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2 Annual" sheetId="1" r:id="rId1"/>
    <s:sheet name="Dashboard M2 Imports Data" sheetId="2" r:id="rId2"/>
    <s:sheet name="Dashboard M2 Monthly" sheetId="3" r:id="rId3"/>
    <s:sheet name="Input DBEDT Monthly Energy" sheetId="4" r:id="rId4"/>
    <s:sheet name="Input EIA Crude Europe Brent" sheetId="5" r:id="rId5"/>
    <s:sheet name="Input EIA Crude WTI" sheetId="6" r:id="rId6"/>
    <s:sheet name="Input EIA Fuel Oil Price" sheetId="7" r:id="rId7"/>
    <s:sheet name="Input EIA Imports Coal Foreign" sheetId="8" r:id="rId8"/>
    <s:sheet name="Input EIA Imports Petroleum" sheetId="9" r:id="rId9"/>
    <s:sheet name="Input EIA Jet Fuel Price" sheetId="10" r:id="rId10"/>
    <s:sheet name="Input EIA SEDS" sheetId="11" r:id="rId11"/>
    <s:sheet name="Input Ethanol Monthly" sheetId="12" r:id="rId12"/>
    <s:sheet name="Input Hawaii Jet Fuel Price" sheetId="13" r:id="rId13"/>
    <s:sheet name="Carbon Coefficients" sheetId="14" r:id="rId14"/>
    <s:sheet name="Coal Foreign Imports" sheetId="15" r:id="rId15"/>
    <s:sheet name="Country Imports Petroleum" sheetId="16" r:id="rId16"/>
    <s:sheet name="Crude Oil Prices" sheetId="17" r:id="rId17"/>
    <s:sheet name="EIA Consumption" sheetId="18" r:id="rId18"/>
    <s:sheet name="EIA Expenditures" sheetId="19" r:id="rId19"/>
    <s:sheet name="EIA Imports" sheetId="20" r:id="rId20"/>
    <s:sheet name="EIA Imports Monthly" sheetId="21" r:id="rId21"/>
    <s:sheet name="EIA Petroleum Classification" sheetId="22" r:id="rId22"/>
    <s:sheet name="Hawaii Jet Fuel Price" sheetId="23" r:id="rId23"/>
    <s:sheet name="LCEF by Country" sheetId="24" r:id="rId24"/>
    <s:sheet name="LCEF by Fuel Type" sheetId="25" r:id="rId25"/>
    <s:sheet name="Unit Conversions" sheetId="26" r:id="rId26"/>
    <s:sheet name="History" sheetId="27" r:id="rId27"/>
    <s:sheet name="Dependencies" sheetId="28" r:id="rId28"/>
  </s:sheets>
  <s:definedNames/>
  <s:calcPr calcId="124519" fullCalcOnLoad="1"/>
</s:workbook>
</file>

<file path=xl/sharedStrings.xml><?xml version="1.0" encoding="utf-8"?>
<sst xmlns="http://schemas.openxmlformats.org/spreadsheetml/2006/main" uniqueCount="1795">
  <si>
    <t>Metric 2: Expenditures on fuel imports to Hawai‘i</t>
  </si>
  <si>
    <t>Notes</t>
  </si>
  <si>
    <t>Issues: domestic coal numbers are derived as consumption minus foreign imports. But domstic imports are provided back to 2001 by EIA and do not show that hawaii has imported any coal from the Us until 2011.. What to do?</t>
  </si>
  <si>
    <t>EIFy: Expenditures on Imported Fuels in year y</t>
  </si>
  <si>
    <t>Expenditures on fuel imports to Hawai‘i</t>
  </si>
  <si>
    <t>Dollars</t>
  </si>
  <si>
    <t>Variable EIF(c,y): Annual Expenditures on Imported Fuels energy source and year</t>
  </si>
  <si>
    <t>All Sectors</t>
  </si>
  <si>
    <t>Total Foreign Imports</t>
  </si>
  <si>
    <t xml:space="preserve">  Petroleum (Foreign)</t>
  </si>
  <si>
    <t xml:space="preserve">    Crude Oil (Foreign)</t>
  </si>
  <si>
    <t xml:space="preserve">    Jet Fuel, Kerosene Type (Foreign)</t>
  </si>
  <si>
    <t xml:space="preserve">    Residual Fuel Oil (Foreign)</t>
  </si>
  <si>
    <t xml:space="preserve">    Others (Foreign)</t>
  </si>
  <si>
    <t xml:space="preserve">  Biofuels (Foreign)</t>
  </si>
  <si>
    <t xml:space="preserve">    Ethanol (Foreign)</t>
  </si>
  <si>
    <t xml:space="preserve">    Biodiesel (Foreign)</t>
  </si>
  <si>
    <t xml:space="preserve">  Coal (Foreign)</t>
  </si>
  <si>
    <t>Total Domestic Purchases</t>
  </si>
  <si>
    <t xml:space="preserve">  Petroleum (Domestic)</t>
  </si>
  <si>
    <t xml:space="preserve">    Petroleum (Domestic)</t>
  </si>
  <si>
    <t xml:space="preserve">    Jet Fuel, Kerosene Type (Domestic)</t>
  </si>
  <si>
    <t xml:space="preserve">    Residual Fuel Oil (Domestic)</t>
  </si>
  <si>
    <t xml:space="preserve">    Others (Domestic)</t>
  </si>
  <si>
    <t xml:space="preserve">  Biofuels (Domestic)</t>
  </si>
  <si>
    <t>Due to lack of information surrounding ethanol and biodiesel imports and production, we are classifying biofuels as foreign sourced. We recognize they may also be purchased domestically or even sourced locally. We seek input and discussion from the group on breaking these out.</t>
  </si>
  <si>
    <t xml:space="preserve">    Ethanol (Domestic)</t>
  </si>
  <si>
    <t xml:space="preserve">    Biodiesel (Domestic)</t>
  </si>
  <si>
    <t xml:space="preserve">  Coal (Domestic)</t>
  </si>
  <si>
    <t>Variable Im(c,y): Annual Fuel Imports by energy source and year</t>
  </si>
  <si>
    <t>Tons</t>
  </si>
  <si>
    <t>Variable APIF(c,y): Average Price of Imported Fuel by energy source and year</t>
  </si>
  <si>
    <t>($/Barrel)</t>
  </si>
  <si>
    <t>($/Metric Ton)</t>
  </si>
  <si>
    <t>Metric 2: Import Data by Fuel Source</t>
  </si>
  <si>
    <t>ASPHALT &amp; ROAD OIL</t>
  </si>
  <si>
    <t>CRUDE OIL</t>
  </si>
  <si>
    <t>DISTILLATE FUEL</t>
  </si>
  <si>
    <t>FUEL ETHANOL</t>
  </si>
  <si>
    <t>Gasoline</t>
  </si>
  <si>
    <t>Jet Fuel</t>
  </si>
  <si>
    <t>Other Products</t>
  </si>
  <si>
    <t>Propane</t>
  </si>
  <si>
    <t>Residual Fuel Oil</t>
  </si>
  <si>
    <t>Other Imports</t>
  </si>
  <si>
    <t>Domestic Crude</t>
  </si>
  <si>
    <t>Coal</t>
  </si>
  <si>
    <t>Domestic Coal</t>
  </si>
  <si>
    <t>Consumption Data</t>
  </si>
  <si>
    <t>EIA Indexing</t>
  </si>
  <si>
    <t>ARTCP</t>
  </si>
  <si>
    <t>COICP</t>
  </si>
  <si>
    <t>DFTCP</t>
  </si>
  <si>
    <t>NA</t>
  </si>
  <si>
    <t>MGTCP</t>
  </si>
  <si>
    <t>JFTCP</t>
  </si>
  <si>
    <t>PATCP - (ARTCP + DFTCP + MGTCP + JFTCP + LGTCP + RFTCP)</t>
  </si>
  <si>
    <t>LGTCP</t>
  </si>
  <si>
    <t>RFTCP</t>
  </si>
  <si>
    <t>Petroleum (Thousand Barrels)</t>
  </si>
  <si>
    <t>Year</t>
  </si>
  <si>
    <t>Consumption</t>
  </si>
  <si>
    <t>Foreign Imports</t>
  </si>
  <si>
    <t>Domestic Petroleum Imports</t>
  </si>
  <si>
    <t>Domestic Coal Imports</t>
  </si>
  <si>
    <t>Total Foreign Expenditures</t>
  </si>
  <si>
    <t>Total Coal Expenditures</t>
  </si>
  <si>
    <t>Total Domestic Expenditures</t>
  </si>
  <si>
    <t>Average Foreign Price Per Ton</t>
  </si>
  <si>
    <t>Average Domestic Price Per Ton</t>
  </si>
  <si>
    <t>Modeling Price Per Ton</t>
  </si>
  <si>
    <t>Note: The same conflict between EIA reported Consumption and Expenditure VS EIA reported Imports is a culprit again here. When Import data are available, (2002-2011), average pricing is taken from the import dataset. Prior to 2002, pricing is taken from the EIA Consumption dataset</t>
  </si>
  <si>
    <t>a</t>
  </si>
  <si>
    <t>b</t>
  </si>
  <si>
    <t>a-b</t>
  </si>
  <si>
    <t>PATCP</t>
  </si>
  <si>
    <t>CLTCP</t>
  </si>
  <si>
    <t>CLTCV</t>
  </si>
  <si>
    <t>Why are total coal expenditures (col Q) less than total foreign expenditures (col P) for 2010 onward???</t>
  </si>
  <si>
    <t>Range for target source cells changed for red cells in table above.</t>
  </si>
  <si>
    <t>Metric 2: Monthly</t>
  </si>
  <si>
    <t>Unit</t>
  </si>
  <si>
    <t>Source</t>
  </si>
  <si>
    <t>Indexing</t>
  </si>
  <si>
    <t>Variable P(c,m): Price by energy source and month</t>
  </si>
  <si>
    <t>Total Foreign</t>
  </si>
  <si>
    <t>http://www.eia.gov/dnav/pet/hist/LeafHandler.ashx?n=pet&amp;s=rbrte&amp;f=m</t>
  </si>
  <si>
    <t>(Brent Spot Price FOB)</t>
  </si>
  <si>
    <t>http://tonto.eia.gov/dnav/pet/hist/LeafHandler.ashx?n=PET&amp;s=EER_EPJK_PF4_RGC_DPG&amp;f=M</t>
  </si>
  <si>
    <t>jan-mar are april numbers because they did not have data</t>
  </si>
  <si>
    <t>http://tonto.eia.gov/dnav/pet/hist/LeafHandler.ashx?n=PET&amp;s=EER_EPLLPA_PF4_Y44MB_DPG&amp;f=M</t>
  </si>
  <si>
    <t>http://tonto.eia.gov/dnav/pet/hist/LeafHandler.ashx?n=PET&amp;s=EMA_EPPR_PWG_NUS_DPG&amp;f=M</t>
  </si>
  <si>
    <t>used the same prices for residual fuel oil</t>
  </si>
  <si>
    <t>http://hawaii.gov/dbedt/info/economic/data_reports/energy-trends</t>
  </si>
  <si>
    <t>http://www.eia.gov/coal/data.cfm#prices</t>
  </si>
  <si>
    <t>Total Domestic</t>
  </si>
  <si>
    <t>all foreign use the same prices as domestic since Hawaii buys from the international market and likely pays the same price for both domestic and ofreign purchases</t>
  </si>
  <si>
    <t>averqage . Based on division of expenditures number form EIA divided by imports number for EIA. These average unit prices are mich lower than researched. Possible that the coal plant secured some type of long term contract to ensure low prices for a certain time period.,</t>
  </si>
  <si>
    <t>Variable Im(c,m): Imports by month and energy source</t>
  </si>
  <si>
    <t>Barrels</t>
  </si>
  <si>
    <t>must assume all domestic is crude because EIA does not report Domestic Purchases. Luckily its not that much of the total crude consumed</t>
  </si>
  <si>
    <t>Variable EIF(c,m): Expenditures on Imported Fuels by energy source and month</t>
  </si>
  <si>
    <t xml:space="preserve">Total Foreign </t>
  </si>
  <si>
    <t xml:space="preserve">Total Domestic </t>
  </si>
  <si>
    <t>does not calcuclate negative expenditures if Domestic Purchases happen to be negative</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</si>
  <si>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</si>
  <si>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</si>
  <si>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</si>
  <si>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NYMEX WTI Future Price</t>
  </si>
  <si>
    <t>$ per Barrel</t>
  </si>
  <si>
    <t>Gasoline Prices (National)</t>
  </si>
  <si>
    <t>Regular</t>
  </si>
  <si>
    <t>$ per Gallon</t>
  </si>
  <si>
    <t>Mid Grade</t>
  </si>
  <si>
    <t>Premium</t>
  </si>
  <si>
    <t>Diesel Prices (National)</t>
  </si>
  <si>
    <t>Gasoline Prices (State) - Regular</t>
  </si>
  <si>
    <t>Diesel Prices (State)</t>
  </si>
  <si>
    <t>Fuel Surcharges</t>
  </si>
  <si>
    <t>Matson Navigation Company</t>
  </si>
  <si>
    <t>Percentage</t>
  </si>
  <si>
    <t>Crude Oil</t>
  </si>
  <si>
    <t>1000 Barrels</t>
  </si>
  <si>
    <t>Distillate</t>
  </si>
  <si>
    <t>Jet Fuel, Kerosene</t>
  </si>
  <si>
    <t>Fuel Ethanol</t>
  </si>
  <si>
    <t>Other Refined Petroleum Products</t>
  </si>
  <si>
    <t>Liquid Fuel Tax Base</t>
  </si>
  <si>
    <t>Gallons</t>
  </si>
  <si>
    <t>Diesel Oil (non-hwy)</t>
  </si>
  <si>
    <t>Diesel Oil (hwy use)</t>
  </si>
  <si>
    <t>LPG (off hwy)</t>
  </si>
  <si>
    <t>LPG (hwy use)</t>
  </si>
  <si>
    <t>SB (gas)</t>
  </si>
  <si>
    <t>SB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</si>
  <si>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</si>
  <si>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</si>
  <si>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</si>
  <si>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</si>
  <si>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</si>
  <si>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</si>
  <si>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</si>
  <si>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</si>
  <si>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</si>
  <si>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</si>
  <si>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</si>
  <si>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</si>
  <si>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</si>
  <si>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</si>
  <si>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</si>
  <si>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Eletricty Production and Sale by Utility Companies</t>
  </si>
  <si>
    <t>Eletricty Consumers</t>
  </si>
  <si>
    <t>Total Consumers This Month</t>
  </si>
  <si>
    <t>Consumers</t>
  </si>
  <si>
    <t>Residential</t>
  </si>
  <si>
    <t>Commercial</t>
  </si>
  <si>
    <t>Street Lights</t>
  </si>
  <si>
    <t>Total Meters This Month</t>
  </si>
  <si>
    <t>Meters</t>
  </si>
  <si>
    <t>Total KWH Sold This Month</t>
  </si>
  <si>
    <t>KWH</t>
  </si>
  <si>
    <t>Net Revenue This Month</t>
  </si>
  <si>
    <t>Electricity Retail Prices, All Sectors</t>
  </si>
  <si>
    <t>Cents/KWh</t>
  </si>
  <si>
    <t>Electricity Sent to System</t>
  </si>
  <si>
    <t>Electricity Generated by Main Power Plant</t>
  </si>
  <si>
    <t>Electricity Generated by Steam</t>
  </si>
  <si>
    <t>Electricity Generated by Diesel</t>
  </si>
  <si>
    <t>Electricity Generated by Biodiesel</t>
  </si>
  <si>
    <t>Electricity Generated by Hydro and Wind</t>
  </si>
  <si>
    <t>Electricity Purchased from Independent Power Plant</t>
  </si>
  <si>
    <t>Electricity Used by Station</t>
  </si>
  <si>
    <t>Fuel Oil</t>
  </si>
  <si>
    <t>Barrels of Oil Consumed</t>
  </si>
  <si>
    <t>Total Cost of Oil Consumed</t>
  </si>
  <si>
    <t>Ave Cost/Bbl of Oil Consumed</t>
  </si>
  <si>
    <t>Month-end price per barrel</t>
  </si>
  <si>
    <t>Cost of Oil/KWH Generated</t>
  </si>
  <si>
    <t>Diesel Oil</t>
  </si>
  <si>
    <t>Biodiesel Oil</t>
  </si>
  <si>
    <t>Sourcekey</t>
  </si>
  <si>
    <t>RBRTE</t>
  </si>
  <si>
    <t>Date</t>
  </si>
  <si>
    <t>Europe Brent Spot Price FOB (Dollars per Barrel)</t>
  </si>
  <si>
    <t>RWTC</t>
  </si>
  <si>
    <t>Cushing, OK WTI Spot Price FOB (Dollars per Barrel)</t>
  </si>
  <si>
    <t>EMA_EPPR_PWG_NUS_DPG</t>
  </si>
  <si>
    <t>U.S. Residual Fuel Oil Wholesale/Resale Price by Refiners (Dollars per Gallon)</t>
  </si>
  <si>
    <t>Quarter</t>
  </si>
  <si>
    <t>Type</t>
  </si>
  <si>
    <t>Customs District</t>
  </si>
  <si>
    <t>Coal Origin Country</t>
  </si>
  <si>
    <t>Coal Destination Country</t>
  </si>
  <si>
    <t>Steam Coal</t>
  </si>
  <si>
    <t>Steam Revenue</t>
  </si>
  <si>
    <t>Metallurgical</t>
  </si>
  <si>
    <t>Metallurgical Revenue</t>
  </si>
  <si>
    <t>Total</t>
  </si>
  <si>
    <t>Total Revenue</t>
  </si>
  <si>
    <t>Coke</t>
  </si>
  <si>
    <t>Coke Revenue</t>
  </si>
  <si>
    <t>Coal Imports</t>
  </si>
  <si>
    <t>Honolulu, HI</t>
  </si>
  <si>
    <t>Indonesia</t>
  </si>
  <si>
    <t>United States</t>
  </si>
  <si>
    <t>Australia</t>
  </si>
  <si>
    <t>Canada</t>
  </si>
  <si>
    <t>Colombia</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</si>
  <si>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</si>
  <si>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</si>
  <si>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</si>
  <si>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</si>
  <si>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</si>
  <si>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</si>
  <si>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</si>
  <si>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</si>
  <si>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</si>
  <si>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</si>
  <si>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</si>
  <si>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</si>
  <si>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</si>
  <si>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</si>
  <si>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</si>
  <si>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PCOMP_SNAM</t>
  </si>
  <si>
    <t>PCOMP_STAT</t>
  </si>
  <si>
    <t>STATE_NAME</t>
  </si>
  <si>
    <t>PCOMP_PADD</t>
  </si>
  <si>
    <t>CHEVRON CORP</t>
  </si>
  <si>
    <t>020</t>
  </si>
  <si>
    <t>3201</t>
  </si>
  <si>
    <t>HONOLU/PEARL, HA</t>
  </si>
  <si>
    <t>HAWAII</t>
  </si>
  <si>
    <t>5</t>
  </si>
  <si>
    <t>458</t>
  </si>
  <si>
    <t>INDONESIA</t>
  </si>
  <si>
    <t>CHEVRON USA INC</t>
  </si>
  <si>
    <t>HONOLULU</t>
  </si>
  <si>
    <t>HI</t>
  </si>
  <si>
    <t>213</t>
  </si>
  <si>
    <t>JET FUEL, KEROSENE-TYPE</t>
  </si>
  <si>
    <t>940</t>
  </si>
  <si>
    <t>VENEZUELA</t>
  </si>
  <si>
    <t>HAWAII FUELING FACILITIES CORP</t>
  </si>
  <si>
    <t>PETRO-DIAMOND INC</t>
  </si>
  <si>
    <t>888</t>
  </si>
  <si>
    <t>MISCELLANEOUS PRODUCTS</t>
  </si>
  <si>
    <t>515</t>
  </si>
  <si>
    <t>KOREA, REPUBLIC OF</t>
  </si>
  <si>
    <t>795</t>
  </si>
  <si>
    <t>SINGAPORE</t>
  </si>
  <si>
    <t>PACIFIC FUEL TRADG CORP</t>
  </si>
  <si>
    <t>ASTROLINE CORP</t>
  </si>
  <si>
    <t>134</t>
  </si>
  <si>
    <t>MOTOR GAS BLENDING COMPONENTS</t>
  </si>
  <si>
    <t>490</t>
  </si>
  <si>
    <t>JAPAN</t>
  </si>
  <si>
    <t>SAN DIEGO GAS &amp; ELEC CO</t>
  </si>
  <si>
    <t>508</t>
  </si>
  <si>
    <t>RESIDUAL FUEL, &lt; 0.31% SULFUR</t>
  </si>
  <si>
    <t>509</t>
  </si>
  <si>
    <t>RESIDUAL FUEL, 0.31-1.00% SULFUR</t>
  </si>
  <si>
    <t>580</t>
  </si>
  <si>
    <t>MALAYSIA</t>
  </si>
  <si>
    <t>078</t>
  </si>
  <si>
    <t>VIRGIN ISLANDS, U.S.</t>
  </si>
  <si>
    <t>260</t>
  </si>
  <si>
    <t>CANADA</t>
  </si>
  <si>
    <t>280</t>
  </si>
  <si>
    <t>CHINA, PEOPLES REP</t>
  </si>
  <si>
    <t>HAWAIIAN INDEP REFG INC</t>
  </si>
  <si>
    <t>EWA BEACH</t>
  </si>
  <si>
    <t>PACIFIC RESC INC</t>
  </si>
  <si>
    <t>510</t>
  </si>
  <si>
    <t>RESIDUAL FUEL, &gt; 1.00% SULFUR</t>
  </si>
  <si>
    <t>DEFENSE FUEL SUPPLY CTR</t>
  </si>
  <si>
    <t>400</t>
  </si>
  <si>
    <t>GREECE</t>
  </si>
  <si>
    <t>160</t>
  </si>
  <si>
    <t>AUSTRALIA</t>
  </si>
  <si>
    <t>785</t>
  </si>
  <si>
    <t>SAUDI ARABIA</t>
  </si>
  <si>
    <t>411</t>
  </si>
  <si>
    <t>DISTILLATE FUEL, TOTAL</t>
  </si>
  <si>
    <t>520</t>
  </si>
  <si>
    <t>KUWAIT</t>
  </si>
  <si>
    <t>133</t>
  </si>
  <si>
    <t>MOTOR GAS, FINISHED UNLEADED</t>
  </si>
  <si>
    <t>UNITED AVIATION FUELS CORP</t>
  </si>
  <si>
    <t>216</t>
  </si>
  <si>
    <t>JET FUEL, KEROSENE-TYPE (BONDED)</t>
  </si>
  <si>
    <t>325</t>
  </si>
  <si>
    <t>ECUADOR</t>
  </si>
  <si>
    <t>232</t>
  </si>
  <si>
    <t>BRUNEI</t>
  </si>
  <si>
    <t>BP MARINE AMERICAS</t>
  </si>
  <si>
    <t>595</t>
  </si>
  <si>
    <t>MEXICO</t>
  </si>
  <si>
    <t>150</t>
  </si>
  <si>
    <t>ARGENTINA</t>
  </si>
  <si>
    <t>BP N AMER PETRO INC</t>
  </si>
  <si>
    <t>311</t>
  </si>
  <si>
    <t>KEROSENE</t>
  </si>
  <si>
    <t>887</t>
  </si>
  <si>
    <t>TRINIDAD &amp; TOBAGO</t>
  </si>
  <si>
    <t>OMAN</t>
  </si>
  <si>
    <t>417</t>
  </si>
  <si>
    <t>GUINEA</t>
  </si>
  <si>
    <t>3202</t>
  </si>
  <si>
    <t>HILO, HA</t>
  </si>
  <si>
    <t>640</t>
  </si>
  <si>
    <t>NETHERLANDS ANTILLES</t>
  </si>
  <si>
    <t>BHP PETRO AMERICAS REFG INC</t>
  </si>
  <si>
    <t>712</t>
  </si>
  <si>
    <t>PAPUA NEW GUINEA</t>
  </si>
  <si>
    <t>BHP PETRO AMERICAS HAWAII INC</t>
  </si>
  <si>
    <t>850</t>
  </si>
  <si>
    <t>UNFINISHED OILS, RESIDUUM</t>
  </si>
  <si>
    <t>ABU ZABY</t>
  </si>
  <si>
    <t>945</t>
  </si>
  <si>
    <t>VIETNAM</t>
  </si>
  <si>
    <t>GLENCORE LTD</t>
  </si>
  <si>
    <t>285</t>
  </si>
  <si>
    <t>COLOMBIA</t>
  </si>
  <si>
    <t>660</t>
  </si>
  <si>
    <t>NEW ZEALAND</t>
  </si>
  <si>
    <t>MIECO INC</t>
  </si>
  <si>
    <t>461</t>
  </si>
  <si>
    <t>DISTILLATE, &lt;= 0.05% SUL (DOMESTIC)</t>
  </si>
  <si>
    <t>MOTOR GAS, REFORMULATED</t>
  </si>
  <si>
    <t>180</t>
  </si>
  <si>
    <t>BAHAMAS</t>
  </si>
  <si>
    <t>462</t>
  </si>
  <si>
    <t>DISTILLATE, &gt;  0.05% SUL (DOMESTIC)</t>
  </si>
  <si>
    <t>TESORO HAWAII CORP</t>
  </si>
  <si>
    <t>464</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</si>
  <si>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</si>
  <si>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</si>
  <si>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</si>
  <si>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</si>
  <si>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</si>
  <si>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</si>
  <si>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</si>
  <si>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</si>
  <si>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</si>
  <si>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</si>
  <si>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</si>
  <si>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</si>
  <si>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</si>
  <si>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</si>
  <si>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</si>
  <si>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</si>
  <si>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</si>
  <si>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</si>
  <si>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500</t>
  </si>
  <si>
    <t>875</t>
  </si>
  <si>
    <t>15</t>
  </si>
  <si>
    <t>CHINA, PEOPLE'S REP</t>
  </si>
  <si>
    <t>KERO-JET, BONDED</t>
  </si>
  <si>
    <t>455</t>
  </si>
  <si>
    <t>INDIA</t>
  </si>
  <si>
    <t>TESORO PETRO CORP</t>
  </si>
  <si>
    <t>152</t>
  </si>
  <si>
    <t>MOGAS, OTHER FINISHED</t>
  </si>
  <si>
    <t>SOUTH KOREA</t>
  </si>
  <si>
    <t>DIST, &lt;= 0.05% SUL (DOM.)</t>
  </si>
  <si>
    <t>511</t>
  </si>
  <si>
    <t>RESIDUAL FUEL</t>
  </si>
  <si>
    <t>910</t>
  </si>
  <si>
    <t>UNITED ARAB EMIRATES</t>
  </si>
  <si>
    <t>145</t>
  </si>
  <si>
    <t>KERO-JET</t>
  </si>
  <si>
    <t>862</t>
  </si>
  <si>
    <t>TAIWAN</t>
  </si>
  <si>
    <t>685</t>
  </si>
  <si>
    <t>NORWAY</t>
  </si>
  <si>
    <t xml:space="preserve">CHEVRON CORP                            </t>
  </si>
  <si>
    <t xml:space="preserve">CHEVRON USA INC                         </t>
  </si>
  <si>
    <t>388</t>
  </si>
  <si>
    <t>GABON</t>
  </si>
  <si>
    <t xml:space="preserve">TESORO HAWAII CORP                      </t>
  </si>
  <si>
    <t xml:space="preserve">HAWAII FUELING FACILITIES CORP          </t>
  </si>
  <si>
    <t>181</t>
  </si>
  <si>
    <t>BAHRAIN</t>
  </si>
  <si>
    <t>925</t>
  </si>
  <si>
    <t>UNITED KINGDOM</t>
  </si>
  <si>
    <t>805</t>
  </si>
  <si>
    <t xml:space="preserve">BP WEST COAST PRODTS LLC                </t>
  </si>
  <si>
    <t xml:space="preserve">PIKE INDUS INC                          </t>
  </si>
  <si>
    <t>931</t>
  </si>
  <si>
    <t>3205</t>
  </si>
  <si>
    <t>HONOLULU INT AP, HA</t>
  </si>
  <si>
    <t>747</t>
  </si>
  <si>
    <t>138</t>
  </si>
  <si>
    <t>MOTOR GAS BLENDING COMPONENTS, ALL OTHER</t>
  </si>
  <si>
    <t>130</t>
  </si>
  <si>
    <t>MOTOR GAS, CONVENTIONAL, OTHER</t>
  </si>
  <si>
    <t>460</t>
  </si>
  <si>
    <t>DISTILLATE, &gt; 2000 PPM SULFUR, BONDED</t>
  </si>
  <si>
    <t>965</t>
  </si>
  <si>
    <t>YEMEN</t>
  </si>
  <si>
    <t>670</t>
  </si>
  <si>
    <t>NIGERIA</t>
  </si>
  <si>
    <t>840</t>
  </si>
  <si>
    <t>UNFINISHED OILS, HEAVY GAS OILS</t>
  </si>
  <si>
    <t>KOREA, SOUTH</t>
  </si>
  <si>
    <t xml:space="preserve">MIECO INC                               </t>
  </si>
  <si>
    <t>465</t>
  </si>
  <si>
    <t xml:space="preserve">DISTILLATE, &lt;= 15 PPM SULFUR (OTHER) </t>
  </si>
  <si>
    <t xml:space="preserve">GAS CO THE                              </t>
  </si>
  <si>
    <t>231</t>
  </si>
  <si>
    <t>PROPANE/NGL</t>
  </si>
  <si>
    <t>3203</t>
  </si>
  <si>
    <t>KAHULUI, HA</t>
  </si>
  <si>
    <t>3204</t>
  </si>
  <si>
    <t>NAWILIWV-POR, HA</t>
  </si>
  <si>
    <t>830</t>
  </si>
  <si>
    <t>UNFINISHED OILS, KEROSENE/LIGHT GAS OILS</t>
  </si>
  <si>
    <t>550</t>
  </si>
  <si>
    <t>LIBYA</t>
  </si>
  <si>
    <t>HAWAII - SECTION 890</t>
  </si>
  <si>
    <t>215</t>
  </si>
  <si>
    <t>332</t>
  </si>
  <si>
    <t>EQUATORIAL GUINEA</t>
  </si>
  <si>
    <t xml:space="preserve">ED &amp; FMAN ALCOHOL INC                   </t>
  </si>
  <si>
    <t>141</t>
  </si>
  <si>
    <t>330</t>
  </si>
  <si>
    <t>EL SALVADOR</t>
  </si>
  <si>
    <t xml:space="preserve">UNKNOWN PROCESSOR-HI                    </t>
  </si>
  <si>
    <t>UNKNOWN PROCESSOR-HI</t>
  </si>
  <si>
    <t>720</t>
  </si>
  <si>
    <t>PERU</t>
  </si>
  <si>
    <t xml:space="preserve">SHELL US TRADING CO                     </t>
  </si>
  <si>
    <t xml:space="preserve">NOBLE AMERICAS CORP                     </t>
  </si>
  <si>
    <t>KAHULUI</t>
  </si>
  <si>
    <t xml:space="preserve">TESORO ALASKA CO                        </t>
  </si>
  <si>
    <t>KENAI</t>
  </si>
  <si>
    <t>AK</t>
  </si>
  <si>
    <t>ALASKA</t>
  </si>
  <si>
    <t xml:space="preserve">CARGILL INC                             </t>
  </si>
  <si>
    <t>487</t>
  </si>
  <si>
    <t>JAMAICA</t>
  </si>
  <si>
    <t xml:space="preserve">TRAFIGURA AG                            </t>
  </si>
  <si>
    <t xml:space="preserve">UNKNOWN PROCESSOR-SD                    </t>
  </si>
  <si>
    <t>UNKNOWN PROCESSOR-SD</t>
  </si>
  <si>
    <t>SD</t>
  </si>
  <si>
    <t>SOUTH DAKOTA</t>
  </si>
  <si>
    <t xml:space="preserve">TESORO PETROLEUM CORP                   </t>
  </si>
  <si>
    <t>467</t>
  </si>
  <si>
    <t>DISTILLATE, &gt; 500 PPM &lt;= 2000 PPM SULFUR (INCL.), OTHER</t>
  </si>
  <si>
    <t xml:space="preserve">SHELL OIL PRODUCTS US                   </t>
  </si>
  <si>
    <t xml:space="preserve">TESORO CORP                             </t>
  </si>
  <si>
    <t>MAUI</t>
  </si>
  <si>
    <t xml:space="preserve">MORGAN STANLEY CAPITAL GRP INC          </t>
  </si>
  <si>
    <t>466</t>
  </si>
  <si>
    <t>DISTILLATE, &gt; 15 PPM &lt;= 500 PPM SULFUR (INCL.), OTHER</t>
  </si>
  <si>
    <t>220</t>
  </si>
  <si>
    <t>BRAZIL</t>
  </si>
  <si>
    <t xml:space="preserve">GAS CO                                  </t>
  </si>
  <si>
    <t>EL SEGUND - SECTION 890</t>
  </si>
  <si>
    <t>025</t>
  </si>
  <si>
    <t>All Other Motor Gas Blending Components</t>
  </si>
  <si>
    <t>Residual Fuel, 0.31-1.00% Sulfur</t>
  </si>
  <si>
    <t xml:space="preserve"> </t>
  </si>
  <si>
    <t xml:space="preserve">GLP ASPHALT LLC                         </t>
  </si>
  <si>
    <t>Asphalt &amp; Road Oil</t>
  </si>
  <si>
    <t>Jet Fuel, Kerosene-Type</t>
  </si>
  <si>
    <t>251</t>
  </si>
  <si>
    <t>Propane/Ngl</t>
  </si>
  <si>
    <t xml:space="preserve">ED F MAN BIOFUELS INC                   </t>
  </si>
  <si>
    <t>320</t>
  </si>
  <si>
    <t>DOMINICAN REPUBLIC</t>
  </si>
  <si>
    <t>KAPOLEI/KUPOLAY</t>
  </si>
  <si>
    <t>EL SEGUND</t>
  </si>
  <si>
    <t>125</t>
  </si>
  <si>
    <t>ALGERIA</t>
  </si>
  <si>
    <t>KAPOLEI</t>
  </si>
  <si>
    <t>273</t>
  </si>
  <si>
    <t>CHAD</t>
  </si>
  <si>
    <t>Jet Fuel, Kerosene-Type (Bonded)</t>
  </si>
  <si>
    <t xml:space="preserve">CITY SERVICE VALCON                     </t>
  </si>
  <si>
    <t>290</t>
  </si>
  <si>
    <t>CONGO (BRAZZAVILLE)</t>
  </si>
  <si>
    <t>GOLDEN EAGLE</t>
  </si>
  <si>
    <t>IRAQ</t>
  </si>
  <si>
    <t>632</t>
  </si>
  <si>
    <t>AZERBAIJAN</t>
  </si>
  <si>
    <t>Residual Fuel, Over 1.00% Sulfur</t>
  </si>
  <si>
    <t>121</t>
  </si>
  <si>
    <t>363</t>
  </si>
  <si>
    <t>139</t>
  </si>
  <si>
    <t>MGBC, Conventional Blendstock for Oxygenate Blending (CBOB)</t>
  </si>
  <si>
    <t>2930</t>
  </si>
  <si>
    <t>HONOLULU HI</t>
  </si>
  <si>
    <t>Unfinished Oils, Heavy Gas Oils</t>
  </si>
  <si>
    <t>315</t>
  </si>
  <si>
    <t>DENMARK</t>
  </si>
  <si>
    <t>Motor Gas, Conventional, Other</t>
  </si>
  <si>
    <t>Distillate, 15 ppm Sulfur and under</t>
  </si>
  <si>
    <t>Residual Fuel, Under 0.31% Sulfur</t>
  </si>
  <si>
    <t>905</t>
  </si>
  <si>
    <t>TURKEY</t>
  </si>
  <si>
    <t>BAHAMAS, The</t>
  </si>
  <si>
    <t xml:space="preserve">BARCLAYS BANK PLC                       </t>
  </si>
  <si>
    <t xml:space="preserve">HAWAII INDEPENDENT ENERGY               </t>
  </si>
  <si>
    <t xml:space="preserve">CHEVRON MARINE PRODUCTS LLC             </t>
  </si>
  <si>
    <t>275</t>
  </si>
  <si>
    <t>CHILE</t>
  </si>
  <si>
    <t xml:space="preserve">SARGEANT MARINE INC                     </t>
  </si>
  <si>
    <t>4005</t>
  </si>
  <si>
    <t>EL SEGUNDO CA</t>
  </si>
  <si>
    <t>2931</t>
  </si>
  <si>
    <t>KAHULUI HI</t>
  </si>
  <si>
    <t>EER_EPJK_PF4_RGC_DPG</t>
  </si>
  <si>
    <t>U.S. Gulf Coast Kerosene-Type Jet Fuel Spot Price FOB (Dollars per Gallon)</t>
  </si>
  <si>
    <t>State</t>
  </si>
  <si>
    <t>Description</t>
  </si>
  <si>
    <t>MSN</t>
  </si>
  <si>
    <t>Asphalt and road oil price in the industrial sector.</t>
  </si>
  <si>
    <t>ARICD</t>
  </si>
  <si>
    <t>Dollars per million Btu</t>
  </si>
  <si>
    <t>Asphalt and road oil expenditures in the industrial sector.</t>
  </si>
  <si>
    <t>ARICV</t>
  </si>
  <si>
    <t>Million dollars</t>
  </si>
  <si>
    <t>Asphalt and road oil average price, all sectors.</t>
  </si>
  <si>
    <t>ARTCD</t>
  </si>
  <si>
    <t>Asphalt and road oil total expenditures.</t>
  </si>
  <si>
    <t>ARTCV</t>
  </si>
  <si>
    <t>Asphalt and road oil average price, all end-use sectors.</t>
  </si>
  <si>
    <t>ARTXD</t>
  </si>
  <si>
    <t>Asphalt and road oil total end-use expenditures.</t>
  </si>
  <si>
    <t>ARTXV</t>
  </si>
  <si>
    <t>Aviation gasoline price in the transportation sector.</t>
  </si>
  <si>
    <t>AVACD</t>
  </si>
  <si>
    <t>Aviation gasoline expenditures in the transportation sector.</t>
  </si>
  <si>
    <t>AVACV</t>
  </si>
  <si>
    <t>Aviation gasoline average price, all sectors.</t>
  </si>
  <si>
    <t>AVTCD</t>
  </si>
  <si>
    <t>Aviation gasoline total expenditures.</t>
  </si>
  <si>
    <t>AVTCV</t>
  </si>
  <si>
    <t>Aviation gasoline average price, all end-use sectors.</t>
  </si>
  <si>
    <t>AVTXD</t>
  </si>
  <si>
    <t>Aviation gasoline total end-use expenditures.</t>
  </si>
  <si>
    <t>AVTXV</t>
  </si>
  <si>
    <t>Coal price in the transportation sector.</t>
  </si>
  <si>
    <t>CLACD</t>
  </si>
  <si>
    <t>Coal expenditures in the transportation sector.</t>
  </si>
  <si>
    <t>CLACV</t>
  </si>
  <si>
    <t>Coal price in the commercial sector.</t>
  </si>
  <si>
    <t>CLCCD</t>
  </si>
  <si>
    <t>Coal expenditures in the commercial sector.</t>
  </si>
  <si>
    <t>CLCCV</t>
  </si>
  <si>
    <t>Coal price in the electric power sector.</t>
  </si>
  <si>
    <t>CLEID</t>
  </si>
  <si>
    <t>Coal expenditures in the electric power sector.</t>
  </si>
  <si>
    <t>CLEIV</t>
  </si>
  <si>
    <t>Coal price in the industrial sector.</t>
  </si>
  <si>
    <t>CLICD</t>
  </si>
  <si>
    <t>Coal expenditures in the industrial sector.</t>
  </si>
  <si>
    <t>CLICV</t>
  </si>
  <si>
    <t>Coal price at coke plants.</t>
  </si>
  <si>
    <t>CLKCD</t>
  </si>
  <si>
    <t>Coal expenditures at coke plants.</t>
  </si>
  <si>
    <t>CLKCV</t>
  </si>
  <si>
    <t>Coal price in the industrial sector other than coke plants.</t>
  </si>
  <si>
    <t>CLOCD</t>
  </si>
  <si>
    <t>Coal expenditures in the industrial sector other than coke plants.</t>
  </si>
  <si>
    <t>CLOCV</t>
  </si>
  <si>
    <t>Coal consumed by the industrial sector excluding refinery fuel.</t>
  </si>
  <si>
    <t>CLOSB</t>
  </si>
  <si>
    <t>Billion Btu</t>
  </si>
  <si>
    <t>Coal price in the residential sector.</t>
  </si>
  <si>
    <t>CLRCD</t>
  </si>
  <si>
    <t>Coal expenditures in the residential sector.</t>
  </si>
  <si>
    <t>CLRCV</t>
  </si>
  <si>
    <t>Coal consumed as refinery fuel.</t>
  </si>
  <si>
    <t>CLRFB</t>
  </si>
  <si>
    <t>Coal average price, all sectors.</t>
  </si>
  <si>
    <t>CLTCD</t>
  </si>
  <si>
    <t>Coal total expenditures.</t>
  </si>
  <si>
    <t>Coal average price, all end-use sectors.</t>
  </si>
  <si>
    <t>CLTXD</t>
  </si>
  <si>
    <t>Coal total end-use expenditures.</t>
  </si>
  <si>
    <t>CLTXV</t>
  </si>
  <si>
    <t>Coal average price for all sectors excluding refinery fuel.</t>
  </si>
  <si>
    <t>CLXCD</t>
  </si>
  <si>
    <t>Coal expenditures for all sectors excluding refinery fuel.</t>
  </si>
  <si>
    <t>CLXCV</t>
  </si>
  <si>
    <t>Distillate fuel oil price in the transportation sector.</t>
  </si>
  <si>
    <t>DFACD</t>
  </si>
  <si>
    <t>Distillate fuel oil expenditures in the transportation sector.</t>
  </si>
  <si>
    <t>DFACV</t>
  </si>
  <si>
    <t>Distillate fuel oil price in the commercial sector.</t>
  </si>
  <si>
    <t>DFCCD</t>
  </si>
  <si>
    <t>Distillate fuel oil expenditures in the commercial sector.</t>
  </si>
  <si>
    <t>DFCCV</t>
  </si>
  <si>
    <t>Distillate fuel oil price in the electric power sector.</t>
  </si>
  <si>
    <t>DFEID</t>
  </si>
  <si>
    <t>Distillate fuel oil expenditures in the electric power sector.</t>
  </si>
  <si>
    <t>DFEIV</t>
  </si>
  <si>
    <t>Distillate fuel oil price in the industrial sector.</t>
  </si>
  <si>
    <t>DFICD</t>
  </si>
  <si>
    <t>Distillate fuel oil expenditures in the industrial sector.</t>
  </si>
  <si>
    <t>DFICV</t>
  </si>
  <si>
    <t>Distillate fuel oil consumed by the industrial sector excluding refinery fuel.</t>
  </si>
  <si>
    <t>DFISB</t>
  </si>
  <si>
    <t>Distillate fuel oil price in the residential sector.</t>
  </si>
  <si>
    <t>DFRCD</t>
  </si>
  <si>
    <t>Distillate fuel oil expenditures in the residential sector.</t>
  </si>
  <si>
    <t>DFRCV</t>
  </si>
  <si>
    <t>Distillate fuel oil consumed as refinery fuel.</t>
  </si>
  <si>
    <t>DFRFB</t>
  </si>
  <si>
    <t>Distillate fuel oil average price, all sectors.</t>
  </si>
  <si>
    <t>DFTCD</t>
  </si>
  <si>
    <t>Distillate fuel oil total expenditures.</t>
  </si>
  <si>
    <t>DFTCV</t>
  </si>
  <si>
    <t>Distillate fuel oil average price, all end-use sectors.</t>
  </si>
  <si>
    <t>DFTXD</t>
  </si>
  <si>
    <t>Distillate fuel oil total end-use expenditures.</t>
  </si>
  <si>
    <t>DFTXV</t>
  </si>
  <si>
    <t>Distillate fuel oil and kerosene-type jet fuel average price in the electric power sector.</t>
  </si>
  <si>
    <t>DKEID</t>
  </si>
  <si>
    <t>Distillate fuel oil and kerosene-type jet fuel expenditures in the electric power sector.</t>
  </si>
  <si>
    <t>DKEIV</t>
  </si>
  <si>
    <t>Electricity exports average price.</t>
  </si>
  <si>
    <t>ELEXD</t>
  </si>
  <si>
    <t>Electricity exports expenditures.</t>
  </si>
  <si>
    <t>ELEXV</t>
  </si>
  <si>
    <t>Electricity imports average price.</t>
  </si>
  <si>
    <t>ELIMD</t>
  </si>
  <si>
    <t>Electricity imports expenditures.</t>
  </si>
  <si>
    <t>ELIMV</t>
  </si>
  <si>
    <t>Fuel ethanol, excluding denaturant, expenditures in the transportation sector.</t>
  </si>
  <si>
    <t>EMACV</t>
  </si>
  <si>
    <t>Fuel ethanol, excluding denaturant, expenditures in the commercial sector.</t>
  </si>
  <si>
    <t>EMCCV</t>
  </si>
  <si>
    <t>Fuel ethanol, excluding denaturant, expenditures in the industrial sector.</t>
  </si>
  <si>
    <t>EMICV</t>
  </si>
  <si>
    <t>Fuel ethanol, excluding denaturant, total expenditures.</t>
  </si>
  <si>
    <t>EMTCV</t>
  </si>
  <si>
    <t>Electricity price in the transportation sector.</t>
  </si>
  <si>
    <t>ESACD</t>
  </si>
  <si>
    <t>Electricity expenditures in the transportation sector.</t>
  </si>
  <si>
    <t>ESACV</t>
  </si>
  <si>
    <t>Electricity price in the commercial sector.</t>
  </si>
  <si>
    <t>ESCCD</t>
  </si>
  <si>
    <t>Electricity expenditures in the commercial sector.</t>
  </si>
  <si>
    <t>ESCCV</t>
  </si>
  <si>
    <t>Electricity price in the industrial sector.</t>
  </si>
  <si>
    <t>ESICD</t>
  </si>
  <si>
    <t>Electricity expenditures in the industrial sector.</t>
  </si>
  <si>
    <t>ESICV</t>
  </si>
  <si>
    <t>Electricity sales to the industrial sector excluding refinery use.</t>
  </si>
  <si>
    <t>ESISB</t>
  </si>
  <si>
    <t>Electricity price in the residential sector.</t>
  </si>
  <si>
    <t>ESRCD</t>
  </si>
  <si>
    <t>Electricity expenditures in the residential sector.</t>
  </si>
  <si>
    <t>ESRCV</t>
  </si>
  <si>
    <t>Electricity consumed by refineries.</t>
  </si>
  <si>
    <t>ESRFB</t>
  </si>
  <si>
    <t>Electricity average price, all sectors.</t>
  </si>
  <si>
    <t>ESTCD</t>
  </si>
  <si>
    <t>Electricity total expenditures.</t>
  </si>
  <si>
    <t>ESTCV</t>
  </si>
  <si>
    <t>Electricity average price, all end-use sectors.</t>
  </si>
  <si>
    <t>ESTXD</t>
  </si>
  <si>
    <t>Electricity total end-use expenditures.</t>
  </si>
  <si>
    <t>ESTXV</t>
  </si>
  <si>
    <t>Petrochemical feedstocks, naphtha less than 401 F, price in the industrial sector.</t>
  </si>
  <si>
    <t>FNICD</t>
  </si>
  <si>
    <t>Petrochemical feedstocks, naphtha less than 401 F, expenditures in the industrial sector.</t>
  </si>
  <si>
    <t>FNICV</t>
  </si>
  <si>
    <t>Petrochemical feedstocks, other oils equal to or greater than 401o F, price in the industrial sector.</t>
  </si>
  <si>
    <t>FOICD</t>
  </si>
  <si>
    <t>Petrochemical feedstocks, other oils equal to or greater than 401o F, expenditures in the industrial sector.</t>
  </si>
  <si>
    <t>FOICV</t>
  </si>
  <si>
    <t>Petrochemical feedstocks, still gas, price in the industrial sector.</t>
  </si>
  <si>
    <t>FSICD</t>
  </si>
  <si>
    <t>Petrochemical feedstocks, still gas, expenditures in the industrial sector.</t>
  </si>
  <si>
    <t>FSICV</t>
  </si>
  <si>
    <t>Current-dollar gross domestic product.</t>
  </si>
  <si>
    <t>GDPRV</t>
  </si>
  <si>
    <t>Jet fuel price in the transportation sector.</t>
  </si>
  <si>
    <t>JFACD</t>
  </si>
  <si>
    <t>Jet fuel expenditures in the transportation sector.</t>
  </si>
  <si>
    <t>JFACV</t>
  </si>
  <si>
    <t>Jet fuel average price, all sectors.</t>
  </si>
  <si>
    <t>JFTCD</t>
  </si>
  <si>
    <t>Jet fuel total expenditures.</t>
  </si>
  <si>
    <t>JFTCV</t>
  </si>
  <si>
    <t>Jet fuel average price, all end-use sectors.</t>
  </si>
  <si>
    <t>JFTXD</t>
  </si>
  <si>
    <t>Jet fuel total end-use expenditures.</t>
  </si>
  <si>
    <t>JFTXV</t>
  </si>
  <si>
    <t>Kerosene price in the commercial sector.</t>
  </si>
  <si>
    <t>KSCCD</t>
  </si>
  <si>
    <t>Kerosene expenditures in the commercial sector.</t>
  </si>
  <si>
    <t>KSCCV</t>
  </si>
  <si>
    <t>Kerosene price in the industrial sector.</t>
  </si>
  <si>
    <t>KSICD</t>
  </si>
  <si>
    <t>Kerosene expenditures in the industrial sector.</t>
  </si>
  <si>
    <t>KSICV</t>
  </si>
  <si>
    <t>Kerosene price in the residential sector.</t>
  </si>
  <si>
    <t>KSRCD</t>
  </si>
  <si>
    <t>Kerosene expenditures in the residential sector.</t>
  </si>
  <si>
    <t>KSRCV</t>
  </si>
  <si>
    <t>Kerosene average price, all sectors.</t>
  </si>
  <si>
    <t>KSTCD</t>
  </si>
  <si>
    <t>Kerosene total expenditures.</t>
  </si>
  <si>
    <t>KSTCV</t>
  </si>
  <si>
    <t>Kerosene average price, all end-use sectors.</t>
  </si>
  <si>
    <t>KSTXD</t>
  </si>
  <si>
    <t>Kerosene total end-use expenditures.</t>
  </si>
  <si>
    <t>KSTXV</t>
  </si>
  <si>
    <t>LPG price in the transportation sector.</t>
  </si>
  <si>
    <t>LGACD</t>
  </si>
  <si>
    <t>LPG expenditures in the transportation sector.</t>
  </si>
  <si>
    <t>LGACV</t>
  </si>
  <si>
    <t>LPG price in the commercial sector.</t>
  </si>
  <si>
    <t>LGCCD</t>
  </si>
  <si>
    <t>LPG expenditures in the commercial sector.</t>
  </si>
  <si>
    <t>LGCCV</t>
  </si>
  <si>
    <t>LPG price in the industrial sector.</t>
  </si>
  <si>
    <t>LGICD</t>
  </si>
  <si>
    <t>LPG expenditures in the industrial sector.</t>
  </si>
  <si>
    <t>LGICV</t>
  </si>
  <si>
    <t>LPG consumed in the industrial sector excluding refinery fuel.</t>
  </si>
  <si>
    <t>LGISB</t>
  </si>
  <si>
    <t>LPG price in the residential sector.</t>
  </si>
  <si>
    <t>LGRCD</t>
  </si>
  <si>
    <t>LPG expenditures in the residential sector.</t>
  </si>
  <si>
    <t>LGRCV</t>
  </si>
  <si>
    <t>LPG consumed as refinery fuel.</t>
  </si>
  <si>
    <t>LGRFB</t>
  </si>
  <si>
    <t>LPG average price, all sectors.</t>
  </si>
  <si>
    <t>LGTCD</t>
  </si>
  <si>
    <t>LPG total expenditures.</t>
  </si>
  <si>
    <t>LGTCV</t>
  </si>
  <si>
    <t>LPG average price, all end-use sectors.</t>
  </si>
  <si>
    <t>LGTXD</t>
  </si>
  <si>
    <t>LPG total end-use expenditures.</t>
  </si>
  <si>
    <t>LGTXV</t>
  </si>
  <si>
    <t>Lubricants price in the transportation sector.</t>
  </si>
  <si>
    <t>LUACD</t>
  </si>
  <si>
    <t>Lubricants expenditures in the transportation sector.</t>
  </si>
  <si>
    <t>LUACV</t>
  </si>
  <si>
    <t>Lubricants price in the industrial sector.</t>
  </si>
  <si>
    <t>LUICD</t>
  </si>
  <si>
    <t>Lubricants expenditures in the industrial sector.</t>
  </si>
  <si>
    <t>LUICV</t>
  </si>
  <si>
    <t>Lubricants average price, all sectors.</t>
  </si>
  <si>
    <t>LUTCD</t>
  </si>
  <si>
    <t>LUTCV</t>
  </si>
  <si>
    <t>Lubricants average price, all end-use sectors.</t>
  </si>
  <si>
    <t>LUTXD</t>
  </si>
  <si>
    <t>Lubricants total end-use expenditures.</t>
  </si>
  <si>
    <t>LUTXV</t>
  </si>
  <si>
    <t>Motor gasoline price in the transportation sector.</t>
  </si>
  <si>
    <t>MGACD</t>
  </si>
  <si>
    <t>Motor gasoline expenditures in the transportation sector.</t>
  </si>
  <si>
    <t>MGACV</t>
  </si>
  <si>
    <t>Motor gasoline price in the commercial sector.</t>
  </si>
  <si>
    <t>MGCCD</t>
  </si>
  <si>
    <t>Motor gasoline expenditures in the commercial sector.</t>
  </si>
  <si>
    <t>MGCCV</t>
  </si>
  <si>
    <t>Motor gasoline price in the industrial sector.</t>
  </si>
  <si>
    <t>MGICD</t>
  </si>
  <si>
    <t>Motor gasoline expenditures in the industrial sector.</t>
  </si>
  <si>
    <t>MGICV</t>
  </si>
  <si>
    <t>Motor gasoline average price, all sectors.</t>
  </si>
  <si>
    <t>MGTCD</t>
  </si>
  <si>
    <t>Motor gasoline total expenditures.</t>
  </si>
  <si>
    <t>MGTCV</t>
  </si>
  <si>
    <t>Motor gasoline average price, all end-use sectors.</t>
  </si>
  <si>
    <t>MGTXD</t>
  </si>
  <si>
    <t>Motor gasoline total end-use expenditures.</t>
  </si>
  <si>
    <t>MGTXV</t>
  </si>
  <si>
    <t>Miscellaneous petroleum products price in the industrial sector.</t>
  </si>
  <si>
    <t>MSICD</t>
  </si>
  <si>
    <t>Miscellaneous petroleum products expenditures in the industrial sector.</t>
  </si>
  <si>
    <t>MSICV</t>
  </si>
  <si>
    <t>Natural gas price in the transportation sector.</t>
  </si>
  <si>
    <t>NGACD</t>
  </si>
  <si>
    <t>Natural gas expenditures in the transportation sector.</t>
  </si>
  <si>
    <t>NGACV</t>
  </si>
  <si>
    <t>Natural gas price in the commercial sector (including supplemental gaseous fuels).</t>
  </si>
  <si>
    <t>NGCCD</t>
  </si>
  <si>
    <t>Natural gas expenditures in the commercial sector (including supplemental gaseous fuels).</t>
  </si>
  <si>
    <t>NGCCV</t>
  </si>
  <si>
    <t>Natural gas price in the electric power sector (including supplemental gaseous fuels).</t>
  </si>
  <si>
    <t>NGEID</t>
  </si>
  <si>
    <t>Natural gas expenditures in the electric power sector (including supplemental gaseous fuels).</t>
  </si>
  <si>
    <t>NGEIV</t>
  </si>
  <si>
    <t>Natural gas price in the industrial sector (including supplemental gaseous fuels).</t>
  </si>
  <si>
    <t>NGICD</t>
  </si>
  <si>
    <t>Natural gas expenditures in the industrial sector (including supplemental gaseous fuels).</t>
  </si>
  <si>
    <t>NGICV</t>
  </si>
  <si>
    <t>Natural gas consumed by the industrial sector excluding refinery fuel (including supplemental gaseous fuels).</t>
  </si>
  <si>
    <t>NGISB</t>
  </si>
  <si>
    <t>Natural gas price in the residential sector (including supplemental gaseous fuels).</t>
  </si>
  <si>
    <t>NGRCD</t>
  </si>
  <si>
    <t>Natural gas expenditures in the residential sector (including supplemental gaseous fuels).</t>
  </si>
  <si>
    <t>NGRCV</t>
  </si>
  <si>
    <t xml:space="preserve">Natural gas consumed as refinery fuel (including supplemental gaseous fuels). </t>
  </si>
  <si>
    <t>NGRFB</t>
  </si>
  <si>
    <t>Natural gas average price, all sectors (including supplemental gaseous fuels).</t>
  </si>
  <si>
    <t>NGTCD</t>
  </si>
  <si>
    <t>Natural gas total expenditures (including supplemental gaseous fuels).</t>
  </si>
  <si>
    <t>NGTCV</t>
  </si>
  <si>
    <t>Natural gas average price, all end-use sectors (including supplemental gaseous fuels).</t>
  </si>
  <si>
    <t>NGTXD</t>
  </si>
  <si>
    <t>Natural gas total end-use expenditures (including supplemental gaseous fuels).</t>
  </si>
  <si>
    <t>NGTXV</t>
  </si>
  <si>
    <t>Nuclear fuel price in the electric power sector.</t>
  </si>
  <si>
    <t>NUEGD</t>
  </si>
  <si>
    <t>Nuclear fuel expenditures in the electric power sector.</t>
  </si>
  <si>
    <t>NUEGV</t>
  </si>
  <si>
    <t>Nuclear fuel average price, all sectors.</t>
  </si>
  <si>
    <t>NUETD</t>
  </si>
  <si>
    <t>Nuclear fuel total expenditures.</t>
  </si>
  <si>
    <t>NUETV</t>
  </si>
  <si>
    <t>Asphalt and road oil, kerosene, lubricants, and "other petroleum products" average price in the  industrial sector.</t>
  </si>
  <si>
    <t>P1ICD</t>
  </si>
  <si>
    <t>Asphalt and road oil, kerosene, lubricants, and "other petroleum products" expenditures in the  industrial sector.</t>
  </si>
  <si>
    <t>P1ICV</t>
  </si>
  <si>
    <t>Asphalt and road oil, aviation gasoline, kerosene, lubricants, and "other petroleum products" average price, all sectors.</t>
  </si>
  <si>
    <t>P1TCD</t>
  </si>
  <si>
    <t>Asphalt and road oil, aviation gasoline, kerosene, lubricants, and "other petroleum products" total expenditures.</t>
  </si>
  <si>
    <t>P1TCV</t>
  </si>
  <si>
    <t>Asphalt and road oil, aviation gasoline, kerosene, lubricants, and "other petroleum products" average price, all end-use sectors.</t>
  </si>
  <si>
    <t>P1TXD</t>
  </si>
  <si>
    <t>Asphalt and road oil, aviation gasoline, kerosene, lubricants, and "other petroleum products" total end-use expenditures.</t>
  </si>
  <si>
    <t>P1TXV</t>
  </si>
  <si>
    <t>All petroleum products average price in the transportation sector.</t>
  </si>
  <si>
    <t>PAACD</t>
  </si>
  <si>
    <t>All petroleum products total expenditures in the transportation sector.</t>
  </si>
  <si>
    <t>PAACV</t>
  </si>
  <si>
    <t>All petroleum products average price in the commercial sector.</t>
  </si>
  <si>
    <t>PACCD</t>
  </si>
  <si>
    <t>All petroleum products total expenditures in the commercial sector.</t>
  </si>
  <si>
    <t>PACCV</t>
  </si>
  <si>
    <t>All petroleum products average price in the electric power sector.</t>
  </si>
  <si>
    <t>PAEID</t>
  </si>
  <si>
    <t>All petroleum products total expenditures in the electric power sector.</t>
  </si>
  <si>
    <t>PAEIV</t>
  </si>
  <si>
    <t>All petroleum products average price in the industrial sector.</t>
  </si>
  <si>
    <t>PAICD</t>
  </si>
  <si>
    <t>All petroleum products total expenditures in the industrial sector.</t>
  </si>
  <si>
    <t>PAICV</t>
  </si>
  <si>
    <t>All petroleum products average price in the residential sector.</t>
  </si>
  <si>
    <t>PARCD</t>
  </si>
  <si>
    <t>All petroleum products total expenditures in the residential sector.</t>
  </si>
  <si>
    <t>PARCV</t>
  </si>
  <si>
    <t>All petroleum products average price, all sectors.</t>
  </si>
  <si>
    <t>PATCD</t>
  </si>
  <si>
    <t>All petroleum products total expenditures.</t>
  </si>
  <si>
    <t>PATCV</t>
  </si>
  <si>
    <t>All petroleum products average price, all end-use sectors.</t>
  </si>
  <si>
    <t>PATXD</t>
  </si>
  <si>
    <t>All petroleum products total end-use expenditures.</t>
  </si>
  <si>
    <t>PATXV</t>
  </si>
  <si>
    <t>Petroleum coke price in the commercial sector.</t>
  </si>
  <si>
    <t>PCCCD</t>
  </si>
  <si>
    <t>Petroleum coke expenditures in the commercial sector.</t>
  </si>
  <si>
    <t>PCCCV</t>
  </si>
  <si>
    <t>Petroleum coke price in the electric power sector.</t>
  </si>
  <si>
    <t>PCEID</t>
  </si>
  <si>
    <t>Petroleum coke expenditures in the electric power sector.</t>
  </si>
  <si>
    <t>PCEIV</t>
  </si>
  <si>
    <t>Petroleum coke price in the industrial sector.</t>
  </si>
  <si>
    <t>PCICD</t>
  </si>
  <si>
    <t>Petroleum coke expenditures in the industrial sector.</t>
  </si>
  <si>
    <t>PCICV</t>
  </si>
  <si>
    <t>Petroleum coke average price, all sectors.</t>
  </si>
  <si>
    <t>PCTCD</t>
  </si>
  <si>
    <t>Petroleum coke total expenditures.</t>
  </si>
  <si>
    <t>PCTCV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</si>
  <si>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</si>
  <si>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</si>
  <si>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</si>
  <si>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</si>
  <si>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</si>
  <si>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</si>
  <si>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</si>
  <si>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</si>
  <si>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</si>
  <si>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</si>
  <si>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</si>
  <si>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</si>
  <si>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</si>
  <si>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</si>
  <si>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</si>
  <si>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</si>
  <si>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</si>
  <si>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</si>
  <si>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</si>
  <si>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</si>
  <si>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</si>
  <si>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</si>
  <si>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</si>
  <si>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</si>
  <si>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</si>
  <si>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</si>
  <si>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</si>
  <si>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</si>
  <si>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Other petroleum products average price in the industrial sector.</t>
  </si>
  <si>
    <t>POICD</t>
  </si>
  <si>
    <t>Other petroleum products total expenditures in the industrial sector.</t>
  </si>
  <si>
    <t>POICV</t>
  </si>
  <si>
    <t>Other petroleum products average price, all sectors.</t>
  </si>
  <si>
    <t>POTCD</t>
  </si>
  <si>
    <t>Other petroleum products total expenditures.</t>
  </si>
  <si>
    <t>POTCV</t>
  </si>
  <si>
    <t>Other petroleum products average price, all end-use sectors.</t>
  </si>
  <si>
    <t>POTXD</t>
  </si>
  <si>
    <t>Other petroleum products total end-use expenditures.</t>
  </si>
  <si>
    <t>POTXV</t>
  </si>
  <si>
    <t>Residual fuel oil price in the transportation sector.</t>
  </si>
  <si>
    <t>RFACD</t>
  </si>
  <si>
    <t>Residual fuel oil expenditures in the transportation sector.</t>
  </si>
  <si>
    <t>RFACV</t>
  </si>
  <si>
    <t>Residual fuel oil price in the commercial sector.</t>
  </si>
  <si>
    <t>RFCCD</t>
  </si>
  <si>
    <t>Residual fuel oil expenditures in the commercial sector.</t>
  </si>
  <si>
    <t>RFCCV</t>
  </si>
  <si>
    <t>Residual fuel oil price in the electric power sector.</t>
  </si>
  <si>
    <t>RFEID</t>
  </si>
  <si>
    <t>Residual fuel oil expenditures in the electric power sector.</t>
  </si>
  <si>
    <t>RFEIV</t>
  </si>
  <si>
    <t>Residual fuel oil price in the industrial sector.</t>
  </si>
  <si>
    <t>RFICD</t>
  </si>
  <si>
    <t>Residual fuel oil expenditures in the industrial sector.</t>
  </si>
  <si>
    <t>RFICV</t>
  </si>
  <si>
    <t>Residual fuel oil consumed by the industrial sector excluding refinery fuel.</t>
  </si>
  <si>
    <t>RFISB</t>
  </si>
  <si>
    <t>Residual fuel oil consumed as refinery fuel.</t>
  </si>
  <si>
    <t>RFRFB</t>
  </si>
  <si>
    <t>Residual fuel oil average price, all sectors.</t>
  </si>
  <si>
    <t>RFTCD</t>
  </si>
  <si>
    <t>Residual fuel oil total expenditures.</t>
  </si>
  <si>
    <t>RFTCV</t>
  </si>
  <si>
    <t>Residual fuel oil average price, all end-use sectors.</t>
  </si>
  <si>
    <t>RFTXD</t>
  </si>
  <si>
    <t>Residual fuel oil total end-use expenditures.</t>
  </si>
  <si>
    <t>RFTXV</t>
  </si>
  <si>
    <t>Special naphthas price in the industrial sector.</t>
  </si>
  <si>
    <t>SNICD</t>
  </si>
  <si>
    <t>Special naphthas expenditures in the industrial sector.</t>
  </si>
  <si>
    <t>SNICV</t>
  </si>
  <si>
    <t>Total energy average price in the transportation sector.</t>
  </si>
  <si>
    <t>TEACD</t>
  </si>
  <si>
    <t>Total energy expenditures in the transportation sector.</t>
  </si>
  <si>
    <t>TEACV</t>
  </si>
  <si>
    <t>Total energy average price in the commercial sector.</t>
  </si>
  <si>
    <t>TECCD</t>
  </si>
  <si>
    <t>Total energy expenditures in the commercial sector.</t>
  </si>
  <si>
    <t>TECCV</t>
  </si>
  <si>
    <t>Energy expenditures as percent of current-dollar GDP.</t>
  </si>
  <si>
    <t>TEGDS</t>
  </si>
  <si>
    <t>Percent</t>
  </si>
  <si>
    <t>Total energy average price in the industrial sector.</t>
  </si>
  <si>
    <t>TEICD</t>
  </si>
  <si>
    <t>Total energy expenditures in the industrial sector.</t>
  </si>
  <si>
    <t>TEICV</t>
  </si>
  <si>
    <t>Total energy average price in the residential sector.</t>
  </si>
  <si>
    <t>TERCD</t>
  </si>
  <si>
    <t>Total energy total expenditures in the residential sector.</t>
  </si>
  <si>
    <t>TERCV</t>
  </si>
  <si>
    <t>Total energy used as refinery fuel.</t>
  </si>
  <si>
    <t>TERFB</t>
  </si>
  <si>
    <t>Total energy average price.</t>
  </si>
  <si>
    <t>TETCD</t>
  </si>
  <si>
    <t>Total energy expenditures.</t>
  </si>
  <si>
    <t>TETCV</t>
  </si>
  <si>
    <t>Total energy expenditures per capita.</t>
  </si>
  <si>
    <t>TETPV</t>
  </si>
  <si>
    <t>Total end-use energy average price.</t>
  </si>
  <si>
    <t>TETXD</t>
  </si>
  <si>
    <t>Total end-use energy expenditures.</t>
  </si>
  <si>
    <t>TETXV</t>
  </si>
  <si>
    <t>Total primary energy and electricity consumed.</t>
  </si>
  <si>
    <t>TNSCB</t>
  </si>
  <si>
    <t>Resident population including Armed Forces.</t>
  </si>
  <si>
    <t>TPOPP</t>
  </si>
  <si>
    <t>Thousand</t>
  </si>
  <si>
    <t>Wood price in the residential sector.</t>
  </si>
  <si>
    <t>WDRCD</t>
  </si>
  <si>
    <t xml:space="preserve">Wood expenditures in the residential sector. </t>
  </si>
  <si>
    <t>WDRCV</t>
  </si>
  <si>
    <t>Wood and waste price in the commercial sector.</t>
  </si>
  <si>
    <t>WWCCD</t>
  </si>
  <si>
    <t>Wood and waste expenditures in the commercial sector.</t>
  </si>
  <si>
    <t>WWCCV</t>
  </si>
  <si>
    <t>Wood and waste consumed in the commercial sector at a cost.</t>
  </si>
  <si>
    <t>WWCSB</t>
  </si>
  <si>
    <t>Wood and waste price in the electric power sector.</t>
  </si>
  <si>
    <t>WWEID</t>
  </si>
  <si>
    <t>Wood and waste expenditures in the electric power sector.</t>
  </si>
  <si>
    <t>WWEIV</t>
  </si>
  <si>
    <t>Wood and waste price in the industrial sector.</t>
  </si>
  <si>
    <t>WWICD</t>
  </si>
  <si>
    <t>Wood and waste expenditures in the industrial sector.</t>
  </si>
  <si>
    <t>WWICV</t>
  </si>
  <si>
    <t>Wood and waste consumed in the industrial sector at a cost.</t>
  </si>
  <si>
    <t>WWISB</t>
  </si>
  <si>
    <t>Wood and waste average price, all sectors.</t>
  </si>
  <si>
    <t>WWTCD</t>
  </si>
  <si>
    <t>Wood and waste total expenditures.</t>
  </si>
  <si>
    <t>WWTCV</t>
  </si>
  <si>
    <t>Wood and waste average price, all end-use sectors.</t>
  </si>
  <si>
    <t>WWTXD</t>
  </si>
  <si>
    <t>Wood and waste total end-use expenditures.</t>
  </si>
  <si>
    <t>WWTXV</t>
  </si>
  <si>
    <t>Waxes price in the industrial sector.</t>
  </si>
  <si>
    <t>WXICD</t>
  </si>
  <si>
    <t>Waxes expenditures in the industrial sector.</t>
  </si>
  <si>
    <t>WXICV</t>
  </si>
  <si>
    <t>Aviation gasoline blending components consumed by the industrial sector.</t>
  </si>
  <si>
    <t>ABICB</t>
  </si>
  <si>
    <t>ABICP</t>
  </si>
  <si>
    <t>Thousand barrels</t>
  </si>
  <si>
    <t>Asphalt and road oil consumed by the industrial sector.</t>
  </si>
  <si>
    <t>ARICB</t>
  </si>
  <si>
    <t>ARICP</t>
  </si>
  <si>
    <t>Asphalt and road oil total consumption.</t>
  </si>
  <si>
    <t>ARTCB</t>
  </si>
  <si>
    <t>Asphalt and road oil total end-use consumption.</t>
  </si>
  <si>
    <t>ARTXB</t>
  </si>
  <si>
    <t>ARTXP</t>
  </si>
  <si>
    <t>Aviation gasoline consumed by the transportation sector.</t>
  </si>
  <si>
    <t>AVACB</t>
  </si>
  <si>
    <t>AVACP</t>
  </si>
  <si>
    <t>Aviation gasoline total consumption.</t>
  </si>
  <si>
    <t>AVTCB</t>
  </si>
  <si>
    <t>AVTCP</t>
  </si>
  <si>
    <t>Aviation gasoline total end-use consumption.</t>
  </si>
  <si>
    <t>AVTXB</t>
  </si>
  <si>
    <t>AVTXP</t>
  </si>
  <si>
    <t>Biomass total consumption</t>
  </si>
  <si>
    <t>BMTCB</t>
  </si>
  <si>
    <t>Coal consumed by the transportation sector.</t>
  </si>
  <si>
    <t>CLACB</t>
  </si>
  <si>
    <t>CLACP</t>
  </si>
  <si>
    <t>Thousand short tons</t>
  </si>
  <si>
    <t>Coal consumed by the commercial sector.</t>
  </si>
  <si>
    <t>CLCCB</t>
  </si>
  <si>
    <t>CLCCP</t>
  </si>
  <si>
    <t>Coal consumed by the electric power sector.</t>
  </si>
  <si>
    <t>CLEIB</t>
  </si>
  <si>
    <t>CLEIP</t>
  </si>
  <si>
    <t>Coal consumed by the industrial sector.</t>
  </si>
  <si>
    <t>CLICB</t>
  </si>
  <si>
    <t>CLICP</t>
  </si>
  <si>
    <t>Coal consumed at coke plants (coking coal).</t>
  </si>
  <si>
    <t>CLKCB</t>
  </si>
  <si>
    <t>CLKCP</t>
  </si>
  <si>
    <t>Coal consumed by industrial users other than coke plants.</t>
  </si>
  <si>
    <t>CLOCB</t>
  </si>
  <si>
    <t>CLOCP</t>
  </si>
  <si>
    <t>Coal consumed by the residential sector.</t>
  </si>
  <si>
    <t>CLRCB</t>
  </si>
  <si>
    <t>CLRCP</t>
  </si>
  <si>
    <t>Coal total consumption.</t>
  </si>
  <si>
    <t>CLTCB</t>
  </si>
  <si>
    <t>Coal total end-use consumption.</t>
  </si>
  <si>
    <t>CLTXB</t>
  </si>
  <si>
    <t>CLTXP</t>
  </si>
  <si>
    <t>Crude oil consumed by the industrial sector.</t>
  </si>
  <si>
    <t>COICB</t>
  </si>
  <si>
    <t>Distillate fuel oil consumed by the transportation sector.</t>
  </si>
  <si>
    <t>DFACB</t>
  </si>
  <si>
    <t>DFACP</t>
  </si>
  <si>
    <t>Distillate fuel oil consumed by the commercial sector.</t>
  </si>
  <si>
    <t>DFCCB</t>
  </si>
  <si>
    <t>DFCCP</t>
  </si>
  <si>
    <t>Distillate fuel oil consumed by the industrial sector.</t>
  </si>
  <si>
    <t>DFICB</t>
  </si>
  <si>
    <t>DFICP</t>
  </si>
  <si>
    <t>Distillate fuel oil consumed by the residential sector.</t>
  </si>
  <si>
    <t>DFRCB</t>
  </si>
  <si>
    <t>DFRCP</t>
  </si>
  <si>
    <t>Distillate fuel oil total consumption.</t>
  </si>
  <si>
    <t>DFTCB</t>
  </si>
  <si>
    <t>Distillate fuel oil total end-use consumption.</t>
  </si>
  <si>
    <t>DFTXB</t>
  </si>
  <si>
    <t>DFTXP</t>
  </si>
  <si>
    <t>Distillate fuel oil and kerosene-type jet fuel consumed by the electric power sector.</t>
  </si>
  <si>
    <t>DKEIB</t>
  </si>
  <si>
    <t>DKEIP</t>
  </si>
  <si>
    <t>Electricity exported from the United States.</t>
  </si>
  <si>
    <t>ELEXB</t>
  </si>
  <si>
    <t>ELEXP</t>
  </si>
  <si>
    <t>Million kilowatthours</t>
  </si>
  <si>
    <t>Electricity imported into the United States.</t>
  </si>
  <si>
    <t>ELIMB</t>
  </si>
  <si>
    <t>ELIMP</t>
  </si>
  <si>
    <t>Net interstate sales of electricity and associated losses (negative and positive values).</t>
  </si>
  <si>
    <t>ELISB</t>
  </si>
  <si>
    <t>Net imports of electricity into the United States.</t>
  </si>
  <si>
    <t>ELNIB</t>
  </si>
  <si>
    <t>ELNIP</t>
  </si>
  <si>
    <t xml:space="preserve">Fuel ethanol, excluding denaturant, consumed by the transportation sector.   </t>
  </si>
  <si>
    <t>EMACB</t>
  </si>
  <si>
    <t xml:space="preserve">Fuel ethanol, excluding denaturant, consumed by the commercial sector </t>
  </si>
  <si>
    <t>EMCCB</t>
  </si>
  <si>
    <t xml:space="preserve">Fuel ethanol, excluding denaturant, consumed by the industrial sector. </t>
  </si>
  <si>
    <t>EMICB</t>
  </si>
  <si>
    <t>Energy losses and co-products from the production of fuel ethanol.</t>
  </si>
  <si>
    <t>EMLCB</t>
  </si>
  <si>
    <t>Fuel ethanol, excluding denaturant, total consumption.</t>
  </si>
  <si>
    <t>EMTCB</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</si>
  <si>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</si>
  <si>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</si>
  <si>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</si>
  <si>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</si>
  <si>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</si>
  <si>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</si>
  <si>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including denaturant, total consumption.</t>
  </si>
  <si>
    <t>ENTCP</t>
  </si>
  <si>
    <t>Electricity consumed by (i.e., sold to) the transportation sector.</t>
  </si>
  <si>
    <t>ESACB</t>
  </si>
  <si>
    <t>ESACP</t>
  </si>
  <si>
    <t>Electricity consumed by (i.e., sold to) the commercial sector.</t>
  </si>
  <si>
    <t>ESCCB</t>
  </si>
  <si>
    <t>ESCCP</t>
  </si>
  <si>
    <t>Electricity consumed by (i.e., sold to) the industrial sector.</t>
  </si>
  <si>
    <t>ESICB</t>
  </si>
  <si>
    <t>ESICP</t>
  </si>
  <si>
    <t>Electricity consumed by (i.e., sold to) the residential sector.</t>
  </si>
  <si>
    <t>ESRCB</t>
  </si>
  <si>
    <t>ESRCP</t>
  </si>
  <si>
    <t>Electricity total consumption (i.e., sold).</t>
  </si>
  <si>
    <t>ESTCB</t>
  </si>
  <si>
    <t>ESTCP</t>
  </si>
  <si>
    <t>Electricity total end-use consumption (i.e., sold).</t>
  </si>
  <si>
    <t>ESTXB</t>
  </si>
  <si>
    <t>ESTXP</t>
  </si>
  <si>
    <t>Fossil fuelS, total consumption.</t>
  </si>
  <si>
    <t>FFTCB</t>
  </si>
  <si>
    <t>Petrochemical feedstocks, naphtha, less than 401o F, consumed by the industrial sector.</t>
  </si>
  <si>
    <t>FNICB</t>
  </si>
  <si>
    <t>Petrochemical feedstocks, naphtha less than 401o F, consumed by the industrial sector.</t>
  </si>
  <si>
    <t>FNICP</t>
  </si>
  <si>
    <t>Petrochemical feedstocks, other oils equal to or greater than 401o F, consumed by the industrial sector.</t>
  </si>
  <si>
    <t>FOICB</t>
  </si>
  <si>
    <t>FOICP</t>
  </si>
  <si>
    <t>Petrochemical feedstocks, still gas, consumed by the industrial sector.</t>
  </si>
  <si>
    <t>FSICB</t>
  </si>
  <si>
    <t>FSICP</t>
  </si>
  <si>
    <t>Real gross domestic product.</t>
  </si>
  <si>
    <t>GDPRX</t>
  </si>
  <si>
    <t>Million chained (2005) dollars</t>
  </si>
  <si>
    <t>Direct use of geothermal energy and heat pumps in the commercial sector.</t>
  </si>
  <si>
    <t>GECCB</t>
  </si>
  <si>
    <t>Electricity produced from geothermal energy by the electric power sector.</t>
  </si>
  <si>
    <t>GEEGB</t>
  </si>
  <si>
    <t>GEEGP</t>
  </si>
  <si>
    <t>Direct use of geothermal energy and heat pumps in the industrial sector.</t>
  </si>
  <si>
    <t>GEICB</t>
  </si>
  <si>
    <t>Direct use of geothermal energy and heat pumps in the residential sector.</t>
  </si>
  <si>
    <t>GERCB</t>
  </si>
  <si>
    <t>Geothermal energy total consumption.</t>
  </si>
  <si>
    <t>GETCB</t>
  </si>
  <si>
    <t>Geothermal total end-use consumption.</t>
  </si>
  <si>
    <t>GETXB</t>
  </si>
  <si>
    <t>Hydroelectricity produced in the commercial sector.</t>
  </si>
  <si>
    <t>HYCCB</t>
  </si>
  <si>
    <t>HYCCP</t>
  </si>
  <si>
    <t>Hydroelectricity produced by the electric power sector.</t>
  </si>
  <si>
    <t>HYEGB</t>
  </si>
  <si>
    <t>HYEGP</t>
  </si>
  <si>
    <t>Hydroelectricity produced in the industrial sector.</t>
  </si>
  <si>
    <t>HYICB</t>
  </si>
  <si>
    <t>HYICP</t>
  </si>
  <si>
    <t>Hydroelectricity total production.</t>
  </si>
  <si>
    <t>HYTCB</t>
  </si>
  <si>
    <t>HYTCP</t>
  </si>
  <si>
    <t>Hydroelectricity produced by the end-use sectors.</t>
  </si>
  <si>
    <t>HYTXB</t>
  </si>
  <si>
    <t>HYTXP</t>
  </si>
  <si>
    <t>Jet fuel consumed by the transportation sector.</t>
  </si>
  <si>
    <t>JFACB</t>
  </si>
  <si>
    <t>JFACP</t>
  </si>
  <si>
    <t>Jet fuel total consumption.</t>
  </si>
  <si>
    <t>JFTCB</t>
  </si>
  <si>
    <t>Jet fuel total end-use consumption.</t>
  </si>
  <si>
    <t>JFTXB</t>
  </si>
  <si>
    <t>JFTXP</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</si>
  <si>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</si>
  <si>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</si>
  <si>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</si>
  <si>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</si>
  <si>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</si>
  <si>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</si>
  <si>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</si>
  <si>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</si>
  <si>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</si>
  <si>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</si>
  <si>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</si>
  <si>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</si>
  <si>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</si>
  <si>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</si>
  <si>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KSCCP</t>
  </si>
  <si>
    <t>Kerosene consumed by the industrial sector.</t>
  </si>
  <si>
    <t>KSICB</t>
  </si>
  <si>
    <t>KSICP</t>
  </si>
  <si>
    <t>Kerosene consumed by the residential sector.</t>
  </si>
  <si>
    <t>KSRCB</t>
  </si>
  <si>
    <t>KSRCP</t>
  </si>
  <si>
    <t>Kerosene total consumption.</t>
  </si>
  <si>
    <t>KSTCB</t>
  </si>
  <si>
    <t>KSTCP</t>
  </si>
  <si>
    <t>Kerosene total end-use consumption.</t>
  </si>
  <si>
    <t>KSTXB</t>
  </si>
  <si>
    <t>KSTXP</t>
  </si>
  <si>
    <t>LPG consumed by the transportation sector.</t>
  </si>
  <si>
    <t>LGACB</t>
  </si>
  <si>
    <t>LGACP</t>
  </si>
  <si>
    <t>LPG consumed by the commercial sector.</t>
  </si>
  <si>
    <t>LGCCB</t>
  </si>
  <si>
    <t>LGCCP</t>
  </si>
  <si>
    <t>LPG consumed by the industrial sector.</t>
  </si>
  <si>
    <t>LGICB</t>
  </si>
  <si>
    <t>LGICP</t>
  </si>
  <si>
    <t>LPG consumed by the residential sector.</t>
  </si>
  <si>
    <t>LGRCB</t>
  </si>
  <si>
    <t>LGRCP</t>
  </si>
  <si>
    <t>LPG total consumption.</t>
  </si>
  <si>
    <t>LGTCB</t>
  </si>
  <si>
    <t>LPG total end-use consumption.</t>
  </si>
  <si>
    <t>LGTXB</t>
  </si>
  <si>
    <t>LGTXP</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</si>
  <si>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</si>
  <si>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</si>
  <si>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</si>
  <si>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</si>
  <si>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</si>
  <si>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</si>
  <si>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</si>
  <si>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</si>
  <si>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</si>
  <si>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</si>
  <si>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</si>
  <si>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</si>
  <si>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</si>
  <si>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</si>
  <si>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LUACP</t>
  </si>
  <si>
    <t>Lubricants consumed by the industrial sector.</t>
  </si>
  <si>
    <t>LUICB</t>
  </si>
  <si>
    <t>LUICP</t>
  </si>
  <si>
    <t>Lubricants total consumption.</t>
  </si>
  <si>
    <t>LUTCB</t>
  </si>
  <si>
    <t>LUTCP</t>
  </si>
  <si>
    <t>Lubricants total end-use consumption.</t>
  </si>
  <si>
    <t>LUTXB</t>
  </si>
  <si>
    <t>LUTXP</t>
  </si>
  <si>
    <t>Motor gasoline blending components consumed by the industrial sector.</t>
  </si>
  <si>
    <t>MBICB</t>
  </si>
  <si>
    <t>MBICP</t>
  </si>
  <si>
    <t>Motor gasoline consumed by the transportation sector.</t>
  </si>
  <si>
    <t>MGACB</t>
  </si>
  <si>
    <t>MGACP</t>
  </si>
  <si>
    <t>Motor gasoline consumed by the commercial sector.</t>
  </si>
  <si>
    <t>MGCCB</t>
  </si>
  <si>
    <t>MGCCP</t>
  </si>
  <si>
    <t>Motor gasoline consumed by the industrial sector.</t>
  </si>
  <si>
    <t>MGICB</t>
  </si>
  <si>
    <t>MGICP</t>
  </si>
  <si>
    <t>Motor gasoline total consumption.</t>
  </si>
  <si>
    <t>MGTCB</t>
  </si>
  <si>
    <t>Motor gasoline total end-use consumption.</t>
  </si>
  <si>
    <t>MGTXB</t>
  </si>
  <si>
    <t>MGTXP</t>
  </si>
  <si>
    <t>Motor gasoline total consumption excluding fuel ethanol.</t>
  </si>
  <si>
    <t>MMTCB</t>
  </si>
  <si>
    <t>Miscellaneous petroleum products consumed by the industrial sector.</t>
  </si>
  <si>
    <t>MSICB</t>
  </si>
  <si>
    <t>MSICP</t>
  </si>
  <si>
    <t>Natural gasoline consumed by the industrial sector.</t>
  </si>
  <si>
    <t>NAICB</t>
  </si>
  <si>
    <t>NAICP</t>
  </si>
  <si>
    <t xml:space="preserve">Natural gas consumed by the transportation sector. </t>
  </si>
  <si>
    <t>NGACB</t>
  </si>
  <si>
    <t>Natural gas consumed by the transportation sector.</t>
  </si>
  <si>
    <t>NGACP</t>
  </si>
  <si>
    <t>Million cubic feet</t>
  </si>
  <si>
    <t>Natural gas consumed by (delivered to) the commercial sector (including supplemental gaseous fuels).</t>
  </si>
  <si>
    <t>NGCCB</t>
  </si>
  <si>
    <t>NGCCP</t>
  </si>
  <si>
    <t>Natural gas consumed by the electric power sector (including supplemental gaseous fuels).</t>
  </si>
  <si>
    <t>NGEIB</t>
  </si>
  <si>
    <t>NGEIP</t>
  </si>
  <si>
    <t>Natural gas consumed by (delivered to) the industrial sector (including supplemental gaseous fuels).</t>
  </si>
  <si>
    <t>NGICB</t>
  </si>
  <si>
    <t>NGICP</t>
  </si>
  <si>
    <t>Natural gas consumed as lease and plant fuel.</t>
  </si>
  <si>
    <t>NGLPB</t>
  </si>
  <si>
    <t>NGLPP</t>
  </si>
  <si>
    <t>Natural gas consumed as pipeline fuel.</t>
  </si>
  <si>
    <t>NGPZB</t>
  </si>
  <si>
    <t>NGPZP</t>
  </si>
  <si>
    <t>Natural gas consumed by (delivered to) the residential sector (including supplemental gaseous fuels).</t>
  </si>
  <si>
    <t>NGRCB</t>
  </si>
  <si>
    <t>NGRCP</t>
  </si>
  <si>
    <t>Natural gas total consumption (including supplemental gaseous fuels).</t>
  </si>
  <si>
    <t>NGTCB</t>
  </si>
  <si>
    <t>NGTCP</t>
  </si>
  <si>
    <t>Natural gas total end-use consumption (including supplemental gaseous fuels).</t>
  </si>
  <si>
    <t>NGTXB</t>
  </si>
  <si>
    <t>NGTXP</t>
  </si>
  <si>
    <t>Natural gas consumed as vehicle fuel.</t>
  </si>
  <si>
    <t>NGVHB</t>
  </si>
  <si>
    <t>NGVHP</t>
  </si>
  <si>
    <t>Natural gas consumed by the transportation sector.  (Code used in SEDS 2006.)</t>
  </si>
  <si>
    <t>NNACB</t>
  </si>
  <si>
    <t>Natural gas consumed by (delivered to) the commercial sector (excluding supplemental gaseous fuels).  (Code used in SEDS 2006.)</t>
  </si>
  <si>
    <t>NNCCB</t>
  </si>
  <si>
    <t>Natural gas consumed by the electric power sector (excluding supplemental gaseous fuels).  (Code used in SEDS 2006.)</t>
  </si>
  <si>
    <t>NNEIB</t>
  </si>
  <si>
    <t>Natural gas consumed by (delivered to) the industrial sector (excluding supplemental gaseous fuels).  (Code used in SEDS 2006.)</t>
  </si>
  <si>
    <t>NNICB</t>
  </si>
  <si>
    <t>Natural gas consumed by (delivered to) the residential sector (excluding supplemental gaseous fuels).  (Code used in SEDS 2006.)</t>
  </si>
  <si>
    <t>NNRCB</t>
  </si>
  <si>
    <t>Natural gas total consumption (excluding supplemental gaseous fuels).</t>
  </si>
  <si>
    <t>NNTCB</t>
  </si>
  <si>
    <t>Electricity produced from nuclear power by the electric power sector.</t>
  </si>
  <si>
    <t>NUEGB</t>
  </si>
  <si>
    <t>NUEGP</t>
  </si>
  <si>
    <t>Electricity produced from nuclear power.</t>
  </si>
  <si>
    <t>NUETB</t>
  </si>
  <si>
    <t>NUETP</t>
  </si>
  <si>
    <t>Asphalt and road oil, kerosene, lubricants, and "other petroleum products" consumed by the industrial sector.</t>
  </si>
  <si>
    <t>P1ICB</t>
  </si>
  <si>
    <t>P1ICP</t>
  </si>
  <si>
    <t>Asphalt and road oil, aviation gasoline, kerosene, lubricants, and "other petroleum products" total consumption.</t>
  </si>
  <si>
    <t>P1TCB</t>
  </si>
  <si>
    <t>P1TCP</t>
  </si>
  <si>
    <t>Asphalt and road oil, aviation gasoline, kerosene, lubricants, and "other petroleum products" total end-use consumption.</t>
  </si>
  <si>
    <t>P1TXB</t>
  </si>
  <si>
    <t>P1TXP</t>
  </si>
  <si>
    <t>All petroleum products consumed by the transportation sector.</t>
  </si>
  <si>
    <t>PAACB</t>
  </si>
  <si>
    <t>PAACP</t>
  </si>
  <si>
    <t>All petroleum products consumed by the commercial sector.</t>
  </si>
  <si>
    <t>PACCB</t>
  </si>
  <si>
    <t>PACCP</t>
  </si>
  <si>
    <t>All petroleum products consumed by the electric power sector.</t>
  </si>
  <si>
    <t>PAEIB</t>
  </si>
  <si>
    <t>PAEIP</t>
  </si>
  <si>
    <t>All petroleum products consumed by the industrial sector.</t>
  </si>
  <si>
    <t>PAICB</t>
  </si>
  <si>
    <t>PAICP</t>
  </si>
  <si>
    <t>All petroleum products consumed by the residential sector.</t>
  </si>
  <si>
    <t>PARCB</t>
  </si>
  <si>
    <t>PARCP</t>
  </si>
  <si>
    <t>All petroleum products total consumption.</t>
  </si>
  <si>
    <t>PATCB</t>
  </si>
  <si>
    <t>All petroleum products total end-use consumption.</t>
  </si>
  <si>
    <t>PATXB</t>
  </si>
  <si>
    <t>PATXP</t>
  </si>
  <si>
    <t>Petroleum coke consumed by the commercial sector.</t>
  </si>
  <si>
    <t>PCCCB</t>
  </si>
  <si>
    <t>PCCCP</t>
  </si>
  <si>
    <t>Petroleum coke consumed by the electric power sector.</t>
  </si>
  <si>
    <t>PCEIB</t>
  </si>
  <si>
    <t>PCEIP</t>
  </si>
  <si>
    <t>Petroleum coke consumed by the industrial sector.</t>
  </si>
  <si>
    <t>PCICB</t>
  </si>
  <si>
    <t>PCICP</t>
  </si>
  <si>
    <t>Petroleum coke total consumption.</t>
  </si>
  <si>
    <t>PCTCB</t>
  </si>
  <si>
    <t>PCTCP</t>
  </si>
  <si>
    <t>Plant condensate consumed by the industrial sector.</t>
  </si>
  <si>
    <t>PLICB</t>
  </si>
  <si>
    <t>PLICP</t>
  </si>
  <si>
    <t>All petroleum products total consumption excluding fuel ethanol.</t>
  </si>
  <si>
    <t>PMTCB</t>
  </si>
  <si>
    <t>Other petroleum products consumed by the industrial sector.</t>
  </si>
  <si>
    <t>POICB</t>
  </si>
  <si>
    <t>POICP</t>
  </si>
  <si>
    <t>Other petroleum products total consumption.</t>
  </si>
  <si>
    <t>POTCB</t>
  </si>
  <si>
    <t>POTCP</t>
  </si>
  <si>
    <t>Other petroleum products total end-use consumption.</t>
  </si>
  <si>
    <t>POTXB</t>
  </si>
  <si>
    <t>POTXP</t>
  </si>
  <si>
    <t>Pentanes plus consumed by the industrial sector.</t>
  </si>
  <si>
    <t>PPICB</t>
  </si>
  <si>
    <t>PPICP</t>
  </si>
  <si>
    <t>Renewable energy total consumption.</t>
  </si>
  <si>
    <t>RETCB</t>
  </si>
  <si>
    <t>Residual fuel oil consumed by the transportation sector.</t>
  </si>
  <si>
    <t>RFACB</t>
  </si>
  <si>
    <t>RFACP</t>
  </si>
  <si>
    <t>Residual fuel oil consumed by the commercial sector.</t>
  </si>
  <si>
    <t>RFCCB</t>
  </si>
  <si>
    <t>RFCCP</t>
  </si>
  <si>
    <t>Residual fuel oil consumed by the electric power sector.</t>
  </si>
  <si>
    <t>RFEIB</t>
  </si>
  <si>
    <t>RFEIP</t>
  </si>
  <si>
    <t>Residual fuel oil consumed by the industrial sector.</t>
  </si>
  <si>
    <t>RFICB</t>
  </si>
  <si>
    <t>Residual fuel oil consumed by the industrial sector</t>
  </si>
  <si>
    <t>RFICP</t>
  </si>
  <si>
    <t>Residual fuel oil total consumption.</t>
  </si>
  <si>
    <t>RFTCB</t>
  </si>
  <si>
    <t>Residual fuel oil total end-use consumption.</t>
  </si>
  <si>
    <t>RFTXB</t>
  </si>
  <si>
    <t>RFTXP</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</si>
  <si>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</si>
  <si>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</si>
  <si>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</si>
  <si>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</si>
  <si>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</si>
  <si>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</si>
  <si>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</si>
  <si>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</si>
  <si>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consumption.</t>
  </si>
  <si>
    <t>SFTCB</t>
  </si>
  <si>
    <t>Still gas consumed by the industrial sector.</t>
  </si>
  <si>
    <t>SGICB</t>
  </si>
  <si>
    <t>SGICP</t>
  </si>
  <si>
    <t>Special naphthas consumed by the industrial sector.</t>
  </si>
  <si>
    <t>SNICB</t>
  </si>
  <si>
    <t>SNICP</t>
  </si>
  <si>
    <t>Electricity produced from photovoltaic and solar thermal energy by the electric power sector.</t>
  </si>
  <si>
    <t>SOEGB</t>
  </si>
  <si>
    <t>SOEGP</t>
  </si>
  <si>
    <t>Solar thermal energy consumed by the residential and commercial sectors.</t>
  </si>
  <si>
    <t>SOHCB</t>
  </si>
  <si>
    <t>Photovoltaic and solar thermal energy total consumption.</t>
  </si>
  <si>
    <t>SOTCB</t>
  </si>
  <si>
    <t>Photovoltaic and solar thermal energy total end-use consumption.</t>
  </si>
  <si>
    <t>SOTXB</t>
  </si>
  <si>
    <t>Total energy consumed by the transportation sector.</t>
  </si>
  <si>
    <t>TEACB</t>
  </si>
  <si>
    <t>Total energy consumed by the commercial sector.</t>
  </si>
  <si>
    <t>TECCB</t>
  </si>
  <si>
    <t>Total energy consumed by the electric power sector.</t>
  </si>
  <si>
    <t>TEEIB</t>
  </si>
  <si>
    <t>Total energy consumed by the industrial sector.</t>
  </si>
  <si>
    <t>TEICB</t>
  </si>
  <si>
    <t>Total energy consumed by the residential sector.</t>
  </si>
  <si>
    <t>TERCB</t>
  </si>
  <si>
    <t>Total energy consumption.</t>
  </si>
  <si>
    <t>TETCB</t>
  </si>
  <si>
    <t>Total energy consumed per dollar of real gross domestic product.</t>
  </si>
  <si>
    <t>TETGR</t>
  </si>
  <si>
    <t>Thousand Btu per chained (2005) dollar</t>
  </si>
  <si>
    <t>Total energy consumption per capita.</t>
  </si>
  <si>
    <t>TETPB</t>
  </si>
  <si>
    <t>Million Btu</t>
  </si>
  <si>
    <t>Total end-use energy consumption.</t>
  </si>
  <si>
    <t>TETXB</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</si>
  <si>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</si>
  <si>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</si>
  <si>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</si>
  <si>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</si>
  <si>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</si>
  <si>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</si>
  <si>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</si>
  <si>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</si>
  <si>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 by the end-use sectors.</t>
  </si>
  <si>
    <t>TNTXB</t>
  </si>
  <si>
    <t>Unfinished oils consumed by the industrial sector.</t>
  </si>
  <si>
    <t>UOICB</t>
  </si>
  <si>
    <t>UOICP</t>
  </si>
  <si>
    <t>Unfractionated streams consumed by the industrial sector.</t>
  </si>
  <si>
    <t>USICB</t>
  </si>
  <si>
    <t>USICP</t>
  </si>
  <si>
    <t>Wood consumed by the commercial sector</t>
  </si>
  <si>
    <t>WDCCB</t>
  </si>
  <si>
    <t>Wood and waste consumed by the electric power sector.</t>
  </si>
  <si>
    <t>WDEIB</t>
  </si>
  <si>
    <t>Wood consumed by the industrial sector.</t>
  </si>
  <si>
    <t>WDICB</t>
  </si>
  <si>
    <t>Wood consumed by the residential sector.</t>
  </si>
  <si>
    <t>WDRCB</t>
  </si>
  <si>
    <t>WDRCP</t>
  </si>
  <si>
    <t>Thousand cords</t>
  </si>
  <si>
    <t>Waste consumed by the commercial sector</t>
  </si>
  <si>
    <t>WSCCB</t>
  </si>
  <si>
    <t>Waste consumed by the electric power sector.</t>
  </si>
  <si>
    <t>WSEIB</t>
  </si>
  <si>
    <t>Waste consumed by the industrial sector.</t>
  </si>
  <si>
    <t>WSICB</t>
  </si>
  <si>
    <t>Wood and waste consumed by the commercial sector.</t>
  </si>
  <si>
    <t>WWCCB</t>
  </si>
  <si>
    <t>WWEIB</t>
  </si>
  <si>
    <t>Wood and waste consumed by the industrial sector.</t>
  </si>
  <si>
    <t>WWICB</t>
  </si>
  <si>
    <t>Wood and waste total consumption.</t>
  </si>
  <si>
    <t>WWTCB</t>
  </si>
  <si>
    <t>Wood and waste total end-use consumption.</t>
  </si>
  <si>
    <t>WWTXB</t>
  </si>
  <si>
    <t>Waxes consumed by the industrial sector.</t>
  </si>
  <si>
    <t>WXICB</t>
  </si>
  <si>
    <t>WXICP</t>
  </si>
  <si>
    <t>Electricity produced from wind energy by the electric power sector.</t>
  </si>
  <si>
    <t>WYEGB</t>
  </si>
  <si>
    <t>WYEGP</t>
  </si>
  <si>
    <t>Electricity produced from wind energy.</t>
  </si>
  <si>
    <t>WYTCB</t>
  </si>
  <si>
    <t>-</t>
  </si>
  <si>
    <t xml:space="preserve">http://www.afdc.energy.gov/fuels/prices.html </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</si>
  <si>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</si>
  <si>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</si>
  <si>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</si>
  <si>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</si>
  <si>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</si>
  <si>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</si>
  <si>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</si>
  <si>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</si>
  <si>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</si>
  <si>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</si>
  <si>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</si>
  <si>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</si>
  <si>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</si>
  <si>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</si>
  <si>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</si>
  <si>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</si>
  <si>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</si>
  <si>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</si>
  <si>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</si>
  <si>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</si>
  <si>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</si>
  <si>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</si>
  <si>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</si>
  <si>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</si>
  <si>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</si>
  <si>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</si>
  <si>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</si>
  <si>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</si>
  <si>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</si>
  <si>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</si>
  <si>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</si>
  <si>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</si>
  <si>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</si>
  <si>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</si>
  <si>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</si>
  <si>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</si>
  <si>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</si>
  <si>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</si>
  <si>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</si>
  <si>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</si>
  <si>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</si>
  <si>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</si>
  <si>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</si>
  <si>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</si>
  <si>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</si>
  <si>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</si>
  <si>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</si>
  <si>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</si>
  <si>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</si>
  <si>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</si>
  <si>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</si>
  <si>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</si>
  <si>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</si>
  <si>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</si>
  <si>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</si>
  <si>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</si>
  <si>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</si>
  <si>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</si>
  <si>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</si>
  <si>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</si>
  <si>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</si>
  <si>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</si>
  <si>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</si>
  <si>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</si>
  <si>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Ethanol</t>
  </si>
  <si>
    <t>kgCO2/mmbtu</t>
  </si>
  <si>
    <t>Petroleum</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</si>
  <si>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</si>
  <si>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</si>
  <si>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</si>
  <si>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</si>
  <si>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</si>
  <si>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</si>
  <si>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</si>
  <si>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</si>
  <si>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</si>
  <si>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</si>
  <si>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</si>
  <si>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</si>
  <si>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</si>
  <si>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</si>
  <si>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</si>
  <si>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</si>
  <si>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</si>
  <si>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</si>
  <si>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</si>
  <si>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</si>
  <si>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</si>
  <si>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</si>
  <si>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JFTCb</t>
  </si>
  <si>
    <t>Kerosene</t>
  </si>
  <si>
    <t>KSTCb</t>
  </si>
  <si>
    <t>LPG</t>
  </si>
  <si>
    <t>LGTCb</t>
  </si>
  <si>
    <t>Lubricants</t>
  </si>
  <si>
    <t>LUTCb</t>
  </si>
  <si>
    <t>Motor Gasoline</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</si>
  <si>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</si>
  <si>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</si>
  <si>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</si>
  <si>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</si>
  <si>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</si>
  <si>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</si>
  <si>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</si>
  <si>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</si>
  <si>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</si>
  <si>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</si>
  <si>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</si>
  <si>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</si>
  <si>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</si>
  <si>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Coal Imports (tons)</t>
  </si>
  <si>
    <t>price per ton</t>
  </si>
  <si>
    <t>Total Petroleum Imports, by Country (Thousand Barrels)</t>
  </si>
  <si>
    <t>Note: Total imports are assumed to equal total consumption</t>
  </si>
  <si>
    <t>conversion rate</t>
  </si>
  <si>
    <t>mmbtu/barrel</t>
  </si>
  <si>
    <t xml:space="preserve">http://www.eia.gov/forecasts/aeo/pdf/appg.pdf </t>
  </si>
  <si>
    <t>unit</t>
  </si>
  <si>
    <t>source</t>
  </si>
  <si>
    <t>thousand barrel</t>
  </si>
  <si>
    <t xml:space="preserve">http://www.eia.gov/oil_gas/petroleum/data_publications/company_level_imports/cli_explanation.html </t>
  </si>
  <si>
    <t>Total Foreign Imports of Petroleum</t>
  </si>
  <si>
    <t>Total Petroleum (Consumed=Imported)</t>
  </si>
  <si>
    <t>Total Domestically Purchased Petroleum</t>
  </si>
  <si>
    <t>Total petroleum (Consumed=Imported)</t>
  </si>
  <si>
    <t>Total Petroleum Imports, by Country (MMBTU)</t>
  </si>
  <si>
    <t>mmbtu</t>
  </si>
  <si>
    <t>Total Domestic Petroleum Consumed</t>
  </si>
  <si>
    <t>billion btu</t>
  </si>
  <si>
    <t>eia total</t>
  </si>
  <si>
    <t>difference</t>
  </si>
  <si>
    <t>Variable UE(c,y): Upstream Emissions by year and country [kgCO2e]</t>
  </si>
  <si>
    <t>Total WTT (Well-to-Tank) (kgCO2e/MMBtu)</t>
  </si>
  <si>
    <t>kgCO2e</t>
  </si>
  <si>
    <t>US</t>
  </si>
  <si>
    <t>total</t>
  </si>
  <si>
    <t>kgCO2</t>
  </si>
  <si>
    <t>total emissions attributable to life cycle fuel consumption</t>
  </si>
  <si>
    <t>Weighted LCEF</t>
  </si>
  <si>
    <t>Tailpipe Emissions</t>
  </si>
  <si>
    <t>Total Emissions Factor</t>
  </si>
  <si>
    <t>Variable UEC(c,y): Life Cycle Emissions by year and country [MMBTU]</t>
  </si>
  <si>
    <t>Total WTT (Well-to-Tank) (kgCO2/MMBtu)</t>
  </si>
  <si>
    <t>Average Petroleum Coefficient for Hawaii</t>
  </si>
  <si>
    <t>MMBtu</t>
  </si>
  <si>
    <t>total foreign</t>
  </si>
  <si>
    <t>total petroleum</t>
  </si>
  <si>
    <t>Variable UEF(c,y): Upstream Energy Factor [%]</t>
  </si>
  <si>
    <t>Coefficient</t>
  </si>
  <si>
    <t>percentage</t>
  </si>
  <si>
    <t>In some years consumption was lower than imports, likely a results of in increase in local petroleum stocks. For these years, the greater number was taken between consumption and foreign imports</t>
  </si>
  <si>
    <t>kwh</t>
  </si>
  <si>
    <t>mwh</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</si>
  <si>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</si>
  <si>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Data 1: Crude Oil</t>
  </si>
  <si>
    <t xml:space="preserve">http://www.eia.gov/state/seds/seds-states.cfm?q_state_a=HI&amp;q_state=Hawaii#undefined </t>
  </si>
  <si>
    <t>EIA SEDS Index Row</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</si>
  <si>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</si>
  <si>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</si>
  <si>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</si>
  <si>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</si>
  <si>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</si>
  <si>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</si>
  <si>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</si>
  <si>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</si>
  <si>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</si>
  <si>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</si>
  <si>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</si>
  <si>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</si>
  <si>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</si>
  <si>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EIA Petroleum Import Shipments Classified by PROD_NAME</t>
  </si>
  <si>
    <t>Year(drop)</t>
  </si>
  <si>
    <t>Country</t>
  </si>
  <si>
    <t>Quantity (ThousandBBL)</t>
  </si>
  <si>
    <t>Classification</t>
  </si>
  <si>
    <t>EIA Petroleum Import Data By Month and Classification</t>
  </si>
  <si>
    <t>TOTAL</t>
  </si>
  <si>
    <t>Percent of total</t>
  </si>
  <si>
    <t xml:space="preserve">PROD_NAME </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</si>
  <si>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</si>
  <si>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</si>
  <si>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</si>
  <si>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</si>
  <si>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</si>
  <si>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</si>
  <si>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</si>
  <si>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</si>
  <si>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</si>
  <si>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</si>
  <si>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</si>
  <si>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</si>
  <si>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</si>
  <si>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</si>
  <si>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</si>
  <si>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</si>
  <si>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</si>
  <si>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</si>
  <si>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</si>
  <si>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</si>
  <si>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</si>
  <si>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</si>
  <si>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</si>
  <si>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</si>
  <si>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</si>
  <si>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</si>
  <si>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</si>
  <si>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</si>
  <si>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</si>
  <si>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</si>
  <si>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</si>
  <si>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</si>
  <si>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</si>
  <si>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</si>
  <si>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</si>
  <si>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</si>
  <si>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</si>
  <si>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</si>
  <si>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</si>
  <si>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</si>
  <si>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</si>
  <si>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</si>
  <si>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</si>
  <si>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</si>
  <si>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</si>
  <si>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</si>
  <si>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</si>
  <si>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</si>
  <si>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</si>
  <si>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</si>
  <si>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</si>
  <si>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</si>
  <si>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</si>
  <si>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</si>
  <si>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</si>
  <si>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</si>
  <si>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</si>
  <si>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</si>
  <si>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</si>
  <si>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</si>
  <si>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</si>
  <si>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</si>
  <si>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</si>
  <si>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</si>
  <si>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</si>
  <si>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</si>
  <si>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All</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</si>
  <si>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</si>
  <si>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</si>
  <si>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</si>
  <si>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</si>
  <si>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</si>
  <si>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</si>
  <si>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</si>
  <si>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</si>
  <si>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</si>
  <si>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</si>
  <si>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</si>
  <si>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</si>
  <si>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 xml:space="preserve"> http://www.eia.gov/forecasts/aeo/pdf/appg.pdf </t>
  </si>
  <si>
    <t>Petroleum products and other liquids</t>
  </si>
  <si>
    <t>US gallons per bbl</t>
  </si>
  <si>
    <t>bbl per US gallon</t>
  </si>
  <si>
    <t>Fuel</t>
  </si>
  <si>
    <t>Units</t>
  </si>
  <si>
    <t>Approximate heat Content</t>
  </si>
  <si>
    <t xml:space="preserve"> Consumption</t>
  </si>
  <si>
    <t>million Btu per Gallon</t>
  </si>
  <si>
    <t>million Btu per barrel</t>
  </si>
  <si>
    <t xml:space="preserve">    Motor gasoline</t>
  </si>
  <si>
    <t xml:space="preserve">     Jet  fuel   </t>
  </si>
  <si>
    <t xml:space="preserve">    Distillate fuel oil</t>
  </si>
  <si>
    <t xml:space="preserve">    Diesel fuel</t>
  </si>
  <si>
    <t xml:space="preserve">    Residual fuel oil              </t>
  </si>
  <si>
    <t xml:space="preserve">    Liquefied petroleum gases</t>
  </si>
  <si>
    <t xml:space="preserve">    Kerosene              </t>
  </si>
  <si>
    <t xml:space="preserve">    Petrochemical feedstocks</t>
  </si>
  <si>
    <t xml:space="preserve">    Unfinished oils</t>
  </si>
  <si>
    <t xml:space="preserve">  Ethanol                 </t>
  </si>
  <si>
    <t xml:space="preserve">  Biodiesel  </t>
  </si>
  <si>
    <t>Electricity</t>
  </si>
  <si>
    <t>Btu per KWh</t>
  </si>
  <si>
    <t>Production</t>
  </si>
  <si>
    <t>Imports</t>
  </si>
  <si>
    <t>Thousand Cubic Ft per Million btu</t>
  </si>
  <si>
    <t>Used as proxy until new data become available</t>
  </si>
  <si>
    <t>Baseline Hyopthetical Power Sector Cost $</t>
  </si>
  <si>
    <t>sheet</t>
  </si>
  <si>
    <t>date</t>
  </si>
  <si>
    <t>csv_url</t>
  </si>
  <si>
    <t>origninal_url</t>
  </si>
  <si>
    <t>description</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</si>
</sst>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sharedStrings.xml" Type="http://schemas.openxmlformats.org/officeDocument/2006/relationships/sharedStrings"/><Relationship Id="rId30" Target="styles.xml" Type="http://schemas.openxmlformats.org/officeDocument/2006/relationships/styles"/><Relationship Id="rId31"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5080575" cy="1740217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8.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AU80"/>
  <sheetViews>
    <sheetView workbookViewId="0">
      <selection activeCell="A1" sqref="A1"/>
    </sheetView>
  </sheetViews>
  <sheetFormatPr baseColWidth="10" defaultRowHeight="15"/>
  <sheetData>
    <row r="1" spans="1:47">
      <c r="A1" t="s">
        <v>0</v>
      </c>
      <c r="F1" t="s">
        <v>1</v>
      </c>
    </row>
    <row r="2" spans="1:47">
      <c r="A2" t="s">
        <v>2</v>
      </c>
      <c r="G2" t="n">
        <v>5</v>
      </c>
      <c r="H2" t="n">
        <v>6</v>
      </c>
      <c r="I2" t="n">
        <v>7</v>
      </c>
      <c r="J2" t="n">
        <v>8</v>
      </c>
      <c r="K2" t="n">
        <v>9</v>
      </c>
      <c r="L2" t="n">
        <v>10</v>
      </c>
      <c r="M2" t="n">
        <v>11</v>
      </c>
      <c r="N2" t="n">
        <v>12</v>
      </c>
      <c r="O2" t="n">
        <v>13</v>
      </c>
      <c r="P2" t="n">
        <v>14</v>
      </c>
      <c r="Q2" t="n">
        <v>15</v>
      </c>
      <c r="R2" t="n">
        <v>16</v>
      </c>
      <c r="S2" t="n">
        <v>17</v>
      </c>
      <c r="T2" t="n">
        <v>18</v>
      </c>
      <c r="U2" t="n">
        <v>19</v>
      </c>
      <c r="V2" t="n">
        <v>20</v>
      </c>
      <c r="W2" t="n">
        <v>21</v>
      </c>
      <c r="X2" t="n">
        <v>22</v>
      </c>
      <c r="Y2" t="n">
        <v>23</v>
      </c>
      <c r="Z2" t="n">
        <v>24</v>
      </c>
      <c r="AA2" t="n">
        <v>25</v>
      </c>
      <c r="AB2" t="n">
        <v>26</v>
      </c>
      <c r="AC2" t="n">
        <v>27</v>
      </c>
      <c r="AD2" t="n">
        <v>28</v>
      </c>
      <c r="AE2" t="n">
        <v>29</v>
      </c>
      <c r="AF2" t="n">
        <v>30</v>
      </c>
      <c r="AG2" t="n">
        <v>31</v>
      </c>
      <c r="AH2" t="n">
        <v>32</v>
      </c>
      <c r="AI2" t="n">
        <v>33</v>
      </c>
      <c r="AJ2" t="n">
        <v>34</v>
      </c>
      <c r="AK2" t="n">
        <v>35</v>
      </c>
      <c r="AL2" t="n">
        <v>36</v>
      </c>
      <c r="AM2" t="n">
        <v>37</v>
      </c>
      <c r="AN2" t="n">
        <v>38</v>
      </c>
      <c r="AO2" t="n">
        <v>39</v>
      </c>
      <c r="AP2" t="n">
        <v>40</v>
      </c>
      <c r="AQ2" t="n">
        <v>41</v>
      </c>
      <c r="AR2" t="n">
        <v>42</v>
      </c>
      <c r="AS2" t="n">
        <v>43</v>
      </c>
      <c r="AT2" t="n">
        <v>44</v>
      </c>
      <c r="AU2" t="n">
        <v>45</v>
      </c>
    </row>
    <row r="3" spans="1:47">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v>
      </c>
    </row>
    <row r="5" spans="1:47">
      <c r="B5" t="s">
        <v>4</v>
      </c>
      <c r="D5" t="s">
        <v>5</v>
      </c>
      <c r="G5">
        <f>SUM(G10,G22:G29)</f>
        <v/>
      </c>
      <c r="H5">
        <f>SUM(H10,H22:H29)</f>
        <v/>
      </c>
      <c r="I5">
        <f>SUM(I10,I22:I29)</f>
        <v/>
      </c>
      <c r="J5">
        <f>SUM(J10,J22:J29)</f>
        <v/>
      </c>
      <c r="K5">
        <f>SUM(K10,K22:K29)</f>
        <v/>
      </c>
      <c r="L5">
        <f>SUM(L10,L22:L29)</f>
        <v/>
      </c>
      <c r="M5">
        <f>SUM(M10,M22:M29)</f>
        <v/>
      </c>
      <c r="N5">
        <f>SUM(N10,N22:N29)</f>
        <v/>
      </c>
      <c r="O5">
        <f>SUM(O10,O22:O29)</f>
        <v/>
      </c>
      <c r="P5">
        <f>SUM(P10,P22:P29)</f>
        <v/>
      </c>
      <c r="Q5">
        <f>SUM(Q10,Q22:Q29)</f>
        <v/>
      </c>
      <c r="R5">
        <f>SUM(R10,R22:R29)</f>
        <v/>
      </c>
      <c r="S5">
        <f>SUM(S10,S22:S29)</f>
        <v/>
      </c>
      <c r="T5">
        <f>SUM(T10,T22:T29)</f>
        <v/>
      </c>
      <c r="U5">
        <f>SUM(U10,U22:U29)</f>
        <v/>
      </c>
      <c r="V5">
        <f>SUM(V10,V22:V29)</f>
        <v/>
      </c>
      <c r="W5">
        <f>SUM(W10,W22:W29)</f>
        <v/>
      </c>
      <c r="X5">
        <f>SUM(X10,X22:X29)</f>
        <v/>
      </c>
      <c r="Y5">
        <f>SUM(Y10,Y22:Y29)</f>
        <v/>
      </c>
      <c r="Z5">
        <f>SUM(Z10,Z22:Z29)</f>
        <v/>
      </c>
      <c r="AA5">
        <f>SUM(AA10,AA22:AA29)</f>
        <v/>
      </c>
      <c r="AB5">
        <f>SUM(AB10,AB22:AB29)</f>
        <v/>
      </c>
      <c r="AC5">
        <f>SUM(AC10,AC22:AC29)</f>
        <v/>
      </c>
      <c r="AD5">
        <f>SUM(AD10,AD22:AD29)</f>
        <v/>
      </c>
      <c r="AE5">
        <f>SUM(AE10,AE22:AE29)</f>
        <v/>
      </c>
      <c r="AF5">
        <f>SUM(AF10,AF22:AF29)</f>
        <v/>
      </c>
      <c r="AG5">
        <f>SUM(AG10,AG22:AG29)</f>
        <v/>
      </c>
      <c r="AH5">
        <f>SUM(AH10,AH22:AH29)</f>
        <v/>
      </c>
      <c r="AI5">
        <f>SUM(AI10,AI22:AI29)</f>
        <v/>
      </c>
      <c r="AJ5">
        <f>SUM(AJ10,AJ22:AJ29)</f>
        <v/>
      </c>
      <c r="AK5">
        <f>SUM(AK10,AK22:AK29)</f>
        <v/>
      </c>
      <c r="AL5">
        <f>SUM(AL10,AL22:AL29)</f>
        <v/>
      </c>
      <c r="AM5">
        <f>SUM(AM10,AM22:AM29)</f>
        <v/>
      </c>
      <c r="AN5">
        <f>SUM(AN10,AN22:AN29)</f>
        <v/>
      </c>
      <c r="AO5">
        <f>SUM(AO10,AO22:AO29)</f>
        <v/>
      </c>
      <c r="AP5">
        <f>SUM(AP10,AP22:AP29)</f>
        <v/>
      </c>
      <c r="AQ5">
        <f>SUM(AQ10,AQ22:AQ29)</f>
        <v/>
      </c>
      <c r="AR5">
        <f>SUM(AR10,AR22:AR29)</f>
        <v/>
      </c>
      <c r="AS5">
        <f>SUM(AS10,AS22:AS29)</f>
        <v/>
      </c>
      <c r="AT5">
        <f>SUM(AT10,AT22:AT29)</f>
        <v/>
      </c>
      <c r="AU5">
        <f>SUM(AU10,AU22:AU29)</f>
        <v/>
      </c>
    </row>
    <row r="7" spans="1:47">
      <c r="A7" t="s">
        <v>6</v>
      </c>
    </row>
    <row r="9" spans="1:47">
      <c r="A9" t="s">
        <v>7</v>
      </c>
      <c r="G9" t="n">
        <v>1990</v>
      </c>
      <c r="H9" t="n">
        <v>1991</v>
      </c>
      <c r="I9" t="n">
        <v>1992</v>
      </c>
      <c r="J9" t="n">
        <v>1993</v>
      </c>
      <c r="K9" t="n">
        <v>1994</v>
      </c>
      <c r="L9" t="n">
        <v>1995</v>
      </c>
      <c r="M9" t="n">
        <v>1996</v>
      </c>
      <c r="N9" t="n">
        <v>1997</v>
      </c>
      <c r="O9" t="n">
        <v>1998</v>
      </c>
      <c r="P9" t="n">
        <v>1999</v>
      </c>
      <c r="Q9" t="n">
        <v>2000</v>
      </c>
      <c r="R9" t="n">
        <v>2001</v>
      </c>
      <c r="S9" t="n">
        <v>2002</v>
      </c>
      <c r="T9" t="n">
        <v>2003</v>
      </c>
      <c r="U9" t="n">
        <v>2004</v>
      </c>
      <c r="V9" t="n">
        <v>2005</v>
      </c>
      <c r="W9" t="n">
        <v>2006</v>
      </c>
      <c r="X9" t="n">
        <v>2007</v>
      </c>
      <c r="Y9" t="n">
        <v>2008</v>
      </c>
      <c r="Z9" t="n">
        <v>2009</v>
      </c>
      <c r="AA9" t="n">
        <v>2010</v>
      </c>
      <c r="AB9" t="n">
        <v>2011</v>
      </c>
      <c r="AC9" t="n">
        <v>2012</v>
      </c>
      <c r="AD9" t="n">
        <v>2013</v>
      </c>
      <c r="AE9" t="n">
        <v>2014</v>
      </c>
      <c r="AF9" t="n">
        <v>2015</v>
      </c>
      <c r="AG9" t="n">
        <v>2016</v>
      </c>
      <c r="AH9" t="n">
        <v>2017</v>
      </c>
      <c r="AI9" t="n">
        <v>2018</v>
      </c>
      <c r="AJ9" t="n">
        <v>2019</v>
      </c>
      <c r="AK9" t="n">
        <v>2020</v>
      </c>
      <c r="AL9" t="n">
        <v>2020</v>
      </c>
      <c r="AM9" t="n">
        <v>2020</v>
      </c>
      <c r="AN9" t="n">
        <v>2020</v>
      </c>
      <c r="AO9" t="n">
        <v>2020</v>
      </c>
      <c r="AP9" t="n">
        <v>2020</v>
      </c>
      <c r="AQ9" t="n">
        <v>2020</v>
      </c>
      <c r="AR9" t="n">
        <v>2020</v>
      </c>
      <c r="AS9" t="n">
        <v>2020</v>
      </c>
      <c r="AT9" t="n">
        <v>2020</v>
      </c>
      <c r="AU9" t="n">
        <v>2020</v>
      </c>
    </row>
    <row r="10" spans="1:47">
      <c r="B10" t="s">
        <v>8</v>
      </c>
      <c r="D10" t="s">
        <v>5</v>
      </c>
      <c r="G10">
        <f>SUM(G12:G19)</f>
        <v/>
      </c>
      <c r="H10">
        <f>SUM(H12:H19)</f>
        <v/>
      </c>
      <c r="I10">
        <f>SUM(I12:I19)</f>
        <v/>
      </c>
      <c r="J10">
        <f>SUM(J12:J19)</f>
        <v/>
      </c>
      <c r="K10">
        <f>SUM(K12:K19)</f>
        <v/>
      </c>
      <c r="L10">
        <f>SUM(L12:L19)</f>
        <v/>
      </c>
      <c r="M10">
        <f>SUM(M12:M19)</f>
        <v/>
      </c>
      <c r="N10">
        <f>SUM(N12:N19)</f>
        <v/>
      </c>
      <c r="O10">
        <f>SUM(O12:O19)</f>
        <v/>
      </c>
      <c r="P10">
        <f>SUM(P12:P19)</f>
        <v/>
      </c>
      <c r="Q10">
        <f>SUM(Q12:Q19)</f>
        <v/>
      </c>
      <c r="R10">
        <f>SUM(R12:R19)</f>
        <v/>
      </c>
      <c r="S10">
        <f>SUM(S12:S19)</f>
        <v/>
      </c>
      <c r="T10">
        <f>SUM(T12:T19)</f>
        <v/>
      </c>
      <c r="U10">
        <f>SUM(U12:U19)</f>
        <v/>
      </c>
      <c r="V10">
        <f>SUM(V12:V19)</f>
        <v/>
      </c>
      <c r="W10">
        <f>SUM(W12:W19)</f>
        <v/>
      </c>
      <c r="X10">
        <f>SUM(X12:X19)</f>
        <v/>
      </c>
      <c r="Y10">
        <f>SUM(Y12:Y19)</f>
        <v/>
      </c>
      <c r="Z10">
        <f>SUM(Z12:Z19)</f>
        <v/>
      </c>
      <c r="AA10">
        <f>SUM(AA12:AA19)</f>
        <v/>
      </c>
      <c r="AB10">
        <f>SUM(AB12:AB19)</f>
        <v/>
      </c>
      <c r="AC10">
        <f>SUM(AC12:AC19)</f>
        <v/>
      </c>
      <c r="AD10">
        <f>SUM(AD12:AD19)</f>
        <v/>
      </c>
      <c r="AE10">
        <f>SUM(AE12:AE19)</f>
        <v/>
      </c>
      <c r="AF10">
        <f>SUM(AF12:AF19)</f>
        <v/>
      </c>
      <c r="AG10">
        <f>SUM(AG12:AG19)</f>
        <v/>
      </c>
      <c r="AH10">
        <f>SUM(AH12:AH19)</f>
        <v/>
      </c>
      <c r="AI10">
        <f>SUM(AI12:AI19)</f>
        <v/>
      </c>
      <c r="AJ10">
        <f>SUM(AJ12:AJ19)</f>
        <v/>
      </c>
      <c r="AK10">
        <f>SUM(AK12:AK19)</f>
        <v/>
      </c>
      <c r="AL10">
        <f>SUM(AL12:AL19)</f>
        <v/>
      </c>
      <c r="AM10">
        <f>SUM(AM12:AM19)</f>
        <v/>
      </c>
      <c r="AN10">
        <f>SUM(AN12:AN19)</f>
        <v/>
      </c>
      <c r="AO10">
        <f>SUM(AO12:AO19)</f>
        <v/>
      </c>
      <c r="AP10">
        <f>SUM(AP12:AP19)</f>
        <v/>
      </c>
      <c r="AQ10">
        <f>SUM(AQ12:AQ19)</f>
        <v/>
      </c>
      <c r="AR10">
        <f>SUM(AR12:AR19)</f>
        <v/>
      </c>
      <c r="AS10">
        <f>SUM(AS12:AS19)</f>
        <v/>
      </c>
      <c r="AT10">
        <f>SUM(AT12:AT19)</f>
        <v/>
      </c>
      <c r="AU10">
        <f>SUM(AU12:AU19)</f>
        <v/>
      </c>
    </row>
    <row r="11" spans="1:47">
      <c r="B11" t="s">
        <v>9</v>
      </c>
      <c r="D11" t="s">
        <v>5</v>
      </c>
      <c r="G11">
        <f>SUM(G12:G15)</f>
        <v/>
      </c>
      <c r="H11">
        <f>SUM(H12:H15)</f>
        <v/>
      </c>
      <c r="I11">
        <f>SUM(I12:I15)</f>
        <v/>
      </c>
      <c r="J11">
        <f>SUM(J12:J15)</f>
        <v/>
      </c>
      <c r="K11">
        <f>SUM(K12:K15)</f>
        <v/>
      </c>
      <c r="L11">
        <f>SUM(L12:L15)</f>
        <v/>
      </c>
      <c r="M11">
        <f>SUM(M12:M15)</f>
        <v/>
      </c>
      <c r="N11">
        <f>SUM(N12:N15)</f>
        <v/>
      </c>
      <c r="O11">
        <f>SUM(O12:O15)</f>
        <v/>
      </c>
      <c r="P11">
        <f>SUM(P12:P15)</f>
        <v/>
      </c>
      <c r="Q11">
        <f>SUM(Q12:Q15)</f>
        <v/>
      </c>
      <c r="R11">
        <f>SUM(R12:R15)</f>
        <v/>
      </c>
      <c r="S11">
        <f>SUM(S12:S15)</f>
        <v/>
      </c>
      <c r="T11">
        <f>SUM(T12:T15)</f>
        <v/>
      </c>
      <c r="U11">
        <f>SUM(U12:U15)</f>
        <v/>
      </c>
      <c r="V11">
        <f>SUM(V12:V15)</f>
        <v/>
      </c>
      <c r="W11">
        <f>SUM(W12:W15)</f>
        <v/>
      </c>
      <c r="X11">
        <f>SUM(X12:X15)</f>
        <v/>
      </c>
      <c r="Y11">
        <f>SUM(Y12:Y15)</f>
        <v/>
      </c>
      <c r="Z11">
        <f>SUM(Z12:Z15)</f>
        <v/>
      </c>
      <c r="AA11">
        <f>SUM(AA12:AA15)</f>
        <v/>
      </c>
      <c r="AB11">
        <f>SUM(AB12:AB15)</f>
        <v/>
      </c>
      <c r="AC11">
        <f>SUM(AC12:AC15)</f>
        <v/>
      </c>
      <c r="AD11">
        <f>SUM(AD12:AD15)</f>
        <v/>
      </c>
      <c r="AE11">
        <f>SUM(AE12:AE15)</f>
        <v/>
      </c>
      <c r="AF11">
        <f>SUM(AF12:AF15)</f>
        <v/>
      </c>
      <c r="AG11">
        <f>SUM(AG12:AG15)</f>
        <v/>
      </c>
      <c r="AH11">
        <f>SUM(AH12:AH15)</f>
        <v/>
      </c>
      <c r="AI11">
        <f>SUM(AI12:AI15)</f>
        <v/>
      </c>
      <c r="AJ11">
        <f>SUM(AJ12:AJ15)</f>
        <v/>
      </c>
      <c r="AK11">
        <f>SUM(AK12:AK15)</f>
        <v/>
      </c>
      <c r="AL11">
        <f>SUM(AL12:AL15)</f>
        <v/>
      </c>
      <c r="AM11">
        <f>SUM(AM12:AM15)</f>
        <v/>
      </c>
      <c r="AN11">
        <f>SUM(AN12:AN15)</f>
        <v/>
      </c>
      <c r="AO11">
        <f>SUM(AO12:AO15)</f>
        <v/>
      </c>
      <c r="AP11">
        <f>SUM(AP12:AP15)</f>
        <v/>
      </c>
      <c r="AQ11">
        <f>SUM(AQ12:AQ15)</f>
        <v/>
      </c>
      <c r="AR11">
        <f>SUM(AR12:AR15)</f>
        <v/>
      </c>
      <c r="AS11">
        <f>SUM(AS12:AS15)</f>
        <v/>
      </c>
      <c r="AT11">
        <f>SUM(AT12:AT15)</f>
        <v/>
      </c>
      <c r="AU11">
        <f>SUM(AU12:AU15)</f>
        <v/>
      </c>
    </row>
    <row r="12" spans="1:47">
      <c r="B12" t="s">
        <v>10</v>
      </c>
      <c r="D12" t="s">
        <v>5</v>
      </c>
      <c r="G12">
        <f>SUMIF('Dashboard M2 Monthly'!$1:$1,'Dashboard M2 Annual'!G$9,'Dashboard M2 Monthly'!51:51)</f>
        <v/>
      </c>
      <c r="H12">
        <f>SUMIF('Dashboard M2 Monthly'!$1:$1,'Dashboard M2 Annual'!H$9,'Dashboard M2 Monthly'!51:51)</f>
        <v/>
      </c>
      <c r="I12">
        <f>SUMIF('Dashboard M2 Monthly'!$1:$1,'Dashboard M2 Annual'!I$9,'Dashboard M2 Monthly'!51:51)</f>
        <v/>
      </c>
      <c r="J12">
        <f>SUMIF('Dashboard M2 Monthly'!$1:$1,'Dashboard M2 Annual'!J$9,'Dashboard M2 Monthly'!51:51)</f>
        <v/>
      </c>
      <c r="K12">
        <f>SUMIF('Dashboard M2 Monthly'!$1:$1,'Dashboard M2 Annual'!K$9,'Dashboard M2 Monthly'!51:51)</f>
        <v/>
      </c>
      <c r="L12">
        <f>SUMIF('Dashboard M2 Monthly'!$1:$1,'Dashboard M2 Annual'!L$9,'Dashboard M2 Monthly'!51:51)</f>
        <v/>
      </c>
      <c r="M12">
        <f>SUMIF('Dashboard M2 Monthly'!$1:$1,'Dashboard M2 Annual'!M$9,'Dashboard M2 Monthly'!51:51)</f>
        <v/>
      </c>
      <c r="N12">
        <f>SUMIF('Dashboard M2 Monthly'!$1:$1,'Dashboard M2 Annual'!N$9,'Dashboard M2 Monthly'!51:51)</f>
        <v/>
      </c>
      <c r="O12">
        <f>SUMIF('Dashboard M2 Monthly'!$1:$1,'Dashboard M2 Annual'!O$9,'Dashboard M2 Monthly'!51:51)</f>
        <v/>
      </c>
      <c r="P12">
        <f>SUMIF('Dashboard M2 Monthly'!$1:$1,'Dashboard M2 Annual'!P$9,'Dashboard M2 Monthly'!51:51)</f>
        <v/>
      </c>
      <c r="Q12">
        <f>SUMIF('Dashboard M2 Monthly'!$1:$1,'Dashboard M2 Annual'!Q$9,'Dashboard M2 Monthly'!51:51)</f>
        <v/>
      </c>
      <c r="R12">
        <f>SUMIF('Dashboard M2 Monthly'!$1:$1,'Dashboard M2 Annual'!R$9,'Dashboard M2 Monthly'!51:51)</f>
        <v/>
      </c>
      <c r="S12">
        <f>SUMIF('Dashboard M2 Monthly'!$1:$1,'Dashboard M2 Annual'!S$9,'Dashboard M2 Monthly'!51:51)</f>
        <v/>
      </c>
      <c r="T12">
        <f>SUMIF('Dashboard M2 Monthly'!$1:$1,'Dashboard M2 Annual'!T$9,'Dashboard M2 Monthly'!51:51)</f>
        <v/>
      </c>
      <c r="U12">
        <f>SUMIF('Dashboard M2 Monthly'!$1:$1,'Dashboard M2 Annual'!U$9,'Dashboard M2 Monthly'!51:51)</f>
        <v/>
      </c>
      <c r="V12">
        <f>SUMIF('Dashboard M2 Monthly'!$1:$1,'Dashboard M2 Annual'!V$9,'Dashboard M2 Monthly'!51:51)</f>
        <v/>
      </c>
      <c r="W12">
        <f>SUMIF('Dashboard M2 Monthly'!$1:$1,'Dashboard M2 Annual'!W$9,'Dashboard M2 Monthly'!51:51)</f>
        <v/>
      </c>
      <c r="X12">
        <f>SUMIF('Dashboard M2 Monthly'!$1:$1,'Dashboard M2 Annual'!X$9,'Dashboard M2 Monthly'!51:51)</f>
        <v/>
      </c>
      <c r="Y12">
        <f>SUMIF('Dashboard M2 Monthly'!$1:$1,'Dashboard M2 Annual'!Y$9,'Dashboard M2 Monthly'!51:51)</f>
        <v/>
      </c>
      <c r="Z12">
        <f>SUMIF('Dashboard M2 Monthly'!$1:$1,'Dashboard M2 Annual'!Z$9,'Dashboard M2 Monthly'!51:51)</f>
        <v/>
      </c>
      <c r="AA12">
        <f>SUMIF('Dashboard M2 Monthly'!$1:$1,'Dashboard M2 Annual'!AA$9,'Dashboard M2 Monthly'!51:51)</f>
        <v/>
      </c>
      <c r="AB12">
        <f>SUMIF('Dashboard M2 Monthly'!$1:$1,'Dashboard M2 Annual'!AB$9,'Dashboard M2 Monthly'!51:51)</f>
        <v/>
      </c>
      <c r="AC12">
        <f>SUMIF('Dashboard M2 Monthly'!$1:$1,'Dashboard M2 Annual'!AC$9,'Dashboard M2 Monthly'!51:51)</f>
        <v/>
      </c>
      <c r="AD12">
        <f>SUMIF('Dashboard M2 Monthly'!$1:$1,'Dashboard M2 Annual'!AD$9,'Dashboard M2 Monthly'!51:51)</f>
        <v/>
      </c>
      <c r="AE12">
        <f>SUMIF('Dashboard M2 Monthly'!$1:$1,'Dashboard M2 Annual'!AE$9,'Dashboard M2 Monthly'!51:51)</f>
        <v/>
      </c>
      <c r="AF12">
        <f>SUMIF('Dashboard M2 Monthly'!$1:$1,'Dashboard M2 Annual'!AF$9,'Dashboard M2 Monthly'!51:51)</f>
        <v/>
      </c>
      <c r="AG12">
        <f>SUMIF('Dashboard M2 Monthly'!$1:$1,'Dashboard M2 Annual'!AG$9,'Dashboard M2 Monthly'!51:51)</f>
        <v/>
      </c>
      <c r="AH12">
        <f>SUMIF('Dashboard M2 Monthly'!$1:$1,'Dashboard M2 Annual'!AH$9,'Dashboard M2 Monthly'!51:51)</f>
        <v/>
      </c>
      <c r="AI12">
        <f>SUMIF('Dashboard M2 Monthly'!$1:$1,'Dashboard M2 Annual'!AI$9,'Dashboard M2 Monthly'!51:51)</f>
        <v/>
      </c>
      <c r="AJ12">
        <f>SUMIF('Dashboard M2 Monthly'!$1:$1,'Dashboard M2 Annual'!AJ$9,'Dashboard M2 Monthly'!51:51)</f>
        <v/>
      </c>
      <c r="AK12">
        <f>SUMIF('Dashboard M2 Monthly'!$1:$1,'Dashboard M2 Annual'!AK$9,'Dashboard M2 Monthly'!51:51)</f>
        <v/>
      </c>
      <c r="AL12">
        <f>SUMIF('Dashboard M2 Monthly'!$1:$1,'Dashboard M2 Annual'!AL$9,'Dashboard M2 Monthly'!51:51)</f>
        <v/>
      </c>
      <c r="AM12">
        <f>SUMIF('Dashboard M2 Monthly'!$1:$1,'Dashboard M2 Annual'!AM$9,'Dashboard M2 Monthly'!51:51)</f>
        <v/>
      </c>
      <c r="AN12">
        <f>SUMIF('Dashboard M2 Monthly'!$1:$1,'Dashboard M2 Annual'!AN$9,'Dashboard M2 Monthly'!51:51)</f>
        <v/>
      </c>
      <c r="AO12">
        <f>SUMIF('Dashboard M2 Monthly'!$1:$1,'Dashboard M2 Annual'!AO$9,'Dashboard M2 Monthly'!51:51)</f>
        <v/>
      </c>
      <c r="AP12">
        <f>SUMIF('Dashboard M2 Monthly'!$1:$1,'Dashboard M2 Annual'!AP$9,'Dashboard M2 Monthly'!51:51)</f>
        <v/>
      </c>
      <c r="AQ12">
        <f>SUMIF('Dashboard M2 Monthly'!$1:$1,'Dashboard M2 Annual'!AQ$9,'Dashboard M2 Monthly'!51:51)</f>
        <v/>
      </c>
      <c r="AR12">
        <f>SUMIF('Dashboard M2 Monthly'!$1:$1,'Dashboard M2 Annual'!AR$9,'Dashboard M2 Monthly'!51:51)</f>
        <v/>
      </c>
      <c r="AS12">
        <f>SUMIF('Dashboard M2 Monthly'!$1:$1,'Dashboard M2 Annual'!AS$9,'Dashboard M2 Monthly'!51:51)</f>
        <v/>
      </c>
      <c r="AT12">
        <f>SUMIF('Dashboard M2 Monthly'!$1:$1,'Dashboard M2 Annual'!AT$9,'Dashboard M2 Monthly'!51:51)</f>
        <v/>
      </c>
      <c r="AU12">
        <f>SUMIF('Dashboard M2 Monthly'!$1:$1,'Dashboard M2 Annual'!AU$9,'Dashboard M2 Monthly'!51:51)</f>
        <v/>
      </c>
    </row>
    <row r="13" spans="1:47">
      <c r="B13" t="s">
        <v>11</v>
      </c>
      <c r="D13" t="s">
        <v>5</v>
      </c>
      <c r="G13">
        <f>SUMIF('Dashboard M2 Monthly'!$1:$1,'Dashboard M2 Annual'!G$9,'Dashboard M2 Monthly'!52:52)</f>
        <v/>
      </c>
      <c r="H13">
        <f>SUMIF('Dashboard M2 Monthly'!$1:$1,'Dashboard M2 Annual'!H$9,'Dashboard M2 Monthly'!52:52)</f>
        <v/>
      </c>
      <c r="I13">
        <f>SUMIF('Dashboard M2 Monthly'!$1:$1,'Dashboard M2 Annual'!I$9,'Dashboard M2 Monthly'!52:52)</f>
        <v/>
      </c>
      <c r="J13">
        <f>SUMIF('Dashboard M2 Monthly'!$1:$1,'Dashboard M2 Annual'!J$9,'Dashboard M2 Monthly'!52:52)</f>
        <v/>
      </c>
      <c r="K13">
        <f>SUMIF('Dashboard M2 Monthly'!$1:$1,'Dashboard M2 Annual'!K$9,'Dashboard M2 Monthly'!52:52)</f>
        <v/>
      </c>
      <c r="L13">
        <f>SUMIF('Dashboard M2 Monthly'!$1:$1,'Dashboard M2 Annual'!L$9,'Dashboard M2 Monthly'!52:52)</f>
        <v/>
      </c>
      <c r="M13">
        <f>SUMIF('Dashboard M2 Monthly'!$1:$1,'Dashboard M2 Annual'!M$9,'Dashboard M2 Monthly'!52:52)</f>
        <v/>
      </c>
      <c r="N13">
        <f>SUMIF('Dashboard M2 Monthly'!$1:$1,'Dashboard M2 Annual'!N$9,'Dashboard M2 Monthly'!52:52)</f>
        <v/>
      </c>
      <c r="O13">
        <f>SUMIF('Dashboard M2 Monthly'!$1:$1,'Dashboard M2 Annual'!O$9,'Dashboard M2 Monthly'!52:52)</f>
        <v/>
      </c>
      <c r="P13">
        <f>SUMIF('Dashboard M2 Monthly'!$1:$1,'Dashboard M2 Annual'!P$9,'Dashboard M2 Monthly'!52:52)</f>
        <v/>
      </c>
      <c r="Q13">
        <f>SUMIF('Dashboard M2 Monthly'!$1:$1,'Dashboard M2 Annual'!Q$9,'Dashboard M2 Monthly'!52:52)</f>
        <v/>
      </c>
      <c r="R13">
        <f>SUMIF('Dashboard M2 Monthly'!$1:$1,'Dashboard M2 Annual'!R$9,'Dashboard M2 Monthly'!52:52)</f>
        <v/>
      </c>
      <c r="S13">
        <f>SUMIF('Dashboard M2 Monthly'!$1:$1,'Dashboard M2 Annual'!S$9,'Dashboard M2 Monthly'!52:52)</f>
        <v/>
      </c>
      <c r="T13">
        <f>SUMIF('Dashboard M2 Monthly'!$1:$1,'Dashboard M2 Annual'!T$9,'Dashboard M2 Monthly'!52:52)</f>
        <v/>
      </c>
      <c r="U13">
        <f>SUMIF('Dashboard M2 Monthly'!$1:$1,'Dashboard M2 Annual'!U$9,'Dashboard M2 Monthly'!52:52)</f>
        <v/>
      </c>
      <c r="V13">
        <f>SUMIF('Dashboard M2 Monthly'!$1:$1,'Dashboard M2 Annual'!V$9,'Dashboard M2 Monthly'!52:52)</f>
        <v/>
      </c>
      <c r="W13">
        <f>SUMIF('Dashboard M2 Monthly'!$1:$1,'Dashboard M2 Annual'!W$9,'Dashboard M2 Monthly'!52:52)</f>
        <v/>
      </c>
      <c r="X13">
        <f>SUMIF('Dashboard M2 Monthly'!$1:$1,'Dashboard M2 Annual'!X$9,'Dashboard M2 Monthly'!52:52)</f>
        <v/>
      </c>
      <c r="Y13">
        <f>SUMIF('Dashboard M2 Monthly'!$1:$1,'Dashboard M2 Annual'!Y$9,'Dashboard M2 Monthly'!52:52)</f>
        <v/>
      </c>
      <c r="Z13">
        <f>SUMIF('Dashboard M2 Monthly'!$1:$1,'Dashboard M2 Annual'!Z$9,'Dashboard M2 Monthly'!52:52)</f>
        <v/>
      </c>
      <c r="AA13">
        <f>SUMIF('Dashboard M2 Monthly'!$1:$1,'Dashboard M2 Annual'!AA$9,'Dashboard M2 Monthly'!52:52)</f>
        <v/>
      </c>
      <c r="AB13">
        <f>SUMIF('Dashboard M2 Monthly'!$1:$1,'Dashboard M2 Annual'!AB$9,'Dashboard M2 Monthly'!52:52)</f>
        <v/>
      </c>
      <c r="AC13">
        <f>SUMIF('Dashboard M2 Monthly'!$1:$1,'Dashboard M2 Annual'!AC$9,'Dashboard M2 Monthly'!52:52)</f>
        <v/>
      </c>
      <c r="AD13">
        <f>SUMIF('Dashboard M2 Monthly'!$1:$1,'Dashboard M2 Annual'!AD$9,'Dashboard M2 Monthly'!52:52)</f>
        <v/>
      </c>
      <c r="AE13">
        <f>SUMIF('Dashboard M2 Monthly'!$1:$1,'Dashboard M2 Annual'!AE$9,'Dashboard M2 Monthly'!52:52)</f>
        <v/>
      </c>
      <c r="AF13">
        <f>SUMIF('Dashboard M2 Monthly'!$1:$1,'Dashboard M2 Annual'!AF$9,'Dashboard M2 Monthly'!52:52)</f>
        <v/>
      </c>
      <c r="AG13">
        <f>SUMIF('Dashboard M2 Monthly'!$1:$1,'Dashboard M2 Annual'!AG$9,'Dashboard M2 Monthly'!52:52)</f>
        <v/>
      </c>
      <c r="AH13">
        <f>SUMIF('Dashboard M2 Monthly'!$1:$1,'Dashboard M2 Annual'!AH$9,'Dashboard M2 Monthly'!52:52)</f>
        <v/>
      </c>
      <c r="AI13">
        <f>SUMIF('Dashboard M2 Monthly'!$1:$1,'Dashboard M2 Annual'!AI$9,'Dashboard M2 Monthly'!52:52)</f>
        <v/>
      </c>
      <c r="AJ13">
        <f>SUMIF('Dashboard M2 Monthly'!$1:$1,'Dashboard M2 Annual'!AJ$9,'Dashboard M2 Monthly'!52:52)</f>
        <v/>
      </c>
      <c r="AK13">
        <f>SUMIF('Dashboard M2 Monthly'!$1:$1,'Dashboard M2 Annual'!AK$9,'Dashboard M2 Monthly'!52:52)</f>
        <v/>
      </c>
      <c r="AL13">
        <f>SUMIF('Dashboard M2 Monthly'!$1:$1,'Dashboard M2 Annual'!AL$9,'Dashboard M2 Monthly'!52:52)</f>
        <v/>
      </c>
      <c r="AM13">
        <f>SUMIF('Dashboard M2 Monthly'!$1:$1,'Dashboard M2 Annual'!AM$9,'Dashboard M2 Monthly'!52:52)</f>
        <v/>
      </c>
      <c r="AN13">
        <f>SUMIF('Dashboard M2 Monthly'!$1:$1,'Dashboard M2 Annual'!AN$9,'Dashboard M2 Monthly'!52:52)</f>
        <v/>
      </c>
      <c r="AO13">
        <f>SUMIF('Dashboard M2 Monthly'!$1:$1,'Dashboard M2 Annual'!AO$9,'Dashboard M2 Monthly'!52:52)</f>
        <v/>
      </c>
      <c r="AP13">
        <f>SUMIF('Dashboard M2 Monthly'!$1:$1,'Dashboard M2 Annual'!AP$9,'Dashboard M2 Monthly'!52:52)</f>
        <v/>
      </c>
      <c r="AQ13">
        <f>SUMIF('Dashboard M2 Monthly'!$1:$1,'Dashboard M2 Annual'!AQ$9,'Dashboard M2 Monthly'!52:52)</f>
        <v/>
      </c>
      <c r="AR13">
        <f>SUMIF('Dashboard M2 Monthly'!$1:$1,'Dashboard M2 Annual'!AR$9,'Dashboard M2 Monthly'!52:52)</f>
        <v/>
      </c>
      <c r="AS13">
        <f>SUMIF('Dashboard M2 Monthly'!$1:$1,'Dashboard M2 Annual'!AS$9,'Dashboard M2 Monthly'!52:52)</f>
        <v/>
      </c>
      <c r="AT13">
        <f>SUMIF('Dashboard M2 Monthly'!$1:$1,'Dashboard M2 Annual'!AT$9,'Dashboard M2 Monthly'!52:52)</f>
        <v/>
      </c>
      <c r="AU13">
        <f>SUMIF('Dashboard M2 Monthly'!$1:$1,'Dashboard M2 Annual'!AU$9,'Dashboard M2 Monthly'!52:52)</f>
        <v/>
      </c>
    </row>
    <row r="14" spans="1:47">
      <c r="B14" t="s">
        <v>12</v>
      </c>
      <c r="D14" t="s">
        <v>5</v>
      </c>
      <c r="G14">
        <f>SUMIF('Dashboard M2 Monthly'!$1:$1,'Dashboard M2 Annual'!G$9,'Dashboard M2 Monthly'!53:53)</f>
        <v/>
      </c>
      <c r="H14">
        <f>SUMIF('Dashboard M2 Monthly'!$1:$1,'Dashboard M2 Annual'!H$9,'Dashboard M2 Monthly'!53:53)</f>
        <v/>
      </c>
      <c r="I14">
        <f>SUMIF('Dashboard M2 Monthly'!$1:$1,'Dashboard M2 Annual'!I$9,'Dashboard M2 Monthly'!53:53)</f>
        <v/>
      </c>
      <c r="J14">
        <f>SUMIF('Dashboard M2 Monthly'!$1:$1,'Dashboard M2 Annual'!J$9,'Dashboard M2 Monthly'!53:53)</f>
        <v/>
      </c>
      <c r="K14">
        <f>SUMIF('Dashboard M2 Monthly'!$1:$1,'Dashboard M2 Annual'!K$9,'Dashboard M2 Monthly'!53:53)</f>
        <v/>
      </c>
      <c r="L14">
        <f>SUMIF('Dashboard M2 Monthly'!$1:$1,'Dashboard M2 Annual'!L$9,'Dashboard M2 Monthly'!53:53)</f>
        <v/>
      </c>
      <c r="M14">
        <f>SUMIF('Dashboard M2 Monthly'!$1:$1,'Dashboard M2 Annual'!M$9,'Dashboard M2 Monthly'!53:53)</f>
        <v/>
      </c>
      <c r="N14">
        <f>SUMIF('Dashboard M2 Monthly'!$1:$1,'Dashboard M2 Annual'!N$9,'Dashboard M2 Monthly'!53:53)</f>
        <v/>
      </c>
      <c r="O14">
        <f>SUMIF('Dashboard M2 Monthly'!$1:$1,'Dashboard M2 Annual'!O$9,'Dashboard M2 Monthly'!53:53)</f>
        <v/>
      </c>
      <c r="P14">
        <f>SUMIF('Dashboard M2 Monthly'!$1:$1,'Dashboard M2 Annual'!P$9,'Dashboard M2 Monthly'!53:53)</f>
        <v/>
      </c>
      <c r="Q14">
        <f>SUMIF('Dashboard M2 Monthly'!$1:$1,'Dashboard M2 Annual'!Q$9,'Dashboard M2 Monthly'!53:53)</f>
        <v/>
      </c>
      <c r="R14">
        <f>SUMIF('Dashboard M2 Monthly'!$1:$1,'Dashboard M2 Annual'!R$9,'Dashboard M2 Monthly'!53:53)</f>
        <v/>
      </c>
      <c r="S14">
        <f>SUMIF('Dashboard M2 Monthly'!$1:$1,'Dashboard M2 Annual'!S$9,'Dashboard M2 Monthly'!53:53)</f>
        <v/>
      </c>
      <c r="T14">
        <f>SUMIF('Dashboard M2 Monthly'!$1:$1,'Dashboard M2 Annual'!T$9,'Dashboard M2 Monthly'!53:53)</f>
        <v/>
      </c>
      <c r="U14">
        <f>SUMIF('Dashboard M2 Monthly'!$1:$1,'Dashboard M2 Annual'!U$9,'Dashboard M2 Monthly'!53:53)</f>
        <v/>
      </c>
      <c r="V14">
        <f>SUMIF('Dashboard M2 Monthly'!$1:$1,'Dashboard M2 Annual'!V$9,'Dashboard M2 Monthly'!53:53)</f>
        <v/>
      </c>
      <c r="W14">
        <f>SUMIF('Dashboard M2 Monthly'!$1:$1,'Dashboard M2 Annual'!W$9,'Dashboard M2 Monthly'!53:53)</f>
        <v/>
      </c>
      <c r="X14">
        <f>SUMIF('Dashboard M2 Monthly'!$1:$1,'Dashboard M2 Annual'!X$9,'Dashboard M2 Monthly'!53:53)</f>
        <v/>
      </c>
      <c r="Y14">
        <f>SUMIF('Dashboard M2 Monthly'!$1:$1,'Dashboard M2 Annual'!Y$9,'Dashboard M2 Monthly'!53:53)</f>
        <v/>
      </c>
      <c r="Z14">
        <f>SUMIF('Dashboard M2 Monthly'!$1:$1,'Dashboard M2 Annual'!Z$9,'Dashboard M2 Monthly'!53:53)</f>
        <v/>
      </c>
      <c r="AA14">
        <f>SUMIF('Dashboard M2 Monthly'!$1:$1,'Dashboard M2 Annual'!AA$9,'Dashboard M2 Monthly'!53:53)</f>
        <v/>
      </c>
      <c r="AB14">
        <f>SUMIF('Dashboard M2 Monthly'!$1:$1,'Dashboard M2 Annual'!AB$9,'Dashboard M2 Monthly'!53:53)</f>
        <v/>
      </c>
      <c r="AC14">
        <f>SUMIF('Dashboard M2 Monthly'!$1:$1,'Dashboard M2 Annual'!AC$9,'Dashboard M2 Monthly'!53:53)</f>
        <v/>
      </c>
      <c r="AD14">
        <f>SUMIF('Dashboard M2 Monthly'!$1:$1,'Dashboard M2 Annual'!AD$9,'Dashboard M2 Monthly'!53:53)</f>
        <v/>
      </c>
      <c r="AE14">
        <f>SUMIF('Dashboard M2 Monthly'!$1:$1,'Dashboard M2 Annual'!AE$9,'Dashboard M2 Monthly'!53:53)</f>
        <v/>
      </c>
      <c r="AF14">
        <f>SUMIF('Dashboard M2 Monthly'!$1:$1,'Dashboard M2 Annual'!AF$9,'Dashboard M2 Monthly'!53:53)</f>
        <v/>
      </c>
      <c r="AG14">
        <f>SUMIF('Dashboard M2 Monthly'!$1:$1,'Dashboard M2 Annual'!AG$9,'Dashboard M2 Monthly'!53:53)</f>
        <v/>
      </c>
      <c r="AH14">
        <f>SUMIF('Dashboard M2 Monthly'!$1:$1,'Dashboard M2 Annual'!AH$9,'Dashboard M2 Monthly'!53:53)</f>
        <v/>
      </c>
      <c r="AI14">
        <f>SUMIF('Dashboard M2 Monthly'!$1:$1,'Dashboard M2 Annual'!AI$9,'Dashboard M2 Monthly'!53:53)</f>
        <v/>
      </c>
      <c r="AJ14">
        <f>SUMIF('Dashboard M2 Monthly'!$1:$1,'Dashboard M2 Annual'!AJ$9,'Dashboard M2 Monthly'!53:53)</f>
        <v/>
      </c>
      <c r="AK14">
        <f>SUMIF('Dashboard M2 Monthly'!$1:$1,'Dashboard M2 Annual'!AK$9,'Dashboard M2 Monthly'!53:53)</f>
        <v/>
      </c>
      <c r="AL14">
        <f>SUMIF('Dashboard M2 Monthly'!$1:$1,'Dashboard M2 Annual'!AL$9,'Dashboard M2 Monthly'!53:53)</f>
        <v/>
      </c>
      <c r="AM14">
        <f>SUMIF('Dashboard M2 Monthly'!$1:$1,'Dashboard M2 Annual'!AM$9,'Dashboard M2 Monthly'!53:53)</f>
        <v/>
      </c>
      <c r="AN14">
        <f>SUMIF('Dashboard M2 Monthly'!$1:$1,'Dashboard M2 Annual'!AN$9,'Dashboard M2 Monthly'!53:53)</f>
        <v/>
      </c>
      <c r="AO14">
        <f>SUMIF('Dashboard M2 Monthly'!$1:$1,'Dashboard M2 Annual'!AO$9,'Dashboard M2 Monthly'!53:53)</f>
        <v/>
      </c>
      <c r="AP14">
        <f>SUMIF('Dashboard M2 Monthly'!$1:$1,'Dashboard M2 Annual'!AP$9,'Dashboard M2 Monthly'!53:53)</f>
        <v/>
      </c>
      <c r="AQ14">
        <f>SUMIF('Dashboard M2 Monthly'!$1:$1,'Dashboard M2 Annual'!AQ$9,'Dashboard M2 Monthly'!53:53)</f>
        <v/>
      </c>
      <c r="AR14">
        <f>SUMIF('Dashboard M2 Monthly'!$1:$1,'Dashboard M2 Annual'!AR$9,'Dashboard M2 Monthly'!53:53)</f>
        <v/>
      </c>
      <c r="AS14">
        <f>SUMIF('Dashboard M2 Monthly'!$1:$1,'Dashboard M2 Annual'!AS$9,'Dashboard M2 Monthly'!53:53)</f>
        <v/>
      </c>
      <c r="AT14">
        <f>SUMIF('Dashboard M2 Monthly'!$1:$1,'Dashboard M2 Annual'!AT$9,'Dashboard M2 Monthly'!53:53)</f>
        <v/>
      </c>
      <c r="AU14">
        <f>SUMIF('Dashboard M2 Monthly'!$1:$1,'Dashboard M2 Annual'!AU$9,'Dashboard M2 Monthly'!53:53)</f>
        <v/>
      </c>
    </row>
    <row r="15" spans="1:47">
      <c r="B15" t="s">
        <v>13</v>
      </c>
      <c r="D15" t="s">
        <v>5</v>
      </c>
      <c r="G15">
        <f>SUMIF('Dashboard M2 Monthly'!$1:$1,'Dashboard M2 Annual'!G$9,'Dashboard M2 Monthly'!54:54)</f>
        <v/>
      </c>
      <c r="H15">
        <f>SUMIF('Dashboard M2 Monthly'!$1:$1,'Dashboard M2 Annual'!H$9,'Dashboard M2 Monthly'!54:54)</f>
        <v/>
      </c>
      <c r="I15">
        <f>SUMIF('Dashboard M2 Monthly'!$1:$1,'Dashboard M2 Annual'!I$9,'Dashboard M2 Monthly'!54:54)</f>
        <v/>
      </c>
      <c r="J15">
        <f>SUMIF('Dashboard M2 Monthly'!$1:$1,'Dashboard M2 Annual'!J$9,'Dashboard M2 Monthly'!54:54)</f>
        <v/>
      </c>
      <c r="K15">
        <f>SUMIF('Dashboard M2 Monthly'!$1:$1,'Dashboard M2 Annual'!K$9,'Dashboard M2 Monthly'!54:54)</f>
        <v/>
      </c>
      <c r="L15">
        <f>SUMIF('Dashboard M2 Monthly'!$1:$1,'Dashboard M2 Annual'!L$9,'Dashboard M2 Monthly'!54:54)</f>
        <v/>
      </c>
      <c r="M15">
        <f>SUMIF('Dashboard M2 Monthly'!$1:$1,'Dashboard M2 Annual'!M$9,'Dashboard M2 Monthly'!54:54)</f>
        <v/>
      </c>
      <c r="N15">
        <f>SUMIF('Dashboard M2 Monthly'!$1:$1,'Dashboard M2 Annual'!N$9,'Dashboard M2 Monthly'!54:54)</f>
        <v/>
      </c>
      <c r="O15">
        <f>SUMIF('Dashboard M2 Monthly'!$1:$1,'Dashboard M2 Annual'!O$9,'Dashboard M2 Monthly'!54:54)</f>
        <v/>
      </c>
      <c r="P15">
        <f>SUMIF('Dashboard M2 Monthly'!$1:$1,'Dashboard M2 Annual'!P$9,'Dashboard M2 Monthly'!54:54)</f>
        <v/>
      </c>
      <c r="Q15">
        <f>SUMIF('Dashboard M2 Monthly'!$1:$1,'Dashboard M2 Annual'!Q$9,'Dashboard M2 Monthly'!54:54)</f>
        <v/>
      </c>
      <c r="R15">
        <f>SUMIF('Dashboard M2 Monthly'!$1:$1,'Dashboard M2 Annual'!R$9,'Dashboard M2 Monthly'!54:54)</f>
        <v/>
      </c>
      <c r="S15">
        <f>SUMIF('Dashboard M2 Monthly'!$1:$1,'Dashboard M2 Annual'!S$9,'Dashboard M2 Monthly'!54:54)</f>
        <v/>
      </c>
      <c r="T15">
        <f>SUMIF('Dashboard M2 Monthly'!$1:$1,'Dashboard M2 Annual'!T$9,'Dashboard M2 Monthly'!54:54)</f>
        <v/>
      </c>
      <c r="U15">
        <f>SUMIF('Dashboard M2 Monthly'!$1:$1,'Dashboard M2 Annual'!U$9,'Dashboard M2 Monthly'!54:54)</f>
        <v/>
      </c>
      <c r="V15">
        <f>SUMIF('Dashboard M2 Monthly'!$1:$1,'Dashboard M2 Annual'!V$9,'Dashboard M2 Monthly'!54:54)</f>
        <v/>
      </c>
      <c r="W15">
        <f>SUMIF('Dashboard M2 Monthly'!$1:$1,'Dashboard M2 Annual'!W$9,'Dashboard M2 Monthly'!54:54)</f>
        <v/>
      </c>
      <c r="X15">
        <f>SUMIF('Dashboard M2 Monthly'!$1:$1,'Dashboard M2 Annual'!X$9,'Dashboard M2 Monthly'!54:54)</f>
        <v/>
      </c>
      <c r="Y15">
        <f>SUMIF('Dashboard M2 Monthly'!$1:$1,'Dashboard M2 Annual'!Y$9,'Dashboard M2 Monthly'!54:54)</f>
        <v/>
      </c>
      <c r="Z15">
        <f>SUMIF('Dashboard M2 Monthly'!$1:$1,'Dashboard M2 Annual'!Z$9,'Dashboard M2 Monthly'!54:54)</f>
        <v/>
      </c>
      <c r="AA15">
        <f>SUMIF('Dashboard M2 Monthly'!$1:$1,'Dashboard M2 Annual'!AA$9,'Dashboard M2 Monthly'!54:54)</f>
        <v/>
      </c>
      <c r="AB15">
        <f>SUMIF('Dashboard M2 Monthly'!$1:$1,'Dashboard M2 Annual'!AB$9,'Dashboard M2 Monthly'!54:54)</f>
        <v/>
      </c>
      <c r="AC15">
        <f>SUMIF('Dashboard M2 Monthly'!$1:$1,'Dashboard M2 Annual'!AC$9,'Dashboard M2 Monthly'!54:54)</f>
        <v/>
      </c>
      <c r="AD15">
        <f>SUMIF('Dashboard M2 Monthly'!$1:$1,'Dashboard M2 Annual'!AD$9,'Dashboard M2 Monthly'!54:54)</f>
        <v/>
      </c>
      <c r="AE15">
        <f>SUMIF('Dashboard M2 Monthly'!$1:$1,'Dashboard M2 Annual'!AE$9,'Dashboard M2 Monthly'!54:54)</f>
        <v/>
      </c>
      <c r="AF15">
        <f>SUMIF('Dashboard M2 Monthly'!$1:$1,'Dashboard M2 Annual'!AF$9,'Dashboard M2 Monthly'!54:54)</f>
        <v/>
      </c>
      <c r="AG15">
        <f>SUMIF('Dashboard M2 Monthly'!$1:$1,'Dashboard M2 Annual'!AG$9,'Dashboard M2 Monthly'!54:54)</f>
        <v/>
      </c>
      <c r="AH15">
        <f>SUMIF('Dashboard M2 Monthly'!$1:$1,'Dashboard M2 Annual'!AH$9,'Dashboard M2 Monthly'!54:54)</f>
        <v/>
      </c>
      <c r="AI15">
        <f>SUMIF('Dashboard M2 Monthly'!$1:$1,'Dashboard M2 Annual'!AI$9,'Dashboard M2 Monthly'!54:54)</f>
        <v/>
      </c>
      <c r="AJ15">
        <f>SUMIF('Dashboard M2 Monthly'!$1:$1,'Dashboard M2 Annual'!AJ$9,'Dashboard M2 Monthly'!54:54)</f>
        <v/>
      </c>
      <c r="AK15">
        <f>SUMIF('Dashboard M2 Monthly'!$1:$1,'Dashboard M2 Annual'!AK$9,'Dashboard M2 Monthly'!54:54)</f>
        <v/>
      </c>
      <c r="AL15">
        <f>SUMIF('Dashboard M2 Monthly'!$1:$1,'Dashboard M2 Annual'!AL$9,'Dashboard M2 Monthly'!54:54)</f>
        <v/>
      </c>
      <c r="AM15">
        <f>SUMIF('Dashboard M2 Monthly'!$1:$1,'Dashboard M2 Annual'!AM$9,'Dashboard M2 Monthly'!54:54)</f>
        <v/>
      </c>
      <c r="AN15">
        <f>SUMIF('Dashboard M2 Monthly'!$1:$1,'Dashboard M2 Annual'!AN$9,'Dashboard M2 Monthly'!54:54)</f>
        <v/>
      </c>
      <c r="AO15">
        <f>SUMIF('Dashboard M2 Monthly'!$1:$1,'Dashboard M2 Annual'!AO$9,'Dashboard M2 Monthly'!54:54)</f>
        <v/>
      </c>
      <c r="AP15">
        <f>SUMIF('Dashboard M2 Monthly'!$1:$1,'Dashboard M2 Annual'!AP$9,'Dashboard M2 Monthly'!54:54)</f>
        <v/>
      </c>
      <c r="AQ15">
        <f>SUMIF('Dashboard M2 Monthly'!$1:$1,'Dashboard M2 Annual'!AQ$9,'Dashboard M2 Monthly'!54:54)</f>
        <v/>
      </c>
      <c r="AR15">
        <f>SUMIF('Dashboard M2 Monthly'!$1:$1,'Dashboard M2 Annual'!AR$9,'Dashboard M2 Monthly'!54:54)</f>
        <v/>
      </c>
      <c r="AS15">
        <f>SUMIF('Dashboard M2 Monthly'!$1:$1,'Dashboard M2 Annual'!AS$9,'Dashboard M2 Monthly'!54:54)</f>
        <v/>
      </c>
      <c r="AT15">
        <f>SUMIF('Dashboard M2 Monthly'!$1:$1,'Dashboard M2 Annual'!AT$9,'Dashboard M2 Monthly'!54:54)</f>
        <v/>
      </c>
      <c r="AU15">
        <f>SUMIF('Dashboard M2 Monthly'!$1:$1,'Dashboard M2 Annual'!AU$9,'Dashboard M2 Monthly'!54:54)</f>
        <v/>
      </c>
    </row>
    <row r="16" spans="1:47">
      <c r="B16" t="s">
        <v>14</v>
      </c>
      <c r="D16" t="s">
        <v>5</v>
      </c>
      <c r="G16">
        <f>G17+G18</f>
        <v/>
      </c>
      <c r="H16">
        <f>H17+H18</f>
        <v/>
      </c>
      <c r="I16">
        <f>I17+I18</f>
        <v/>
      </c>
      <c r="J16">
        <f>J17+J18</f>
        <v/>
      </c>
      <c r="K16">
        <f>K17+K18</f>
        <v/>
      </c>
      <c r="L16">
        <f>L17+L18</f>
        <v/>
      </c>
      <c r="M16">
        <f>M17+M18</f>
        <v/>
      </c>
      <c r="N16">
        <f>N17+N18</f>
        <v/>
      </c>
      <c r="O16">
        <f>O17+O18</f>
        <v/>
      </c>
      <c r="P16">
        <f>P17+P18</f>
        <v/>
      </c>
      <c r="Q16">
        <f>Q17+Q18</f>
        <v/>
      </c>
      <c r="R16">
        <f>R17+R18</f>
        <v/>
      </c>
      <c r="S16">
        <f>S17+S18</f>
        <v/>
      </c>
      <c r="T16">
        <f>T17+T18</f>
        <v/>
      </c>
      <c r="U16">
        <f>U17+U18</f>
        <v/>
      </c>
      <c r="V16">
        <f>V17+V18</f>
        <v/>
      </c>
      <c r="W16">
        <f>W17+W18</f>
        <v/>
      </c>
      <c r="X16">
        <f>X17+X18</f>
        <v/>
      </c>
      <c r="Y16">
        <f>Y17+Y18</f>
        <v/>
      </c>
      <c r="Z16">
        <f>Z17+Z18</f>
        <v/>
      </c>
      <c r="AA16">
        <f>AA17+AA18</f>
        <v/>
      </c>
      <c r="AB16">
        <f>AB17+AB18</f>
        <v/>
      </c>
      <c r="AC16">
        <f>AC17+AC18</f>
        <v/>
      </c>
      <c r="AD16">
        <f>AD17+AD18</f>
        <v/>
      </c>
      <c r="AE16">
        <f>AE17+AE18</f>
        <v/>
      </c>
      <c r="AF16">
        <f>AF17+AF18</f>
        <v/>
      </c>
      <c r="AG16">
        <f>AG17+AG18</f>
        <v/>
      </c>
      <c r="AH16">
        <f>AH17+AH18</f>
        <v/>
      </c>
      <c r="AI16">
        <f>AI17+AI18</f>
        <v/>
      </c>
      <c r="AJ16">
        <f>AJ17+AJ18</f>
        <v/>
      </c>
      <c r="AK16">
        <f>AK17+AK18</f>
        <v/>
      </c>
      <c r="AL16">
        <f>AL17+AL18</f>
        <v/>
      </c>
      <c r="AM16">
        <f>AM17+AM18</f>
        <v/>
      </c>
      <c r="AN16">
        <f>AN17+AN18</f>
        <v/>
      </c>
      <c r="AO16">
        <f>AO17+AO18</f>
        <v/>
      </c>
      <c r="AP16">
        <f>AP17+AP18</f>
        <v/>
      </c>
      <c r="AQ16">
        <f>AQ17+AQ18</f>
        <v/>
      </c>
      <c r="AR16">
        <f>AR17+AR18</f>
        <v/>
      </c>
      <c r="AS16">
        <f>AS17+AS18</f>
        <v/>
      </c>
      <c r="AT16">
        <f>AT17+AT18</f>
        <v/>
      </c>
      <c r="AU16">
        <f>AU17+AU18</f>
        <v/>
      </c>
    </row>
    <row r="17" spans="1:47">
      <c r="B17" t="s">
        <v>15</v>
      </c>
      <c r="D17" t="s">
        <v>5</v>
      </c>
      <c r="G17">
        <f>SUMIF('Dashboard M2 Monthly'!$1:$1,'Dashboard M2 Annual'!G$9,'Dashboard M2 Monthly'!56:56)</f>
        <v/>
      </c>
      <c r="H17">
        <f>SUMIF('Dashboard M2 Monthly'!$1:$1,'Dashboard M2 Annual'!H$9,'Dashboard M2 Monthly'!56:56)</f>
        <v/>
      </c>
      <c r="I17">
        <f>SUMIF('Dashboard M2 Monthly'!$1:$1,'Dashboard M2 Annual'!I$9,'Dashboard M2 Monthly'!56:56)</f>
        <v/>
      </c>
      <c r="J17">
        <f>SUMIF('Dashboard M2 Monthly'!$1:$1,'Dashboard M2 Annual'!J$9,'Dashboard M2 Monthly'!56:56)</f>
        <v/>
      </c>
      <c r="K17">
        <f>SUMIF('Dashboard M2 Monthly'!$1:$1,'Dashboard M2 Annual'!K$9,'Dashboard M2 Monthly'!56:56)</f>
        <v/>
      </c>
      <c r="L17">
        <f>SUMIF('Dashboard M2 Monthly'!$1:$1,'Dashboard M2 Annual'!L$9,'Dashboard M2 Monthly'!56:56)</f>
        <v/>
      </c>
      <c r="M17">
        <f>SUMIF('Dashboard M2 Monthly'!$1:$1,'Dashboard M2 Annual'!M$9,'Dashboard M2 Monthly'!56:56)</f>
        <v/>
      </c>
      <c r="N17">
        <f>SUMIF('Dashboard M2 Monthly'!$1:$1,'Dashboard M2 Annual'!N$9,'Dashboard M2 Monthly'!56:56)</f>
        <v/>
      </c>
      <c r="O17">
        <f>SUMIF('Dashboard M2 Monthly'!$1:$1,'Dashboard M2 Annual'!O$9,'Dashboard M2 Monthly'!56:56)</f>
        <v/>
      </c>
      <c r="P17">
        <f>SUMIF('Dashboard M2 Monthly'!$1:$1,'Dashboard M2 Annual'!P$9,'Dashboard M2 Monthly'!56:56)</f>
        <v/>
      </c>
      <c r="Q17">
        <f>SUMIF('Dashboard M2 Monthly'!$1:$1,'Dashboard M2 Annual'!Q$9,'Dashboard M2 Monthly'!56:56)</f>
        <v/>
      </c>
      <c r="R17">
        <f>SUMIF('Dashboard M2 Monthly'!$1:$1,'Dashboard M2 Annual'!R$9,'Dashboard M2 Monthly'!56:56)</f>
        <v/>
      </c>
      <c r="S17">
        <f>SUMIF('Dashboard M2 Monthly'!$1:$1,'Dashboard M2 Annual'!S$9,'Dashboard M2 Monthly'!56:56)</f>
        <v/>
      </c>
      <c r="T17">
        <f>SUMIF('Dashboard M2 Monthly'!$1:$1,'Dashboard M2 Annual'!T$9,'Dashboard M2 Monthly'!56:56)</f>
        <v/>
      </c>
      <c r="U17">
        <f>SUMIF('Dashboard M2 Monthly'!$1:$1,'Dashboard M2 Annual'!U$9,'Dashboard M2 Monthly'!56:56)</f>
        <v/>
      </c>
      <c r="V17">
        <f>SUMIF('Dashboard M2 Monthly'!$1:$1,'Dashboard M2 Annual'!V$9,'Dashboard M2 Monthly'!56:56)</f>
        <v/>
      </c>
      <c r="W17">
        <f>SUMIF('Dashboard M2 Monthly'!$1:$1,'Dashboard M2 Annual'!W$9,'Dashboard M2 Monthly'!56:56)</f>
        <v/>
      </c>
      <c r="X17">
        <f>SUMIF('Dashboard M2 Monthly'!$1:$1,'Dashboard M2 Annual'!X$9,'Dashboard M2 Monthly'!56:56)</f>
        <v/>
      </c>
      <c r="Y17">
        <f>SUMIF('Dashboard M2 Monthly'!$1:$1,'Dashboard M2 Annual'!Y$9,'Dashboard M2 Monthly'!56:56)</f>
        <v/>
      </c>
      <c r="Z17">
        <f>SUMIF('Dashboard M2 Monthly'!$1:$1,'Dashboard M2 Annual'!Z$9,'Dashboard M2 Monthly'!56:56)</f>
        <v/>
      </c>
      <c r="AA17">
        <f>SUMIF('Dashboard M2 Monthly'!$1:$1,'Dashboard M2 Annual'!AA$9,'Dashboard M2 Monthly'!56:56)</f>
        <v/>
      </c>
      <c r="AB17">
        <f>SUMIF('Dashboard M2 Monthly'!$1:$1,'Dashboard M2 Annual'!AB$9,'Dashboard M2 Monthly'!56:56)</f>
        <v/>
      </c>
      <c r="AC17">
        <f>SUMIF('Dashboard M2 Monthly'!$1:$1,'Dashboard M2 Annual'!AC$9,'Dashboard M2 Monthly'!56:56)</f>
        <v/>
      </c>
      <c r="AD17">
        <f>SUMIF('Dashboard M2 Monthly'!$1:$1,'Dashboard M2 Annual'!AD$9,'Dashboard M2 Monthly'!56:56)</f>
        <v/>
      </c>
      <c r="AE17">
        <f>SUMIF('Dashboard M2 Monthly'!$1:$1,'Dashboard M2 Annual'!AE$9,'Dashboard M2 Monthly'!56:56)</f>
        <v/>
      </c>
      <c r="AF17">
        <f>SUMIF('Dashboard M2 Monthly'!$1:$1,'Dashboard M2 Annual'!AF$9,'Dashboard M2 Monthly'!56:56)</f>
        <v/>
      </c>
      <c r="AG17">
        <f>SUMIF('Dashboard M2 Monthly'!$1:$1,'Dashboard M2 Annual'!AG$9,'Dashboard M2 Monthly'!56:56)</f>
        <v/>
      </c>
      <c r="AH17">
        <f>SUMIF('Dashboard M2 Monthly'!$1:$1,'Dashboard M2 Annual'!AH$9,'Dashboard M2 Monthly'!56:56)</f>
        <v/>
      </c>
      <c r="AI17">
        <f>SUMIF('Dashboard M2 Monthly'!$1:$1,'Dashboard M2 Annual'!AI$9,'Dashboard M2 Monthly'!56:56)</f>
        <v/>
      </c>
      <c r="AJ17">
        <f>SUMIF('Dashboard M2 Monthly'!$1:$1,'Dashboard M2 Annual'!AJ$9,'Dashboard M2 Monthly'!56:56)</f>
        <v/>
      </c>
      <c r="AK17">
        <f>SUMIF('Dashboard M2 Monthly'!$1:$1,'Dashboard M2 Annual'!AK$9,'Dashboard M2 Monthly'!56:56)</f>
        <v/>
      </c>
      <c r="AL17">
        <f>SUMIF('Dashboard M2 Monthly'!$1:$1,'Dashboard M2 Annual'!AL$9,'Dashboard M2 Monthly'!56:56)</f>
        <v/>
      </c>
      <c r="AM17">
        <f>SUMIF('Dashboard M2 Monthly'!$1:$1,'Dashboard M2 Annual'!AM$9,'Dashboard M2 Monthly'!56:56)</f>
        <v/>
      </c>
      <c r="AN17">
        <f>SUMIF('Dashboard M2 Monthly'!$1:$1,'Dashboard M2 Annual'!AN$9,'Dashboard M2 Monthly'!56:56)</f>
        <v/>
      </c>
      <c r="AO17">
        <f>SUMIF('Dashboard M2 Monthly'!$1:$1,'Dashboard M2 Annual'!AO$9,'Dashboard M2 Monthly'!56:56)</f>
        <v/>
      </c>
      <c r="AP17">
        <f>SUMIF('Dashboard M2 Monthly'!$1:$1,'Dashboard M2 Annual'!AP$9,'Dashboard M2 Monthly'!56:56)</f>
        <v/>
      </c>
      <c r="AQ17">
        <f>SUMIF('Dashboard M2 Monthly'!$1:$1,'Dashboard M2 Annual'!AQ$9,'Dashboard M2 Monthly'!56:56)</f>
        <v/>
      </c>
      <c r="AR17">
        <f>SUMIF('Dashboard M2 Monthly'!$1:$1,'Dashboard M2 Annual'!AR$9,'Dashboard M2 Monthly'!56:56)</f>
        <v/>
      </c>
      <c r="AS17">
        <f>SUMIF('Dashboard M2 Monthly'!$1:$1,'Dashboard M2 Annual'!AS$9,'Dashboard M2 Monthly'!56:56)</f>
        <v/>
      </c>
      <c r="AT17">
        <f>SUMIF('Dashboard M2 Monthly'!$1:$1,'Dashboard M2 Annual'!AT$9,'Dashboard M2 Monthly'!56:56)</f>
        <v/>
      </c>
      <c r="AU17">
        <f>SUMIF('Dashboard M2 Monthly'!$1:$1,'Dashboard M2 Annual'!AU$9,'Dashboard M2 Monthly'!56:56)</f>
        <v/>
      </c>
    </row>
    <row r="18" spans="1:47">
      <c r="B18" t="s">
        <v>16</v>
      </c>
      <c r="D18" t="s">
        <v>5</v>
      </c>
      <c r="G18">
        <f>SUMIF('Dashboard M2 Monthly'!$1:$1,'Dashboard M2 Annual'!G$9,'Dashboard M2 Monthly'!57:57)</f>
        <v/>
      </c>
      <c r="H18">
        <f>SUMIF('Dashboard M2 Monthly'!$1:$1,'Dashboard M2 Annual'!H$9,'Dashboard M2 Monthly'!57:57)</f>
        <v/>
      </c>
      <c r="I18">
        <f>SUMIF('Dashboard M2 Monthly'!$1:$1,'Dashboard M2 Annual'!I$9,'Dashboard M2 Monthly'!57:57)</f>
        <v/>
      </c>
      <c r="J18">
        <f>SUMIF('Dashboard M2 Monthly'!$1:$1,'Dashboard M2 Annual'!J$9,'Dashboard M2 Monthly'!57:57)</f>
        <v/>
      </c>
      <c r="K18">
        <f>SUMIF('Dashboard M2 Monthly'!$1:$1,'Dashboard M2 Annual'!K$9,'Dashboard M2 Monthly'!57:57)</f>
        <v/>
      </c>
      <c r="L18">
        <f>SUMIF('Dashboard M2 Monthly'!$1:$1,'Dashboard M2 Annual'!L$9,'Dashboard M2 Monthly'!57:57)</f>
        <v/>
      </c>
      <c r="M18">
        <f>SUMIF('Dashboard M2 Monthly'!$1:$1,'Dashboard M2 Annual'!M$9,'Dashboard M2 Monthly'!57:57)</f>
        <v/>
      </c>
      <c r="N18">
        <f>SUMIF('Dashboard M2 Monthly'!$1:$1,'Dashboard M2 Annual'!N$9,'Dashboard M2 Monthly'!57:57)</f>
        <v/>
      </c>
      <c r="O18">
        <f>SUMIF('Dashboard M2 Monthly'!$1:$1,'Dashboard M2 Annual'!O$9,'Dashboard M2 Monthly'!57:57)</f>
        <v/>
      </c>
      <c r="P18">
        <f>SUMIF('Dashboard M2 Monthly'!$1:$1,'Dashboard M2 Annual'!P$9,'Dashboard M2 Monthly'!57:57)</f>
        <v/>
      </c>
      <c r="Q18">
        <f>SUMIF('Dashboard M2 Monthly'!$1:$1,'Dashboard M2 Annual'!Q$9,'Dashboard M2 Monthly'!57:57)</f>
        <v/>
      </c>
      <c r="R18">
        <f>SUMIF('Dashboard M2 Monthly'!$1:$1,'Dashboard M2 Annual'!R$9,'Dashboard M2 Monthly'!57:57)</f>
        <v/>
      </c>
      <c r="S18">
        <f>SUMIF('Dashboard M2 Monthly'!$1:$1,'Dashboard M2 Annual'!S$9,'Dashboard M2 Monthly'!57:57)</f>
        <v/>
      </c>
      <c r="T18">
        <f>SUMIF('Dashboard M2 Monthly'!$1:$1,'Dashboard M2 Annual'!T$9,'Dashboard M2 Monthly'!57:57)</f>
        <v/>
      </c>
      <c r="U18">
        <f>SUMIF('Dashboard M2 Monthly'!$1:$1,'Dashboard M2 Annual'!U$9,'Dashboard M2 Monthly'!57:57)</f>
        <v/>
      </c>
      <c r="V18">
        <f>SUMIF('Dashboard M2 Monthly'!$1:$1,'Dashboard M2 Annual'!V$9,'Dashboard M2 Monthly'!57:57)</f>
        <v/>
      </c>
      <c r="W18">
        <f>SUMIF('Dashboard M2 Monthly'!$1:$1,'Dashboard M2 Annual'!W$9,'Dashboard M2 Monthly'!57:57)</f>
        <v/>
      </c>
      <c r="X18">
        <f>SUMIF('Dashboard M2 Monthly'!$1:$1,'Dashboard M2 Annual'!X$9,'Dashboard M2 Monthly'!57:57)</f>
        <v/>
      </c>
      <c r="Y18">
        <f>SUMIF('Dashboard M2 Monthly'!$1:$1,'Dashboard M2 Annual'!Y$9,'Dashboard M2 Monthly'!57:57)</f>
        <v/>
      </c>
      <c r="Z18">
        <f>SUMIF('Dashboard M2 Monthly'!$1:$1,'Dashboard M2 Annual'!Z$9,'Dashboard M2 Monthly'!57:57)</f>
        <v/>
      </c>
      <c r="AA18">
        <f>SUMIF('Dashboard M2 Monthly'!$1:$1,'Dashboard M2 Annual'!AA$9,'Dashboard M2 Monthly'!57:57)</f>
        <v/>
      </c>
      <c r="AB18">
        <f>SUMIF('Dashboard M2 Monthly'!$1:$1,'Dashboard M2 Annual'!AB$9,'Dashboard M2 Monthly'!57:57)</f>
        <v/>
      </c>
      <c r="AC18">
        <f>SUMIF('Dashboard M2 Monthly'!$1:$1,'Dashboard M2 Annual'!AC$9,'Dashboard M2 Monthly'!57:57)</f>
        <v/>
      </c>
      <c r="AD18">
        <f>SUMIF('Dashboard M2 Monthly'!$1:$1,'Dashboard M2 Annual'!AD$9,'Dashboard M2 Monthly'!57:57)</f>
        <v/>
      </c>
      <c r="AE18">
        <f>SUMIF('Dashboard M2 Monthly'!$1:$1,'Dashboard M2 Annual'!AE$9,'Dashboard M2 Monthly'!57:57)</f>
        <v/>
      </c>
      <c r="AF18">
        <f>SUMIF('Dashboard M2 Monthly'!$1:$1,'Dashboard M2 Annual'!AF$9,'Dashboard M2 Monthly'!57:57)</f>
        <v/>
      </c>
      <c r="AG18">
        <f>SUMIF('Dashboard M2 Monthly'!$1:$1,'Dashboard M2 Annual'!AG$9,'Dashboard M2 Monthly'!57:57)</f>
        <v/>
      </c>
      <c r="AH18">
        <f>SUMIF('Dashboard M2 Monthly'!$1:$1,'Dashboard M2 Annual'!AH$9,'Dashboard M2 Monthly'!57:57)</f>
        <v/>
      </c>
      <c r="AI18">
        <f>SUMIF('Dashboard M2 Monthly'!$1:$1,'Dashboard M2 Annual'!AI$9,'Dashboard M2 Monthly'!57:57)</f>
        <v/>
      </c>
      <c r="AJ18">
        <f>SUMIF('Dashboard M2 Monthly'!$1:$1,'Dashboard M2 Annual'!AJ$9,'Dashboard M2 Monthly'!57:57)</f>
        <v/>
      </c>
      <c r="AK18">
        <f>SUMIF('Dashboard M2 Monthly'!$1:$1,'Dashboard M2 Annual'!AK$9,'Dashboard M2 Monthly'!57:57)</f>
        <v/>
      </c>
      <c r="AL18">
        <f>SUMIF('Dashboard M2 Monthly'!$1:$1,'Dashboard M2 Annual'!AL$9,'Dashboard M2 Monthly'!57:57)</f>
        <v/>
      </c>
      <c r="AM18">
        <f>SUMIF('Dashboard M2 Monthly'!$1:$1,'Dashboard M2 Annual'!AM$9,'Dashboard M2 Monthly'!57:57)</f>
        <v/>
      </c>
      <c r="AN18">
        <f>SUMIF('Dashboard M2 Monthly'!$1:$1,'Dashboard M2 Annual'!AN$9,'Dashboard M2 Monthly'!57:57)</f>
        <v/>
      </c>
      <c r="AO18">
        <f>SUMIF('Dashboard M2 Monthly'!$1:$1,'Dashboard M2 Annual'!AO$9,'Dashboard M2 Monthly'!57:57)</f>
        <v/>
      </c>
      <c r="AP18">
        <f>SUMIF('Dashboard M2 Monthly'!$1:$1,'Dashboard M2 Annual'!AP$9,'Dashboard M2 Monthly'!57:57)</f>
        <v/>
      </c>
      <c r="AQ18">
        <f>SUMIF('Dashboard M2 Monthly'!$1:$1,'Dashboard M2 Annual'!AQ$9,'Dashboard M2 Monthly'!57:57)</f>
        <v/>
      </c>
      <c r="AR18">
        <f>SUMIF('Dashboard M2 Monthly'!$1:$1,'Dashboard M2 Annual'!AR$9,'Dashboard M2 Monthly'!57:57)</f>
        <v/>
      </c>
      <c r="AS18">
        <f>SUMIF('Dashboard M2 Monthly'!$1:$1,'Dashboard M2 Annual'!AS$9,'Dashboard M2 Monthly'!57:57)</f>
        <v/>
      </c>
      <c r="AT18">
        <f>SUMIF('Dashboard M2 Monthly'!$1:$1,'Dashboard M2 Annual'!AT$9,'Dashboard M2 Monthly'!57:57)</f>
        <v/>
      </c>
      <c r="AU18">
        <f>SUMIF('Dashboard M2 Monthly'!$1:$1,'Dashboard M2 Annual'!AU$9,'Dashboard M2 Monthly'!57:57)</f>
        <v/>
      </c>
    </row>
    <row r="19" spans="1:47">
      <c r="B19" t="s">
        <v>17</v>
      </c>
      <c r="D19" t="s">
        <v>5</v>
      </c>
      <c r="G19">
        <f>SUMIF('Dashboard M2 Monthly'!$1:$1,'Dashboard M2 Annual'!G$9,'Dashboard M2 Monthly'!58:58)</f>
        <v/>
      </c>
      <c r="H19">
        <f>SUMIF('Dashboard M2 Monthly'!$1:$1,'Dashboard M2 Annual'!H$9,'Dashboard M2 Monthly'!58:58)</f>
        <v/>
      </c>
      <c r="I19">
        <f>SUMIF('Dashboard M2 Monthly'!$1:$1,'Dashboard M2 Annual'!I$9,'Dashboard M2 Monthly'!58:58)</f>
        <v/>
      </c>
      <c r="J19">
        <f>SUMIF('Dashboard M2 Monthly'!$1:$1,'Dashboard M2 Annual'!J$9,'Dashboard M2 Monthly'!58:58)</f>
        <v/>
      </c>
      <c r="K19">
        <f>SUMIF('Dashboard M2 Monthly'!$1:$1,'Dashboard M2 Annual'!K$9,'Dashboard M2 Monthly'!58:58)</f>
        <v/>
      </c>
      <c r="L19">
        <f>SUMIF('Dashboard M2 Monthly'!$1:$1,'Dashboard M2 Annual'!L$9,'Dashboard M2 Monthly'!58:58)</f>
        <v/>
      </c>
      <c r="M19">
        <f>SUMIF('Dashboard M2 Monthly'!$1:$1,'Dashboard M2 Annual'!M$9,'Dashboard M2 Monthly'!58:58)</f>
        <v/>
      </c>
      <c r="N19">
        <f>SUMIF('Dashboard M2 Monthly'!$1:$1,'Dashboard M2 Annual'!N$9,'Dashboard M2 Monthly'!58:58)</f>
        <v/>
      </c>
      <c r="O19">
        <f>SUMIF('Dashboard M2 Monthly'!$1:$1,'Dashboard M2 Annual'!O$9,'Dashboard M2 Monthly'!58:58)</f>
        <v/>
      </c>
      <c r="P19">
        <f>SUMIF('Dashboard M2 Monthly'!$1:$1,'Dashboard M2 Annual'!P$9,'Dashboard M2 Monthly'!58:58)</f>
        <v/>
      </c>
      <c r="Q19">
        <f>SUMIF('Dashboard M2 Monthly'!$1:$1,'Dashboard M2 Annual'!Q$9,'Dashboard M2 Monthly'!58:58)</f>
        <v/>
      </c>
      <c r="R19">
        <f>SUMIF('Dashboard M2 Monthly'!$1:$1,'Dashboard M2 Annual'!R$9,'Dashboard M2 Monthly'!58:58)</f>
        <v/>
      </c>
      <c r="S19">
        <f>SUMIF('Dashboard M2 Monthly'!$1:$1,'Dashboard M2 Annual'!S$9,'Dashboard M2 Monthly'!58:58)</f>
        <v/>
      </c>
      <c r="T19">
        <f>SUMIF('Dashboard M2 Monthly'!$1:$1,'Dashboard M2 Annual'!T$9,'Dashboard M2 Monthly'!58:58)</f>
        <v/>
      </c>
      <c r="U19">
        <f>SUMIF('Dashboard M2 Monthly'!$1:$1,'Dashboard M2 Annual'!U$9,'Dashboard M2 Monthly'!58:58)</f>
        <v/>
      </c>
      <c r="V19">
        <f>SUMIF('Dashboard M2 Monthly'!$1:$1,'Dashboard M2 Annual'!V$9,'Dashboard M2 Monthly'!58:58)</f>
        <v/>
      </c>
      <c r="W19">
        <f>SUMIF('Dashboard M2 Monthly'!$1:$1,'Dashboard M2 Annual'!W$9,'Dashboard M2 Monthly'!58:58)</f>
        <v/>
      </c>
      <c r="X19">
        <f>SUMIF('Dashboard M2 Monthly'!$1:$1,'Dashboard M2 Annual'!X$9,'Dashboard M2 Monthly'!58:58)</f>
        <v/>
      </c>
      <c r="Y19">
        <f>SUMIF('Dashboard M2 Monthly'!$1:$1,'Dashboard M2 Annual'!Y$9,'Dashboard M2 Monthly'!58:58)</f>
        <v/>
      </c>
      <c r="Z19">
        <f>SUMIF('Dashboard M2 Monthly'!$1:$1,'Dashboard M2 Annual'!Z$9,'Dashboard M2 Monthly'!58:58)</f>
        <v/>
      </c>
      <c r="AA19">
        <f>SUMIF('Dashboard M2 Monthly'!$1:$1,'Dashboard M2 Annual'!AA$9,'Dashboard M2 Monthly'!58:58)</f>
        <v/>
      </c>
      <c r="AB19">
        <f>SUMIF('Dashboard M2 Monthly'!$1:$1,'Dashboard M2 Annual'!AB$9,'Dashboard M2 Monthly'!58:58)</f>
        <v/>
      </c>
      <c r="AC19">
        <f>SUMIF('Dashboard M2 Monthly'!$1:$1,'Dashboard M2 Annual'!AC$9,'Dashboard M2 Monthly'!58:58)</f>
        <v/>
      </c>
      <c r="AD19">
        <f>SUMIF('Dashboard M2 Monthly'!$1:$1,'Dashboard M2 Annual'!AD$9,'Dashboard M2 Monthly'!58:58)</f>
        <v/>
      </c>
      <c r="AE19">
        <f>SUMIF('Dashboard M2 Monthly'!$1:$1,'Dashboard M2 Annual'!AE$9,'Dashboard M2 Monthly'!58:58)</f>
        <v/>
      </c>
      <c r="AF19">
        <f>SUMIF('Dashboard M2 Monthly'!$1:$1,'Dashboard M2 Annual'!AF$9,'Dashboard M2 Monthly'!58:58)</f>
        <v/>
      </c>
      <c r="AG19">
        <f>SUMIF('Dashboard M2 Monthly'!$1:$1,'Dashboard M2 Annual'!AG$9,'Dashboard M2 Monthly'!58:58)</f>
        <v/>
      </c>
      <c r="AH19">
        <f>SUMIF('Dashboard M2 Monthly'!$1:$1,'Dashboard M2 Annual'!AH$9,'Dashboard M2 Monthly'!58:58)</f>
        <v/>
      </c>
      <c r="AI19">
        <f>SUMIF('Dashboard M2 Monthly'!$1:$1,'Dashboard M2 Annual'!AI$9,'Dashboard M2 Monthly'!58:58)</f>
        <v/>
      </c>
      <c r="AJ19">
        <f>SUMIF('Dashboard M2 Monthly'!$1:$1,'Dashboard M2 Annual'!AJ$9,'Dashboard M2 Monthly'!58:58)</f>
        <v/>
      </c>
      <c r="AK19">
        <f>SUMIF('Dashboard M2 Monthly'!$1:$1,'Dashboard M2 Annual'!AK$9,'Dashboard M2 Monthly'!58:58)</f>
        <v/>
      </c>
      <c r="AL19">
        <f>SUMIF('Dashboard M2 Monthly'!$1:$1,'Dashboard M2 Annual'!AL$9,'Dashboard M2 Monthly'!58:58)</f>
        <v/>
      </c>
      <c r="AM19">
        <f>SUMIF('Dashboard M2 Monthly'!$1:$1,'Dashboard M2 Annual'!AM$9,'Dashboard M2 Monthly'!58:58)</f>
        <v/>
      </c>
      <c r="AN19">
        <f>SUMIF('Dashboard M2 Monthly'!$1:$1,'Dashboard M2 Annual'!AN$9,'Dashboard M2 Monthly'!58:58)</f>
        <v/>
      </c>
      <c r="AO19">
        <f>SUMIF('Dashboard M2 Monthly'!$1:$1,'Dashboard M2 Annual'!AO$9,'Dashboard M2 Monthly'!58:58)</f>
        <v/>
      </c>
      <c r="AP19">
        <f>SUMIF('Dashboard M2 Monthly'!$1:$1,'Dashboard M2 Annual'!AP$9,'Dashboard M2 Monthly'!58:58)</f>
        <v/>
      </c>
      <c r="AQ19">
        <f>SUMIF('Dashboard M2 Monthly'!$1:$1,'Dashboard M2 Annual'!AQ$9,'Dashboard M2 Monthly'!58:58)</f>
        <v/>
      </c>
      <c r="AR19">
        <f>SUMIF('Dashboard M2 Monthly'!$1:$1,'Dashboard M2 Annual'!AR$9,'Dashboard M2 Monthly'!58:58)</f>
        <v/>
      </c>
      <c r="AS19">
        <f>SUMIF('Dashboard M2 Monthly'!$1:$1,'Dashboard M2 Annual'!AS$9,'Dashboard M2 Monthly'!58:58)</f>
        <v/>
      </c>
      <c r="AT19">
        <f>SUMIF('Dashboard M2 Monthly'!$1:$1,'Dashboard M2 Annual'!AT$9,'Dashboard M2 Monthly'!58:58)</f>
        <v/>
      </c>
      <c r="AU19">
        <f>SUMIF('Dashboard M2 Monthly'!$1:$1,'Dashboard M2 Annual'!AU$9,'Dashboard M2 Monthly'!58:58)</f>
        <v/>
      </c>
    </row>
    <row r="20" spans="1:47">
      <c r="B20" t="s">
        <v>18</v>
      </c>
      <c r="D20" t="s">
        <v>5</v>
      </c>
      <c r="G20">
        <f>SUM(G22:G29)</f>
        <v/>
      </c>
      <c r="H20">
        <f>SUM(H22:H29)</f>
        <v/>
      </c>
      <c r="I20">
        <f>SUM(I22:I29)</f>
        <v/>
      </c>
      <c r="J20">
        <f>SUM(J22:J29)</f>
        <v/>
      </c>
      <c r="K20">
        <f>SUM(K22:K29)</f>
        <v/>
      </c>
      <c r="L20">
        <f>SUM(L22:L29)</f>
        <v/>
      </c>
      <c r="M20">
        <f>SUM(M22:M29)</f>
        <v/>
      </c>
      <c r="N20">
        <f>SUM(N22:N29)</f>
        <v/>
      </c>
      <c r="O20">
        <f>SUM(O22:O29)</f>
        <v/>
      </c>
      <c r="P20">
        <f>SUM(P22:P29)</f>
        <v/>
      </c>
      <c r="Q20">
        <f>SUM(Q22:Q29)</f>
        <v/>
      </c>
      <c r="R20">
        <f>SUM(R22:R29)</f>
        <v/>
      </c>
      <c r="S20">
        <f>SUM(S22:S29)</f>
        <v/>
      </c>
      <c r="T20">
        <f>SUM(T22:T29)</f>
        <v/>
      </c>
      <c r="U20">
        <f>SUM(U22:U29)</f>
        <v/>
      </c>
      <c r="V20">
        <f>SUM(V22:V29)</f>
        <v/>
      </c>
      <c r="W20">
        <f>SUM(W22:W29)</f>
        <v/>
      </c>
      <c r="X20">
        <f>SUM(X22:X29)</f>
        <v/>
      </c>
      <c r="Y20">
        <f>SUM(Y22:Y29)</f>
        <v/>
      </c>
      <c r="Z20">
        <f>SUM(Z22:Z29)</f>
        <v/>
      </c>
      <c r="AA20">
        <f>SUM(AA22:AA29)</f>
        <v/>
      </c>
      <c r="AB20">
        <f>SUM(AB22:AB29)</f>
        <v/>
      </c>
      <c r="AC20">
        <f>SUM(AC22:AC29)</f>
        <v/>
      </c>
      <c r="AD20">
        <f>SUM(AD22:AD29)</f>
        <v/>
      </c>
      <c r="AE20">
        <f>SUM(AE22:AE29)</f>
        <v/>
      </c>
      <c r="AF20">
        <f>SUM(AF22:AF29)</f>
        <v/>
      </c>
      <c r="AG20">
        <f>SUM(AG22:AG29)</f>
        <v/>
      </c>
      <c r="AH20">
        <f>SUM(AH22:AH29)</f>
        <v/>
      </c>
      <c r="AI20">
        <f>SUM(AI22:AI29)</f>
        <v/>
      </c>
      <c r="AJ20">
        <f>SUM(AJ22:AJ29)</f>
        <v/>
      </c>
      <c r="AK20">
        <f>SUM(AK22:AK29)</f>
        <v/>
      </c>
      <c r="AL20">
        <f>SUM(AL22:AL29)</f>
        <v/>
      </c>
      <c r="AM20">
        <f>SUM(AM22:AM29)</f>
        <v/>
      </c>
      <c r="AN20">
        <f>SUM(AN22:AN29)</f>
        <v/>
      </c>
      <c r="AO20">
        <f>SUM(AO22:AO29)</f>
        <v/>
      </c>
      <c r="AP20">
        <f>SUM(AP22:AP29)</f>
        <v/>
      </c>
      <c r="AQ20">
        <f>SUM(AQ22:AQ29)</f>
        <v/>
      </c>
      <c r="AR20">
        <f>SUM(AR22:AR29)</f>
        <v/>
      </c>
      <c r="AS20">
        <f>SUM(AS22:AS29)</f>
        <v/>
      </c>
      <c r="AT20">
        <f>SUM(AT22:AT29)</f>
        <v/>
      </c>
      <c r="AU20">
        <f>SUM(AU22:AU29)</f>
        <v/>
      </c>
    </row>
    <row r="21" spans="1:47">
      <c r="B21" t="s">
        <v>19</v>
      </c>
      <c r="D21" t="s">
        <v>5</v>
      </c>
      <c r="G21">
        <f>G22</f>
        <v/>
      </c>
      <c r="H21">
        <f>H22</f>
        <v/>
      </c>
      <c r="I21">
        <f>I22</f>
        <v/>
      </c>
      <c r="J21">
        <f>J22</f>
        <v/>
      </c>
      <c r="K21">
        <f>K22</f>
        <v/>
      </c>
      <c r="L21">
        <f>L22</f>
        <v/>
      </c>
      <c r="M21">
        <f>M22</f>
        <v/>
      </c>
      <c r="N21">
        <f>N22</f>
        <v/>
      </c>
      <c r="O21">
        <f>O22</f>
        <v/>
      </c>
      <c r="P21">
        <f>P22</f>
        <v/>
      </c>
      <c r="Q21">
        <f>Q22</f>
        <v/>
      </c>
      <c r="R21">
        <f>R22</f>
        <v/>
      </c>
      <c r="S21">
        <f>S22</f>
        <v/>
      </c>
      <c r="T21">
        <f>T22</f>
        <v/>
      </c>
      <c r="U21">
        <f>U22</f>
        <v/>
      </c>
      <c r="V21">
        <f>V22</f>
        <v/>
      </c>
      <c r="W21">
        <f>W22</f>
        <v/>
      </c>
      <c r="X21">
        <f>X22</f>
        <v/>
      </c>
      <c r="Y21">
        <f>Y22</f>
        <v/>
      </c>
      <c r="Z21">
        <f>Z22</f>
        <v/>
      </c>
      <c r="AA21">
        <f>AA22</f>
        <v/>
      </c>
      <c r="AB21">
        <f>AB22</f>
        <v/>
      </c>
      <c r="AC21">
        <f>AC22</f>
        <v/>
      </c>
      <c r="AD21">
        <f>AD22</f>
        <v/>
      </c>
      <c r="AE21">
        <f>AE22</f>
        <v/>
      </c>
      <c r="AF21">
        <f>AF22</f>
        <v/>
      </c>
      <c r="AG21">
        <f>AG22</f>
        <v/>
      </c>
      <c r="AH21">
        <f>AH22</f>
        <v/>
      </c>
      <c r="AI21">
        <f>AI22</f>
        <v/>
      </c>
      <c r="AJ21">
        <f>AJ22</f>
        <v/>
      </c>
      <c r="AK21">
        <f>AK22</f>
        <v/>
      </c>
      <c r="AL21">
        <f>AL22</f>
        <v/>
      </c>
      <c r="AM21">
        <f>AM22</f>
        <v/>
      </c>
      <c r="AN21">
        <f>AN22</f>
        <v/>
      </c>
      <c r="AO21">
        <f>AO22</f>
        <v/>
      </c>
      <c r="AP21">
        <f>AP22</f>
        <v/>
      </c>
      <c r="AQ21">
        <f>AQ22</f>
        <v/>
      </c>
      <c r="AR21">
        <f>AR22</f>
        <v/>
      </c>
      <c r="AS21">
        <f>AS22</f>
        <v/>
      </c>
      <c r="AT21">
        <f>AT22</f>
        <v/>
      </c>
      <c r="AU21">
        <f>AU22</f>
        <v/>
      </c>
    </row>
    <row r="22" spans="1:47">
      <c r="B22" t="s">
        <v>20</v>
      </c>
      <c r="D22" t="s">
        <v>5</v>
      </c>
      <c r="G22">
        <f>SUMIF('Dashboard M2 Monthly'!$1:$1,'Dashboard M2 Annual'!G$9,'Dashboard M2 Monthly'!61:61)</f>
        <v/>
      </c>
      <c r="H22">
        <f>SUMIF('Dashboard M2 Monthly'!$1:$1,'Dashboard M2 Annual'!H$9,'Dashboard M2 Monthly'!61:61)</f>
        <v/>
      </c>
      <c r="I22">
        <f>SUMIF('Dashboard M2 Monthly'!$1:$1,'Dashboard M2 Annual'!I$9,'Dashboard M2 Monthly'!61:61)</f>
        <v/>
      </c>
      <c r="J22">
        <f>SUMIF('Dashboard M2 Monthly'!$1:$1,'Dashboard M2 Annual'!J$9,'Dashboard M2 Monthly'!61:61)</f>
        <v/>
      </c>
      <c r="K22">
        <f>SUMIF('Dashboard M2 Monthly'!$1:$1,'Dashboard M2 Annual'!K$9,'Dashboard M2 Monthly'!61:61)</f>
        <v/>
      </c>
      <c r="L22">
        <f>SUMIF('Dashboard M2 Monthly'!$1:$1,'Dashboard M2 Annual'!L$9,'Dashboard M2 Monthly'!61:61)</f>
        <v/>
      </c>
      <c r="M22">
        <f>SUMIF('Dashboard M2 Monthly'!$1:$1,'Dashboard M2 Annual'!M$9,'Dashboard M2 Monthly'!61:61)</f>
        <v/>
      </c>
      <c r="N22">
        <f>SUMIF('Dashboard M2 Monthly'!$1:$1,'Dashboard M2 Annual'!N$9,'Dashboard M2 Monthly'!61:61)</f>
        <v/>
      </c>
      <c r="O22">
        <f>SUMIF('Dashboard M2 Monthly'!$1:$1,'Dashboard M2 Annual'!O$9,'Dashboard M2 Monthly'!61:61)</f>
        <v/>
      </c>
      <c r="P22">
        <f>SUMIF('Dashboard M2 Monthly'!$1:$1,'Dashboard M2 Annual'!P$9,'Dashboard M2 Monthly'!61:61)</f>
        <v/>
      </c>
      <c r="Q22">
        <f>SUMIF('Dashboard M2 Monthly'!$1:$1,'Dashboard M2 Annual'!Q$9,'Dashboard M2 Monthly'!61:61)</f>
        <v/>
      </c>
      <c r="R22">
        <f>SUMIF('Dashboard M2 Monthly'!$1:$1,'Dashboard M2 Annual'!R$9,'Dashboard M2 Monthly'!61:61)</f>
        <v/>
      </c>
      <c r="S22">
        <f>SUMIF('Dashboard M2 Monthly'!$1:$1,'Dashboard M2 Annual'!S$9,'Dashboard M2 Monthly'!61:61)</f>
        <v/>
      </c>
      <c r="T22">
        <f>SUMIF('Dashboard M2 Monthly'!$1:$1,'Dashboard M2 Annual'!T$9,'Dashboard M2 Monthly'!61:61)</f>
        <v/>
      </c>
      <c r="U22">
        <f>SUMIF('Dashboard M2 Monthly'!$1:$1,'Dashboard M2 Annual'!U$9,'Dashboard M2 Monthly'!61:61)</f>
        <v/>
      </c>
      <c r="V22">
        <f>SUMIF('Dashboard M2 Monthly'!$1:$1,'Dashboard M2 Annual'!V$9,'Dashboard M2 Monthly'!61:61)</f>
        <v/>
      </c>
      <c r="W22">
        <f>SUMIF('Dashboard M2 Monthly'!$1:$1,'Dashboard M2 Annual'!W$9,'Dashboard M2 Monthly'!61:61)</f>
        <v/>
      </c>
      <c r="X22">
        <f>SUMIF('Dashboard M2 Monthly'!$1:$1,'Dashboard M2 Annual'!X$9,'Dashboard M2 Monthly'!61:61)</f>
        <v/>
      </c>
      <c r="Y22">
        <f>SUMIF('Dashboard M2 Monthly'!$1:$1,'Dashboard M2 Annual'!Y$9,'Dashboard M2 Monthly'!61:61)</f>
        <v/>
      </c>
      <c r="Z22">
        <f>SUMIF('Dashboard M2 Monthly'!$1:$1,'Dashboard M2 Annual'!Z$9,'Dashboard M2 Monthly'!61:61)</f>
        <v/>
      </c>
      <c r="AA22">
        <f>SUMIF('Dashboard M2 Monthly'!$1:$1,'Dashboard M2 Annual'!AA$9,'Dashboard M2 Monthly'!61:61)</f>
        <v/>
      </c>
      <c r="AB22">
        <f>SUMIF('Dashboard M2 Monthly'!$1:$1,'Dashboard M2 Annual'!AB$9,'Dashboard M2 Monthly'!61:61)</f>
        <v/>
      </c>
      <c r="AC22">
        <f>SUMIF('Dashboard M2 Monthly'!$1:$1,'Dashboard M2 Annual'!AC$9,'Dashboard M2 Monthly'!61:61)</f>
        <v/>
      </c>
      <c r="AD22">
        <f>SUMIF('Dashboard M2 Monthly'!$1:$1,'Dashboard M2 Annual'!AD$9,'Dashboard M2 Monthly'!61:61)</f>
        <v/>
      </c>
      <c r="AE22">
        <f>SUMIF('Dashboard M2 Monthly'!$1:$1,'Dashboard M2 Annual'!AE$9,'Dashboard M2 Monthly'!61:61)</f>
        <v/>
      </c>
      <c r="AF22">
        <f>SUMIF('Dashboard M2 Monthly'!$1:$1,'Dashboard M2 Annual'!AF$9,'Dashboard M2 Monthly'!61:61)</f>
        <v/>
      </c>
      <c r="AG22">
        <f>SUMIF('Dashboard M2 Monthly'!$1:$1,'Dashboard M2 Annual'!AG$9,'Dashboard M2 Monthly'!61:61)</f>
        <v/>
      </c>
      <c r="AH22">
        <f>SUMIF('Dashboard M2 Monthly'!$1:$1,'Dashboard M2 Annual'!AH$9,'Dashboard M2 Monthly'!61:61)</f>
        <v/>
      </c>
      <c r="AI22">
        <f>SUMIF('Dashboard M2 Monthly'!$1:$1,'Dashboard M2 Annual'!AI$9,'Dashboard M2 Monthly'!61:61)</f>
        <v/>
      </c>
      <c r="AJ22">
        <f>SUMIF('Dashboard M2 Monthly'!$1:$1,'Dashboard M2 Annual'!AJ$9,'Dashboard M2 Monthly'!61:61)</f>
        <v/>
      </c>
      <c r="AK22">
        <f>SUMIF('Dashboard M2 Monthly'!$1:$1,'Dashboard M2 Annual'!AK$9,'Dashboard M2 Monthly'!61:61)</f>
        <v/>
      </c>
      <c r="AL22">
        <f>SUMIF('Dashboard M2 Monthly'!$1:$1,'Dashboard M2 Annual'!AL$9,'Dashboard M2 Monthly'!61:61)</f>
        <v/>
      </c>
      <c r="AM22">
        <f>SUMIF('Dashboard M2 Monthly'!$1:$1,'Dashboard M2 Annual'!AM$9,'Dashboard M2 Monthly'!61:61)</f>
        <v/>
      </c>
      <c r="AN22">
        <f>SUMIF('Dashboard M2 Monthly'!$1:$1,'Dashboard M2 Annual'!AN$9,'Dashboard M2 Monthly'!61:61)</f>
        <v/>
      </c>
      <c r="AO22">
        <f>SUMIF('Dashboard M2 Monthly'!$1:$1,'Dashboard M2 Annual'!AO$9,'Dashboard M2 Monthly'!61:61)</f>
        <v/>
      </c>
      <c r="AP22">
        <f>SUMIF('Dashboard M2 Monthly'!$1:$1,'Dashboard M2 Annual'!AP$9,'Dashboard M2 Monthly'!61:61)</f>
        <v/>
      </c>
      <c r="AQ22">
        <f>SUMIF('Dashboard M2 Monthly'!$1:$1,'Dashboard M2 Annual'!AQ$9,'Dashboard M2 Monthly'!61:61)</f>
        <v/>
      </c>
      <c r="AR22">
        <f>SUMIF('Dashboard M2 Monthly'!$1:$1,'Dashboard M2 Annual'!AR$9,'Dashboard M2 Monthly'!61:61)</f>
        <v/>
      </c>
      <c r="AS22">
        <f>SUMIF('Dashboard M2 Monthly'!$1:$1,'Dashboard M2 Annual'!AS$9,'Dashboard M2 Monthly'!61:61)</f>
        <v/>
      </c>
      <c r="AT22">
        <f>SUMIF('Dashboard M2 Monthly'!$1:$1,'Dashboard M2 Annual'!AT$9,'Dashboard M2 Monthly'!61:61)</f>
        <v/>
      </c>
      <c r="AU22">
        <f>SUMIF('Dashboard M2 Monthly'!$1:$1,'Dashboard M2 Annual'!AU$9,'Dashboard M2 Monthly'!61:61)</f>
        <v/>
      </c>
    </row>
    <row r="23" spans="1:47">
      <c r="B23" t="s">
        <v>21</v>
      </c>
    </row>
    <row r="24" spans="1:47">
      <c r="B24" t="s">
        <v>22</v>
      </c>
    </row>
    <row r="25" spans="1:47">
      <c r="B25" t="s">
        <v>23</v>
      </c>
    </row>
    <row r="26" spans="1:47">
      <c r="B26" t="s">
        <v>24</v>
      </c>
      <c r="F26" t="s">
        <v>25</v>
      </c>
    </row>
    <row r="27" spans="1:47">
      <c r="B27" t="s">
        <v>26</v>
      </c>
      <c r="F27" t="s">
        <v>25</v>
      </c>
    </row>
    <row r="28" spans="1:47">
      <c r="B28" t="s">
        <v>27</v>
      </c>
      <c r="F28" t="s">
        <v>25</v>
      </c>
    </row>
    <row r="29" spans="1:47">
      <c r="B29" t="s">
        <v>28</v>
      </c>
      <c r="D29" t="s">
        <v>5</v>
      </c>
      <c r="G29">
        <f>SUMIF('Dashboard M2 Monthly'!$1:$1,'Dashboard M2 Annual'!G$9,'Dashboard M2 Monthly'!68:68)</f>
        <v/>
      </c>
      <c r="H29">
        <f>SUMIF('Dashboard M2 Monthly'!$1:$1,'Dashboard M2 Annual'!H$9,'Dashboard M2 Monthly'!68:68)</f>
        <v/>
      </c>
      <c r="I29">
        <f>SUMIF('Dashboard M2 Monthly'!$1:$1,'Dashboard M2 Annual'!I$9,'Dashboard M2 Monthly'!68:68)</f>
        <v/>
      </c>
      <c r="J29">
        <f>SUMIF('Dashboard M2 Monthly'!$1:$1,'Dashboard M2 Annual'!J$9,'Dashboard M2 Monthly'!68:68)</f>
        <v/>
      </c>
      <c r="K29">
        <f>SUMIF('Dashboard M2 Monthly'!$1:$1,'Dashboard M2 Annual'!K$9,'Dashboard M2 Monthly'!68:68)</f>
        <v/>
      </c>
      <c r="L29">
        <f>SUMIF('Dashboard M2 Monthly'!$1:$1,'Dashboard M2 Annual'!L$9,'Dashboard M2 Monthly'!68:68)</f>
        <v/>
      </c>
      <c r="M29">
        <f>SUMIF('Dashboard M2 Monthly'!$1:$1,'Dashboard M2 Annual'!M$9,'Dashboard M2 Monthly'!68:68)</f>
        <v/>
      </c>
      <c r="N29">
        <f>SUMIF('Dashboard M2 Monthly'!$1:$1,'Dashboard M2 Annual'!N$9,'Dashboard M2 Monthly'!68:68)</f>
        <v/>
      </c>
      <c r="O29">
        <f>SUMIF('Dashboard M2 Monthly'!$1:$1,'Dashboard M2 Annual'!O$9,'Dashboard M2 Monthly'!68:68)</f>
        <v/>
      </c>
      <c r="P29">
        <f>SUMIF('Dashboard M2 Monthly'!$1:$1,'Dashboard M2 Annual'!P$9,'Dashboard M2 Monthly'!68:68)</f>
        <v/>
      </c>
      <c r="Q29">
        <f>SUMIF('Dashboard M2 Monthly'!$1:$1,'Dashboard M2 Annual'!Q$9,'Dashboard M2 Monthly'!68:68)</f>
        <v/>
      </c>
      <c r="R29">
        <f>SUMIF('Dashboard M2 Monthly'!$1:$1,'Dashboard M2 Annual'!R$9,'Dashboard M2 Monthly'!68:68)</f>
        <v/>
      </c>
      <c r="S29">
        <f>SUMIF('Dashboard M2 Monthly'!$1:$1,'Dashboard M2 Annual'!S$9,'Dashboard M2 Monthly'!68:68)</f>
        <v/>
      </c>
      <c r="T29">
        <f>SUMIF('Dashboard M2 Monthly'!$1:$1,'Dashboard M2 Annual'!T$9,'Dashboard M2 Monthly'!68:68)</f>
        <v/>
      </c>
      <c r="U29">
        <f>SUMIF('Dashboard M2 Monthly'!$1:$1,'Dashboard M2 Annual'!U$9,'Dashboard M2 Monthly'!68:68)</f>
        <v/>
      </c>
      <c r="V29">
        <f>SUMIF('Dashboard M2 Monthly'!$1:$1,'Dashboard M2 Annual'!V$9,'Dashboard M2 Monthly'!68:68)</f>
        <v/>
      </c>
      <c r="W29">
        <f>SUMIF('Dashboard M2 Monthly'!$1:$1,'Dashboard M2 Annual'!W$9,'Dashboard M2 Monthly'!68:68)</f>
        <v/>
      </c>
      <c r="X29">
        <f>SUMIF('Dashboard M2 Monthly'!$1:$1,'Dashboard M2 Annual'!X$9,'Dashboard M2 Monthly'!68:68)</f>
        <v/>
      </c>
      <c r="Y29">
        <f>SUMIF('Dashboard M2 Monthly'!$1:$1,'Dashboard M2 Annual'!Y$9,'Dashboard M2 Monthly'!68:68)</f>
        <v/>
      </c>
      <c r="Z29">
        <f>SUMIF('Dashboard M2 Monthly'!$1:$1,'Dashboard M2 Annual'!Z$9,'Dashboard M2 Monthly'!68:68)</f>
        <v/>
      </c>
      <c r="AA29">
        <f>SUMIF('Dashboard M2 Monthly'!$1:$1,'Dashboard M2 Annual'!AA$9,'Dashboard M2 Monthly'!68:68)</f>
        <v/>
      </c>
      <c r="AB29">
        <f>SUMIF('Dashboard M2 Monthly'!$1:$1,'Dashboard M2 Annual'!AB$9,'Dashboard M2 Monthly'!68:68)</f>
        <v/>
      </c>
      <c r="AC29">
        <f>SUMIF('Dashboard M2 Monthly'!$1:$1,'Dashboard M2 Annual'!AC$9,'Dashboard M2 Monthly'!68:68)</f>
        <v/>
      </c>
      <c r="AD29">
        <f>SUMIF('Dashboard M2 Monthly'!$1:$1,'Dashboard M2 Annual'!AD$9,'Dashboard M2 Monthly'!68:68)</f>
        <v/>
      </c>
      <c r="AE29">
        <f>SUMIF('Dashboard M2 Monthly'!$1:$1,'Dashboard M2 Annual'!AE$9,'Dashboard M2 Monthly'!68:68)</f>
        <v/>
      </c>
      <c r="AF29">
        <f>SUMIF('Dashboard M2 Monthly'!$1:$1,'Dashboard M2 Annual'!AF$9,'Dashboard M2 Monthly'!68:68)</f>
        <v/>
      </c>
      <c r="AG29">
        <f>SUMIF('Dashboard M2 Monthly'!$1:$1,'Dashboard M2 Annual'!AG$9,'Dashboard M2 Monthly'!68:68)</f>
        <v/>
      </c>
      <c r="AH29">
        <f>SUMIF('Dashboard M2 Monthly'!$1:$1,'Dashboard M2 Annual'!AH$9,'Dashboard M2 Monthly'!68:68)</f>
        <v/>
      </c>
      <c r="AI29">
        <f>SUMIF('Dashboard M2 Monthly'!$1:$1,'Dashboard M2 Annual'!AI$9,'Dashboard M2 Monthly'!68:68)</f>
        <v/>
      </c>
      <c r="AJ29">
        <f>SUMIF('Dashboard M2 Monthly'!$1:$1,'Dashboard M2 Annual'!AJ$9,'Dashboard M2 Monthly'!68:68)</f>
        <v/>
      </c>
      <c r="AK29">
        <f>SUMIF('Dashboard M2 Monthly'!$1:$1,'Dashboard M2 Annual'!AK$9,'Dashboard M2 Monthly'!68:68)</f>
        <v/>
      </c>
      <c r="AL29">
        <f>SUMIF('Dashboard M2 Monthly'!$1:$1,'Dashboard M2 Annual'!AL$9,'Dashboard M2 Monthly'!68:68)</f>
        <v/>
      </c>
      <c r="AM29">
        <f>SUMIF('Dashboard M2 Monthly'!$1:$1,'Dashboard M2 Annual'!AM$9,'Dashboard M2 Monthly'!68:68)</f>
        <v/>
      </c>
      <c r="AN29">
        <f>SUMIF('Dashboard M2 Monthly'!$1:$1,'Dashboard M2 Annual'!AN$9,'Dashboard M2 Monthly'!68:68)</f>
        <v/>
      </c>
      <c r="AO29">
        <f>SUMIF('Dashboard M2 Monthly'!$1:$1,'Dashboard M2 Annual'!AO$9,'Dashboard M2 Monthly'!68:68)</f>
        <v/>
      </c>
      <c r="AP29">
        <f>SUMIF('Dashboard M2 Monthly'!$1:$1,'Dashboard M2 Annual'!AP$9,'Dashboard M2 Monthly'!68:68)</f>
        <v/>
      </c>
      <c r="AQ29">
        <f>SUMIF('Dashboard M2 Monthly'!$1:$1,'Dashboard M2 Annual'!AQ$9,'Dashboard M2 Monthly'!68:68)</f>
        <v/>
      </c>
      <c r="AR29">
        <f>SUMIF('Dashboard M2 Monthly'!$1:$1,'Dashboard M2 Annual'!AR$9,'Dashboard M2 Monthly'!68:68)</f>
        <v/>
      </c>
      <c r="AS29">
        <f>SUMIF('Dashboard M2 Monthly'!$1:$1,'Dashboard M2 Annual'!AS$9,'Dashboard M2 Monthly'!68:68)</f>
        <v/>
      </c>
      <c r="AT29">
        <f>SUMIF('Dashboard M2 Monthly'!$1:$1,'Dashboard M2 Annual'!AT$9,'Dashboard M2 Monthly'!68:68)</f>
        <v/>
      </c>
      <c r="AU29">
        <f>SUMIF('Dashboard M2 Monthly'!$1:$1,'Dashboard M2 Annual'!AU$9,'Dashboard M2 Monthly'!68:68)</f>
        <v/>
      </c>
    </row>
    <row r="31" spans="1:47">
      <c r="A31" t="s">
        <v>29</v>
      </c>
    </row>
    <row r="33" spans="1:47">
      <c r="A33" t="s">
        <v>7</v>
      </c>
    </row>
    <row r="34" spans="1:47">
      <c r="B34" t="s">
        <v>8</v>
      </c>
    </row>
    <row r="35" spans="1:47">
      <c r="B35" t="s">
        <v>9</v>
      </c>
      <c r="G35">
        <f>SUM(G36:G39)</f>
        <v/>
      </c>
      <c r="H35">
        <f>SUM(H36:H39)</f>
        <v/>
      </c>
      <c r="I35">
        <f>SUM(I36:I39)</f>
        <v/>
      </c>
      <c r="J35">
        <f>SUM(J36:J39)</f>
        <v/>
      </c>
      <c r="K35">
        <f>SUM(K36:K39)</f>
        <v/>
      </c>
      <c r="L35">
        <f>SUM(L36:L39)</f>
        <v/>
      </c>
      <c r="M35">
        <f>SUM(M36:M39)</f>
        <v/>
      </c>
      <c r="N35">
        <f>SUM(N36:N39)</f>
        <v/>
      </c>
      <c r="O35">
        <f>SUM(O36:O39)</f>
        <v/>
      </c>
      <c r="P35">
        <f>SUM(P36:P39)</f>
        <v/>
      </c>
      <c r="Q35">
        <f>SUM(Q36:Q39)</f>
        <v/>
      </c>
      <c r="R35">
        <f>SUM(R36:R39)</f>
        <v/>
      </c>
      <c r="S35">
        <f>SUM(S36:S39)</f>
        <v/>
      </c>
      <c r="T35">
        <f>SUM(T36:T39)</f>
        <v/>
      </c>
      <c r="U35">
        <f>SUM(U36:U39)</f>
        <v/>
      </c>
      <c r="V35">
        <f>SUM(V36:V39)</f>
        <v/>
      </c>
      <c r="W35">
        <f>SUM(W36:W39)</f>
        <v/>
      </c>
      <c r="X35">
        <f>SUM(X36:X39)</f>
        <v/>
      </c>
      <c r="Y35">
        <f>SUM(Y36:Y39)</f>
        <v/>
      </c>
      <c r="Z35">
        <f>SUM(Z36:Z39)</f>
        <v/>
      </c>
      <c r="AA35">
        <f>SUM(AA36:AA39)</f>
        <v/>
      </c>
      <c r="AB35">
        <f>SUM(AB36:AB39)</f>
        <v/>
      </c>
      <c r="AC35">
        <f>SUM(AC36:AC39)</f>
        <v/>
      </c>
      <c r="AD35">
        <f>SUM(AD36:AD39)</f>
        <v/>
      </c>
      <c r="AE35">
        <f>SUM(AE36:AE39)</f>
        <v/>
      </c>
      <c r="AF35">
        <f>SUM(AF36:AF39)</f>
        <v/>
      </c>
      <c r="AG35">
        <f>SUM(AG36:AG39)</f>
        <v/>
      </c>
      <c r="AH35">
        <f>SUM(AH36:AH39)</f>
        <v/>
      </c>
      <c r="AI35">
        <f>SUM(AI36:AI39)</f>
        <v/>
      </c>
      <c r="AJ35">
        <f>SUM(AJ36:AJ39)</f>
        <v/>
      </c>
      <c r="AK35">
        <f>SUM(AK36:AK39)</f>
        <v/>
      </c>
      <c r="AL35">
        <f>SUM(AL36:AL39)</f>
        <v/>
      </c>
      <c r="AM35">
        <f>SUM(AM36:AM39)</f>
        <v/>
      </c>
      <c r="AN35">
        <f>SUM(AN36:AN39)</f>
        <v/>
      </c>
      <c r="AO35">
        <f>SUM(AO36:AO39)</f>
        <v/>
      </c>
      <c r="AP35">
        <f>SUM(AP36:AP39)</f>
        <v/>
      </c>
      <c r="AQ35">
        <f>SUM(AQ36:AQ39)</f>
        <v/>
      </c>
      <c r="AR35">
        <f>SUM(AR36:AR39)</f>
        <v/>
      </c>
      <c r="AS35">
        <f>SUM(AS36:AS39)</f>
        <v/>
      </c>
      <c r="AT35">
        <f>SUM(AT36:AT39)</f>
        <v/>
      </c>
      <c r="AU35">
        <f>SUM(AU36:AU39)</f>
        <v/>
      </c>
    </row>
    <row r="36" spans="1:47">
      <c r="B36" t="s">
        <v>10</v>
      </c>
      <c r="D36">
        <f>'Dashboard M2 Monthly'!B28</f>
        <v/>
      </c>
      <c r="G36">
        <f>SUMIF('Dashboard M2 Monthly'!$1:$1,'Dashboard M2 Annual'!G$9,'Dashboard M2 Monthly'!$28:$28)</f>
        <v/>
      </c>
      <c r="H36">
        <f>SUMIF('Dashboard M2 Monthly'!$1:$1,'Dashboard M2 Annual'!H$9,'Dashboard M2 Monthly'!$28:$28)</f>
        <v/>
      </c>
      <c r="I36">
        <f>SUMIF('Dashboard M2 Monthly'!$1:$1,'Dashboard M2 Annual'!I$9,'Dashboard M2 Monthly'!$28:$28)</f>
        <v/>
      </c>
      <c r="J36">
        <f>SUMIF('Dashboard M2 Monthly'!$1:$1,'Dashboard M2 Annual'!J$9,'Dashboard M2 Monthly'!$28:$28)</f>
        <v/>
      </c>
      <c r="K36">
        <f>SUMIF('Dashboard M2 Monthly'!$1:$1,'Dashboard M2 Annual'!K$9,'Dashboard M2 Monthly'!$28:$28)</f>
        <v/>
      </c>
      <c r="L36">
        <f>SUMIF('Dashboard M2 Monthly'!$1:$1,'Dashboard M2 Annual'!L$9,'Dashboard M2 Monthly'!$28:$28)</f>
        <v/>
      </c>
      <c r="M36">
        <f>SUMIF('Dashboard M2 Monthly'!$1:$1,'Dashboard M2 Annual'!M$9,'Dashboard M2 Monthly'!$28:$28)</f>
        <v/>
      </c>
      <c r="N36">
        <f>SUMIF('Dashboard M2 Monthly'!$1:$1,'Dashboard M2 Annual'!N$9,'Dashboard M2 Monthly'!$28:$28)</f>
        <v/>
      </c>
      <c r="O36">
        <f>SUMIF('Dashboard M2 Monthly'!$1:$1,'Dashboard M2 Annual'!O$9,'Dashboard M2 Monthly'!$28:$28)</f>
        <v/>
      </c>
      <c r="P36">
        <f>SUMIF('Dashboard M2 Monthly'!$1:$1,'Dashboard M2 Annual'!P$9,'Dashboard M2 Monthly'!$28:$28)</f>
        <v/>
      </c>
      <c r="Q36">
        <f>SUMIF('Dashboard M2 Monthly'!$1:$1,'Dashboard M2 Annual'!Q$9,'Dashboard M2 Monthly'!$28:$28)</f>
        <v/>
      </c>
      <c r="R36">
        <f>SUMIF('Dashboard M2 Monthly'!$1:$1,'Dashboard M2 Annual'!R$9,'Dashboard M2 Monthly'!$28:$28)</f>
        <v/>
      </c>
      <c r="S36">
        <f>SUMIF('Dashboard M2 Monthly'!$1:$1,'Dashboard M2 Annual'!S$9,'Dashboard M2 Monthly'!$28:$28)</f>
        <v/>
      </c>
      <c r="T36">
        <f>SUMIF('Dashboard M2 Monthly'!$1:$1,'Dashboard M2 Annual'!T$9,'Dashboard M2 Monthly'!$28:$28)</f>
        <v/>
      </c>
      <c r="U36">
        <f>SUMIF('Dashboard M2 Monthly'!$1:$1,'Dashboard M2 Annual'!U$9,'Dashboard M2 Monthly'!$28:$28)</f>
        <v/>
      </c>
      <c r="V36">
        <f>SUMIF('Dashboard M2 Monthly'!$1:$1,'Dashboard M2 Annual'!V$9,'Dashboard M2 Monthly'!$28:$28)</f>
        <v/>
      </c>
      <c r="W36">
        <f>SUMIF('Dashboard M2 Monthly'!$1:$1,'Dashboard M2 Annual'!W$9,'Dashboard M2 Monthly'!$28:$28)</f>
        <v/>
      </c>
      <c r="X36">
        <f>SUMIF('Dashboard M2 Monthly'!$1:$1,'Dashboard M2 Annual'!X$9,'Dashboard M2 Monthly'!$28:$28)</f>
        <v/>
      </c>
      <c r="Y36">
        <f>SUMIF('Dashboard M2 Monthly'!$1:$1,'Dashboard M2 Annual'!Y$9,'Dashboard M2 Monthly'!$28:$28)</f>
        <v/>
      </c>
      <c r="Z36">
        <f>SUMIF('Dashboard M2 Monthly'!$1:$1,'Dashboard M2 Annual'!Z$9,'Dashboard M2 Monthly'!$28:$28)</f>
        <v/>
      </c>
      <c r="AA36">
        <f>SUMIF('Dashboard M2 Monthly'!$1:$1,'Dashboard M2 Annual'!AA$9,'Dashboard M2 Monthly'!$28:$28)</f>
        <v/>
      </c>
      <c r="AB36">
        <f>SUMIF('Dashboard M2 Monthly'!$1:$1,'Dashboard M2 Annual'!AB$9,'Dashboard M2 Monthly'!$28:$28)</f>
        <v/>
      </c>
      <c r="AC36">
        <f>SUMIF('Dashboard M2 Monthly'!$1:$1,'Dashboard M2 Annual'!AC$9,'Dashboard M2 Monthly'!$28:$28)</f>
        <v/>
      </c>
      <c r="AD36">
        <f>SUMIF('Dashboard M2 Monthly'!$1:$1,'Dashboard M2 Annual'!AD$9,'Dashboard M2 Monthly'!$28:$28)</f>
        <v/>
      </c>
      <c r="AE36">
        <f>SUMIF('Dashboard M2 Monthly'!$1:$1,'Dashboard M2 Annual'!AE$9,'Dashboard M2 Monthly'!$28:$28)</f>
        <v/>
      </c>
      <c r="AF36">
        <f>SUMIF('Dashboard M2 Monthly'!$1:$1,'Dashboard M2 Annual'!AF$9,'Dashboard M2 Monthly'!$28:$28)</f>
        <v/>
      </c>
      <c r="AG36">
        <f>SUMIF('Dashboard M2 Monthly'!$1:$1,'Dashboard M2 Annual'!AG$9,'Dashboard M2 Monthly'!$28:$28)</f>
        <v/>
      </c>
      <c r="AH36">
        <f>SUMIF('Dashboard M2 Monthly'!$1:$1,'Dashboard M2 Annual'!AH$9,'Dashboard M2 Monthly'!$28:$28)</f>
        <v/>
      </c>
      <c r="AI36">
        <f>SUMIF('Dashboard M2 Monthly'!$1:$1,'Dashboard M2 Annual'!AI$9,'Dashboard M2 Monthly'!$28:$28)</f>
        <v/>
      </c>
      <c r="AJ36">
        <f>SUMIF('Dashboard M2 Monthly'!$1:$1,'Dashboard M2 Annual'!AJ$9,'Dashboard M2 Monthly'!$28:$28)</f>
        <v/>
      </c>
      <c r="AK36">
        <f>SUMIF('Dashboard M2 Monthly'!$1:$1,'Dashboard M2 Annual'!AK$9,'Dashboard M2 Monthly'!$28:$28)</f>
        <v/>
      </c>
      <c r="AL36">
        <f>SUMIF('Dashboard M2 Monthly'!$1:$1,'Dashboard M2 Annual'!AL$9,'Dashboard M2 Monthly'!$28:$28)</f>
        <v/>
      </c>
      <c r="AM36">
        <f>SUMIF('Dashboard M2 Monthly'!$1:$1,'Dashboard M2 Annual'!AM$9,'Dashboard M2 Monthly'!$28:$28)</f>
        <v/>
      </c>
      <c r="AN36">
        <f>SUMIF('Dashboard M2 Monthly'!$1:$1,'Dashboard M2 Annual'!AN$9,'Dashboard M2 Monthly'!$28:$28)</f>
        <v/>
      </c>
      <c r="AO36">
        <f>SUMIF('Dashboard M2 Monthly'!$1:$1,'Dashboard M2 Annual'!AO$9,'Dashboard M2 Monthly'!$28:$28)</f>
        <v/>
      </c>
      <c r="AP36">
        <f>SUMIF('Dashboard M2 Monthly'!$1:$1,'Dashboard M2 Annual'!AP$9,'Dashboard M2 Monthly'!$28:$28)</f>
        <v/>
      </c>
      <c r="AQ36">
        <f>SUMIF('Dashboard M2 Monthly'!$1:$1,'Dashboard M2 Annual'!AQ$9,'Dashboard M2 Monthly'!$28:$28)</f>
        <v/>
      </c>
      <c r="AR36">
        <f>SUMIF('Dashboard M2 Monthly'!$1:$1,'Dashboard M2 Annual'!AR$9,'Dashboard M2 Monthly'!$28:$28)</f>
        <v/>
      </c>
      <c r="AS36">
        <f>SUMIF('Dashboard M2 Monthly'!$1:$1,'Dashboard M2 Annual'!AS$9,'Dashboard M2 Monthly'!$28:$28)</f>
        <v/>
      </c>
      <c r="AT36">
        <f>SUMIF('Dashboard M2 Monthly'!$1:$1,'Dashboard M2 Annual'!AT$9,'Dashboard M2 Monthly'!$28:$28)</f>
        <v/>
      </c>
      <c r="AU36">
        <f>SUMIF('Dashboard M2 Monthly'!$1:$1,'Dashboard M2 Annual'!AU$9,'Dashboard M2 Monthly'!$28:$28)</f>
        <v/>
      </c>
    </row>
    <row r="37" spans="1:47">
      <c r="B37" t="s">
        <v>11</v>
      </c>
      <c r="D37">
        <f>'Dashboard M2 Monthly'!B28</f>
        <v/>
      </c>
      <c r="G37">
        <f>SUMIF('Dashboard M2 Monthly'!$1:$1,'Dashboard M2 Annual'!G$9,'Dashboard M2 Monthly'!$29:$29)</f>
        <v/>
      </c>
      <c r="H37">
        <f>SUMIF('Dashboard M2 Monthly'!$1:$1,'Dashboard M2 Annual'!H$9,'Dashboard M2 Monthly'!$29:$29)</f>
        <v/>
      </c>
      <c r="I37">
        <f>SUMIF('Dashboard M2 Monthly'!$1:$1,'Dashboard M2 Annual'!I$9,'Dashboard M2 Monthly'!$29:$29)</f>
        <v/>
      </c>
      <c r="J37">
        <f>SUMIF('Dashboard M2 Monthly'!$1:$1,'Dashboard M2 Annual'!J$9,'Dashboard M2 Monthly'!$29:$29)</f>
        <v/>
      </c>
      <c r="K37">
        <f>SUMIF('Dashboard M2 Monthly'!$1:$1,'Dashboard M2 Annual'!K$9,'Dashboard M2 Monthly'!$29:$29)</f>
        <v/>
      </c>
      <c r="L37">
        <f>SUMIF('Dashboard M2 Monthly'!$1:$1,'Dashboard M2 Annual'!L$9,'Dashboard M2 Monthly'!$29:$29)</f>
        <v/>
      </c>
      <c r="M37">
        <f>SUMIF('Dashboard M2 Monthly'!$1:$1,'Dashboard M2 Annual'!M$9,'Dashboard M2 Monthly'!$29:$29)</f>
        <v/>
      </c>
      <c r="N37">
        <f>SUMIF('Dashboard M2 Monthly'!$1:$1,'Dashboard M2 Annual'!N$9,'Dashboard M2 Monthly'!$29:$29)</f>
        <v/>
      </c>
      <c r="O37">
        <f>SUMIF('Dashboard M2 Monthly'!$1:$1,'Dashboard M2 Annual'!O$9,'Dashboard M2 Monthly'!$29:$29)</f>
        <v/>
      </c>
      <c r="P37">
        <f>SUMIF('Dashboard M2 Monthly'!$1:$1,'Dashboard M2 Annual'!P$9,'Dashboard M2 Monthly'!$29:$29)</f>
        <v/>
      </c>
      <c r="Q37">
        <f>SUMIF('Dashboard M2 Monthly'!$1:$1,'Dashboard M2 Annual'!Q$9,'Dashboard M2 Monthly'!$29:$29)</f>
        <v/>
      </c>
      <c r="R37">
        <f>SUMIF('Dashboard M2 Monthly'!$1:$1,'Dashboard M2 Annual'!R$9,'Dashboard M2 Monthly'!$29:$29)</f>
        <v/>
      </c>
      <c r="S37">
        <f>SUMIF('Dashboard M2 Monthly'!$1:$1,'Dashboard M2 Annual'!S$9,'Dashboard M2 Monthly'!$29:$29)</f>
        <v/>
      </c>
      <c r="T37">
        <f>SUMIF('Dashboard M2 Monthly'!$1:$1,'Dashboard M2 Annual'!T$9,'Dashboard M2 Monthly'!$29:$29)</f>
        <v/>
      </c>
      <c r="U37">
        <f>SUMIF('Dashboard M2 Monthly'!$1:$1,'Dashboard M2 Annual'!U$9,'Dashboard M2 Monthly'!$29:$29)</f>
        <v/>
      </c>
      <c r="V37">
        <f>SUMIF('Dashboard M2 Monthly'!$1:$1,'Dashboard M2 Annual'!V$9,'Dashboard M2 Monthly'!$29:$29)</f>
        <v/>
      </c>
      <c r="W37">
        <f>SUMIF('Dashboard M2 Monthly'!$1:$1,'Dashboard M2 Annual'!W$9,'Dashboard M2 Monthly'!$29:$29)</f>
        <v/>
      </c>
      <c r="X37">
        <f>SUMIF('Dashboard M2 Monthly'!$1:$1,'Dashboard M2 Annual'!X$9,'Dashboard M2 Monthly'!$29:$29)</f>
        <v/>
      </c>
      <c r="Y37">
        <f>SUMIF('Dashboard M2 Monthly'!$1:$1,'Dashboard M2 Annual'!Y$9,'Dashboard M2 Monthly'!$29:$29)</f>
        <v/>
      </c>
      <c r="Z37">
        <f>SUMIF('Dashboard M2 Monthly'!$1:$1,'Dashboard M2 Annual'!Z$9,'Dashboard M2 Monthly'!$29:$29)</f>
        <v/>
      </c>
      <c r="AA37">
        <f>SUMIF('Dashboard M2 Monthly'!$1:$1,'Dashboard M2 Annual'!AA$9,'Dashboard M2 Monthly'!$29:$29)</f>
        <v/>
      </c>
      <c r="AB37">
        <f>SUMIF('Dashboard M2 Monthly'!$1:$1,'Dashboard M2 Annual'!AB$9,'Dashboard M2 Monthly'!$29:$29)</f>
        <v/>
      </c>
      <c r="AC37">
        <f>SUMIF('Dashboard M2 Monthly'!$1:$1,'Dashboard M2 Annual'!AC$9,'Dashboard M2 Monthly'!$29:$29)</f>
        <v/>
      </c>
      <c r="AD37">
        <f>SUMIF('Dashboard M2 Monthly'!$1:$1,'Dashboard M2 Annual'!AD$9,'Dashboard M2 Monthly'!$29:$29)</f>
        <v/>
      </c>
      <c r="AE37">
        <f>SUMIF('Dashboard M2 Monthly'!$1:$1,'Dashboard M2 Annual'!AE$9,'Dashboard M2 Monthly'!$29:$29)</f>
        <v/>
      </c>
      <c r="AF37">
        <f>SUMIF('Dashboard M2 Monthly'!$1:$1,'Dashboard M2 Annual'!AF$9,'Dashboard M2 Monthly'!$29:$29)</f>
        <v/>
      </c>
      <c r="AG37">
        <f>SUMIF('Dashboard M2 Monthly'!$1:$1,'Dashboard M2 Annual'!AG$9,'Dashboard M2 Monthly'!$29:$29)</f>
        <v/>
      </c>
      <c r="AH37">
        <f>SUMIF('Dashboard M2 Monthly'!$1:$1,'Dashboard M2 Annual'!AH$9,'Dashboard M2 Monthly'!$29:$29)</f>
        <v/>
      </c>
      <c r="AI37">
        <f>SUMIF('Dashboard M2 Monthly'!$1:$1,'Dashboard M2 Annual'!AI$9,'Dashboard M2 Monthly'!$29:$29)</f>
        <v/>
      </c>
      <c r="AJ37">
        <f>SUMIF('Dashboard M2 Monthly'!$1:$1,'Dashboard M2 Annual'!AJ$9,'Dashboard M2 Monthly'!$29:$29)</f>
        <v/>
      </c>
      <c r="AK37">
        <f>SUMIF('Dashboard M2 Monthly'!$1:$1,'Dashboard M2 Annual'!AK$9,'Dashboard M2 Monthly'!$29:$29)</f>
        <v/>
      </c>
      <c r="AL37">
        <f>SUMIF('Dashboard M2 Monthly'!$1:$1,'Dashboard M2 Annual'!AL$9,'Dashboard M2 Monthly'!$29:$29)</f>
        <v/>
      </c>
      <c r="AM37">
        <f>SUMIF('Dashboard M2 Monthly'!$1:$1,'Dashboard M2 Annual'!AM$9,'Dashboard M2 Monthly'!$29:$29)</f>
        <v/>
      </c>
      <c r="AN37">
        <f>SUMIF('Dashboard M2 Monthly'!$1:$1,'Dashboard M2 Annual'!AN$9,'Dashboard M2 Monthly'!$29:$29)</f>
        <v/>
      </c>
      <c r="AO37">
        <f>SUMIF('Dashboard M2 Monthly'!$1:$1,'Dashboard M2 Annual'!AO$9,'Dashboard M2 Monthly'!$29:$29)</f>
        <v/>
      </c>
      <c r="AP37">
        <f>SUMIF('Dashboard M2 Monthly'!$1:$1,'Dashboard M2 Annual'!AP$9,'Dashboard M2 Monthly'!$29:$29)</f>
        <v/>
      </c>
      <c r="AQ37">
        <f>SUMIF('Dashboard M2 Monthly'!$1:$1,'Dashboard M2 Annual'!AQ$9,'Dashboard M2 Monthly'!$29:$29)</f>
        <v/>
      </c>
      <c r="AR37">
        <f>SUMIF('Dashboard M2 Monthly'!$1:$1,'Dashboard M2 Annual'!AR$9,'Dashboard M2 Monthly'!$29:$29)</f>
        <v/>
      </c>
      <c r="AS37">
        <f>SUMIF('Dashboard M2 Monthly'!$1:$1,'Dashboard M2 Annual'!AS$9,'Dashboard M2 Monthly'!$29:$29)</f>
        <v/>
      </c>
      <c r="AT37">
        <f>SUMIF('Dashboard M2 Monthly'!$1:$1,'Dashboard M2 Annual'!AT$9,'Dashboard M2 Monthly'!$29:$29)</f>
        <v/>
      </c>
      <c r="AU37">
        <f>SUMIF('Dashboard M2 Monthly'!$1:$1,'Dashboard M2 Annual'!AU$9,'Dashboard M2 Monthly'!$29:$29)</f>
        <v/>
      </c>
    </row>
    <row r="38" spans="1:47">
      <c r="B38" t="s">
        <v>12</v>
      </c>
      <c r="D38">
        <f>'Dashboard M2 Monthly'!B28</f>
        <v/>
      </c>
      <c r="G38">
        <f>SUMIF('Dashboard M2 Monthly'!$1:$1,'Dashboard M2 Annual'!G$9,'Dashboard M2 Monthly'!$30:$30)</f>
        <v/>
      </c>
      <c r="H38">
        <f>SUMIF('Dashboard M2 Monthly'!$1:$1,'Dashboard M2 Annual'!H$9,'Dashboard M2 Monthly'!$30:$30)</f>
        <v/>
      </c>
      <c r="I38">
        <f>SUMIF('Dashboard M2 Monthly'!$1:$1,'Dashboard M2 Annual'!I$9,'Dashboard M2 Monthly'!$30:$30)</f>
        <v/>
      </c>
      <c r="J38">
        <f>SUMIF('Dashboard M2 Monthly'!$1:$1,'Dashboard M2 Annual'!J$9,'Dashboard M2 Monthly'!$30:$30)</f>
        <v/>
      </c>
      <c r="K38">
        <f>SUMIF('Dashboard M2 Monthly'!$1:$1,'Dashboard M2 Annual'!K$9,'Dashboard M2 Monthly'!$30:$30)</f>
        <v/>
      </c>
      <c r="L38">
        <f>SUMIF('Dashboard M2 Monthly'!$1:$1,'Dashboard M2 Annual'!L$9,'Dashboard M2 Monthly'!$30:$30)</f>
        <v/>
      </c>
      <c r="M38">
        <f>SUMIF('Dashboard M2 Monthly'!$1:$1,'Dashboard M2 Annual'!M$9,'Dashboard M2 Monthly'!$30:$30)</f>
        <v/>
      </c>
      <c r="N38">
        <f>SUMIF('Dashboard M2 Monthly'!$1:$1,'Dashboard M2 Annual'!N$9,'Dashboard M2 Monthly'!$30:$30)</f>
        <v/>
      </c>
      <c r="O38">
        <f>SUMIF('Dashboard M2 Monthly'!$1:$1,'Dashboard M2 Annual'!O$9,'Dashboard M2 Monthly'!$30:$30)</f>
        <v/>
      </c>
      <c r="P38">
        <f>SUMIF('Dashboard M2 Monthly'!$1:$1,'Dashboard M2 Annual'!P$9,'Dashboard M2 Monthly'!$30:$30)</f>
        <v/>
      </c>
      <c r="Q38">
        <f>SUMIF('Dashboard M2 Monthly'!$1:$1,'Dashboard M2 Annual'!Q$9,'Dashboard M2 Monthly'!$30:$30)</f>
        <v/>
      </c>
      <c r="R38">
        <f>SUMIF('Dashboard M2 Monthly'!$1:$1,'Dashboard M2 Annual'!R$9,'Dashboard M2 Monthly'!$30:$30)</f>
        <v/>
      </c>
      <c r="S38">
        <f>SUMIF('Dashboard M2 Monthly'!$1:$1,'Dashboard M2 Annual'!S$9,'Dashboard M2 Monthly'!$30:$30)</f>
        <v/>
      </c>
      <c r="T38">
        <f>SUMIF('Dashboard M2 Monthly'!$1:$1,'Dashboard M2 Annual'!T$9,'Dashboard M2 Monthly'!$30:$30)</f>
        <v/>
      </c>
      <c r="U38">
        <f>SUMIF('Dashboard M2 Monthly'!$1:$1,'Dashboard M2 Annual'!U$9,'Dashboard M2 Monthly'!$30:$30)</f>
        <v/>
      </c>
      <c r="V38">
        <f>SUMIF('Dashboard M2 Monthly'!$1:$1,'Dashboard M2 Annual'!V$9,'Dashboard M2 Monthly'!$30:$30)</f>
        <v/>
      </c>
      <c r="W38">
        <f>SUMIF('Dashboard M2 Monthly'!$1:$1,'Dashboard M2 Annual'!W$9,'Dashboard M2 Monthly'!$30:$30)</f>
        <v/>
      </c>
      <c r="X38">
        <f>SUMIF('Dashboard M2 Monthly'!$1:$1,'Dashboard M2 Annual'!X$9,'Dashboard M2 Monthly'!$30:$30)</f>
        <v/>
      </c>
      <c r="Y38">
        <f>SUMIF('Dashboard M2 Monthly'!$1:$1,'Dashboard M2 Annual'!Y$9,'Dashboard M2 Monthly'!$30:$30)</f>
        <v/>
      </c>
      <c r="Z38">
        <f>SUMIF('Dashboard M2 Monthly'!$1:$1,'Dashboard M2 Annual'!Z$9,'Dashboard M2 Monthly'!$30:$30)</f>
        <v/>
      </c>
      <c r="AA38">
        <f>SUMIF('Dashboard M2 Monthly'!$1:$1,'Dashboard M2 Annual'!AA$9,'Dashboard M2 Monthly'!$30:$30)</f>
        <v/>
      </c>
      <c r="AB38">
        <f>SUMIF('Dashboard M2 Monthly'!$1:$1,'Dashboard M2 Annual'!AB$9,'Dashboard M2 Monthly'!$30:$30)</f>
        <v/>
      </c>
      <c r="AC38">
        <f>SUMIF('Dashboard M2 Monthly'!$1:$1,'Dashboard M2 Annual'!AC$9,'Dashboard M2 Monthly'!$30:$30)</f>
        <v/>
      </c>
      <c r="AD38">
        <f>SUMIF('Dashboard M2 Monthly'!$1:$1,'Dashboard M2 Annual'!AD$9,'Dashboard M2 Monthly'!$30:$30)</f>
        <v/>
      </c>
      <c r="AE38">
        <f>SUMIF('Dashboard M2 Monthly'!$1:$1,'Dashboard M2 Annual'!AE$9,'Dashboard M2 Monthly'!$30:$30)</f>
        <v/>
      </c>
      <c r="AF38">
        <f>SUMIF('Dashboard M2 Monthly'!$1:$1,'Dashboard M2 Annual'!AF$9,'Dashboard M2 Monthly'!$30:$30)</f>
        <v/>
      </c>
      <c r="AG38">
        <f>SUMIF('Dashboard M2 Monthly'!$1:$1,'Dashboard M2 Annual'!AG$9,'Dashboard M2 Monthly'!$30:$30)</f>
        <v/>
      </c>
      <c r="AH38">
        <f>SUMIF('Dashboard M2 Monthly'!$1:$1,'Dashboard M2 Annual'!AH$9,'Dashboard M2 Monthly'!$30:$30)</f>
        <v/>
      </c>
      <c r="AI38">
        <f>SUMIF('Dashboard M2 Monthly'!$1:$1,'Dashboard M2 Annual'!AI$9,'Dashboard M2 Monthly'!$30:$30)</f>
        <v/>
      </c>
      <c r="AJ38">
        <f>SUMIF('Dashboard M2 Monthly'!$1:$1,'Dashboard M2 Annual'!AJ$9,'Dashboard M2 Monthly'!$30:$30)</f>
        <v/>
      </c>
      <c r="AK38">
        <f>SUMIF('Dashboard M2 Monthly'!$1:$1,'Dashboard M2 Annual'!AK$9,'Dashboard M2 Monthly'!$30:$30)</f>
        <v/>
      </c>
      <c r="AL38">
        <f>SUMIF('Dashboard M2 Monthly'!$1:$1,'Dashboard M2 Annual'!AL$9,'Dashboard M2 Monthly'!$30:$30)</f>
        <v/>
      </c>
      <c r="AM38">
        <f>SUMIF('Dashboard M2 Monthly'!$1:$1,'Dashboard M2 Annual'!AM$9,'Dashboard M2 Monthly'!$30:$30)</f>
        <v/>
      </c>
      <c r="AN38">
        <f>SUMIF('Dashboard M2 Monthly'!$1:$1,'Dashboard M2 Annual'!AN$9,'Dashboard M2 Monthly'!$30:$30)</f>
        <v/>
      </c>
      <c r="AO38">
        <f>SUMIF('Dashboard M2 Monthly'!$1:$1,'Dashboard M2 Annual'!AO$9,'Dashboard M2 Monthly'!$30:$30)</f>
        <v/>
      </c>
      <c r="AP38">
        <f>SUMIF('Dashboard M2 Monthly'!$1:$1,'Dashboard M2 Annual'!AP$9,'Dashboard M2 Monthly'!$30:$30)</f>
        <v/>
      </c>
      <c r="AQ38">
        <f>SUMIF('Dashboard M2 Monthly'!$1:$1,'Dashboard M2 Annual'!AQ$9,'Dashboard M2 Monthly'!$30:$30)</f>
        <v/>
      </c>
      <c r="AR38">
        <f>SUMIF('Dashboard M2 Monthly'!$1:$1,'Dashboard M2 Annual'!AR$9,'Dashboard M2 Monthly'!$30:$30)</f>
        <v/>
      </c>
      <c r="AS38">
        <f>SUMIF('Dashboard M2 Monthly'!$1:$1,'Dashboard M2 Annual'!AS$9,'Dashboard M2 Monthly'!$30:$30)</f>
        <v/>
      </c>
      <c r="AT38">
        <f>SUMIF('Dashboard M2 Monthly'!$1:$1,'Dashboard M2 Annual'!AT$9,'Dashboard M2 Monthly'!$30:$30)</f>
        <v/>
      </c>
      <c r="AU38">
        <f>SUMIF('Dashboard M2 Monthly'!$1:$1,'Dashboard M2 Annual'!AU$9,'Dashboard M2 Monthly'!$30:$30)</f>
        <v/>
      </c>
    </row>
    <row r="39" spans="1:47">
      <c r="B39" t="s">
        <v>13</v>
      </c>
      <c r="D39">
        <f>'Dashboard M2 Monthly'!B28</f>
        <v/>
      </c>
      <c r="G39">
        <f>SUMIF('Dashboard M2 Monthly'!$1:$1,'Dashboard M2 Annual'!G$9,'Dashboard M2 Monthly'!$31:$31)</f>
        <v/>
      </c>
      <c r="H39">
        <f>SUMIF('Dashboard M2 Monthly'!$1:$1,'Dashboard M2 Annual'!H$9,'Dashboard M2 Monthly'!$31:$31)</f>
        <v/>
      </c>
      <c r="I39">
        <f>SUMIF('Dashboard M2 Monthly'!$1:$1,'Dashboard M2 Annual'!I$9,'Dashboard M2 Monthly'!$31:$31)</f>
        <v/>
      </c>
      <c r="J39">
        <f>SUMIF('Dashboard M2 Monthly'!$1:$1,'Dashboard M2 Annual'!J$9,'Dashboard M2 Monthly'!$31:$31)</f>
        <v/>
      </c>
      <c r="K39">
        <f>SUMIF('Dashboard M2 Monthly'!$1:$1,'Dashboard M2 Annual'!K$9,'Dashboard M2 Monthly'!$31:$31)</f>
        <v/>
      </c>
      <c r="L39">
        <f>SUMIF('Dashboard M2 Monthly'!$1:$1,'Dashboard M2 Annual'!L$9,'Dashboard M2 Monthly'!$31:$31)</f>
        <v/>
      </c>
      <c r="M39">
        <f>SUMIF('Dashboard M2 Monthly'!$1:$1,'Dashboard M2 Annual'!M$9,'Dashboard M2 Monthly'!$31:$31)</f>
        <v/>
      </c>
      <c r="N39">
        <f>SUMIF('Dashboard M2 Monthly'!$1:$1,'Dashboard M2 Annual'!N$9,'Dashboard M2 Monthly'!$31:$31)</f>
        <v/>
      </c>
      <c r="O39">
        <f>SUMIF('Dashboard M2 Monthly'!$1:$1,'Dashboard M2 Annual'!O$9,'Dashboard M2 Monthly'!$31:$31)</f>
        <v/>
      </c>
      <c r="P39">
        <f>SUMIF('Dashboard M2 Monthly'!$1:$1,'Dashboard M2 Annual'!P$9,'Dashboard M2 Monthly'!$31:$31)</f>
        <v/>
      </c>
      <c r="Q39">
        <f>SUMIF('Dashboard M2 Monthly'!$1:$1,'Dashboard M2 Annual'!Q$9,'Dashboard M2 Monthly'!$31:$31)</f>
        <v/>
      </c>
      <c r="R39">
        <f>SUMIF('Dashboard M2 Monthly'!$1:$1,'Dashboard M2 Annual'!R$9,'Dashboard M2 Monthly'!$31:$31)</f>
        <v/>
      </c>
      <c r="S39">
        <f>SUMIF('Dashboard M2 Monthly'!$1:$1,'Dashboard M2 Annual'!S$9,'Dashboard M2 Monthly'!$31:$31)</f>
        <v/>
      </c>
      <c r="T39">
        <f>SUMIF('Dashboard M2 Monthly'!$1:$1,'Dashboard M2 Annual'!T$9,'Dashboard M2 Monthly'!$31:$31)</f>
        <v/>
      </c>
      <c r="U39">
        <f>SUMIF('Dashboard M2 Monthly'!$1:$1,'Dashboard M2 Annual'!U$9,'Dashboard M2 Monthly'!$31:$31)</f>
        <v/>
      </c>
      <c r="V39">
        <f>SUMIF('Dashboard M2 Monthly'!$1:$1,'Dashboard M2 Annual'!V$9,'Dashboard M2 Monthly'!$31:$31)</f>
        <v/>
      </c>
      <c r="W39">
        <f>SUMIF('Dashboard M2 Monthly'!$1:$1,'Dashboard M2 Annual'!W$9,'Dashboard M2 Monthly'!$31:$31)</f>
        <v/>
      </c>
      <c r="X39">
        <f>SUMIF('Dashboard M2 Monthly'!$1:$1,'Dashboard M2 Annual'!X$9,'Dashboard M2 Monthly'!$31:$31)</f>
        <v/>
      </c>
      <c r="Y39">
        <f>SUMIF('Dashboard M2 Monthly'!$1:$1,'Dashboard M2 Annual'!Y$9,'Dashboard M2 Monthly'!$31:$31)</f>
        <v/>
      </c>
      <c r="Z39">
        <f>SUMIF('Dashboard M2 Monthly'!$1:$1,'Dashboard M2 Annual'!Z$9,'Dashboard M2 Monthly'!$31:$31)</f>
        <v/>
      </c>
      <c r="AA39">
        <f>SUMIF('Dashboard M2 Monthly'!$1:$1,'Dashboard M2 Annual'!AA$9,'Dashboard M2 Monthly'!$31:$31)</f>
        <v/>
      </c>
      <c r="AB39">
        <f>SUMIF('Dashboard M2 Monthly'!$1:$1,'Dashboard M2 Annual'!AB$9,'Dashboard M2 Monthly'!$31:$31)</f>
        <v/>
      </c>
      <c r="AC39">
        <f>SUMIF('Dashboard M2 Monthly'!$1:$1,'Dashboard M2 Annual'!AC$9,'Dashboard M2 Monthly'!$31:$31)</f>
        <v/>
      </c>
      <c r="AD39">
        <f>SUMIF('Dashboard M2 Monthly'!$1:$1,'Dashboard M2 Annual'!AD$9,'Dashboard M2 Monthly'!$31:$31)</f>
        <v/>
      </c>
      <c r="AE39">
        <f>SUMIF('Dashboard M2 Monthly'!$1:$1,'Dashboard M2 Annual'!AE$9,'Dashboard M2 Monthly'!$31:$31)</f>
        <v/>
      </c>
      <c r="AF39">
        <f>SUMIF('Dashboard M2 Monthly'!$1:$1,'Dashboard M2 Annual'!AF$9,'Dashboard M2 Monthly'!$31:$31)</f>
        <v/>
      </c>
      <c r="AG39">
        <f>SUMIF('Dashboard M2 Monthly'!$1:$1,'Dashboard M2 Annual'!AG$9,'Dashboard M2 Monthly'!$31:$31)</f>
        <v/>
      </c>
      <c r="AH39">
        <f>SUMIF('Dashboard M2 Monthly'!$1:$1,'Dashboard M2 Annual'!AH$9,'Dashboard M2 Monthly'!$31:$31)</f>
        <v/>
      </c>
      <c r="AI39">
        <f>SUMIF('Dashboard M2 Monthly'!$1:$1,'Dashboard M2 Annual'!AI$9,'Dashboard M2 Monthly'!$31:$31)</f>
        <v/>
      </c>
      <c r="AJ39">
        <f>SUMIF('Dashboard M2 Monthly'!$1:$1,'Dashboard M2 Annual'!AJ$9,'Dashboard M2 Monthly'!$31:$31)</f>
        <v/>
      </c>
      <c r="AK39">
        <f>SUMIF('Dashboard M2 Monthly'!$1:$1,'Dashboard M2 Annual'!AK$9,'Dashboard M2 Monthly'!$31:$31)</f>
        <v/>
      </c>
      <c r="AL39">
        <f>SUMIF('Dashboard M2 Monthly'!$1:$1,'Dashboard M2 Annual'!AL$9,'Dashboard M2 Monthly'!$31:$31)</f>
        <v/>
      </c>
      <c r="AM39">
        <f>SUMIF('Dashboard M2 Monthly'!$1:$1,'Dashboard M2 Annual'!AM$9,'Dashboard M2 Monthly'!$31:$31)</f>
        <v/>
      </c>
      <c r="AN39">
        <f>SUMIF('Dashboard M2 Monthly'!$1:$1,'Dashboard M2 Annual'!AN$9,'Dashboard M2 Monthly'!$31:$31)</f>
        <v/>
      </c>
      <c r="AO39">
        <f>SUMIF('Dashboard M2 Monthly'!$1:$1,'Dashboard M2 Annual'!AO$9,'Dashboard M2 Monthly'!$31:$31)</f>
        <v/>
      </c>
      <c r="AP39">
        <f>SUMIF('Dashboard M2 Monthly'!$1:$1,'Dashboard M2 Annual'!AP$9,'Dashboard M2 Monthly'!$31:$31)</f>
        <v/>
      </c>
      <c r="AQ39">
        <f>SUMIF('Dashboard M2 Monthly'!$1:$1,'Dashboard M2 Annual'!AQ$9,'Dashboard M2 Monthly'!$31:$31)</f>
        <v/>
      </c>
      <c r="AR39">
        <f>SUMIF('Dashboard M2 Monthly'!$1:$1,'Dashboard M2 Annual'!AR$9,'Dashboard M2 Monthly'!$31:$31)</f>
        <v/>
      </c>
      <c r="AS39">
        <f>SUMIF('Dashboard M2 Monthly'!$1:$1,'Dashboard M2 Annual'!AS$9,'Dashboard M2 Monthly'!$31:$31)</f>
        <v/>
      </c>
      <c r="AT39">
        <f>SUMIF('Dashboard M2 Monthly'!$1:$1,'Dashboard M2 Annual'!AT$9,'Dashboard M2 Monthly'!$31:$31)</f>
        <v/>
      </c>
      <c r="AU39">
        <f>SUMIF('Dashboard M2 Monthly'!$1:$1,'Dashboard M2 Annual'!AU$9,'Dashboard M2 Monthly'!$31:$31)</f>
        <v/>
      </c>
    </row>
    <row r="40" spans="1:47">
      <c r="B40" t="s">
        <v>14</v>
      </c>
      <c r="D40">
        <f>'Dashboard M2 Monthly'!B29</f>
        <v/>
      </c>
      <c r="G40">
        <f>G41+G42</f>
        <v/>
      </c>
      <c r="H40">
        <f>H41+H42</f>
        <v/>
      </c>
      <c r="I40">
        <f>I41+I42</f>
        <v/>
      </c>
      <c r="J40">
        <f>J41+J42</f>
        <v/>
      </c>
      <c r="K40">
        <f>K41+K42</f>
        <v/>
      </c>
      <c r="L40">
        <f>L41+L42</f>
        <v/>
      </c>
      <c r="M40">
        <f>M41+M42</f>
        <v/>
      </c>
      <c r="N40">
        <f>N41+N42</f>
        <v/>
      </c>
      <c r="O40">
        <f>O41+O42</f>
        <v/>
      </c>
      <c r="P40">
        <f>P41+P42</f>
        <v/>
      </c>
      <c r="Q40">
        <f>Q41+Q42</f>
        <v/>
      </c>
      <c r="R40">
        <f>R41+R42</f>
        <v/>
      </c>
      <c r="S40">
        <f>S41+S42</f>
        <v/>
      </c>
      <c r="T40">
        <f>T41+T42</f>
        <v/>
      </c>
      <c r="U40">
        <f>U41+U42</f>
        <v/>
      </c>
      <c r="V40">
        <f>V41+V42</f>
        <v/>
      </c>
      <c r="W40">
        <f>W41+W42</f>
        <v/>
      </c>
      <c r="X40">
        <f>X41+X42</f>
        <v/>
      </c>
      <c r="Y40">
        <f>Y41+Y42</f>
        <v/>
      </c>
      <c r="Z40">
        <f>Z41+Z42</f>
        <v/>
      </c>
      <c r="AA40">
        <f>AA41+AA42</f>
        <v/>
      </c>
      <c r="AB40">
        <f>AB41+AB42</f>
        <v/>
      </c>
      <c r="AC40">
        <f>AC41+AC42</f>
        <v/>
      </c>
      <c r="AD40">
        <f>AD41+AD42</f>
        <v/>
      </c>
      <c r="AE40">
        <f>AE41+AE42</f>
        <v/>
      </c>
      <c r="AF40">
        <f>AF41+AF42</f>
        <v/>
      </c>
      <c r="AG40">
        <f>AG41+AG42</f>
        <v/>
      </c>
      <c r="AH40">
        <f>AH41+AH42</f>
        <v/>
      </c>
      <c r="AI40">
        <f>AI41+AI42</f>
        <v/>
      </c>
      <c r="AJ40">
        <f>AJ41+AJ42</f>
        <v/>
      </c>
      <c r="AK40">
        <f>AK41+AK42</f>
        <v/>
      </c>
      <c r="AL40">
        <f>AL41+AL42</f>
        <v/>
      </c>
      <c r="AM40">
        <f>AM41+AM42</f>
        <v/>
      </c>
      <c r="AN40">
        <f>AN41+AN42</f>
        <v/>
      </c>
      <c r="AO40">
        <f>AO41+AO42</f>
        <v/>
      </c>
      <c r="AP40">
        <f>AP41+AP42</f>
        <v/>
      </c>
      <c r="AQ40">
        <f>AQ41+AQ42</f>
        <v/>
      </c>
      <c r="AR40">
        <f>AR41+AR42</f>
        <v/>
      </c>
      <c r="AS40">
        <f>AS41+AS42</f>
        <v/>
      </c>
      <c r="AT40">
        <f>AT41+AT42</f>
        <v/>
      </c>
      <c r="AU40">
        <f>AU41+AU42</f>
        <v/>
      </c>
    </row>
    <row r="41" spans="1:47">
      <c r="B41" t="s">
        <v>15</v>
      </c>
      <c r="D41">
        <f>'Dashboard M2 Monthly'!B30</f>
        <v/>
      </c>
      <c r="G41">
        <f>SUMIF('Dashboard M2 Monthly'!$1:$1,'Dashboard M2 Annual'!G$9,'Dashboard M2 Monthly'!$33:$33)</f>
        <v/>
      </c>
      <c r="H41">
        <f>SUMIF('Dashboard M2 Monthly'!$1:$1,'Dashboard M2 Annual'!H$9,'Dashboard M2 Monthly'!$33:$33)</f>
        <v/>
      </c>
      <c r="I41">
        <f>SUMIF('Dashboard M2 Monthly'!$1:$1,'Dashboard M2 Annual'!I$9,'Dashboard M2 Monthly'!$33:$33)</f>
        <v/>
      </c>
      <c r="J41">
        <f>SUMIF('Dashboard M2 Monthly'!$1:$1,'Dashboard M2 Annual'!J$9,'Dashboard M2 Monthly'!$33:$33)</f>
        <v/>
      </c>
      <c r="K41">
        <f>SUMIF('Dashboard M2 Monthly'!$1:$1,'Dashboard M2 Annual'!K$9,'Dashboard M2 Monthly'!$33:$33)</f>
        <v/>
      </c>
      <c r="L41">
        <f>SUMIF('Dashboard M2 Monthly'!$1:$1,'Dashboard M2 Annual'!L$9,'Dashboard M2 Monthly'!$33:$33)</f>
        <v/>
      </c>
      <c r="M41">
        <f>SUMIF('Dashboard M2 Monthly'!$1:$1,'Dashboard M2 Annual'!M$9,'Dashboard M2 Monthly'!$33:$33)</f>
        <v/>
      </c>
      <c r="N41">
        <f>SUMIF('Dashboard M2 Monthly'!$1:$1,'Dashboard M2 Annual'!N$9,'Dashboard M2 Monthly'!$33:$33)</f>
        <v/>
      </c>
      <c r="O41">
        <f>SUMIF('Dashboard M2 Monthly'!$1:$1,'Dashboard M2 Annual'!O$9,'Dashboard M2 Monthly'!$33:$33)</f>
        <v/>
      </c>
      <c r="P41">
        <f>SUMIF('Dashboard M2 Monthly'!$1:$1,'Dashboard M2 Annual'!P$9,'Dashboard M2 Monthly'!$33:$33)</f>
        <v/>
      </c>
      <c r="Q41">
        <f>SUMIF('Dashboard M2 Monthly'!$1:$1,'Dashboard M2 Annual'!Q$9,'Dashboard M2 Monthly'!$33:$33)</f>
        <v/>
      </c>
      <c r="R41">
        <f>SUMIF('Dashboard M2 Monthly'!$1:$1,'Dashboard M2 Annual'!R$9,'Dashboard M2 Monthly'!$33:$33)</f>
        <v/>
      </c>
      <c r="S41">
        <f>SUMIF('Dashboard M2 Monthly'!$1:$1,'Dashboard M2 Annual'!S$9,'Dashboard M2 Monthly'!$33:$33)</f>
        <v/>
      </c>
      <c r="T41">
        <f>SUMIF('Dashboard M2 Monthly'!$1:$1,'Dashboard M2 Annual'!T$9,'Dashboard M2 Monthly'!$33:$33)</f>
        <v/>
      </c>
      <c r="U41">
        <f>SUMIF('Dashboard M2 Monthly'!$1:$1,'Dashboard M2 Annual'!U$9,'Dashboard M2 Monthly'!$33:$33)</f>
        <v/>
      </c>
      <c r="V41">
        <f>SUMIF('Dashboard M2 Monthly'!$1:$1,'Dashboard M2 Annual'!V$9,'Dashboard M2 Monthly'!$33:$33)</f>
        <v/>
      </c>
      <c r="W41">
        <f>SUMIF('Dashboard M2 Monthly'!$1:$1,'Dashboard M2 Annual'!W$9,'Dashboard M2 Monthly'!$33:$33)</f>
        <v/>
      </c>
      <c r="X41">
        <f>SUMIF('Dashboard M2 Monthly'!$1:$1,'Dashboard M2 Annual'!X$9,'Dashboard M2 Monthly'!$33:$33)</f>
        <v/>
      </c>
      <c r="Y41">
        <f>SUMIF('Dashboard M2 Monthly'!$1:$1,'Dashboard M2 Annual'!Y$9,'Dashboard M2 Monthly'!$33:$33)</f>
        <v/>
      </c>
      <c r="Z41">
        <f>SUMIF('Dashboard M2 Monthly'!$1:$1,'Dashboard M2 Annual'!Z$9,'Dashboard M2 Monthly'!$33:$33)</f>
        <v/>
      </c>
      <c r="AA41">
        <f>SUMIF('Dashboard M2 Monthly'!$1:$1,'Dashboard M2 Annual'!AA$9,'Dashboard M2 Monthly'!$33:$33)</f>
        <v/>
      </c>
      <c r="AB41">
        <f>SUMIF('Dashboard M2 Monthly'!$1:$1,'Dashboard M2 Annual'!AB$9,'Dashboard M2 Monthly'!$33:$33)</f>
        <v/>
      </c>
      <c r="AC41">
        <f>SUMIF('Dashboard M2 Monthly'!$1:$1,'Dashboard M2 Annual'!AC$9,'Dashboard M2 Monthly'!$33:$33)</f>
        <v/>
      </c>
      <c r="AD41">
        <f>SUMIF('Dashboard M2 Monthly'!$1:$1,'Dashboard M2 Annual'!AD$9,'Dashboard M2 Monthly'!$33:$33)</f>
        <v/>
      </c>
      <c r="AE41">
        <f>SUMIF('Dashboard M2 Monthly'!$1:$1,'Dashboard M2 Annual'!AE$9,'Dashboard M2 Monthly'!$33:$33)</f>
        <v/>
      </c>
      <c r="AF41">
        <f>SUMIF('Dashboard M2 Monthly'!$1:$1,'Dashboard M2 Annual'!AF$9,'Dashboard M2 Monthly'!$33:$33)</f>
        <v/>
      </c>
      <c r="AG41">
        <f>SUMIF('Dashboard M2 Monthly'!$1:$1,'Dashboard M2 Annual'!AG$9,'Dashboard M2 Monthly'!$33:$33)</f>
        <v/>
      </c>
      <c r="AH41">
        <f>SUMIF('Dashboard M2 Monthly'!$1:$1,'Dashboard M2 Annual'!AH$9,'Dashboard M2 Monthly'!$33:$33)</f>
        <v/>
      </c>
      <c r="AI41">
        <f>SUMIF('Dashboard M2 Monthly'!$1:$1,'Dashboard M2 Annual'!AI$9,'Dashboard M2 Monthly'!$33:$33)</f>
        <v/>
      </c>
      <c r="AJ41">
        <f>SUMIF('Dashboard M2 Monthly'!$1:$1,'Dashboard M2 Annual'!AJ$9,'Dashboard M2 Monthly'!$33:$33)</f>
        <v/>
      </c>
      <c r="AK41">
        <f>SUMIF('Dashboard M2 Monthly'!$1:$1,'Dashboard M2 Annual'!AK$9,'Dashboard M2 Monthly'!$33:$33)</f>
        <v/>
      </c>
      <c r="AL41">
        <f>SUMIF('Dashboard M2 Monthly'!$1:$1,'Dashboard M2 Annual'!AL$9,'Dashboard M2 Monthly'!$33:$33)</f>
        <v/>
      </c>
      <c r="AM41">
        <f>SUMIF('Dashboard M2 Monthly'!$1:$1,'Dashboard M2 Annual'!AM$9,'Dashboard M2 Monthly'!$33:$33)</f>
        <v/>
      </c>
      <c r="AN41">
        <f>SUMIF('Dashboard M2 Monthly'!$1:$1,'Dashboard M2 Annual'!AN$9,'Dashboard M2 Monthly'!$33:$33)</f>
        <v/>
      </c>
      <c r="AO41">
        <f>SUMIF('Dashboard M2 Monthly'!$1:$1,'Dashboard M2 Annual'!AO$9,'Dashboard M2 Monthly'!$33:$33)</f>
        <v/>
      </c>
      <c r="AP41">
        <f>SUMIF('Dashboard M2 Monthly'!$1:$1,'Dashboard M2 Annual'!AP$9,'Dashboard M2 Monthly'!$33:$33)</f>
        <v/>
      </c>
      <c r="AQ41">
        <f>SUMIF('Dashboard M2 Monthly'!$1:$1,'Dashboard M2 Annual'!AQ$9,'Dashboard M2 Monthly'!$33:$33)</f>
        <v/>
      </c>
      <c r="AR41">
        <f>SUMIF('Dashboard M2 Monthly'!$1:$1,'Dashboard M2 Annual'!AR$9,'Dashboard M2 Monthly'!$33:$33)</f>
        <v/>
      </c>
      <c r="AS41">
        <f>SUMIF('Dashboard M2 Monthly'!$1:$1,'Dashboard M2 Annual'!AS$9,'Dashboard M2 Monthly'!$33:$33)</f>
        <v/>
      </c>
      <c r="AT41">
        <f>SUMIF('Dashboard M2 Monthly'!$1:$1,'Dashboard M2 Annual'!AT$9,'Dashboard M2 Monthly'!$33:$33)</f>
        <v/>
      </c>
      <c r="AU41">
        <f>SUMIF('Dashboard M2 Monthly'!$1:$1,'Dashboard M2 Annual'!AU$9,'Dashboard M2 Monthly'!$33:$33)</f>
        <v/>
      </c>
    </row>
    <row r="42" spans="1:47">
      <c r="B42" t="s">
        <v>16</v>
      </c>
      <c r="D42">
        <f>'Dashboard M2 Monthly'!B31</f>
        <v/>
      </c>
      <c r="G42">
        <f>SUMIF('Dashboard M2 Monthly'!$1:$1,'Dashboard M2 Annual'!G$9,'Dashboard M2 Monthly'!$34:$34)</f>
        <v/>
      </c>
      <c r="H42">
        <f>SUMIF('Dashboard M2 Monthly'!$1:$1,'Dashboard M2 Annual'!H$9,'Dashboard M2 Monthly'!$34:$34)</f>
        <v/>
      </c>
      <c r="I42">
        <f>SUMIF('Dashboard M2 Monthly'!$1:$1,'Dashboard M2 Annual'!I$9,'Dashboard M2 Monthly'!$34:$34)</f>
        <v/>
      </c>
      <c r="J42">
        <f>SUMIF('Dashboard M2 Monthly'!$1:$1,'Dashboard M2 Annual'!J$9,'Dashboard M2 Monthly'!$34:$34)</f>
        <v/>
      </c>
      <c r="K42">
        <f>SUMIF('Dashboard M2 Monthly'!$1:$1,'Dashboard M2 Annual'!K$9,'Dashboard M2 Monthly'!$34:$34)</f>
        <v/>
      </c>
      <c r="L42">
        <f>SUMIF('Dashboard M2 Monthly'!$1:$1,'Dashboard M2 Annual'!L$9,'Dashboard M2 Monthly'!$34:$34)</f>
        <v/>
      </c>
      <c r="M42">
        <f>SUMIF('Dashboard M2 Monthly'!$1:$1,'Dashboard M2 Annual'!M$9,'Dashboard M2 Monthly'!$34:$34)</f>
        <v/>
      </c>
      <c r="N42">
        <f>SUMIF('Dashboard M2 Monthly'!$1:$1,'Dashboard M2 Annual'!N$9,'Dashboard M2 Monthly'!$34:$34)</f>
        <v/>
      </c>
      <c r="O42">
        <f>SUMIF('Dashboard M2 Monthly'!$1:$1,'Dashboard M2 Annual'!O$9,'Dashboard M2 Monthly'!$34:$34)</f>
        <v/>
      </c>
      <c r="P42">
        <f>SUMIF('Dashboard M2 Monthly'!$1:$1,'Dashboard M2 Annual'!P$9,'Dashboard M2 Monthly'!$34:$34)</f>
        <v/>
      </c>
      <c r="Q42">
        <f>SUMIF('Dashboard M2 Monthly'!$1:$1,'Dashboard M2 Annual'!Q$9,'Dashboard M2 Monthly'!$34:$34)</f>
        <v/>
      </c>
      <c r="R42">
        <f>SUMIF('Dashboard M2 Monthly'!$1:$1,'Dashboard M2 Annual'!R$9,'Dashboard M2 Monthly'!$34:$34)</f>
        <v/>
      </c>
      <c r="S42">
        <f>SUMIF('Dashboard M2 Monthly'!$1:$1,'Dashboard M2 Annual'!S$9,'Dashboard M2 Monthly'!$34:$34)</f>
        <v/>
      </c>
      <c r="T42">
        <f>SUMIF('Dashboard M2 Monthly'!$1:$1,'Dashboard M2 Annual'!T$9,'Dashboard M2 Monthly'!$34:$34)</f>
        <v/>
      </c>
      <c r="U42">
        <f>SUMIF('Dashboard M2 Monthly'!$1:$1,'Dashboard M2 Annual'!U$9,'Dashboard M2 Monthly'!$34:$34)</f>
        <v/>
      </c>
      <c r="V42">
        <f>SUMIF('Dashboard M2 Monthly'!$1:$1,'Dashboard M2 Annual'!V$9,'Dashboard M2 Monthly'!$34:$34)</f>
        <v/>
      </c>
      <c r="W42">
        <f>SUMIF('Dashboard M2 Monthly'!$1:$1,'Dashboard M2 Annual'!W$9,'Dashboard M2 Monthly'!$34:$34)</f>
        <v/>
      </c>
      <c r="X42">
        <f>SUMIF('Dashboard M2 Monthly'!$1:$1,'Dashboard M2 Annual'!X$9,'Dashboard M2 Monthly'!$34:$34)</f>
        <v/>
      </c>
      <c r="Y42">
        <f>SUMIF('Dashboard M2 Monthly'!$1:$1,'Dashboard M2 Annual'!Y$9,'Dashboard M2 Monthly'!$34:$34)</f>
        <v/>
      </c>
      <c r="Z42">
        <f>SUMIF('Dashboard M2 Monthly'!$1:$1,'Dashboard M2 Annual'!Z$9,'Dashboard M2 Monthly'!$34:$34)</f>
        <v/>
      </c>
      <c r="AA42">
        <f>SUMIF('Dashboard M2 Monthly'!$1:$1,'Dashboard M2 Annual'!AA$9,'Dashboard M2 Monthly'!$34:$34)</f>
        <v/>
      </c>
      <c r="AB42">
        <f>SUMIF('Dashboard M2 Monthly'!$1:$1,'Dashboard M2 Annual'!AB$9,'Dashboard M2 Monthly'!$34:$34)</f>
        <v/>
      </c>
      <c r="AC42">
        <f>SUMIF('Dashboard M2 Monthly'!$1:$1,'Dashboard M2 Annual'!AC$9,'Dashboard M2 Monthly'!$34:$34)</f>
        <v/>
      </c>
      <c r="AD42">
        <f>SUMIF('Dashboard M2 Monthly'!$1:$1,'Dashboard M2 Annual'!AD$9,'Dashboard M2 Monthly'!$34:$34)</f>
        <v/>
      </c>
      <c r="AE42">
        <f>SUMIF('Dashboard M2 Monthly'!$1:$1,'Dashboard M2 Annual'!AE$9,'Dashboard M2 Monthly'!$34:$34)</f>
        <v/>
      </c>
      <c r="AF42">
        <f>SUMIF('Dashboard M2 Monthly'!$1:$1,'Dashboard M2 Annual'!AF$9,'Dashboard M2 Monthly'!$34:$34)</f>
        <v/>
      </c>
      <c r="AG42">
        <f>SUMIF('Dashboard M2 Monthly'!$1:$1,'Dashboard M2 Annual'!AG$9,'Dashboard M2 Monthly'!$34:$34)</f>
        <v/>
      </c>
      <c r="AH42">
        <f>SUMIF('Dashboard M2 Monthly'!$1:$1,'Dashboard M2 Annual'!AH$9,'Dashboard M2 Monthly'!$34:$34)</f>
        <v/>
      </c>
      <c r="AI42">
        <f>SUMIF('Dashboard M2 Monthly'!$1:$1,'Dashboard M2 Annual'!AI$9,'Dashboard M2 Monthly'!$34:$34)</f>
        <v/>
      </c>
      <c r="AJ42">
        <f>SUMIF('Dashboard M2 Monthly'!$1:$1,'Dashboard M2 Annual'!AJ$9,'Dashboard M2 Monthly'!$34:$34)</f>
        <v/>
      </c>
      <c r="AK42">
        <f>SUMIF('Dashboard M2 Monthly'!$1:$1,'Dashboard M2 Annual'!AK$9,'Dashboard M2 Monthly'!$34:$34)</f>
        <v/>
      </c>
      <c r="AL42">
        <f>SUMIF('Dashboard M2 Monthly'!$1:$1,'Dashboard M2 Annual'!AL$9,'Dashboard M2 Monthly'!$34:$34)</f>
        <v/>
      </c>
      <c r="AM42">
        <f>SUMIF('Dashboard M2 Monthly'!$1:$1,'Dashboard M2 Annual'!AM$9,'Dashboard M2 Monthly'!$34:$34)</f>
        <v/>
      </c>
      <c r="AN42">
        <f>SUMIF('Dashboard M2 Monthly'!$1:$1,'Dashboard M2 Annual'!AN$9,'Dashboard M2 Monthly'!$34:$34)</f>
        <v/>
      </c>
      <c r="AO42">
        <f>SUMIF('Dashboard M2 Monthly'!$1:$1,'Dashboard M2 Annual'!AO$9,'Dashboard M2 Monthly'!$34:$34)</f>
        <v/>
      </c>
      <c r="AP42">
        <f>SUMIF('Dashboard M2 Monthly'!$1:$1,'Dashboard M2 Annual'!AP$9,'Dashboard M2 Monthly'!$34:$34)</f>
        <v/>
      </c>
      <c r="AQ42">
        <f>SUMIF('Dashboard M2 Monthly'!$1:$1,'Dashboard M2 Annual'!AQ$9,'Dashboard M2 Monthly'!$34:$34)</f>
        <v/>
      </c>
      <c r="AR42">
        <f>SUMIF('Dashboard M2 Monthly'!$1:$1,'Dashboard M2 Annual'!AR$9,'Dashboard M2 Monthly'!$34:$34)</f>
        <v/>
      </c>
      <c r="AS42">
        <f>SUMIF('Dashboard M2 Monthly'!$1:$1,'Dashboard M2 Annual'!AS$9,'Dashboard M2 Monthly'!$34:$34)</f>
        <v/>
      </c>
      <c r="AT42">
        <f>SUMIF('Dashboard M2 Monthly'!$1:$1,'Dashboard M2 Annual'!AT$9,'Dashboard M2 Monthly'!$34:$34)</f>
        <v/>
      </c>
      <c r="AU42">
        <f>SUMIF('Dashboard M2 Monthly'!$1:$1,'Dashboard M2 Annual'!AU$9,'Dashboard M2 Monthly'!$34:$34)</f>
        <v/>
      </c>
    </row>
    <row r="43" spans="1:47">
      <c r="B43" t="s">
        <v>17</v>
      </c>
      <c r="D43" t="s">
        <v>30</v>
      </c>
      <c r="G43">
        <f>SUMIF('Dashboard M2 Monthly'!$1:$1,'Dashboard M2 Annual'!G$9,'Dashboard M2 Monthly'!$45:$45)</f>
        <v/>
      </c>
      <c r="H43">
        <f>SUMIF('Dashboard M2 Monthly'!$1:$1,'Dashboard M2 Annual'!H$9,'Dashboard M2 Monthly'!$45:$45)</f>
        <v/>
      </c>
      <c r="I43">
        <f>SUMIF('Dashboard M2 Monthly'!$1:$1,'Dashboard M2 Annual'!I$9,'Dashboard M2 Monthly'!$45:$45)</f>
        <v/>
      </c>
      <c r="J43">
        <f>SUMIF('Dashboard M2 Monthly'!$1:$1,'Dashboard M2 Annual'!J$9,'Dashboard M2 Monthly'!$45:$45)</f>
        <v/>
      </c>
      <c r="K43">
        <f>SUMIF('Dashboard M2 Monthly'!$1:$1,'Dashboard M2 Annual'!K$9,'Dashboard M2 Monthly'!$45:$45)</f>
        <v/>
      </c>
      <c r="L43">
        <f>SUMIF('Dashboard M2 Monthly'!$1:$1,'Dashboard M2 Annual'!L$9,'Dashboard M2 Monthly'!$45:$45)</f>
        <v/>
      </c>
      <c r="M43">
        <f>SUMIF('Dashboard M2 Monthly'!$1:$1,'Dashboard M2 Annual'!M$9,'Dashboard M2 Monthly'!$45:$45)</f>
        <v/>
      </c>
      <c r="N43">
        <f>SUMIF('Dashboard M2 Monthly'!$1:$1,'Dashboard M2 Annual'!N$9,'Dashboard M2 Monthly'!$45:$45)</f>
        <v/>
      </c>
      <c r="O43">
        <f>SUMIF('Dashboard M2 Monthly'!$1:$1,'Dashboard M2 Annual'!O$9,'Dashboard M2 Monthly'!$45:$45)</f>
        <v/>
      </c>
      <c r="P43">
        <f>SUMIF('Dashboard M2 Monthly'!$1:$1,'Dashboard M2 Annual'!P$9,'Dashboard M2 Monthly'!$45:$45)</f>
        <v/>
      </c>
      <c r="Q43">
        <f>SUMIF('Dashboard M2 Monthly'!$1:$1,'Dashboard M2 Annual'!Q$9,'Dashboard M2 Monthly'!$45:$45)</f>
        <v/>
      </c>
      <c r="R43">
        <f>SUMIF('Dashboard M2 Monthly'!$1:$1,'Dashboard M2 Annual'!R$9,'Dashboard M2 Monthly'!$45:$45)</f>
        <v/>
      </c>
      <c r="S43">
        <f>SUMIF('Dashboard M2 Monthly'!$1:$1,'Dashboard M2 Annual'!S$9,'Dashboard M2 Monthly'!$45:$45)</f>
        <v/>
      </c>
      <c r="T43">
        <f>SUMIF('Dashboard M2 Monthly'!$1:$1,'Dashboard M2 Annual'!T$9,'Dashboard M2 Monthly'!$45:$45)</f>
        <v/>
      </c>
      <c r="U43">
        <f>SUMIF('Dashboard M2 Monthly'!$1:$1,'Dashboard M2 Annual'!U$9,'Dashboard M2 Monthly'!$45:$45)</f>
        <v/>
      </c>
      <c r="V43">
        <f>SUMIF('Dashboard M2 Monthly'!$1:$1,'Dashboard M2 Annual'!V$9,'Dashboard M2 Monthly'!$45:$45)</f>
        <v/>
      </c>
      <c r="W43">
        <f>SUMIF('Dashboard M2 Monthly'!$1:$1,'Dashboard M2 Annual'!W$9,'Dashboard M2 Monthly'!$45:$45)</f>
        <v/>
      </c>
      <c r="X43">
        <f>SUMIF('Dashboard M2 Monthly'!$1:$1,'Dashboard M2 Annual'!X$9,'Dashboard M2 Monthly'!$45:$45)</f>
        <v/>
      </c>
      <c r="Y43">
        <f>SUMIF('Dashboard M2 Monthly'!$1:$1,'Dashboard M2 Annual'!Y$9,'Dashboard M2 Monthly'!$45:$45)</f>
        <v/>
      </c>
      <c r="Z43">
        <f>SUMIF('Dashboard M2 Monthly'!$1:$1,'Dashboard M2 Annual'!Z$9,'Dashboard M2 Monthly'!$45:$45)</f>
        <v/>
      </c>
      <c r="AA43">
        <f>SUMIF('Dashboard M2 Monthly'!$1:$1,'Dashboard M2 Annual'!AA$9,'Dashboard M2 Monthly'!$45:$45)</f>
        <v/>
      </c>
      <c r="AB43">
        <f>SUMIF('Dashboard M2 Monthly'!$1:$1,'Dashboard M2 Annual'!AB$9,'Dashboard M2 Monthly'!$45:$45)</f>
        <v/>
      </c>
      <c r="AC43">
        <f>SUMIF('Dashboard M2 Monthly'!$1:$1,'Dashboard M2 Annual'!AC$9,'Dashboard M2 Monthly'!$45:$45)</f>
        <v/>
      </c>
      <c r="AD43">
        <f>SUMIF('Dashboard M2 Monthly'!$1:$1,'Dashboard M2 Annual'!AD$9,'Dashboard M2 Monthly'!$45:$45)</f>
        <v/>
      </c>
      <c r="AE43">
        <f>SUMIF('Dashboard M2 Monthly'!$1:$1,'Dashboard M2 Annual'!AE$9,'Dashboard M2 Monthly'!$45:$45)</f>
        <v/>
      </c>
      <c r="AF43">
        <f>SUMIF('Dashboard M2 Monthly'!$1:$1,'Dashboard M2 Annual'!AF$9,'Dashboard M2 Monthly'!$45:$45)</f>
        <v/>
      </c>
      <c r="AG43">
        <f>SUMIF('Dashboard M2 Monthly'!$1:$1,'Dashboard M2 Annual'!AG$9,'Dashboard M2 Monthly'!$45:$45)</f>
        <v/>
      </c>
      <c r="AH43">
        <f>SUMIF('Dashboard M2 Monthly'!$1:$1,'Dashboard M2 Annual'!AH$9,'Dashboard M2 Monthly'!$45:$45)</f>
        <v/>
      </c>
      <c r="AI43">
        <f>SUMIF('Dashboard M2 Monthly'!$1:$1,'Dashboard M2 Annual'!AI$9,'Dashboard M2 Monthly'!$45:$45)</f>
        <v/>
      </c>
      <c r="AJ43">
        <f>SUMIF('Dashboard M2 Monthly'!$1:$1,'Dashboard M2 Annual'!AJ$9,'Dashboard M2 Monthly'!$45:$45)</f>
        <v/>
      </c>
      <c r="AK43">
        <f>SUMIF('Dashboard M2 Monthly'!$1:$1,'Dashboard M2 Annual'!AK$9,'Dashboard M2 Monthly'!$45:$45)</f>
        <v/>
      </c>
      <c r="AL43">
        <f>SUMIF('Dashboard M2 Monthly'!$1:$1,'Dashboard M2 Annual'!AL$9,'Dashboard M2 Monthly'!$45:$45)</f>
        <v/>
      </c>
      <c r="AM43">
        <f>SUMIF('Dashboard M2 Monthly'!$1:$1,'Dashboard M2 Annual'!AM$9,'Dashboard M2 Monthly'!$45:$45)</f>
        <v/>
      </c>
      <c r="AN43">
        <f>SUMIF('Dashboard M2 Monthly'!$1:$1,'Dashboard M2 Annual'!AN$9,'Dashboard M2 Monthly'!$45:$45)</f>
        <v/>
      </c>
      <c r="AO43">
        <f>SUMIF('Dashboard M2 Monthly'!$1:$1,'Dashboard M2 Annual'!AO$9,'Dashboard M2 Monthly'!$45:$45)</f>
        <v/>
      </c>
      <c r="AP43">
        <f>SUMIF('Dashboard M2 Monthly'!$1:$1,'Dashboard M2 Annual'!AP$9,'Dashboard M2 Monthly'!$45:$45)</f>
        <v/>
      </c>
      <c r="AQ43">
        <f>SUMIF('Dashboard M2 Monthly'!$1:$1,'Dashboard M2 Annual'!AQ$9,'Dashboard M2 Monthly'!$45:$45)</f>
        <v/>
      </c>
      <c r="AR43">
        <f>SUMIF('Dashboard M2 Monthly'!$1:$1,'Dashboard M2 Annual'!AR$9,'Dashboard M2 Monthly'!$45:$45)</f>
        <v/>
      </c>
      <c r="AS43">
        <f>SUMIF('Dashboard M2 Monthly'!$1:$1,'Dashboard M2 Annual'!AS$9,'Dashboard M2 Monthly'!$45:$45)</f>
        <v/>
      </c>
      <c r="AT43">
        <f>SUMIF('Dashboard M2 Monthly'!$1:$1,'Dashboard M2 Annual'!AT$9,'Dashboard M2 Monthly'!$45:$45)</f>
        <v/>
      </c>
      <c r="AU43">
        <f>SUMIF('Dashboard M2 Monthly'!$1:$1,'Dashboard M2 Annual'!AU$9,'Dashboard M2 Monthly'!$45:$45)</f>
        <v/>
      </c>
    </row>
    <row r="44" spans="1:47">
      <c r="B44" t="s">
        <v>18</v>
      </c>
    </row>
    <row r="45" spans="1:47">
      <c r="B45" t="s">
        <v>19</v>
      </c>
    </row>
    <row r="46" spans="1:47">
      <c r="B46" t="s">
        <v>20</v>
      </c>
      <c r="D46">
        <f>'Dashboard M2 Monthly'!B28</f>
        <v/>
      </c>
      <c r="G46">
        <f>SUMIF('Dashboard M2 Monthly'!$1:$1,'Dashboard M2 Annual'!G$9,'Dashboard M2 Monthly'!$38:$38)</f>
        <v/>
      </c>
      <c r="H46">
        <f>SUMIF('Dashboard M2 Monthly'!$1:$1,'Dashboard M2 Annual'!H$9,'Dashboard M2 Monthly'!$38:$38)</f>
        <v/>
      </c>
      <c r="I46">
        <f>SUMIF('Dashboard M2 Monthly'!$1:$1,'Dashboard M2 Annual'!I$9,'Dashboard M2 Monthly'!$38:$38)</f>
        <v/>
      </c>
      <c r="J46">
        <f>SUMIF('Dashboard M2 Monthly'!$1:$1,'Dashboard M2 Annual'!J$9,'Dashboard M2 Monthly'!$38:$38)</f>
        <v/>
      </c>
      <c r="K46">
        <f>SUMIF('Dashboard M2 Monthly'!$1:$1,'Dashboard M2 Annual'!K$9,'Dashboard M2 Monthly'!$38:$38)</f>
        <v/>
      </c>
      <c r="L46">
        <f>SUMIF('Dashboard M2 Monthly'!$1:$1,'Dashboard M2 Annual'!L$9,'Dashboard M2 Monthly'!$38:$38)</f>
        <v/>
      </c>
      <c r="M46">
        <f>SUMIF('Dashboard M2 Monthly'!$1:$1,'Dashboard M2 Annual'!M$9,'Dashboard M2 Monthly'!$38:$38)</f>
        <v/>
      </c>
      <c r="N46">
        <f>SUMIF('Dashboard M2 Monthly'!$1:$1,'Dashboard M2 Annual'!N$9,'Dashboard M2 Monthly'!$38:$38)</f>
        <v/>
      </c>
      <c r="O46">
        <f>SUMIF('Dashboard M2 Monthly'!$1:$1,'Dashboard M2 Annual'!O$9,'Dashboard M2 Monthly'!$38:$38)</f>
        <v/>
      </c>
      <c r="P46">
        <f>SUMIF('Dashboard M2 Monthly'!$1:$1,'Dashboard M2 Annual'!P$9,'Dashboard M2 Monthly'!$38:$38)</f>
        <v/>
      </c>
      <c r="Q46">
        <f>SUMIF('Dashboard M2 Monthly'!$1:$1,'Dashboard M2 Annual'!Q$9,'Dashboard M2 Monthly'!$38:$38)</f>
        <v/>
      </c>
      <c r="R46">
        <f>SUMIF('Dashboard M2 Monthly'!$1:$1,'Dashboard M2 Annual'!R$9,'Dashboard M2 Monthly'!$38:$38)</f>
        <v/>
      </c>
      <c r="S46">
        <f>SUMIF('Dashboard M2 Monthly'!$1:$1,'Dashboard M2 Annual'!S$9,'Dashboard M2 Monthly'!$38:$38)</f>
        <v/>
      </c>
      <c r="T46">
        <f>SUMIF('Dashboard M2 Monthly'!$1:$1,'Dashboard M2 Annual'!T$9,'Dashboard M2 Monthly'!$38:$38)</f>
        <v/>
      </c>
      <c r="U46">
        <f>SUMIF('Dashboard M2 Monthly'!$1:$1,'Dashboard M2 Annual'!U$9,'Dashboard M2 Monthly'!$38:$38)</f>
        <v/>
      </c>
      <c r="V46">
        <f>SUMIF('Dashboard M2 Monthly'!$1:$1,'Dashboard M2 Annual'!V$9,'Dashboard M2 Monthly'!$38:$38)</f>
        <v/>
      </c>
      <c r="W46">
        <f>SUMIF('Dashboard M2 Monthly'!$1:$1,'Dashboard M2 Annual'!W$9,'Dashboard M2 Monthly'!$38:$38)</f>
        <v/>
      </c>
      <c r="X46">
        <f>SUMIF('Dashboard M2 Monthly'!$1:$1,'Dashboard M2 Annual'!X$9,'Dashboard M2 Monthly'!$38:$38)</f>
        <v/>
      </c>
      <c r="Y46">
        <f>SUMIF('Dashboard M2 Monthly'!$1:$1,'Dashboard M2 Annual'!Y$9,'Dashboard M2 Monthly'!$38:$38)</f>
        <v/>
      </c>
      <c r="Z46">
        <f>SUMIF('Dashboard M2 Monthly'!$1:$1,'Dashboard M2 Annual'!Z$9,'Dashboard M2 Monthly'!$38:$38)</f>
        <v/>
      </c>
      <c r="AA46">
        <f>SUMIF('Dashboard M2 Monthly'!$1:$1,'Dashboard M2 Annual'!AA$9,'Dashboard M2 Monthly'!$38:$38)</f>
        <v/>
      </c>
      <c r="AB46">
        <f>SUMIF('Dashboard M2 Monthly'!$1:$1,'Dashboard M2 Annual'!AB$9,'Dashboard M2 Monthly'!$38:$38)</f>
        <v/>
      </c>
      <c r="AC46">
        <f>SUMIF('Dashboard M2 Monthly'!$1:$1,'Dashboard M2 Annual'!AC$9,'Dashboard M2 Monthly'!$38:$38)</f>
        <v/>
      </c>
      <c r="AD46">
        <f>SUMIF('Dashboard M2 Monthly'!$1:$1,'Dashboard M2 Annual'!AD$9,'Dashboard M2 Monthly'!$38:$38)</f>
        <v/>
      </c>
      <c r="AE46">
        <f>SUMIF('Dashboard M2 Monthly'!$1:$1,'Dashboard M2 Annual'!AE$9,'Dashboard M2 Monthly'!$38:$38)</f>
        <v/>
      </c>
      <c r="AF46">
        <f>SUMIF('Dashboard M2 Monthly'!$1:$1,'Dashboard M2 Annual'!AF$9,'Dashboard M2 Monthly'!$38:$38)</f>
        <v/>
      </c>
      <c r="AG46">
        <f>SUMIF('Dashboard M2 Monthly'!$1:$1,'Dashboard M2 Annual'!AG$9,'Dashboard M2 Monthly'!$38:$38)</f>
        <v/>
      </c>
      <c r="AH46">
        <f>SUMIF('Dashboard M2 Monthly'!$1:$1,'Dashboard M2 Annual'!AH$9,'Dashboard M2 Monthly'!$38:$38)</f>
        <v/>
      </c>
      <c r="AI46">
        <f>SUMIF('Dashboard M2 Monthly'!$1:$1,'Dashboard M2 Annual'!AI$9,'Dashboard M2 Monthly'!$38:$38)</f>
        <v/>
      </c>
      <c r="AJ46">
        <f>SUMIF('Dashboard M2 Monthly'!$1:$1,'Dashboard M2 Annual'!AJ$9,'Dashboard M2 Monthly'!$38:$38)</f>
        <v/>
      </c>
      <c r="AK46">
        <f>SUMIF('Dashboard M2 Monthly'!$1:$1,'Dashboard M2 Annual'!AK$9,'Dashboard M2 Monthly'!$38:$38)</f>
        <v/>
      </c>
      <c r="AL46">
        <f>SUMIF('Dashboard M2 Monthly'!$1:$1,'Dashboard M2 Annual'!AL$9,'Dashboard M2 Monthly'!$38:$38)</f>
        <v/>
      </c>
      <c r="AM46">
        <f>SUMIF('Dashboard M2 Monthly'!$1:$1,'Dashboard M2 Annual'!AM$9,'Dashboard M2 Monthly'!$38:$38)</f>
        <v/>
      </c>
      <c r="AN46">
        <f>SUMIF('Dashboard M2 Monthly'!$1:$1,'Dashboard M2 Annual'!AN$9,'Dashboard M2 Monthly'!$38:$38)</f>
        <v/>
      </c>
      <c r="AO46">
        <f>SUMIF('Dashboard M2 Monthly'!$1:$1,'Dashboard M2 Annual'!AO$9,'Dashboard M2 Monthly'!$38:$38)</f>
        <v/>
      </c>
      <c r="AP46">
        <f>SUMIF('Dashboard M2 Monthly'!$1:$1,'Dashboard M2 Annual'!AP$9,'Dashboard M2 Monthly'!$38:$38)</f>
        <v/>
      </c>
      <c r="AQ46">
        <f>SUMIF('Dashboard M2 Monthly'!$1:$1,'Dashboard M2 Annual'!AQ$9,'Dashboard M2 Monthly'!$38:$38)</f>
        <v/>
      </c>
      <c r="AR46">
        <f>SUMIF('Dashboard M2 Monthly'!$1:$1,'Dashboard M2 Annual'!AR$9,'Dashboard M2 Monthly'!$38:$38)</f>
        <v/>
      </c>
      <c r="AS46">
        <f>SUMIF('Dashboard M2 Monthly'!$1:$1,'Dashboard M2 Annual'!AS$9,'Dashboard M2 Monthly'!$38:$38)</f>
        <v/>
      </c>
      <c r="AT46">
        <f>SUMIF('Dashboard M2 Monthly'!$1:$1,'Dashboard M2 Annual'!AT$9,'Dashboard M2 Monthly'!$38:$38)</f>
        <v/>
      </c>
      <c r="AU46">
        <f>SUMIF('Dashboard M2 Monthly'!$1:$1,'Dashboard M2 Annual'!AU$9,'Dashboard M2 Monthly'!$38:$38)</f>
        <v/>
      </c>
    </row>
    <row r="47" spans="1:47">
      <c r="B47" t="s">
        <v>21</v>
      </c>
    </row>
    <row r="48" spans="1:47">
      <c r="B48" t="s">
        <v>22</v>
      </c>
    </row>
    <row r="49" spans="1:47">
      <c r="B49" t="s">
        <v>23</v>
      </c>
    </row>
    <row r="50" spans="1:47">
      <c r="B50" t="s">
        <v>24</v>
      </c>
      <c r="F50" t="s">
        <v>25</v>
      </c>
    </row>
    <row r="51" spans="1:47">
      <c r="B51" t="s">
        <v>26</v>
      </c>
      <c r="F51" t="s">
        <v>25</v>
      </c>
    </row>
    <row r="52" spans="1:47">
      <c r="B52" t="s">
        <v>27</v>
      </c>
      <c r="F52" t="s">
        <v>25</v>
      </c>
    </row>
    <row r="53" spans="1:47">
      <c r="B53" t="s">
        <v>28</v>
      </c>
      <c r="D53" t="s">
        <v>30</v>
      </c>
      <c r="G53">
        <f>SUMIF('Dashboard M2 Monthly'!$1:$1,'Dashboard M2 Annual'!G$9,'Dashboard M2 Monthly'!$45:$45)</f>
        <v/>
      </c>
      <c r="H53">
        <f>SUMIF('Dashboard M2 Monthly'!$1:$1,'Dashboard M2 Annual'!H$9,'Dashboard M2 Monthly'!$45:$45)</f>
        <v/>
      </c>
      <c r="I53">
        <f>SUMIF('Dashboard M2 Monthly'!$1:$1,'Dashboard M2 Annual'!I$9,'Dashboard M2 Monthly'!$45:$45)</f>
        <v/>
      </c>
      <c r="J53">
        <f>SUMIF('Dashboard M2 Monthly'!$1:$1,'Dashboard M2 Annual'!J$9,'Dashboard M2 Monthly'!$45:$45)</f>
        <v/>
      </c>
      <c r="K53">
        <f>SUMIF('Dashboard M2 Monthly'!$1:$1,'Dashboard M2 Annual'!K$9,'Dashboard M2 Monthly'!$45:$45)</f>
        <v/>
      </c>
      <c r="L53">
        <f>SUMIF('Dashboard M2 Monthly'!$1:$1,'Dashboard M2 Annual'!L$9,'Dashboard M2 Monthly'!$45:$45)</f>
        <v/>
      </c>
      <c r="M53">
        <f>SUMIF('Dashboard M2 Monthly'!$1:$1,'Dashboard M2 Annual'!M$9,'Dashboard M2 Monthly'!$45:$45)</f>
        <v/>
      </c>
      <c r="N53">
        <f>SUMIF('Dashboard M2 Monthly'!$1:$1,'Dashboard M2 Annual'!N$9,'Dashboard M2 Monthly'!$45:$45)</f>
        <v/>
      </c>
      <c r="O53">
        <f>SUMIF('Dashboard M2 Monthly'!$1:$1,'Dashboard M2 Annual'!O$9,'Dashboard M2 Monthly'!$45:$45)</f>
        <v/>
      </c>
      <c r="P53">
        <f>SUMIF('Dashboard M2 Monthly'!$1:$1,'Dashboard M2 Annual'!P$9,'Dashboard M2 Monthly'!$45:$45)</f>
        <v/>
      </c>
      <c r="Q53">
        <f>SUMIF('Dashboard M2 Monthly'!$1:$1,'Dashboard M2 Annual'!Q$9,'Dashboard M2 Monthly'!$45:$45)</f>
        <v/>
      </c>
      <c r="R53">
        <f>SUMIF('Dashboard M2 Monthly'!$1:$1,'Dashboard M2 Annual'!R$9,'Dashboard M2 Monthly'!$45:$45)</f>
        <v/>
      </c>
      <c r="S53">
        <f>SUMIF('Dashboard M2 Monthly'!$1:$1,'Dashboard M2 Annual'!S$9,'Dashboard M2 Monthly'!$45:$45)</f>
        <v/>
      </c>
      <c r="T53">
        <f>SUMIF('Dashboard M2 Monthly'!$1:$1,'Dashboard M2 Annual'!T$9,'Dashboard M2 Monthly'!$45:$45)</f>
        <v/>
      </c>
      <c r="U53">
        <f>SUMIF('Dashboard M2 Monthly'!$1:$1,'Dashboard M2 Annual'!U$9,'Dashboard M2 Monthly'!$45:$45)</f>
        <v/>
      </c>
      <c r="V53">
        <f>SUMIF('Dashboard M2 Monthly'!$1:$1,'Dashboard M2 Annual'!V$9,'Dashboard M2 Monthly'!$45:$45)</f>
        <v/>
      </c>
      <c r="W53">
        <f>SUMIF('Dashboard M2 Monthly'!$1:$1,'Dashboard M2 Annual'!W$9,'Dashboard M2 Monthly'!$45:$45)</f>
        <v/>
      </c>
      <c r="X53">
        <f>SUMIF('Dashboard M2 Monthly'!$1:$1,'Dashboard M2 Annual'!X$9,'Dashboard M2 Monthly'!$45:$45)</f>
        <v/>
      </c>
      <c r="Y53">
        <f>SUMIF('Dashboard M2 Monthly'!$1:$1,'Dashboard M2 Annual'!Y$9,'Dashboard M2 Monthly'!$45:$45)</f>
        <v/>
      </c>
      <c r="Z53">
        <f>SUMIF('Dashboard M2 Monthly'!$1:$1,'Dashboard M2 Annual'!Z$9,'Dashboard M2 Monthly'!$45:$45)</f>
        <v/>
      </c>
      <c r="AA53">
        <f>SUMIF('Dashboard M2 Monthly'!$1:$1,'Dashboard M2 Annual'!AA$9,'Dashboard M2 Monthly'!$45:$45)</f>
        <v/>
      </c>
      <c r="AB53">
        <f>SUMIF('Dashboard M2 Monthly'!$1:$1,'Dashboard M2 Annual'!AB$9,'Dashboard M2 Monthly'!$45:$45)</f>
        <v/>
      </c>
      <c r="AC53">
        <f>SUMIF('Dashboard M2 Monthly'!$1:$1,'Dashboard M2 Annual'!AC$9,'Dashboard M2 Monthly'!$45:$45)</f>
        <v/>
      </c>
      <c r="AD53">
        <f>SUMIF('Dashboard M2 Monthly'!$1:$1,'Dashboard M2 Annual'!AD$9,'Dashboard M2 Monthly'!$45:$45)</f>
        <v/>
      </c>
      <c r="AE53">
        <f>SUMIF('Dashboard M2 Monthly'!$1:$1,'Dashboard M2 Annual'!AE$9,'Dashboard M2 Monthly'!$45:$45)</f>
        <v/>
      </c>
      <c r="AF53">
        <f>SUMIF('Dashboard M2 Monthly'!$1:$1,'Dashboard M2 Annual'!AF$9,'Dashboard M2 Monthly'!$45:$45)</f>
        <v/>
      </c>
      <c r="AG53">
        <f>SUMIF('Dashboard M2 Monthly'!$1:$1,'Dashboard M2 Annual'!AG$9,'Dashboard M2 Monthly'!$45:$45)</f>
        <v/>
      </c>
      <c r="AH53">
        <f>SUMIF('Dashboard M2 Monthly'!$1:$1,'Dashboard M2 Annual'!AH$9,'Dashboard M2 Monthly'!$45:$45)</f>
        <v/>
      </c>
      <c r="AI53">
        <f>SUMIF('Dashboard M2 Monthly'!$1:$1,'Dashboard M2 Annual'!AI$9,'Dashboard M2 Monthly'!$45:$45)</f>
        <v/>
      </c>
      <c r="AJ53">
        <f>SUMIF('Dashboard M2 Monthly'!$1:$1,'Dashboard M2 Annual'!AJ$9,'Dashboard M2 Monthly'!$45:$45)</f>
        <v/>
      </c>
      <c r="AK53">
        <f>SUMIF('Dashboard M2 Monthly'!$1:$1,'Dashboard M2 Annual'!AK$9,'Dashboard M2 Monthly'!$45:$45)</f>
        <v/>
      </c>
      <c r="AL53">
        <f>SUMIF('Dashboard M2 Monthly'!$1:$1,'Dashboard M2 Annual'!AL$9,'Dashboard M2 Monthly'!$45:$45)</f>
        <v/>
      </c>
      <c r="AM53">
        <f>SUMIF('Dashboard M2 Monthly'!$1:$1,'Dashboard M2 Annual'!AM$9,'Dashboard M2 Monthly'!$45:$45)</f>
        <v/>
      </c>
      <c r="AN53">
        <f>SUMIF('Dashboard M2 Monthly'!$1:$1,'Dashboard M2 Annual'!AN$9,'Dashboard M2 Monthly'!$45:$45)</f>
        <v/>
      </c>
      <c r="AO53">
        <f>SUMIF('Dashboard M2 Monthly'!$1:$1,'Dashboard M2 Annual'!AO$9,'Dashboard M2 Monthly'!$45:$45)</f>
        <v/>
      </c>
      <c r="AP53">
        <f>SUMIF('Dashboard M2 Monthly'!$1:$1,'Dashboard M2 Annual'!AP$9,'Dashboard M2 Monthly'!$45:$45)</f>
        <v/>
      </c>
      <c r="AQ53">
        <f>SUMIF('Dashboard M2 Monthly'!$1:$1,'Dashboard M2 Annual'!AQ$9,'Dashboard M2 Monthly'!$45:$45)</f>
        <v/>
      </c>
      <c r="AR53">
        <f>SUMIF('Dashboard M2 Monthly'!$1:$1,'Dashboard M2 Annual'!AR$9,'Dashboard M2 Monthly'!$45:$45)</f>
        <v/>
      </c>
      <c r="AS53">
        <f>SUMIF('Dashboard M2 Monthly'!$1:$1,'Dashboard M2 Annual'!AS$9,'Dashboard M2 Monthly'!$45:$45)</f>
        <v/>
      </c>
      <c r="AT53">
        <f>SUMIF('Dashboard M2 Monthly'!$1:$1,'Dashboard M2 Annual'!AT$9,'Dashboard M2 Monthly'!$45:$45)</f>
        <v/>
      </c>
      <c r="AU53">
        <f>SUMIF('Dashboard M2 Monthly'!$1:$1,'Dashboard M2 Annual'!AU$9,'Dashboard M2 Monthly'!$45:$45)</f>
        <v/>
      </c>
    </row>
    <row r="56" spans="1:47">
      <c r="A56" t="s">
        <v>31</v>
      </c>
    </row>
    <row r="58" spans="1:47">
      <c r="A58" t="s">
        <v>7</v>
      </c>
    </row>
    <row r="59" spans="1:47">
      <c r="B59" t="s">
        <v>8</v>
      </c>
    </row>
    <row r="60" spans="1:47">
      <c r="B60" t="s">
        <v>9</v>
      </c>
    </row>
    <row r="61" spans="1:47">
      <c r="B61" t="s">
        <v>10</v>
      </c>
      <c r="D61" t="s">
        <v>32</v>
      </c>
      <c r="G61">
        <f>IF(G36=0,0,G12/G36)</f>
        <v/>
      </c>
      <c r="H61">
        <f>IF(H36=0,0,H12/H36)</f>
        <v/>
      </c>
      <c r="I61">
        <f>IF(I36=0,0,I12/I36)</f>
        <v/>
      </c>
      <c r="J61">
        <f>IF(J36=0,0,J12/J36)</f>
        <v/>
      </c>
      <c r="K61">
        <f>IF(K36=0,0,K12/K36)</f>
        <v/>
      </c>
      <c r="L61">
        <f>IF(L36=0,0,L12/L36)</f>
        <v/>
      </c>
      <c r="M61">
        <f>IF(M36=0,0,M12/M36)</f>
        <v/>
      </c>
      <c r="N61">
        <f>IF(N36=0,0,N12/N36)</f>
        <v/>
      </c>
      <c r="O61">
        <f>IF(O36=0,0,O12/O36)</f>
        <v/>
      </c>
      <c r="P61">
        <f>IF(P36=0,0,P12/P36)</f>
        <v/>
      </c>
      <c r="Q61">
        <f>IF(Q36=0,0,Q12/Q36)</f>
        <v/>
      </c>
      <c r="R61">
        <f>IF(R36=0,0,R12/R36)</f>
        <v/>
      </c>
      <c r="S61">
        <f>IF(S36=0,0,S12/S36)</f>
        <v/>
      </c>
      <c r="T61">
        <f>IF(T36=0,0,T12/T36)</f>
        <v/>
      </c>
      <c r="U61">
        <f>IF(U36=0,0,U12/U36)</f>
        <v/>
      </c>
      <c r="V61">
        <f>IF(V36=0,0,V12/V36)</f>
        <v/>
      </c>
      <c r="W61">
        <f>IF(W36=0,0,W12/W36)</f>
        <v/>
      </c>
      <c r="X61">
        <f>IF(X36=0,0,X12/X36)</f>
        <v/>
      </c>
      <c r="Y61">
        <f>IF(Y36=0,0,Y12/Y36)</f>
        <v/>
      </c>
      <c r="Z61">
        <f>IF(Z36=0,0,Z12/Z36)</f>
        <v/>
      </c>
      <c r="AA61">
        <f>IF(AA36=0,0,AA12/AA36)</f>
        <v/>
      </c>
      <c r="AB61">
        <f>IF(AB36=0,0,AB12/AB36)</f>
        <v/>
      </c>
      <c r="AC61">
        <f>IF(AC36=0,0,AC12/AC36)</f>
        <v/>
      </c>
      <c r="AD61">
        <f>IF(AD36=0,0,AD12/AD36)</f>
        <v/>
      </c>
      <c r="AE61">
        <f>IF(AE36=0,0,AE12/AE36)</f>
        <v/>
      </c>
      <c r="AF61">
        <f>IF(AF36=0,0,AF12/AF36)</f>
        <v/>
      </c>
      <c r="AG61">
        <f>IF(AG36=0,0,AG12/AG36)</f>
        <v/>
      </c>
      <c r="AH61">
        <f>IF(AH36=0,0,AH12/AH36)</f>
        <v/>
      </c>
      <c r="AI61">
        <f>IF(AI36=0,0,AI12/AI36)</f>
        <v/>
      </c>
      <c r="AJ61">
        <f>IF(AJ36=0,0,AJ12/AJ36)</f>
        <v/>
      </c>
      <c r="AK61">
        <f>IF(AK36=0,0,AK12/AK36)</f>
        <v/>
      </c>
      <c r="AL61">
        <f>IF(AL36=0,0,AL12/AL36)</f>
        <v/>
      </c>
      <c r="AM61">
        <f>IF(AM36=0,0,AM12/AM36)</f>
        <v/>
      </c>
      <c r="AN61">
        <f>IF(AN36=0,0,AN12/AN36)</f>
        <v/>
      </c>
      <c r="AO61">
        <f>IF(AO36=0,0,AO12/AO36)</f>
        <v/>
      </c>
      <c r="AP61">
        <f>IF(AP36=0,0,AP12/AP36)</f>
        <v/>
      </c>
      <c r="AQ61">
        <f>IF(AQ36=0,0,AQ12/AQ36)</f>
        <v/>
      </c>
      <c r="AR61">
        <f>IF(AR36=0,0,AR12/AR36)</f>
        <v/>
      </c>
      <c r="AS61">
        <f>IF(AS36=0,0,AS12/AS36)</f>
        <v/>
      </c>
      <c r="AT61">
        <f>IF(AT36=0,0,AT12/AT36)</f>
        <v/>
      </c>
      <c r="AU61">
        <f>IF(AU36=0,0,AU12/AU36)</f>
        <v/>
      </c>
    </row>
    <row r="62" spans="1:47">
      <c r="B62" t="s">
        <v>11</v>
      </c>
      <c r="D62" t="s">
        <v>32</v>
      </c>
      <c r="G62">
        <f>IF(G37=0,0,G13/G37)</f>
        <v/>
      </c>
      <c r="H62">
        <f>IF(H37=0,0,H13/H37)</f>
        <v/>
      </c>
      <c r="I62">
        <f>IF(I37=0,0,I13/I37)</f>
        <v/>
      </c>
      <c r="J62">
        <f>IF(J37=0,0,J13/J37)</f>
        <v/>
      </c>
      <c r="K62">
        <f>IF(K37=0,0,K13/K37)</f>
        <v/>
      </c>
      <c r="L62">
        <f>IF(L37=0,0,L13/L37)</f>
        <v/>
      </c>
      <c r="M62">
        <f>IF(M37=0,0,M13/M37)</f>
        <v/>
      </c>
      <c r="N62">
        <f>IF(N37=0,0,N13/N37)</f>
        <v/>
      </c>
      <c r="O62">
        <f>IF(O37=0,0,O13/O37)</f>
        <v/>
      </c>
      <c r="P62">
        <f>IF(P37=0,0,P13/P37)</f>
        <v/>
      </c>
      <c r="Q62">
        <f>IF(Q37=0,0,Q13/Q37)</f>
        <v/>
      </c>
      <c r="R62">
        <f>IF(R37=0,0,R13/R37)</f>
        <v/>
      </c>
      <c r="S62">
        <f>IF(S37=0,0,S13/S37)</f>
        <v/>
      </c>
      <c r="T62">
        <f>IF(T37=0,0,T13/T37)</f>
        <v/>
      </c>
      <c r="U62">
        <f>IF(U37=0,0,U13/U37)</f>
        <v/>
      </c>
      <c r="V62">
        <f>IF(V37=0,0,V13/V37)</f>
        <v/>
      </c>
      <c r="W62">
        <f>IF(W37=0,0,W13/W37)</f>
        <v/>
      </c>
      <c r="X62">
        <f>IF(X37=0,0,X13/X37)</f>
        <v/>
      </c>
      <c r="Y62">
        <f>IF(Y37=0,0,Y13/Y37)</f>
        <v/>
      </c>
      <c r="Z62">
        <f>IF(Z37=0,0,Z13/Z37)</f>
        <v/>
      </c>
      <c r="AA62">
        <f>IF(AA37=0,0,AA13/AA37)</f>
        <v/>
      </c>
      <c r="AB62">
        <f>IF(AB37=0,0,AB13/AB37)</f>
        <v/>
      </c>
      <c r="AC62">
        <f>IF(AC37=0,0,AC13/AC37)</f>
        <v/>
      </c>
      <c r="AD62">
        <f>IF(AD37=0,0,AD13/AD37)</f>
        <v/>
      </c>
      <c r="AE62">
        <f>IF(AE37=0,0,AE13/AE37)</f>
        <v/>
      </c>
      <c r="AF62">
        <f>IF(AF37=0,0,AF13/AF37)</f>
        <v/>
      </c>
      <c r="AG62">
        <f>IF(AG37=0,0,AG13/AG37)</f>
        <v/>
      </c>
      <c r="AH62">
        <f>IF(AH37=0,0,AH13/AH37)</f>
        <v/>
      </c>
      <c r="AI62">
        <f>IF(AI37=0,0,AI13/AI37)</f>
        <v/>
      </c>
      <c r="AJ62">
        <f>IF(AJ37=0,0,AJ13/AJ37)</f>
        <v/>
      </c>
      <c r="AK62">
        <f>IF(AK37=0,0,AK13/AK37)</f>
        <v/>
      </c>
      <c r="AL62">
        <f>IF(AL37=0,0,AL13/AL37)</f>
        <v/>
      </c>
      <c r="AM62">
        <f>IF(AM37=0,0,AM13/AM37)</f>
        <v/>
      </c>
      <c r="AN62">
        <f>IF(AN37=0,0,AN13/AN37)</f>
        <v/>
      </c>
      <c r="AO62">
        <f>IF(AO37=0,0,AO13/AO37)</f>
        <v/>
      </c>
      <c r="AP62">
        <f>IF(AP37=0,0,AP13/AP37)</f>
        <v/>
      </c>
      <c r="AQ62">
        <f>IF(AQ37=0,0,AQ13/AQ37)</f>
        <v/>
      </c>
      <c r="AR62">
        <f>IF(AR37=0,0,AR13/AR37)</f>
        <v/>
      </c>
      <c r="AS62">
        <f>IF(AS37=0,0,AS13/AS37)</f>
        <v/>
      </c>
      <c r="AT62">
        <f>IF(AT37=0,0,AT13/AT37)</f>
        <v/>
      </c>
      <c r="AU62">
        <f>IF(AU37=0,0,AU13/AU37)</f>
        <v/>
      </c>
    </row>
    <row r="63" spans="1:47">
      <c r="B63" t="s">
        <v>12</v>
      </c>
      <c r="D63" t="s">
        <v>32</v>
      </c>
      <c r="G63">
        <f>IF(G38=0,0,G14/G38)</f>
        <v/>
      </c>
      <c r="H63">
        <f>IF(H38=0,0,H14/H38)</f>
        <v/>
      </c>
      <c r="I63">
        <f>IF(I38=0,0,I14/I38)</f>
        <v/>
      </c>
      <c r="J63">
        <f>IF(J38=0,0,J14/J38)</f>
        <v/>
      </c>
      <c r="K63">
        <f>IF(K38=0,0,K14/K38)</f>
        <v/>
      </c>
      <c r="L63">
        <f>IF(L38=0,0,L14/L38)</f>
        <v/>
      </c>
      <c r="M63">
        <f>IF(M38=0,0,M14/M38)</f>
        <v/>
      </c>
      <c r="N63">
        <f>IF(N38=0,0,N14/N38)</f>
        <v/>
      </c>
      <c r="O63">
        <f>IF(O38=0,0,O14/O38)</f>
        <v/>
      </c>
      <c r="P63">
        <f>IF(P38=0,0,P14/P38)</f>
        <v/>
      </c>
      <c r="Q63">
        <f>IF(Q38=0,0,Q14/Q38)</f>
        <v/>
      </c>
      <c r="R63">
        <f>IF(R38=0,0,R14/R38)</f>
        <v/>
      </c>
      <c r="S63">
        <f>IF(S38=0,0,S14/S38)</f>
        <v/>
      </c>
      <c r="T63">
        <f>IF(T38=0,0,T14/T38)</f>
        <v/>
      </c>
      <c r="U63">
        <f>IF(U38=0,0,U14/U38)</f>
        <v/>
      </c>
      <c r="V63">
        <f>IF(V38=0,0,V14/V38)</f>
        <v/>
      </c>
      <c r="W63">
        <f>IF(W38=0,0,W14/W38)</f>
        <v/>
      </c>
      <c r="X63">
        <f>IF(X38=0,0,X14/X38)</f>
        <v/>
      </c>
      <c r="Y63">
        <f>IF(Y38=0,0,Y14/Y38)</f>
        <v/>
      </c>
      <c r="Z63">
        <f>IF(Z38=0,0,Z14/Z38)</f>
        <v/>
      </c>
      <c r="AA63">
        <f>IF(AA38=0,0,AA14/AA38)</f>
        <v/>
      </c>
      <c r="AB63">
        <f>IF(AB38=0,0,AB14/AB38)</f>
        <v/>
      </c>
      <c r="AC63">
        <f>IF(AC38=0,0,AC14/AC38)</f>
        <v/>
      </c>
      <c r="AD63">
        <f>IF(AD38=0,0,AD14/AD38)</f>
        <v/>
      </c>
      <c r="AE63">
        <f>IF(AE38=0,0,AE14/AE38)</f>
        <v/>
      </c>
      <c r="AF63">
        <f>IF(AF38=0,0,AF14/AF38)</f>
        <v/>
      </c>
      <c r="AG63">
        <f>IF(AG38=0,0,AG14/AG38)</f>
        <v/>
      </c>
      <c r="AH63">
        <f>IF(AH38=0,0,AH14/AH38)</f>
        <v/>
      </c>
      <c r="AI63">
        <f>IF(AI38=0,0,AI14/AI38)</f>
        <v/>
      </c>
      <c r="AJ63">
        <f>IF(AJ38=0,0,AJ14/AJ38)</f>
        <v/>
      </c>
      <c r="AK63">
        <f>IF(AK38=0,0,AK14/AK38)</f>
        <v/>
      </c>
      <c r="AL63">
        <f>IF(AL38=0,0,AL14/AL38)</f>
        <v/>
      </c>
      <c r="AM63">
        <f>IF(AM38=0,0,AM14/AM38)</f>
        <v/>
      </c>
      <c r="AN63">
        <f>IF(AN38=0,0,AN14/AN38)</f>
        <v/>
      </c>
      <c r="AO63">
        <f>IF(AO38=0,0,AO14/AO38)</f>
        <v/>
      </c>
      <c r="AP63">
        <f>IF(AP38=0,0,AP14/AP38)</f>
        <v/>
      </c>
      <c r="AQ63">
        <f>IF(AQ38=0,0,AQ14/AQ38)</f>
        <v/>
      </c>
      <c r="AR63">
        <f>IF(AR38=0,0,AR14/AR38)</f>
        <v/>
      </c>
      <c r="AS63">
        <f>IF(AS38=0,0,AS14/AS38)</f>
        <v/>
      </c>
      <c r="AT63">
        <f>IF(AT38=0,0,AT14/AT38)</f>
        <v/>
      </c>
      <c r="AU63">
        <f>IF(AU38=0,0,AU14/AU38)</f>
        <v/>
      </c>
    </row>
    <row r="64" spans="1:47">
      <c r="B64" t="s">
        <v>13</v>
      </c>
      <c r="D64" t="s">
        <v>32</v>
      </c>
      <c r="G64">
        <f>IF(G39=0,0,G15/G39)</f>
        <v/>
      </c>
      <c r="H64">
        <f>IF(H39=0,0,H15/H39)</f>
        <v/>
      </c>
      <c r="I64">
        <f>IF(I39=0,0,I15/I39)</f>
        <v/>
      </c>
      <c r="J64">
        <f>IF(J39=0,0,J15/J39)</f>
        <v/>
      </c>
      <c r="K64">
        <f>IF(K39=0,0,K15/K39)</f>
        <v/>
      </c>
      <c r="L64">
        <f>IF(L39=0,0,L15/L39)</f>
        <v/>
      </c>
      <c r="M64">
        <f>IF(M39=0,0,M15/M39)</f>
        <v/>
      </c>
      <c r="N64">
        <f>IF(N39=0,0,N15/N39)</f>
        <v/>
      </c>
      <c r="O64">
        <f>IF(O39=0,0,O15/O39)</f>
        <v/>
      </c>
      <c r="P64">
        <f>IF(P39=0,0,P15/P39)</f>
        <v/>
      </c>
      <c r="Q64">
        <f>IF(Q39=0,0,Q15/Q39)</f>
        <v/>
      </c>
      <c r="R64">
        <f>IF(R39=0,0,R15/R39)</f>
        <v/>
      </c>
      <c r="S64">
        <f>IF(S39=0,0,S15/S39)</f>
        <v/>
      </c>
      <c r="T64">
        <f>IF(T39=0,0,T15/T39)</f>
        <v/>
      </c>
      <c r="U64">
        <f>IF(U39=0,0,U15/U39)</f>
        <v/>
      </c>
      <c r="V64">
        <f>IF(V39=0,0,V15/V39)</f>
        <v/>
      </c>
      <c r="W64">
        <f>IF(W39=0,0,W15/W39)</f>
        <v/>
      </c>
      <c r="X64">
        <f>IF(X39=0,0,X15/X39)</f>
        <v/>
      </c>
      <c r="Y64">
        <f>IF(Y39=0,0,Y15/Y39)</f>
        <v/>
      </c>
      <c r="Z64">
        <f>IF(Z39=0,0,Z15/Z39)</f>
        <v/>
      </c>
      <c r="AA64">
        <f>IF(AA39=0,0,AA15/AA39)</f>
        <v/>
      </c>
      <c r="AB64">
        <f>IF(AB39=0,0,AB15/AB39)</f>
        <v/>
      </c>
      <c r="AC64">
        <f>IF(AC39=0,0,AC15/AC39)</f>
        <v/>
      </c>
      <c r="AD64">
        <f>IF(AD39=0,0,AD15/AD39)</f>
        <v/>
      </c>
      <c r="AE64">
        <f>IF(AE39=0,0,AE15/AE39)</f>
        <v/>
      </c>
      <c r="AF64">
        <f>IF(AF39=0,0,AF15/AF39)</f>
        <v/>
      </c>
      <c r="AG64">
        <f>IF(AG39=0,0,AG15/AG39)</f>
        <v/>
      </c>
      <c r="AH64">
        <f>IF(AH39=0,0,AH15/AH39)</f>
        <v/>
      </c>
      <c r="AI64">
        <f>IF(AI39=0,0,AI15/AI39)</f>
        <v/>
      </c>
      <c r="AJ64">
        <f>IF(AJ39=0,0,AJ15/AJ39)</f>
        <v/>
      </c>
      <c r="AK64">
        <f>IF(AK39=0,0,AK15/AK39)</f>
        <v/>
      </c>
      <c r="AL64">
        <f>IF(AL39=0,0,AL15/AL39)</f>
        <v/>
      </c>
      <c r="AM64">
        <f>IF(AM39=0,0,AM15/AM39)</f>
        <v/>
      </c>
      <c r="AN64">
        <f>IF(AN39=0,0,AN15/AN39)</f>
        <v/>
      </c>
      <c r="AO64">
        <f>IF(AO39=0,0,AO15/AO39)</f>
        <v/>
      </c>
      <c r="AP64">
        <f>IF(AP39=0,0,AP15/AP39)</f>
        <v/>
      </c>
      <c r="AQ64">
        <f>IF(AQ39=0,0,AQ15/AQ39)</f>
        <v/>
      </c>
      <c r="AR64">
        <f>IF(AR39=0,0,AR15/AR39)</f>
        <v/>
      </c>
      <c r="AS64">
        <f>IF(AS39=0,0,AS15/AS39)</f>
        <v/>
      </c>
      <c r="AT64">
        <f>IF(AT39=0,0,AT15/AT39)</f>
        <v/>
      </c>
      <c r="AU64">
        <f>IF(AU39=0,0,AU15/AU39)</f>
        <v/>
      </c>
    </row>
    <row r="65" spans="1:47">
      <c r="B65" t="s">
        <v>14</v>
      </c>
    </row>
    <row r="66" spans="1:47">
      <c r="B66" t="s">
        <v>15</v>
      </c>
      <c r="D66" t="s">
        <v>32</v>
      </c>
      <c r="G66">
        <f>IF(G41=0,0,G17/G41)</f>
        <v/>
      </c>
      <c r="H66">
        <f>IF(H41=0,0,H17/H41)</f>
        <v/>
      </c>
      <c r="I66">
        <f>IF(I41=0,0,I17/I41)</f>
        <v/>
      </c>
      <c r="J66">
        <f>IF(J41=0,0,J17/J41)</f>
        <v/>
      </c>
      <c r="K66">
        <f>IF(K41=0,0,K17/K41)</f>
        <v/>
      </c>
      <c r="L66">
        <f>IF(L41=0,0,L17/L41)</f>
        <v/>
      </c>
      <c r="M66">
        <f>IF(M41=0,0,M17/M41)</f>
        <v/>
      </c>
      <c r="N66">
        <f>IF(N41=0,0,N17/N41)</f>
        <v/>
      </c>
      <c r="O66">
        <f>IF(O41=0,0,O17/O41)</f>
        <v/>
      </c>
      <c r="P66">
        <f>IF(P41=0,0,P17/P41)</f>
        <v/>
      </c>
      <c r="Q66">
        <f>IF(Q41=0,0,Q17/Q41)</f>
        <v/>
      </c>
      <c r="R66">
        <f>IF(R41=0,0,R17/R41)</f>
        <v/>
      </c>
      <c r="S66">
        <f>IF(S41=0,0,S17/S41)</f>
        <v/>
      </c>
      <c r="T66">
        <f>IF(T41=0,0,T17/T41)</f>
        <v/>
      </c>
      <c r="U66">
        <f>IF(U41=0,0,U17/U41)</f>
        <v/>
      </c>
      <c r="V66">
        <f>IF(V41=0,0,V17/V41)</f>
        <v/>
      </c>
      <c r="W66">
        <f>IF(W41=0,0,W17/W41)</f>
        <v/>
      </c>
      <c r="X66">
        <f>IF(X41=0,0,X17/X41)</f>
        <v/>
      </c>
      <c r="Y66">
        <f>IF(Y41=0,0,Y17/Y41)</f>
        <v/>
      </c>
      <c r="Z66">
        <f>IF(Z41=0,0,Z17/Z41)</f>
        <v/>
      </c>
      <c r="AA66">
        <f>IF(AA41=0,0,AA17/AA41)</f>
        <v/>
      </c>
      <c r="AB66">
        <f>IF(AB41=0,0,AB17/AB41)</f>
        <v/>
      </c>
      <c r="AC66">
        <f>IF(AC41=0,0,AC17/AC41)</f>
        <v/>
      </c>
      <c r="AD66">
        <f>IF(AD41=0,0,AD17/AD41)</f>
        <v/>
      </c>
      <c r="AE66">
        <f>IF(AE41=0,0,AE17/AE41)</f>
        <v/>
      </c>
      <c r="AF66">
        <f>IF(AF41=0,0,AF17/AF41)</f>
        <v/>
      </c>
      <c r="AG66">
        <f>IF(AG41=0,0,AG17/AG41)</f>
        <v/>
      </c>
      <c r="AH66">
        <f>IF(AH41=0,0,AH17/AH41)</f>
        <v/>
      </c>
      <c r="AI66">
        <f>IF(AI41=0,0,AI17/AI41)</f>
        <v/>
      </c>
      <c r="AJ66">
        <f>IF(AJ41=0,0,AJ17/AJ41)</f>
        <v/>
      </c>
      <c r="AK66">
        <f>IF(AK41=0,0,AK17/AK41)</f>
        <v/>
      </c>
      <c r="AL66">
        <f>IF(AL41=0,0,AL17/AL41)</f>
        <v/>
      </c>
      <c r="AM66">
        <f>IF(AM41=0,0,AM17/AM41)</f>
        <v/>
      </c>
      <c r="AN66">
        <f>IF(AN41=0,0,AN17/AN41)</f>
        <v/>
      </c>
      <c r="AO66">
        <f>IF(AO41=0,0,AO17/AO41)</f>
        <v/>
      </c>
      <c r="AP66">
        <f>IF(AP41=0,0,AP17/AP41)</f>
        <v/>
      </c>
      <c r="AQ66">
        <f>IF(AQ41=0,0,AQ17/AQ41)</f>
        <v/>
      </c>
      <c r="AR66">
        <f>IF(AR41=0,0,AR17/AR41)</f>
        <v/>
      </c>
      <c r="AS66">
        <f>IF(AS41=0,0,AS17/AS41)</f>
        <v/>
      </c>
      <c r="AT66">
        <f>IF(AT41=0,0,AT17/AT41)</f>
        <v/>
      </c>
      <c r="AU66">
        <f>IF(AU41=0,0,AU17/AU41)</f>
        <v/>
      </c>
    </row>
    <row r="67" spans="1:47">
      <c r="B67" t="s">
        <v>16</v>
      </c>
      <c r="D67" t="s">
        <v>32</v>
      </c>
      <c r="G67">
        <f>IF(G42=0,0,G18/G42)</f>
        <v/>
      </c>
      <c r="H67">
        <f>IF(H42=0,0,H18/H42)</f>
        <v/>
      </c>
      <c r="I67">
        <f>IF(I42=0,0,I18/I42)</f>
        <v/>
      </c>
      <c r="J67">
        <f>IF(J42=0,0,J18/J42)</f>
        <v/>
      </c>
      <c r="K67">
        <f>IF(K42=0,0,K18/K42)</f>
        <v/>
      </c>
      <c r="L67">
        <f>IF(L42=0,0,L18/L42)</f>
        <v/>
      </c>
      <c r="M67">
        <f>IF(M42=0,0,M18/M42)</f>
        <v/>
      </c>
      <c r="N67">
        <f>IF(N42=0,0,N18/N42)</f>
        <v/>
      </c>
      <c r="O67">
        <f>IF(O42=0,0,O18/O42)</f>
        <v/>
      </c>
      <c r="P67">
        <f>IF(P42=0,0,P18/P42)</f>
        <v/>
      </c>
      <c r="Q67">
        <f>IF(Q42=0,0,Q18/Q42)</f>
        <v/>
      </c>
      <c r="R67">
        <f>IF(R42=0,0,R18/R42)</f>
        <v/>
      </c>
      <c r="S67">
        <f>IF(S42=0,0,S18/S42)</f>
        <v/>
      </c>
      <c r="T67">
        <f>IF(T42=0,0,T18/T42)</f>
        <v/>
      </c>
      <c r="U67">
        <f>IF(U42=0,0,U18/U42)</f>
        <v/>
      </c>
      <c r="V67">
        <f>IF(V42=0,0,V18/V42)</f>
        <v/>
      </c>
      <c r="W67">
        <f>IF(W42=0,0,W18/W42)</f>
        <v/>
      </c>
      <c r="X67">
        <f>IF(X42=0,0,X18/X42)</f>
        <v/>
      </c>
      <c r="Y67">
        <f>IF(Y42=0,0,Y18/Y42)</f>
        <v/>
      </c>
      <c r="Z67">
        <f>IF(Z42=0,0,Z18/Z42)</f>
        <v/>
      </c>
      <c r="AA67">
        <f>IF(AA42=0,0,AA18/AA42)</f>
        <v/>
      </c>
      <c r="AB67">
        <f>IF(AB42=0,0,AB18/AB42)</f>
        <v/>
      </c>
      <c r="AC67">
        <f>IF(AC42=0,0,AC18/AC42)</f>
        <v/>
      </c>
      <c r="AD67">
        <f>IF(AD42=0,0,AD18/AD42)</f>
        <v/>
      </c>
      <c r="AE67">
        <f>IF(AE42=0,0,AE18/AE42)</f>
        <v/>
      </c>
      <c r="AF67">
        <f>IF(AF42=0,0,AF18/AF42)</f>
        <v/>
      </c>
      <c r="AG67">
        <f>IF(AG42=0,0,AG18/AG42)</f>
        <v/>
      </c>
      <c r="AH67">
        <f>IF(AH42=0,0,AH18/AH42)</f>
        <v/>
      </c>
      <c r="AI67">
        <f>IF(AI42=0,0,AI18/AI42)</f>
        <v/>
      </c>
      <c r="AJ67">
        <f>IF(AJ42=0,0,AJ18/AJ42)</f>
        <v/>
      </c>
      <c r="AK67">
        <f>IF(AK42=0,0,AK18/AK42)</f>
        <v/>
      </c>
      <c r="AL67">
        <f>IF(AL42=0,0,AL18/AL42)</f>
        <v/>
      </c>
      <c r="AM67">
        <f>IF(AM42=0,0,AM18/AM42)</f>
        <v/>
      </c>
      <c r="AN67">
        <f>IF(AN42=0,0,AN18/AN42)</f>
        <v/>
      </c>
      <c r="AO67">
        <f>IF(AO42=0,0,AO18/AO42)</f>
        <v/>
      </c>
      <c r="AP67">
        <f>IF(AP42=0,0,AP18/AP42)</f>
        <v/>
      </c>
      <c r="AQ67">
        <f>IF(AQ42=0,0,AQ18/AQ42)</f>
        <v/>
      </c>
      <c r="AR67">
        <f>IF(AR42=0,0,AR18/AR42)</f>
        <v/>
      </c>
      <c r="AS67">
        <f>IF(AS42=0,0,AS18/AS42)</f>
        <v/>
      </c>
      <c r="AT67">
        <f>IF(AT42=0,0,AT18/AT42)</f>
        <v/>
      </c>
      <c r="AU67">
        <f>IF(AU42=0,0,AU18/AU42)</f>
        <v/>
      </c>
    </row>
    <row r="68" spans="1:47">
      <c r="B68" t="s">
        <v>17</v>
      </c>
      <c r="D68" t="s">
        <v>33</v>
      </c>
      <c r="G68">
        <f>IF(G43=0,0,G19/G43)</f>
        <v/>
      </c>
      <c r="H68">
        <f>IF(H43=0,0,H19/H43)</f>
        <v/>
      </c>
      <c r="I68">
        <f>IF(I43=0,0,I19/I43)</f>
        <v/>
      </c>
      <c r="J68">
        <f>IF(J43=0,0,J19/J43)</f>
        <v/>
      </c>
      <c r="K68">
        <f>IF(K43=0,0,K19/K43)</f>
        <v/>
      </c>
      <c r="L68">
        <f>IF(L43=0,0,L19/L43)</f>
        <v/>
      </c>
      <c r="M68">
        <f>IF(M43=0,0,M19/M43)</f>
        <v/>
      </c>
      <c r="N68">
        <f>IF(N43=0,0,N19/N43)</f>
        <v/>
      </c>
      <c r="O68">
        <f>IF(O43=0,0,O19/O43)</f>
        <v/>
      </c>
      <c r="P68">
        <f>IF(P43=0,0,P19/P43)</f>
        <v/>
      </c>
      <c r="Q68">
        <f>IF(Q43=0,0,Q19/Q43)</f>
        <v/>
      </c>
      <c r="R68">
        <f>IF(R43=0,0,R19/R43)</f>
        <v/>
      </c>
      <c r="S68">
        <f>IF(S43=0,0,S19/S43)</f>
        <v/>
      </c>
      <c r="T68">
        <f>IF(T43=0,0,T19/T43)</f>
        <v/>
      </c>
      <c r="U68">
        <f>IF(U43=0,0,U19/U43)</f>
        <v/>
      </c>
      <c r="V68">
        <f>IF(V43=0,0,V19/V43)</f>
        <v/>
      </c>
      <c r="W68">
        <f>IF(W43=0,0,W19/W43)</f>
        <v/>
      </c>
      <c r="X68">
        <f>IF(X43=0,0,X19/X43)</f>
        <v/>
      </c>
      <c r="Y68">
        <f>IF(Y43=0,0,Y19/Y43)</f>
        <v/>
      </c>
      <c r="Z68">
        <f>IF(Z43=0,0,Z19/Z43)</f>
        <v/>
      </c>
      <c r="AA68">
        <f>IF(AA43=0,0,AA19/AA43)</f>
        <v/>
      </c>
      <c r="AB68">
        <f>IF(AB43=0,0,AB19/AB43)</f>
        <v/>
      </c>
      <c r="AC68">
        <f>IF(AC43=0,0,AC19/AC43)</f>
        <v/>
      </c>
      <c r="AD68">
        <f>IF(AD43=0,0,AD19/AD43)</f>
        <v/>
      </c>
      <c r="AE68">
        <f>IF(AE43=0,0,AE19/AE43)</f>
        <v/>
      </c>
      <c r="AF68">
        <f>IF(AF43=0,0,AF19/AF43)</f>
        <v/>
      </c>
      <c r="AG68">
        <f>IF(AG43=0,0,AG19/AG43)</f>
        <v/>
      </c>
      <c r="AH68">
        <f>IF(AH43=0,0,AH19/AH43)</f>
        <v/>
      </c>
      <c r="AI68">
        <f>IF(AI43=0,0,AI19/AI43)</f>
        <v/>
      </c>
      <c r="AJ68">
        <f>IF(AJ43=0,0,AJ19/AJ43)</f>
        <v/>
      </c>
      <c r="AK68">
        <f>IF(AK43=0,0,AK19/AK43)</f>
        <v/>
      </c>
      <c r="AL68">
        <f>IF(AL43=0,0,AL19/AL43)</f>
        <v/>
      </c>
      <c r="AM68">
        <f>IF(AM43=0,0,AM19/AM43)</f>
        <v/>
      </c>
      <c r="AN68">
        <f>IF(AN43=0,0,AN19/AN43)</f>
        <v/>
      </c>
      <c r="AO68">
        <f>IF(AO43=0,0,AO19/AO43)</f>
        <v/>
      </c>
      <c r="AP68">
        <f>IF(AP43=0,0,AP19/AP43)</f>
        <v/>
      </c>
      <c r="AQ68">
        <f>IF(AQ43=0,0,AQ19/AQ43)</f>
        <v/>
      </c>
      <c r="AR68">
        <f>IF(AR43=0,0,AR19/AR43)</f>
        <v/>
      </c>
      <c r="AS68">
        <f>IF(AS43=0,0,AS19/AS43)</f>
        <v/>
      </c>
      <c r="AT68">
        <f>IF(AT43=0,0,AT19/AT43)</f>
        <v/>
      </c>
      <c r="AU68">
        <f>IF(AU43=0,0,AU19/AU43)</f>
        <v/>
      </c>
    </row>
    <row r="69" spans="1:47">
      <c r="B69" t="s">
        <v>18</v>
      </c>
    </row>
    <row r="70" spans="1:47">
      <c r="B70" t="s">
        <v>19</v>
      </c>
    </row>
    <row r="71" spans="1:47">
      <c r="B71" t="s">
        <v>20</v>
      </c>
      <c r="D71" t="s">
        <v>32</v>
      </c>
      <c r="G71">
        <f>IF(G46=0,0,G22/G46)</f>
        <v/>
      </c>
      <c r="H71">
        <f>IF(H46=0,0,H22/H46)</f>
        <v/>
      </c>
      <c r="I71">
        <f>IF(I46=0,0,I22/I46)</f>
        <v/>
      </c>
      <c r="J71">
        <f>IF(J46=0,0,J22/J46)</f>
        <v/>
      </c>
      <c r="K71">
        <f>IF(K46=0,0,K22/K46)</f>
        <v/>
      </c>
      <c r="L71">
        <f>IF(L46=0,0,L22/L46)</f>
        <v/>
      </c>
      <c r="M71">
        <f>IF(M46=0,0,M22/M46)</f>
        <v/>
      </c>
      <c r="N71">
        <f>IF(N46=0,0,N22/N46)</f>
        <v/>
      </c>
      <c r="O71">
        <f>IF(O46=0,0,O22/O46)</f>
        <v/>
      </c>
      <c r="P71">
        <f>IF(P46=0,0,P22/P46)</f>
        <v/>
      </c>
      <c r="Q71">
        <f>IF(Q46=0,0,Q22/Q46)</f>
        <v/>
      </c>
      <c r="R71">
        <f>IF(R46=0,0,R22/R46)</f>
        <v/>
      </c>
      <c r="S71">
        <f>IF(S46=0,0,S22/S46)</f>
        <v/>
      </c>
      <c r="T71">
        <f>IF(T46=0,0,T22/T46)</f>
        <v/>
      </c>
      <c r="U71">
        <f>IF(U46=0,0,U22/U46)</f>
        <v/>
      </c>
      <c r="V71">
        <f>IF(V46=0,0,V22/V46)</f>
        <v/>
      </c>
      <c r="W71">
        <f>IF(W46=0,0,W22/W46)</f>
        <v/>
      </c>
      <c r="X71">
        <f>IF(X46=0,0,X22/X46)</f>
        <v/>
      </c>
      <c r="Y71">
        <f>IF(Y46=0,0,Y22/Y46)</f>
        <v/>
      </c>
      <c r="Z71">
        <f>IF(Z46=0,0,Z22/Z46)</f>
        <v/>
      </c>
      <c r="AA71">
        <f>IF(AA46=0,0,AA22/AA46)</f>
        <v/>
      </c>
      <c r="AB71">
        <f>IF(AB46=0,0,AB22/AB46)</f>
        <v/>
      </c>
      <c r="AC71">
        <f>IF(AC46=0,0,AC22/AC46)</f>
        <v/>
      </c>
      <c r="AD71">
        <f>IF(AD46=0,0,AD22/AD46)</f>
        <v/>
      </c>
      <c r="AE71">
        <f>IF(AE46=0,0,AE22/AE46)</f>
        <v/>
      </c>
      <c r="AF71">
        <f>IF(AF46=0,0,AF22/AF46)</f>
        <v/>
      </c>
      <c r="AG71">
        <f>IF(AG46=0,0,AG22/AG46)</f>
        <v/>
      </c>
      <c r="AH71">
        <f>IF(AH46=0,0,AH22/AH46)</f>
        <v/>
      </c>
      <c r="AI71">
        <f>IF(AI46=0,0,AI22/AI46)</f>
        <v/>
      </c>
      <c r="AJ71">
        <f>IF(AJ46=0,0,AJ22/AJ46)</f>
        <v/>
      </c>
      <c r="AK71">
        <f>IF(AK46=0,0,AK22/AK46)</f>
        <v/>
      </c>
      <c r="AL71">
        <f>IF(AL46=0,0,AL22/AL46)</f>
        <v/>
      </c>
      <c r="AM71">
        <f>IF(AM46=0,0,AM22/AM46)</f>
        <v/>
      </c>
      <c r="AN71">
        <f>IF(AN46=0,0,AN22/AN46)</f>
        <v/>
      </c>
      <c r="AO71">
        <f>IF(AO46=0,0,AO22/AO46)</f>
        <v/>
      </c>
      <c r="AP71">
        <f>IF(AP46=0,0,AP22/AP46)</f>
        <v/>
      </c>
      <c r="AQ71">
        <f>IF(AQ46=0,0,AQ22/AQ46)</f>
        <v/>
      </c>
      <c r="AR71">
        <f>IF(AR46=0,0,AR22/AR46)</f>
        <v/>
      </c>
      <c r="AS71">
        <f>IF(AS46=0,0,AS22/AS46)</f>
        <v/>
      </c>
      <c r="AT71">
        <f>IF(AT46=0,0,AT22/AT46)</f>
        <v/>
      </c>
      <c r="AU71">
        <f>IF(AU46=0,0,AU22/AU46)</f>
        <v/>
      </c>
    </row>
    <row r="72" spans="1:47">
      <c r="B72" t="s">
        <v>21</v>
      </c>
    </row>
    <row r="73" spans="1:47">
      <c r="B73" t="s">
        <v>22</v>
      </c>
    </row>
    <row r="74" spans="1:47">
      <c r="B74" t="s">
        <v>23</v>
      </c>
    </row>
    <row r="75" spans="1:47">
      <c r="B75" t="s">
        <v>24</v>
      </c>
      <c r="F75" t="s">
        <v>25</v>
      </c>
    </row>
    <row r="76" spans="1:47">
      <c r="B76" t="s">
        <v>26</v>
      </c>
      <c r="F76" t="s">
        <v>25</v>
      </c>
    </row>
    <row r="77" spans="1:47">
      <c r="B77" t="s">
        <v>27</v>
      </c>
      <c r="F77" t="s">
        <v>25</v>
      </c>
    </row>
    <row r="78" spans="1:47">
      <c r="B78" t="s">
        <v>28</v>
      </c>
      <c r="D78" t="s">
        <v>33</v>
      </c>
      <c r="G78">
        <f>IF(G53=0,0,G29/G53)</f>
        <v/>
      </c>
      <c r="H78">
        <f>IF(H53=0,0,H29/H53)</f>
        <v/>
      </c>
      <c r="I78">
        <f>IF(I53=0,0,I29/I53)</f>
        <v/>
      </c>
      <c r="J78">
        <f>IF(J53=0,0,J29/J53)</f>
        <v/>
      </c>
      <c r="K78">
        <f>IF(K53=0,0,K29/K53)</f>
        <v/>
      </c>
      <c r="L78">
        <f>IF(L53=0,0,L29/L53)</f>
        <v/>
      </c>
      <c r="M78">
        <f>IF(M53=0,0,M29/M53)</f>
        <v/>
      </c>
      <c r="N78">
        <f>IF(N53=0,0,N29/N53)</f>
        <v/>
      </c>
      <c r="O78">
        <f>IF(O53=0,0,O29/O53)</f>
        <v/>
      </c>
      <c r="P78">
        <f>IF(P53=0,0,P29/P53)</f>
        <v/>
      </c>
      <c r="Q78">
        <f>IF(Q53=0,0,Q29/Q53)</f>
        <v/>
      </c>
      <c r="R78">
        <f>IF(R53=0,0,R29/R53)</f>
        <v/>
      </c>
      <c r="S78">
        <f>IF(S53=0,0,S29/S53)</f>
        <v/>
      </c>
      <c r="T78">
        <f>IF(T53=0,0,T29/T53)</f>
        <v/>
      </c>
      <c r="U78">
        <f>IF(U53=0,0,U29/U53)</f>
        <v/>
      </c>
      <c r="V78">
        <f>IF(V53=0,0,V29/V53)</f>
        <v/>
      </c>
      <c r="W78">
        <f>IF(W53=0,0,W29/W53)</f>
        <v/>
      </c>
      <c r="X78">
        <f>IF(X53=0,0,X29/X53)</f>
        <v/>
      </c>
      <c r="Y78">
        <f>IF(Y53=0,0,Y29/Y53)</f>
        <v/>
      </c>
      <c r="Z78">
        <f>IF(Z53=0,0,Z29/Z53)</f>
        <v/>
      </c>
      <c r="AA78">
        <f>IF(AA53=0,0,AA29/AA53)</f>
        <v/>
      </c>
      <c r="AB78">
        <f>IF(AB53=0,0,AB29/AB53)</f>
        <v/>
      </c>
      <c r="AC78">
        <f>IF(AC53=0,0,AC29/AC53)</f>
        <v/>
      </c>
      <c r="AD78">
        <f>IF(AD53=0,0,AD29/AD53)</f>
        <v/>
      </c>
      <c r="AE78">
        <f>IF(AE53=0,0,AE29/AE53)</f>
        <v/>
      </c>
      <c r="AF78">
        <f>IF(AF53=0,0,AF29/AF53)</f>
        <v/>
      </c>
      <c r="AG78">
        <f>IF(AG53=0,0,AG29/AG53)</f>
        <v/>
      </c>
      <c r="AH78">
        <f>IF(AH53=0,0,AH29/AH53)</f>
        <v/>
      </c>
      <c r="AI78">
        <f>IF(AI53=0,0,AI29/AI53)</f>
        <v/>
      </c>
      <c r="AJ78">
        <f>IF(AJ53=0,0,AJ29/AJ53)</f>
        <v/>
      </c>
      <c r="AK78">
        <f>IF(AK53=0,0,AK29/AK53)</f>
        <v/>
      </c>
      <c r="AL78">
        <f>IF(AL53=0,0,AL29/AL53)</f>
        <v/>
      </c>
      <c r="AM78">
        <f>IF(AM53=0,0,AM29/AM53)</f>
        <v/>
      </c>
      <c r="AN78">
        <f>IF(AN53=0,0,AN29/AN53)</f>
        <v/>
      </c>
      <c r="AO78">
        <f>IF(AO53=0,0,AO29/AO53)</f>
        <v/>
      </c>
      <c r="AP78">
        <f>IF(AP53=0,0,AP29/AP53)</f>
        <v/>
      </c>
      <c r="AQ78">
        <f>IF(AQ53=0,0,AQ29/AQ53)</f>
        <v/>
      </c>
      <c r="AR78">
        <f>IF(AR53=0,0,AR29/AR53)</f>
        <v/>
      </c>
      <c r="AS78">
        <f>IF(AS53=0,0,AS29/AS53)</f>
        <v/>
      </c>
      <c r="AT78">
        <f>IF(AT53=0,0,AT29/AT53)</f>
        <v/>
      </c>
      <c r="AU78">
        <f>IF(AU53=0,0,AU29/AU53)</f>
        <v/>
      </c>
    </row>
    <row r="80" spans="1:47">
      <c r="G80" t="n">
        <v>8</v>
      </c>
      <c r="H80" t="n">
        <v>9</v>
      </c>
      <c r="I80" t="n">
        <v>10</v>
      </c>
      <c r="J80" t="n">
        <v>11</v>
      </c>
      <c r="K80" t="n">
        <v>12</v>
      </c>
      <c r="L80" t="n">
        <v>13</v>
      </c>
      <c r="M80" t="n">
        <v>14</v>
      </c>
      <c r="N80" t="n">
        <v>15</v>
      </c>
      <c r="O80" t="n">
        <v>16</v>
      </c>
      <c r="P80" t="n">
        <v>17</v>
      </c>
      <c r="Q80" t="n">
        <v>18</v>
      </c>
      <c r="R80" t="n">
        <v>19</v>
      </c>
      <c r="S80" t="n">
        <v>20</v>
      </c>
      <c r="T80" t="n">
        <v>21</v>
      </c>
      <c r="U80" t="n">
        <v>22</v>
      </c>
      <c r="V80" t="n">
        <v>23</v>
      </c>
      <c r="W80" t="n">
        <v>24</v>
      </c>
      <c r="X80" t="n">
        <v>25</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SE90"/>
  <sheetViews>
    <sheetView workbookViewId="0">
      <selection activeCell="A1" sqref="A1"/>
    </sheetView>
  </sheetViews>
  <sheetFormatPr baseColWidth="10" defaultRowHeight="15"/>
  <sheetData>
    <row r="1" spans="1:499">
      <c r="A1" t="s">
        <v>34</v>
      </c>
      <c r="F1" t="s">
        <v>1</v>
      </c>
    </row>
    <row r="2" spans="1:499">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c r="QX2">
        <f>YEAR((QX3))</f>
        <v/>
      </c>
      <c r="QY2">
        <f>YEAR((QY3))</f>
        <v/>
      </c>
      <c r="QZ2">
        <f>YEAR((QZ3))</f>
        <v/>
      </c>
      <c r="RA2">
        <f>YEAR((RA3))</f>
        <v/>
      </c>
      <c r="RB2">
        <f>YEAR((RB3))</f>
        <v/>
      </c>
      <c r="RC2">
        <f>YEAR((RC3))</f>
        <v/>
      </c>
      <c r="RD2">
        <f>YEAR((RD3))</f>
        <v/>
      </c>
      <c r="RE2">
        <f>YEAR((RE3))</f>
        <v/>
      </c>
      <c r="RF2">
        <f>YEAR((RF3))</f>
        <v/>
      </c>
      <c r="RG2">
        <f>YEAR((RG3))</f>
        <v/>
      </c>
      <c r="RH2">
        <f>YEAR((RH3))</f>
        <v/>
      </c>
      <c r="RI2">
        <f>YEAR((RI3))</f>
        <v/>
      </c>
      <c r="RJ2">
        <f>YEAR((RJ3))</f>
        <v/>
      </c>
      <c r="RK2">
        <f>YEAR((RK3))</f>
        <v/>
      </c>
      <c r="RL2">
        <f>YEAR((RL3))</f>
        <v/>
      </c>
      <c r="RM2">
        <f>YEAR((RM3))</f>
        <v/>
      </c>
      <c r="RN2">
        <f>YEAR((RN3))</f>
        <v/>
      </c>
      <c r="RO2">
        <f>YEAR((RO3))</f>
        <v/>
      </c>
      <c r="RP2">
        <f>YEAR((RP3))</f>
        <v/>
      </c>
      <c r="RQ2">
        <f>YEAR((RQ3))</f>
        <v/>
      </c>
      <c r="RR2">
        <f>YEAR((RR3))</f>
        <v/>
      </c>
      <c r="RS2">
        <f>YEAR((RS3))</f>
        <v/>
      </c>
      <c r="RT2">
        <f>YEAR((RT3))</f>
        <v/>
      </c>
      <c r="RU2">
        <f>YEAR((RU3))</f>
        <v/>
      </c>
      <c r="RV2">
        <f>YEAR((RV3))</f>
        <v/>
      </c>
      <c r="RW2">
        <f>YEAR((RW3))</f>
        <v/>
      </c>
      <c r="RX2">
        <f>YEAR((RX3))</f>
        <v/>
      </c>
      <c r="RY2">
        <f>YEAR((RY3))</f>
        <v/>
      </c>
      <c r="RZ2">
        <f>YEAR((RZ3))</f>
        <v/>
      </c>
      <c r="SA2">
        <f>YEAR((SA3))</f>
        <v/>
      </c>
      <c r="SB2">
        <f>YEAR((SB3))</f>
        <v/>
      </c>
      <c r="SC2">
        <f>YEAR((SC3))</f>
        <v/>
      </c>
      <c r="SD2">
        <f>YEAR((SD3))</f>
        <v/>
      </c>
      <c r="SE2">
        <f>YEAR((SE3))</f>
        <v/>
      </c>
    </row>
    <row r="3" spans="1:499">
      <c r="H3" s="1" t="n">
        <v>32904</v>
      </c>
      <c r="I3" s="1" t="n">
        <v>32932</v>
      </c>
      <c r="J3" s="1" t="n">
        <v>32963</v>
      </c>
      <c r="K3" s="1" t="n">
        <v>32993</v>
      </c>
      <c r="L3" s="1" t="n">
        <v>33024</v>
      </c>
      <c r="M3" s="1" t="n">
        <v>33054</v>
      </c>
      <c r="N3" s="1" t="n">
        <v>33085</v>
      </c>
      <c r="O3" s="1" t="n">
        <v>33116</v>
      </c>
      <c r="P3" s="1" t="n">
        <v>33146</v>
      </c>
      <c r="Q3" s="1" t="n">
        <v>33177</v>
      </c>
      <c r="R3" s="1" t="n">
        <v>33207</v>
      </c>
      <c r="S3" s="1" t="n">
        <v>33238</v>
      </c>
      <c r="T3" s="1" t="n">
        <v>33269</v>
      </c>
      <c r="U3" s="1" t="n">
        <v>33297</v>
      </c>
      <c r="V3" s="1" t="n">
        <v>33328</v>
      </c>
      <c r="W3" s="1" t="n">
        <v>33358</v>
      </c>
      <c r="X3" s="1" t="n">
        <v>33389</v>
      </c>
      <c r="Y3" s="1" t="n">
        <v>33419</v>
      </c>
      <c r="Z3" s="1" t="n">
        <v>33450</v>
      </c>
      <c r="AA3" s="1" t="n">
        <v>33481</v>
      </c>
      <c r="AB3" s="1" t="n">
        <v>33511</v>
      </c>
      <c r="AC3" s="1" t="n">
        <v>33542</v>
      </c>
      <c r="AD3" s="1" t="n">
        <v>33572</v>
      </c>
      <c r="AE3" s="1" t="n">
        <v>33603</v>
      </c>
      <c r="AF3" s="1" t="n">
        <v>33634</v>
      </c>
      <c r="AG3" s="1" t="n">
        <v>33663</v>
      </c>
      <c r="AH3" s="1" t="n">
        <v>33694</v>
      </c>
      <c r="AI3" s="1" t="n">
        <v>33724</v>
      </c>
      <c r="AJ3" s="1" t="n">
        <v>33755</v>
      </c>
      <c r="AK3" s="1" t="n">
        <v>33785</v>
      </c>
      <c r="AL3" s="1" t="n">
        <v>33816</v>
      </c>
      <c r="AM3" s="1" t="n">
        <v>33847</v>
      </c>
      <c r="AN3" s="1" t="n">
        <v>33877</v>
      </c>
      <c r="AO3" s="1" t="n">
        <v>33908</v>
      </c>
      <c r="AP3" s="1" t="n">
        <v>33938</v>
      </c>
      <c r="AQ3" s="1" t="n">
        <v>33969</v>
      </c>
      <c r="AR3" s="1" t="n">
        <v>34000</v>
      </c>
      <c r="AS3" s="1" t="n">
        <v>34028</v>
      </c>
      <c r="AT3" s="1" t="n">
        <v>34059</v>
      </c>
      <c r="AU3" s="1" t="n">
        <v>34089</v>
      </c>
      <c r="AV3" s="1" t="n">
        <v>34120</v>
      </c>
      <c r="AW3" s="1" t="n">
        <v>34150</v>
      </c>
      <c r="AX3" s="1" t="n">
        <v>34181</v>
      </c>
      <c r="AY3" s="1" t="n">
        <v>34212</v>
      </c>
      <c r="AZ3" s="1" t="n">
        <v>34242</v>
      </c>
      <c r="BA3" s="1" t="n">
        <v>34273</v>
      </c>
      <c r="BB3" s="1" t="n">
        <v>34303</v>
      </c>
      <c r="BC3" s="1" t="n">
        <v>34334</v>
      </c>
      <c r="BD3" s="1" t="n">
        <v>34365</v>
      </c>
      <c r="BE3" s="1" t="n">
        <v>34393</v>
      </c>
      <c r="BF3" s="1" t="n">
        <v>34424</v>
      </c>
      <c r="BG3" s="1" t="n">
        <v>34454</v>
      </c>
      <c r="BH3" s="1" t="n">
        <v>34485</v>
      </c>
      <c r="BI3" s="1" t="n">
        <v>34515</v>
      </c>
      <c r="BJ3" s="1" t="n">
        <v>34546</v>
      </c>
      <c r="BK3" s="1" t="n">
        <v>34577</v>
      </c>
      <c r="BL3" s="1" t="n">
        <v>34607</v>
      </c>
      <c r="BM3" s="1" t="n">
        <v>34638</v>
      </c>
      <c r="BN3" s="1" t="n">
        <v>34668</v>
      </c>
      <c r="BO3" s="1" t="n">
        <v>34699</v>
      </c>
      <c r="BP3" s="1" t="n">
        <v>34730</v>
      </c>
      <c r="BQ3" s="1" t="n">
        <v>34758</v>
      </c>
      <c r="BR3" s="1" t="n">
        <v>34789</v>
      </c>
      <c r="BS3" s="1" t="n">
        <v>34819</v>
      </c>
      <c r="BT3" s="1" t="n">
        <v>34850</v>
      </c>
      <c r="BU3" s="1" t="n">
        <v>34880</v>
      </c>
      <c r="BV3" s="1" t="n">
        <v>34911</v>
      </c>
      <c r="BW3" s="1" t="n">
        <v>34942</v>
      </c>
      <c r="BX3" s="1" t="n">
        <v>34972</v>
      </c>
      <c r="BY3" s="1" t="n">
        <v>35003</v>
      </c>
      <c r="BZ3" s="1" t="n">
        <v>35033</v>
      </c>
      <c r="CA3" s="1" t="n">
        <v>35064</v>
      </c>
      <c r="CB3" s="1" t="n">
        <v>35095</v>
      </c>
      <c r="CC3" s="1" t="n">
        <v>35124</v>
      </c>
      <c r="CD3" s="1" t="n">
        <v>35155</v>
      </c>
      <c r="CE3" s="1" t="n">
        <v>35185</v>
      </c>
      <c r="CF3" s="1" t="n">
        <v>35216</v>
      </c>
      <c r="CG3" s="1" t="n">
        <v>35246</v>
      </c>
      <c r="CH3" s="1" t="n">
        <v>35277</v>
      </c>
      <c r="CI3" s="1" t="n">
        <v>35308</v>
      </c>
      <c r="CJ3" s="1" t="n">
        <v>35338</v>
      </c>
      <c r="CK3" s="1" t="n">
        <v>35369</v>
      </c>
      <c r="CL3" s="1" t="n">
        <v>35399</v>
      </c>
      <c r="CM3" s="1" t="n">
        <v>35430</v>
      </c>
      <c r="CN3" s="1" t="n">
        <v>35461</v>
      </c>
      <c r="CO3" s="1" t="n">
        <v>35489</v>
      </c>
      <c r="CP3" s="1" t="n">
        <v>35520</v>
      </c>
      <c r="CQ3" s="1" t="n">
        <v>35550</v>
      </c>
      <c r="CR3" s="1" t="n">
        <v>35581</v>
      </c>
      <c r="CS3" s="1" t="n">
        <v>35611</v>
      </c>
      <c r="CT3" s="1" t="n">
        <v>35642</v>
      </c>
      <c r="CU3" s="1" t="n">
        <v>35673</v>
      </c>
      <c r="CV3" s="1" t="n">
        <v>35703</v>
      </c>
      <c r="CW3" s="1" t="n">
        <v>35734</v>
      </c>
      <c r="CX3" s="1" t="n">
        <v>35764</v>
      </c>
      <c r="CY3" s="1" t="n">
        <v>35795</v>
      </c>
      <c r="CZ3" s="1" t="n">
        <v>35826</v>
      </c>
      <c r="DA3" s="1" t="n">
        <v>35854</v>
      </c>
      <c r="DB3" s="1" t="n">
        <v>35885</v>
      </c>
      <c r="DC3" s="1" t="n">
        <v>35915</v>
      </c>
      <c r="DD3" s="1" t="n">
        <v>35946</v>
      </c>
      <c r="DE3" s="1" t="n">
        <v>35976</v>
      </c>
      <c r="DF3" s="1" t="n">
        <v>36007</v>
      </c>
      <c r="DG3" s="1" t="n">
        <v>36038</v>
      </c>
      <c r="DH3" s="1" t="n">
        <v>36068</v>
      </c>
      <c r="DI3" s="1" t="n">
        <v>36099</v>
      </c>
      <c r="DJ3" s="1" t="n">
        <v>36129</v>
      </c>
      <c r="DK3" s="1" t="n">
        <v>36160</v>
      </c>
      <c r="DL3" s="1" t="n">
        <v>36191</v>
      </c>
      <c r="DM3" s="1" t="n">
        <v>36219</v>
      </c>
      <c r="DN3" s="1" t="n">
        <v>36250</v>
      </c>
      <c r="DO3" s="1" t="n">
        <v>36280</v>
      </c>
      <c r="DP3" s="1" t="n">
        <v>36311</v>
      </c>
      <c r="DQ3" s="1" t="n">
        <v>36341</v>
      </c>
      <c r="DR3" s="1" t="n">
        <v>36372</v>
      </c>
      <c r="DS3" s="1" t="n">
        <v>36403</v>
      </c>
      <c r="DT3" s="1" t="n">
        <v>36433</v>
      </c>
      <c r="DU3" s="1" t="n">
        <v>36464</v>
      </c>
      <c r="DV3" s="1" t="n">
        <v>36494</v>
      </c>
      <c r="DW3" s="1" t="n">
        <v>36525</v>
      </c>
      <c r="DX3" s="1" t="n">
        <v>36556</v>
      </c>
      <c r="DY3" s="1" t="n">
        <v>36585</v>
      </c>
      <c r="DZ3" s="1" t="n">
        <v>36616</v>
      </c>
      <c r="EA3" s="1" t="n">
        <v>36646</v>
      </c>
      <c r="EB3" s="1" t="n">
        <v>36677</v>
      </c>
      <c r="EC3" s="1" t="n">
        <v>36707</v>
      </c>
      <c r="ED3" s="1" t="n">
        <v>36738</v>
      </c>
      <c r="EE3" s="1" t="n">
        <v>36769</v>
      </c>
      <c r="EF3" s="1" t="n">
        <v>36799</v>
      </c>
      <c r="EG3" s="1" t="n">
        <v>36830</v>
      </c>
      <c r="EH3" s="1" t="n">
        <v>36860</v>
      </c>
      <c r="EI3" s="1" t="n">
        <v>36891</v>
      </c>
      <c r="EJ3" s="1" t="n">
        <v>36892</v>
      </c>
      <c r="EK3" s="1" t="n">
        <v>36923</v>
      </c>
      <c r="EL3" s="1" t="n">
        <v>36951</v>
      </c>
      <c r="EM3" s="1" t="n">
        <v>36982</v>
      </c>
      <c r="EN3" s="1" t="n">
        <v>37012</v>
      </c>
      <c r="EO3" s="1" t="n">
        <v>37043</v>
      </c>
      <c r="EP3" s="1" t="n">
        <v>37073</v>
      </c>
      <c r="EQ3" s="1" t="n">
        <v>37104</v>
      </c>
      <c r="ER3" s="1" t="n">
        <v>37135</v>
      </c>
      <c r="ES3" s="1" t="n">
        <v>37165</v>
      </c>
      <c r="ET3" s="1" t="n">
        <v>37196</v>
      </c>
      <c r="EU3" s="1" t="n">
        <v>37226</v>
      </c>
      <c r="EV3" s="1" t="n">
        <v>37257</v>
      </c>
      <c r="EW3" s="1" t="n">
        <v>37288</v>
      </c>
      <c r="EX3" s="1" t="n">
        <v>37316</v>
      </c>
      <c r="EY3" s="1" t="n">
        <v>37347</v>
      </c>
      <c r="EZ3" s="1" t="n">
        <v>37377</v>
      </c>
      <c r="FA3" s="1" t="n">
        <v>37408</v>
      </c>
      <c r="FB3" s="1" t="n">
        <v>37438</v>
      </c>
      <c r="FC3" s="1" t="n">
        <v>37469</v>
      </c>
      <c r="FD3" s="1" t="n">
        <v>37500</v>
      </c>
      <c r="FE3" s="1" t="n">
        <v>37530</v>
      </c>
      <c r="FF3" s="1" t="n">
        <v>37561</v>
      </c>
      <c r="FG3" s="1" t="n">
        <v>37591</v>
      </c>
      <c r="FH3" s="1" t="n">
        <v>37652</v>
      </c>
      <c r="FI3" s="1" t="n">
        <v>37680</v>
      </c>
      <c r="FJ3" s="1" t="n">
        <v>37711</v>
      </c>
      <c r="FK3" s="1" t="n">
        <v>37741</v>
      </c>
      <c r="FL3" s="1" t="n">
        <v>37772</v>
      </c>
      <c r="FM3" s="1" t="n">
        <v>37802</v>
      </c>
      <c r="FN3" s="1" t="n">
        <v>37833</v>
      </c>
      <c r="FO3" s="1" t="n">
        <v>37864</v>
      </c>
      <c r="FP3" s="1" t="n">
        <v>37894</v>
      </c>
      <c r="FQ3" s="1" t="n">
        <v>37925</v>
      </c>
      <c r="FR3" s="1" t="n">
        <v>37955</v>
      </c>
      <c r="FS3" s="1" t="n">
        <v>37986</v>
      </c>
      <c r="FT3" s="1" t="n">
        <v>38017</v>
      </c>
      <c r="FU3" s="1" t="n">
        <v>38046</v>
      </c>
      <c r="FV3" s="1" t="n">
        <v>38077</v>
      </c>
      <c r="FW3" s="1" t="n">
        <v>38107</v>
      </c>
      <c r="FX3" s="1" t="n">
        <v>38138</v>
      </c>
      <c r="FY3" s="1" t="n">
        <v>38168</v>
      </c>
      <c r="FZ3" s="1" t="n">
        <v>38199</v>
      </c>
      <c r="GA3" s="1" t="n">
        <v>38230</v>
      </c>
      <c r="GB3" s="1" t="n">
        <v>38260</v>
      </c>
      <c r="GC3" s="1" t="n">
        <v>38291</v>
      </c>
      <c r="GD3" s="1" t="n">
        <v>38321</v>
      </c>
      <c r="GE3" s="1" t="n">
        <v>38352</v>
      </c>
      <c r="GF3" s="1" t="n">
        <v>38383</v>
      </c>
      <c r="GG3" s="1" t="n">
        <v>38411</v>
      </c>
      <c r="GH3" s="1" t="n">
        <v>38442</v>
      </c>
      <c r="GI3" s="1" t="n">
        <v>38472</v>
      </c>
      <c r="GJ3" s="1" t="n">
        <v>38503</v>
      </c>
      <c r="GK3" s="1" t="n">
        <v>38533</v>
      </c>
      <c r="GL3" s="1" t="n">
        <v>38564</v>
      </c>
      <c r="GM3" s="1" t="n">
        <v>38595</v>
      </c>
      <c r="GN3" s="1" t="n">
        <v>38625</v>
      </c>
      <c r="GO3" s="1" t="n">
        <v>38656</v>
      </c>
      <c r="GP3" s="1" t="n">
        <v>38686</v>
      </c>
      <c r="GQ3" s="1" t="n">
        <v>38717</v>
      </c>
      <c r="GR3" s="1" t="n">
        <v>38748</v>
      </c>
      <c r="GS3" s="1" t="n">
        <v>38776</v>
      </c>
      <c r="GT3" s="1" t="n">
        <v>38807</v>
      </c>
      <c r="GU3" s="1" t="n">
        <v>38837</v>
      </c>
      <c r="GV3" s="1" t="n">
        <v>38868</v>
      </c>
      <c r="GW3" s="1" t="n">
        <v>38898</v>
      </c>
      <c r="GX3" s="1" t="n">
        <v>38929</v>
      </c>
      <c r="GY3" s="1" t="n">
        <v>38960</v>
      </c>
      <c r="GZ3" s="1" t="n">
        <v>38990</v>
      </c>
      <c r="HA3" s="1" t="n">
        <v>39021</v>
      </c>
      <c r="HB3" s="1" t="n">
        <v>39051</v>
      </c>
      <c r="HC3" s="1" t="n">
        <v>39082</v>
      </c>
      <c r="HD3" s="1" t="n">
        <v>39113</v>
      </c>
      <c r="HE3" s="1" t="n">
        <v>39141</v>
      </c>
      <c r="HF3" s="1" t="n">
        <v>39172</v>
      </c>
      <c r="HG3" s="1" t="n">
        <v>39202</v>
      </c>
      <c r="HH3" s="1" t="n">
        <v>39233</v>
      </c>
      <c r="HI3" s="1" t="n">
        <v>39263</v>
      </c>
      <c r="HJ3" s="1" t="n">
        <v>39294</v>
      </c>
      <c r="HK3" s="1" t="n">
        <v>39325</v>
      </c>
      <c r="HL3" s="1" t="n">
        <v>39355</v>
      </c>
      <c r="HM3" s="1" t="n">
        <v>39386</v>
      </c>
      <c r="HN3" s="1" t="n">
        <v>39416</v>
      </c>
      <c r="HO3" s="1" t="n">
        <v>39447</v>
      </c>
      <c r="HP3" s="1" t="n">
        <v>39478</v>
      </c>
      <c r="HQ3" s="1" t="n">
        <v>39507</v>
      </c>
      <c r="HR3" s="1" t="n">
        <v>39538</v>
      </c>
      <c r="HS3" s="1" t="n">
        <v>39568</v>
      </c>
      <c r="HT3" s="1" t="n">
        <v>39599</v>
      </c>
      <c r="HU3" s="1" t="n">
        <v>39629</v>
      </c>
      <c r="HV3" s="1" t="n">
        <v>39660</v>
      </c>
      <c r="HW3" s="1" t="n">
        <v>39691</v>
      </c>
      <c r="HX3" s="1" t="n">
        <v>39721</v>
      </c>
      <c r="HY3" s="1" t="n">
        <v>39752</v>
      </c>
      <c r="HZ3" s="1" t="n">
        <v>39782</v>
      </c>
      <c r="IA3" s="1" t="n">
        <v>39813</v>
      </c>
      <c r="IB3" s="1" t="n">
        <v>39844</v>
      </c>
      <c r="IC3" s="1" t="n">
        <v>39872</v>
      </c>
      <c r="ID3" s="1" t="n">
        <v>39903</v>
      </c>
      <c r="IE3" s="1" t="n">
        <v>39933</v>
      </c>
      <c r="IF3" s="1" t="n">
        <v>39964</v>
      </c>
      <c r="IG3" s="1" t="n">
        <v>39994</v>
      </c>
      <c r="IH3" s="1" t="n">
        <v>40025</v>
      </c>
      <c r="II3" s="1" t="n">
        <v>40056</v>
      </c>
      <c r="IJ3" s="1" t="n">
        <v>40086</v>
      </c>
      <c r="IK3" s="1" t="n">
        <v>40117</v>
      </c>
      <c r="IL3" s="1" t="n">
        <v>40147</v>
      </c>
      <c r="IM3" s="1" t="n">
        <v>40178</v>
      </c>
      <c r="IN3" s="1" t="n">
        <v>40209</v>
      </c>
      <c r="IO3" s="1" t="n">
        <v>40237</v>
      </c>
      <c r="IP3" s="1" t="n">
        <v>40268</v>
      </c>
      <c r="IQ3" s="1" t="n">
        <v>40298</v>
      </c>
      <c r="IR3" s="1" t="n">
        <v>40329</v>
      </c>
      <c r="IS3" s="1" t="n">
        <v>40359</v>
      </c>
      <c r="IT3" s="1" t="n">
        <v>40390</v>
      </c>
      <c r="IU3" s="1" t="n">
        <v>40421</v>
      </c>
      <c r="IV3" s="1" t="n">
        <v>40451</v>
      </c>
      <c r="IW3" s="1" t="n">
        <v>40482</v>
      </c>
      <c r="IX3" s="1" t="n">
        <v>40512</v>
      </c>
      <c r="IY3" s="1" t="n">
        <v>40543</v>
      </c>
      <c r="IZ3" s="1" t="n">
        <v>40574</v>
      </c>
      <c r="JA3" s="1" t="n">
        <v>40602</v>
      </c>
      <c r="JB3" s="1" t="n">
        <v>40633</v>
      </c>
      <c r="JC3" s="1" t="n">
        <v>40663</v>
      </c>
      <c r="JD3" s="1" t="n">
        <v>40694</v>
      </c>
      <c r="JE3" s="1" t="n">
        <v>40724</v>
      </c>
      <c r="JF3" s="1" t="n">
        <v>40755</v>
      </c>
      <c r="JG3" s="1" t="n">
        <v>40786</v>
      </c>
      <c r="JH3" s="1" t="n">
        <v>40816</v>
      </c>
      <c r="JI3" s="1" t="n">
        <v>40847</v>
      </c>
      <c r="JJ3" s="1" t="n">
        <v>40877</v>
      </c>
      <c r="JK3" s="1" t="n">
        <v>40908</v>
      </c>
      <c r="JL3" s="1" t="n">
        <v>40939</v>
      </c>
      <c r="JM3" s="1" t="n">
        <v>40968</v>
      </c>
      <c r="JN3" s="1" t="n">
        <v>40999</v>
      </c>
      <c r="JO3" s="1" t="n">
        <v>41029</v>
      </c>
      <c r="JP3" s="1" t="n">
        <v>41060</v>
      </c>
      <c r="JQ3" s="1" t="n">
        <v>41090</v>
      </c>
      <c r="JR3" s="1" t="n">
        <v>41121</v>
      </c>
      <c r="JS3" s="1" t="n">
        <v>41152</v>
      </c>
      <c r="JT3" s="1" t="n">
        <v>41182</v>
      </c>
      <c r="JU3" s="1" t="n">
        <v>41213</v>
      </c>
      <c r="JV3" s="1" t="n">
        <v>41243</v>
      </c>
      <c r="JW3" s="1" t="n">
        <v>41274</v>
      </c>
      <c r="JX3" s="1" t="n">
        <v>41305</v>
      </c>
      <c r="JY3" s="1" t="n">
        <v>41333</v>
      </c>
      <c r="JZ3" s="1" t="n">
        <v>41364</v>
      </c>
      <c r="KA3" s="1" t="n">
        <v>41394</v>
      </c>
      <c r="KB3" s="1" t="n">
        <v>41425</v>
      </c>
      <c r="KC3" s="1" t="n">
        <v>41455</v>
      </c>
      <c r="KD3" s="1" t="n">
        <v>41486</v>
      </c>
      <c r="KE3" s="1" t="n">
        <v>41517</v>
      </c>
      <c r="KF3" s="1" t="n">
        <v>41547</v>
      </c>
      <c r="KG3" s="1" t="n">
        <v>41578</v>
      </c>
      <c r="KH3" s="1" t="n">
        <v>41608</v>
      </c>
      <c r="KI3" s="1" t="n">
        <v>41639</v>
      </c>
      <c r="KJ3" s="1" t="n">
        <v>41670</v>
      </c>
      <c r="KK3" s="1" t="n">
        <v>41698</v>
      </c>
      <c r="KL3" s="1" t="n">
        <v>41729</v>
      </c>
      <c r="KM3" s="1" t="n">
        <v>41759</v>
      </c>
      <c r="KN3" s="1" t="n">
        <v>41790</v>
      </c>
      <c r="KO3" s="1" t="n">
        <v>41820</v>
      </c>
      <c r="KP3" s="1" t="n">
        <v>41851</v>
      </c>
      <c r="KQ3" s="1" t="n">
        <v>41882</v>
      </c>
      <c r="KR3" s="1" t="n">
        <v>41912</v>
      </c>
      <c r="KS3" s="1" t="n">
        <v>41943</v>
      </c>
      <c r="KT3" s="1" t="n">
        <v>41973</v>
      </c>
      <c r="KU3" s="1" t="n">
        <v>42004</v>
      </c>
      <c r="KV3" s="1" t="n">
        <v>42035</v>
      </c>
      <c r="KW3" s="1" t="n">
        <v>42063</v>
      </c>
      <c r="KX3" s="1" t="n">
        <v>42094</v>
      </c>
      <c r="KY3" s="1" t="n">
        <v>42124</v>
      </c>
      <c r="KZ3" s="1" t="n">
        <v>42155</v>
      </c>
      <c r="LA3" s="1" t="n">
        <v>42185</v>
      </c>
      <c r="LB3" s="1" t="n">
        <v>42216</v>
      </c>
      <c r="LC3" s="1" t="n">
        <v>42247</v>
      </c>
      <c r="LD3" s="1" t="n">
        <v>42277</v>
      </c>
      <c r="LE3" s="1" t="n">
        <v>42308</v>
      </c>
      <c r="LF3" s="1" t="n">
        <v>42338</v>
      </c>
      <c r="LG3" s="1" t="n">
        <v>42369</v>
      </c>
      <c r="LH3" s="1" t="n">
        <v>42400</v>
      </c>
      <c r="LI3" s="1" t="n">
        <v>42429</v>
      </c>
      <c r="LJ3" s="1" t="n">
        <v>42460</v>
      </c>
      <c r="LK3" s="1" t="n">
        <v>42490</v>
      </c>
      <c r="LL3" s="1" t="n">
        <v>42521</v>
      </c>
      <c r="LM3" s="1" t="n">
        <v>42551</v>
      </c>
      <c r="LN3" s="1" t="n">
        <v>42582</v>
      </c>
      <c r="LO3" s="1" t="n">
        <v>42613</v>
      </c>
      <c r="LP3" s="1" t="n">
        <v>42643</v>
      </c>
      <c r="LQ3" s="1" t="n">
        <v>42674</v>
      </c>
      <c r="LR3" s="1" t="n">
        <v>42704</v>
      </c>
      <c r="LS3" s="1" t="n">
        <v>42735</v>
      </c>
      <c r="LT3" s="1" t="n">
        <v>42766</v>
      </c>
      <c r="LU3" s="1" t="n">
        <v>42794</v>
      </c>
      <c r="LV3" s="1" t="n">
        <v>42825</v>
      </c>
      <c r="LW3" s="1" t="n">
        <v>42855</v>
      </c>
      <c r="LX3" s="1" t="n">
        <v>42886</v>
      </c>
      <c r="LY3" s="1" t="n">
        <v>42916</v>
      </c>
      <c r="LZ3" s="1" t="n">
        <v>42947</v>
      </c>
      <c r="MA3" s="1" t="n">
        <v>42978</v>
      </c>
      <c r="MB3" s="1" t="n">
        <v>43008</v>
      </c>
      <c r="MC3" s="1" t="n">
        <v>43039</v>
      </c>
      <c r="MD3" s="1" t="n">
        <v>43069</v>
      </c>
      <c r="ME3" s="1" t="n">
        <v>43100</v>
      </c>
      <c r="MF3" s="1" t="n">
        <v>43131</v>
      </c>
      <c r="MG3" s="1" t="n">
        <v>43159</v>
      </c>
      <c r="MH3" s="1" t="n">
        <v>43190</v>
      </c>
      <c r="MI3" s="1" t="n">
        <v>43220</v>
      </c>
      <c r="MJ3" s="1" t="n">
        <v>43251</v>
      </c>
      <c r="MK3" s="1" t="n">
        <v>43281</v>
      </c>
      <c r="ML3" s="1" t="n">
        <v>43312</v>
      </c>
      <c r="MM3" s="1" t="n">
        <v>43343</v>
      </c>
      <c r="MN3" s="1" t="n">
        <v>43373</v>
      </c>
      <c r="MO3" s="1" t="n">
        <v>43404</v>
      </c>
      <c r="MP3" s="1" t="n">
        <v>43434</v>
      </c>
      <c r="MQ3" s="1" t="n">
        <v>43465</v>
      </c>
      <c r="MR3" s="1" t="n">
        <v>43496</v>
      </c>
      <c r="MS3" s="1" t="n">
        <v>43524</v>
      </c>
      <c r="MT3" s="1" t="n">
        <v>43555</v>
      </c>
      <c r="MU3" s="1" t="n">
        <v>43585</v>
      </c>
      <c r="MV3" s="1" t="n">
        <v>43616</v>
      </c>
      <c r="MW3" s="1" t="n">
        <v>43646</v>
      </c>
      <c r="MX3" s="1" t="n">
        <v>43677</v>
      </c>
      <c r="MY3" s="1" t="n">
        <v>43708</v>
      </c>
      <c r="MZ3" s="1" t="n">
        <v>43738</v>
      </c>
      <c r="NA3" s="1" t="n">
        <v>43769</v>
      </c>
      <c r="NB3" s="1" t="n">
        <v>43799</v>
      </c>
      <c r="NC3" s="1" t="n">
        <v>43830</v>
      </c>
      <c r="ND3" s="1" t="n">
        <v>43861</v>
      </c>
      <c r="NE3" s="1" t="n">
        <v>43890</v>
      </c>
      <c r="NF3" s="1" t="n">
        <v>43921</v>
      </c>
      <c r="NG3" s="1" t="n">
        <v>43951</v>
      </c>
      <c r="NH3" s="1" t="n">
        <v>43982</v>
      </c>
      <c r="NI3" s="1" t="n">
        <v>44012</v>
      </c>
      <c r="NJ3" s="1" t="n">
        <v>44043</v>
      </c>
      <c r="NK3" s="1" t="n">
        <v>44074</v>
      </c>
      <c r="NL3" s="1" t="n">
        <v>44104</v>
      </c>
      <c r="NM3" s="1" t="n">
        <v>44135</v>
      </c>
      <c r="NN3" s="1" t="n">
        <v>44165</v>
      </c>
      <c r="NO3" s="1" t="n">
        <v>44196</v>
      </c>
      <c r="NP3" s="1" t="n">
        <v>44227</v>
      </c>
      <c r="NQ3" s="1" t="n">
        <v>44255</v>
      </c>
      <c r="NR3" s="1" t="n">
        <v>44286</v>
      </c>
      <c r="NS3" s="1" t="n">
        <v>44316</v>
      </c>
      <c r="NT3" s="1" t="n">
        <v>44347</v>
      </c>
      <c r="NU3" s="1" t="n">
        <v>44377</v>
      </c>
      <c r="NV3" s="1" t="n">
        <v>44408</v>
      </c>
      <c r="NW3" s="1" t="n">
        <v>44439</v>
      </c>
      <c r="NX3" s="1" t="n">
        <v>44469</v>
      </c>
      <c r="NY3" s="1" t="n">
        <v>44500</v>
      </c>
      <c r="NZ3" s="1" t="n">
        <v>44530</v>
      </c>
      <c r="OA3" s="1" t="n">
        <v>44561</v>
      </c>
      <c r="OB3" s="1" t="n">
        <v>44592</v>
      </c>
      <c r="OC3" s="1" t="n">
        <v>44620</v>
      </c>
      <c r="OD3" s="1" t="n">
        <v>44651</v>
      </c>
      <c r="OE3" s="1" t="n">
        <v>44681</v>
      </c>
      <c r="OF3" s="1" t="n">
        <v>44712</v>
      </c>
      <c r="OG3" s="1" t="n">
        <v>44742</v>
      </c>
      <c r="OH3" s="1" t="n">
        <v>44773</v>
      </c>
      <c r="OI3" s="1" t="n">
        <v>44804</v>
      </c>
      <c r="OJ3" s="1" t="n">
        <v>44834</v>
      </c>
      <c r="OK3" s="1" t="n">
        <v>44865</v>
      </c>
      <c r="OL3" s="1" t="n">
        <v>44895</v>
      </c>
      <c r="OM3" s="1" t="n">
        <v>44926</v>
      </c>
      <c r="ON3" s="1" t="n">
        <v>44957</v>
      </c>
      <c r="OO3" s="1" t="n">
        <v>44985</v>
      </c>
      <c r="OP3" s="1" t="n">
        <v>45016</v>
      </c>
      <c r="OQ3" s="1" t="n">
        <v>45046</v>
      </c>
      <c r="OR3" s="1" t="n">
        <v>45077</v>
      </c>
      <c r="OS3" s="1" t="n">
        <v>45107</v>
      </c>
      <c r="OT3" s="1" t="n">
        <v>45138</v>
      </c>
      <c r="OU3" s="1" t="n">
        <v>45169</v>
      </c>
      <c r="OV3" s="1" t="n">
        <v>45199</v>
      </c>
      <c r="OW3" s="1" t="n">
        <v>45230</v>
      </c>
      <c r="OX3" s="1" t="n">
        <v>45260</v>
      </c>
      <c r="OY3" s="1" t="n">
        <v>45291</v>
      </c>
      <c r="OZ3" s="1" t="n">
        <v>45322</v>
      </c>
      <c r="PA3" s="1" t="n">
        <v>45351</v>
      </c>
      <c r="PB3" s="1" t="n">
        <v>45382</v>
      </c>
      <c r="PC3" s="1" t="n">
        <v>45412</v>
      </c>
      <c r="PD3" s="1" t="n">
        <v>45443</v>
      </c>
      <c r="PE3" s="1" t="n">
        <v>45473</v>
      </c>
      <c r="PF3" s="1" t="n">
        <v>45504</v>
      </c>
      <c r="PG3" s="1" t="n">
        <v>45535</v>
      </c>
      <c r="PH3" s="1" t="n">
        <v>45565</v>
      </c>
      <c r="PI3" s="1" t="n">
        <v>45596</v>
      </c>
      <c r="PJ3" s="1" t="n">
        <v>45626</v>
      </c>
      <c r="PK3" s="1" t="n">
        <v>45657</v>
      </c>
      <c r="PL3" s="1" t="n">
        <v>45688</v>
      </c>
      <c r="PM3" s="1" t="n">
        <v>45716</v>
      </c>
      <c r="PN3" s="1" t="n">
        <v>45747</v>
      </c>
      <c r="PO3" s="1" t="n">
        <v>45777</v>
      </c>
      <c r="PP3" s="1" t="n">
        <v>45808</v>
      </c>
      <c r="PQ3" s="1" t="n">
        <v>45838</v>
      </c>
      <c r="PR3" s="1" t="n">
        <v>45869</v>
      </c>
      <c r="PS3" s="1" t="n">
        <v>45900</v>
      </c>
      <c r="PT3" s="1" t="n">
        <v>45930</v>
      </c>
      <c r="PU3" s="1" t="n">
        <v>45961</v>
      </c>
      <c r="PV3" s="1" t="n">
        <v>45991</v>
      </c>
      <c r="PW3" s="1" t="n">
        <v>46022</v>
      </c>
      <c r="PX3" s="1" t="n">
        <v>46053</v>
      </c>
      <c r="PY3" s="1" t="n">
        <v>46081</v>
      </c>
      <c r="PZ3" s="1" t="n">
        <v>46112</v>
      </c>
      <c r="QA3" s="1" t="n">
        <v>46142</v>
      </c>
      <c r="QB3" s="1" t="n">
        <v>46173</v>
      </c>
      <c r="QC3" s="1" t="n">
        <v>46203</v>
      </c>
      <c r="QD3" s="1" t="n">
        <v>46234</v>
      </c>
      <c r="QE3" s="1" t="n">
        <v>46265</v>
      </c>
      <c r="QF3" s="1" t="n">
        <v>46295</v>
      </c>
      <c r="QG3" s="1" t="n">
        <v>46326</v>
      </c>
      <c r="QH3" s="1" t="n">
        <v>46356</v>
      </c>
      <c r="QI3" s="1" t="n">
        <v>46387</v>
      </c>
      <c r="QJ3" s="1" t="n">
        <v>46418</v>
      </c>
      <c r="QK3" s="1" t="n">
        <v>46446</v>
      </c>
      <c r="QL3" s="1" t="n">
        <v>46477</v>
      </c>
      <c r="QM3" s="1" t="n">
        <v>46507</v>
      </c>
      <c r="QN3" s="1" t="n">
        <v>46538</v>
      </c>
      <c r="QO3" s="1" t="n">
        <v>46568</v>
      </c>
      <c r="QP3" s="1" t="n">
        <v>46599</v>
      </c>
      <c r="QQ3" s="1" t="n">
        <v>46630</v>
      </c>
      <c r="QR3" s="1" t="n">
        <v>46660</v>
      </c>
      <c r="QS3" s="1" t="n">
        <v>46691</v>
      </c>
      <c r="QT3" s="1" t="n">
        <v>46721</v>
      </c>
      <c r="QU3" s="1" t="n">
        <v>46752</v>
      </c>
      <c r="QV3" s="1" t="n">
        <v>46783</v>
      </c>
      <c r="QW3" s="1" t="n">
        <v>46812</v>
      </c>
      <c r="QX3" s="1" t="n">
        <v>46843</v>
      </c>
      <c r="QY3" s="1" t="n">
        <v>46873</v>
      </c>
      <c r="QZ3" s="1" t="n">
        <v>46904</v>
      </c>
      <c r="RA3" s="1" t="n">
        <v>46934</v>
      </c>
      <c r="RB3" s="1" t="n">
        <v>46965</v>
      </c>
      <c r="RC3" s="1" t="n">
        <v>46996</v>
      </c>
      <c r="RD3" s="1" t="n">
        <v>47026</v>
      </c>
      <c r="RE3" s="1" t="n">
        <v>47057</v>
      </c>
      <c r="RF3" s="1" t="n">
        <v>47087</v>
      </c>
      <c r="RG3" s="1" t="n">
        <v>47118</v>
      </c>
      <c r="RH3" s="1" t="n">
        <v>47149</v>
      </c>
      <c r="RI3" s="1" t="n">
        <v>47177</v>
      </c>
      <c r="RJ3" s="1" t="n">
        <v>47208</v>
      </c>
      <c r="RK3" s="1" t="n">
        <v>47238</v>
      </c>
      <c r="RL3" s="1" t="n">
        <v>47269</v>
      </c>
      <c r="RM3" s="1" t="n">
        <v>47299</v>
      </c>
      <c r="RN3" s="1" t="n">
        <v>47330</v>
      </c>
      <c r="RO3" s="1" t="n">
        <v>47361</v>
      </c>
      <c r="RP3" s="1" t="n">
        <v>47391</v>
      </c>
      <c r="RQ3" s="1" t="n">
        <v>47422</v>
      </c>
      <c r="RR3" s="1" t="n">
        <v>47452</v>
      </c>
      <c r="RS3" s="1" t="n">
        <v>47483</v>
      </c>
      <c r="RT3" s="1" t="n">
        <v>47514</v>
      </c>
      <c r="RU3" s="1" t="n">
        <v>47542</v>
      </c>
      <c r="RV3" s="1" t="n">
        <v>47573</v>
      </c>
      <c r="RW3" s="1" t="n">
        <v>47603</v>
      </c>
      <c r="RX3" s="1" t="n">
        <v>47634</v>
      </c>
      <c r="RY3" s="1" t="n">
        <v>47664</v>
      </c>
      <c r="RZ3" s="1" t="n">
        <v>47695</v>
      </c>
      <c r="SA3" s="1" t="n">
        <v>47726</v>
      </c>
      <c r="SB3" s="1" t="n">
        <v>47756</v>
      </c>
      <c r="SC3" s="1" t="n">
        <v>47787</v>
      </c>
      <c r="SD3" s="1" t="n">
        <v>47817</v>
      </c>
      <c r="SE3" s="1" t="n">
        <v>47848</v>
      </c>
    </row>
    <row r="4" spans="1:499">
      <c r="A4" t="s">
        <v>35</v>
      </c>
      <c r="H4">
        <f>'EIA Imports Monthly'!AX2</f>
        <v/>
      </c>
      <c r="I4">
        <f>'EIA Imports Monthly'!AY2</f>
        <v/>
      </c>
      <c r="J4">
        <f>'EIA Imports Monthly'!AZ2</f>
        <v/>
      </c>
      <c r="K4">
        <f>'EIA Imports Monthly'!BA2</f>
        <v/>
      </c>
      <c r="L4">
        <f>'EIA Imports Monthly'!BB2</f>
        <v/>
      </c>
      <c r="M4">
        <f>'EIA Imports Monthly'!BC2</f>
        <v/>
      </c>
      <c r="N4">
        <f>'EIA Imports Monthly'!BD2</f>
        <v/>
      </c>
      <c r="O4">
        <f>'EIA Imports Monthly'!BE2</f>
        <v/>
      </c>
      <c r="P4">
        <f>'EIA Imports Monthly'!BF2</f>
        <v/>
      </c>
      <c r="Q4">
        <f>'EIA Imports Monthly'!BG2</f>
        <v/>
      </c>
      <c r="R4">
        <f>'EIA Imports Monthly'!BH2</f>
        <v/>
      </c>
      <c r="S4">
        <f>'EIA Imports Monthly'!BI2</f>
        <v/>
      </c>
      <c r="T4">
        <f>'EIA Imports Monthly'!BJ2</f>
        <v/>
      </c>
      <c r="U4">
        <f>'EIA Imports Monthly'!BK2</f>
        <v/>
      </c>
      <c r="V4">
        <f>'EIA Imports Monthly'!BL2</f>
        <v/>
      </c>
      <c r="W4">
        <f>'EIA Imports Monthly'!BM2</f>
        <v/>
      </c>
      <c r="X4">
        <f>'EIA Imports Monthly'!BN2</f>
        <v/>
      </c>
      <c r="Y4">
        <f>'EIA Imports Monthly'!BO2</f>
        <v/>
      </c>
      <c r="Z4">
        <f>'EIA Imports Monthly'!BP2</f>
        <v/>
      </c>
      <c r="AA4">
        <f>'EIA Imports Monthly'!BQ2</f>
        <v/>
      </c>
      <c r="AB4">
        <f>'EIA Imports Monthly'!BR2</f>
        <v/>
      </c>
      <c r="AC4">
        <f>'EIA Imports Monthly'!BS2</f>
        <v/>
      </c>
      <c r="AD4">
        <f>'EIA Imports Monthly'!BT2</f>
        <v/>
      </c>
      <c r="AE4">
        <f>'EIA Imports Monthly'!BU2</f>
        <v/>
      </c>
      <c r="AF4">
        <f>'EIA Imports Monthly'!BV2</f>
        <v/>
      </c>
      <c r="AG4">
        <f>'EIA Imports Monthly'!BW2</f>
        <v/>
      </c>
      <c r="AH4">
        <f>'EIA Imports Monthly'!BX2</f>
        <v/>
      </c>
      <c r="AI4">
        <f>'EIA Imports Monthly'!BY2</f>
        <v/>
      </c>
      <c r="AJ4">
        <f>'EIA Imports Monthly'!BZ2</f>
        <v/>
      </c>
      <c r="AK4">
        <f>'EIA Imports Monthly'!CA2</f>
        <v/>
      </c>
      <c r="AL4">
        <f>'EIA Imports Monthly'!CB2</f>
        <v/>
      </c>
      <c r="AM4">
        <f>'EIA Imports Monthly'!CC2</f>
        <v/>
      </c>
      <c r="AN4">
        <f>'EIA Imports Monthly'!CD2</f>
        <v/>
      </c>
      <c r="AO4">
        <f>'EIA Imports Monthly'!CE2</f>
        <v/>
      </c>
      <c r="AP4">
        <f>'EIA Imports Monthly'!CF2</f>
        <v/>
      </c>
      <c r="AQ4">
        <f>'EIA Imports Monthly'!CG2</f>
        <v/>
      </c>
      <c r="AR4">
        <f>'EIA Imports Monthly'!CH2</f>
        <v/>
      </c>
      <c r="AS4">
        <f>'EIA Imports Monthly'!CI2</f>
        <v/>
      </c>
      <c r="AT4">
        <f>'EIA Imports Monthly'!CJ2</f>
        <v/>
      </c>
      <c r="AU4">
        <f>'EIA Imports Monthly'!CK2</f>
        <v/>
      </c>
      <c r="AV4">
        <f>'EIA Imports Monthly'!CL2</f>
        <v/>
      </c>
      <c r="AW4">
        <f>'EIA Imports Monthly'!CM2</f>
        <v/>
      </c>
      <c r="AX4">
        <f>'EIA Imports Monthly'!CN2</f>
        <v/>
      </c>
      <c r="AY4">
        <f>'EIA Imports Monthly'!CO2</f>
        <v/>
      </c>
      <c r="AZ4">
        <f>'EIA Imports Monthly'!CP2</f>
        <v/>
      </c>
      <c r="BA4">
        <f>'EIA Imports Monthly'!CQ2</f>
        <v/>
      </c>
      <c r="BB4">
        <f>'EIA Imports Monthly'!CR2</f>
        <v/>
      </c>
      <c r="BC4">
        <f>'EIA Imports Monthly'!CS2</f>
        <v/>
      </c>
      <c r="BD4">
        <f>'EIA Imports Monthly'!CT2</f>
        <v/>
      </c>
      <c r="BE4">
        <f>'EIA Imports Monthly'!CU2</f>
        <v/>
      </c>
      <c r="BF4">
        <f>'EIA Imports Monthly'!CV2</f>
        <v/>
      </c>
      <c r="BG4">
        <f>'EIA Imports Monthly'!CW2</f>
        <v/>
      </c>
      <c r="BH4">
        <f>'EIA Imports Monthly'!CX2</f>
        <v/>
      </c>
      <c r="BI4">
        <f>'EIA Imports Monthly'!CY2</f>
        <v/>
      </c>
      <c r="BJ4">
        <f>'EIA Imports Monthly'!CZ2</f>
        <v/>
      </c>
      <c r="BK4">
        <f>'EIA Imports Monthly'!DA2</f>
        <v/>
      </c>
      <c r="BL4">
        <f>'EIA Imports Monthly'!DB2</f>
        <v/>
      </c>
      <c r="BM4">
        <f>'EIA Imports Monthly'!DC2</f>
        <v/>
      </c>
      <c r="BN4">
        <f>'EIA Imports Monthly'!DD2</f>
        <v/>
      </c>
      <c r="BO4">
        <f>'EIA Imports Monthly'!DE2</f>
        <v/>
      </c>
      <c r="BP4">
        <f>'EIA Imports Monthly'!DF2</f>
        <v/>
      </c>
      <c r="BQ4">
        <f>'EIA Imports Monthly'!DG2</f>
        <v/>
      </c>
      <c r="BR4">
        <f>'EIA Imports Monthly'!DH2</f>
        <v/>
      </c>
      <c r="BS4">
        <f>'EIA Imports Monthly'!DI2</f>
        <v/>
      </c>
      <c r="BT4">
        <f>'EIA Imports Monthly'!DJ2</f>
        <v/>
      </c>
      <c r="BU4">
        <f>'EIA Imports Monthly'!DK2</f>
        <v/>
      </c>
      <c r="BV4">
        <f>'EIA Imports Monthly'!DL2</f>
        <v/>
      </c>
      <c r="BW4">
        <f>'EIA Imports Monthly'!DM2</f>
        <v/>
      </c>
      <c r="BX4">
        <f>'EIA Imports Monthly'!DN2</f>
        <v/>
      </c>
      <c r="BY4">
        <f>'EIA Imports Monthly'!DO2</f>
        <v/>
      </c>
      <c r="BZ4">
        <f>'EIA Imports Monthly'!DP2</f>
        <v/>
      </c>
      <c r="CA4">
        <f>'EIA Imports Monthly'!DQ2</f>
        <v/>
      </c>
      <c r="CB4">
        <f>'EIA Imports Monthly'!DR2</f>
        <v/>
      </c>
      <c r="CC4">
        <f>'EIA Imports Monthly'!DS2</f>
        <v/>
      </c>
      <c r="CD4">
        <f>'EIA Imports Monthly'!DT2</f>
        <v/>
      </c>
      <c r="CE4">
        <f>'EIA Imports Monthly'!DU2</f>
        <v/>
      </c>
      <c r="CF4">
        <f>'EIA Imports Monthly'!DV2</f>
        <v/>
      </c>
      <c r="CG4">
        <f>'EIA Imports Monthly'!DW2</f>
        <v/>
      </c>
      <c r="CH4">
        <f>'EIA Imports Monthly'!DX2</f>
        <v/>
      </c>
      <c r="CI4">
        <f>'EIA Imports Monthly'!DY2</f>
        <v/>
      </c>
      <c r="CJ4">
        <f>'EIA Imports Monthly'!DZ2</f>
        <v/>
      </c>
      <c r="CK4">
        <f>'EIA Imports Monthly'!EA2</f>
        <v/>
      </c>
      <c r="CL4">
        <f>'EIA Imports Monthly'!EB2</f>
        <v/>
      </c>
      <c r="CM4">
        <f>'EIA Imports Monthly'!EC2</f>
        <v/>
      </c>
      <c r="CN4">
        <f>'EIA Imports Monthly'!ED2</f>
        <v/>
      </c>
      <c r="CO4">
        <f>'EIA Imports Monthly'!EE2</f>
        <v/>
      </c>
      <c r="CP4">
        <f>'EIA Imports Monthly'!EF2</f>
        <v/>
      </c>
      <c r="CQ4">
        <f>'EIA Imports Monthly'!EG2</f>
        <v/>
      </c>
      <c r="CR4">
        <f>'EIA Imports Monthly'!EH2</f>
        <v/>
      </c>
      <c r="CS4">
        <f>'EIA Imports Monthly'!EI2</f>
        <v/>
      </c>
      <c r="CT4">
        <f>'EIA Imports Monthly'!EJ2</f>
        <v/>
      </c>
      <c r="CU4">
        <f>'EIA Imports Monthly'!EK2</f>
        <v/>
      </c>
      <c r="CV4">
        <f>'EIA Imports Monthly'!EL2</f>
        <v/>
      </c>
      <c r="CW4">
        <f>'EIA Imports Monthly'!EM2</f>
        <v/>
      </c>
      <c r="CX4">
        <f>'EIA Imports Monthly'!EN2</f>
        <v/>
      </c>
      <c r="CY4">
        <f>'EIA Imports Monthly'!EO2</f>
        <v/>
      </c>
      <c r="CZ4">
        <f>'EIA Imports Monthly'!EP2</f>
        <v/>
      </c>
      <c r="DA4">
        <f>'EIA Imports Monthly'!EQ2</f>
        <v/>
      </c>
      <c r="DB4">
        <f>'EIA Imports Monthly'!ER2</f>
        <v/>
      </c>
      <c r="DC4">
        <f>'EIA Imports Monthly'!ES2</f>
        <v/>
      </c>
      <c r="DD4">
        <f>'EIA Imports Monthly'!ET2</f>
        <v/>
      </c>
      <c r="DE4">
        <f>'EIA Imports Monthly'!EU2</f>
        <v/>
      </c>
      <c r="DF4">
        <f>'EIA Imports Monthly'!EV2</f>
        <v/>
      </c>
      <c r="DG4">
        <f>'EIA Imports Monthly'!EW2</f>
        <v/>
      </c>
      <c r="DH4">
        <f>'EIA Imports Monthly'!EX2</f>
        <v/>
      </c>
      <c r="DI4">
        <f>'EIA Imports Monthly'!EY2</f>
        <v/>
      </c>
      <c r="DJ4">
        <f>'EIA Imports Monthly'!EZ2</f>
        <v/>
      </c>
      <c r="DK4">
        <f>'EIA Imports Monthly'!FA2</f>
        <v/>
      </c>
      <c r="DL4">
        <f>'EIA Imports Monthly'!FB2</f>
        <v/>
      </c>
      <c r="DM4">
        <f>'EIA Imports Monthly'!FC2</f>
        <v/>
      </c>
      <c r="DN4">
        <f>'EIA Imports Monthly'!FD2</f>
        <v/>
      </c>
      <c r="DO4">
        <f>'EIA Imports Monthly'!FE2</f>
        <v/>
      </c>
      <c r="DP4">
        <f>'EIA Imports Monthly'!FF2</f>
        <v/>
      </c>
      <c r="DQ4">
        <f>'EIA Imports Monthly'!FG2</f>
        <v/>
      </c>
      <c r="DR4">
        <f>'EIA Imports Monthly'!FH2</f>
        <v/>
      </c>
      <c r="DS4">
        <f>'EIA Imports Monthly'!FI2</f>
        <v/>
      </c>
      <c r="DT4">
        <f>'EIA Imports Monthly'!FJ2</f>
        <v/>
      </c>
      <c r="DU4">
        <f>'EIA Imports Monthly'!FK2</f>
        <v/>
      </c>
      <c r="DV4">
        <f>'EIA Imports Monthly'!FL2</f>
        <v/>
      </c>
      <c r="DW4">
        <f>'EIA Imports Monthly'!FM2</f>
        <v/>
      </c>
      <c r="DX4">
        <f>'EIA Imports Monthly'!FN2</f>
        <v/>
      </c>
      <c r="DY4">
        <f>'EIA Imports Monthly'!FO2</f>
        <v/>
      </c>
      <c r="DZ4">
        <f>'EIA Imports Monthly'!FP2</f>
        <v/>
      </c>
      <c r="EA4">
        <f>'EIA Imports Monthly'!FQ2</f>
        <v/>
      </c>
      <c r="EB4">
        <f>'EIA Imports Monthly'!FR2</f>
        <v/>
      </c>
      <c r="EC4">
        <f>'EIA Imports Monthly'!FS2</f>
        <v/>
      </c>
      <c r="ED4">
        <f>'EIA Imports Monthly'!FT2</f>
        <v/>
      </c>
      <c r="EE4">
        <f>'EIA Imports Monthly'!FU2</f>
        <v/>
      </c>
      <c r="EF4">
        <f>'EIA Imports Monthly'!FV2</f>
        <v/>
      </c>
      <c r="EG4">
        <f>'EIA Imports Monthly'!FW2</f>
        <v/>
      </c>
      <c r="EH4">
        <f>'EIA Imports Monthly'!FX2</f>
        <v/>
      </c>
      <c r="EI4">
        <f>'EIA Imports Monthly'!FY2</f>
        <v/>
      </c>
      <c r="EJ4">
        <f>'EIA Imports Monthly'!FZ2</f>
        <v/>
      </c>
      <c r="EK4">
        <f>'EIA Imports Monthly'!GA2</f>
        <v/>
      </c>
      <c r="EL4">
        <f>'EIA Imports Monthly'!GB2</f>
        <v/>
      </c>
      <c r="EM4">
        <f>'EIA Imports Monthly'!GC2</f>
        <v/>
      </c>
      <c r="EN4">
        <f>'EIA Imports Monthly'!GD2</f>
        <v/>
      </c>
      <c r="EO4">
        <f>'EIA Imports Monthly'!GE2</f>
        <v/>
      </c>
      <c r="EP4">
        <f>'EIA Imports Monthly'!GF2</f>
        <v/>
      </c>
      <c r="EQ4">
        <f>'EIA Imports Monthly'!GG2</f>
        <v/>
      </c>
      <c r="ER4">
        <f>'EIA Imports Monthly'!GH2</f>
        <v/>
      </c>
      <c r="ES4">
        <f>'EIA Imports Monthly'!GI2</f>
        <v/>
      </c>
      <c r="ET4">
        <f>'EIA Imports Monthly'!GJ2</f>
        <v/>
      </c>
      <c r="EU4">
        <f>'EIA Imports Monthly'!GK2</f>
        <v/>
      </c>
      <c r="EV4">
        <f>'EIA Imports Monthly'!GL2</f>
        <v/>
      </c>
      <c r="EW4">
        <f>'EIA Imports Monthly'!GM2</f>
        <v/>
      </c>
      <c r="EX4">
        <f>'EIA Imports Monthly'!GN2</f>
        <v/>
      </c>
      <c r="EY4">
        <f>'EIA Imports Monthly'!GO2</f>
        <v/>
      </c>
      <c r="EZ4">
        <f>'EIA Imports Monthly'!GP2</f>
        <v/>
      </c>
      <c r="FA4">
        <f>'EIA Imports Monthly'!GQ2</f>
        <v/>
      </c>
      <c r="FB4">
        <f>'EIA Imports Monthly'!GR2</f>
        <v/>
      </c>
      <c r="FC4">
        <f>'EIA Imports Monthly'!GS2</f>
        <v/>
      </c>
      <c r="FD4">
        <f>'EIA Imports Monthly'!GT2</f>
        <v/>
      </c>
      <c r="FE4">
        <f>'EIA Imports Monthly'!GU2</f>
        <v/>
      </c>
      <c r="FF4">
        <f>'EIA Imports Monthly'!GV2</f>
        <v/>
      </c>
      <c r="FG4">
        <f>'EIA Imports Monthly'!GW2</f>
        <v/>
      </c>
      <c r="FH4">
        <f>'EIA Imports Monthly'!GX2</f>
        <v/>
      </c>
      <c r="FI4">
        <f>'EIA Imports Monthly'!GY2</f>
        <v/>
      </c>
      <c r="FJ4">
        <f>'EIA Imports Monthly'!GZ2</f>
        <v/>
      </c>
      <c r="FK4">
        <f>'EIA Imports Monthly'!HA2</f>
        <v/>
      </c>
      <c r="FL4">
        <f>'EIA Imports Monthly'!HB2</f>
        <v/>
      </c>
      <c r="FM4">
        <f>'EIA Imports Monthly'!HC2</f>
        <v/>
      </c>
      <c r="FN4">
        <f>'EIA Imports Monthly'!HD2</f>
        <v/>
      </c>
      <c r="FO4">
        <f>'EIA Imports Monthly'!HE2</f>
        <v/>
      </c>
      <c r="FP4">
        <f>'EIA Imports Monthly'!HF2</f>
        <v/>
      </c>
      <c r="FQ4">
        <f>'EIA Imports Monthly'!HG2</f>
        <v/>
      </c>
      <c r="FR4">
        <f>'EIA Imports Monthly'!HH2</f>
        <v/>
      </c>
      <c r="FS4">
        <f>'EIA Imports Monthly'!HI2</f>
        <v/>
      </c>
      <c r="FT4">
        <f>'EIA Imports Monthly'!HJ2</f>
        <v/>
      </c>
      <c r="FU4">
        <f>'EIA Imports Monthly'!HK2</f>
        <v/>
      </c>
      <c r="FV4">
        <f>'EIA Imports Monthly'!HL2</f>
        <v/>
      </c>
      <c r="FW4">
        <f>'EIA Imports Monthly'!HM2</f>
        <v/>
      </c>
      <c r="FX4">
        <f>'EIA Imports Monthly'!HN2</f>
        <v/>
      </c>
      <c r="FY4">
        <f>'EIA Imports Monthly'!HO2</f>
        <v/>
      </c>
      <c r="FZ4">
        <f>'EIA Imports Monthly'!HP2</f>
        <v/>
      </c>
      <c r="GA4">
        <f>'EIA Imports Monthly'!HQ2</f>
        <v/>
      </c>
      <c r="GB4">
        <f>'EIA Imports Monthly'!HR2</f>
        <v/>
      </c>
      <c r="GC4">
        <f>'EIA Imports Monthly'!HS2</f>
        <v/>
      </c>
      <c r="GD4">
        <f>'EIA Imports Monthly'!HT2</f>
        <v/>
      </c>
      <c r="GE4">
        <f>'EIA Imports Monthly'!HU2</f>
        <v/>
      </c>
      <c r="GF4">
        <f>'EIA Imports Monthly'!HV2</f>
        <v/>
      </c>
      <c r="GG4">
        <f>'EIA Imports Monthly'!HW2</f>
        <v/>
      </c>
      <c r="GH4">
        <f>'EIA Imports Monthly'!HX2</f>
        <v/>
      </c>
      <c r="GI4">
        <f>'EIA Imports Monthly'!HY2</f>
        <v/>
      </c>
      <c r="GJ4">
        <f>'EIA Imports Monthly'!HZ2</f>
        <v/>
      </c>
      <c r="GK4">
        <f>'EIA Imports Monthly'!IA2</f>
        <v/>
      </c>
      <c r="GL4">
        <f>'EIA Imports Monthly'!IB2</f>
        <v/>
      </c>
      <c r="GM4">
        <f>'EIA Imports Monthly'!IC2</f>
        <v/>
      </c>
      <c r="GN4">
        <f>'EIA Imports Monthly'!ID2</f>
        <v/>
      </c>
      <c r="GO4">
        <f>'EIA Imports Monthly'!IE2</f>
        <v/>
      </c>
      <c r="GP4">
        <f>'EIA Imports Monthly'!IF2</f>
        <v/>
      </c>
      <c r="GQ4">
        <f>'EIA Imports Monthly'!IG2</f>
        <v/>
      </c>
      <c r="GR4">
        <f>'EIA Imports Monthly'!IH2</f>
        <v/>
      </c>
      <c r="GS4">
        <f>'EIA Imports Monthly'!II2</f>
        <v/>
      </c>
      <c r="GT4">
        <f>'EIA Imports Monthly'!IJ2</f>
        <v/>
      </c>
      <c r="GU4">
        <f>'EIA Imports Monthly'!IK2</f>
        <v/>
      </c>
      <c r="GV4">
        <f>'EIA Imports Monthly'!IL2</f>
        <v/>
      </c>
      <c r="GW4">
        <f>'EIA Imports Monthly'!IM2</f>
        <v/>
      </c>
      <c r="GX4">
        <f>'EIA Imports Monthly'!IN2</f>
        <v/>
      </c>
      <c r="GY4">
        <f>'EIA Imports Monthly'!IO2</f>
        <v/>
      </c>
      <c r="GZ4">
        <f>'EIA Imports Monthly'!IP2</f>
        <v/>
      </c>
      <c r="HA4">
        <f>'EIA Imports Monthly'!IQ2</f>
        <v/>
      </c>
      <c r="HB4">
        <f>'EIA Imports Monthly'!IR2</f>
        <v/>
      </c>
      <c r="HC4">
        <f>'EIA Imports Monthly'!IS2</f>
        <v/>
      </c>
      <c r="HD4">
        <f>'EIA Imports Monthly'!IT2</f>
        <v/>
      </c>
      <c r="HE4">
        <f>'EIA Imports Monthly'!IU2</f>
        <v/>
      </c>
      <c r="HF4">
        <f>'EIA Imports Monthly'!IV2</f>
        <v/>
      </c>
      <c r="HG4">
        <f>'EIA Imports Monthly'!IW2</f>
        <v/>
      </c>
      <c r="HH4">
        <f>'EIA Imports Monthly'!IX2</f>
        <v/>
      </c>
      <c r="HI4">
        <f>'EIA Imports Monthly'!IY2</f>
        <v/>
      </c>
      <c r="HJ4">
        <f>'EIA Imports Monthly'!IZ2</f>
        <v/>
      </c>
      <c r="HK4">
        <f>'EIA Imports Monthly'!JA2</f>
        <v/>
      </c>
      <c r="HL4">
        <f>'EIA Imports Monthly'!JB2</f>
        <v/>
      </c>
      <c r="HM4">
        <f>'EIA Imports Monthly'!JC2</f>
        <v/>
      </c>
      <c r="HN4">
        <f>'EIA Imports Monthly'!JD2</f>
        <v/>
      </c>
      <c r="HO4">
        <f>'EIA Imports Monthly'!JE2</f>
        <v/>
      </c>
      <c r="HP4">
        <f>'EIA Imports Monthly'!JF2</f>
        <v/>
      </c>
      <c r="HQ4">
        <f>'EIA Imports Monthly'!JG2</f>
        <v/>
      </c>
      <c r="HR4">
        <f>'EIA Imports Monthly'!JH2</f>
        <v/>
      </c>
      <c r="HS4">
        <f>'EIA Imports Monthly'!JI2</f>
        <v/>
      </c>
      <c r="HT4">
        <f>'EIA Imports Monthly'!JJ2</f>
        <v/>
      </c>
      <c r="HU4">
        <f>'EIA Imports Monthly'!JK2</f>
        <v/>
      </c>
      <c r="HV4">
        <f>'EIA Imports Monthly'!JL2</f>
        <v/>
      </c>
      <c r="HW4">
        <f>'EIA Imports Monthly'!JM2</f>
        <v/>
      </c>
      <c r="HX4">
        <f>'EIA Imports Monthly'!JN2</f>
        <v/>
      </c>
      <c r="HY4">
        <f>'EIA Imports Monthly'!JO2</f>
        <v/>
      </c>
      <c r="HZ4">
        <f>'EIA Imports Monthly'!JP2</f>
        <v/>
      </c>
      <c r="IA4">
        <f>'EIA Imports Monthly'!JQ2</f>
        <v/>
      </c>
      <c r="IB4">
        <f>'EIA Imports Monthly'!JR2</f>
        <v/>
      </c>
      <c r="IC4">
        <f>'EIA Imports Monthly'!JS2</f>
        <v/>
      </c>
      <c r="ID4">
        <f>'EIA Imports Monthly'!JT2</f>
        <v/>
      </c>
      <c r="IE4">
        <f>'EIA Imports Monthly'!JU2</f>
        <v/>
      </c>
      <c r="IF4">
        <f>'EIA Imports Monthly'!JV2</f>
        <v/>
      </c>
      <c r="IG4">
        <f>'EIA Imports Monthly'!JW2</f>
        <v/>
      </c>
      <c r="IH4">
        <f>'EIA Imports Monthly'!JX2</f>
        <v/>
      </c>
      <c r="II4">
        <f>'EIA Imports Monthly'!JY2</f>
        <v/>
      </c>
      <c r="IJ4">
        <f>'EIA Imports Monthly'!JZ2</f>
        <v/>
      </c>
      <c r="IK4">
        <f>'EIA Imports Monthly'!KA2</f>
        <v/>
      </c>
      <c r="IL4">
        <f>'EIA Imports Monthly'!KB2</f>
        <v/>
      </c>
      <c r="IM4">
        <f>'EIA Imports Monthly'!KC2</f>
        <v/>
      </c>
      <c r="IN4">
        <f>'EIA Imports Monthly'!KD2</f>
        <v/>
      </c>
      <c r="IO4">
        <f>'EIA Imports Monthly'!KE2</f>
        <v/>
      </c>
      <c r="IP4">
        <f>'EIA Imports Monthly'!KF2</f>
        <v/>
      </c>
      <c r="IQ4">
        <f>'EIA Imports Monthly'!KG2</f>
        <v/>
      </c>
      <c r="IR4">
        <f>'EIA Imports Monthly'!KH2</f>
        <v/>
      </c>
      <c r="IS4">
        <f>'EIA Imports Monthly'!KI2</f>
        <v/>
      </c>
      <c r="IT4">
        <f>'EIA Imports Monthly'!KJ2</f>
        <v/>
      </c>
      <c r="IU4">
        <f>'EIA Imports Monthly'!KK2</f>
        <v/>
      </c>
      <c r="IV4">
        <f>'EIA Imports Monthly'!KL2</f>
        <v/>
      </c>
      <c r="IW4">
        <f>'EIA Imports Monthly'!KM2</f>
        <v/>
      </c>
      <c r="IX4">
        <f>'EIA Imports Monthly'!KN2</f>
        <v/>
      </c>
      <c r="IY4">
        <f>'EIA Imports Monthly'!KO2</f>
        <v/>
      </c>
      <c r="IZ4">
        <f>'EIA Imports Monthly'!KP2</f>
        <v/>
      </c>
      <c r="JA4">
        <f>'EIA Imports Monthly'!KQ2</f>
        <v/>
      </c>
      <c r="JB4">
        <f>'EIA Imports Monthly'!KR2</f>
        <v/>
      </c>
      <c r="JC4">
        <f>'EIA Imports Monthly'!KS2</f>
        <v/>
      </c>
      <c r="JD4">
        <f>'EIA Imports Monthly'!KT2</f>
        <v/>
      </c>
      <c r="JE4">
        <f>'EIA Imports Monthly'!KU2</f>
        <v/>
      </c>
      <c r="JF4">
        <f>'EIA Imports Monthly'!KV2</f>
        <v/>
      </c>
      <c r="JG4">
        <f>'EIA Imports Monthly'!KW2</f>
        <v/>
      </c>
      <c r="JH4">
        <f>'EIA Imports Monthly'!KX2</f>
        <v/>
      </c>
      <c r="JI4">
        <f>'EIA Imports Monthly'!KY2</f>
        <v/>
      </c>
      <c r="JJ4">
        <f>'EIA Imports Monthly'!KZ2</f>
        <v/>
      </c>
      <c r="JK4">
        <f>'EIA Imports Monthly'!LA2</f>
        <v/>
      </c>
      <c r="JL4">
        <f>'EIA Imports Monthly'!LB2</f>
        <v/>
      </c>
      <c r="JM4">
        <f>'EIA Imports Monthly'!LC2</f>
        <v/>
      </c>
      <c r="JN4">
        <f>'EIA Imports Monthly'!LD2</f>
        <v/>
      </c>
      <c r="JO4">
        <f>'EIA Imports Monthly'!LE2</f>
        <v/>
      </c>
      <c r="JP4">
        <f>'EIA Imports Monthly'!LF2</f>
        <v/>
      </c>
      <c r="JQ4">
        <f>'EIA Imports Monthly'!LG2</f>
        <v/>
      </c>
      <c r="JR4">
        <f>'EIA Imports Monthly'!LH2</f>
        <v/>
      </c>
      <c r="JS4">
        <f>'EIA Imports Monthly'!LI2</f>
        <v/>
      </c>
      <c r="JT4">
        <f>'EIA Imports Monthly'!LJ2</f>
        <v/>
      </c>
      <c r="JU4">
        <f>'EIA Imports Monthly'!LK2</f>
        <v/>
      </c>
      <c r="JV4">
        <f>'EIA Imports Monthly'!LL2</f>
        <v/>
      </c>
      <c r="JW4">
        <f>'EIA Imports Monthly'!LM2</f>
        <v/>
      </c>
      <c r="JX4">
        <f>'EIA Imports Monthly'!LN2</f>
        <v/>
      </c>
      <c r="JY4">
        <f>'EIA Imports Monthly'!LO2</f>
        <v/>
      </c>
      <c r="JZ4">
        <f>'EIA Imports Monthly'!LP2</f>
        <v/>
      </c>
      <c r="KA4">
        <f>'EIA Imports Monthly'!LQ2</f>
        <v/>
      </c>
      <c r="KB4">
        <f>'EIA Imports Monthly'!LR2</f>
        <v/>
      </c>
      <c r="KC4">
        <f>'EIA Imports Monthly'!LS2</f>
        <v/>
      </c>
      <c r="KD4">
        <f>'EIA Imports Monthly'!LT2</f>
        <v/>
      </c>
      <c r="KE4">
        <f>'EIA Imports Monthly'!LU2</f>
        <v/>
      </c>
      <c r="KF4">
        <f>'EIA Imports Monthly'!LV2</f>
        <v/>
      </c>
      <c r="KG4">
        <f>'EIA Imports Monthly'!LW2</f>
        <v/>
      </c>
      <c r="KH4">
        <f>'EIA Imports Monthly'!LX2</f>
        <v/>
      </c>
      <c r="KI4">
        <f>'EIA Imports Monthly'!LY2</f>
        <v/>
      </c>
      <c r="KJ4">
        <f>'EIA Imports Monthly'!LZ2</f>
        <v/>
      </c>
      <c r="KK4">
        <f>'EIA Imports Monthly'!MA2</f>
        <v/>
      </c>
      <c r="KL4">
        <f>'EIA Imports Monthly'!MB2</f>
        <v/>
      </c>
      <c r="KM4">
        <f>'EIA Imports Monthly'!MC2</f>
        <v/>
      </c>
      <c r="KN4">
        <f>'EIA Imports Monthly'!MD2</f>
        <v/>
      </c>
      <c r="KO4">
        <f>'EIA Imports Monthly'!ME2</f>
        <v/>
      </c>
      <c r="KP4">
        <f>'EIA Imports Monthly'!MF2</f>
        <v/>
      </c>
      <c r="KQ4">
        <f>'EIA Imports Monthly'!MG2</f>
        <v/>
      </c>
      <c r="KR4">
        <f>'EIA Imports Monthly'!MH2</f>
        <v/>
      </c>
      <c r="KS4">
        <f>'EIA Imports Monthly'!MI2</f>
        <v/>
      </c>
      <c r="KT4">
        <f>'EIA Imports Monthly'!MJ2</f>
        <v/>
      </c>
      <c r="KU4">
        <f>'EIA Imports Monthly'!MK2</f>
        <v/>
      </c>
      <c r="KV4">
        <f>'EIA Imports Monthly'!ML2</f>
        <v/>
      </c>
      <c r="KW4">
        <f>'EIA Imports Monthly'!MM2</f>
        <v/>
      </c>
      <c r="KX4">
        <f>'EIA Imports Monthly'!MN2</f>
        <v/>
      </c>
      <c r="KY4">
        <f>'EIA Imports Monthly'!MO2</f>
        <v/>
      </c>
      <c r="KZ4">
        <f>'EIA Imports Monthly'!MP2</f>
        <v/>
      </c>
      <c r="LA4">
        <f>'EIA Imports Monthly'!MQ2</f>
        <v/>
      </c>
      <c r="LB4">
        <f>'EIA Imports Monthly'!MR2</f>
        <v/>
      </c>
      <c r="LC4">
        <f>'EIA Imports Monthly'!MS2</f>
        <v/>
      </c>
      <c r="LD4">
        <f>'EIA Imports Monthly'!MT2</f>
        <v/>
      </c>
      <c r="LE4">
        <f>'EIA Imports Monthly'!MU2</f>
        <v/>
      </c>
      <c r="LF4">
        <f>'EIA Imports Monthly'!MV2</f>
        <v/>
      </c>
      <c r="LG4">
        <f>'EIA Imports Monthly'!MW2</f>
        <v/>
      </c>
      <c r="LH4">
        <f>'EIA Imports Monthly'!MX2</f>
        <v/>
      </c>
      <c r="LI4">
        <f>'EIA Imports Monthly'!MY2</f>
        <v/>
      </c>
      <c r="LJ4">
        <f>'EIA Imports Monthly'!MZ2</f>
        <v/>
      </c>
      <c r="LK4">
        <f>'EIA Imports Monthly'!NA2</f>
        <v/>
      </c>
      <c r="LL4">
        <f>'EIA Imports Monthly'!NB2</f>
        <v/>
      </c>
      <c r="LM4">
        <f>'EIA Imports Monthly'!NC2</f>
        <v/>
      </c>
      <c r="LN4">
        <f>'EIA Imports Monthly'!ND2</f>
        <v/>
      </c>
      <c r="LO4">
        <f>'EIA Imports Monthly'!NE2</f>
        <v/>
      </c>
      <c r="LP4">
        <f>'EIA Imports Monthly'!NF2</f>
        <v/>
      </c>
      <c r="LQ4">
        <f>'EIA Imports Monthly'!NG2</f>
        <v/>
      </c>
      <c r="LR4">
        <f>'EIA Imports Monthly'!NH2</f>
        <v/>
      </c>
      <c r="LS4">
        <f>'EIA Imports Monthly'!NI2</f>
        <v/>
      </c>
      <c r="LT4">
        <f>'EIA Imports Monthly'!NJ2</f>
        <v/>
      </c>
      <c r="LU4">
        <f>'EIA Imports Monthly'!NK2</f>
        <v/>
      </c>
      <c r="LV4">
        <f>'EIA Imports Monthly'!NL2</f>
        <v/>
      </c>
      <c r="LW4">
        <f>'EIA Imports Monthly'!NM2</f>
        <v/>
      </c>
      <c r="LX4">
        <f>'EIA Imports Monthly'!NN2</f>
        <v/>
      </c>
      <c r="LY4">
        <f>'EIA Imports Monthly'!NO2</f>
        <v/>
      </c>
      <c r="LZ4">
        <f>'EIA Imports Monthly'!NP2</f>
        <v/>
      </c>
      <c r="MA4">
        <f>'EIA Imports Monthly'!NQ2</f>
        <v/>
      </c>
      <c r="MB4">
        <f>'EIA Imports Monthly'!NR2</f>
        <v/>
      </c>
      <c r="MC4">
        <f>'EIA Imports Monthly'!NS2</f>
        <v/>
      </c>
      <c r="MD4">
        <f>'EIA Imports Monthly'!NT2</f>
        <v/>
      </c>
      <c r="ME4">
        <f>'EIA Imports Monthly'!NU2</f>
        <v/>
      </c>
      <c r="MF4">
        <f>'EIA Imports Monthly'!NV2</f>
        <v/>
      </c>
      <c r="MG4">
        <f>'EIA Imports Monthly'!NW2</f>
        <v/>
      </c>
      <c r="MH4">
        <f>'EIA Imports Monthly'!NX2</f>
        <v/>
      </c>
      <c r="MI4">
        <f>'EIA Imports Monthly'!NY2</f>
        <v/>
      </c>
      <c r="MJ4">
        <f>'EIA Imports Monthly'!NZ2</f>
        <v/>
      </c>
      <c r="MK4">
        <f>'EIA Imports Monthly'!OA2</f>
        <v/>
      </c>
      <c r="ML4">
        <f>'EIA Imports Monthly'!OB2</f>
        <v/>
      </c>
      <c r="MM4">
        <f>'EIA Imports Monthly'!OC2</f>
        <v/>
      </c>
      <c r="MN4">
        <f>'EIA Imports Monthly'!OD2</f>
        <v/>
      </c>
      <c r="MO4">
        <f>'EIA Imports Monthly'!OE2</f>
        <v/>
      </c>
      <c r="MP4">
        <f>'EIA Imports Monthly'!OF2</f>
        <v/>
      </c>
      <c r="MQ4">
        <f>'EIA Imports Monthly'!OG2</f>
        <v/>
      </c>
      <c r="MR4">
        <f>'EIA Imports Monthly'!OH2</f>
        <v/>
      </c>
      <c r="MS4">
        <f>'EIA Imports Monthly'!OI2</f>
        <v/>
      </c>
      <c r="MT4">
        <f>'EIA Imports Monthly'!OJ2</f>
        <v/>
      </c>
      <c r="MU4">
        <f>'EIA Imports Monthly'!OK2</f>
        <v/>
      </c>
      <c r="MV4">
        <f>'EIA Imports Monthly'!OL2</f>
        <v/>
      </c>
      <c r="MW4">
        <f>'EIA Imports Monthly'!OM2</f>
        <v/>
      </c>
      <c r="MX4">
        <f>'EIA Imports Monthly'!ON2</f>
        <v/>
      </c>
      <c r="MY4">
        <f>'EIA Imports Monthly'!OO2</f>
        <v/>
      </c>
      <c r="MZ4">
        <f>'EIA Imports Monthly'!OP2</f>
        <v/>
      </c>
      <c r="NA4">
        <f>'EIA Imports Monthly'!OQ2</f>
        <v/>
      </c>
      <c r="NB4">
        <f>'EIA Imports Monthly'!OR2</f>
        <v/>
      </c>
      <c r="NC4">
        <f>'EIA Imports Monthly'!OS2</f>
        <v/>
      </c>
      <c r="ND4">
        <f>'EIA Imports Monthly'!OT2</f>
        <v/>
      </c>
      <c r="NE4">
        <f>'EIA Imports Monthly'!OU2</f>
        <v/>
      </c>
      <c r="NF4">
        <f>'EIA Imports Monthly'!OV2</f>
        <v/>
      </c>
      <c r="NG4">
        <f>'EIA Imports Monthly'!OW2</f>
        <v/>
      </c>
      <c r="NH4">
        <f>'EIA Imports Monthly'!OX2</f>
        <v/>
      </c>
      <c r="NI4">
        <f>'EIA Imports Monthly'!OY2</f>
        <v/>
      </c>
      <c r="NJ4">
        <f>'EIA Imports Monthly'!OZ2</f>
        <v/>
      </c>
      <c r="NK4">
        <f>'EIA Imports Monthly'!PA2</f>
        <v/>
      </c>
      <c r="NL4">
        <f>'EIA Imports Monthly'!PB2</f>
        <v/>
      </c>
      <c r="NM4">
        <f>'EIA Imports Monthly'!PC2</f>
        <v/>
      </c>
      <c r="NN4">
        <f>'EIA Imports Monthly'!PD2</f>
        <v/>
      </c>
      <c r="NO4">
        <f>'EIA Imports Monthly'!PE2</f>
        <v/>
      </c>
      <c r="NP4">
        <f>'EIA Imports Monthly'!PF2</f>
        <v/>
      </c>
      <c r="NQ4">
        <f>'EIA Imports Monthly'!PG2</f>
        <v/>
      </c>
      <c r="NR4">
        <f>'EIA Imports Monthly'!PH2</f>
        <v/>
      </c>
      <c r="NS4">
        <f>'EIA Imports Monthly'!PI2</f>
        <v/>
      </c>
      <c r="NT4">
        <f>'EIA Imports Monthly'!PJ2</f>
        <v/>
      </c>
      <c r="NU4">
        <f>'EIA Imports Monthly'!PK2</f>
        <v/>
      </c>
      <c r="NV4">
        <f>'EIA Imports Monthly'!PL2</f>
        <v/>
      </c>
      <c r="NW4">
        <f>'EIA Imports Monthly'!PM2</f>
        <v/>
      </c>
      <c r="NX4">
        <f>'EIA Imports Monthly'!PN2</f>
        <v/>
      </c>
      <c r="NY4">
        <f>'EIA Imports Monthly'!PO2</f>
        <v/>
      </c>
      <c r="NZ4">
        <f>'EIA Imports Monthly'!PP2</f>
        <v/>
      </c>
      <c r="OA4">
        <f>'EIA Imports Monthly'!PQ2</f>
        <v/>
      </c>
      <c r="OB4">
        <f>'EIA Imports Monthly'!PR2</f>
        <v/>
      </c>
      <c r="OC4">
        <f>'EIA Imports Monthly'!PS2</f>
        <v/>
      </c>
      <c r="OD4">
        <f>'EIA Imports Monthly'!PT2</f>
        <v/>
      </c>
      <c r="OE4">
        <f>'EIA Imports Monthly'!PU2</f>
        <v/>
      </c>
      <c r="OF4">
        <f>'EIA Imports Monthly'!PV2</f>
        <v/>
      </c>
      <c r="OG4">
        <f>'EIA Imports Monthly'!PW2</f>
        <v/>
      </c>
      <c r="OH4">
        <f>'EIA Imports Monthly'!PX2</f>
        <v/>
      </c>
      <c r="OI4">
        <f>'EIA Imports Monthly'!PY2</f>
        <v/>
      </c>
      <c r="OJ4">
        <f>'EIA Imports Monthly'!PZ2</f>
        <v/>
      </c>
      <c r="OK4">
        <f>'EIA Imports Monthly'!QA2</f>
        <v/>
      </c>
      <c r="OL4">
        <f>'EIA Imports Monthly'!QB2</f>
        <v/>
      </c>
      <c r="OM4">
        <f>'EIA Imports Monthly'!QC2</f>
        <v/>
      </c>
      <c r="ON4">
        <f>'EIA Imports Monthly'!QD2</f>
        <v/>
      </c>
      <c r="OO4">
        <f>'EIA Imports Monthly'!QE2</f>
        <v/>
      </c>
      <c r="OP4">
        <f>'EIA Imports Monthly'!QF2</f>
        <v/>
      </c>
      <c r="OQ4">
        <f>'EIA Imports Monthly'!QG2</f>
        <v/>
      </c>
      <c r="OR4">
        <f>'EIA Imports Monthly'!QH2</f>
        <v/>
      </c>
      <c r="OS4">
        <f>'EIA Imports Monthly'!QI2</f>
        <v/>
      </c>
      <c r="OT4">
        <f>'EIA Imports Monthly'!QJ2</f>
        <v/>
      </c>
      <c r="OU4">
        <f>'EIA Imports Monthly'!QK2</f>
        <v/>
      </c>
      <c r="OV4">
        <f>'EIA Imports Monthly'!QL2</f>
        <v/>
      </c>
      <c r="OW4">
        <f>'EIA Imports Monthly'!QM2</f>
        <v/>
      </c>
      <c r="OX4">
        <f>'EIA Imports Monthly'!QN2</f>
        <v/>
      </c>
      <c r="OY4">
        <f>'EIA Imports Monthly'!QO2</f>
        <v/>
      </c>
      <c r="OZ4">
        <f>'EIA Imports Monthly'!QP2</f>
        <v/>
      </c>
      <c r="PA4">
        <f>'EIA Imports Monthly'!QQ2</f>
        <v/>
      </c>
      <c r="PB4">
        <f>'EIA Imports Monthly'!QR2</f>
        <v/>
      </c>
      <c r="PC4">
        <f>'EIA Imports Monthly'!QS2</f>
        <v/>
      </c>
      <c r="PD4">
        <f>'EIA Imports Monthly'!QT2</f>
        <v/>
      </c>
      <c r="PE4">
        <f>'EIA Imports Monthly'!QU2</f>
        <v/>
      </c>
      <c r="PF4">
        <f>'EIA Imports Monthly'!QV2</f>
        <v/>
      </c>
      <c r="PG4">
        <f>'EIA Imports Monthly'!QW2</f>
        <v/>
      </c>
      <c r="PH4">
        <f>'EIA Imports Monthly'!QX2</f>
        <v/>
      </c>
      <c r="PI4">
        <f>'EIA Imports Monthly'!QY2</f>
        <v/>
      </c>
      <c r="PJ4">
        <f>'EIA Imports Monthly'!QZ2</f>
        <v/>
      </c>
      <c r="PK4">
        <f>'EIA Imports Monthly'!RA2</f>
        <v/>
      </c>
      <c r="PL4">
        <f>'EIA Imports Monthly'!RB2</f>
        <v/>
      </c>
      <c r="PM4">
        <f>'EIA Imports Monthly'!RC2</f>
        <v/>
      </c>
      <c r="PN4">
        <f>'EIA Imports Monthly'!RD2</f>
        <v/>
      </c>
      <c r="PO4">
        <f>'EIA Imports Monthly'!RE2</f>
        <v/>
      </c>
      <c r="PP4">
        <f>'EIA Imports Monthly'!RF2</f>
        <v/>
      </c>
      <c r="PQ4">
        <f>'EIA Imports Monthly'!RG2</f>
        <v/>
      </c>
      <c r="PR4">
        <f>'EIA Imports Monthly'!RH2</f>
        <v/>
      </c>
      <c r="PS4">
        <f>'EIA Imports Monthly'!RI2</f>
        <v/>
      </c>
      <c r="PT4">
        <f>'EIA Imports Monthly'!RJ2</f>
        <v/>
      </c>
      <c r="PU4">
        <f>'EIA Imports Monthly'!RK2</f>
        <v/>
      </c>
      <c r="PV4">
        <f>'EIA Imports Monthly'!RL2</f>
        <v/>
      </c>
      <c r="PW4">
        <f>'EIA Imports Monthly'!RM2</f>
        <v/>
      </c>
      <c r="PX4">
        <f>'EIA Imports Monthly'!RN2</f>
        <v/>
      </c>
      <c r="PY4">
        <f>'EIA Imports Monthly'!RO2</f>
        <v/>
      </c>
      <c r="PZ4">
        <f>'EIA Imports Monthly'!RP2</f>
        <v/>
      </c>
      <c r="QA4">
        <f>'EIA Imports Monthly'!RQ2</f>
        <v/>
      </c>
      <c r="QB4">
        <f>'EIA Imports Monthly'!RR2</f>
        <v/>
      </c>
      <c r="QC4">
        <f>'EIA Imports Monthly'!RS2</f>
        <v/>
      </c>
      <c r="QD4">
        <f>'EIA Imports Monthly'!RT2</f>
        <v/>
      </c>
      <c r="QE4">
        <f>'EIA Imports Monthly'!RU2</f>
        <v/>
      </c>
      <c r="QF4">
        <f>'EIA Imports Monthly'!RV2</f>
        <v/>
      </c>
      <c r="QG4">
        <f>'EIA Imports Monthly'!RW2</f>
        <v/>
      </c>
      <c r="QH4">
        <f>'EIA Imports Monthly'!RX2</f>
        <v/>
      </c>
      <c r="QI4">
        <f>'EIA Imports Monthly'!RY2</f>
        <v/>
      </c>
      <c r="QJ4">
        <f>'EIA Imports Monthly'!RZ2</f>
        <v/>
      </c>
      <c r="QK4">
        <f>'EIA Imports Monthly'!SA2</f>
        <v/>
      </c>
      <c r="QL4">
        <f>'EIA Imports Monthly'!SB2</f>
        <v/>
      </c>
      <c r="QM4">
        <f>'EIA Imports Monthly'!SC2</f>
        <v/>
      </c>
      <c r="QN4">
        <f>'EIA Imports Monthly'!SD2</f>
        <v/>
      </c>
      <c r="QO4">
        <f>'EIA Imports Monthly'!SE2</f>
        <v/>
      </c>
      <c r="QP4">
        <f>'EIA Imports Monthly'!SF2</f>
        <v/>
      </c>
      <c r="QQ4">
        <f>'EIA Imports Monthly'!SG2</f>
        <v/>
      </c>
      <c r="QR4">
        <f>'EIA Imports Monthly'!SH2</f>
        <v/>
      </c>
      <c r="QS4">
        <f>'EIA Imports Monthly'!SI2</f>
        <v/>
      </c>
      <c r="QT4">
        <f>'EIA Imports Monthly'!SJ2</f>
        <v/>
      </c>
      <c r="QU4">
        <f>'EIA Imports Monthly'!SK2</f>
        <v/>
      </c>
      <c r="QV4">
        <f>'EIA Imports Monthly'!SL2</f>
        <v/>
      </c>
      <c r="QW4">
        <f>'EIA Imports Monthly'!SM2</f>
        <v/>
      </c>
      <c r="QX4">
        <f>'EIA Imports Monthly'!SN2</f>
        <v/>
      </c>
      <c r="QY4">
        <f>'EIA Imports Monthly'!SO2</f>
        <v/>
      </c>
      <c r="QZ4">
        <f>'EIA Imports Monthly'!SP2</f>
        <v/>
      </c>
      <c r="RA4">
        <f>'EIA Imports Monthly'!SQ2</f>
        <v/>
      </c>
      <c r="RB4">
        <f>'EIA Imports Monthly'!SR2</f>
        <v/>
      </c>
      <c r="RC4">
        <f>'EIA Imports Monthly'!SS2</f>
        <v/>
      </c>
      <c r="RD4">
        <f>'EIA Imports Monthly'!ST2</f>
        <v/>
      </c>
      <c r="RE4">
        <f>'EIA Imports Monthly'!SU2</f>
        <v/>
      </c>
      <c r="RF4">
        <f>'EIA Imports Monthly'!SV2</f>
        <v/>
      </c>
      <c r="RG4">
        <f>'EIA Imports Monthly'!SW2</f>
        <v/>
      </c>
      <c r="RH4">
        <f>'EIA Imports Monthly'!SX2</f>
        <v/>
      </c>
      <c r="RI4">
        <f>'EIA Imports Monthly'!SY2</f>
        <v/>
      </c>
      <c r="RJ4">
        <f>'EIA Imports Monthly'!SZ2</f>
        <v/>
      </c>
      <c r="RK4">
        <f>'EIA Imports Monthly'!TA2</f>
        <v/>
      </c>
      <c r="RL4">
        <f>'EIA Imports Monthly'!TB2</f>
        <v/>
      </c>
      <c r="RM4">
        <f>'EIA Imports Monthly'!TC2</f>
        <v/>
      </c>
      <c r="RN4">
        <f>'EIA Imports Monthly'!TD2</f>
        <v/>
      </c>
      <c r="RO4">
        <f>'EIA Imports Monthly'!TE2</f>
        <v/>
      </c>
      <c r="RP4">
        <f>'EIA Imports Monthly'!TF2</f>
        <v/>
      </c>
      <c r="RQ4">
        <f>'EIA Imports Monthly'!TG2</f>
        <v/>
      </c>
      <c r="RR4">
        <f>'EIA Imports Monthly'!TH2</f>
        <v/>
      </c>
      <c r="RS4">
        <f>'EIA Imports Monthly'!TI2</f>
        <v/>
      </c>
      <c r="RT4">
        <f>'EIA Imports Monthly'!TJ2</f>
        <v/>
      </c>
      <c r="RU4">
        <f>'EIA Imports Monthly'!TK2</f>
        <v/>
      </c>
      <c r="RV4">
        <f>'EIA Imports Monthly'!TL2</f>
        <v/>
      </c>
      <c r="RW4">
        <f>'EIA Imports Monthly'!TM2</f>
        <v/>
      </c>
      <c r="RX4">
        <f>'EIA Imports Monthly'!TN2</f>
        <v/>
      </c>
      <c r="RY4">
        <f>'EIA Imports Monthly'!TO2</f>
        <v/>
      </c>
      <c r="RZ4">
        <f>'EIA Imports Monthly'!TP2</f>
        <v/>
      </c>
      <c r="SA4">
        <f>'EIA Imports Monthly'!TQ2</f>
        <v/>
      </c>
      <c r="SB4">
        <f>'EIA Imports Monthly'!TR2</f>
        <v/>
      </c>
      <c r="SC4">
        <f>'EIA Imports Monthly'!TS2</f>
        <v/>
      </c>
      <c r="SD4">
        <f>'EIA Imports Monthly'!TT2</f>
        <v/>
      </c>
      <c r="SE4">
        <f>'EIA Imports Monthly'!TU2</f>
        <v/>
      </c>
    </row>
    <row r="5" spans="1:499">
      <c r="A5" t="s">
        <v>36</v>
      </c>
      <c r="H5">
        <f>'EIA Imports Monthly'!AX3</f>
        <v/>
      </c>
      <c r="I5">
        <f>'EIA Imports Monthly'!AY3</f>
        <v/>
      </c>
      <c r="J5">
        <f>'EIA Imports Monthly'!AZ3</f>
        <v/>
      </c>
      <c r="K5">
        <f>'EIA Imports Monthly'!BA3</f>
        <v/>
      </c>
      <c r="L5">
        <f>'EIA Imports Monthly'!BB3</f>
        <v/>
      </c>
      <c r="M5">
        <f>'EIA Imports Monthly'!BC3</f>
        <v/>
      </c>
      <c r="N5">
        <f>'EIA Imports Monthly'!BD3</f>
        <v/>
      </c>
      <c r="O5">
        <f>'EIA Imports Monthly'!BE3</f>
        <v/>
      </c>
      <c r="P5">
        <f>'EIA Imports Monthly'!BF3</f>
        <v/>
      </c>
      <c r="Q5">
        <f>'EIA Imports Monthly'!BG3</f>
        <v/>
      </c>
      <c r="R5">
        <f>'EIA Imports Monthly'!BH3</f>
        <v/>
      </c>
      <c r="S5">
        <f>'EIA Imports Monthly'!BI3</f>
        <v/>
      </c>
      <c r="T5">
        <f>'EIA Imports Monthly'!BJ3</f>
        <v/>
      </c>
      <c r="U5">
        <f>'EIA Imports Monthly'!BK3</f>
        <v/>
      </c>
      <c r="V5">
        <f>'EIA Imports Monthly'!BL3</f>
        <v/>
      </c>
      <c r="W5">
        <f>'EIA Imports Monthly'!BM3</f>
        <v/>
      </c>
      <c r="X5">
        <f>'EIA Imports Monthly'!BN3</f>
        <v/>
      </c>
      <c r="Y5">
        <f>'EIA Imports Monthly'!BO3</f>
        <v/>
      </c>
      <c r="Z5">
        <f>'EIA Imports Monthly'!BP3</f>
        <v/>
      </c>
      <c r="AA5">
        <f>'EIA Imports Monthly'!BQ3</f>
        <v/>
      </c>
      <c r="AB5">
        <f>'EIA Imports Monthly'!BR3</f>
        <v/>
      </c>
      <c r="AC5">
        <f>'EIA Imports Monthly'!BS3</f>
        <v/>
      </c>
      <c r="AD5">
        <f>'EIA Imports Monthly'!BT3</f>
        <v/>
      </c>
      <c r="AE5">
        <f>'EIA Imports Monthly'!BU3</f>
        <v/>
      </c>
      <c r="AF5">
        <f>'EIA Imports Monthly'!BV3</f>
        <v/>
      </c>
      <c r="AG5">
        <f>'EIA Imports Monthly'!BW3</f>
        <v/>
      </c>
      <c r="AH5">
        <f>'EIA Imports Monthly'!BX3</f>
        <v/>
      </c>
      <c r="AI5">
        <f>'EIA Imports Monthly'!BY3</f>
        <v/>
      </c>
      <c r="AJ5">
        <f>'EIA Imports Monthly'!BZ3</f>
        <v/>
      </c>
      <c r="AK5">
        <f>'EIA Imports Monthly'!CA3</f>
        <v/>
      </c>
      <c r="AL5">
        <f>'EIA Imports Monthly'!CB3</f>
        <v/>
      </c>
      <c r="AM5">
        <f>'EIA Imports Monthly'!CC3</f>
        <v/>
      </c>
      <c r="AN5">
        <f>'EIA Imports Monthly'!CD3</f>
        <v/>
      </c>
      <c r="AO5">
        <f>'EIA Imports Monthly'!CE3</f>
        <v/>
      </c>
      <c r="AP5">
        <f>'EIA Imports Monthly'!CF3</f>
        <v/>
      </c>
      <c r="AQ5">
        <f>'EIA Imports Monthly'!CG3</f>
        <v/>
      </c>
      <c r="AR5">
        <f>'EIA Imports Monthly'!CH3</f>
        <v/>
      </c>
      <c r="AS5">
        <f>'EIA Imports Monthly'!CI3</f>
        <v/>
      </c>
      <c r="AT5">
        <f>'EIA Imports Monthly'!CJ3</f>
        <v/>
      </c>
      <c r="AU5">
        <f>'EIA Imports Monthly'!CK3</f>
        <v/>
      </c>
      <c r="AV5">
        <f>'EIA Imports Monthly'!CL3</f>
        <v/>
      </c>
      <c r="AW5">
        <f>'EIA Imports Monthly'!CM3</f>
        <v/>
      </c>
      <c r="AX5">
        <f>'EIA Imports Monthly'!CN3</f>
        <v/>
      </c>
      <c r="AY5">
        <f>'EIA Imports Monthly'!CO3</f>
        <v/>
      </c>
      <c r="AZ5">
        <f>'EIA Imports Monthly'!CP3</f>
        <v/>
      </c>
      <c r="BA5">
        <f>'EIA Imports Monthly'!CQ3</f>
        <v/>
      </c>
      <c r="BB5">
        <f>'EIA Imports Monthly'!CR3</f>
        <v/>
      </c>
      <c r="BC5">
        <f>'EIA Imports Monthly'!CS3</f>
        <v/>
      </c>
      <c r="BD5">
        <f>'EIA Imports Monthly'!CT3</f>
        <v/>
      </c>
      <c r="BE5">
        <f>'EIA Imports Monthly'!CU3</f>
        <v/>
      </c>
      <c r="BF5">
        <f>'EIA Imports Monthly'!CV3</f>
        <v/>
      </c>
      <c r="BG5">
        <f>'EIA Imports Monthly'!CW3</f>
        <v/>
      </c>
      <c r="BH5">
        <f>'EIA Imports Monthly'!CX3</f>
        <v/>
      </c>
      <c r="BI5">
        <f>'EIA Imports Monthly'!CY3</f>
        <v/>
      </c>
      <c r="BJ5">
        <f>'EIA Imports Monthly'!CZ3</f>
        <v/>
      </c>
      <c r="BK5">
        <f>'EIA Imports Monthly'!DA3</f>
        <v/>
      </c>
      <c r="BL5">
        <f>'EIA Imports Monthly'!DB3</f>
        <v/>
      </c>
      <c r="BM5">
        <f>'EIA Imports Monthly'!DC3</f>
        <v/>
      </c>
      <c r="BN5">
        <f>'EIA Imports Monthly'!DD3</f>
        <v/>
      </c>
      <c r="BO5">
        <f>'EIA Imports Monthly'!DE3</f>
        <v/>
      </c>
      <c r="BP5">
        <f>'EIA Imports Monthly'!DF3</f>
        <v/>
      </c>
      <c r="BQ5">
        <f>'EIA Imports Monthly'!DG3</f>
        <v/>
      </c>
      <c r="BR5">
        <f>'EIA Imports Monthly'!DH3</f>
        <v/>
      </c>
      <c r="BS5">
        <f>'EIA Imports Monthly'!DI3</f>
        <v/>
      </c>
      <c r="BT5">
        <f>'EIA Imports Monthly'!DJ3</f>
        <v/>
      </c>
      <c r="BU5">
        <f>'EIA Imports Monthly'!DK3</f>
        <v/>
      </c>
      <c r="BV5">
        <f>'EIA Imports Monthly'!DL3</f>
        <v/>
      </c>
      <c r="BW5">
        <f>'EIA Imports Monthly'!DM3</f>
        <v/>
      </c>
      <c r="BX5">
        <f>'EIA Imports Monthly'!DN3</f>
        <v/>
      </c>
      <c r="BY5">
        <f>'EIA Imports Monthly'!DO3</f>
        <v/>
      </c>
      <c r="BZ5">
        <f>'EIA Imports Monthly'!DP3</f>
        <v/>
      </c>
      <c r="CA5">
        <f>'EIA Imports Monthly'!DQ3</f>
        <v/>
      </c>
      <c r="CB5">
        <f>'EIA Imports Monthly'!DR3</f>
        <v/>
      </c>
      <c r="CC5">
        <f>'EIA Imports Monthly'!DS3</f>
        <v/>
      </c>
      <c r="CD5">
        <f>'EIA Imports Monthly'!DT3</f>
        <v/>
      </c>
      <c r="CE5">
        <f>'EIA Imports Monthly'!DU3</f>
        <v/>
      </c>
      <c r="CF5">
        <f>'EIA Imports Monthly'!DV3</f>
        <v/>
      </c>
      <c r="CG5">
        <f>'EIA Imports Monthly'!DW3</f>
        <v/>
      </c>
      <c r="CH5">
        <f>'EIA Imports Monthly'!DX3</f>
        <v/>
      </c>
      <c r="CI5">
        <f>'EIA Imports Monthly'!DY3</f>
        <v/>
      </c>
      <c r="CJ5">
        <f>'EIA Imports Monthly'!DZ3</f>
        <v/>
      </c>
      <c r="CK5">
        <f>'EIA Imports Monthly'!EA3</f>
        <v/>
      </c>
      <c r="CL5">
        <f>'EIA Imports Monthly'!EB3</f>
        <v/>
      </c>
      <c r="CM5">
        <f>'EIA Imports Monthly'!EC3</f>
        <v/>
      </c>
      <c r="CN5">
        <f>'EIA Imports Monthly'!ED3</f>
        <v/>
      </c>
      <c r="CO5">
        <f>'EIA Imports Monthly'!EE3</f>
        <v/>
      </c>
      <c r="CP5">
        <f>'EIA Imports Monthly'!EF3</f>
        <v/>
      </c>
      <c r="CQ5">
        <f>'EIA Imports Monthly'!EG3</f>
        <v/>
      </c>
      <c r="CR5">
        <f>'EIA Imports Monthly'!EH3</f>
        <v/>
      </c>
      <c r="CS5">
        <f>'EIA Imports Monthly'!EI3</f>
        <v/>
      </c>
      <c r="CT5">
        <f>'EIA Imports Monthly'!EJ3</f>
        <v/>
      </c>
      <c r="CU5">
        <f>'EIA Imports Monthly'!EK3</f>
        <v/>
      </c>
      <c r="CV5">
        <f>'EIA Imports Monthly'!EL3</f>
        <v/>
      </c>
      <c r="CW5">
        <f>'EIA Imports Monthly'!EM3</f>
        <v/>
      </c>
      <c r="CX5">
        <f>'EIA Imports Monthly'!EN3</f>
        <v/>
      </c>
      <c r="CY5">
        <f>'EIA Imports Monthly'!EO3</f>
        <v/>
      </c>
      <c r="CZ5">
        <f>'EIA Imports Monthly'!EP3</f>
        <v/>
      </c>
      <c r="DA5">
        <f>'EIA Imports Monthly'!EQ3</f>
        <v/>
      </c>
      <c r="DB5">
        <f>'EIA Imports Monthly'!ER3</f>
        <v/>
      </c>
      <c r="DC5">
        <f>'EIA Imports Monthly'!ES3</f>
        <v/>
      </c>
      <c r="DD5">
        <f>'EIA Imports Monthly'!ET3</f>
        <v/>
      </c>
      <c r="DE5">
        <f>'EIA Imports Monthly'!EU3</f>
        <v/>
      </c>
      <c r="DF5">
        <f>'EIA Imports Monthly'!EV3</f>
        <v/>
      </c>
      <c r="DG5">
        <f>'EIA Imports Monthly'!EW3</f>
        <v/>
      </c>
      <c r="DH5">
        <f>'EIA Imports Monthly'!EX3</f>
        <v/>
      </c>
      <c r="DI5">
        <f>'EIA Imports Monthly'!EY3</f>
        <v/>
      </c>
      <c r="DJ5">
        <f>'EIA Imports Monthly'!EZ3</f>
        <v/>
      </c>
      <c r="DK5">
        <f>'EIA Imports Monthly'!FA3</f>
        <v/>
      </c>
      <c r="DL5">
        <f>'EIA Imports Monthly'!FB3</f>
        <v/>
      </c>
      <c r="DM5">
        <f>'EIA Imports Monthly'!FC3</f>
        <v/>
      </c>
      <c r="DN5">
        <f>'EIA Imports Monthly'!FD3</f>
        <v/>
      </c>
      <c r="DO5">
        <f>'EIA Imports Monthly'!FE3</f>
        <v/>
      </c>
      <c r="DP5">
        <f>'EIA Imports Monthly'!FF3</f>
        <v/>
      </c>
      <c r="DQ5">
        <f>'EIA Imports Monthly'!FG3</f>
        <v/>
      </c>
      <c r="DR5">
        <f>'EIA Imports Monthly'!FH3</f>
        <v/>
      </c>
      <c r="DS5">
        <f>'EIA Imports Monthly'!FI3</f>
        <v/>
      </c>
      <c r="DT5">
        <f>'EIA Imports Monthly'!FJ3</f>
        <v/>
      </c>
      <c r="DU5">
        <f>'EIA Imports Monthly'!FK3</f>
        <v/>
      </c>
      <c r="DV5">
        <f>'EIA Imports Monthly'!FL3</f>
        <v/>
      </c>
      <c r="DW5">
        <f>'EIA Imports Monthly'!FM3</f>
        <v/>
      </c>
      <c r="DX5">
        <f>'EIA Imports Monthly'!FN3</f>
        <v/>
      </c>
      <c r="DY5">
        <f>'EIA Imports Monthly'!FO3</f>
        <v/>
      </c>
      <c r="DZ5">
        <f>'EIA Imports Monthly'!FP3</f>
        <v/>
      </c>
      <c r="EA5">
        <f>'EIA Imports Monthly'!FQ3</f>
        <v/>
      </c>
      <c r="EB5">
        <f>'EIA Imports Monthly'!FR3</f>
        <v/>
      </c>
      <c r="EC5">
        <f>'EIA Imports Monthly'!FS3</f>
        <v/>
      </c>
      <c r="ED5">
        <f>'EIA Imports Monthly'!FT3</f>
        <v/>
      </c>
      <c r="EE5">
        <f>'EIA Imports Monthly'!FU3</f>
        <v/>
      </c>
      <c r="EF5">
        <f>'EIA Imports Monthly'!FV3</f>
        <v/>
      </c>
      <c r="EG5">
        <f>'EIA Imports Monthly'!FW3</f>
        <v/>
      </c>
      <c r="EH5">
        <f>'EIA Imports Monthly'!FX3</f>
        <v/>
      </c>
      <c r="EI5">
        <f>'EIA Imports Monthly'!FY3</f>
        <v/>
      </c>
      <c r="EJ5">
        <f>'EIA Imports Monthly'!FZ3</f>
        <v/>
      </c>
      <c r="EK5">
        <f>'EIA Imports Monthly'!GA3</f>
        <v/>
      </c>
      <c r="EL5">
        <f>'EIA Imports Monthly'!GB3</f>
        <v/>
      </c>
      <c r="EM5">
        <f>'EIA Imports Monthly'!GC3</f>
        <v/>
      </c>
      <c r="EN5">
        <f>'EIA Imports Monthly'!GD3</f>
        <v/>
      </c>
      <c r="EO5">
        <f>'EIA Imports Monthly'!GE3</f>
        <v/>
      </c>
      <c r="EP5">
        <f>'EIA Imports Monthly'!GF3</f>
        <v/>
      </c>
      <c r="EQ5">
        <f>'EIA Imports Monthly'!GG3</f>
        <v/>
      </c>
      <c r="ER5">
        <f>'EIA Imports Monthly'!GH3</f>
        <v/>
      </c>
      <c r="ES5">
        <f>'EIA Imports Monthly'!GI3</f>
        <v/>
      </c>
      <c r="ET5">
        <f>'EIA Imports Monthly'!GJ3</f>
        <v/>
      </c>
      <c r="EU5">
        <f>'EIA Imports Monthly'!GK3</f>
        <v/>
      </c>
      <c r="EV5">
        <f>'EIA Imports Monthly'!GL3</f>
        <v/>
      </c>
      <c r="EW5">
        <f>'EIA Imports Monthly'!GM3</f>
        <v/>
      </c>
      <c r="EX5">
        <f>'EIA Imports Monthly'!GN3</f>
        <v/>
      </c>
      <c r="EY5">
        <f>'EIA Imports Monthly'!GO3</f>
        <v/>
      </c>
      <c r="EZ5">
        <f>'EIA Imports Monthly'!GP3</f>
        <v/>
      </c>
      <c r="FA5">
        <f>'EIA Imports Monthly'!GQ3</f>
        <v/>
      </c>
      <c r="FB5">
        <f>'EIA Imports Monthly'!GR3</f>
        <v/>
      </c>
      <c r="FC5">
        <f>'EIA Imports Monthly'!GS3</f>
        <v/>
      </c>
      <c r="FD5">
        <f>'EIA Imports Monthly'!GT3</f>
        <v/>
      </c>
      <c r="FE5">
        <f>'EIA Imports Monthly'!GU3</f>
        <v/>
      </c>
      <c r="FF5">
        <f>'EIA Imports Monthly'!GV3</f>
        <v/>
      </c>
      <c r="FG5">
        <f>'EIA Imports Monthly'!GW3</f>
        <v/>
      </c>
      <c r="FH5">
        <f>'EIA Imports Monthly'!GX3</f>
        <v/>
      </c>
      <c r="FI5">
        <f>'EIA Imports Monthly'!GY3</f>
        <v/>
      </c>
      <c r="FJ5">
        <f>'EIA Imports Monthly'!GZ3</f>
        <v/>
      </c>
      <c r="FK5">
        <f>'EIA Imports Monthly'!HA3</f>
        <v/>
      </c>
      <c r="FL5">
        <f>'EIA Imports Monthly'!HB3</f>
        <v/>
      </c>
      <c r="FM5">
        <f>'EIA Imports Monthly'!HC3</f>
        <v/>
      </c>
      <c r="FN5">
        <f>'EIA Imports Monthly'!HD3</f>
        <v/>
      </c>
      <c r="FO5">
        <f>'EIA Imports Monthly'!HE3</f>
        <v/>
      </c>
      <c r="FP5">
        <f>'EIA Imports Monthly'!HF3</f>
        <v/>
      </c>
      <c r="FQ5">
        <f>'EIA Imports Monthly'!HG3</f>
        <v/>
      </c>
      <c r="FR5">
        <f>'EIA Imports Monthly'!HH3</f>
        <v/>
      </c>
      <c r="FS5">
        <f>'EIA Imports Monthly'!HI3</f>
        <v/>
      </c>
      <c r="FT5">
        <f>'EIA Imports Monthly'!HJ3</f>
        <v/>
      </c>
      <c r="FU5">
        <f>'EIA Imports Monthly'!HK3</f>
        <v/>
      </c>
      <c r="FV5">
        <f>'EIA Imports Monthly'!HL3</f>
        <v/>
      </c>
      <c r="FW5">
        <f>'EIA Imports Monthly'!HM3</f>
        <v/>
      </c>
      <c r="FX5">
        <f>'EIA Imports Monthly'!HN3</f>
        <v/>
      </c>
      <c r="FY5">
        <f>'EIA Imports Monthly'!HO3</f>
        <v/>
      </c>
      <c r="FZ5">
        <f>'EIA Imports Monthly'!HP3</f>
        <v/>
      </c>
      <c r="GA5">
        <f>'EIA Imports Monthly'!HQ3</f>
        <v/>
      </c>
      <c r="GB5">
        <f>'EIA Imports Monthly'!HR3</f>
        <v/>
      </c>
      <c r="GC5">
        <f>'EIA Imports Monthly'!HS3</f>
        <v/>
      </c>
      <c r="GD5">
        <f>'EIA Imports Monthly'!HT3</f>
        <v/>
      </c>
      <c r="GE5">
        <f>'EIA Imports Monthly'!HU3</f>
        <v/>
      </c>
      <c r="GF5">
        <f>'EIA Imports Monthly'!HV3</f>
        <v/>
      </c>
      <c r="GG5">
        <f>'EIA Imports Monthly'!HW3</f>
        <v/>
      </c>
      <c r="GH5">
        <f>'EIA Imports Monthly'!HX3</f>
        <v/>
      </c>
      <c r="GI5">
        <f>'EIA Imports Monthly'!HY3</f>
        <v/>
      </c>
      <c r="GJ5">
        <f>'EIA Imports Monthly'!HZ3</f>
        <v/>
      </c>
      <c r="GK5">
        <f>'EIA Imports Monthly'!IA3</f>
        <v/>
      </c>
      <c r="GL5">
        <f>'EIA Imports Monthly'!IB3</f>
        <v/>
      </c>
      <c r="GM5">
        <f>'EIA Imports Monthly'!IC3</f>
        <v/>
      </c>
      <c r="GN5">
        <f>'EIA Imports Monthly'!ID3</f>
        <v/>
      </c>
      <c r="GO5">
        <f>'EIA Imports Monthly'!IE3</f>
        <v/>
      </c>
      <c r="GP5">
        <f>'EIA Imports Monthly'!IF3</f>
        <v/>
      </c>
      <c r="GQ5">
        <f>'EIA Imports Monthly'!IG3</f>
        <v/>
      </c>
      <c r="GR5">
        <f>'EIA Imports Monthly'!IH3</f>
        <v/>
      </c>
      <c r="GS5">
        <f>'EIA Imports Monthly'!II3</f>
        <v/>
      </c>
      <c r="GT5">
        <f>'EIA Imports Monthly'!IJ3</f>
        <v/>
      </c>
      <c r="GU5">
        <f>'EIA Imports Monthly'!IK3</f>
        <v/>
      </c>
      <c r="GV5">
        <f>'EIA Imports Monthly'!IL3</f>
        <v/>
      </c>
      <c r="GW5">
        <f>'EIA Imports Monthly'!IM3</f>
        <v/>
      </c>
      <c r="GX5">
        <f>'EIA Imports Monthly'!IN3</f>
        <v/>
      </c>
      <c r="GY5">
        <f>'EIA Imports Monthly'!IO3</f>
        <v/>
      </c>
      <c r="GZ5">
        <f>'EIA Imports Monthly'!IP3</f>
        <v/>
      </c>
      <c r="HA5">
        <f>'EIA Imports Monthly'!IQ3</f>
        <v/>
      </c>
      <c r="HB5">
        <f>'EIA Imports Monthly'!IR3</f>
        <v/>
      </c>
      <c r="HC5">
        <f>'EIA Imports Monthly'!IS3</f>
        <v/>
      </c>
      <c r="HD5">
        <f>'EIA Imports Monthly'!IT3</f>
        <v/>
      </c>
      <c r="HE5">
        <f>'EIA Imports Monthly'!IU3</f>
        <v/>
      </c>
      <c r="HF5">
        <f>'EIA Imports Monthly'!IV3</f>
        <v/>
      </c>
      <c r="HG5">
        <f>'EIA Imports Monthly'!IW3</f>
        <v/>
      </c>
      <c r="HH5">
        <f>'EIA Imports Monthly'!IX3</f>
        <v/>
      </c>
      <c r="HI5">
        <f>'EIA Imports Monthly'!IY3</f>
        <v/>
      </c>
      <c r="HJ5">
        <f>'EIA Imports Monthly'!IZ3</f>
        <v/>
      </c>
      <c r="HK5">
        <f>'EIA Imports Monthly'!JA3</f>
        <v/>
      </c>
      <c r="HL5">
        <f>'EIA Imports Monthly'!JB3</f>
        <v/>
      </c>
      <c r="HM5">
        <f>'EIA Imports Monthly'!JC3</f>
        <v/>
      </c>
      <c r="HN5">
        <f>'EIA Imports Monthly'!JD3</f>
        <v/>
      </c>
      <c r="HO5">
        <f>'EIA Imports Monthly'!JE3</f>
        <v/>
      </c>
      <c r="HP5">
        <f>'EIA Imports Monthly'!JF3</f>
        <v/>
      </c>
      <c r="HQ5">
        <f>'EIA Imports Monthly'!JG3</f>
        <v/>
      </c>
      <c r="HR5">
        <f>'EIA Imports Monthly'!JH3</f>
        <v/>
      </c>
      <c r="HS5">
        <f>'EIA Imports Monthly'!JI3</f>
        <v/>
      </c>
      <c r="HT5">
        <f>'EIA Imports Monthly'!JJ3</f>
        <v/>
      </c>
      <c r="HU5">
        <f>'EIA Imports Monthly'!JK3</f>
        <v/>
      </c>
      <c r="HV5">
        <f>'EIA Imports Monthly'!JL3</f>
        <v/>
      </c>
      <c r="HW5">
        <f>'EIA Imports Monthly'!JM3</f>
        <v/>
      </c>
      <c r="HX5">
        <f>'EIA Imports Monthly'!JN3</f>
        <v/>
      </c>
      <c r="HY5">
        <f>'EIA Imports Monthly'!JO3</f>
        <v/>
      </c>
      <c r="HZ5">
        <f>'EIA Imports Monthly'!JP3</f>
        <v/>
      </c>
      <c r="IA5">
        <f>'EIA Imports Monthly'!JQ3</f>
        <v/>
      </c>
      <c r="IB5">
        <f>'EIA Imports Monthly'!JR3</f>
        <v/>
      </c>
      <c r="IC5">
        <f>'EIA Imports Monthly'!JS3</f>
        <v/>
      </c>
      <c r="ID5">
        <f>'EIA Imports Monthly'!JT3</f>
        <v/>
      </c>
      <c r="IE5">
        <f>'EIA Imports Monthly'!JU3</f>
        <v/>
      </c>
      <c r="IF5">
        <f>'EIA Imports Monthly'!JV3</f>
        <v/>
      </c>
      <c r="IG5">
        <f>'EIA Imports Monthly'!JW3</f>
        <v/>
      </c>
      <c r="IH5">
        <f>'EIA Imports Monthly'!JX3</f>
        <v/>
      </c>
      <c r="II5">
        <f>'EIA Imports Monthly'!JY3</f>
        <v/>
      </c>
      <c r="IJ5">
        <f>'EIA Imports Monthly'!JZ3</f>
        <v/>
      </c>
      <c r="IK5">
        <f>'EIA Imports Monthly'!KA3</f>
        <v/>
      </c>
      <c r="IL5">
        <f>'EIA Imports Monthly'!KB3</f>
        <v/>
      </c>
      <c r="IM5">
        <f>'EIA Imports Monthly'!KC3</f>
        <v/>
      </c>
      <c r="IN5">
        <f>'EIA Imports Monthly'!KD3</f>
        <v/>
      </c>
      <c r="IO5">
        <f>'EIA Imports Monthly'!KE3</f>
        <v/>
      </c>
      <c r="IP5">
        <f>'EIA Imports Monthly'!KF3</f>
        <v/>
      </c>
      <c r="IQ5">
        <f>'EIA Imports Monthly'!KG3</f>
        <v/>
      </c>
      <c r="IR5">
        <f>'EIA Imports Monthly'!KH3</f>
        <v/>
      </c>
      <c r="IS5">
        <f>'EIA Imports Monthly'!KI3</f>
        <v/>
      </c>
      <c r="IT5">
        <f>'EIA Imports Monthly'!KJ3</f>
        <v/>
      </c>
      <c r="IU5">
        <f>'EIA Imports Monthly'!KK3</f>
        <v/>
      </c>
      <c r="IV5">
        <f>'EIA Imports Monthly'!KL3</f>
        <v/>
      </c>
      <c r="IW5">
        <f>'EIA Imports Monthly'!KM3</f>
        <v/>
      </c>
      <c r="IX5">
        <f>'EIA Imports Monthly'!KN3</f>
        <v/>
      </c>
      <c r="IY5">
        <f>'EIA Imports Monthly'!KO3</f>
        <v/>
      </c>
      <c r="IZ5">
        <f>'EIA Imports Monthly'!KP3</f>
        <v/>
      </c>
      <c r="JA5">
        <f>'EIA Imports Monthly'!KQ3</f>
        <v/>
      </c>
      <c r="JB5">
        <f>'EIA Imports Monthly'!KR3</f>
        <v/>
      </c>
      <c r="JC5">
        <f>'EIA Imports Monthly'!KS3</f>
        <v/>
      </c>
      <c r="JD5">
        <f>'EIA Imports Monthly'!KT3</f>
        <v/>
      </c>
      <c r="JE5">
        <f>'EIA Imports Monthly'!KU3</f>
        <v/>
      </c>
      <c r="JF5">
        <f>'EIA Imports Monthly'!KV3</f>
        <v/>
      </c>
      <c r="JG5">
        <f>'EIA Imports Monthly'!KW3</f>
        <v/>
      </c>
      <c r="JH5">
        <f>'EIA Imports Monthly'!KX3</f>
        <v/>
      </c>
      <c r="JI5">
        <f>'EIA Imports Monthly'!KY3</f>
        <v/>
      </c>
      <c r="JJ5">
        <f>'EIA Imports Monthly'!KZ3</f>
        <v/>
      </c>
      <c r="JK5">
        <f>'EIA Imports Monthly'!LA3</f>
        <v/>
      </c>
      <c r="JL5">
        <f>'EIA Imports Monthly'!LB3</f>
        <v/>
      </c>
      <c r="JM5">
        <f>'EIA Imports Monthly'!LC3</f>
        <v/>
      </c>
      <c r="JN5">
        <f>'EIA Imports Monthly'!LD3</f>
        <v/>
      </c>
      <c r="JO5">
        <f>'EIA Imports Monthly'!LE3</f>
        <v/>
      </c>
      <c r="JP5">
        <f>'EIA Imports Monthly'!LF3</f>
        <v/>
      </c>
      <c r="JQ5">
        <f>'EIA Imports Monthly'!LG3</f>
        <v/>
      </c>
      <c r="JR5">
        <f>'EIA Imports Monthly'!LH3</f>
        <v/>
      </c>
      <c r="JS5">
        <f>'EIA Imports Monthly'!LI3</f>
        <v/>
      </c>
      <c r="JT5">
        <f>'EIA Imports Monthly'!LJ3</f>
        <v/>
      </c>
      <c r="JU5">
        <f>'EIA Imports Monthly'!LK3</f>
        <v/>
      </c>
      <c r="JV5">
        <f>'EIA Imports Monthly'!LL3</f>
        <v/>
      </c>
      <c r="JW5">
        <f>'EIA Imports Monthly'!LM3</f>
        <v/>
      </c>
      <c r="JX5">
        <f>'EIA Imports Monthly'!LN3</f>
        <v/>
      </c>
      <c r="JY5">
        <f>'EIA Imports Monthly'!LO3</f>
        <v/>
      </c>
      <c r="JZ5">
        <f>'EIA Imports Monthly'!LP3</f>
        <v/>
      </c>
      <c r="KA5">
        <f>'EIA Imports Monthly'!LQ3</f>
        <v/>
      </c>
      <c r="KB5">
        <f>'EIA Imports Monthly'!LR3</f>
        <v/>
      </c>
      <c r="KC5">
        <f>'EIA Imports Monthly'!LS3</f>
        <v/>
      </c>
      <c r="KD5">
        <f>'EIA Imports Monthly'!LT3</f>
        <v/>
      </c>
      <c r="KE5">
        <f>'EIA Imports Monthly'!LU3</f>
        <v/>
      </c>
      <c r="KF5">
        <f>'EIA Imports Monthly'!LV3</f>
        <v/>
      </c>
      <c r="KG5">
        <f>'EIA Imports Monthly'!LW3</f>
        <v/>
      </c>
      <c r="KH5">
        <f>'EIA Imports Monthly'!LX3</f>
        <v/>
      </c>
      <c r="KI5">
        <f>'EIA Imports Monthly'!LY3</f>
        <v/>
      </c>
      <c r="KJ5">
        <f>'EIA Imports Monthly'!LZ3</f>
        <v/>
      </c>
      <c r="KK5">
        <f>'EIA Imports Monthly'!MA3</f>
        <v/>
      </c>
      <c r="KL5">
        <f>'EIA Imports Monthly'!MB3</f>
        <v/>
      </c>
      <c r="KM5">
        <f>'EIA Imports Monthly'!MC3</f>
        <v/>
      </c>
      <c r="KN5">
        <f>'EIA Imports Monthly'!MD3</f>
        <v/>
      </c>
      <c r="KO5">
        <f>'EIA Imports Monthly'!ME3</f>
        <v/>
      </c>
      <c r="KP5">
        <f>'EIA Imports Monthly'!MF3</f>
        <v/>
      </c>
      <c r="KQ5">
        <f>'EIA Imports Monthly'!MG3</f>
        <v/>
      </c>
      <c r="KR5">
        <f>'EIA Imports Monthly'!MH3</f>
        <v/>
      </c>
      <c r="KS5">
        <f>'EIA Imports Monthly'!MI3</f>
        <v/>
      </c>
      <c r="KT5">
        <f>'EIA Imports Monthly'!MJ3</f>
        <v/>
      </c>
      <c r="KU5">
        <f>'EIA Imports Monthly'!MK3</f>
        <v/>
      </c>
      <c r="KV5">
        <f>'EIA Imports Monthly'!ML3</f>
        <v/>
      </c>
      <c r="KW5">
        <f>'EIA Imports Monthly'!MM3</f>
        <v/>
      </c>
      <c r="KX5">
        <f>'EIA Imports Monthly'!MN3</f>
        <v/>
      </c>
      <c r="KY5">
        <f>'EIA Imports Monthly'!MO3</f>
        <v/>
      </c>
      <c r="KZ5">
        <f>'EIA Imports Monthly'!MP3</f>
        <v/>
      </c>
      <c r="LA5">
        <f>'EIA Imports Monthly'!MQ3</f>
        <v/>
      </c>
      <c r="LB5">
        <f>'EIA Imports Monthly'!MR3</f>
        <v/>
      </c>
      <c r="LC5">
        <f>'EIA Imports Monthly'!MS3</f>
        <v/>
      </c>
      <c r="LD5">
        <f>'EIA Imports Monthly'!MT3</f>
        <v/>
      </c>
      <c r="LE5">
        <f>'EIA Imports Monthly'!MU3</f>
        <v/>
      </c>
      <c r="LF5">
        <f>'EIA Imports Monthly'!MV3</f>
        <v/>
      </c>
      <c r="LG5">
        <f>'EIA Imports Monthly'!MW3</f>
        <v/>
      </c>
      <c r="LH5">
        <f>'EIA Imports Monthly'!MX3</f>
        <v/>
      </c>
      <c r="LI5">
        <f>'EIA Imports Monthly'!MY3</f>
        <v/>
      </c>
      <c r="LJ5">
        <f>'EIA Imports Monthly'!MZ3</f>
        <v/>
      </c>
      <c r="LK5">
        <f>'EIA Imports Monthly'!NA3</f>
        <v/>
      </c>
      <c r="LL5">
        <f>'EIA Imports Monthly'!NB3</f>
        <v/>
      </c>
      <c r="LM5">
        <f>'EIA Imports Monthly'!NC3</f>
        <v/>
      </c>
      <c r="LN5">
        <f>'EIA Imports Monthly'!ND3</f>
        <v/>
      </c>
      <c r="LO5">
        <f>'EIA Imports Monthly'!NE3</f>
        <v/>
      </c>
      <c r="LP5">
        <f>'EIA Imports Monthly'!NF3</f>
        <v/>
      </c>
      <c r="LQ5">
        <f>'EIA Imports Monthly'!NG3</f>
        <v/>
      </c>
      <c r="LR5">
        <f>'EIA Imports Monthly'!NH3</f>
        <v/>
      </c>
      <c r="LS5">
        <f>'EIA Imports Monthly'!NI3</f>
        <v/>
      </c>
      <c r="LT5">
        <f>'EIA Imports Monthly'!NJ3</f>
        <v/>
      </c>
      <c r="LU5">
        <f>'EIA Imports Monthly'!NK3</f>
        <v/>
      </c>
      <c r="LV5">
        <f>'EIA Imports Monthly'!NL3</f>
        <v/>
      </c>
      <c r="LW5">
        <f>'EIA Imports Monthly'!NM3</f>
        <v/>
      </c>
      <c r="LX5">
        <f>'EIA Imports Monthly'!NN3</f>
        <v/>
      </c>
      <c r="LY5">
        <f>'EIA Imports Monthly'!NO3</f>
        <v/>
      </c>
      <c r="LZ5">
        <f>'EIA Imports Monthly'!NP3</f>
        <v/>
      </c>
      <c r="MA5">
        <f>'EIA Imports Monthly'!NQ3</f>
        <v/>
      </c>
      <c r="MB5">
        <f>'EIA Imports Monthly'!NR3</f>
        <v/>
      </c>
      <c r="MC5">
        <f>'EIA Imports Monthly'!NS3</f>
        <v/>
      </c>
      <c r="MD5">
        <f>'EIA Imports Monthly'!NT3</f>
        <v/>
      </c>
      <c r="ME5">
        <f>'EIA Imports Monthly'!NU3</f>
        <v/>
      </c>
      <c r="MF5">
        <f>'EIA Imports Monthly'!NV3</f>
        <v/>
      </c>
      <c r="MG5">
        <f>'EIA Imports Monthly'!NW3</f>
        <v/>
      </c>
      <c r="MH5">
        <f>'EIA Imports Monthly'!NX3</f>
        <v/>
      </c>
      <c r="MI5">
        <f>'EIA Imports Monthly'!NY3</f>
        <v/>
      </c>
      <c r="MJ5">
        <f>'EIA Imports Monthly'!NZ3</f>
        <v/>
      </c>
      <c r="MK5">
        <f>'EIA Imports Monthly'!OA3</f>
        <v/>
      </c>
      <c r="ML5">
        <f>'EIA Imports Monthly'!OB3</f>
        <v/>
      </c>
      <c r="MM5">
        <f>'EIA Imports Monthly'!OC3</f>
        <v/>
      </c>
      <c r="MN5">
        <f>'EIA Imports Monthly'!OD3</f>
        <v/>
      </c>
      <c r="MO5">
        <f>'EIA Imports Monthly'!OE3</f>
        <v/>
      </c>
      <c r="MP5">
        <f>'EIA Imports Monthly'!OF3</f>
        <v/>
      </c>
      <c r="MQ5">
        <f>'EIA Imports Monthly'!OG3</f>
        <v/>
      </c>
      <c r="MR5">
        <f>'EIA Imports Monthly'!OH3</f>
        <v/>
      </c>
      <c r="MS5">
        <f>'EIA Imports Monthly'!OI3</f>
        <v/>
      </c>
      <c r="MT5">
        <f>'EIA Imports Monthly'!OJ3</f>
        <v/>
      </c>
      <c r="MU5">
        <f>'EIA Imports Monthly'!OK3</f>
        <v/>
      </c>
      <c r="MV5">
        <f>'EIA Imports Monthly'!OL3</f>
        <v/>
      </c>
      <c r="MW5">
        <f>'EIA Imports Monthly'!OM3</f>
        <v/>
      </c>
      <c r="MX5">
        <f>'EIA Imports Monthly'!ON3</f>
        <v/>
      </c>
      <c r="MY5">
        <f>'EIA Imports Monthly'!OO3</f>
        <v/>
      </c>
      <c r="MZ5">
        <f>'EIA Imports Monthly'!OP3</f>
        <v/>
      </c>
      <c r="NA5">
        <f>'EIA Imports Monthly'!OQ3</f>
        <v/>
      </c>
      <c r="NB5">
        <f>'EIA Imports Monthly'!OR3</f>
        <v/>
      </c>
      <c r="NC5">
        <f>'EIA Imports Monthly'!OS3</f>
        <v/>
      </c>
      <c r="ND5">
        <f>'EIA Imports Monthly'!OT3</f>
        <v/>
      </c>
      <c r="NE5">
        <f>'EIA Imports Monthly'!OU3</f>
        <v/>
      </c>
      <c r="NF5">
        <f>'EIA Imports Monthly'!OV3</f>
        <v/>
      </c>
      <c r="NG5">
        <f>'EIA Imports Monthly'!OW3</f>
        <v/>
      </c>
      <c r="NH5">
        <f>'EIA Imports Monthly'!OX3</f>
        <v/>
      </c>
      <c r="NI5">
        <f>'EIA Imports Monthly'!OY3</f>
        <v/>
      </c>
      <c r="NJ5">
        <f>'EIA Imports Monthly'!OZ3</f>
        <v/>
      </c>
      <c r="NK5">
        <f>'EIA Imports Monthly'!PA3</f>
        <v/>
      </c>
      <c r="NL5">
        <f>'EIA Imports Monthly'!PB3</f>
        <v/>
      </c>
      <c r="NM5">
        <f>'EIA Imports Monthly'!PC3</f>
        <v/>
      </c>
      <c r="NN5">
        <f>'EIA Imports Monthly'!PD3</f>
        <v/>
      </c>
      <c r="NO5">
        <f>'EIA Imports Monthly'!PE3</f>
        <v/>
      </c>
      <c r="NP5">
        <f>'EIA Imports Monthly'!PF3</f>
        <v/>
      </c>
      <c r="NQ5">
        <f>'EIA Imports Monthly'!PG3</f>
        <v/>
      </c>
      <c r="NR5">
        <f>'EIA Imports Monthly'!PH3</f>
        <v/>
      </c>
      <c r="NS5">
        <f>'EIA Imports Monthly'!PI3</f>
        <v/>
      </c>
      <c r="NT5">
        <f>'EIA Imports Monthly'!PJ3</f>
        <v/>
      </c>
      <c r="NU5">
        <f>'EIA Imports Monthly'!PK3</f>
        <v/>
      </c>
      <c r="NV5">
        <f>'EIA Imports Monthly'!PL3</f>
        <v/>
      </c>
      <c r="NW5">
        <f>'EIA Imports Monthly'!PM3</f>
        <v/>
      </c>
      <c r="NX5">
        <f>'EIA Imports Monthly'!PN3</f>
        <v/>
      </c>
      <c r="NY5">
        <f>'EIA Imports Monthly'!PO3</f>
        <v/>
      </c>
      <c r="NZ5">
        <f>'EIA Imports Monthly'!PP3</f>
        <v/>
      </c>
      <c r="OA5">
        <f>'EIA Imports Monthly'!PQ3</f>
        <v/>
      </c>
      <c r="OB5">
        <f>'EIA Imports Monthly'!PR3</f>
        <v/>
      </c>
      <c r="OC5">
        <f>'EIA Imports Monthly'!PS3</f>
        <v/>
      </c>
      <c r="OD5">
        <f>'EIA Imports Monthly'!PT3</f>
        <v/>
      </c>
      <c r="OE5">
        <f>'EIA Imports Monthly'!PU3</f>
        <v/>
      </c>
      <c r="OF5">
        <f>'EIA Imports Monthly'!PV3</f>
        <v/>
      </c>
      <c r="OG5">
        <f>'EIA Imports Monthly'!PW3</f>
        <v/>
      </c>
      <c r="OH5">
        <f>'EIA Imports Monthly'!PX3</f>
        <v/>
      </c>
      <c r="OI5">
        <f>'EIA Imports Monthly'!PY3</f>
        <v/>
      </c>
      <c r="OJ5">
        <f>'EIA Imports Monthly'!PZ3</f>
        <v/>
      </c>
      <c r="OK5">
        <f>'EIA Imports Monthly'!QA3</f>
        <v/>
      </c>
      <c r="OL5">
        <f>'EIA Imports Monthly'!QB3</f>
        <v/>
      </c>
      <c r="OM5">
        <f>'EIA Imports Monthly'!QC3</f>
        <v/>
      </c>
      <c r="ON5">
        <f>'EIA Imports Monthly'!QD3</f>
        <v/>
      </c>
      <c r="OO5">
        <f>'EIA Imports Monthly'!QE3</f>
        <v/>
      </c>
      <c r="OP5">
        <f>'EIA Imports Monthly'!QF3</f>
        <v/>
      </c>
      <c r="OQ5">
        <f>'EIA Imports Monthly'!QG3</f>
        <v/>
      </c>
      <c r="OR5">
        <f>'EIA Imports Monthly'!QH3</f>
        <v/>
      </c>
      <c r="OS5">
        <f>'EIA Imports Monthly'!QI3</f>
        <v/>
      </c>
      <c r="OT5">
        <f>'EIA Imports Monthly'!QJ3</f>
        <v/>
      </c>
      <c r="OU5">
        <f>'EIA Imports Monthly'!QK3</f>
        <v/>
      </c>
      <c r="OV5">
        <f>'EIA Imports Monthly'!QL3</f>
        <v/>
      </c>
      <c r="OW5">
        <f>'EIA Imports Monthly'!QM3</f>
        <v/>
      </c>
      <c r="OX5">
        <f>'EIA Imports Monthly'!QN3</f>
        <v/>
      </c>
      <c r="OY5">
        <f>'EIA Imports Monthly'!QO3</f>
        <v/>
      </c>
      <c r="OZ5">
        <f>'EIA Imports Monthly'!QP3</f>
        <v/>
      </c>
      <c r="PA5">
        <f>'EIA Imports Monthly'!QQ3</f>
        <v/>
      </c>
      <c r="PB5">
        <f>'EIA Imports Monthly'!QR3</f>
        <v/>
      </c>
      <c r="PC5">
        <f>'EIA Imports Monthly'!QS3</f>
        <v/>
      </c>
      <c r="PD5">
        <f>'EIA Imports Monthly'!QT3</f>
        <v/>
      </c>
      <c r="PE5">
        <f>'EIA Imports Monthly'!QU3</f>
        <v/>
      </c>
      <c r="PF5">
        <f>'EIA Imports Monthly'!QV3</f>
        <v/>
      </c>
      <c r="PG5">
        <f>'EIA Imports Monthly'!QW3</f>
        <v/>
      </c>
      <c r="PH5">
        <f>'EIA Imports Monthly'!QX3</f>
        <v/>
      </c>
      <c r="PI5">
        <f>'EIA Imports Monthly'!QY3</f>
        <v/>
      </c>
      <c r="PJ5">
        <f>'EIA Imports Monthly'!QZ3</f>
        <v/>
      </c>
      <c r="PK5">
        <f>'EIA Imports Monthly'!RA3</f>
        <v/>
      </c>
      <c r="PL5">
        <f>'EIA Imports Monthly'!RB3</f>
        <v/>
      </c>
      <c r="PM5">
        <f>'EIA Imports Monthly'!RC3</f>
        <v/>
      </c>
      <c r="PN5">
        <f>'EIA Imports Monthly'!RD3</f>
        <v/>
      </c>
      <c r="PO5">
        <f>'EIA Imports Monthly'!RE3</f>
        <v/>
      </c>
      <c r="PP5">
        <f>'EIA Imports Monthly'!RF3</f>
        <v/>
      </c>
      <c r="PQ5">
        <f>'EIA Imports Monthly'!RG3</f>
        <v/>
      </c>
      <c r="PR5">
        <f>'EIA Imports Monthly'!RH3</f>
        <v/>
      </c>
      <c r="PS5">
        <f>'EIA Imports Monthly'!RI3</f>
        <v/>
      </c>
      <c r="PT5">
        <f>'EIA Imports Monthly'!RJ3</f>
        <v/>
      </c>
      <c r="PU5">
        <f>'EIA Imports Monthly'!RK3</f>
        <v/>
      </c>
      <c r="PV5">
        <f>'EIA Imports Monthly'!RL3</f>
        <v/>
      </c>
      <c r="PW5">
        <f>'EIA Imports Monthly'!RM3</f>
        <v/>
      </c>
      <c r="PX5">
        <f>'EIA Imports Monthly'!RN3</f>
        <v/>
      </c>
      <c r="PY5">
        <f>'EIA Imports Monthly'!RO3</f>
        <v/>
      </c>
      <c r="PZ5">
        <f>'EIA Imports Monthly'!RP3</f>
        <v/>
      </c>
      <c r="QA5">
        <f>'EIA Imports Monthly'!RQ3</f>
        <v/>
      </c>
      <c r="QB5">
        <f>'EIA Imports Monthly'!RR3</f>
        <v/>
      </c>
      <c r="QC5">
        <f>'EIA Imports Monthly'!RS3</f>
        <v/>
      </c>
      <c r="QD5">
        <f>'EIA Imports Monthly'!RT3</f>
        <v/>
      </c>
      <c r="QE5">
        <f>'EIA Imports Monthly'!RU3</f>
        <v/>
      </c>
      <c r="QF5">
        <f>'EIA Imports Monthly'!RV3</f>
        <v/>
      </c>
      <c r="QG5">
        <f>'EIA Imports Monthly'!RW3</f>
        <v/>
      </c>
      <c r="QH5">
        <f>'EIA Imports Monthly'!RX3</f>
        <v/>
      </c>
      <c r="QI5">
        <f>'EIA Imports Monthly'!RY3</f>
        <v/>
      </c>
      <c r="QJ5">
        <f>'EIA Imports Monthly'!RZ3</f>
        <v/>
      </c>
      <c r="QK5">
        <f>'EIA Imports Monthly'!SA3</f>
        <v/>
      </c>
      <c r="QL5">
        <f>'EIA Imports Monthly'!SB3</f>
        <v/>
      </c>
      <c r="QM5">
        <f>'EIA Imports Monthly'!SC3</f>
        <v/>
      </c>
      <c r="QN5">
        <f>'EIA Imports Monthly'!SD3</f>
        <v/>
      </c>
      <c r="QO5">
        <f>'EIA Imports Monthly'!SE3</f>
        <v/>
      </c>
      <c r="QP5">
        <f>'EIA Imports Monthly'!SF3</f>
        <v/>
      </c>
      <c r="QQ5">
        <f>'EIA Imports Monthly'!SG3</f>
        <v/>
      </c>
      <c r="QR5">
        <f>'EIA Imports Monthly'!SH3</f>
        <v/>
      </c>
      <c r="QS5">
        <f>'EIA Imports Monthly'!SI3</f>
        <v/>
      </c>
      <c r="QT5">
        <f>'EIA Imports Monthly'!SJ3</f>
        <v/>
      </c>
      <c r="QU5">
        <f>'EIA Imports Monthly'!SK3</f>
        <v/>
      </c>
      <c r="QV5">
        <f>'EIA Imports Monthly'!SL3</f>
        <v/>
      </c>
      <c r="QW5">
        <f>'EIA Imports Monthly'!SM3</f>
        <v/>
      </c>
      <c r="QX5">
        <f>'EIA Imports Monthly'!SN3</f>
        <v/>
      </c>
      <c r="QY5">
        <f>'EIA Imports Monthly'!SO3</f>
        <v/>
      </c>
      <c r="QZ5">
        <f>'EIA Imports Monthly'!SP3</f>
        <v/>
      </c>
      <c r="RA5">
        <f>'EIA Imports Monthly'!SQ3</f>
        <v/>
      </c>
      <c r="RB5">
        <f>'EIA Imports Monthly'!SR3</f>
        <v/>
      </c>
      <c r="RC5">
        <f>'EIA Imports Monthly'!SS3</f>
        <v/>
      </c>
      <c r="RD5">
        <f>'EIA Imports Monthly'!ST3</f>
        <v/>
      </c>
      <c r="RE5">
        <f>'EIA Imports Monthly'!SU3</f>
        <v/>
      </c>
      <c r="RF5">
        <f>'EIA Imports Monthly'!SV3</f>
        <v/>
      </c>
      <c r="RG5">
        <f>'EIA Imports Monthly'!SW3</f>
        <v/>
      </c>
      <c r="RH5">
        <f>'EIA Imports Monthly'!SX3</f>
        <v/>
      </c>
      <c r="RI5">
        <f>'EIA Imports Monthly'!SY3</f>
        <v/>
      </c>
      <c r="RJ5">
        <f>'EIA Imports Monthly'!SZ3</f>
        <v/>
      </c>
      <c r="RK5">
        <f>'EIA Imports Monthly'!TA3</f>
        <v/>
      </c>
      <c r="RL5">
        <f>'EIA Imports Monthly'!TB3</f>
        <v/>
      </c>
      <c r="RM5">
        <f>'EIA Imports Monthly'!TC3</f>
        <v/>
      </c>
      <c r="RN5">
        <f>'EIA Imports Monthly'!TD3</f>
        <v/>
      </c>
      <c r="RO5">
        <f>'EIA Imports Monthly'!TE3</f>
        <v/>
      </c>
      <c r="RP5">
        <f>'EIA Imports Monthly'!TF3</f>
        <v/>
      </c>
      <c r="RQ5">
        <f>'EIA Imports Monthly'!TG3</f>
        <v/>
      </c>
      <c r="RR5">
        <f>'EIA Imports Monthly'!TH3</f>
        <v/>
      </c>
      <c r="RS5">
        <f>'EIA Imports Monthly'!TI3</f>
        <v/>
      </c>
      <c r="RT5">
        <f>'EIA Imports Monthly'!TJ3</f>
        <v/>
      </c>
      <c r="RU5">
        <f>'EIA Imports Monthly'!TK3</f>
        <v/>
      </c>
      <c r="RV5">
        <f>'EIA Imports Monthly'!TL3</f>
        <v/>
      </c>
      <c r="RW5">
        <f>'EIA Imports Monthly'!TM3</f>
        <v/>
      </c>
      <c r="RX5">
        <f>'EIA Imports Monthly'!TN3</f>
        <v/>
      </c>
      <c r="RY5">
        <f>'EIA Imports Monthly'!TO3</f>
        <v/>
      </c>
      <c r="RZ5">
        <f>'EIA Imports Monthly'!TP3</f>
        <v/>
      </c>
      <c r="SA5">
        <f>'EIA Imports Monthly'!TQ3</f>
        <v/>
      </c>
      <c r="SB5">
        <f>'EIA Imports Monthly'!TR3</f>
        <v/>
      </c>
      <c r="SC5">
        <f>'EIA Imports Monthly'!TS3</f>
        <v/>
      </c>
      <c r="SD5">
        <f>'EIA Imports Monthly'!TT3</f>
        <v/>
      </c>
      <c r="SE5">
        <f>'EIA Imports Monthly'!TU3</f>
        <v/>
      </c>
    </row>
    <row r="6" spans="1:499">
      <c r="A6" t="s">
        <v>37</v>
      </c>
      <c r="H6">
        <f>'EIA Imports Monthly'!AX4</f>
        <v/>
      </c>
      <c r="I6">
        <f>'EIA Imports Monthly'!AY4</f>
        <v/>
      </c>
      <c r="J6">
        <f>'EIA Imports Monthly'!AZ4</f>
        <v/>
      </c>
      <c r="K6">
        <f>'EIA Imports Monthly'!BA4</f>
        <v/>
      </c>
      <c r="L6">
        <f>'EIA Imports Monthly'!BB4</f>
        <v/>
      </c>
      <c r="M6">
        <f>'EIA Imports Monthly'!BC4</f>
        <v/>
      </c>
      <c r="N6">
        <f>'EIA Imports Monthly'!BD4</f>
        <v/>
      </c>
      <c r="O6">
        <f>'EIA Imports Monthly'!BE4</f>
        <v/>
      </c>
      <c r="P6">
        <f>'EIA Imports Monthly'!BF4</f>
        <v/>
      </c>
      <c r="Q6">
        <f>'EIA Imports Monthly'!BG4</f>
        <v/>
      </c>
      <c r="R6">
        <f>'EIA Imports Monthly'!BH4</f>
        <v/>
      </c>
      <c r="S6">
        <f>'EIA Imports Monthly'!BI4</f>
        <v/>
      </c>
      <c r="T6">
        <f>'EIA Imports Monthly'!BJ4</f>
        <v/>
      </c>
      <c r="U6">
        <f>'EIA Imports Monthly'!BK4</f>
        <v/>
      </c>
      <c r="V6">
        <f>'EIA Imports Monthly'!BL4</f>
        <v/>
      </c>
      <c r="W6">
        <f>'EIA Imports Monthly'!BM4</f>
        <v/>
      </c>
      <c r="X6">
        <f>'EIA Imports Monthly'!BN4</f>
        <v/>
      </c>
      <c r="Y6">
        <f>'EIA Imports Monthly'!BO4</f>
        <v/>
      </c>
      <c r="Z6">
        <f>'EIA Imports Monthly'!BP4</f>
        <v/>
      </c>
      <c r="AA6">
        <f>'EIA Imports Monthly'!BQ4</f>
        <v/>
      </c>
      <c r="AB6">
        <f>'EIA Imports Monthly'!BR4</f>
        <v/>
      </c>
      <c r="AC6">
        <f>'EIA Imports Monthly'!BS4</f>
        <v/>
      </c>
      <c r="AD6">
        <f>'EIA Imports Monthly'!BT4</f>
        <v/>
      </c>
      <c r="AE6">
        <f>'EIA Imports Monthly'!BU4</f>
        <v/>
      </c>
      <c r="AF6">
        <f>'EIA Imports Monthly'!BV4</f>
        <v/>
      </c>
      <c r="AG6">
        <f>'EIA Imports Monthly'!BW4</f>
        <v/>
      </c>
      <c r="AH6">
        <f>'EIA Imports Monthly'!BX4</f>
        <v/>
      </c>
      <c r="AI6">
        <f>'EIA Imports Monthly'!BY4</f>
        <v/>
      </c>
      <c r="AJ6">
        <f>'EIA Imports Monthly'!BZ4</f>
        <v/>
      </c>
      <c r="AK6">
        <f>'EIA Imports Monthly'!CA4</f>
        <v/>
      </c>
      <c r="AL6">
        <f>'EIA Imports Monthly'!CB4</f>
        <v/>
      </c>
      <c r="AM6">
        <f>'EIA Imports Monthly'!CC4</f>
        <v/>
      </c>
      <c r="AN6">
        <f>'EIA Imports Monthly'!CD4</f>
        <v/>
      </c>
      <c r="AO6">
        <f>'EIA Imports Monthly'!CE4</f>
        <v/>
      </c>
      <c r="AP6">
        <f>'EIA Imports Monthly'!CF4</f>
        <v/>
      </c>
      <c r="AQ6">
        <f>'EIA Imports Monthly'!CG4</f>
        <v/>
      </c>
      <c r="AR6">
        <f>'EIA Imports Monthly'!CH4</f>
        <v/>
      </c>
      <c r="AS6">
        <f>'EIA Imports Monthly'!CI4</f>
        <v/>
      </c>
      <c r="AT6">
        <f>'EIA Imports Monthly'!CJ4</f>
        <v/>
      </c>
      <c r="AU6">
        <f>'EIA Imports Monthly'!CK4</f>
        <v/>
      </c>
      <c r="AV6">
        <f>'EIA Imports Monthly'!CL4</f>
        <v/>
      </c>
      <c r="AW6">
        <f>'EIA Imports Monthly'!CM4</f>
        <v/>
      </c>
      <c r="AX6">
        <f>'EIA Imports Monthly'!CN4</f>
        <v/>
      </c>
      <c r="AY6">
        <f>'EIA Imports Monthly'!CO4</f>
        <v/>
      </c>
      <c r="AZ6">
        <f>'EIA Imports Monthly'!CP4</f>
        <v/>
      </c>
      <c r="BA6">
        <f>'EIA Imports Monthly'!CQ4</f>
        <v/>
      </c>
      <c r="BB6">
        <f>'EIA Imports Monthly'!CR4</f>
        <v/>
      </c>
      <c r="BC6">
        <f>'EIA Imports Monthly'!CS4</f>
        <v/>
      </c>
      <c r="BD6">
        <f>'EIA Imports Monthly'!CT4</f>
        <v/>
      </c>
      <c r="BE6">
        <f>'EIA Imports Monthly'!CU4</f>
        <v/>
      </c>
      <c r="BF6">
        <f>'EIA Imports Monthly'!CV4</f>
        <v/>
      </c>
      <c r="BG6">
        <f>'EIA Imports Monthly'!CW4</f>
        <v/>
      </c>
      <c r="BH6">
        <f>'EIA Imports Monthly'!CX4</f>
        <v/>
      </c>
      <c r="BI6">
        <f>'EIA Imports Monthly'!CY4</f>
        <v/>
      </c>
      <c r="BJ6">
        <f>'EIA Imports Monthly'!CZ4</f>
        <v/>
      </c>
      <c r="BK6">
        <f>'EIA Imports Monthly'!DA4</f>
        <v/>
      </c>
      <c r="BL6">
        <f>'EIA Imports Monthly'!DB4</f>
        <v/>
      </c>
      <c r="BM6">
        <f>'EIA Imports Monthly'!DC4</f>
        <v/>
      </c>
      <c r="BN6">
        <f>'EIA Imports Monthly'!DD4</f>
        <v/>
      </c>
      <c r="BO6">
        <f>'EIA Imports Monthly'!DE4</f>
        <v/>
      </c>
      <c r="BP6">
        <f>'EIA Imports Monthly'!DF4</f>
        <v/>
      </c>
      <c r="BQ6">
        <f>'EIA Imports Monthly'!DG4</f>
        <v/>
      </c>
      <c r="BR6">
        <f>'EIA Imports Monthly'!DH4</f>
        <v/>
      </c>
      <c r="BS6">
        <f>'EIA Imports Monthly'!DI4</f>
        <v/>
      </c>
      <c r="BT6">
        <f>'EIA Imports Monthly'!DJ4</f>
        <v/>
      </c>
      <c r="BU6">
        <f>'EIA Imports Monthly'!DK4</f>
        <v/>
      </c>
      <c r="BV6">
        <f>'EIA Imports Monthly'!DL4</f>
        <v/>
      </c>
      <c r="BW6">
        <f>'EIA Imports Monthly'!DM4</f>
        <v/>
      </c>
      <c r="BX6">
        <f>'EIA Imports Monthly'!DN4</f>
        <v/>
      </c>
      <c r="BY6">
        <f>'EIA Imports Monthly'!DO4</f>
        <v/>
      </c>
      <c r="BZ6">
        <f>'EIA Imports Monthly'!DP4</f>
        <v/>
      </c>
      <c r="CA6">
        <f>'EIA Imports Monthly'!DQ4</f>
        <v/>
      </c>
      <c r="CB6">
        <f>'EIA Imports Monthly'!DR4</f>
        <v/>
      </c>
      <c r="CC6">
        <f>'EIA Imports Monthly'!DS4</f>
        <v/>
      </c>
      <c r="CD6">
        <f>'EIA Imports Monthly'!DT4</f>
        <v/>
      </c>
      <c r="CE6">
        <f>'EIA Imports Monthly'!DU4</f>
        <v/>
      </c>
      <c r="CF6">
        <f>'EIA Imports Monthly'!DV4</f>
        <v/>
      </c>
      <c r="CG6">
        <f>'EIA Imports Monthly'!DW4</f>
        <v/>
      </c>
      <c r="CH6">
        <f>'EIA Imports Monthly'!DX4</f>
        <v/>
      </c>
      <c r="CI6">
        <f>'EIA Imports Monthly'!DY4</f>
        <v/>
      </c>
      <c r="CJ6">
        <f>'EIA Imports Monthly'!DZ4</f>
        <v/>
      </c>
      <c r="CK6">
        <f>'EIA Imports Monthly'!EA4</f>
        <v/>
      </c>
      <c r="CL6">
        <f>'EIA Imports Monthly'!EB4</f>
        <v/>
      </c>
      <c r="CM6">
        <f>'EIA Imports Monthly'!EC4</f>
        <v/>
      </c>
      <c r="CN6">
        <f>'EIA Imports Monthly'!ED4</f>
        <v/>
      </c>
      <c r="CO6">
        <f>'EIA Imports Monthly'!EE4</f>
        <v/>
      </c>
      <c r="CP6">
        <f>'EIA Imports Monthly'!EF4</f>
        <v/>
      </c>
      <c r="CQ6">
        <f>'EIA Imports Monthly'!EG4</f>
        <v/>
      </c>
      <c r="CR6">
        <f>'EIA Imports Monthly'!EH4</f>
        <v/>
      </c>
      <c r="CS6">
        <f>'EIA Imports Monthly'!EI4</f>
        <v/>
      </c>
      <c r="CT6">
        <f>'EIA Imports Monthly'!EJ4</f>
        <v/>
      </c>
      <c r="CU6">
        <f>'EIA Imports Monthly'!EK4</f>
        <v/>
      </c>
      <c r="CV6">
        <f>'EIA Imports Monthly'!EL4</f>
        <v/>
      </c>
      <c r="CW6">
        <f>'EIA Imports Monthly'!EM4</f>
        <v/>
      </c>
      <c r="CX6">
        <f>'EIA Imports Monthly'!EN4</f>
        <v/>
      </c>
      <c r="CY6">
        <f>'EIA Imports Monthly'!EO4</f>
        <v/>
      </c>
      <c r="CZ6">
        <f>'EIA Imports Monthly'!EP4</f>
        <v/>
      </c>
      <c r="DA6">
        <f>'EIA Imports Monthly'!EQ4</f>
        <v/>
      </c>
      <c r="DB6">
        <f>'EIA Imports Monthly'!ER4</f>
        <v/>
      </c>
      <c r="DC6">
        <f>'EIA Imports Monthly'!ES4</f>
        <v/>
      </c>
      <c r="DD6">
        <f>'EIA Imports Monthly'!ET4</f>
        <v/>
      </c>
      <c r="DE6">
        <f>'EIA Imports Monthly'!EU4</f>
        <v/>
      </c>
      <c r="DF6">
        <f>'EIA Imports Monthly'!EV4</f>
        <v/>
      </c>
      <c r="DG6">
        <f>'EIA Imports Monthly'!EW4</f>
        <v/>
      </c>
      <c r="DH6">
        <f>'EIA Imports Monthly'!EX4</f>
        <v/>
      </c>
      <c r="DI6">
        <f>'EIA Imports Monthly'!EY4</f>
        <v/>
      </c>
      <c r="DJ6">
        <f>'EIA Imports Monthly'!EZ4</f>
        <v/>
      </c>
      <c r="DK6">
        <f>'EIA Imports Monthly'!FA4</f>
        <v/>
      </c>
      <c r="DL6">
        <f>'EIA Imports Monthly'!FB4</f>
        <v/>
      </c>
      <c r="DM6">
        <f>'EIA Imports Monthly'!FC4</f>
        <v/>
      </c>
      <c r="DN6">
        <f>'EIA Imports Monthly'!FD4</f>
        <v/>
      </c>
      <c r="DO6">
        <f>'EIA Imports Monthly'!FE4</f>
        <v/>
      </c>
      <c r="DP6">
        <f>'EIA Imports Monthly'!FF4</f>
        <v/>
      </c>
      <c r="DQ6">
        <f>'EIA Imports Monthly'!FG4</f>
        <v/>
      </c>
      <c r="DR6">
        <f>'EIA Imports Monthly'!FH4</f>
        <v/>
      </c>
      <c r="DS6">
        <f>'EIA Imports Monthly'!FI4</f>
        <v/>
      </c>
      <c r="DT6">
        <f>'EIA Imports Monthly'!FJ4</f>
        <v/>
      </c>
      <c r="DU6">
        <f>'EIA Imports Monthly'!FK4</f>
        <v/>
      </c>
      <c r="DV6">
        <f>'EIA Imports Monthly'!FL4</f>
        <v/>
      </c>
      <c r="DW6">
        <f>'EIA Imports Monthly'!FM4</f>
        <v/>
      </c>
      <c r="DX6">
        <f>'EIA Imports Monthly'!FN4</f>
        <v/>
      </c>
      <c r="DY6">
        <f>'EIA Imports Monthly'!FO4</f>
        <v/>
      </c>
      <c r="DZ6">
        <f>'EIA Imports Monthly'!FP4</f>
        <v/>
      </c>
      <c r="EA6">
        <f>'EIA Imports Monthly'!FQ4</f>
        <v/>
      </c>
      <c r="EB6">
        <f>'EIA Imports Monthly'!FR4</f>
        <v/>
      </c>
      <c r="EC6">
        <f>'EIA Imports Monthly'!FS4</f>
        <v/>
      </c>
      <c r="ED6">
        <f>'EIA Imports Monthly'!FT4</f>
        <v/>
      </c>
      <c r="EE6">
        <f>'EIA Imports Monthly'!FU4</f>
        <v/>
      </c>
      <c r="EF6">
        <f>'EIA Imports Monthly'!FV4</f>
        <v/>
      </c>
      <c r="EG6">
        <f>'EIA Imports Monthly'!FW4</f>
        <v/>
      </c>
      <c r="EH6">
        <f>'EIA Imports Monthly'!FX4</f>
        <v/>
      </c>
      <c r="EI6">
        <f>'EIA Imports Monthly'!FY4</f>
        <v/>
      </c>
      <c r="EJ6">
        <f>'EIA Imports Monthly'!FZ4</f>
        <v/>
      </c>
      <c r="EK6">
        <f>'EIA Imports Monthly'!GA4</f>
        <v/>
      </c>
      <c r="EL6">
        <f>'EIA Imports Monthly'!GB4</f>
        <v/>
      </c>
      <c r="EM6">
        <f>'EIA Imports Monthly'!GC4</f>
        <v/>
      </c>
      <c r="EN6">
        <f>'EIA Imports Monthly'!GD4</f>
        <v/>
      </c>
      <c r="EO6">
        <f>'EIA Imports Monthly'!GE4</f>
        <v/>
      </c>
      <c r="EP6">
        <f>'EIA Imports Monthly'!GF4</f>
        <v/>
      </c>
      <c r="EQ6">
        <f>'EIA Imports Monthly'!GG4</f>
        <v/>
      </c>
      <c r="ER6">
        <f>'EIA Imports Monthly'!GH4</f>
        <v/>
      </c>
      <c r="ES6">
        <f>'EIA Imports Monthly'!GI4</f>
        <v/>
      </c>
      <c r="ET6">
        <f>'EIA Imports Monthly'!GJ4</f>
        <v/>
      </c>
      <c r="EU6">
        <f>'EIA Imports Monthly'!GK4</f>
        <v/>
      </c>
      <c r="EV6">
        <f>'EIA Imports Monthly'!GL4</f>
        <v/>
      </c>
      <c r="EW6">
        <f>'EIA Imports Monthly'!GM4</f>
        <v/>
      </c>
      <c r="EX6">
        <f>'EIA Imports Monthly'!GN4</f>
        <v/>
      </c>
      <c r="EY6">
        <f>'EIA Imports Monthly'!GO4</f>
        <v/>
      </c>
      <c r="EZ6">
        <f>'EIA Imports Monthly'!GP4</f>
        <v/>
      </c>
      <c r="FA6">
        <f>'EIA Imports Monthly'!GQ4</f>
        <v/>
      </c>
      <c r="FB6">
        <f>'EIA Imports Monthly'!GR4</f>
        <v/>
      </c>
      <c r="FC6">
        <f>'EIA Imports Monthly'!GS4</f>
        <v/>
      </c>
      <c r="FD6">
        <f>'EIA Imports Monthly'!GT4</f>
        <v/>
      </c>
      <c r="FE6">
        <f>'EIA Imports Monthly'!GU4</f>
        <v/>
      </c>
      <c r="FF6">
        <f>'EIA Imports Monthly'!GV4</f>
        <v/>
      </c>
      <c r="FG6">
        <f>'EIA Imports Monthly'!GW4</f>
        <v/>
      </c>
      <c r="FH6">
        <f>'EIA Imports Monthly'!GX4</f>
        <v/>
      </c>
      <c r="FI6">
        <f>'EIA Imports Monthly'!GY4</f>
        <v/>
      </c>
      <c r="FJ6">
        <f>'EIA Imports Monthly'!GZ4</f>
        <v/>
      </c>
      <c r="FK6">
        <f>'EIA Imports Monthly'!HA4</f>
        <v/>
      </c>
      <c r="FL6">
        <f>'EIA Imports Monthly'!HB4</f>
        <v/>
      </c>
      <c r="FM6">
        <f>'EIA Imports Monthly'!HC4</f>
        <v/>
      </c>
      <c r="FN6">
        <f>'EIA Imports Monthly'!HD4</f>
        <v/>
      </c>
      <c r="FO6">
        <f>'EIA Imports Monthly'!HE4</f>
        <v/>
      </c>
      <c r="FP6">
        <f>'EIA Imports Monthly'!HF4</f>
        <v/>
      </c>
      <c r="FQ6">
        <f>'EIA Imports Monthly'!HG4</f>
        <v/>
      </c>
      <c r="FR6">
        <f>'EIA Imports Monthly'!HH4</f>
        <v/>
      </c>
      <c r="FS6">
        <f>'EIA Imports Monthly'!HI4</f>
        <v/>
      </c>
      <c r="FT6">
        <f>'EIA Imports Monthly'!HJ4</f>
        <v/>
      </c>
      <c r="FU6">
        <f>'EIA Imports Monthly'!HK4</f>
        <v/>
      </c>
      <c r="FV6">
        <f>'EIA Imports Monthly'!HL4</f>
        <v/>
      </c>
      <c r="FW6">
        <f>'EIA Imports Monthly'!HM4</f>
        <v/>
      </c>
      <c r="FX6">
        <f>'EIA Imports Monthly'!HN4</f>
        <v/>
      </c>
      <c r="FY6">
        <f>'EIA Imports Monthly'!HO4</f>
        <v/>
      </c>
      <c r="FZ6">
        <f>'EIA Imports Monthly'!HP4</f>
        <v/>
      </c>
      <c r="GA6">
        <f>'EIA Imports Monthly'!HQ4</f>
        <v/>
      </c>
      <c r="GB6">
        <f>'EIA Imports Monthly'!HR4</f>
        <v/>
      </c>
      <c r="GC6">
        <f>'EIA Imports Monthly'!HS4</f>
        <v/>
      </c>
      <c r="GD6">
        <f>'EIA Imports Monthly'!HT4</f>
        <v/>
      </c>
      <c r="GE6">
        <f>'EIA Imports Monthly'!HU4</f>
        <v/>
      </c>
      <c r="GF6">
        <f>'EIA Imports Monthly'!HV4</f>
        <v/>
      </c>
      <c r="GG6">
        <f>'EIA Imports Monthly'!HW4</f>
        <v/>
      </c>
      <c r="GH6">
        <f>'EIA Imports Monthly'!HX4</f>
        <v/>
      </c>
      <c r="GI6">
        <f>'EIA Imports Monthly'!HY4</f>
        <v/>
      </c>
      <c r="GJ6">
        <f>'EIA Imports Monthly'!HZ4</f>
        <v/>
      </c>
      <c r="GK6">
        <f>'EIA Imports Monthly'!IA4</f>
        <v/>
      </c>
      <c r="GL6">
        <f>'EIA Imports Monthly'!IB4</f>
        <v/>
      </c>
      <c r="GM6">
        <f>'EIA Imports Monthly'!IC4</f>
        <v/>
      </c>
      <c r="GN6">
        <f>'EIA Imports Monthly'!ID4</f>
        <v/>
      </c>
      <c r="GO6">
        <f>'EIA Imports Monthly'!IE4</f>
        <v/>
      </c>
      <c r="GP6">
        <f>'EIA Imports Monthly'!IF4</f>
        <v/>
      </c>
      <c r="GQ6">
        <f>'EIA Imports Monthly'!IG4</f>
        <v/>
      </c>
      <c r="GR6">
        <f>'EIA Imports Monthly'!IH4</f>
        <v/>
      </c>
      <c r="GS6">
        <f>'EIA Imports Monthly'!II4</f>
        <v/>
      </c>
      <c r="GT6">
        <f>'EIA Imports Monthly'!IJ4</f>
        <v/>
      </c>
      <c r="GU6">
        <f>'EIA Imports Monthly'!IK4</f>
        <v/>
      </c>
      <c r="GV6">
        <f>'EIA Imports Monthly'!IL4</f>
        <v/>
      </c>
      <c r="GW6">
        <f>'EIA Imports Monthly'!IM4</f>
        <v/>
      </c>
      <c r="GX6">
        <f>'EIA Imports Monthly'!IN4</f>
        <v/>
      </c>
      <c r="GY6">
        <f>'EIA Imports Monthly'!IO4</f>
        <v/>
      </c>
      <c r="GZ6">
        <f>'EIA Imports Monthly'!IP4</f>
        <v/>
      </c>
      <c r="HA6">
        <f>'EIA Imports Monthly'!IQ4</f>
        <v/>
      </c>
      <c r="HB6">
        <f>'EIA Imports Monthly'!IR4</f>
        <v/>
      </c>
      <c r="HC6">
        <f>'EIA Imports Monthly'!IS4</f>
        <v/>
      </c>
      <c r="HD6">
        <f>'EIA Imports Monthly'!IT4</f>
        <v/>
      </c>
      <c r="HE6">
        <f>'EIA Imports Monthly'!IU4</f>
        <v/>
      </c>
      <c r="HF6">
        <f>'EIA Imports Monthly'!IV4</f>
        <v/>
      </c>
      <c r="HG6">
        <f>'EIA Imports Monthly'!IW4</f>
        <v/>
      </c>
      <c r="HH6">
        <f>'EIA Imports Monthly'!IX4</f>
        <v/>
      </c>
      <c r="HI6">
        <f>'EIA Imports Monthly'!IY4</f>
        <v/>
      </c>
      <c r="HJ6">
        <f>'EIA Imports Monthly'!IZ4</f>
        <v/>
      </c>
      <c r="HK6">
        <f>'EIA Imports Monthly'!JA4</f>
        <v/>
      </c>
      <c r="HL6">
        <f>'EIA Imports Monthly'!JB4</f>
        <v/>
      </c>
      <c r="HM6">
        <f>'EIA Imports Monthly'!JC4</f>
        <v/>
      </c>
      <c r="HN6">
        <f>'EIA Imports Monthly'!JD4</f>
        <v/>
      </c>
      <c r="HO6">
        <f>'EIA Imports Monthly'!JE4</f>
        <v/>
      </c>
      <c r="HP6">
        <f>'EIA Imports Monthly'!JF4</f>
        <v/>
      </c>
      <c r="HQ6">
        <f>'EIA Imports Monthly'!JG4</f>
        <v/>
      </c>
      <c r="HR6">
        <f>'EIA Imports Monthly'!JH4</f>
        <v/>
      </c>
      <c r="HS6">
        <f>'EIA Imports Monthly'!JI4</f>
        <v/>
      </c>
      <c r="HT6">
        <f>'EIA Imports Monthly'!JJ4</f>
        <v/>
      </c>
      <c r="HU6">
        <f>'EIA Imports Monthly'!JK4</f>
        <v/>
      </c>
      <c r="HV6">
        <f>'EIA Imports Monthly'!JL4</f>
        <v/>
      </c>
      <c r="HW6">
        <f>'EIA Imports Monthly'!JM4</f>
        <v/>
      </c>
      <c r="HX6">
        <f>'EIA Imports Monthly'!JN4</f>
        <v/>
      </c>
      <c r="HY6">
        <f>'EIA Imports Monthly'!JO4</f>
        <v/>
      </c>
      <c r="HZ6">
        <f>'EIA Imports Monthly'!JP4</f>
        <v/>
      </c>
      <c r="IA6">
        <f>'EIA Imports Monthly'!JQ4</f>
        <v/>
      </c>
      <c r="IB6">
        <f>'EIA Imports Monthly'!JR4</f>
        <v/>
      </c>
      <c r="IC6">
        <f>'EIA Imports Monthly'!JS4</f>
        <v/>
      </c>
      <c r="ID6">
        <f>'EIA Imports Monthly'!JT4</f>
        <v/>
      </c>
      <c r="IE6">
        <f>'EIA Imports Monthly'!JU4</f>
        <v/>
      </c>
      <c r="IF6">
        <f>'EIA Imports Monthly'!JV4</f>
        <v/>
      </c>
      <c r="IG6">
        <f>'EIA Imports Monthly'!JW4</f>
        <v/>
      </c>
      <c r="IH6">
        <f>'EIA Imports Monthly'!JX4</f>
        <v/>
      </c>
      <c r="II6">
        <f>'EIA Imports Monthly'!JY4</f>
        <v/>
      </c>
      <c r="IJ6">
        <f>'EIA Imports Monthly'!JZ4</f>
        <v/>
      </c>
      <c r="IK6">
        <f>'EIA Imports Monthly'!KA4</f>
        <v/>
      </c>
      <c r="IL6">
        <f>'EIA Imports Monthly'!KB4</f>
        <v/>
      </c>
      <c r="IM6">
        <f>'EIA Imports Monthly'!KC4</f>
        <v/>
      </c>
      <c r="IN6">
        <f>'EIA Imports Monthly'!KD4</f>
        <v/>
      </c>
      <c r="IO6">
        <f>'EIA Imports Monthly'!KE4</f>
        <v/>
      </c>
      <c r="IP6">
        <f>'EIA Imports Monthly'!KF4</f>
        <v/>
      </c>
      <c r="IQ6">
        <f>'EIA Imports Monthly'!KG4</f>
        <v/>
      </c>
      <c r="IR6">
        <f>'EIA Imports Monthly'!KH4</f>
        <v/>
      </c>
      <c r="IS6">
        <f>'EIA Imports Monthly'!KI4</f>
        <v/>
      </c>
      <c r="IT6">
        <f>'EIA Imports Monthly'!KJ4</f>
        <v/>
      </c>
      <c r="IU6">
        <f>'EIA Imports Monthly'!KK4</f>
        <v/>
      </c>
      <c r="IV6">
        <f>'EIA Imports Monthly'!KL4</f>
        <v/>
      </c>
      <c r="IW6">
        <f>'EIA Imports Monthly'!KM4</f>
        <v/>
      </c>
      <c r="IX6">
        <f>'EIA Imports Monthly'!KN4</f>
        <v/>
      </c>
      <c r="IY6">
        <f>'EIA Imports Monthly'!KO4</f>
        <v/>
      </c>
      <c r="IZ6">
        <f>'EIA Imports Monthly'!KP4</f>
        <v/>
      </c>
      <c r="JA6">
        <f>'EIA Imports Monthly'!KQ4</f>
        <v/>
      </c>
      <c r="JB6">
        <f>'EIA Imports Monthly'!KR4</f>
        <v/>
      </c>
      <c r="JC6">
        <f>'EIA Imports Monthly'!KS4</f>
        <v/>
      </c>
      <c r="JD6">
        <f>'EIA Imports Monthly'!KT4</f>
        <v/>
      </c>
      <c r="JE6">
        <f>'EIA Imports Monthly'!KU4</f>
        <v/>
      </c>
      <c r="JF6">
        <f>'EIA Imports Monthly'!KV4</f>
        <v/>
      </c>
      <c r="JG6">
        <f>'EIA Imports Monthly'!KW4</f>
        <v/>
      </c>
      <c r="JH6">
        <f>'EIA Imports Monthly'!KX4</f>
        <v/>
      </c>
      <c r="JI6">
        <f>'EIA Imports Monthly'!KY4</f>
        <v/>
      </c>
      <c r="JJ6">
        <f>'EIA Imports Monthly'!KZ4</f>
        <v/>
      </c>
      <c r="JK6">
        <f>'EIA Imports Monthly'!LA4</f>
        <v/>
      </c>
      <c r="JL6">
        <f>'EIA Imports Monthly'!LB4</f>
        <v/>
      </c>
      <c r="JM6">
        <f>'EIA Imports Monthly'!LC4</f>
        <v/>
      </c>
      <c r="JN6">
        <f>'EIA Imports Monthly'!LD4</f>
        <v/>
      </c>
      <c r="JO6">
        <f>'EIA Imports Monthly'!LE4</f>
        <v/>
      </c>
      <c r="JP6">
        <f>'EIA Imports Monthly'!LF4</f>
        <v/>
      </c>
      <c r="JQ6">
        <f>'EIA Imports Monthly'!LG4</f>
        <v/>
      </c>
      <c r="JR6">
        <f>'EIA Imports Monthly'!LH4</f>
        <v/>
      </c>
      <c r="JS6">
        <f>'EIA Imports Monthly'!LI4</f>
        <v/>
      </c>
      <c r="JT6">
        <f>'EIA Imports Monthly'!LJ4</f>
        <v/>
      </c>
      <c r="JU6">
        <f>'EIA Imports Monthly'!LK4</f>
        <v/>
      </c>
      <c r="JV6">
        <f>'EIA Imports Monthly'!LL4</f>
        <v/>
      </c>
      <c r="JW6">
        <f>'EIA Imports Monthly'!LM4</f>
        <v/>
      </c>
      <c r="JX6">
        <f>'EIA Imports Monthly'!LN4</f>
        <v/>
      </c>
      <c r="JY6">
        <f>'EIA Imports Monthly'!LO4</f>
        <v/>
      </c>
      <c r="JZ6">
        <f>'EIA Imports Monthly'!LP4</f>
        <v/>
      </c>
      <c r="KA6">
        <f>'EIA Imports Monthly'!LQ4</f>
        <v/>
      </c>
      <c r="KB6">
        <f>'EIA Imports Monthly'!LR4</f>
        <v/>
      </c>
      <c r="KC6">
        <f>'EIA Imports Monthly'!LS4</f>
        <v/>
      </c>
      <c r="KD6">
        <f>'EIA Imports Monthly'!LT4</f>
        <v/>
      </c>
      <c r="KE6">
        <f>'EIA Imports Monthly'!LU4</f>
        <v/>
      </c>
      <c r="KF6">
        <f>'EIA Imports Monthly'!LV4</f>
        <v/>
      </c>
      <c r="KG6">
        <f>'EIA Imports Monthly'!LW4</f>
        <v/>
      </c>
      <c r="KH6">
        <f>'EIA Imports Monthly'!LX4</f>
        <v/>
      </c>
      <c r="KI6">
        <f>'EIA Imports Monthly'!LY4</f>
        <v/>
      </c>
      <c r="KJ6">
        <f>'EIA Imports Monthly'!LZ4</f>
        <v/>
      </c>
      <c r="KK6">
        <f>'EIA Imports Monthly'!MA4</f>
        <v/>
      </c>
      <c r="KL6">
        <f>'EIA Imports Monthly'!MB4</f>
        <v/>
      </c>
      <c r="KM6">
        <f>'EIA Imports Monthly'!MC4</f>
        <v/>
      </c>
      <c r="KN6">
        <f>'EIA Imports Monthly'!MD4</f>
        <v/>
      </c>
      <c r="KO6">
        <f>'EIA Imports Monthly'!ME4</f>
        <v/>
      </c>
      <c r="KP6">
        <f>'EIA Imports Monthly'!MF4</f>
        <v/>
      </c>
      <c r="KQ6">
        <f>'EIA Imports Monthly'!MG4</f>
        <v/>
      </c>
      <c r="KR6">
        <f>'EIA Imports Monthly'!MH4</f>
        <v/>
      </c>
      <c r="KS6">
        <f>'EIA Imports Monthly'!MI4</f>
        <v/>
      </c>
      <c r="KT6">
        <f>'EIA Imports Monthly'!MJ4</f>
        <v/>
      </c>
      <c r="KU6">
        <f>'EIA Imports Monthly'!MK4</f>
        <v/>
      </c>
      <c r="KV6">
        <f>'EIA Imports Monthly'!ML4</f>
        <v/>
      </c>
      <c r="KW6">
        <f>'EIA Imports Monthly'!MM4</f>
        <v/>
      </c>
      <c r="KX6">
        <f>'EIA Imports Monthly'!MN4</f>
        <v/>
      </c>
      <c r="KY6">
        <f>'EIA Imports Monthly'!MO4</f>
        <v/>
      </c>
      <c r="KZ6">
        <f>'EIA Imports Monthly'!MP4</f>
        <v/>
      </c>
      <c r="LA6">
        <f>'EIA Imports Monthly'!MQ4</f>
        <v/>
      </c>
      <c r="LB6">
        <f>'EIA Imports Monthly'!MR4</f>
        <v/>
      </c>
      <c r="LC6">
        <f>'EIA Imports Monthly'!MS4</f>
        <v/>
      </c>
      <c r="LD6">
        <f>'EIA Imports Monthly'!MT4</f>
        <v/>
      </c>
      <c r="LE6">
        <f>'EIA Imports Monthly'!MU4</f>
        <v/>
      </c>
      <c r="LF6">
        <f>'EIA Imports Monthly'!MV4</f>
        <v/>
      </c>
      <c r="LG6">
        <f>'EIA Imports Monthly'!MW4</f>
        <v/>
      </c>
      <c r="LH6">
        <f>'EIA Imports Monthly'!MX4</f>
        <v/>
      </c>
      <c r="LI6">
        <f>'EIA Imports Monthly'!MY4</f>
        <v/>
      </c>
      <c r="LJ6">
        <f>'EIA Imports Monthly'!MZ4</f>
        <v/>
      </c>
      <c r="LK6">
        <f>'EIA Imports Monthly'!NA4</f>
        <v/>
      </c>
      <c r="LL6">
        <f>'EIA Imports Monthly'!NB4</f>
        <v/>
      </c>
      <c r="LM6">
        <f>'EIA Imports Monthly'!NC4</f>
        <v/>
      </c>
      <c r="LN6">
        <f>'EIA Imports Monthly'!ND4</f>
        <v/>
      </c>
      <c r="LO6">
        <f>'EIA Imports Monthly'!NE4</f>
        <v/>
      </c>
      <c r="LP6">
        <f>'EIA Imports Monthly'!NF4</f>
        <v/>
      </c>
      <c r="LQ6">
        <f>'EIA Imports Monthly'!NG4</f>
        <v/>
      </c>
      <c r="LR6">
        <f>'EIA Imports Monthly'!NH4</f>
        <v/>
      </c>
      <c r="LS6">
        <f>'EIA Imports Monthly'!NI4</f>
        <v/>
      </c>
      <c r="LT6">
        <f>'EIA Imports Monthly'!NJ4</f>
        <v/>
      </c>
      <c r="LU6">
        <f>'EIA Imports Monthly'!NK4</f>
        <v/>
      </c>
      <c r="LV6">
        <f>'EIA Imports Monthly'!NL4</f>
        <v/>
      </c>
      <c r="LW6">
        <f>'EIA Imports Monthly'!NM4</f>
        <v/>
      </c>
      <c r="LX6">
        <f>'EIA Imports Monthly'!NN4</f>
        <v/>
      </c>
      <c r="LY6">
        <f>'EIA Imports Monthly'!NO4</f>
        <v/>
      </c>
      <c r="LZ6">
        <f>'EIA Imports Monthly'!NP4</f>
        <v/>
      </c>
      <c r="MA6">
        <f>'EIA Imports Monthly'!NQ4</f>
        <v/>
      </c>
      <c r="MB6">
        <f>'EIA Imports Monthly'!NR4</f>
        <v/>
      </c>
      <c r="MC6">
        <f>'EIA Imports Monthly'!NS4</f>
        <v/>
      </c>
      <c r="MD6">
        <f>'EIA Imports Monthly'!NT4</f>
        <v/>
      </c>
      <c r="ME6">
        <f>'EIA Imports Monthly'!NU4</f>
        <v/>
      </c>
      <c r="MF6">
        <f>'EIA Imports Monthly'!NV4</f>
        <v/>
      </c>
      <c r="MG6">
        <f>'EIA Imports Monthly'!NW4</f>
        <v/>
      </c>
      <c r="MH6">
        <f>'EIA Imports Monthly'!NX4</f>
        <v/>
      </c>
      <c r="MI6">
        <f>'EIA Imports Monthly'!NY4</f>
        <v/>
      </c>
      <c r="MJ6">
        <f>'EIA Imports Monthly'!NZ4</f>
        <v/>
      </c>
      <c r="MK6">
        <f>'EIA Imports Monthly'!OA4</f>
        <v/>
      </c>
      <c r="ML6">
        <f>'EIA Imports Monthly'!OB4</f>
        <v/>
      </c>
      <c r="MM6">
        <f>'EIA Imports Monthly'!OC4</f>
        <v/>
      </c>
      <c r="MN6">
        <f>'EIA Imports Monthly'!OD4</f>
        <v/>
      </c>
      <c r="MO6">
        <f>'EIA Imports Monthly'!OE4</f>
        <v/>
      </c>
      <c r="MP6">
        <f>'EIA Imports Monthly'!OF4</f>
        <v/>
      </c>
      <c r="MQ6">
        <f>'EIA Imports Monthly'!OG4</f>
        <v/>
      </c>
      <c r="MR6">
        <f>'EIA Imports Monthly'!OH4</f>
        <v/>
      </c>
      <c r="MS6">
        <f>'EIA Imports Monthly'!OI4</f>
        <v/>
      </c>
      <c r="MT6">
        <f>'EIA Imports Monthly'!OJ4</f>
        <v/>
      </c>
      <c r="MU6">
        <f>'EIA Imports Monthly'!OK4</f>
        <v/>
      </c>
      <c r="MV6">
        <f>'EIA Imports Monthly'!OL4</f>
        <v/>
      </c>
      <c r="MW6">
        <f>'EIA Imports Monthly'!OM4</f>
        <v/>
      </c>
      <c r="MX6">
        <f>'EIA Imports Monthly'!ON4</f>
        <v/>
      </c>
      <c r="MY6">
        <f>'EIA Imports Monthly'!OO4</f>
        <v/>
      </c>
      <c r="MZ6">
        <f>'EIA Imports Monthly'!OP4</f>
        <v/>
      </c>
      <c r="NA6">
        <f>'EIA Imports Monthly'!OQ4</f>
        <v/>
      </c>
      <c r="NB6">
        <f>'EIA Imports Monthly'!OR4</f>
        <v/>
      </c>
      <c r="NC6">
        <f>'EIA Imports Monthly'!OS4</f>
        <v/>
      </c>
      <c r="ND6">
        <f>'EIA Imports Monthly'!OT4</f>
        <v/>
      </c>
      <c r="NE6">
        <f>'EIA Imports Monthly'!OU4</f>
        <v/>
      </c>
      <c r="NF6">
        <f>'EIA Imports Monthly'!OV4</f>
        <v/>
      </c>
      <c r="NG6">
        <f>'EIA Imports Monthly'!OW4</f>
        <v/>
      </c>
      <c r="NH6">
        <f>'EIA Imports Monthly'!OX4</f>
        <v/>
      </c>
      <c r="NI6">
        <f>'EIA Imports Monthly'!OY4</f>
        <v/>
      </c>
      <c r="NJ6">
        <f>'EIA Imports Monthly'!OZ4</f>
        <v/>
      </c>
      <c r="NK6">
        <f>'EIA Imports Monthly'!PA4</f>
        <v/>
      </c>
      <c r="NL6">
        <f>'EIA Imports Monthly'!PB4</f>
        <v/>
      </c>
      <c r="NM6">
        <f>'EIA Imports Monthly'!PC4</f>
        <v/>
      </c>
      <c r="NN6">
        <f>'EIA Imports Monthly'!PD4</f>
        <v/>
      </c>
      <c r="NO6">
        <f>'EIA Imports Monthly'!PE4</f>
        <v/>
      </c>
      <c r="NP6">
        <f>'EIA Imports Monthly'!PF4</f>
        <v/>
      </c>
      <c r="NQ6">
        <f>'EIA Imports Monthly'!PG4</f>
        <v/>
      </c>
      <c r="NR6">
        <f>'EIA Imports Monthly'!PH4</f>
        <v/>
      </c>
      <c r="NS6">
        <f>'EIA Imports Monthly'!PI4</f>
        <v/>
      </c>
      <c r="NT6">
        <f>'EIA Imports Monthly'!PJ4</f>
        <v/>
      </c>
      <c r="NU6">
        <f>'EIA Imports Monthly'!PK4</f>
        <v/>
      </c>
      <c r="NV6">
        <f>'EIA Imports Monthly'!PL4</f>
        <v/>
      </c>
      <c r="NW6">
        <f>'EIA Imports Monthly'!PM4</f>
        <v/>
      </c>
      <c r="NX6">
        <f>'EIA Imports Monthly'!PN4</f>
        <v/>
      </c>
      <c r="NY6">
        <f>'EIA Imports Monthly'!PO4</f>
        <v/>
      </c>
      <c r="NZ6">
        <f>'EIA Imports Monthly'!PP4</f>
        <v/>
      </c>
      <c r="OA6">
        <f>'EIA Imports Monthly'!PQ4</f>
        <v/>
      </c>
      <c r="OB6">
        <f>'EIA Imports Monthly'!PR4</f>
        <v/>
      </c>
      <c r="OC6">
        <f>'EIA Imports Monthly'!PS4</f>
        <v/>
      </c>
      <c r="OD6">
        <f>'EIA Imports Monthly'!PT4</f>
        <v/>
      </c>
      <c r="OE6">
        <f>'EIA Imports Monthly'!PU4</f>
        <v/>
      </c>
      <c r="OF6">
        <f>'EIA Imports Monthly'!PV4</f>
        <v/>
      </c>
      <c r="OG6">
        <f>'EIA Imports Monthly'!PW4</f>
        <v/>
      </c>
      <c r="OH6">
        <f>'EIA Imports Monthly'!PX4</f>
        <v/>
      </c>
      <c r="OI6">
        <f>'EIA Imports Monthly'!PY4</f>
        <v/>
      </c>
      <c r="OJ6">
        <f>'EIA Imports Monthly'!PZ4</f>
        <v/>
      </c>
      <c r="OK6">
        <f>'EIA Imports Monthly'!QA4</f>
        <v/>
      </c>
      <c r="OL6">
        <f>'EIA Imports Monthly'!QB4</f>
        <v/>
      </c>
      <c r="OM6">
        <f>'EIA Imports Monthly'!QC4</f>
        <v/>
      </c>
      <c r="ON6">
        <f>'EIA Imports Monthly'!QD4</f>
        <v/>
      </c>
      <c r="OO6">
        <f>'EIA Imports Monthly'!QE4</f>
        <v/>
      </c>
      <c r="OP6">
        <f>'EIA Imports Monthly'!QF4</f>
        <v/>
      </c>
      <c r="OQ6">
        <f>'EIA Imports Monthly'!QG4</f>
        <v/>
      </c>
      <c r="OR6">
        <f>'EIA Imports Monthly'!QH4</f>
        <v/>
      </c>
      <c r="OS6">
        <f>'EIA Imports Monthly'!QI4</f>
        <v/>
      </c>
      <c r="OT6">
        <f>'EIA Imports Monthly'!QJ4</f>
        <v/>
      </c>
      <c r="OU6">
        <f>'EIA Imports Monthly'!QK4</f>
        <v/>
      </c>
      <c r="OV6">
        <f>'EIA Imports Monthly'!QL4</f>
        <v/>
      </c>
      <c r="OW6">
        <f>'EIA Imports Monthly'!QM4</f>
        <v/>
      </c>
      <c r="OX6">
        <f>'EIA Imports Monthly'!QN4</f>
        <v/>
      </c>
      <c r="OY6">
        <f>'EIA Imports Monthly'!QO4</f>
        <v/>
      </c>
      <c r="OZ6">
        <f>'EIA Imports Monthly'!QP4</f>
        <v/>
      </c>
      <c r="PA6">
        <f>'EIA Imports Monthly'!QQ4</f>
        <v/>
      </c>
      <c r="PB6">
        <f>'EIA Imports Monthly'!QR4</f>
        <v/>
      </c>
      <c r="PC6">
        <f>'EIA Imports Monthly'!QS4</f>
        <v/>
      </c>
      <c r="PD6">
        <f>'EIA Imports Monthly'!QT4</f>
        <v/>
      </c>
      <c r="PE6">
        <f>'EIA Imports Monthly'!QU4</f>
        <v/>
      </c>
      <c r="PF6">
        <f>'EIA Imports Monthly'!QV4</f>
        <v/>
      </c>
      <c r="PG6">
        <f>'EIA Imports Monthly'!QW4</f>
        <v/>
      </c>
      <c r="PH6">
        <f>'EIA Imports Monthly'!QX4</f>
        <v/>
      </c>
      <c r="PI6">
        <f>'EIA Imports Monthly'!QY4</f>
        <v/>
      </c>
      <c r="PJ6">
        <f>'EIA Imports Monthly'!QZ4</f>
        <v/>
      </c>
      <c r="PK6">
        <f>'EIA Imports Monthly'!RA4</f>
        <v/>
      </c>
      <c r="PL6">
        <f>'EIA Imports Monthly'!RB4</f>
        <v/>
      </c>
      <c r="PM6">
        <f>'EIA Imports Monthly'!RC4</f>
        <v/>
      </c>
      <c r="PN6">
        <f>'EIA Imports Monthly'!RD4</f>
        <v/>
      </c>
      <c r="PO6">
        <f>'EIA Imports Monthly'!RE4</f>
        <v/>
      </c>
      <c r="PP6">
        <f>'EIA Imports Monthly'!RF4</f>
        <v/>
      </c>
      <c r="PQ6">
        <f>'EIA Imports Monthly'!RG4</f>
        <v/>
      </c>
      <c r="PR6">
        <f>'EIA Imports Monthly'!RH4</f>
        <v/>
      </c>
      <c r="PS6">
        <f>'EIA Imports Monthly'!RI4</f>
        <v/>
      </c>
      <c r="PT6">
        <f>'EIA Imports Monthly'!RJ4</f>
        <v/>
      </c>
      <c r="PU6">
        <f>'EIA Imports Monthly'!RK4</f>
        <v/>
      </c>
      <c r="PV6">
        <f>'EIA Imports Monthly'!RL4</f>
        <v/>
      </c>
      <c r="PW6">
        <f>'EIA Imports Monthly'!RM4</f>
        <v/>
      </c>
      <c r="PX6">
        <f>'EIA Imports Monthly'!RN4</f>
        <v/>
      </c>
      <c r="PY6">
        <f>'EIA Imports Monthly'!RO4</f>
        <v/>
      </c>
      <c r="PZ6">
        <f>'EIA Imports Monthly'!RP4</f>
        <v/>
      </c>
      <c r="QA6">
        <f>'EIA Imports Monthly'!RQ4</f>
        <v/>
      </c>
      <c r="QB6">
        <f>'EIA Imports Monthly'!RR4</f>
        <v/>
      </c>
      <c r="QC6">
        <f>'EIA Imports Monthly'!RS4</f>
        <v/>
      </c>
      <c r="QD6">
        <f>'EIA Imports Monthly'!RT4</f>
        <v/>
      </c>
      <c r="QE6">
        <f>'EIA Imports Monthly'!RU4</f>
        <v/>
      </c>
      <c r="QF6">
        <f>'EIA Imports Monthly'!RV4</f>
        <v/>
      </c>
      <c r="QG6">
        <f>'EIA Imports Monthly'!RW4</f>
        <v/>
      </c>
      <c r="QH6">
        <f>'EIA Imports Monthly'!RX4</f>
        <v/>
      </c>
      <c r="QI6">
        <f>'EIA Imports Monthly'!RY4</f>
        <v/>
      </c>
      <c r="QJ6">
        <f>'EIA Imports Monthly'!RZ4</f>
        <v/>
      </c>
      <c r="QK6">
        <f>'EIA Imports Monthly'!SA4</f>
        <v/>
      </c>
      <c r="QL6">
        <f>'EIA Imports Monthly'!SB4</f>
        <v/>
      </c>
      <c r="QM6">
        <f>'EIA Imports Monthly'!SC4</f>
        <v/>
      </c>
      <c r="QN6">
        <f>'EIA Imports Monthly'!SD4</f>
        <v/>
      </c>
      <c r="QO6">
        <f>'EIA Imports Monthly'!SE4</f>
        <v/>
      </c>
      <c r="QP6">
        <f>'EIA Imports Monthly'!SF4</f>
        <v/>
      </c>
      <c r="QQ6">
        <f>'EIA Imports Monthly'!SG4</f>
        <v/>
      </c>
      <c r="QR6">
        <f>'EIA Imports Monthly'!SH4</f>
        <v/>
      </c>
      <c r="QS6">
        <f>'EIA Imports Monthly'!SI4</f>
        <v/>
      </c>
      <c r="QT6">
        <f>'EIA Imports Monthly'!SJ4</f>
        <v/>
      </c>
      <c r="QU6">
        <f>'EIA Imports Monthly'!SK4</f>
        <v/>
      </c>
      <c r="QV6">
        <f>'EIA Imports Monthly'!SL4</f>
        <v/>
      </c>
      <c r="QW6">
        <f>'EIA Imports Monthly'!SM4</f>
        <v/>
      </c>
      <c r="QX6">
        <f>'EIA Imports Monthly'!SN4</f>
        <v/>
      </c>
      <c r="QY6">
        <f>'EIA Imports Monthly'!SO4</f>
        <v/>
      </c>
      <c r="QZ6">
        <f>'EIA Imports Monthly'!SP4</f>
        <v/>
      </c>
      <c r="RA6">
        <f>'EIA Imports Monthly'!SQ4</f>
        <v/>
      </c>
      <c r="RB6">
        <f>'EIA Imports Monthly'!SR4</f>
        <v/>
      </c>
      <c r="RC6">
        <f>'EIA Imports Monthly'!SS4</f>
        <v/>
      </c>
      <c r="RD6">
        <f>'EIA Imports Monthly'!ST4</f>
        <v/>
      </c>
      <c r="RE6">
        <f>'EIA Imports Monthly'!SU4</f>
        <v/>
      </c>
      <c r="RF6">
        <f>'EIA Imports Monthly'!SV4</f>
        <v/>
      </c>
      <c r="RG6">
        <f>'EIA Imports Monthly'!SW4</f>
        <v/>
      </c>
      <c r="RH6">
        <f>'EIA Imports Monthly'!SX4</f>
        <v/>
      </c>
      <c r="RI6">
        <f>'EIA Imports Monthly'!SY4</f>
        <v/>
      </c>
      <c r="RJ6">
        <f>'EIA Imports Monthly'!SZ4</f>
        <v/>
      </c>
      <c r="RK6">
        <f>'EIA Imports Monthly'!TA4</f>
        <v/>
      </c>
      <c r="RL6">
        <f>'EIA Imports Monthly'!TB4</f>
        <v/>
      </c>
      <c r="RM6">
        <f>'EIA Imports Monthly'!TC4</f>
        <v/>
      </c>
      <c r="RN6">
        <f>'EIA Imports Monthly'!TD4</f>
        <v/>
      </c>
      <c r="RO6">
        <f>'EIA Imports Monthly'!TE4</f>
        <v/>
      </c>
      <c r="RP6">
        <f>'EIA Imports Monthly'!TF4</f>
        <v/>
      </c>
      <c r="RQ6">
        <f>'EIA Imports Monthly'!TG4</f>
        <v/>
      </c>
      <c r="RR6">
        <f>'EIA Imports Monthly'!TH4</f>
        <v/>
      </c>
      <c r="RS6">
        <f>'EIA Imports Monthly'!TI4</f>
        <v/>
      </c>
      <c r="RT6">
        <f>'EIA Imports Monthly'!TJ4</f>
        <v/>
      </c>
      <c r="RU6">
        <f>'EIA Imports Monthly'!TK4</f>
        <v/>
      </c>
      <c r="RV6">
        <f>'EIA Imports Monthly'!TL4</f>
        <v/>
      </c>
      <c r="RW6">
        <f>'EIA Imports Monthly'!TM4</f>
        <v/>
      </c>
      <c r="RX6">
        <f>'EIA Imports Monthly'!TN4</f>
        <v/>
      </c>
      <c r="RY6">
        <f>'EIA Imports Monthly'!TO4</f>
        <v/>
      </c>
      <c r="RZ6">
        <f>'EIA Imports Monthly'!TP4</f>
        <v/>
      </c>
      <c r="SA6">
        <f>'EIA Imports Monthly'!TQ4</f>
        <v/>
      </c>
      <c r="SB6">
        <f>'EIA Imports Monthly'!TR4</f>
        <v/>
      </c>
      <c r="SC6">
        <f>'EIA Imports Monthly'!TS4</f>
        <v/>
      </c>
      <c r="SD6">
        <f>'EIA Imports Monthly'!TT4</f>
        <v/>
      </c>
      <c r="SE6">
        <f>'EIA Imports Monthly'!TU4</f>
        <v/>
      </c>
    </row>
    <row r="7" spans="1:499">
      <c r="A7" t="s">
        <v>38</v>
      </c>
      <c r="H7">
        <f>'EIA Imports Monthly'!AX5</f>
        <v/>
      </c>
      <c r="I7">
        <f>'EIA Imports Monthly'!AY5</f>
        <v/>
      </c>
      <c r="J7">
        <f>'EIA Imports Monthly'!AZ5</f>
        <v/>
      </c>
      <c r="K7">
        <f>'EIA Imports Monthly'!BA5</f>
        <v/>
      </c>
      <c r="L7">
        <f>'EIA Imports Monthly'!BB5</f>
        <v/>
      </c>
      <c r="M7">
        <f>'EIA Imports Monthly'!BC5</f>
        <v/>
      </c>
      <c r="N7">
        <f>'EIA Imports Monthly'!BD5</f>
        <v/>
      </c>
      <c r="O7">
        <f>'EIA Imports Monthly'!BE5</f>
        <v/>
      </c>
      <c r="P7">
        <f>'EIA Imports Monthly'!BF5</f>
        <v/>
      </c>
      <c r="Q7">
        <f>'EIA Imports Monthly'!BG5</f>
        <v/>
      </c>
      <c r="R7">
        <f>'EIA Imports Monthly'!BH5</f>
        <v/>
      </c>
      <c r="S7">
        <f>'EIA Imports Monthly'!BI5</f>
        <v/>
      </c>
      <c r="T7">
        <f>'EIA Imports Monthly'!BJ5</f>
        <v/>
      </c>
      <c r="U7">
        <f>'EIA Imports Monthly'!BK5</f>
        <v/>
      </c>
      <c r="V7">
        <f>'EIA Imports Monthly'!BL5</f>
        <v/>
      </c>
      <c r="W7">
        <f>'EIA Imports Monthly'!BM5</f>
        <v/>
      </c>
      <c r="X7">
        <f>'EIA Imports Monthly'!BN5</f>
        <v/>
      </c>
      <c r="Y7">
        <f>'EIA Imports Monthly'!BO5</f>
        <v/>
      </c>
      <c r="Z7">
        <f>'EIA Imports Monthly'!BP5</f>
        <v/>
      </c>
      <c r="AA7">
        <f>'EIA Imports Monthly'!BQ5</f>
        <v/>
      </c>
      <c r="AB7">
        <f>'EIA Imports Monthly'!BR5</f>
        <v/>
      </c>
      <c r="AC7">
        <f>'EIA Imports Monthly'!BS5</f>
        <v/>
      </c>
      <c r="AD7">
        <f>'EIA Imports Monthly'!BT5</f>
        <v/>
      </c>
      <c r="AE7">
        <f>'EIA Imports Monthly'!BU5</f>
        <v/>
      </c>
      <c r="AF7">
        <f>'EIA Imports Monthly'!BV5</f>
        <v/>
      </c>
      <c r="AG7">
        <f>'EIA Imports Monthly'!BW5</f>
        <v/>
      </c>
      <c r="AH7">
        <f>'EIA Imports Monthly'!BX5</f>
        <v/>
      </c>
      <c r="AI7">
        <f>'EIA Imports Monthly'!BY5</f>
        <v/>
      </c>
      <c r="AJ7">
        <f>'EIA Imports Monthly'!BZ5</f>
        <v/>
      </c>
      <c r="AK7">
        <f>'EIA Imports Monthly'!CA5</f>
        <v/>
      </c>
      <c r="AL7">
        <f>'EIA Imports Monthly'!CB5</f>
        <v/>
      </c>
      <c r="AM7">
        <f>'EIA Imports Monthly'!CC5</f>
        <v/>
      </c>
      <c r="AN7">
        <f>'EIA Imports Monthly'!CD5</f>
        <v/>
      </c>
      <c r="AO7">
        <f>'EIA Imports Monthly'!CE5</f>
        <v/>
      </c>
      <c r="AP7">
        <f>'EIA Imports Monthly'!CF5</f>
        <v/>
      </c>
      <c r="AQ7">
        <f>'EIA Imports Monthly'!CG5</f>
        <v/>
      </c>
      <c r="AR7">
        <f>'EIA Imports Monthly'!CH5</f>
        <v/>
      </c>
      <c r="AS7">
        <f>'EIA Imports Monthly'!CI5</f>
        <v/>
      </c>
      <c r="AT7">
        <f>'EIA Imports Monthly'!CJ5</f>
        <v/>
      </c>
      <c r="AU7">
        <f>'EIA Imports Monthly'!CK5</f>
        <v/>
      </c>
      <c r="AV7">
        <f>'EIA Imports Monthly'!CL5</f>
        <v/>
      </c>
      <c r="AW7">
        <f>'EIA Imports Monthly'!CM5</f>
        <v/>
      </c>
      <c r="AX7">
        <f>'EIA Imports Monthly'!CN5</f>
        <v/>
      </c>
      <c r="AY7">
        <f>'EIA Imports Monthly'!CO5</f>
        <v/>
      </c>
      <c r="AZ7">
        <f>'EIA Imports Monthly'!CP5</f>
        <v/>
      </c>
      <c r="BA7">
        <f>'EIA Imports Monthly'!CQ5</f>
        <v/>
      </c>
      <c r="BB7">
        <f>'EIA Imports Monthly'!CR5</f>
        <v/>
      </c>
      <c r="BC7">
        <f>'EIA Imports Monthly'!CS5</f>
        <v/>
      </c>
      <c r="BD7">
        <f>'EIA Imports Monthly'!CT5</f>
        <v/>
      </c>
      <c r="BE7">
        <f>'EIA Imports Monthly'!CU5</f>
        <v/>
      </c>
      <c r="BF7">
        <f>'EIA Imports Monthly'!CV5</f>
        <v/>
      </c>
      <c r="BG7">
        <f>'EIA Imports Monthly'!CW5</f>
        <v/>
      </c>
      <c r="BH7">
        <f>'EIA Imports Monthly'!CX5</f>
        <v/>
      </c>
      <c r="BI7">
        <f>'EIA Imports Monthly'!CY5</f>
        <v/>
      </c>
      <c r="BJ7">
        <f>'EIA Imports Monthly'!CZ5</f>
        <v/>
      </c>
      <c r="BK7">
        <f>'EIA Imports Monthly'!DA5</f>
        <v/>
      </c>
      <c r="BL7">
        <f>'EIA Imports Monthly'!DB5</f>
        <v/>
      </c>
      <c r="BM7">
        <f>'EIA Imports Monthly'!DC5</f>
        <v/>
      </c>
      <c r="BN7">
        <f>'EIA Imports Monthly'!DD5</f>
        <v/>
      </c>
      <c r="BO7">
        <f>'EIA Imports Monthly'!DE5</f>
        <v/>
      </c>
      <c r="BP7">
        <f>'EIA Imports Monthly'!DF5</f>
        <v/>
      </c>
      <c r="BQ7">
        <f>'EIA Imports Monthly'!DG5</f>
        <v/>
      </c>
      <c r="BR7">
        <f>'EIA Imports Monthly'!DH5</f>
        <v/>
      </c>
      <c r="BS7">
        <f>'EIA Imports Monthly'!DI5</f>
        <v/>
      </c>
      <c r="BT7">
        <f>'EIA Imports Monthly'!DJ5</f>
        <v/>
      </c>
      <c r="BU7">
        <f>'EIA Imports Monthly'!DK5</f>
        <v/>
      </c>
      <c r="BV7">
        <f>'EIA Imports Monthly'!DL5</f>
        <v/>
      </c>
      <c r="BW7">
        <f>'EIA Imports Monthly'!DM5</f>
        <v/>
      </c>
      <c r="BX7">
        <f>'EIA Imports Monthly'!DN5</f>
        <v/>
      </c>
      <c r="BY7">
        <f>'EIA Imports Monthly'!DO5</f>
        <v/>
      </c>
      <c r="BZ7">
        <f>'EIA Imports Monthly'!DP5</f>
        <v/>
      </c>
      <c r="CA7">
        <f>'EIA Imports Monthly'!DQ5</f>
        <v/>
      </c>
      <c r="CB7">
        <f>'EIA Imports Monthly'!DR5</f>
        <v/>
      </c>
      <c r="CC7">
        <f>'EIA Imports Monthly'!DS5</f>
        <v/>
      </c>
      <c r="CD7">
        <f>'EIA Imports Monthly'!DT5</f>
        <v/>
      </c>
      <c r="CE7">
        <f>'EIA Imports Monthly'!DU5</f>
        <v/>
      </c>
      <c r="CF7">
        <f>'EIA Imports Monthly'!DV5</f>
        <v/>
      </c>
      <c r="CG7">
        <f>'EIA Imports Monthly'!DW5</f>
        <v/>
      </c>
      <c r="CH7">
        <f>'EIA Imports Monthly'!DX5</f>
        <v/>
      </c>
      <c r="CI7">
        <f>'EIA Imports Monthly'!DY5</f>
        <v/>
      </c>
      <c r="CJ7">
        <f>'EIA Imports Monthly'!DZ5</f>
        <v/>
      </c>
      <c r="CK7">
        <f>'EIA Imports Monthly'!EA5</f>
        <v/>
      </c>
      <c r="CL7">
        <f>'EIA Imports Monthly'!EB5</f>
        <v/>
      </c>
      <c r="CM7">
        <f>'EIA Imports Monthly'!EC5</f>
        <v/>
      </c>
      <c r="CN7">
        <f>'EIA Imports Monthly'!ED5</f>
        <v/>
      </c>
      <c r="CO7">
        <f>'EIA Imports Monthly'!EE5</f>
        <v/>
      </c>
      <c r="CP7">
        <f>'EIA Imports Monthly'!EF5</f>
        <v/>
      </c>
      <c r="CQ7">
        <f>'EIA Imports Monthly'!EG5</f>
        <v/>
      </c>
      <c r="CR7">
        <f>'EIA Imports Monthly'!EH5</f>
        <v/>
      </c>
      <c r="CS7">
        <f>'EIA Imports Monthly'!EI5</f>
        <v/>
      </c>
      <c r="CT7">
        <f>'EIA Imports Monthly'!EJ5</f>
        <v/>
      </c>
      <c r="CU7">
        <f>'EIA Imports Monthly'!EK5</f>
        <v/>
      </c>
      <c r="CV7">
        <f>'EIA Imports Monthly'!EL5</f>
        <v/>
      </c>
      <c r="CW7">
        <f>'EIA Imports Monthly'!EM5</f>
        <v/>
      </c>
      <c r="CX7">
        <f>'EIA Imports Monthly'!EN5</f>
        <v/>
      </c>
      <c r="CY7">
        <f>'EIA Imports Monthly'!EO5</f>
        <v/>
      </c>
      <c r="CZ7">
        <f>'EIA Imports Monthly'!EP5</f>
        <v/>
      </c>
      <c r="DA7">
        <f>'EIA Imports Monthly'!EQ5</f>
        <v/>
      </c>
      <c r="DB7">
        <f>'EIA Imports Monthly'!ER5</f>
        <v/>
      </c>
      <c r="DC7">
        <f>'EIA Imports Monthly'!ES5</f>
        <v/>
      </c>
      <c r="DD7">
        <f>'EIA Imports Monthly'!ET5</f>
        <v/>
      </c>
      <c r="DE7">
        <f>'EIA Imports Monthly'!EU5</f>
        <v/>
      </c>
      <c r="DF7">
        <f>'EIA Imports Monthly'!EV5</f>
        <v/>
      </c>
      <c r="DG7">
        <f>'EIA Imports Monthly'!EW5</f>
        <v/>
      </c>
      <c r="DH7">
        <f>'EIA Imports Monthly'!EX5</f>
        <v/>
      </c>
      <c r="DI7">
        <f>'EIA Imports Monthly'!EY5</f>
        <v/>
      </c>
      <c r="DJ7">
        <f>'EIA Imports Monthly'!EZ5</f>
        <v/>
      </c>
      <c r="DK7">
        <f>'EIA Imports Monthly'!FA5</f>
        <v/>
      </c>
      <c r="DL7">
        <f>'EIA Imports Monthly'!FB5</f>
        <v/>
      </c>
      <c r="DM7">
        <f>'EIA Imports Monthly'!FC5</f>
        <v/>
      </c>
      <c r="DN7">
        <f>'EIA Imports Monthly'!FD5</f>
        <v/>
      </c>
      <c r="DO7">
        <f>'EIA Imports Monthly'!FE5</f>
        <v/>
      </c>
      <c r="DP7">
        <f>'EIA Imports Monthly'!FF5</f>
        <v/>
      </c>
      <c r="DQ7">
        <f>'EIA Imports Monthly'!FG5</f>
        <v/>
      </c>
      <c r="DR7">
        <f>'EIA Imports Monthly'!FH5</f>
        <v/>
      </c>
      <c r="DS7">
        <f>'EIA Imports Monthly'!FI5</f>
        <v/>
      </c>
      <c r="DT7">
        <f>'EIA Imports Monthly'!FJ5</f>
        <v/>
      </c>
      <c r="DU7">
        <f>'EIA Imports Monthly'!FK5</f>
        <v/>
      </c>
      <c r="DV7">
        <f>'EIA Imports Monthly'!FL5</f>
        <v/>
      </c>
      <c r="DW7">
        <f>'EIA Imports Monthly'!FM5</f>
        <v/>
      </c>
      <c r="DX7">
        <f>'EIA Imports Monthly'!FN5</f>
        <v/>
      </c>
      <c r="DY7">
        <f>'EIA Imports Monthly'!FO5</f>
        <v/>
      </c>
      <c r="DZ7">
        <f>'EIA Imports Monthly'!FP5</f>
        <v/>
      </c>
      <c r="EA7">
        <f>'EIA Imports Monthly'!FQ5</f>
        <v/>
      </c>
      <c r="EB7">
        <f>'EIA Imports Monthly'!FR5</f>
        <v/>
      </c>
      <c r="EC7">
        <f>'EIA Imports Monthly'!FS5</f>
        <v/>
      </c>
      <c r="ED7">
        <f>'EIA Imports Monthly'!FT5</f>
        <v/>
      </c>
      <c r="EE7">
        <f>'EIA Imports Monthly'!FU5</f>
        <v/>
      </c>
      <c r="EF7">
        <f>'EIA Imports Monthly'!FV5</f>
        <v/>
      </c>
      <c r="EG7">
        <f>'EIA Imports Monthly'!FW5</f>
        <v/>
      </c>
      <c r="EH7">
        <f>'EIA Imports Monthly'!FX5</f>
        <v/>
      </c>
      <c r="EI7">
        <f>'EIA Imports Monthly'!FY5</f>
        <v/>
      </c>
      <c r="EJ7">
        <f>'EIA Imports Monthly'!FZ5</f>
        <v/>
      </c>
      <c r="EK7">
        <f>'EIA Imports Monthly'!GA5</f>
        <v/>
      </c>
      <c r="EL7">
        <f>'EIA Imports Monthly'!GB5</f>
        <v/>
      </c>
      <c r="EM7">
        <f>'EIA Imports Monthly'!GC5</f>
        <v/>
      </c>
      <c r="EN7">
        <f>'EIA Imports Monthly'!GD5</f>
        <v/>
      </c>
      <c r="EO7">
        <f>'EIA Imports Monthly'!GE5</f>
        <v/>
      </c>
      <c r="EP7">
        <f>'EIA Imports Monthly'!GF5</f>
        <v/>
      </c>
      <c r="EQ7">
        <f>'EIA Imports Monthly'!GG5</f>
        <v/>
      </c>
      <c r="ER7">
        <f>'EIA Imports Monthly'!GH5</f>
        <v/>
      </c>
      <c r="ES7">
        <f>'EIA Imports Monthly'!GI5</f>
        <v/>
      </c>
      <c r="ET7">
        <f>'EIA Imports Monthly'!GJ5</f>
        <v/>
      </c>
      <c r="EU7">
        <f>'EIA Imports Monthly'!GK5</f>
        <v/>
      </c>
      <c r="EV7">
        <f>'EIA Imports Monthly'!GL5</f>
        <v/>
      </c>
      <c r="EW7">
        <f>'EIA Imports Monthly'!GM5</f>
        <v/>
      </c>
      <c r="EX7">
        <f>'EIA Imports Monthly'!GN5</f>
        <v/>
      </c>
      <c r="EY7">
        <f>'EIA Imports Monthly'!GO5</f>
        <v/>
      </c>
      <c r="EZ7">
        <f>'EIA Imports Monthly'!GP5</f>
        <v/>
      </c>
      <c r="FA7">
        <f>'EIA Imports Monthly'!GQ5</f>
        <v/>
      </c>
      <c r="FB7">
        <f>'EIA Imports Monthly'!GR5</f>
        <v/>
      </c>
      <c r="FC7">
        <f>'EIA Imports Monthly'!GS5</f>
        <v/>
      </c>
      <c r="FD7">
        <f>'EIA Imports Monthly'!GT5</f>
        <v/>
      </c>
      <c r="FE7">
        <f>'EIA Imports Monthly'!GU5</f>
        <v/>
      </c>
      <c r="FF7">
        <f>'EIA Imports Monthly'!GV5</f>
        <v/>
      </c>
      <c r="FG7">
        <f>'EIA Imports Monthly'!GW5</f>
        <v/>
      </c>
      <c r="FH7">
        <f>'EIA Imports Monthly'!GX5</f>
        <v/>
      </c>
      <c r="FI7">
        <f>'EIA Imports Monthly'!GY5</f>
        <v/>
      </c>
      <c r="FJ7">
        <f>'EIA Imports Monthly'!GZ5</f>
        <v/>
      </c>
      <c r="FK7">
        <f>'EIA Imports Monthly'!HA5</f>
        <v/>
      </c>
      <c r="FL7">
        <f>'EIA Imports Monthly'!HB5</f>
        <v/>
      </c>
      <c r="FM7">
        <f>'EIA Imports Monthly'!HC5</f>
        <v/>
      </c>
      <c r="FN7">
        <f>'EIA Imports Monthly'!HD5</f>
        <v/>
      </c>
      <c r="FO7">
        <f>'EIA Imports Monthly'!HE5</f>
        <v/>
      </c>
      <c r="FP7">
        <f>'EIA Imports Monthly'!HF5</f>
        <v/>
      </c>
      <c r="FQ7">
        <f>'EIA Imports Monthly'!HG5</f>
        <v/>
      </c>
      <c r="FR7">
        <f>'EIA Imports Monthly'!HH5</f>
        <v/>
      </c>
      <c r="FS7">
        <f>'EIA Imports Monthly'!HI5</f>
        <v/>
      </c>
      <c r="FT7">
        <f>'EIA Imports Monthly'!HJ5</f>
        <v/>
      </c>
      <c r="FU7">
        <f>'EIA Imports Monthly'!HK5</f>
        <v/>
      </c>
      <c r="FV7">
        <f>'EIA Imports Monthly'!HL5</f>
        <v/>
      </c>
      <c r="FW7">
        <f>'EIA Imports Monthly'!HM5</f>
        <v/>
      </c>
      <c r="FX7">
        <f>'EIA Imports Monthly'!HN5</f>
        <v/>
      </c>
      <c r="FY7">
        <f>'EIA Imports Monthly'!HO5</f>
        <v/>
      </c>
      <c r="FZ7">
        <f>'EIA Imports Monthly'!HP5</f>
        <v/>
      </c>
      <c r="GA7">
        <f>'EIA Imports Monthly'!HQ5</f>
        <v/>
      </c>
      <c r="GB7">
        <f>'EIA Imports Monthly'!HR5</f>
        <v/>
      </c>
      <c r="GC7">
        <f>'EIA Imports Monthly'!HS5</f>
        <v/>
      </c>
      <c r="GD7">
        <f>'EIA Imports Monthly'!HT5</f>
        <v/>
      </c>
      <c r="GE7">
        <f>'EIA Imports Monthly'!HU5</f>
        <v/>
      </c>
      <c r="GF7">
        <f>'EIA Imports Monthly'!HV5</f>
        <v/>
      </c>
      <c r="GG7">
        <f>'EIA Imports Monthly'!HW5</f>
        <v/>
      </c>
      <c r="GH7">
        <f>'EIA Imports Monthly'!HX5</f>
        <v/>
      </c>
      <c r="GI7">
        <f>'EIA Imports Monthly'!HY5</f>
        <v/>
      </c>
      <c r="GJ7">
        <f>'EIA Imports Monthly'!HZ5</f>
        <v/>
      </c>
      <c r="GK7">
        <f>'EIA Imports Monthly'!IA5</f>
        <v/>
      </c>
      <c r="GL7">
        <f>'EIA Imports Monthly'!IB5</f>
        <v/>
      </c>
      <c r="GM7">
        <f>'EIA Imports Monthly'!IC5</f>
        <v/>
      </c>
      <c r="GN7">
        <f>'EIA Imports Monthly'!ID5</f>
        <v/>
      </c>
      <c r="GO7">
        <f>'EIA Imports Monthly'!IE5</f>
        <v/>
      </c>
      <c r="GP7">
        <f>'EIA Imports Monthly'!IF5</f>
        <v/>
      </c>
      <c r="GQ7">
        <f>'EIA Imports Monthly'!IG5</f>
        <v/>
      </c>
      <c r="GR7">
        <f>'EIA Imports Monthly'!IH5</f>
        <v/>
      </c>
      <c r="GS7">
        <f>'EIA Imports Monthly'!II5</f>
        <v/>
      </c>
      <c r="GT7">
        <f>'EIA Imports Monthly'!IJ5</f>
        <v/>
      </c>
      <c r="GU7">
        <f>'EIA Imports Monthly'!IK5</f>
        <v/>
      </c>
      <c r="GV7">
        <f>'EIA Imports Monthly'!IL5</f>
        <v/>
      </c>
      <c r="GW7">
        <f>'EIA Imports Monthly'!IM5</f>
        <v/>
      </c>
      <c r="GX7">
        <f>'EIA Imports Monthly'!IN5</f>
        <v/>
      </c>
      <c r="GY7">
        <f>'EIA Imports Monthly'!IO5</f>
        <v/>
      </c>
      <c r="GZ7">
        <f>'EIA Imports Monthly'!IP5</f>
        <v/>
      </c>
      <c r="HA7">
        <f>'EIA Imports Monthly'!IQ5</f>
        <v/>
      </c>
      <c r="HB7">
        <f>'EIA Imports Monthly'!IR5</f>
        <v/>
      </c>
      <c r="HC7">
        <f>'EIA Imports Monthly'!IS5</f>
        <v/>
      </c>
      <c r="HD7">
        <f>'EIA Imports Monthly'!IT5</f>
        <v/>
      </c>
      <c r="HE7">
        <f>'EIA Imports Monthly'!IU5</f>
        <v/>
      </c>
      <c r="HF7">
        <f>'EIA Imports Monthly'!IV5</f>
        <v/>
      </c>
      <c r="HG7">
        <f>'EIA Imports Monthly'!IW5</f>
        <v/>
      </c>
      <c r="HH7">
        <f>'EIA Imports Monthly'!IX5</f>
        <v/>
      </c>
      <c r="HI7">
        <f>'EIA Imports Monthly'!IY5</f>
        <v/>
      </c>
      <c r="HJ7">
        <f>'EIA Imports Monthly'!IZ5</f>
        <v/>
      </c>
      <c r="HK7">
        <f>'EIA Imports Monthly'!JA5</f>
        <v/>
      </c>
      <c r="HL7">
        <f>'EIA Imports Monthly'!JB5</f>
        <v/>
      </c>
      <c r="HM7">
        <f>'EIA Imports Monthly'!JC5</f>
        <v/>
      </c>
      <c r="HN7">
        <f>'EIA Imports Monthly'!JD5</f>
        <v/>
      </c>
      <c r="HO7">
        <f>'EIA Imports Monthly'!JE5</f>
        <v/>
      </c>
      <c r="HP7">
        <f>'EIA Imports Monthly'!JF5</f>
        <v/>
      </c>
      <c r="HQ7">
        <f>'EIA Imports Monthly'!JG5</f>
        <v/>
      </c>
      <c r="HR7">
        <f>'EIA Imports Monthly'!JH5</f>
        <v/>
      </c>
      <c r="HS7">
        <f>'EIA Imports Monthly'!JI5</f>
        <v/>
      </c>
      <c r="HT7">
        <f>'EIA Imports Monthly'!JJ5</f>
        <v/>
      </c>
      <c r="HU7">
        <f>'EIA Imports Monthly'!JK5</f>
        <v/>
      </c>
      <c r="HV7">
        <f>'EIA Imports Monthly'!JL5</f>
        <v/>
      </c>
      <c r="HW7">
        <f>'EIA Imports Monthly'!JM5</f>
        <v/>
      </c>
      <c r="HX7">
        <f>'EIA Imports Monthly'!JN5</f>
        <v/>
      </c>
      <c r="HY7">
        <f>'EIA Imports Monthly'!JO5</f>
        <v/>
      </c>
      <c r="HZ7">
        <f>'EIA Imports Monthly'!JP5</f>
        <v/>
      </c>
      <c r="IA7">
        <f>'EIA Imports Monthly'!JQ5</f>
        <v/>
      </c>
      <c r="IB7">
        <f>'EIA Imports Monthly'!JR5</f>
        <v/>
      </c>
      <c r="IC7">
        <f>'EIA Imports Monthly'!JS5</f>
        <v/>
      </c>
      <c r="ID7">
        <f>'EIA Imports Monthly'!JT5</f>
        <v/>
      </c>
      <c r="IE7">
        <f>'EIA Imports Monthly'!JU5</f>
        <v/>
      </c>
      <c r="IF7">
        <f>'EIA Imports Monthly'!JV5</f>
        <v/>
      </c>
      <c r="IG7">
        <f>'EIA Imports Monthly'!JW5</f>
        <v/>
      </c>
      <c r="IH7">
        <f>'EIA Imports Monthly'!JX5</f>
        <v/>
      </c>
      <c r="II7">
        <f>'EIA Imports Monthly'!JY5</f>
        <v/>
      </c>
      <c r="IJ7">
        <f>'EIA Imports Monthly'!JZ5</f>
        <v/>
      </c>
      <c r="IK7">
        <f>'EIA Imports Monthly'!KA5</f>
        <v/>
      </c>
      <c r="IL7">
        <f>'EIA Imports Monthly'!KB5</f>
        <v/>
      </c>
      <c r="IM7">
        <f>'EIA Imports Monthly'!KC5</f>
        <v/>
      </c>
      <c r="IN7">
        <f>'EIA Imports Monthly'!KD5</f>
        <v/>
      </c>
      <c r="IO7">
        <f>'EIA Imports Monthly'!KE5</f>
        <v/>
      </c>
      <c r="IP7">
        <f>'EIA Imports Monthly'!KF5</f>
        <v/>
      </c>
      <c r="IQ7">
        <f>'EIA Imports Monthly'!KG5</f>
        <v/>
      </c>
      <c r="IR7">
        <f>'EIA Imports Monthly'!KH5</f>
        <v/>
      </c>
      <c r="IS7">
        <f>'EIA Imports Monthly'!KI5</f>
        <v/>
      </c>
      <c r="IT7">
        <f>'EIA Imports Monthly'!KJ5</f>
        <v/>
      </c>
      <c r="IU7">
        <f>'EIA Imports Monthly'!KK5</f>
        <v/>
      </c>
      <c r="IV7">
        <f>'EIA Imports Monthly'!KL5</f>
        <v/>
      </c>
      <c r="IW7">
        <f>'EIA Imports Monthly'!KM5</f>
        <v/>
      </c>
      <c r="IX7">
        <f>'EIA Imports Monthly'!KN5</f>
        <v/>
      </c>
      <c r="IY7">
        <f>'EIA Imports Monthly'!KO5</f>
        <v/>
      </c>
      <c r="IZ7">
        <f>'EIA Imports Monthly'!KP5</f>
        <v/>
      </c>
      <c r="JA7">
        <f>'EIA Imports Monthly'!KQ5</f>
        <v/>
      </c>
      <c r="JB7">
        <f>'EIA Imports Monthly'!KR5</f>
        <v/>
      </c>
      <c r="JC7">
        <f>'EIA Imports Monthly'!KS5</f>
        <v/>
      </c>
      <c r="JD7">
        <f>'EIA Imports Monthly'!KT5</f>
        <v/>
      </c>
      <c r="JE7">
        <f>'EIA Imports Monthly'!KU5</f>
        <v/>
      </c>
      <c r="JF7">
        <f>'EIA Imports Monthly'!KV5</f>
        <v/>
      </c>
      <c r="JG7">
        <f>'EIA Imports Monthly'!KW5</f>
        <v/>
      </c>
      <c r="JH7">
        <f>'EIA Imports Monthly'!KX5</f>
        <v/>
      </c>
      <c r="JI7">
        <f>'EIA Imports Monthly'!KY5</f>
        <v/>
      </c>
      <c r="JJ7">
        <f>'EIA Imports Monthly'!KZ5</f>
        <v/>
      </c>
      <c r="JK7">
        <f>'EIA Imports Monthly'!LA5</f>
        <v/>
      </c>
      <c r="JL7">
        <f>'EIA Imports Monthly'!LB5</f>
        <v/>
      </c>
      <c r="JM7">
        <f>'EIA Imports Monthly'!LC5</f>
        <v/>
      </c>
      <c r="JN7">
        <f>'EIA Imports Monthly'!LD5</f>
        <v/>
      </c>
      <c r="JO7">
        <f>'EIA Imports Monthly'!LE5</f>
        <v/>
      </c>
      <c r="JP7">
        <f>'EIA Imports Monthly'!LF5</f>
        <v/>
      </c>
      <c r="JQ7">
        <f>'EIA Imports Monthly'!LG5</f>
        <v/>
      </c>
      <c r="JR7">
        <f>'EIA Imports Monthly'!LH5</f>
        <v/>
      </c>
      <c r="JS7">
        <f>'EIA Imports Monthly'!LI5</f>
        <v/>
      </c>
      <c r="JT7">
        <f>'EIA Imports Monthly'!LJ5</f>
        <v/>
      </c>
      <c r="JU7">
        <f>'EIA Imports Monthly'!LK5</f>
        <v/>
      </c>
      <c r="JV7">
        <f>'EIA Imports Monthly'!LL5</f>
        <v/>
      </c>
      <c r="JW7">
        <f>'EIA Imports Monthly'!LM5</f>
        <v/>
      </c>
      <c r="JX7">
        <f>'EIA Imports Monthly'!LN5</f>
        <v/>
      </c>
      <c r="JY7">
        <f>'EIA Imports Monthly'!LO5</f>
        <v/>
      </c>
      <c r="JZ7">
        <f>'EIA Imports Monthly'!LP5</f>
        <v/>
      </c>
      <c r="KA7">
        <f>'EIA Imports Monthly'!LQ5</f>
        <v/>
      </c>
      <c r="KB7">
        <f>'EIA Imports Monthly'!LR5</f>
        <v/>
      </c>
      <c r="KC7">
        <f>'EIA Imports Monthly'!LS5</f>
        <v/>
      </c>
      <c r="KD7">
        <f>'EIA Imports Monthly'!LT5</f>
        <v/>
      </c>
      <c r="KE7">
        <f>'EIA Imports Monthly'!LU5</f>
        <v/>
      </c>
      <c r="KF7">
        <f>'EIA Imports Monthly'!LV5</f>
        <v/>
      </c>
      <c r="KG7">
        <f>'EIA Imports Monthly'!LW5</f>
        <v/>
      </c>
      <c r="KH7">
        <f>'EIA Imports Monthly'!LX5</f>
        <v/>
      </c>
      <c r="KI7">
        <f>'EIA Imports Monthly'!LY5</f>
        <v/>
      </c>
      <c r="KJ7">
        <f>'EIA Imports Monthly'!LZ5</f>
        <v/>
      </c>
      <c r="KK7">
        <f>'EIA Imports Monthly'!MA5</f>
        <v/>
      </c>
      <c r="KL7">
        <f>'EIA Imports Monthly'!MB5</f>
        <v/>
      </c>
      <c r="KM7">
        <f>'EIA Imports Monthly'!MC5</f>
        <v/>
      </c>
      <c r="KN7">
        <f>'EIA Imports Monthly'!MD5</f>
        <v/>
      </c>
      <c r="KO7">
        <f>'EIA Imports Monthly'!ME5</f>
        <v/>
      </c>
      <c r="KP7">
        <f>'EIA Imports Monthly'!MF5</f>
        <v/>
      </c>
      <c r="KQ7">
        <f>'EIA Imports Monthly'!MG5</f>
        <v/>
      </c>
      <c r="KR7">
        <f>'EIA Imports Monthly'!MH5</f>
        <v/>
      </c>
      <c r="KS7">
        <f>'EIA Imports Monthly'!MI5</f>
        <v/>
      </c>
      <c r="KT7">
        <f>'EIA Imports Monthly'!MJ5</f>
        <v/>
      </c>
      <c r="KU7">
        <f>'EIA Imports Monthly'!MK5</f>
        <v/>
      </c>
      <c r="KV7">
        <f>'EIA Imports Monthly'!ML5</f>
        <v/>
      </c>
      <c r="KW7">
        <f>'EIA Imports Monthly'!MM5</f>
        <v/>
      </c>
      <c r="KX7">
        <f>'EIA Imports Monthly'!MN5</f>
        <v/>
      </c>
      <c r="KY7">
        <f>'EIA Imports Monthly'!MO5</f>
        <v/>
      </c>
      <c r="KZ7">
        <f>'EIA Imports Monthly'!MP5</f>
        <v/>
      </c>
      <c r="LA7">
        <f>'EIA Imports Monthly'!MQ5</f>
        <v/>
      </c>
      <c r="LB7">
        <f>'EIA Imports Monthly'!MR5</f>
        <v/>
      </c>
      <c r="LC7">
        <f>'EIA Imports Monthly'!MS5</f>
        <v/>
      </c>
      <c r="LD7">
        <f>'EIA Imports Monthly'!MT5</f>
        <v/>
      </c>
      <c r="LE7">
        <f>'EIA Imports Monthly'!MU5</f>
        <v/>
      </c>
      <c r="LF7">
        <f>'EIA Imports Monthly'!MV5</f>
        <v/>
      </c>
      <c r="LG7">
        <f>'EIA Imports Monthly'!MW5</f>
        <v/>
      </c>
      <c r="LH7">
        <f>'EIA Imports Monthly'!MX5</f>
        <v/>
      </c>
      <c r="LI7">
        <f>'EIA Imports Monthly'!MY5</f>
        <v/>
      </c>
      <c r="LJ7">
        <f>'EIA Imports Monthly'!MZ5</f>
        <v/>
      </c>
      <c r="LK7">
        <f>'EIA Imports Monthly'!NA5</f>
        <v/>
      </c>
      <c r="LL7">
        <f>'EIA Imports Monthly'!NB5</f>
        <v/>
      </c>
      <c r="LM7">
        <f>'EIA Imports Monthly'!NC5</f>
        <v/>
      </c>
      <c r="LN7">
        <f>'EIA Imports Monthly'!ND5</f>
        <v/>
      </c>
      <c r="LO7">
        <f>'EIA Imports Monthly'!NE5</f>
        <v/>
      </c>
      <c r="LP7">
        <f>'EIA Imports Monthly'!NF5</f>
        <v/>
      </c>
      <c r="LQ7">
        <f>'EIA Imports Monthly'!NG5</f>
        <v/>
      </c>
      <c r="LR7">
        <f>'EIA Imports Monthly'!NH5</f>
        <v/>
      </c>
      <c r="LS7">
        <f>'EIA Imports Monthly'!NI5</f>
        <v/>
      </c>
      <c r="LT7">
        <f>'EIA Imports Monthly'!NJ5</f>
        <v/>
      </c>
      <c r="LU7">
        <f>'EIA Imports Monthly'!NK5</f>
        <v/>
      </c>
      <c r="LV7">
        <f>'EIA Imports Monthly'!NL5</f>
        <v/>
      </c>
      <c r="LW7">
        <f>'EIA Imports Monthly'!NM5</f>
        <v/>
      </c>
      <c r="LX7">
        <f>'EIA Imports Monthly'!NN5</f>
        <v/>
      </c>
      <c r="LY7">
        <f>'EIA Imports Monthly'!NO5</f>
        <v/>
      </c>
      <c r="LZ7">
        <f>'EIA Imports Monthly'!NP5</f>
        <v/>
      </c>
      <c r="MA7">
        <f>'EIA Imports Monthly'!NQ5</f>
        <v/>
      </c>
      <c r="MB7">
        <f>'EIA Imports Monthly'!NR5</f>
        <v/>
      </c>
      <c r="MC7">
        <f>'EIA Imports Monthly'!NS5</f>
        <v/>
      </c>
      <c r="MD7">
        <f>'EIA Imports Monthly'!NT5</f>
        <v/>
      </c>
      <c r="ME7">
        <f>'EIA Imports Monthly'!NU5</f>
        <v/>
      </c>
      <c r="MF7">
        <f>'EIA Imports Monthly'!NV5</f>
        <v/>
      </c>
      <c r="MG7">
        <f>'EIA Imports Monthly'!NW5</f>
        <v/>
      </c>
      <c r="MH7">
        <f>'EIA Imports Monthly'!NX5</f>
        <v/>
      </c>
      <c r="MI7">
        <f>'EIA Imports Monthly'!NY5</f>
        <v/>
      </c>
      <c r="MJ7">
        <f>'EIA Imports Monthly'!NZ5</f>
        <v/>
      </c>
      <c r="MK7">
        <f>'EIA Imports Monthly'!OA5</f>
        <v/>
      </c>
      <c r="ML7">
        <f>'EIA Imports Monthly'!OB5</f>
        <v/>
      </c>
      <c r="MM7">
        <f>'EIA Imports Monthly'!OC5</f>
        <v/>
      </c>
      <c r="MN7">
        <f>'EIA Imports Monthly'!OD5</f>
        <v/>
      </c>
      <c r="MO7">
        <f>'EIA Imports Monthly'!OE5</f>
        <v/>
      </c>
      <c r="MP7">
        <f>'EIA Imports Monthly'!OF5</f>
        <v/>
      </c>
      <c r="MQ7">
        <f>'EIA Imports Monthly'!OG5</f>
        <v/>
      </c>
      <c r="MR7">
        <f>'EIA Imports Monthly'!OH5</f>
        <v/>
      </c>
      <c r="MS7">
        <f>'EIA Imports Monthly'!OI5</f>
        <v/>
      </c>
      <c r="MT7">
        <f>'EIA Imports Monthly'!OJ5</f>
        <v/>
      </c>
      <c r="MU7">
        <f>'EIA Imports Monthly'!OK5</f>
        <v/>
      </c>
      <c r="MV7">
        <f>'EIA Imports Monthly'!OL5</f>
        <v/>
      </c>
      <c r="MW7">
        <f>'EIA Imports Monthly'!OM5</f>
        <v/>
      </c>
      <c r="MX7">
        <f>'EIA Imports Monthly'!ON5</f>
        <v/>
      </c>
      <c r="MY7">
        <f>'EIA Imports Monthly'!OO5</f>
        <v/>
      </c>
      <c r="MZ7">
        <f>'EIA Imports Monthly'!OP5</f>
        <v/>
      </c>
      <c r="NA7">
        <f>'EIA Imports Monthly'!OQ5</f>
        <v/>
      </c>
      <c r="NB7">
        <f>'EIA Imports Monthly'!OR5</f>
        <v/>
      </c>
      <c r="NC7">
        <f>'EIA Imports Monthly'!OS5</f>
        <v/>
      </c>
      <c r="ND7">
        <f>'EIA Imports Monthly'!OT5</f>
        <v/>
      </c>
      <c r="NE7">
        <f>'EIA Imports Monthly'!OU5</f>
        <v/>
      </c>
      <c r="NF7">
        <f>'EIA Imports Monthly'!OV5</f>
        <v/>
      </c>
      <c r="NG7">
        <f>'EIA Imports Monthly'!OW5</f>
        <v/>
      </c>
      <c r="NH7">
        <f>'EIA Imports Monthly'!OX5</f>
        <v/>
      </c>
      <c r="NI7">
        <f>'EIA Imports Monthly'!OY5</f>
        <v/>
      </c>
      <c r="NJ7">
        <f>'EIA Imports Monthly'!OZ5</f>
        <v/>
      </c>
      <c r="NK7">
        <f>'EIA Imports Monthly'!PA5</f>
        <v/>
      </c>
      <c r="NL7">
        <f>'EIA Imports Monthly'!PB5</f>
        <v/>
      </c>
      <c r="NM7">
        <f>'EIA Imports Monthly'!PC5</f>
        <v/>
      </c>
      <c r="NN7">
        <f>'EIA Imports Monthly'!PD5</f>
        <v/>
      </c>
      <c r="NO7">
        <f>'EIA Imports Monthly'!PE5</f>
        <v/>
      </c>
      <c r="NP7">
        <f>'EIA Imports Monthly'!PF5</f>
        <v/>
      </c>
      <c r="NQ7">
        <f>'EIA Imports Monthly'!PG5</f>
        <v/>
      </c>
      <c r="NR7">
        <f>'EIA Imports Monthly'!PH5</f>
        <v/>
      </c>
      <c r="NS7">
        <f>'EIA Imports Monthly'!PI5</f>
        <v/>
      </c>
      <c r="NT7">
        <f>'EIA Imports Monthly'!PJ5</f>
        <v/>
      </c>
      <c r="NU7">
        <f>'EIA Imports Monthly'!PK5</f>
        <v/>
      </c>
      <c r="NV7">
        <f>'EIA Imports Monthly'!PL5</f>
        <v/>
      </c>
      <c r="NW7">
        <f>'EIA Imports Monthly'!PM5</f>
        <v/>
      </c>
      <c r="NX7">
        <f>'EIA Imports Monthly'!PN5</f>
        <v/>
      </c>
      <c r="NY7">
        <f>'EIA Imports Monthly'!PO5</f>
        <v/>
      </c>
      <c r="NZ7">
        <f>'EIA Imports Monthly'!PP5</f>
        <v/>
      </c>
      <c r="OA7">
        <f>'EIA Imports Monthly'!PQ5</f>
        <v/>
      </c>
      <c r="OB7">
        <f>'EIA Imports Monthly'!PR5</f>
        <v/>
      </c>
      <c r="OC7">
        <f>'EIA Imports Monthly'!PS5</f>
        <v/>
      </c>
      <c r="OD7">
        <f>'EIA Imports Monthly'!PT5</f>
        <v/>
      </c>
      <c r="OE7">
        <f>'EIA Imports Monthly'!PU5</f>
        <v/>
      </c>
      <c r="OF7">
        <f>'EIA Imports Monthly'!PV5</f>
        <v/>
      </c>
      <c r="OG7">
        <f>'EIA Imports Monthly'!PW5</f>
        <v/>
      </c>
      <c r="OH7">
        <f>'EIA Imports Monthly'!PX5</f>
        <v/>
      </c>
      <c r="OI7">
        <f>'EIA Imports Monthly'!PY5</f>
        <v/>
      </c>
      <c r="OJ7">
        <f>'EIA Imports Monthly'!PZ5</f>
        <v/>
      </c>
      <c r="OK7">
        <f>'EIA Imports Monthly'!QA5</f>
        <v/>
      </c>
      <c r="OL7">
        <f>'EIA Imports Monthly'!QB5</f>
        <v/>
      </c>
      <c r="OM7">
        <f>'EIA Imports Monthly'!QC5</f>
        <v/>
      </c>
      <c r="ON7">
        <f>'EIA Imports Monthly'!QD5</f>
        <v/>
      </c>
      <c r="OO7">
        <f>'EIA Imports Monthly'!QE5</f>
        <v/>
      </c>
      <c r="OP7">
        <f>'EIA Imports Monthly'!QF5</f>
        <v/>
      </c>
      <c r="OQ7">
        <f>'EIA Imports Monthly'!QG5</f>
        <v/>
      </c>
      <c r="OR7">
        <f>'EIA Imports Monthly'!QH5</f>
        <v/>
      </c>
      <c r="OS7">
        <f>'EIA Imports Monthly'!QI5</f>
        <v/>
      </c>
      <c r="OT7">
        <f>'EIA Imports Monthly'!QJ5</f>
        <v/>
      </c>
      <c r="OU7">
        <f>'EIA Imports Monthly'!QK5</f>
        <v/>
      </c>
      <c r="OV7">
        <f>'EIA Imports Monthly'!QL5</f>
        <v/>
      </c>
      <c r="OW7">
        <f>'EIA Imports Monthly'!QM5</f>
        <v/>
      </c>
      <c r="OX7">
        <f>'EIA Imports Monthly'!QN5</f>
        <v/>
      </c>
      <c r="OY7">
        <f>'EIA Imports Monthly'!QO5</f>
        <v/>
      </c>
      <c r="OZ7">
        <f>'EIA Imports Monthly'!QP5</f>
        <v/>
      </c>
      <c r="PA7">
        <f>'EIA Imports Monthly'!QQ5</f>
        <v/>
      </c>
      <c r="PB7">
        <f>'EIA Imports Monthly'!QR5</f>
        <v/>
      </c>
      <c r="PC7">
        <f>'EIA Imports Monthly'!QS5</f>
        <v/>
      </c>
      <c r="PD7">
        <f>'EIA Imports Monthly'!QT5</f>
        <v/>
      </c>
      <c r="PE7">
        <f>'EIA Imports Monthly'!QU5</f>
        <v/>
      </c>
      <c r="PF7">
        <f>'EIA Imports Monthly'!QV5</f>
        <v/>
      </c>
      <c r="PG7">
        <f>'EIA Imports Monthly'!QW5</f>
        <v/>
      </c>
      <c r="PH7">
        <f>'EIA Imports Monthly'!QX5</f>
        <v/>
      </c>
      <c r="PI7">
        <f>'EIA Imports Monthly'!QY5</f>
        <v/>
      </c>
      <c r="PJ7">
        <f>'EIA Imports Monthly'!QZ5</f>
        <v/>
      </c>
      <c r="PK7">
        <f>'EIA Imports Monthly'!RA5</f>
        <v/>
      </c>
      <c r="PL7">
        <f>'EIA Imports Monthly'!RB5</f>
        <v/>
      </c>
      <c r="PM7">
        <f>'EIA Imports Monthly'!RC5</f>
        <v/>
      </c>
      <c r="PN7">
        <f>'EIA Imports Monthly'!RD5</f>
        <v/>
      </c>
      <c r="PO7">
        <f>'EIA Imports Monthly'!RE5</f>
        <v/>
      </c>
      <c r="PP7">
        <f>'EIA Imports Monthly'!RF5</f>
        <v/>
      </c>
      <c r="PQ7">
        <f>'EIA Imports Monthly'!RG5</f>
        <v/>
      </c>
      <c r="PR7">
        <f>'EIA Imports Monthly'!RH5</f>
        <v/>
      </c>
      <c r="PS7">
        <f>'EIA Imports Monthly'!RI5</f>
        <v/>
      </c>
      <c r="PT7">
        <f>'EIA Imports Monthly'!RJ5</f>
        <v/>
      </c>
      <c r="PU7">
        <f>'EIA Imports Monthly'!RK5</f>
        <v/>
      </c>
      <c r="PV7">
        <f>'EIA Imports Monthly'!RL5</f>
        <v/>
      </c>
      <c r="PW7">
        <f>'EIA Imports Monthly'!RM5</f>
        <v/>
      </c>
      <c r="PX7">
        <f>'EIA Imports Monthly'!RN5</f>
        <v/>
      </c>
      <c r="PY7">
        <f>'EIA Imports Monthly'!RO5</f>
        <v/>
      </c>
      <c r="PZ7">
        <f>'EIA Imports Monthly'!RP5</f>
        <v/>
      </c>
      <c r="QA7">
        <f>'EIA Imports Monthly'!RQ5</f>
        <v/>
      </c>
      <c r="QB7">
        <f>'EIA Imports Monthly'!RR5</f>
        <v/>
      </c>
      <c r="QC7">
        <f>'EIA Imports Monthly'!RS5</f>
        <v/>
      </c>
      <c r="QD7">
        <f>'EIA Imports Monthly'!RT5</f>
        <v/>
      </c>
      <c r="QE7">
        <f>'EIA Imports Monthly'!RU5</f>
        <v/>
      </c>
      <c r="QF7">
        <f>'EIA Imports Monthly'!RV5</f>
        <v/>
      </c>
      <c r="QG7">
        <f>'EIA Imports Monthly'!RW5</f>
        <v/>
      </c>
      <c r="QH7">
        <f>'EIA Imports Monthly'!RX5</f>
        <v/>
      </c>
      <c r="QI7">
        <f>'EIA Imports Monthly'!RY5</f>
        <v/>
      </c>
      <c r="QJ7">
        <f>'EIA Imports Monthly'!RZ5</f>
        <v/>
      </c>
      <c r="QK7">
        <f>'EIA Imports Monthly'!SA5</f>
        <v/>
      </c>
      <c r="QL7">
        <f>'EIA Imports Monthly'!SB5</f>
        <v/>
      </c>
      <c r="QM7">
        <f>'EIA Imports Monthly'!SC5</f>
        <v/>
      </c>
      <c r="QN7">
        <f>'EIA Imports Monthly'!SD5</f>
        <v/>
      </c>
      <c r="QO7">
        <f>'EIA Imports Monthly'!SE5</f>
        <v/>
      </c>
      <c r="QP7">
        <f>'EIA Imports Monthly'!SF5</f>
        <v/>
      </c>
      <c r="QQ7">
        <f>'EIA Imports Monthly'!SG5</f>
        <v/>
      </c>
      <c r="QR7">
        <f>'EIA Imports Monthly'!SH5</f>
        <v/>
      </c>
      <c r="QS7">
        <f>'EIA Imports Monthly'!SI5</f>
        <v/>
      </c>
      <c r="QT7">
        <f>'EIA Imports Monthly'!SJ5</f>
        <v/>
      </c>
      <c r="QU7">
        <f>'EIA Imports Monthly'!SK5</f>
        <v/>
      </c>
      <c r="QV7">
        <f>'EIA Imports Monthly'!SL5</f>
        <v/>
      </c>
      <c r="QW7">
        <f>'EIA Imports Monthly'!SM5</f>
        <v/>
      </c>
      <c r="QX7">
        <f>'EIA Imports Monthly'!SN5</f>
        <v/>
      </c>
      <c r="QY7">
        <f>'EIA Imports Monthly'!SO5</f>
        <v/>
      </c>
      <c r="QZ7">
        <f>'EIA Imports Monthly'!SP5</f>
        <v/>
      </c>
      <c r="RA7">
        <f>'EIA Imports Monthly'!SQ5</f>
        <v/>
      </c>
      <c r="RB7">
        <f>'EIA Imports Monthly'!SR5</f>
        <v/>
      </c>
      <c r="RC7">
        <f>'EIA Imports Monthly'!SS5</f>
        <v/>
      </c>
      <c r="RD7">
        <f>'EIA Imports Monthly'!ST5</f>
        <v/>
      </c>
      <c r="RE7">
        <f>'EIA Imports Monthly'!SU5</f>
        <v/>
      </c>
      <c r="RF7">
        <f>'EIA Imports Monthly'!SV5</f>
        <v/>
      </c>
      <c r="RG7">
        <f>'EIA Imports Monthly'!SW5</f>
        <v/>
      </c>
      <c r="RH7">
        <f>'EIA Imports Monthly'!SX5</f>
        <v/>
      </c>
      <c r="RI7">
        <f>'EIA Imports Monthly'!SY5</f>
        <v/>
      </c>
      <c r="RJ7">
        <f>'EIA Imports Monthly'!SZ5</f>
        <v/>
      </c>
      <c r="RK7">
        <f>'EIA Imports Monthly'!TA5</f>
        <v/>
      </c>
      <c r="RL7">
        <f>'EIA Imports Monthly'!TB5</f>
        <v/>
      </c>
      <c r="RM7">
        <f>'EIA Imports Monthly'!TC5</f>
        <v/>
      </c>
      <c r="RN7">
        <f>'EIA Imports Monthly'!TD5</f>
        <v/>
      </c>
      <c r="RO7">
        <f>'EIA Imports Monthly'!TE5</f>
        <v/>
      </c>
      <c r="RP7">
        <f>'EIA Imports Monthly'!TF5</f>
        <v/>
      </c>
      <c r="RQ7">
        <f>'EIA Imports Monthly'!TG5</f>
        <v/>
      </c>
      <c r="RR7">
        <f>'EIA Imports Monthly'!TH5</f>
        <v/>
      </c>
      <c r="RS7">
        <f>'EIA Imports Monthly'!TI5</f>
        <v/>
      </c>
      <c r="RT7">
        <f>'EIA Imports Monthly'!TJ5</f>
        <v/>
      </c>
      <c r="RU7">
        <f>'EIA Imports Monthly'!TK5</f>
        <v/>
      </c>
      <c r="RV7">
        <f>'EIA Imports Monthly'!TL5</f>
        <v/>
      </c>
      <c r="RW7">
        <f>'EIA Imports Monthly'!TM5</f>
        <v/>
      </c>
      <c r="RX7">
        <f>'EIA Imports Monthly'!TN5</f>
        <v/>
      </c>
      <c r="RY7">
        <f>'EIA Imports Monthly'!TO5</f>
        <v/>
      </c>
      <c r="RZ7">
        <f>'EIA Imports Monthly'!TP5</f>
        <v/>
      </c>
      <c r="SA7">
        <f>'EIA Imports Monthly'!TQ5</f>
        <v/>
      </c>
      <c r="SB7">
        <f>'EIA Imports Monthly'!TR5</f>
        <v/>
      </c>
      <c r="SC7">
        <f>'EIA Imports Monthly'!TS5</f>
        <v/>
      </c>
      <c r="SD7">
        <f>'EIA Imports Monthly'!TT5</f>
        <v/>
      </c>
      <c r="SE7">
        <f>'EIA Imports Monthly'!TU5</f>
        <v/>
      </c>
    </row>
    <row r="8" spans="1:499">
      <c r="A8" t="s">
        <v>39</v>
      </c>
      <c r="H8">
        <f>'EIA Imports Monthly'!AX6</f>
        <v/>
      </c>
      <c r="I8">
        <f>'EIA Imports Monthly'!AY6</f>
        <v/>
      </c>
      <c r="J8">
        <f>'EIA Imports Monthly'!AZ6</f>
        <v/>
      </c>
      <c r="K8">
        <f>'EIA Imports Monthly'!BA6</f>
        <v/>
      </c>
      <c r="L8">
        <f>'EIA Imports Monthly'!BB6</f>
        <v/>
      </c>
      <c r="M8">
        <f>'EIA Imports Monthly'!BC6</f>
        <v/>
      </c>
      <c r="N8">
        <f>'EIA Imports Monthly'!BD6</f>
        <v/>
      </c>
      <c r="O8">
        <f>'EIA Imports Monthly'!BE6</f>
        <v/>
      </c>
      <c r="P8">
        <f>'EIA Imports Monthly'!BF6</f>
        <v/>
      </c>
      <c r="Q8">
        <f>'EIA Imports Monthly'!BG6</f>
        <v/>
      </c>
      <c r="R8">
        <f>'EIA Imports Monthly'!BH6</f>
        <v/>
      </c>
      <c r="S8">
        <f>'EIA Imports Monthly'!BI6</f>
        <v/>
      </c>
      <c r="T8">
        <f>'EIA Imports Monthly'!BJ6</f>
        <v/>
      </c>
      <c r="U8">
        <f>'EIA Imports Monthly'!BK6</f>
        <v/>
      </c>
      <c r="V8">
        <f>'EIA Imports Monthly'!BL6</f>
        <v/>
      </c>
      <c r="W8">
        <f>'EIA Imports Monthly'!BM6</f>
        <v/>
      </c>
      <c r="X8">
        <f>'EIA Imports Monthly'!BN6</f>
        <v/>
      </c>
      <c r="Y8">
        <f>'EIA Imports Monthly'!BO6</f>
        <v/>
      </c>
      <c r="Z8">
        <f>'EIA Imports Monthly'!BP6</f>
        <v/>
      </c>
      <c r="AA8">
        <f>'EIA Imports Monthly'!BQ6</f>
        <v/>
      </c>
      <c r="AB8">
        <f>'EIA Imports Monthly'!BR6</f>
        <v/>
      </c>
      <c r="AC8">
        <f>'EIA Imports Monthly'!BS6</f>
        <v/>
      </c>
      <c r="AD8">
        <f>'EIA Imports Monthly'!BT6</f>
        <v/>
      </c>
      <c r="AE8">
        <f>'EIA Imports Monthly'!BU6</f>
        <v/>
      </c>
      <c r="AF8">
        <f>'EIA Imports Monthly'!BV6</f>
        <v/>
      </c>
      <c r="AG8">
        <f>'EIA Imports Monthly'!BW6</f>
        <v/>
      </c>
      <c r="AH8">
        <f>'EIA Imports Monthly'!BX6</f>
        <v/>
      </c>
      <c r="AI8">
        <f>'EIA Imports Monthly'!BY6</f>
        <v/>
      </c>
      <c r="AJ8">
        <f>'EIA Imports Monthly'!BZ6</f>
        <v/>
      </c>
      <c r="AK8">
        <f>'EIA Imports Monthly'!CA6</f>
        <v/>
      </c>
      <c r="AL8">
        <f>'EIA Imports Monthly'!CB6</f>
        <v/>
      </c>
      <c r="AM8">
        <f>'EIA Imports Monthly'!CC6</f>
        <v/>
      </c>
      <c r="AN8">
        <f>'EIA Imports Monthly'!CD6</f>
        <v/>
      </c>
      <c r="AO8">
        <f>'EIA Imports Monthly'!CE6</f>
        <v/>
      </c>
      <c r="AP8">
        <f>'EIA Imports Monthly'!CF6</f>
        <v/>
      </c>
      <c r="AQ8">
        <f>'EIA Imports Monthly'!CG6</f>
        <v/>
      </c>
      <c r="AR8">
        <f>'EIA Imports Monthly'!CH6</f>
        <v/>
      </c>
      <c r="AS8">
        <f>'EIA Imports Monthly'!CI6</f>
        <v/>
      </c>
      <c r="AT8">
        <f>'EIA Imports Monthly'!CJ6</f>
        <v/>
      </c>
      <c r="AU8">
        <f>'EIA Imports Monthly'!CK6</f>
        <v/>
      </c>
      <c r="AV8">
        <f>'EIA Imports Monthly'!CL6</f>
        <v/>
      </c>
      <c r="AW8">
        <f>'EIA Imports Monthly'!CM6</f>
        <v/>
      </c>
      <c r="AX8">
        <f>'EIA Imports Monthly'!CN6</f>
        <v/>
      </c>
      <c r="AY8">
        <f>'EIA Imports Monthly'!CO6</f>
        <v/>
      </c>
      <c r="AZ8">
        <f>'EIA Imports Monthly'!CP6</f>
        <v/>
      </c>
      <c r="BA8">
        <f>'EIA Imports Monthly'!CQ6</f>
        <v/>
      </c>
      <c r="BB8">
        <f>'EIA Imports Monthly'!CR6</f>
        <v/>
      </c>
      <c r="BC8">
        <f>'EIA Imports Monthly'!CS6</f>
        <v/>
      </c>
      <c r="BD8">
        <f>'EIA Imports Monthly'!CT6</f>
        <v/>
      </c>
      <c r="BE8">
        <f>'EIA Imports Monthly'!CU6</f>
        <v/>
      </c>
      <c r="BF8">
        <f>'EIA Imports Monthly'!CV6</f>
        <v/>
      </c>
      <c r="BG8">
        <f>'EIA Imports Monthly'!CW6</f>
        <v/>
      </c>
      <c r="BH8">
        <f>'EIA Imports Monthly'!CX6</f>
        <v/>
      </c>
      <c r="BI8">
        <f>'EIA Imports Monthly'!CY6</f>
        <v/>
      </c>
      <c r="BJ8">
        <f>'EIA Imports Monthly'!CZ6</f>
        <v/>
      </c>
      <c r="BK8">
        <f>'EIA Imports Monthly'!DA6</f>
        <v/>
      </c>
      <c r="BL8">
        <f>'EIA Imports Monthly'!DB6</f>
        <v/>
      </c>
      <c r="BM8">
        <f>'EIA Imports Monthly'!DC6</f>
        <v/>
      </c>
      <c r="BN8">
        <f>'EIA Imports Monthly'!DD6</f>
        <v/>
      </c>
      <c r="BO8">
        <f>'EIA Imports Monthly'!DE6</f>
        <v/>
      </c>
      <c r="BP8">
        <f>'EIA Imports Monthly'!DF6</f>
        <v/>
      </c>
      <c r="BQ8">
        <f>'EIA Imports Monthly'!DG6</f>
        <v/>
      </c>
      <c r="BR8">
        <f>'EIA Imports Monthly'!DH6</f>
        <v/>
      </c>
      <c r="BS8">
        <f>'EIA Imports Monthly'!DI6</f>
        <v/>
      </c>
      <c r="BT8">
        <f>'EIA Imports Monthly'!DJ6</f>
        <v/>
      </c>
      <c r="BU8">
        <f>'EIA Imports Monthly'!DK6</f>
        <v/>
      </c>
      <c r="BV8">
        <f>'EIA Imports Monthly'!DL6</f>
        <v/>
      </c>
      <c r="BW8">
        <f>'EIA Imports Monthly'!DM6</f>
        <v/>
      </c>
      <c r="BX8">
        <f>'EIA Imports Monthly'!DN6</f>
        <v/>
      </c>
      <c r="BY8">
        <f>'EIA Imports Monthly'!DO6</f>
        <v/>
      </c>
      <c r="BZ8">
        <f>'EIA Imports Monthly'!DP6</f>
        <v/>
      </c>
      <c r="CA8">
        <f>'EIA Imports Monthly'!DQ6</f>
        <v/>
      </c>
      <c r="CB8">
        <f>'EIA Imports Monthly'!DR6</f>
        <v/>
      </c>
      <c r="CC8">
        <f>'EIA Imports Monthly'!DS6</f>
        <v/>
      </c>
      <c r="CD8">
        <f>'EIA Imports Monthly'!DT6</f>
        <v/>
      </c>
      <c r="CE8">
        <f>'EIA Imports Monthly'!DU6</f>
        <v/>
      </c>
      <c r="CF8">
        <f>'EIA Imports Monthly'!DV6</f>
        <v/>
      </c>
      <c r="CG8">
        <f>'EIA Imports Monthly'!DW6</f>
        <v/>
      </c>
      <c r="CH8">
        <f>'EIA Imports Monthly'!DX6</f>
        <v/>
      </c>
      <c r="CI8">
        <f>'EIA Imports Monthly'!DY6</f>
        <v/>
      </c>
      <c r="CJ8">
        <f>'EIA Imports Monthly'!DZ6</f>
        <v/>
      </c>
      <c r="CK8">
        <f>'EIA Imports Monthly'!EA6</f>
        <v/>
      </c>
      <c r="CL8">
        <f>'EIA Imports Monthly'!EB6</f>
        <v/>
      </c>
      <c r="CM8">
        <f>'EIA Imports Monthly'!EC6</f>
        <v/>
      </c>
      <c r="CN8">
        <f>'EIA Imports Monthly'!ED6</f>
        <v/>
      </c>
      <c r="CO8">
        <f>'EIA Imports Monthly'!EE6</f>
        <v/>
      </c>
      <c r="CP8">
        <f>'EIA Imports Monthly'!EF6</f>
        <v/>
      </c>
      <c r="CQ8">
        <f>'EIA Imports Monthly'!EG6</f>
        <v/>
      </c>
      <c r="CR8">
        <f>'EIA Imports Monthly'!EH6</f>
        <v/>
      </c>
      <c r="CS8">
        <f>'EIA Imports Monthly'!EI6</f>
        <v/>
      </c>
      <c r="CT8">
        <f>'EIA Imports Monthly'!EJ6</f>
        <v/>
      </c>
      <c r="CU8">
        <f>'EIA Imports Monthly'!EK6</f>
        <v/>
      </c>
      <c r="CV8">
        <f>'EIA Imports Monthly'!EL6</f>
        <v/>
      </c>
      <c r="CW8">
        <f>'EIA Imports Monthly'!EM6</f>
        <v/>
      </c>
      <c r="CX8">
        <f>'EIA Imports Monthly'!EN6</f>
        <v/>
      </c>
      <c r="CY8">
        <f>'EIA Imports Monthly'!EO6</f>
        <v/>
      </c>
      <c r="CZ8">
        <f>'EIA Imports Monthly'!EP6</f>
        <v/>
      </c>
      <c r="DA8">
        <f>'EIA Imports Monthly'!EQ6</f>
        <v/>
      </c>
      <c r="DB8">
        <f>'EIA Imports Monthly'!ER6</f>
        <v/>
      </c>
      <c r="DC8">
        <f>'EIA Imports Monthly'!ES6</f>
        <v/>
      </c>
      <c r="DD8">
        <f>'EIA Imports Monthly'!ET6</f>
        <v/>
      </c>
      <c r="DE8">
        <f>'EIA Imports Monthly'!EU6</f>
        <v/>
      </c>
      <c r="DF8">
        <f>'EIA Imports Monthly'!EV6</f>
        <v/>
      </c>
      <c r="DG8">
        <f>'EIA Imports Monthly'!EW6</f>
        <v/>
      </c>
      <c r="DH8">
        <f>'EIA Imports Monthly'!EX6</f>
        <v/>
      </c>
      <c r="DI8">
        <f>'EIA Imports Monthly'!EY6</f>
        <v/>
      </c>
      <c r="DJ8">
        <f>'EIA Imports Monthly'!EZ6</f>
        <v/>
      </c>
      <c r="DK8">
        <f>'EIA Imports Monthly'!FA6</f>
        <v/>
      </c>
      <c r="DL8">
        <f>'EIA Imports Monthly'!FB6</f>
        <v/>
      </c>
      <c r="DM8">
        <f>'EIA Imports Monthly'!FC6</f>
        <v/>
      </c>
      <c r="DN8">
        <f>'EIA Imports Monthly'!FD6</f>
        <v/>
      </c>
      <c r="DO8">
        <f>'EIA Imports Monthly'!FE6</f>
        <v/>
      </c>
      <c r="DP8">
        <f>'EIA Imports Monthly'!FF6</f>
        <v/>
      </c>
      <c r="DQ8">
        <f>'EIA Imports Monthly'!FG6</f>
        <v/>
      </c>
      <c r="DR8">
        <f>'EIA Imports Monthly'!FH6</f>
        <v/>
      </c>
      <c r="DS8">
        <f>'EIA Imports Monthly'!FI6</f>
        <v/>
      </c>
      <c r="DT8">
        <f>'EIA Imports Monthly'!FJ6</f>
        <v/>
      </c>
      <c r="DU8">
        <f>'EIA Imports Monthly'!FK6</f>
        <v/>
      </c>
      <c r="DV8">
        <f>'EIA Imports Monthly'!FL6</f>
        <v/>
      </c>
      <c r="DW8">
        <f>'EIA Imports Monthly'!FM6</f>
        <v/>
      </c>
      <c r="DX8">
        <f>'EIA Imports Monthly'!FN6</f>
        <v/>
      </c>
      <c r="DY8">
        <f>'EIA Imports Monthly'!FO6</f>
        <v/>
      </c>
      <c r="DZ8">
        <f>'EIA Imports Monthly'!FP6</f>
        <v/>
      </c>
      <c r="EA8">
        <f>'EIA Imports Monthly'!FQ6</f>
        <v/>
      </c>
      <c r="EB8">
        <f>'EIA Imports Monthly'!FR6</f>
        <v/>
      </c>
      <c r="EC8">
        <f>'EIA Imports Monthly'!FS6</f>
        <v/>
      </c>
      <c r="ED8">
        <f>'EIA Imports Monthly'!FT6</f>
        <v/>
      </c>
      <c r="EE8">
        <f>'EIA Imports Monthly'!FU6</f>
        <v/>
      </c>
      <c r="EF8">
        <f>'EIA Imports Monthly'!FV6</f>
        <v/>
      </c>
      <c r="EG8">
        <f>'EIA Imports Monthly'!FW6</f>
        <v/>
      </c>
      <c r="EH8">
        <f>'EIA Imports Monthly'!FX6</f>
        <v/>
      </c>
      <c r="EI8">
        <f>'EIA Imports Monthly'!FY6</f>
        <v/>
      </c>
      <c r="EJ8">
        <f>'EIA Imports Monthly'!FZ6</f>
        <v/>
      </c>
      <c r="EK8">
        <f>'EIA Imports Monthly'!GA6</f>
        <v/>
      </c>
      <c r="EL8">
        <f>'EIA Imports Monthly'!GB6</f>
        <v/>
      </c>
      <c r="EM8">
        <f>'EIA Imports Monthly'!GC6</f>
        <v/>
      </c>
      <c r="EN8">
        <f>'EIA Imports Monthly'!GD6</f>
        <v/>
      </c>
      <c r="EO8">
        <f>'EIA Imports Monthly'!GE6</f>
        <v/>
      </c>
      <c r="EP8">
        <f>'EIA Imports Monthly'!GF6</f>
        <v/>
      </c>
      <c r="EQ8">
        <f>'EIA Imports Monthly'!GG6</f>
        <v/>
      </c>
      <c r="ER8">
        <f>'EIA Imports Monthly'!GH6</f>
        <v/>
      </c>
      <c r="ES8">
        <f>'EIA Imports Monthly'!GI6</f>
        <v/>
      </c>
      <c r="ET8">
        <f>'EIA Imports Monthly'!GJ6</f>
        <v/>
      </c>
      <c r="EU8">
        <f>'EIA Imports Monthly'!GK6</f>
        <v/>
      </c>
      <c r="EV8">
        <f>'EIA Imports Monthly'!GL6</f>
        <v/>
      </c>
      <c r="EW8">
        <f>'EIA Imports Monthly'!GM6</f>
        <v/>
      </c>
      <c r="EX8">
        <f>'EIA Imports Monthly'!GN6</f>
        <v/>
      </c>
      <c r="EY8">
        <f>'EIA Imports Monthly'!GO6</f>
        <v/>
      </c>
      <c r="EZ8">
        <f>'EIA Imports Monthly'!GP6</f>
        <v/>
      </c>
      <c r="FA8">
        <f>'EIA Imports Monthly'!GQ6</f>
        <v/>
      </c>
      <c r="FB8">
        <f>'EIA Imports Monthly'!GR6</f>
        <v/>
      </c>
      <c r="FC8">
        <f>'EIA Imports Monthly'!GS6</f>
        <v/>
      </c>
      <c r="FD8">
        <f>'EIA Imports Monthly'!GT6</f>
        <v/>
      </c>
      <c r="FE8">
        <f>'EIA Imports Monthly'!GU6</f>
        <v/>
      </c>
      <c r="FF8">
        <f>'EIA Imports Monthly'!GV6</f>
        <v/>
      </c>
      <c r="FG8">
        <f>'EIA Imports Monthly'!GW6</f>
        <v/>
      </c>
      <c r="FH8">
        <f>'EIA Imports Monthly'!GX6</f>
        <v/>
      </c>
      <c r="FI8">
        <f>'EIA Imports Monthly'!GY6</f>
        <v/>
      </c>
      <c r="FJ8">
        <f>'EIA Imports Monthly'!GZ6</f>
        <v/>
      </c>
      <c r="FK8">
        <f>'EIA Imports Monthly'!HA6</f>
        <v/>
      </c>
      <c r="FL8">
        <f>'EIA Imports Monthly'!HB6</f>
        <v/>
      </c>
      <c r="FM8">
        <f>'EIA Imports Monthly'!HC6</f>
        <v/>
      </c>
      <c r="FN8">
        <f>'EIA Imports Monthly'!HD6</f>
        <v/>
      </c>
      <c r="FO8">
        <f>'EIA Imports Monthly'!HE6</f>
        <v/>
      </c>
      <c r="FP8">
        <f>'EIA Imports Monthly'!HF6</f>
        <v/>
      </c>
      <c r="FQ8">
        <f>'EIA Imports Monthly'!HG6</f>
        <v/>
      </c>
      <c r="FR8">
        <f>'EIA Imports Monthly'!HH6</f>
        <v/>
      </c>
      <c r="FS8">
        <f>'EIA Imports Monthly'!HI6</f>
        <v/>
      </c>
      <c r="FT8">
        <f>'EIA Imports Monthly'!HJ6</f>
        <v/>
      </c>
      <c r="FU8">
        <f>'EIA Imports Monthly'!HK6</f>
        <v/>
      </c>
      <c r="FV8">
        <f>'EIA Imports Monthly'!HL6</f>
        <v/>
      </c>
      <c r="FW8">
        <f>'EIA Imports Monthly'!HM6</f>
        <v/>
      </c>
      <c r="FX8">
        <f>'EIA Imports Monthly'!HN6</f>
        <v/>
      </c>
      <c r="FY8">
        <f>'EIA Imports Monthly'!HO6</f>
        <v/>
      </c>
      <c r="FZ8">
        <f>'EIA Imports Monthly'!HP6</f>
        <v/>
      </c>
      <c r="GA8">
        <f>'EIA Imports Monthly'!HQ6</f>
        <v/>
      </c>
      <c r="GB8">
        <f>'EIA Imports Monthly'!HR6</f>
        <v/>
      </c>
      <c r="GC8">
        <f>'EIA Imports Monthly'!HS6</f>
        <v/>
      </c>
      <c r="GD8">
        <f>'EIA Imports Monthly'!HT6</f>
        <v/>
      </c>
      <c r="GE8">
        <f>'EIA Imports Monthly'!HU6</f>
        <v/>
      </c>
      <c r="GF8">
        <f>'EIA Imports Monthly'!HV6</f>
        <v/>
      </c>
      <c r="GG8">
        <f>'EIA Imports Monthly'!HW6</f>
        <v/>
      </c>
      <c r="GH8">
        <f>'EIA Imports Monthly'!HX6</f>
        <v/>
      </c>
      <c r="GI8">
        <f>'EIA Imports Monthly'!HY6</f>
        <v/>
      </c>
      <c r="GJ8">
        <f>'EIA Imports Monthly'!HZ6</f>
        <v/>
      </c>
      <c r="GK8">
        <f>'EIA Imports Monthly'!IA6</f>
        <v/>
      </c>
      <c r="GL8">
        <f>'EIA Imports Monthly'!IB6</f>
        <v/>
      </c>
      <c r="GM8">
        <f>'EIA Imports Monthly'!IC6</f>
        <v/>
      </c>
      <c r="GN8">
        <f>'EIA Imports Monthly'!ID6</f>
        <v/>
      </c>
      <c r="GO8">
        <f>'EIA Imports Monthly'!IE6</f>
        <v/>
      </c>
      <c r="GP8">
        <f>'EIA Imports Monthly'!IF6</f>
        <v/>
      </c>
      <c r="GQ8">
        <f>'EIA Imports Monthly'!IG6</f>
        <v/>
      </c>
      <c r="GR8">
        <f>'EIA Imports Monthly'!IH6</f>
        <v/>
      </c>
      <c r="GS8">
        <f>'EIA Imports Monthly'!II6</f>
        <v/>
      </c>
      <c r="GT8">
        <f>'EIA Imports Monthly'!IJ6</f>
        <v/>
      </c>
      <c r="GU8">
        <f>'EIA Imports Monthly'!IK6</f>
        <v/>
      </c>
      <c r="GV8">
        <f>'EIA Imports Monthly'!IL6</f>
        <v/>
      </c>
      <c r="GW8">
        <f>'EIA Imports Monthly'!IM6</f>
        <v/>
      </c>
      <c r="GX8">
        <f>'EIA Imports Monthly'!IN6</f>
        <v/>
      </c>
      <c r="GY8">
        <f>'EIA Imports Monthly'!IO6</f>
        <v/>
      </c>
      <c r="GZ8">
        <f>'EIA Imports Monthly'!IP6</f>
        <v/>
      </c>
      <c r="HA8">
        <f>'EIA Imports Monthly'!IQ6</f>
        <v/>
      </c>
      <c r="HB8">
        <f>'EIA Imports Monthly'!IR6</f>
        <v/>
      </c>
      <c r="HC8">
        <f>'EIA Imports Monthly'!IS6</f>
        <v/>
      </c>
      <c r="HD8">
        <f>'EIA Imports Monthly'!IT6</f>
        <v/>
      </c>
      <c r="HE8">
        <f>'EIA Imports Monthly'!IU6</f>
        <v/>
      </c>
      <c r="HF8">
        <f>'EIA Imports Monthly'!IV6</f>
        <v/>
      </c>
      <c r="HG8">
        <f>'EIA Imports Monthly'!IW6</f>
        <v/>
      </c>
      <c r="HH8">
        <f>'EIA Imports Monthly'!IX6</f>
        <v/>
      </c>
      <c r="HI8">
        <f>'EIA Imports Monthly'!IY6</f>
        <v/>
      </c>
      <c r="HJ8">
        <f>'EIA Imports Monthly'!IZ6</f>
        <v/>
      </c>
      <c r="HK8">
        <f>'EIA Imports Monthly'!JA6</f>
        <v/>
      </c>
      <c r="HL8">
        <f>'EIA Imports Monthly'!JB6</f>
        <v/>
      </c>
      <c r="HM8">
        <f>'EIA Imports Monthly'!JC6</f>
        <v/>
      </c>
      <c r="HN8">
        <f>'EIA Imports Monthly'!JD6</f>
        <v/>
      </c>
      <c r="HO8">
        <f>'EIA Imports Monthly'!JE6</f>
        <v/>
      </c>
      <c r="HP8">
        <f>'EIA Imports Monthly'!JF6</f>
        <v/>
      </c>
      <c r="HQ8">
        <f>'EIA Imports Monthly'!JG6</f>
        <v/>
      </c>
      <c r="HR8">
        <f>'EIA Imports Monthly'!JH6</f>
        <v/>
      </c>
      <c r="HS8">
        <f>'EIA Imports Monthly'!JI6</f>
        <v/>
      </c>
      <c r="HT8">
        <f>'EIA Imports Monthly'!JJ6</f>
        <v/>
      </c>
      <c r="HU8">
        <f>'EIA Imports Monthly'!JK6</f>
        <v/>
      </c>
      <c r="HV8">
        <f>'EIA Imports Monthly'!JL6</f>
        <v/>
      </c>
      <c r="HW8">
        <f>'EIA Imports Monthly'!JM6</f>
        <v/>
      </c>
      <c r="HX8">
        <f>'EIA Imports Monthly'!JN6</f>
        <v/>
      </c>
      <c r="HY8">
        <f>'EIA Imports Monthly'!JO6</f>
        <v/>
      </c>
      <c r="HZ8">
        <f>'EIA Imports Monthly'!JP6</f>
        <v/>
      </c>
      <c r="IA8">
        <f>'EIA Imports Monthly'!JQ6</f>
        <v/>
      </c>
      <c r="IB8">
        <f>'EIA Imports Monthly'!JR6</f>
        <v/>
      </c>
      <c r="IC8">
        <f>'EIA Imports Monthly'!JS6</f>
        <v/>
      </c>
      <c r="ID8">
        <f>'EIA Imports Monthly'!JT6</f>
        <v/>
      </c>
      <c r="IE8">
        <f>'EIA Imports Monthly'!JU6</f>
        <v/>
      </c>
      <c r="IF8">
        <f>'EIA Imports Monthly'!JV6</f>
        <v/>
      </c>
      <c r="IG8">
        <f>'EIA Imports Monthly'!JW6</f>
        <v/>
      </c>
      <c r="IH8">
        <f>'EIA Imports Monthly'!JX6</f>
        <v/>
      </c>
      <c r="II8">
        <f>'EIA Imports Monthly'!JY6</f>
        <v/>
      </c>
      <c r="IJ8">
        <f>'EIA Imports Monthly'!JZ6</f>
        <v/>
      </c>
      <c r="IK8">
        <f>'EIA Imports Monthly'!KA6</f>
        <v/>
      </c>
      <c r="IL8">
        <f>'EIA Imports Monthly'!KB6</f>
        <v/>
      </c>
      <c r="IM8">
        <f>'EIA Imports Monthly'!KC6</f>
        <v/>
      </c>
      <c r="IN8">
        <f>'EIA Imports Monthly'!KD6</f>
        <v/>
      </c>
      <c r="IO8">
        <f>'EIA Imports Monthly'!KE6</f>
        <v/>
      </c>
      <c r="IP8">
        <f>'EIA Imports Monthly'!KF6</f>
        <v/>
      </c>
      <c r="IQ8">
        <f>'EIA Imports Monthly'!KG6</f>
        <v/>
      </c>
      <c r="IR8">
        <f>'EIA Imports Monthly'!KH6</f>
        <v/>
      </c>
      <c r="IS8">
        <f>'EIA Imports Monthly'!KI6</f>
        <v/>
      </c>
      <c r="IT8">
        <f>'EIA Imports Monthly'!KJ6</f>
        <v/>
      </c>
      <c r="IU8">
        <f>'EIA Imports Monthly'!KK6</f>
        <v/>
      </c>
      <c r="IV8">
        <f>'EIA Imports Monthly'!KL6</f>
        <v/>
      </c>
      <c r="IW8">
        <f>'EIA Imports Monthly'!KM6</f>
        <v/>
      </c>
      <c r="IX8">
        <f>'EIA Imports Monthly'!KN6</f>
        <v/>
      </c>
      <c r="IY8">
        <f>'EIA Imports Monthly'!KO6</f>
        <v/>
      </c>
      <c r="IZ8">
        <f>'EIA Imports Monthly'!KP6</f>
        <v/>
      </c>
      <c r="JA8">
        <f>'EIA Imports Monthly'!KQ6</f>
        <v/>
      </c>
      <c r="JB8">
        <f>'EIA Imports Monthly'!KR6</f>
        <v/>
      </c>
      <c r="JC8">
        <f>'EIA Imports Monthly'!KS6</f>
        <v/>
      </c>
      <c r="JD8">
        <f>'EIA Imports Monthly'!KT6</f>
        <v/>
      </c>
      <c r="JE8">
        <f>'EIA Imports Monthly'!KU6</f>
        <v/>
      </c>
      <c r="JF8">
        <f>'EIA Imports Monthly'!KV6</f>
        <v/>
      </c>
      <c r="JG8">
        <f>'EIA Imports Monthly'!KW6</f>
        <v/>
      </c>
      <c r="JH8">
        <f>'EIA Imports Monthly'!KX6</f>
        <v/>
      </c>
      <c r="JI8">
        <f>'EIA Imports Monthly'!KY6</f>
        <v/>
      </c>
      <c r="JJ8">
        <f>'EIA Imports Monthly'!KZ6</f>
        <v/>
      </c>
      <c r="JK8">
        <f>'EIA Imports Monthly'!LA6</f>
        <v/>
      </c>
      <c r="JL8">
        <f>'EIA Imports Monthly'!LB6</f>
        <v/>
      </c>
      <c r="JM8">
        <f>'EIA Imports Monthly'!LC6</f>
        <v/>
      </c>
      <c r="JN8">
        <f>'EIA Imports Monthly'!LD6</f>
        <v/>
      </c>
      <c r="JO8">
        <f>'EIA Imports Monthly'!LE6</f>
        <v/>
      </c>
      <c r="JP8">
        <f>'EIA Imports Monthly'!LF6</f>
        <v/>
      </c>
      <c r="JQ8">
        <f>'EIA Imports Monthly'!LG6</f>
        <v/>
      </c>
      <c r="JR8">
        <f>'EIA Imports Monthly'!LH6</f>
        <v/>
      </c>
      <c r="JS8">
        <f>'EIA Imports Monthly'!LI6</f>
        <v/>
      </c>
      <c r="JT8">
        <f>'EIA Imports Monthly'!LJ6</f>
        <v/>
      </c>
      <c r="JU8">
        <f>'EIA Imports Monthly'!LK6</f>
        <v/>
      </c>
      <c r="JV8">
        <f>'EIA Imports Monthly'!LL6</f>
        <v/>
      </c>
      <c r="JW8">
        <f>'EIA Imports Monthly'!LM6</f>
        <v/>
      </c>
      <c r="JX8">
        <f>'EIA Imports Monthly'!LN6</f>
        <v/>
      </c>
      <c r="JY8">
        <f>'EIA Imports Monthly'!LO6</f>
        <v/>
      </c>
      <c r="JZ8">
        <f>'EIA Imports Monthly'!LP6</f>
        <v/>
      </c>
      <c r="KA8">
        <f>'EIA Imports Monthly'!LQ6</f>
        <v/>
      </c>
      <c r="KB8">
        <f>'EIA Imports Monthly'!LR6</f>
        <v/>
      </c>
      <c r="KC8">
        <f>'EIA Imports Monthly'!LS6</f>
        <v/>
      </c>
      <c r="KD8">
        <f>'EIA Imports Monthly'!LT6</f>
        <v/>
      </c>
      <c r="KE8">
        <f>'EIA Imports Monthly'!LU6</f>
        <v/>
      </c>
      <c r="KF8">
        <f>'EIA Imports Monthly'!LV6</f>
        <v/>
      </c>
      <c r="KG8">
        <f>'EIA Imports Monthly'!LW6</f>
        <v/>
      </c>
      <c r="KH8">
        <f>'EIA Imports Monthly'!LX6</f>
        <v/>
      </c>
      <c r="KI8">
        <f>'EIA Imports Monthly'!LY6</f>
        <v/>
      </c>
      <c r="KJ8">
        <f>'EIA Imports Monthly'!LZ6</f>
        <v/>
      </c>
      <c r="KK8">
        <f>'EIA Imports Monthly'!MA6</f>
        <v/>
      </c>
      <c r="KL8">
        <f>'EIA Imports Monthly'!MB6</f>
        <v/>
      </c>
      <c r="KM8">
        <f>'EIA Imports Monthly'!MC6</f>
        <v/>
      </c>
      <c r="KN8">
        <f>'EIA Imports Monthly'!MD6</f>
        <v/>
      </c>
      <c r="KO8">
        <f>'EIA Imports Monthly'!ME6</f>
        <v/>
      </c>
      <c r="KP8">
        <f>'EIA Imports Monthly'!MF6</f>
        <v/>
      </c>
      <c r="KQ8">
        <f>'EIA Imports Monthly'!MG6</f>
        <v/>
      </c>
      <c r="KR8">
        <f>'EIA Imports Monthly'!MH6</f>
        <v/>
      </c>
      <c r="KS8">
        <f>'EIA Imports Monthly'!MI6</f>
        <v/>
      </c>
      <c r="KT8">
        <f>'EIA Imports Monthly'!MJ6</f>
        <v/>
      </c>
      <c r="KU8">
        <f>'EIA Imports Monthly'!MK6</f>
        <v/>
      </c>
      <c r="KV8">
        <f>'EIA Imports Monthly'!ML6</f>
        <v/>
      </c>
      <c r="KW8">
        <f>'EIA Imports Monthly'!MM6</f>
        <v/>
      </c>
      <c r="KX8">
        <f>'EIA Imports Monthly'!MN6</f>
        <v/>
      </c>
      <c r="KY8">
        <f>'EIA Imports Monthly'!MO6</f>
        <v/>
      </c>
      <c r="KZ8">
        <f>'EIA Imports Monthly'!MP6</f>
        <v/>
      </c>
      <c r="LA8">
        <f>'EIA Imports Monthly'!MQ6</f>
        <v/>
      </c>
      <c r="LB8">
        <f>'EIA Imports Monthly'!MR6</f>
        <v/>
      </c>
      <c r="LC8">
        <f>'EIA Imports Monthly'!MS6</f>
        <v/>
      </c>
      <c r="LD8">
        <f>'EIA Imports Monthly'!MT6</f>
        <v/>
      </c>
      <c r="LE8">
        <f>'EIA Imports Monthly'!MU6</f>
        <v/>
      </c>
      <c r="LF8">
        <f>'EIA Imports Monthly'!MV6</f>
        <v/>
      </c>
      <c r="LG8">
        <f>'EIA Imports Monthly'!MW6</f>
        <v/>
      </c>
      <c r="LH8">
        <f>'EIA Imports Monthly'!MX6</f>
        <v/>
      </c>
      <c r="LI8">
        <f>'EIA Imports Monthly'!MY6</f>
        <v/>
      </c>
      <c r="LJ8">
        <f>'EIA Imports Monthly'!MZ6</f>
        <v/>
      </c>
      <c r="LK8">
        <f>'EIA Imports Monthly'!NA6</f>
        <v/>
      </c>
      <c r="LL8">
        <f>'EIA Imports Monthly'!NB6</f>
        <v/>
      </c>
      <c r="LM8">
        <f>'EIA Imports Monthly'!NC6</f>
        <v/>
      </c>
      <c r="LN8">
        <f>'EIA Imports Monthly'!ND6</f>
        <v/>
      </c>
      <c r="LO8">
        <f>'EIA Imports Monthly'!NE6</f>
        <v/>
      </c>
      <c r="LP8">
        <f>'EIA Imports Monthly'!NF6</f>
        <v/>
      </c>
      <c r="LQ8">
        <f>'EIA Imports Monthly'!NG6</f>
        <v/>
      </c>
      <c r="LR8">
        <f>'EIA Imports Monthly'!NH6</f>
        <v/>
      </c>
      <c r="LS8">
        <f>'EIA Imports Monthly'!NI6</f>
        <v/>
      </c>
      <c r="LT8">
        <f>'EIA Imports Monthly'!NJ6</f>
        <v/>
      </c>
      <c r="LU8">
        <f>'EIA Imports Monthly'!NK6</f>
        <v/>
      </c>
      <c r="LV8">
        <f>'EIA Imports Monthly'!NL6</f>
        <v/>
      </c>
      <c r="LW8">
        <f>'EIA Imports Monthly'!NM6</f>
        <v/>
      </c>
      <c r="LX8">
        <f>'EIA Imports Monthly'!NN6</f>
        <v/>
      </c>
      <c r="LY8">
        <f>'EIA Imports Monthly'!NO6</f>
        <v/>
      </c>
      <c r="LZ8">
        <f>'EIA Imports Monthly'!NP6</f>
        <v/>
      </c>
      <c r="MA8">
        <f>'EIA Imports Monthly'!NQ6</f>
        <v/>
      </c>
      <c r="MB8">
        <f>'EIA Imports Monthly'!NR6</f>
        <v/>
      </c>
      <c r="MC8">
        <f>'EIA Imports Monthly'!NS6</f>
        <v/>
      </c>
      <c r="MD8">
        <f>'EIA Imports Monthly'!NT6</f>
        <v/>
      </c>
      <c r="ME8">
        <f>'EIA Imports Monthly'!NU6</f>
        <v/>
      </c>
      <c r="MF8">
        <f>'EIA Imports Monthly'!NV6</f>
        <v/>
      </c>
      <c r="MG8">
        <f>'EIA Imports Monthly'!NW6</f>
        <v/>
      </c>
      <c r="MH8">
        <f>'EIA Imports Monthly'!NX6</f>
        <v/>
      </c>
      <c r="MI8">
        <f>'EIA Imports Monthly'!NY6</f>
        <v/>
      </c>
      <c r="MJ8">
        <f>'EIA Imports Monthly'!NZ6</f>
        <v/>
      </c>
      <c r="MK8">
        <f>'EIA Imports Monthly'!OA6</f>
        <v/>
      </c>
      <c r="ML8">
        <f>'EIA Imports Monthly'!OB6</f>
        <v/>
      </c>
      <c r="MM8">
        <f>'EIA Imports Monthly'!OC6</f>
        <v/>
      </c>
      <c r="MN8">
        <f>'EIA Imports Monthly'!OD6</f>
        <v/>
      </c>
      <c r="MO8">
        <f>'EIA Imports Monthly'!OE6</f>
        <v/>
      </c>
      <c r="MP8">
        <f>'EIA Imports Monthly'!OF6</f>
        <v/>
      </c>
      <c r="MQ8">
        <f>'EIA Imports Monthly'!OG6</f>
        <v/>
      </c>
      <c r="MR8">
        <f>'EIA Imports Monthly'!OH6</f>
        <v/>
      </c>
      <c r="MS8">
        <f>'EIA Imports Monthly'!OI6</f>
        <v/>
      </c>
      <c r="MT8">
        <f>'EIA Imports Monthly'!OJ6</f>
        <v/>
      </c>
      <c r="MU8">
        <f>'EIA Imports Monthly'!OK6</f>
        <v/>
      </c>
      <c r="MV8">
        <f>'EIA Imports Monthly'!OL6</f>
        <v/>
      </c>
      <c r="MW8">
        <f>'EIA Imports Monthly'!OM6</f>
        <v/>
      </c>
      <c r="MX8">
        <f>'EIA Imports Monthly'!ON6</f>
        <v/>
      </c>
      <c r="MY8">
        <f>'EIA Imports Monthly'!OO6</f>
        <v/>
      </c>
      <c r="MZ8">
        <f>'EIA Imports Monthly'!OP6</f>
        <v/>
      </c>
      <c r="NA8">
        <f>'EIA Imports Monthly'!OQ6</f>
        <v/>
      </c>
      <c r="NB8">
        <f>'EIA Imports Monthly'!OR6</f>
        <v/>
      </c>
      <c r="NC8">
        <f>'EIA Imports Monthly'!OS6</f>
        <v/>
      </c>
      <c r="ND8">
        <f>'EIA Imports Monthly'!OT6</f>
        <v/>
      </c>
      <c r="NE8">
        <f>'EIA Imports Monthly'!OU6</f>
        <v/>
      </c>
      <c r="NF8">
        <f>'EIA Imports Monthly'!OV6</f>
        <v/>
      </c>
      <c r="NG8">
        <f>'EIA Imports Monthly'!OW6</f>
        <v/>
      </c>
      <c r="NH8">
        <f>'EIA Imports Monthly'!OX6</f>
        <v/>
      </c>
      <c r="NI8">
        <f>'EIA Imports Monthly'!OY6</f>
        <v/>
      </c>
      <c r="NJ8">
        <f>'EIA Imports Monthly'!OZ6</f>
        <v/>
      </c>
      <c r="NK8">
        <f>'EIA Imports Monthly'!PA6</f>
        <v/>
      </c>
      <c r="NL8">
        <f>'EIA Imports Monthly'!PB6</f>
        <v/>
      </c>
      <c r="NM8">
        <f>'EIA Imports Monthly'!PC6</f>
        <v/>
      </c>
      <c r="NN8">
        <f>'EIA Imports Monthly'!PD6</f>
        <v/>
      </c>
      <c r="NO8">
        <f>'EIA Imports Monthly'!PE6</f>
        <v/>
      </c>
      <c r="NP8">
        <f>'EIA Imports Monthly'!PF6</f>
        <v/>
      </c>
      <c r="NQ8">
        <f>'EIA Imports Monthly'!PG6</f>
        <v/>
      </c>
      <c r="NR8">
        <f>'EIA Imports Monthly'!PH6</f>
        <v/>
      </c>
      <c r="NS8">
        <f>'EIA Imports Monthly'!PI6</f>
        <v/>
      </c>
      <c r="NT8">
        <f>'EIA Imports Monthly'!PJ6</f>
        <v/>
      </c>
      <c r="NU8">
        <f>'EIA Imports Monthly'!PK6</f>
        <v/>
      </c>
      <c r="NV8">
        <f>'EIA Imports Monthly'!PL6</f>
        <v/>
      </c>
      <c r="NW8">
        <f>'EIA Imports Monthly'!PM6</f>
        <v/>
      </c>
      <c r="NX8">
        <f>'EIA Imports Monthly'!PN6</f>
        <v/>
      </c>
      <c r="NY8">
        <f>'EIA Imports Monthly'!PO6</f>
        <v/>
      </c>
      <c r="NZ8">
        <f>'EIA Imports Monthly'!PP6</f>
        <v/>
      </c>
      <c r="OA8">
        <f>'EIA Imports Monthly'!PQ6</f>
        <v/>
      </c>
      <c r="OB8">
        <f>'EIA Imports Monthly'!PR6</f>
        <v/>
      </c>
      <c r="OC8">
        <f>'EIA Imports Monthly'!PS6</f>
        <v/>
      </c>
      <c r="OD8">
        <f>'EIA Imports Monthly'!PT6</f>
        <v/>
      </c>
      <c r="OE8">
        <f>'EIA Imports Monthly'!PU6</f>
        <v/>
      </c>
      <c r="OF8">
        <f>'EIA Imports Monthly'!PV6</f>
        <v/>
      </c>
      <c r="OG8">
        <f>'EIA Imports Monthly'!PW6</f>
        <v/>
      </c>
      <c r="OH8">
        <f>'EIA Imports Monthly'!PX6</f>
        <v/>
      </c>
      <c r="OI8">
        <f>'EIA Imports Monthly'!PY6</f>
        <v/>
      </c>
      <c r="OJ8">
        <f>'EIA Imports Monthly'!PZ6</f>
        <v/>
      </c>
      <c r="OK8">
        <f>'EIA Imports Monthly'!QA6</f>
        <v/>
      </c>
      <c r="OL8">
        <f>'EIA Imports Monthly'!QB6</f>
        <v/>
      </c>
      <c r="OM8">
        <f>'EIA Imports Monthly'!QC6</f>
        <v/>
      </c>
      <c r="ON8">
        <f>'EIA Imports Monthly'!QD6</f>
        <v/>
      </c>
      <c r="OO8">
        <f>'EIA Imports Monthly'!QE6</f>
        <v/>
      </c>
      <c r="OP8">
        <f>'EIA Imports Monthly'!QF6</f>
        <v/>
      </c>
      <c r="OQ8">
        <f>'EIA Imports Monthly'!QG6</f>
        <v/>
      </c>
      <c r="OR8">
        <f>'EIA Imports Monthly'!QH6</f>
        <v/>
      </c>
      <c r="OS8">
        <f>'EIA Imports Monthly'!QI6</f>
        <v/>
      </c>
      <c r="OT8">
        <f>'EIA Imports Monthly'!QJ6</f>
        <v/>
      </c>
      <c r="OU8">
        <f>'EIA Imports Monthly'!QK6</f>
        <v/>
      </c>
      <c r="OV8">
        <f>'EIA Imports Monthly'!QL6</f>
        <v/>
      </c>
      <c r="OW8">
        <f>'EIA Imports Monthly'!QM6</f>
        <v/>
      </c>
      <c r="OX8">
        <f>'EIA Imports Monthly'!QN6</f>
        <v/>
      </c>
      <c r="OY8">
        <f>'EIA Imports Monthly'!QO6</f>
        <v/>
      </c>
      <c r="OZ8">
        <f>'EIA Imports Monthly'!QP6</f>
        <v/>
      </c>
      <c r="PA8">
        <f>'EIA Imports Monthly'!QQ6</f>
        <v/>
      </c>
      <c r="PB8">
        <f>'EIA Imports Monthly'!QR6</f>
        <v/>
      </c>
      <c r="PC8">
        <f>'EIA Imports Monthly'!QS6</f>
        <v/>
      </c>
      <c r="PD8">
        <f>'EIA Imports Monthly'!QT6</f>
        <v/>
      </c>
      <c r="PE8">
        <f>'EIA Imports Monthly'!QU6</f>
        <v/>
      </c>
      <c r="PF8">
        <f>'EIA Imports Monthly'!QV6</f>
        <v/>
      </c>
      <c r="PG8">
        <f>'EIA Imports Monthly'!QW6</f>
        <v/>
      </c>
      <c r="PH8">
        <f>'EIA Imports Monthly'!QX6</f>
        <v/>
      </c>
      <c r="PI8">
        <f>'EIA Imports Monthly'!QY6</f>
        <v/>
      </c>
      <c r="PJ8">
        <f>'EIA Imports Monthly'!QZ6</f>
        <v/>
      </c>
      <c r="PK8">
        <f>'EIA Imports Monthly'!RA6</f>
        <v/>
      </c>
      <c r="PL8">
        <f>'EIA Imports Monthly'!RB6</f>
        <v/>
      </c>
      <c r="PM8">
        <f>'EIA Imports Monthly'!RC6</f>
        <v/>
      </c>
      <c r="PN8">
        <f>'EIA Imports Monthly'!RD6</f>
        <v/>
      </c>
      <c r="PO8">
        <f>'EIA Imports Monthly'!RE6</f>
        <v/>
      </c>
      <c r="PP8">
        <f>'EIA Imports Monthly'!RF6</f>
        <v/>
      </c>
      <c r="PQ8">
        <f>'EIA Imports Monthly'!RG6</f>
        <v/>
      </c>
      <c r="PR8">
        <f>'EIA Imports Monthly'!RH6</f>
        <v/>
      </c>
      <c r="PS8">
        <f>'EIA Imports Monthly'!RI6</f>
        <v/>
      </c>
      <c r="PT8">
        <f>'EIA Imports Monthly'!RJ6</f>
        <v/>
      </c>
      <c r="PU8">
        <f>'EIA Imports Monthly'!RK6</f>
        <v/>
      </c>
      <c r="PV8">
        <f>'EIA Imports Monthly'!RL6</f>
        <v/>
      </c>
      <c r="PW8">
        <f>'EIA Imports Monthly'!RM6</f>
        <v/>
      </c>
      <c r="PX8">
        <f>'EIA Imports Monthly'!RN6</f>
        <v/>
      </c>
      <c r="PY8">
        <f>'EIA Imports Monthly'!RO6</f>
        <v/>
      </c>
      <c r="PZ8">
        <f>'EIA Imports Monthly'!RP6</f>
        <v/>
      </c>
      <c r="QA8">
        <f>'EIA Imports Monthly'!RQ6</f>
        <v/>
      </c>
      <c r="QB8">
        <f>'EIA Imports Monthly'!RR6</f>
        <v/>
      </c>
      <c r="QC8">
        <f>'EIA Imports Monthly'!RS6</f>
        <v/>
      </c>
      <c r="QD8">
        <f>'EIA Imports Monthly'!RT6</f>
        <v/>
      </c>
      <c r="QE8">
        <f>'EIA Imports Monthly'!RU6</f>
        <v/>
      </c>
      <c r="QF8">
        <f>'EIA Imports Monthly'!RV6</f>
        <v/>
      </c>
      <c r="QG8">
        <f>'EIA Imports Monthly'!RW6</f>
        <v/>
      </c>
      <c r="QH8">
        <f>'EIA Imports Monthly'!RX6</f>
        <v/>
      </c>
      <c r="QI8">
        <f>'EIA Imports Monthly'!RY6</f>
        <v/>
      </c>
      <c r="QJ8">
        <f>'EIA Imports Monthly'!RZ6</f>
        <v/>
      </c>
      <c r="QK8">
        <f>'EIA Imports Monthly'!SA6</f>
        <v/>
      </c>
      <c r="QL8">
        <f>'EIA Imports Monthly'!SB6</f>
        <v/>
      </c>
      <c r="QM8">
        <f>'EIA Imports Monthly'!SC6</f>
        <v/>
      </c>
      <c r="QN8">
        <f>'EIA Imports Monthly'!SD6</f>
        <v/>
      </c>
      <c r="QO8">
        <f>'EIA Imports Monthly'!SE6</f>
        <v/>
      </c>
      <c r="QP8">
        <f>'EIA Imports Monthly'!SF6</f>
        <v/>
      </c>
      <c r="QQ8">
        <f>'EIA Imports Monthly'!SG6</f>
        <v/>
      </c>
      <c r="QR8">
        <f>'EIA Imports Monthly'!SH6</f>
        <v/>
      </c>
      <c r="QS8">
        <f>'EIA Imports Monthly'!SI6</f>
        <v/>
      </c>
      <c r="QT8">
        <f>'EIA Imports Monthly'!SJ6</f>
        <v/>
      </c>
      <c r="QU8">
        <f>'EIA Imports Monthly'!SK6</f>
        <v/>
      </c>
      <c r="QV8">
        <f>'EIA Imports Monthly'!SL6</f>
        <v/>
      </c>
      <c r="QW8">
        <f>'EIA Imports Monthly'!SM6</f>
        <v/>
      </c>
      <c r="QX8">
        <f>'EIA Imports Monthly'!SN6</f>
        <v/>
      </c>
      <c r="QY8">
        <f>'EIA Imports Monthly'!SO6</f>
        <v/>
      </c>
      <c r="QZ8">
        <f>'EIA Imports Monthly'!SP6</f>
        <v/>
      </c>
      <c r="RA8">
        <f>'EIA Imports Monthly'!SQ6</f>
        <v/>
      </c>
      <c r="RB8">
        <f>'EIA Imports Monthly'!SR6</f>
        <v/>
      </c>
      <c r="RC8">
        <f>'EIA Imports Monthly'!SS6</f>
        <v/>
      </c>
      <c r="RD8">
        <f>'EIA Imports Monthly'!ST6</f>
        <v/>
      </c>
      <c r="RE8">
        <f>'EIA Imports Monthly'!SU6</f>
        <v/>
      </c>
      <c r="RF8">
        <f>'EIA Imports Monthly'!SV6</f>
        <v/>
      </c>
      <c r="RG8">
        <f>'EIA Imports Monthly'!SW6</f>
        <v/>
      </c>
      <c r="RH8">
        <f>'EIA Imports Monthly'!SX6</f>
        <v/>
      </c>
      <c r="RI8">
        <f>'EIA Imports Monthly'!SY6</f>
        <v/>
      </c>
      <c r="RJ8">
        <f>'EIA Imports Monthly'!SZ6</f>
        <v/>
      </c>
      <c r="RK8">
        <f>'EIA Imports Monthly'!TA6</f>
        <v/>
      </c>
      <c r="RL8">
        <f>'EIA Imports Monthly'!TB6</f>
        <v/>
      </c>
      <c r="RM8">
        <f>'EIA Imports Monthly'!TC6</f>
        <v/>
      </c>
      <c r="RN8">
        <f>'EIA Imports Monthly'!TD6</f>
        <v/>
      </c>
      <c r="RO8">
        <f>'EIA Imports Monthly'!TE6</f>
        <v/>
      </c>
      <c r="RP8">
        <f>'EIA Imports Monthly'!TF6</f>
        <v/>
      </c>
      <c r="RQ8">
        <f>'EIA Imports Monthly'!TG6</f>
        <v/>
      </c>
      <c r="RR8">
        <f>'EIA Imports Monthly'!TH6</f>
        <v/>
      </c>
      <c r="RS8">
        <f>'EIA Imports Monthly'!TI6</f>
        <v/>
      </c>
      <c r="RT8">
        <f>'EIA Imports Monthly'!TJ6</f>
        <v/>
      </c>
      <c r="RU8">
        <f>'EIA Imports Monthly'!TK6</f>
        <v/>
      </c>
      <c r="RV8">
        <f>'EIA Imports Monthly'!TL6</f>
        <v/>
      </c>
      <c r="RW8">
        <f>'EIA Imports Monthly'!TM6</f>
        <v/>
      </c>
      <c r="RX8">
        <f>'EIA Imports Monthly'!TN6</f>
        <v/>
      </c>
      <c r="RY8">
        <f>'EIA Imports Monthly'!TO6</f>
        <v/>
      </c>
      <c r="RZ8">
        <f>'EIA Imports Monthly'!TP6</f>
        <v/>
      </c>
      <c r="SA8">
        <f>'EIA Imports Monthly'!TQ6</f>
        <v/>
      </c>
      <c r="SB8">
        <f>'EIA Imports Monthly'!TR6</f>
        <v/>
      </c>
      <c r="SC8">
        <f>'EIA Imports Monthly'!TS6</f>
        <v/>
      </c>
      <c r="SD8">
        <f>'EIA Imports Monthly'!TT6</f>
        <v/>
      </c>
      <c r="SE8">
        <f>'EIA Imports Monthly'!TU6</f>
        <v/>
      </c>
    </row>
    <row r="9" spans="1:499">
      <c r="A9" t="s">
        <v>40</v>
      </c>
      <c r="H9">
        <f>'EIA Imports Monthly'!AX7</f>
        <v/>
      </c>
      <c r="I9">
        <f>'EIA Imports Monthly'!AY7</f>
        <v/>
      </c>
      <c r="J9">
        <f>'EIA Imports Monthly'!AZ7</f>
        <v/>
      </c>
      <c r="K9">
        <f>'EIA Imports Monthly'!BA7</f>
        <v/>
      </c>
      <c r="L9">
        <f>'EIA Imports Monthly'!BB7</f>
        <v/>
      </c>
      <c r="M9">
        <f>'EIA Imports Monthly'!BC7</f>
        <v/>
      </c>
      <c r="N9">
        <f>'EIA Imports Monthly'!BD7</f>
        <v/>
      </c>
      <c r="O9">
        <f>'EIA Imports Monthly'!BE7</f>
        <v/>
      </c>
      <c r="P9">
        <f>'EIA Imports Monthly'!BF7</f>
        <v/>
      </c>
      <c r="Q9">
        <f>'EIA Imports Monthly'!BG7</f>
        <v/>
      </c>
      <c r="R9">
        <f>'EIA Imports Monthly'!BH7</f>
        <v/>
      </c>
      <c r="S9">
        <f>'EIA Imports Monthly'!BI7</f>
        <v/>
      </c>
      <c r="T9">
        <f>'EIA Imports Monthly'!BJ7</f>
        <v/>
      </c>
      <c r="U9">
        <f>'EIA Imports Monthly'!BK7</f>
        <v/>
      </c>
      <c r="V9">
        <f>'EIA Imports Monthly'!BL7</f>
        <v/>
      </c>
      <c r="W9">
        <f>'EIA Imports Monthly'!BM7</f>
        <v/>
      </c>
      <c r="X9">
        <f>'EIA Imports Monthly'!BN7</f>
        <v/>
      </c>
      <c r="Y9">
        <f>'EIA Imports Monthly'!BO7</f>
        <v/>
      </c>
      <c r="Z9">
        <f>'EIA Imports Monthly'!BP7</f>
        <v/>
      </c>
      <c r="AA9">
        <f>'EIA Imports Monthly'!BQ7</f>
        <v/>
      </c>
      <c r="AB9">
        <f>'EIA Imports Monthly'!BR7</f>
        <v/>
      </c>
      <c r="AC9">
        <f>'EIA Imports Monthly'!BS7</f>
        <v/>
      </c>
      <c r="AD9">
        <f>'EIA Imports Monthly'!BT7</f>
        <v/>
      </c>
      <c r="AE9">
        <f>'EIA Imports Monthly'!BU7</f>
        <v/>
      </c>
      <c r="AF9">
        <f>'EIA Imports Monthly'!BV7</f>
        <v/>
      </c>
      <c r="AG9">
        <f>'EIA Imports Monthly'!BW7</f>
        <v/>
      </c>
      <c r="AH9">
        <f>'EIA Imports Monthly'!BX7</f>
        <v/>
      </c>
      <c r="AI9">
        <f>'EIA Imports Monthly'!BY7</f>
        <v/>
      </c>
      <c r="AJ9">
        <f>'EIA Imports Monthly'!BZ7</f>
        <v/>
      </c>
      <c r="AK9">
        <f>'EIA Imports Monthly'!CA7</f>
        <v/>
      </c>
      <c r="AL9">
        <f>'EIA Imports Monthly'!CB7</f>
        <v/>
      </c>
      <c r="AM9">
        <f>'EIA Imports Monthly'!CC7</f>
        <v/>
      </c>
      <c r="AN9">
        <f>'EIA Imports Monthly'!CD7</f>
        <v/>
      </c>
      <c r="AO9">
        <f>'EIA Imports Monthly'!CE7</f>
        <v/>
      </c>
      <c r="AP9">
        <f>'EIA Imports Monthly'!CF7</f>
        <v/>
      </c>
      <c r="AQ9">
        <f>'EIA Imports Monthly'!CG7</f>
        <v/>
      </c>
      <c r="AR9">
        <f>'EIA Imports Monthly'!CH7</f>
        <v/>
      </c>
      <c r="AS9">
        <f>'EIA Imports Monthly'!CI7</f>
        <v/>
      </c>
      <c r="AT9">
        <f>'EIA Imports Monthly'!CJ7</f>
        <v/>
      </c>
      <c r="AU9">
        <f>'EIA Imports Monthly'!CK7</f>
        <v/>
      </c>
      <c r="AV9">
        <f>'EIA Imports Monthly'!CL7</f>
        <v/>
      </c>
      <c r="AW9">
        <f>'EIA Imports Monthly'!CM7</f>
        <v/>
      </c>
      <c r="AX9">
        <f>'EIA Imports Monthly'!CN7</f>
        <v/>
      </c>
      <c r="AY9">
        <f>'EIA Imports Monthly'!CO7</f>
        <v/>
      </c>
      <c r="AZ9">
        <f>'EIA Imports Monthly'!CP7</f>
        <v/>
      </c>
      <c r="BA9">
        <f>'EIA Imports Monthly'!CQ7</f>
        <v/>
      </c>
      <c r="BB9">
        <f>'EIA Imports Monthly'!CR7</f>
        <v/>
      </c>
      <c r="BC9">
        <f>'EIA Imports Monthly'!CS7</f>
        <v/>
      </c>
      <c r="BD9">
        <f>'EIA Imports Monthly'!CT7</f>
        <v/>
      </c>
      <c r="BE9">
        <f>'EIA Imports Monthly'!CU7</f>
        <v/>
      </c>
      <c r="BF9">
        <f>'EIA Imports Monthly'!CV7</f>
        <v/>
      </c>
      <c r="BG9">
        <f>'EIA Imports Monthly'!CW7</f>
        <v/>
      </c>
      <c r="BH9">
        <f>'EIA Imports Monthly'!CX7</f>
        <v/>
      </c>
      <c r="BI9">
        <f>'EIA Imports Monthly'!CY7</f>
        <v/>
      </c>
      <c r="BJ9">
        <f>'EIA Imports Monthly'!CZ7</f>
        <v/>
      </c>
      <c r="BK9">
        <f>'EIA Imports Monthly'!DA7</f>
        <v/>
      </c>
      <c r="BL9">
        <f>'EIA Imports Monthly'!DB7</f>
        <v/>
      </c>
      <c r="BM9">
        <f>'EIA Imports Monthly'!DC7</f>
        <v/>
      </c>
      <c r="BN9">
        <f>'EIA Imports Monthly'!DD7</f>
        <v/>
      </c>
      <c r="BO9">
        <f>'EIA Imports Monthly'!DE7</f>
        <v/>
      </c>
      <c r="BP9">
        <f>'EIA Imports Monthly'!DF7</f>
        <v/>
      </c>
      <c r="BQ9">
        <f>'EIA Imports Monthly'!DG7</f>
        <v/>
      </c>
      <c r="BR9">
        <f>'EIA Imports Monthly'!DH7</f>
        <v/>
      </c>
      <c r="BS9">
        <f>'EIA Imports Monthly'!DI7</f>
        <v/>
      </c>
      <c r="BT9">
        <f>'EIA Imports Monthly'!DJ7</f>
        <v/>
      </c>
      <c r="BU9">
        <f>'EIA Imports Monthly'!DK7</f>
        <v/>
      </c>
      <c r="BV9">
        <f>'EIA Imports Monthly'!DL7</f>
        <v/>
      </c>
      <c r="BW9">
        <f>'EIA Imports Monthly'!DM7</f>
        <v/>
      </c>
      <c r="BX9">
        <f>'EIA Imports Monthly'!DN7</f>
        <v/>
      </c>
      <c r="BY9">
        <f>'EIA Imports Monthly'!DO7</f>
        <v/>
      </c>
      <c r="BZ9">
        <f>'EIA Imports Monthly'!DP7</f>
        <v/>
      </c>
      <c r="CA9">
        <f>'EIA Imports Monthly'!DQ7</f>
        <v/>
      </c>
      <c r="CB9">
        <f>'EIA Imports Monthly'!DR7</f>
        <v/>
      </c>
      <c r="CC9">
        <f>'EIA Imports Monthly'!DS7</f>
        <v/>
      </c>
      <c r="CD9">
        <f>'EIA Imports Monthly'!DT7</f>
        <v/>
      </c>
      <c r="CE9">
        <f>'EIA Imports Monthly'!DU7</f>
        <v/>
      </c>
      <c r="CF9">
        <f>'EIA Imports Monthly'!DV7</f>
        <v/>
      </c>
      <c r="CG9">
        <f>'EIA Imports Monthly'!DW7</f>
        <v/>
      </c>
      <c r="CH9">
        <f>'EIA Imports Monthly'!DX7</f>
        <v/>
      </c>
      <c r="CI9">
        <f>'EIA Imports Monthly'!DY7</f>
        <v/>
      </c>
      <c r="CJ9">
        <f>'EIA Imports Monthly'!DZ7</f>
        <v/>
      </c>
      <c r="CK9">
        <f>'EIA Imports Monthly'!EA7</f>
        <v/>
      </c>
      <c r="CL9">
        <f>'EIA Imports Monthly'!EB7</f>
        <v/>
      </c>
      <c r="CM9">
        <f>'EIA Imports Monthly'!EC7</f>
        <v/>
      </c>
      <c r="CN9">
        <f>'EIA Imports Monthly'!ED7</f>
        <v/>
      </c>
      <c r="CO9">
        <f>'EIA Imports Monthly'!EE7</f>
        <v/>
      </c>
      <c r="CP9">
        <f>'EIA Imports Monthly'!EF7</f>
        <v/>
      </c>
      <c r="CQ9">
        <f>'EIA Imports Monthly'!EG7</f>
        <v/>
      </c>
      <c r="CR9">
        <f>'EIA Imports Monthly'!EH7</f>
        <v/>
      </c>
      <c r="CS9">
        <f>'EIA Imports Monthly'!EI7</f>
        <v/>
      </c>
      <c r="CT9">
        <f>'EIA Imports Monthly'!EJ7</f>
        <v/>
      </c>
      <c r="CU9">
        <f>'EIA Imports Monthly'!EK7</f>
        <v/>
      </c>
      <c r="CV9">
        <f>'EIA Imports Monthly'!EL7</f>
        <v/>
      </c>
      <c r="CW9">
        <f>'EIA Imports Monthly'!EM7</f>
        <v/>
      </c>
      <c r="CX9">
        <f>'EIA Imports Monthly'!EN7</f>
        <v/>
      </c>
      <c r="CY9">
        <f>'EIA Imports Monthly'!EO7</f>
        <v/>
      </c>
      <c r="CZ9">
        <f>'EIA Imports Monthly'!EP7</f>
        <v/>
      </c>
      <c r="DA9">
        <f>'EIA Imports Monthly'!EQ7</f>
        <v/>
      </c>
      <c r="DB9">
        <f>'EIA Imports Monthly'!ER7</f>
        <v/>
      </c>
      <c r="DC9">
        <f>'EIA Imports Monthly'!ES7</f>
        <v/>
      </c>
      <c r="DD9">
        <f>'EIA Imports Monthly'!ET7</f>
        <v/>
      </c>
      <c r="DE9">
        <f>'EIA Imports Monthly'!EU7</f>
        <v/>
      </c>
      <c r="DF9">
        <f>'EIA Imports Monthly'!EV7</f>
        <v/>
      </c>
      <c r="DG9">
        <f>'EIA Imports Monthly'!EW7</f>
        <v/>
      </c>
      <c r="DH9">
        <f>'EIA Imports Monthly'!EX7</f>
        <v/>
      </c>
      <c r="DI9">
        <f>'EIA Imports Monthly'!EY7</f>
        <v/>
      </c>
      <c r="DJ9">
        <f>'EIA Imports Monthly'!EZ7</f>
        <v/>
      </c>
      <c r="DK9">
        <f>'EIA Imports Monthly'!FA7</f>
        <v/>
      </c>
      <c r="DL9">
        <f>'EIA Imports Monthly'!FB7</f>
        <v/>
      </c>
      <c r="DM9">
        <f>'EIA Imports Monthly'!FC7</f>
        <v/>
      </c>
      <c r="DN9">
        <f>'EIA Imports Monthly'!FD7</f>
        <v/>
      </c>
      <c r="DO9">
        <f>'EIA Imports Monthly'!FE7</f>
        <v/>
      </c>
      <c r="DP9">
        <f>'EIA Imports Monthly'!FF7</f>
        <v/>
      </c>
      <c r="DQ9">
        <f>'EIA Imports Monthly'!FG7</f>
        <v/>
      </c>
      <c r="DR9">
        <f>'EIA Imports Monthly'!FH7</f>
        <v/>
      </c>
      <c r="DS9">
        <f>'EIA Imports Monthly'!FI7</f>
        <v/>
      </c>
      <c r="DT9">
        <f>'EIA Imports Monthly'!FJ7</f>
        <v/>
      </c>
      <c r="DU9">
        <f>'EIA Imports Monthly'!FK7</f>
        <v/>
      </c>
      <c r="DV9">
        <f>'EIA Imports Monthly'!FL7</f>
        <v/>
      </c>
      <c r="DW9">
        <f>'EIA Imports Monthly'!FM7</f>
        <v/>
      </c>
      <c r="DX9">
        <f>'EIA Imports Monthly'!FN7</f>
        <v/>
      </c>
      <c r="DY9">
        <f>'EIA Imports Monthly'!FO7</f>
        <v/>
      </c>
      <c r="DZ9">
        <f>'EIA Imports Monthly'!FP7</f>
        <v/>
      </c>
      <c r="EA9">
        <f>'EIA Imports Monthly'!FQ7</f>
        <v/>
      </c>
      <c r="EB9">
        <f>'EIA Imports Monthly'!FR7</f>
        <v/>
      </c>
      <c r="EC9">
        <f>'EIA Imports Monthly'!FS7</f>
        <v/>
      </c>
      <c r="ED9">
        <f>'EIA Imports Monthly'!FT7</f>
        <v/>
      </c>
      <c r="EE9">
        <f>'EIA Imports Monthly'!FU7</f>
        <v/>
      </c>
      <c r="EF9">
        <f>'EIA Imports Monthly'!FV7</f>
        <v/>
      </c>
      <c r="EG9">
        <f>'EIA Imports Monthly'!FW7</f>
        <v/>
      </c>
      <c r="EH9">
        <f>'EIA Imports Monthly'!FX7</f>
        <v/>
      </c>
      <c r="EI9">
        <f>'EIA Imports Monthly'!FY7</f>
        <v/>
      </c>
      <c r="EJ9">
        <f>'EIA Imports Monthly'!FZ7</f>
        <v/>
      </c>
      <c r="EK9">
        <f>'EIA Imports Monthly'!GA7</f>
        <v/>
      </c>
      <c r="EL9">
        <f>'EIA Imports Monthly'!GB7</f>
        <v/>
      </c>
      <c r="EM9">
        <f>'EIA Imports Monthly'!GC7</f>
        <v/>
      </c>
      <c r="EN9">
        <f>'EIA Imports Monthly'!GD7</f>
        <v/>
      </c>
      <c r="EO9">
        <f>'EIA Imports Monthly'!GE7</f>
        <v/>
      </c>
      <c r="EP9">
        <f>'EIA Imports Monthly'!GF7</f>
        <v/>
      </c>
      <c r="EQ9">
        <f>'EIA Imports Monthly'!GG7</f>
        <v/>
      </c>
      <c r="ER9">
        <f>'EIA Imports Monthly'!GH7</f>
        <v/>
      </c>
      <c r="ES9">
        <f>'EIA Imports Monthly'!GI7</f>
        <v/>
      </c>
      <c r="ET9">
        <f>'EIA Imports Monthly'!GJ7</f>
        <v/>
      </c>
      <c r="EU9">
        <f>'EIA Imports Monthly'!GK7</f>
        <v/>
      </c>
      <c r="EV9">
        <f>'EIA Imports Monthly'!GL7</f>
        <v/>
      </c>
      <c r="EW9">
        <f>'EIA Imports Monthly'!GM7</f>
        <v/>
      </c>
      <c r="EX9">
        <f>'EIA Imports Monthly'!GN7</f>
        <v/>
      </c>
      <c r="EY9">
        <f>'EIA Imports Monthly'!GO7</f>
        <v/>
      </c>
      <c r="EZ9">
        <f>'EIA Imports Monthly'!GP7</f>
        <v/>
      </c>
      <c r="FA9">
        <f>'EIA Imports Monthly'!GQ7</f>
        <v/>
      </c>
      <c r="FB9">
        <f>'EIA Imports Monthly'!GR7</f>
        <v/>
      </c>
      <c r="FC9">
        <f>'EIA Imports Monthly'!GS7</f>
        <v/>
      </c>
      <c r="FD9">
        <f>'EIA Imports Monthly'!GT7</f>
        <v/>
      </c>
      <c r="FE9">
        <f>'EIA Imports Monthly'!GU7</f>
        <v/>
      </c>
      <c r="FF9">
        <f>'EIA Imports Monthly'!GV7</f>
        <v/>
      </c>
      <c r="FG9">
        <f>'EIA Imports Monthly'!GW7</f>
        <v/>
      </c>
      <c r="FH9">
        <f>'EIA Imports Monthly'!GX7</f>
        <v/>
      </c>
      <c r="FI9">
        <f>'EIA Imports Monthly'!GY7</f>
        <v/>
      </c>
      <c r="FJ9">
        <f>'EIA Imports Monthly'!GZ7</f>
        <v/>
      </c>
      <c r="FK9">
        <f>'EIA Imports Monthly'!HA7</f>
        <v/>
      </c>
      <c r="FL9">
        <f>'EIA Imports Monthly'!HB7</f>
        <v/>
      </c>
      <c r="FM9">
        <f>'EIA Imports Monthly'!HC7</f>
        <v/>
      </c>
      <c r="FN9">
        <f>'EIA Imports Monthly'!HD7</f>
        <v/>
      </c>
      <c r="FO9">
        <f>'EIA Imports Monthly'!HE7</f>
        <v/>
      </c>
      <c r="FP9">
        <f>'EIA Imports Monthly'!HF7</f>
        <v/>
      </c>
      <c r="FQ9">
        <f>'EIA Imports Monthly'!HG7</f>
        <v/>
      </c>
      <c r="FR9">
        <f>'EIA Imports Monthly'!HH7</f>
        <v/>
      </c>
      <c r="FS9">
        <f>'EIA Imports Monthly'!HI7</f>
        <v/>
      </c>
      <c r="FT9">
        <f>'EIA Imports Monthly'!HJ7</f>
        <v/>
      </c>
      <c r="FU9">
        <f>'EIA Imports Monthly'!HK7</f>
        <v/>
      </c>
      <c r="FV9">
        <f>'EIA Imports Monthly'!HL7</f>
        <v/>
      </c>
      <c r="FW9">
        <f>'EIA Imports Monthly'!HM7</f>
        <v/>
      </c>
      <c r="FX9">
        <f>'EIA Imports Monthly'!HN7</f>
        <v/>
      </c>
      <c r="FY9">
        <f>'EIA Imports Monthly'!HO7</f>
        <v/>
      </c>
      <c r="FZ9">
        <f>'EIA Imports Monthly'!HP7</f>
        <v/>
      </c>
      <c r="GA9">
        <f>'EIA Imports Monthly'!HQ7</f>
        <v/>
      </c>
      <c r="GB9">
        <f>'EIA Imports Monthly'!HR7</f>
        <v/>
      </c>
      <c r="GC9">
        <f>'EIA Imports Monthly'!HS7</f>
        <v/>
      </c>
      <c r="GD9">
        <f>'EIA Imports Monthly'!HT7</f>
        <v/>
      </c>
      <c r="GE9">
        <f>'EIA Imports Monthly'!HU7</f>
        <v/>
      </c>
      <c r="GF9">
        <f>'EIA Imports Monthly'!HV7</f>
        <v/>
      </c>
      <c r="GG9">
        <f>'EIA Imports Monthly'!HW7</f>
        <v/>
      </c>
      <c r="GH9">
        <f>'EIA Imports Monthly'!HX7</f>
        <v/>
      </c>
      <c r="GI9">
        <f>'EIA Imports Monthly'!HY7</f>
        <v/>
      </c>
      <c r="GJ9">
        <f>'EIA Imports Monthly'!HZ7</f>
        <v/>
      </c>
      <c r="GK9">
        <f>'EIA Imports Monthly'!IA7</f>
        <v/>
      </c>
      <c r="GL9">
        <f>'EIA Imports Monthly'!IB7</f>
        <v/>
      </c>
      <c r="GM9">
        <f>'EIA Imports Monthly'!IC7</f>
        <v/>
      </c>
      <c r="GN9">
        <f>'EIA Imports Monthly'!ID7</f>
        <v/>
      </c>
      <c r="GO9">
        <f>'EIA Imports Monthly'!IE7</f>
        <v/>
      </c>
      <c r="GP9">
        <f>'EIA Imports Monthly'!IF7</f>
        <v/>
      </c>
      <c r="GQ9">
        <f>'EIA Imports Monthly'!IG7</f>
        <v/>
      </c>
      <c r="GR9">
        <f>'EIA Imports Monthly'!IH7</f>
        <v/>
      </c>
      <c r="GS9">
        <f>'EIA Imports Monthly'!II7</f>
        <v/>
      </c>
      <c r="GT9">
        <f>'EIA Imports Monthly'!IJ7</f>
        <v/>
      </c>
      <c r="GU9">
        <f>'EIA Imports Monthly'!IK7</f>
        <v/>
      </c>
      <c r="GV9">
        <f>'EIA Imports Monthly'!IL7</f>
        <v/>
      </c>
      <c r="GW9">
        <f>'EIA Imports Monthly'!IM7</f>
        <v/>
      </c>
      <c r="GX9">
        <f>'EIA Imports Monthly'!IN7</f>
        <v/>
      </c>
      <c r="GY9">
        <f>'EIA Imports Monthly'!IO7</f>
        <v/>
      </c>
      <c r="GZ9">
        <f>'EIA Imports Monthly'!IP7</f>
        <v/>
      </c>
      <c r="HA9">
        <f>'EIA Imports Monthly'!IQ7</f>
        <v/>
      </c>
      <c r="HB9">
        <f>'EIA Imports Monthly'!IR7</f>
        <v/>
      </c>
      <c r="HC9">
        <f>'EIA Imports Monthly'!IS7</f>
        <v/>
      </c>
      <c r="HD9">
        <f>'EIA Imports Monthly'!IT7</f>
        <v/>
      </c>
      <c r="HE9">
        <f>'EIA Imports Monthly'!IU7</f>
        <v/>
      </c>
      <c r="HF9">
        <f>'EIA Imports Monthly'!IV7</f>
        <v/>
      </c>
      <c r="HG9">
        <f>'EIA Imports Monthly'!IW7</f>
        <v/>
      </c>
      <c r="HH9">
        <f>'EIA Imports Monthly'!IX7</f>
        <v/>
      </c>
      <c r="HI9">
        <f>'EIA Imports Monthly'!IY7</f>
        <v/>
      </c>
      <c r="HJ9">
        <f>'EIA Imports Monthly'!IZ7</f>
        <v/>
      </c>
      <c r="HK9">
        <f>'EIA Imports Monthly'!JA7</f>
        <v/>
      </c>
      <c r="HL9">
        <f>'EIA Imports Monthly'!JB7</f>
        <v/>
      </c>
      <c r="HM9">
        <f>'EIA Imports Monthly'!JC7</f>
        <v/>
      </c>
      <c r="HN9">
        <f>'EIA Imports Monthly'!JD7</f>
        <v/>
      </c>
      <c r="HO9">
        <f>'EIA Imports Monthly'!JE7</f>
        <v/>
      </c>
      <c r="HP9">
        <f>'EIA Imports Monthly'!JF7</f>
        <v/>
      </c>
      <c r="HQ9">
        <f>'EIA Imports Monthly'!JG7</f>
        <v/>
      </c>
      <c r="HR9">
        <f>'EIA Imports Monthly'!JH7</f>
        <v/>
      </c>
      <c r="HS9">
        <f>'EIA Imports Monthly'!JI7</f>
        <v/>
      </c>
      <c r="HT9">
        <f>'EIA Imports Monthly'!JJ7</f>
        <v/>
      </c>
      <c r="HU9">
        <f>'EIA Imports Monthly'!JK7</f>
        <v/>
      </c>
      <c r="HV9">
        <f>'EIA Imports Monthly'!JL7</f>
        <v/>
      </c>
      <c r="HW9">
        <f>'EIA Imports Monthly'!JM7</f>
        <v/>
      </c>
      <c r="HX9">
        <f>'EIA Imports Monthly'!JN7</f>
        <v/>
      </c>
      <c r="HY9">
        <f>'EIA Imports Monthly'!JO7</f>
        <v/>
      </c>
      <c r="HZ9">
        <f>'EIA Imports Monthly'!JP7</f>
        <v/>
      </c>
      <c r="IA9">
        <f>'EIA Imports Monthly'!JQ7</f>
        <v/>
      </c>
      <c r="IB9">
        <f>'EIA Imports Monthly'!JR7</f>
        <v/>
      </c>
      <c r="IC9">
        <f>'EIA Imports Monthly'!JS7</f>
        <v/>
      </c>
      <c r="ID9">
        <f>'EIA Imports Monthly'!JT7</f>
        <v/>
      </c>
      <c r="IE9">
        <f>'EIA Imports Monthly'!JU7</f>
        <v/>
      </c>
      <c r="IF9">
        <f>'EIA Imports Monthly'!JV7</f>
        <v/>
      </c>
      <c r="IG9">
        <f>'EIA Imports Monthly'!JW7</f>
        <v/>
      </c>
      <c r="IH9">
        <f>'EIA Imports Monthly'!JX7</f>
        <v/>
      </c>
      <c r="II9">
        <f>'EIA Imports Monthly'!JY7</f>
        <v/>
      </c>
      <c r="IJ9">
        <f>'EIA Imports Monthly'!JZ7</f>
        <v/>
      </c>
      <c r="IK9">
        <f>'EIA Imports Monthly'!KA7</f>
        <v/>
      </c>
      <c r="IL9">
        <f>'EIA Imports Monthly'!KB7</f>
        <v/>
      </c>
      <c r="IM9">
        <f>'EIA Imports Monthly'!KC7</f>
        <v/>
      </c>
      <c r="IN9">
        <f>'EIA Imports Monthly'!KD7</f>
        <v/>
      </c>
      <c r="IO9">
        <f>'EIA Imports Monthly'!KE7</f>
        <v/>
      </c>
      <c r="IP9">
        <f>'EIA Imports Monthly'!KF7</f>
        <v/>
      </c>
      <c r="IQ9">
        <f>'EIA Imports Monthly'!KG7</f>
        <v/>
      </c>
      <c r="IR9">
        <f>'EIA Imports Monthly'!KH7</f>
        <v/>
      </c>
      <c r="IS9">
        <f>'EIA Imports Monthly'!KI7</f>
        <v/>
      </c>
      <c r="IT9">
        <f>'EIA Imports Monthly'!KJ7</f>
        <v/>
      </c>
      <c r="IU9">
        <f>'EIA Imports Monthly'!KK7</f>
        <v/>
      </c>
      <c r="IV9">
        <f>'EIA Imports Monthly'!KL7</f>
        <v/>
      </c>
      <c r="IW9">
        <f>'EIA Imports Monthly'!KM7</f>
        <v/>
      </c>
      <c r="IX9">
        <f>'EIA Imports Monthly'!KN7</f>
        <v/>
      </c>
      <c r="IY9">
        <f>'EIA Imports Monthly'!KO7</f>
        <v/>
      </c>
      <c r="IZ9">
        <f>'EIA Imports Monthly'!KP7</f>
        <v/>
      </c>
      <c r="JA9">
        <f>'EIA Imports Monthly'!KQ7</f>
        <v/>
      </c>
      <c r="JB9">
        <f>'EIA Imports Monthly'!KR7</f>
        <v/>
      </c>
      <c r="JC9">
        <f>'EIA Imports Monthly'!KS7</f>
        <v/>
      </c>
      <c r="JD9">
        <f>'EIA Imports Monthly'!KT7</f>
        <v/>
      </c>
      <c r="JE9">
        <f>'EIA Imports Monthly'!KU7</f>
        <v/>
      </c>
      <c r="JF9">
        <f>'EIA Imports Monthly'!KV7</f>
        <v/>
      </c>
      <c r="JG9">
        <f>'EIA Imports Monthly'!KW7</f>
        <v/>
      </c>
      <c r="JH9">
        <f>'EIA Imports Monthly'!KX7</f>
        <v/>
      </c>
      <c r="JI9">
        <f>'EIA Imports Monthly'!KY7</f>
        <v/>
      </c>
      <c r="JJ9">
        <f>'EIA Imports Monthly'!KZ7</f>
        <v/>
      </c>
      <c r="JK9">
        <f>'EIA Imports Monthly'!LA7</f>
        <v/>
      </c>
      <c r="JL9">
        <f>'EIA Imports Monthly'!LB7</f>
        <v/>
      </c>
      <c r="JM9">
        <f>'EIA Imports Monthly'!LC7</f>
        <v/>
      </c>
      <c r="JN9">
        <f>'EIA Imports Monthly'!LD7</f>
        <v/>
      </c>
      <c r="JO9">
        <f>'EIA Imports Monthly'!LE7</f>
        <v/>
      </c>
      <c r="JP9">
        <f>'EIA Imports Monthly'!LF7</f>
        <v/>
      </c>
      <c r="JQ9">
        <f>'EIA Imports Monthly'!LG7</f>
        <v/>
      </c>
      <c r="JR9">
        <f>'EIA Imports Monthly'!LH7</f>
        <v/>
      </c>
      <c r="JS9">
        <f>'EIA Imports Monthly'!LI7</f>
        <v/>
      </c>
      <c r="JT9">
        <f>'EIA Imports Monthly'!LJ7</f>
        <v/>
      </c>
      <c r="JU9">
        <f>'EIA Imports Monthly'!LK7</f>
        <v/>
      </c>
      <c r="JV9">
        <f>'EIA Imports Monthly'!LL7</f>
        <v/>
      </c>
      <c r="JW9">
        <f>'EIA Imports Monthly'!LM7</f>
        <v/>
      </c>
      <c r="JX9">
        <f>'EIA Imports Monthly'!LN7</f>
        <v/>
      </c>
      <c r="JY9">
        <f>'EIA Imports Monthly'!LO7</f>
        <v/>
      </c>
      <c r="JZ9">
        <f>'EIA Imports Monthly'!LP7</f>
        <v/>
      </c>
      <c r="KA9">
        <f>'EIA Imports Monthly'!LQ7</f>
        <v/>
      </c>
      <c r="KB9">
        <f>'EIA Imports Monthly'!LR7</f>
        <v/>
      </c>
      <c r="KC9">
        <f>'EIA Imports Monthly'!LS7</f>
        <v/>
      </c>
      <c r="KD9">
        <f>'EIA Imports Monthly'!LT7</f>
        <v/>
      </c>
      <c r="KE9">
        <f>'EIA Imports Monthly'!LU7</f>
        <v/>
      </c>
      <c r="KF9">
        <f>'EIA Imports Monthly'!LV7</f>
        <v/>
      </c>
      <c r="KG9">
        <f>'EIA Imports Monthly'!LW7</f>
        <v/>
      </c>
      <c r="KH9">
        <f>'EIA Imports Monthly'!LX7</f>
        <v/>
      </c>
      <c r="KI9">
        <f>'EIA Imports Monthly'!LY7</f>
        <v/>
      </c>
      <c r="KJ9">
        <f>'EIA Imports Monthly'!LZ7</f>
        <v/>
      </c>
      <c r="KK9">
        <f>'EIA Imports Monthly'!MA7</f>
        <v/>
      </c>
      <c r="KL9">
        <f>'EIA Imports Monthly'!MB7</f>
        <v/>
      </c>
      <c r="KM9">
        <f>'EIA Imports Monthly'!MC7</f>
        <v/>
      </c>
      <c r="KN9">
        <f>'EIA Imports Monthly'!MD7</f>
        <v/>
      </c>
      <c r="KO9">
        <f>'EIA Imports Monthly'!ME7</f>
        <v/>
      </c>
      <c r="KP9">
        <f>'EIA Imports Monthly'!MF7</f>
        <v/>
      </c>
      <c r="KQ9">
        <f>'EIA Imports Monthly'!MG7</f>
        <v/>
      </c>
      <c r="KR9">
        <f>'EIA Imports Monthly'!MH7</f>
        <v/>
      </c>
      <c r="KS9">
        <f>'EIA Imports Monthly'!MI7</f>
        <v/>
      </c>
      <c r="KT9">
        <f>'EIA Imports Monthly'!MJ7</f>
        <v/>
      </c>
      <c r="KU9">
        <f>'EIA Imports Monthly'!MK7</f>
        <v/>
      </c>
      <c r="KV9">
        <f>'EIA Imports Monthly'!ML7</f>
        <v/>
      </c>
      <c r="KW9">
        <f>'EIA Imports Monthly'!MM7</f>
        <v/>
      </c>
      <c r="KX9">
        <f>'EIA Imports Monthly'!MN7</f>
        <v/>
      </c>
      <c r="KY9">
        <f>'EIA Imports Monthly'!MO7</f>
        <v/>
      </c>
      <c r="KZ9">
        <f>'EIA Imports Monthly'!MP7</f>
        <v/>
      </c>
      <c r="LA9">
        <f>'EIA Imports Monthly'!MQ7</f>
        <v/>
      </c>
      <c r="LB9">
        <f>'EIA Imports Monthly'!MR7</f>
        <v/>
      </c>
      <c r="LC9">
        <f>'EIA Imports Monthly'!MS7</f>
        <v/>
      </c>
      <c r="LD9">
        <f>'EIA Imports Monthly'!MT7</f>
        <v/>
      </c>
      <c r="LE9">
        <f>'EIA Imports Monthly'!MU7</f>
        <v/>
      </c>
      <c r="LF9">
        <f>'EIA Imports Monthly'!MV7</f>
        <v/>
      </c>
      <c r="LG9">
        <f>'EIA Imports Monthly'!MW7</f>
        <v/>
      </c>
      <c r="LH9">
        <f>'EIA Imports Monthly'!MX7</f>
        <v/>
      </c>
      <c r="LI9">
        <f>'EIA Imports Monthly'!MY7</f>
        <v/>
      </c>
      <c r="LJ9">
        <f>'EIA Imports Monthly'!MZ7</f>
        <v/>
      </c>
      <c r="LK9">
        <f>'EIA Imports Monthly'!NA7</f>
        <v/>
      </c>
      <c r="LL9">
        <f>'EIA Imports Monthly'!NB7</f>
        <v/>
      </c>
      <c r="LM9">
        <f>'EIA Imports Monthly'!NC7</f>
        <v/>
      </c>
      <c r="LN9">
        <f>'EIA Imports Monthly'!ND7</f>
        <v/>
      </c>
      <c r="LO9">
        <f>'EIA Imports Monthly'!NE7</f>
        <v/>
      </c>
      <c r="LP9">
        <f>'EIA Imports Monthly'!NF7</f>
        <v/>
      </c>
      <c r="LQ9">
        <f>'EIA Imports Monthly'!NG7</f>
        <v/>
      </c>
      <c r="LR9">
        <f>'EIA Imports Monthly'!NH7</f>
        <v/>
      </c>
      <c r="LS9">
        <f>'EIA Imports Monthly'!NI7</f>
        <v/>
      </c>
      <c r="LT9">
        <f>'EIA Imports Monthly'!NJ7</f>
        <v/>
      </c>
      <c r="LU9">
        <f>'EIA Imports Monthly'!NK7</f>
        <v/>
      </c>
      <c r="LV9">
        <f>'EIA Imports Monthly'!NL7</f>
        <v/>
      </c>
      <c r="LW9">
        <f>'EIA Imports Monthly'!NM7</f>
        <v/>
      </c>
      <c r="LX9">
        <f>'EIA Imports Monthly'!NN7</f>
        <v/>
      </c>
      <c r="LY9">
        <f>'EIA Imports Monthly'!NO7</f>
        <v/>
      </c>
      <c r="LZ9">
        <f>'EIA Imports Monthly'!NP7</f>
        <v/>
      </c>
      <c r="MA9">
        <f>'EIA Imports Monthly'!NQ7</f>
        <v/>
      </c>
      <c r="MB9">
        <f>'EIA Imports Monthly'!NR7</f>
        <v/>
      </c>
      <c r="MC9">
        <f>'EIA Imports Monthly'!NS7</f>
        <v/>
      </c>
      <c r="MD9">
        <f>'EIA Imports Monthly'!NT7</f>
        <v/>
      </c>
      <c r="ME9">
        <f>'EIA Imports Monthly'!NU7</f>
        <v/>
      </c>
      <c r="MF9">
        <f>'EIA Imports Monthly'!NV7</f>
        <v/>
      </c>
      <c r="MG9">
        <f>'EIA Imports Monthly'!NW7</f>
        <v/>
      </c>
      <c r="MH9">
        <f>'EIA Imports Monthly'!NX7</f>
        <v/>
      </c>
      <c r="MI9">
        <f>'EIA Imports Monthly'!NY7</f>
        <v/>
      </c>
      <c r="MJ9">
        <f>'EIA Imports Monthly'!NZ7</f>
        <v/>
      </c>
      <c r="MK9">
        <f>'EIA Imports Monthly'!OA7</f>
        <v/>
      </c>
      <c r="ML9">
        <f>'EIA Imports Monthly'!OB7</f>
        <v/>
      </c>
      <c r="MM9">
        <f>'EIA Imports Monthly'!OC7</f>
        <v/>
      </c>
      <c r="MN9">
        <f>'EIA Imports Monthly'!OD7</f>
        <v/>
      </c>
      <c r="MO9">
        <f>'EIA Imports Monthly'!OE7</f>
        <v/>
      </c>
      <c r="MP9">
        <f>'EIA Imports Monthly'!OF7</f>
        <v/>
      </c>
      <c r="MQ9">
        <f>'EIA Imports Monthly'!OG7</f>
        <v/>
      </c>
      <c r="MR9">
        <f>'EIA Imports Monthly'!OH7</f>
        <v/>
      </c>
      <c r="MS9">
        <f>'EIA Imports Monthly'!OI7</f>
        <v/>
      </c>
      <c r="MT9">
        <f>'EIA Imports Monthly'!OJ7</f>
        <v/>
      </c>
      <c r="MU9">
        <f>'EIA Imports Monthly'!OK7</f>
        <v/>
      </c>
      <c r="MV9">
        <f>'EIA Imports Monthly'!OL7</f>
        <v/>
      </c>
      <c r="MW9">
        <f>'EIA Imports Monthly'!OM7</f>
        <v/>
      </c>
      <c r="MX9">
        <f>'EIA Imports Monthly'!ON7</f>
        <v/>
      </c>
      <c r="MY9">
        <f>'EIA Imports Monthly'!OO7</f>
        <v/>
      </c>
      <c r="MZ9">
        <f>'EIA Imports Monthly'!OP7</f>
        <v/>
      </c>
      <c r="NA9">
        <f>'EIA Imports Monthly'!OQ7</f>
        <v/>
      </c>
      <c r="NB9">
        <f>'EIA Imports Monthly'!OR7</f>
        <v/>
      </c>
      <c r="NC9">
        <f>'EIA Imports Monthly'!OS7</f>
        <v/>
      </c>
      <c r="ND9">
        <f>'EIA Imports Monthly'!OT7</f>
        <v/>
      </c>
      <c r="NE9">
        <f>'EIA Imports Monthly'!OU7</f>
        <v/>
      </c>
      <c r="NF9">
        <f>'EIA Imports Monthly'!OV7</f>
        <v/>
      </c>
      <c r="NG9">
        <f>'EIA Imports Monthly'!OW7</f>
        <v/>
      </c>
      <c r="NH9">
        <f>'EIA Imports Monthly'!OX7</f>
        <v/>
      </c>
      <c r="NI9">
        <f>'EIA Imports Monthly'!OY7</f>
        <v/>
      </c>
      <c r="NJ9">
        <f>'EIA Imports Monthly'!OZ7</f>
        <v/>
      </c>
      <c r="NK9">
        <f>'EIA Imports Monthly'!PA7</f>
        <v/>
      </c>
      <c r="NL9">
        <f>'EIA Imports Monthly'!PB7</f>
        <v/>
      </c>
      <c r="NM9">
        <f>'EIA Imports Monthly'!PC7</f>
        <v/>
      </c>
      <c r="NN9">
        <f>'EIA Imports Monthly'!PD7</f>
        <v/>
      </c>
      <c r="NO9">
        <f>'EIA Imports Monthly'!PE7</f>
        <v/>
      </c>
      <c r="NP9">
        <f>'EIA Imports Monthly'!PF7</f>
        <v/>
      </c>
      <c r="NQ9">
        <f>'EIA Imports Monthly'!PG7</f>
        <v/>
      </c>
      <c r="NR9">
        <f>'EIA Imports Monthly'!PH7</f>
        <v/>
      </c>
      <c r="NS9">
        <f>'EIA Imports Monthly'!PI7</f>
        <v/>
      </c>
      <c r="NT9">
        <f>'EIA Imports Monthly'!PJ7</f>
        <v/>
      </c>
      <c r="NU9">
        <f>'EIA Imports Monthly'!PK7</f>
        <v/>
      </c>
      <c r="NV9">
        <f>'EIA Imports Monthly'!PL7</f>
        <v/>
      </c>
      <c r="NW9">
        <f>'EIA Imports Monthly'!PM7</f>
        <v/>
      </c>
      <c r="NX9">
        <f>'EIA Imports Monthly'!PN7</f>
        <v/>
      </c>
      <c r="NY9">
        <f>'EIA Imports Monthly'!PO7</f>
        <v/>
      </c>
      <c r="NZ9">
        <f>'EIA Imports Monthly'!PP7</f>
        <v/>
      </c>
      <c r="OA9">
        <f>'EIA Imports Monthly'!PQ7</f>
        <v/>
      </c>
      <c r="OB9">
        <f>'EIA Imports Monthly'!PR7</f>
        <v/>
      </c>
      <c r="OC9">
        <f>'EIA Imports Monthly'!PS7</f>
        <v/>
      </c>
      <c r="OD9">
        <f>'EIA Imports Monthly'!PT7</f>
        <v/>
      </c>
      <c r="OE9">
        <f>'EIA Imports Monthly'!PU7</f>
        <v/>
      </c>
      <c r="OF9">
        <f>'EIA Imports Monthly'!PV7</f>
        <v/>
      </c>
      <c r="OG9">
        <f>'EIA Imports Monthly'!PW7</f>
        <v/>
      </c>
      <c r="OH9">
        <f>'EIA Imports Monthly'!PX7</f>
        <v/>
      </c>
      <c r="OI9">
        <f>'EIA Imports Monthly'!PY7</f>
        <v/>
      </c>
      <c r="OJ9">
        <f>'EIA Imports Monthly'!PZ7</f>
        <v/>
      </c>
      <c r="OK9">
        <f>'EIA Imports Monthly'!QA7</f>
        <v/>
      </c>
      <c r="OL9">
        <f>'EIA Imports Monthly'!QB7</f>
        <v/>
      </c>
      <c r="OM9">
        <f>'EIA Imports Monthly'!QC7</f>
        <v/>
      </c>
      <c r="ON9">
        <f>'EIA Imports Monthly'!QD7</f>
        <v/>
      </c>
      <c r="OO9">
        <f>'EIA Imports Monthly'!QE7</f>
        <v/>
      </c>
      <c r="OP9">
        <f>'EIA Imports Monthly'!QF7</f>
        <v/>
      </c>
      <c r="OQ9">
        <f>'EIA Imports Monthly'!QG7</f>
        <v/>
      </c>
      <c r="OR9">
        <f>'EIA Imports Monthly'!QH7</f>
        <v/>
      </c>
      <c r="OS9">
        <f>'EIA Imports Monthly'!QI7</f>
        <v/>
      </c>
      <c r="OT9">
        <f>'EIA Imports Monthly'!QJ7</f>
        <v/>
      </c>
      <c r="OU9">
        <f>'EIA Imports Monthly'!QK7</f>
        <v/>
      </c>
      <c r="OV9">
        <f>'EIA Imports Monthly'!QL7</f>
        <v/>
      </c>
      <c r="OW9">
        <f>'EIA Imports Monthly'!QM7</f>
        <v/>
      </c>
      <c r="OX9">
        <f>'EIA Imports Monthly'!QN7</f>
        <v/>
      </c>
      <c r="OY9">
        <f>'EIA Imports Monthly'!QO7</f>
        <v/>
      </c>
      <c r="OZ9">
        <f>'EIA Imports Monthly'!QP7</f>
        <v/>
      </c>
      <c r="PA9">
        <f>'EIA Imports Monthly'!QQ7</f>
        <v/>
      </c>
      <c r="PB9">
        <f>'EIA Imports Monthly'!QR7</f>
        <v/>
      </c>
      <c r="PC9">
        <f>'EIA Imports Monthly'!QS7</f>
        <v/>
      </c>
      <c r="PD9">
        <f>'EIA Imports Monthly'!QT7</f>
        <v/>
      </c>
      <c r="PE9">
        <f>'EIA Imports Monthly'!QU7</f>
        <v/>
      </c>
      <c r="PF9">
        <f>'EIA Imports Monthly'!QV7</f>
        <v/>
      </c>
      <c r="PG9">
        <f>'EIA Imports Monthly'!QW7</f>
        <v/>
      </c>
      <c r="PH9">
        <f>'EIA Imports Monthly'!QX7</f>
        <v/>
      </c>
      <c r="PI9">
        <f>'EIA Imports Monthly'!QY7</f>
        <v/>
      </c>
      <c r="PJ9">
        <f>'EIA Imports Monthly'!QZ7</f>
        <v/>
      </c>
      <c r="PK9">
        <f>'EIA Imports Monthly'!RA7</f>
        <v/>
      </c>
      <c r="PL9">
        <f>'EIA Imports Monthly'!RB7</f>
        <v/>
      </c>
      <c r="PM9">
        <f>'EIA Imports Monthly'!RC7</f>
        <v/>
      </c>
      <c r="PN9">
        <f>'EIA Imports Monthly'!RD7</f>
        <v/>
      </c>
      <c r="PO9">
        <f>'EIA Imports Monthly'!RE7</f>
        <v/>
      </c>
      <c r="PP9">
        <f>'EIA Imports Monthly'!RF7</f>
        <v/>
      </c>
      <c r="PQ9">
        <f>'EIA Imports Monthly'!RG7</f>
        <v/>
      </c>
      <c r="PR9">
        <f>'EIA Imports Monthly'!RH7</f>
        <v/>
      </c>
      <c r="PS9">
        <f>'EIA Imports Monthly'!RI7</f>
        <v/>
      </c>
      <c r="PT9">
        <f>'EIA Imports Monthly'!RJ7</f>
        <v/>
      </c>
      <c r="PU9">
        <f>'EIA Imports Monthly'!RK7</f>
        <v/>
      </c>
      <c r="PV9">
        <f>'EIA Imports Monthly'!RL7</f>
        <v/>
      </c>
      <c r="PW9">
        <f>'EIA Imports Monthly'!RM7</f>
        <v/>
      </c>
      <c r="PX9">
        <f>'EIA Imports Monthly'!RN7</f>
        <v/>
      </c>
      <c r="PY9">
        <f>'EIA Imports Monthly'!RO7</f>
        <v/>
      </c>
      <c r="PZ9">
        <f>'EIA Imports Monthly'!RP7</f>
        <v/>
      </c>
      <c r="QA9">
        <f>'EIA Imports Monthly'!RQ7</f>
        <v/>
      </c>
      <c r="QB9">
        <f>'EIA Imports Monthly'!RR7</f>
        <v/>
      </c>
      <c r="QC9">
        <f>'EIA Imports Monthly'!RS7</f>
        <v/>
      </c>
      <c r="QD9">
        <f>'EIA Imports Monthly'!RT7</f>
        <v/>
      </c>
      <c r="QE9">
        <f>'EIA Imports Monthly'!RU7</f>
        <v/>
      </c>
      <c r="QF9">
        <f>'EIA Imports Monthly'!RV7</f>
        <v/>
      </c>
      <c r="QG9">
        <f>'EIA Imports Monthly'!RW7</f>
        <v/>
      </c>
      <c r="QH9">
        <f>'EIA Imports Monthly'!RX7</f>
        <v/>
      </c>
      <c r="QI9">
        <f>'EIA Imports Monthly'!RY7</f>
        <v/>
      </c>
      <c r="QJ9">
        <f>'EIA Imports Monthly'!RZ7</f>
        <v/>
      </c>
      <c r="QK9">
        <f>'EIA Imports Monthly'!SA7</f>
        <v/>
      </c>
      <c r="QL9">
        <f>'EIA Imports Monthly'!SB7</f>
        <v/>
      </c>
      <c r="QM9">
        <f>'EIA Imports Monthly'!SC7</f>
        <v/>
      </c>
      <c r="QN9">
        <f>'EIA Imports Monthly'!SD7</f>
        <v/>
      </c>
      <c r="QO9">
        <f>'EIA Imports Monthly'!SE7</f>
        <v/>
      </c>
      <c r="QP9">
        <f>'EIA Imports Monthly'!SF7</f>
        <v/>
      </c>
      <c r="QQ9">
        <f>'EIA Imports Monthly'!SG7</f>
        <v/>
      </c>
      <c r="QR9">
        <f>'EIA Imports Monthly'!SH7</f>
        <v/>
      </c>
      <c r="QS9">
        <f>'EIA Imports Monthly'!SI7</f>
        <v/>
      </c>
      <c r="QT9">
        <f>'EIA Imports Monthly'!SJ7</f>
        <v/>
      </c>
      <c r="QU9">
        <f>'EIA Imports Monthly'!SK7</f>
        <v/>
      </c>
      <c r="QV9">
        <f>'EIA Imports Monthly'!SL7</f>
        <v/>
      </c>
      <c r="QW9">
        <f>'EIA Imports Monthly'!SM7</f>
        <v/>
      </c>
      <c r="QX9">
        <f>'EIA Imports Monthly'!SN7</f>
        <v/>
      </c>
      <c r="QY9">
        <f>'EIA Imports Monthly'!SO7</f>
        <v/>
      </c>
      <c r="QZ9">
        <f>'EIA Imports Monthly'!SP7</f>
        <v/>
      </c>
      <c r="RA9">
        <f>'EIA Imports Monthly'!SQ7</f>
        <v/>
      </c>
      <c r="RB9">
        <f>'EIA Imports Monthly'!SR7</f>
        <v/>
      </c>
      <c r="RC9">
        <f>'EIA Imports Monthly'!SS7</f>
        <v/>
      </c>
      <c r="RD9">
        <f>'EIA Imports Monthly'!ST7</f>
        <v/>
      </c>
      <c r="RE9">
        <f>'EIA Imports Monthly'!SU7</f>
        <v/>
      </c>
      <c r="RF9">
        <f>'EIA Imports Monthly'!SV7</f>
        <v/>
      </c>
      <c r="RG9">
        <f>'EIA Imports Monthly'!SW7</f>
        <v/>
      </c>
      <c r="RH9">
        <f>'EIA Imports Monthly'!SX7</f>
        <v/>
      </c>
      <c r="RI9">
        <f>'EIA Imports Monthly'!SY7</f>
        <v/>
      </c>
      <c r="RJ9">
        <f>'EIA Imports Monthly'!SZ7</f>
        <v/>
      </c>
      <c r="RK9">
        <f>'EIA Imports Monthly'!TA7</f>
        <v/>
      </c>
      <c r="RL9">
        <f>'EIA Imports Monthly'!TB7</f>
        <v/>
      </c>
      <c r="RM9">
        <f>'EIA Imports Monthly'!TC7</f>
        <v/>
      </c>
      <c r="RN9">
        <f>'EIA Imports Monthly'!TD7</f>
        <v/>
      </c>
      <c r="RO9">
        <f>'EIA Imports Monthly'!TE7</f>
        <v/>
      </c>
      <c r="RP9">
        <f>'EIA Imports Monthly'!TF7</f>
        <v/>
      </c>
      <c r="RQ9">
        <f>'EIA Imports Monthly'!TG7</f>
        <v/>
      </c>
      <c r="RR9">
        <f>'EIA Imports Monthly'!TH7</f>
        <v/>
      </c>
      <c r="RS9">
        <f>'EIA Imports Monthly'!TI7</f>
        <v/>
      </c>
      <c r="RT9">
        <f>'EIA Imports Monthly'!TJ7</f>
        <v/>
      </c>
      <c r="RU9">
        <f>'EIA Imports Monthly'!TK7</f>
        <v/>
      </c>
      <c r="RV9">
        <f>'EIA Imports Monthly'!TL7</f>
        <v/>
      </c>
      <c r="RW9">
        <f>'EIA Imports Monthly'!TM7</f>
        <v/>
      </c>
      <c r="RX9">
        <f>'EIA Imports Monthly'!TN7</f>
        <v/>
      </c>
      <c r="RY9">
        <f>'EIA Imports Monthly'!TO7</f>
        <v/>
      </c>
      <c r="RZ9">
        <f>'EIA Imports Monthly'!TP7</f>
        <v/>
      </c>
      <c r="SA9">
        <f>'EIA Imports Monthly'!TQ7</f>
        <v/>
      </c>
      <c r="SB9">
        <f>'EIA Imports Monthly'!TR7</f>
        <v/>
      </c>
      <c r="SC9">
        <f>'EIA Imports Monthly'!TS7</f>
        <v/>
      </c>
      <c r="SD9">
        <f>'EIA Imports Monthly'!TT7</f>
        <v/>
      </c>
      <c r="SE9">
        <f>'EIA Imports Monthly'!TU7</f>
        <v/>
      </c>
    </row>
    <row r="10" spans="1:499">
      <c r="A10" t="s">
        <v>41</v>
      </c>
      <c r="H10">
        <f>'EIA Imports Monthly'!AX8</f>
        <v/>
      </c>
      <c r="I10">
        <f>'EIA Imports Monthly'!AY8</f>
        <v/>
      </c>
      <c r="J10">
        <f>'EIA Imports Monthly'!AZ8</f>
        <v/>
      </c>
      <c r="K10">
        <f>'EIA Imports Monthly'!BA8</f>
        <v/>
      </c>
      <c r="L10">
        <f>'EIA Imports Monthly'!BB8</f>
        <v/>
      </c>
      <c r="M10">
        <f>'EIA Imports Monthly'!BC8</f>
        <v/>
      </c>
      <c r="N10">
        <f>'EIA Imports Monthly'!BD8</f>
        <v/>
      </c>
      <c r="O10">
        <f>'EIA Imports Monthly'!BE8</f>
        <v/>
      </c>
      <c r="P10">
        <f>'EIA Imports Monthly'!BF8</f>
        <v/>
      </c>
      <c r="Q10">
        <f>'EIA Imports Monthly'!BG8</f>
        <v/>
      </c>
      <c r="R10">
        <f>'EIA Imports Monthly'!BH8</f>
        <v/>
      </c>
      <c r="S10">
        <f>'EIA Imports Monthly'!BI8</f>
        <v/>
      </c>
      <c r="T10">
        <f>'EIA Imports Monthly'!BJ8</f>
        <v/>
      </c>
      <c r="U10">
        <f>'EIA Imports Monthly'!BK8</f>
        <v/>
      </c>
      <c r="V10">
        <f>'EIA Imports Monthly'!BL8</f>
        <v/>
      </c>
      <c r="W10">
        <f>'EIA Imports Monthly'!BM8</f>
        <v/>
      </c>
      <c r="X10">
        <f>'EIA Imports Monthly'!BN8</f>
        <v/>
      </c>
      <c r="Y10">
        <f>'EIA Imports Monthly'!BO8</f>
        <v/>
      </c>
      <c r="Z10">
        <f>'EIA Imports Monthly'!BP8</f>
        <v/>
      </c>
      <c r="AA10">
        <f>'EIA Imports Monthly'!BQ8</f>
        <v/>
      </c>
      <c r="AB10">
        <f>'EIA Imports Monthly'!BR8</f>
        <v/>
      </c>
      <c r="AC10">
        <f>'EIA Imports Monthly'!BS8</f>
        <v/>
      </c>
      <c r="AD10">
        <f>'EIA Imports Monthly'!BT8</f>
        <v/>
      </c>
      <c r="AE10">
        <f>'EIA Imports Monthly'!BU8</f>
        <v/>
      </c>
      <c r="AF10">
        <f>'EIA Imports Monthly'!BV8</f>
        <v/>
      </c>
      <c r="AG10">
        <f>'EIA Imports Monthly'!BW8</f>
        <v/>
      </c>
      <c r="AH10">
        <f>'EIA Imports Monthly'!BX8</f>
        <v/>
      </c>
      <c r="AI10">
        <f>'EIA Imports Monthly'!BY8</f>
        <v/>
      </c>
      <c r="AJ10">
        <f>'EIA Imports Monthly'!BZ8</f>
        <v/>
      </c>
      <c r="AK10">
        <f>'EIA Imports Monthly'!CA8</f>
        <v/>
      </c>
      <c r="AL10">
        <f>'EIA Imports Monthly'!CB8</f>
        <v/>
      </c>
      <c r="AM10">
        <f>'EIA Imports Monthly'!CC8</f>
        <v/>
      </c>
      <c r="AN10">
        <f>'EIA Imports Monthly'!CD8</f>
        <v/>
      </c>
      <c r="AO10">
        <f>'EIA Imports Monthly'!CE8</f>
        <v/>
      </c>
      <c r="AP10">
        <f>'EIA Imports Monthly'!CF8</f>
        <v/>
      </c>
      <c r="AQ10">
        <f>'EIA Imports Monthly'!CG8</f>
        <v/>
      </c>
      <c r="AR10">
        <f>'EIA Imports Monthly'!CH8</f>
        <v/>
      </c>
      <c r="AS10">
        <f>'EIA Imports Monthly'!CI8</f>
        <v/>
      </c>
      <c r="AT10">
        <f>'EIA Imports Monthly'!CJ8</f>
        <v/>
      </c>
      <c r="AU10">
        <f>'EIA Imports Monthly'!CK8</f>
        <v/>
      </c>
      <c r="AV10">
        <f>'EIA Imports Monthly'!CL8</f>
        <v/>
      </c>
      <c r="AW10">
        <f>'EIA Imports Monthly'!CM8</f>
        <v/>
      </c>
      <c r="AX10">
        <f>'EIA Imports Monthly'!CN8</f>
        <v/>
      </c>
      <c r="AY10">
        <f>'EIA Imports Monthly'!CO8</f>
        <v/>
      </c>
      <c r="AZ10">
        <f>'EIA Imports Monthly'!CP8</f>
        <v/>
      </c>
      <c r="BA10">
        <f>'EIA Imports Monthly'!CQ8</f>
        <v/>
      </c>
      <c r="BB10">
        <f>'EIA Imports Monthly'!CR8</f>
        <v/>
      </c>
      <c r="BC10">
        <f>'EIA Imports Monthly'!CS8</f>
        <v/>
      </c>
      <c r="BD10">
        <f>'EIA Imports Monthly'!CT8</f>
        <v/>
      </c>
      <c r="BE10">
        <f>'EIA Imports Monthly'!CU8</f>
        <v/>
      </c>
      <c r="BF10">
        <f>'EIA Imports Monthly'!CV8</f>
        <v/>
      </c>
      <c r="BG10">
        <f>'EIA Imports Monthly'!CW8</f>
        <v/>
      </c>
      <c r="BH10">
        <f>'EIA Imports Monthly'!CX8</f>
        <v/>
      </c>
      <c r="BI10">
        <f>'EIA Imports Monthly'!CY8</f>
        <v/>
      </c>
      <c r="BJ10">
        <f>'EIA Imports Monthly'!CZ8</f>
        <v/>
      </c>
      <c r="BK10">
        <f>'EIA Imports Monthly'!DA8</f>
        <v/>
      </c>
      <c r="BL10">
        <f>'EIA Imports Monthly'!DB8</f>
        <v/>
      </c>
      <c r="BM10">
        <f>'EIA Imports Monthly'!DC8</f>
        <v/>
      </c>
      <c r="BN10">
        <f>'EIA Imports Monthly'!DD8</f>
        <v/>
      </c>
      <c r="BO10">
        <f>'EIA Imports Monthly'!DE8</f>
        <v/>
      </c>
      <c r="BP10">
        <f>'EIA Imports Monthly'!DF8</f>
        <v/>
      </c>
      <c r="BQ10">
        <f>'EIA Imports Monthly'!DG8</f>
        <v/>
      </c>
      <c r="BR10">
        <f>'EIA Imports Monthly'!DH8</f>
        <v/>
      </c>
      <c r="BS10">
        <f>'EIA Imports Monthly'!DI8</f>
        <v/>
      </c>
      <c r="BT10">
        <f>'EIA Imports Monthly'!DJ8</f>
        <v/>
      </c>
      <c r="BU10">
        <f>'EIA Imports Monthly'!DK8</f>
        <v/>
      </c>
      <c r="BV10">
        <f>'EIA Imports Monthly'!DL8</f>
        <v/>
      </c>
      <c r="BW10">
        <f>'EIA Imports Monthly'!DM8</f>
        <v/>
      </c>
      <c r="BX10">
        <f>'EIA Imports Monthly'!DN8</f>
        <v/>
      </c>
      <c r="BY10">
        <f>'EIA Imports Monthly'!DO8</f>
        <v/>
      </c>
      <c r="BZ10">
        <f>'EIA Imports Monthly'!DP8</f>
        <v/>
      </c>
      <c r="CA10">
        <f>'EIA Imports Monthly'!DQ8</f>
        <v/>
      </c>
      <c r="CB10">
        <f>'EIA Imports Monthly'!DR8</f>
        <v/>
      </c>
      <c r="CC10">
        <f>'EIA Imports Monthly'!DS8</f>
        <v/>
      </c>
      <c r="CD10">
        <f>'EIA Imports Monthly'!DT8</f>
        <v/>
      </c>
      <c r="CE10">
        <f>'EIA Imports Monthly'!DU8</f>
        <v/>
      </c>
      <c r="CF10">
        <f>'EIA Imports Monthly'!DV8</f>
        <v/>
      </c>
      <c r="CG10">
        <f>'EIA Imports Monthly'!DW8</f>
        <v/>
      </c>
      <c r="CH10">
        <f>'EIA Imports Monthly'!DX8</f>
        <v/>
      </c>
      <c r="CI10">
        <f>'EIA Imports Monthly'!DY8</f>
        <v/>
      </c>
      <c r="CJ10">
        <f>'EIA Imports Monthly'!DZ8</f>
        <v/>
      </c>
      <c r="CK10">
        <f>'EIA Imports Monthly'!EA8</f>
        <v/>
      </c>
      <c r="CL10">
        <f>'EIA Imports Monthly'!EB8</f>
        <v/>
      </c>
      <c r="CM10">
        <f>'EIA Imports Monthly'!EC8</f>
        <v/>
      </c>
      <c r="CN10">
        <f>'EIA Imports Monthly'!ED8</f>
        <v/>
      </c>
      <c r="CO10">
        <f>'EIA Imports Monthly'!EE8</f>
        <v/>
      </c>
      <c r="CP10">
        <f>'EIA Imports Monthly'!EF8</f>
        <v/>
      </c>
      <c r="CQ10">
        <f>'EIA Imports Monthly'!EG8</f>
        <v/>
      </c>
      <c r="CR10">
        <f>'EIA Imports Monthly'!EH8</f>
        <v/>
      </c>
      <c r="CS10">
        <f>'EIA Imports Monthly'!EI8</f>
        <v/>
      </c>
      <c r="CT10">
        <f>'EIA Imports Monthly'!EJ8</f>
        <v/>
      </c>
      <c r="CU10">
        <f>'EIA Imports Monthly'!EK8</f>
        <v/>
      </c>
      <c r="CV10">
        <f>'EIA Imports Monthly'!EL8</f>
        <v/>
      </c>
      <c r="CW10">
        <f>'EIA Imports Monthly'!EM8</f>
        <v/>
      </c>
      <c r="CX10">
        <f>'EIA Imports Monthly'!EN8</f>
        <v/>
      </c>
      <c r="CY10">
        <f>'EIA Imports Monthly'!EO8</f>
        <v/>
      </c>
      <c r="CZ10">
        <f>'EIA Imports Monthly'!EP8</f>
        <v/>
      </c>
      <c r="DA10">
        <f>'EIA Imports Monthly'!EQ8</f>
        <v/>
      </c>
      <c r="DB10">
        <f>'EIA Imports Monthly'!ER8</f>
        <v/>
      </c>
      <c r="DC10">
        <f>'EIA Imports Monthly'!ES8</f>
        <v/>
      </c>
      <c r="DD10">
        <f>'EIA Imports Monthly'!ET8</f>
        <v/>
      </c>
      <c r="DE10">
        <f>'EIA Imports Monthly'!EU8</f>
        <v/>
      </c>
      <c r="DF10">
        <f>'EIA Imports Monthly'!EV8</f>
        <v/>
      </c>
      <c r="DG10">
        <f>'EIA Imports Monthly'!EW8</f>
        <v/>
      </c>
      <c r="DH10">
        <f>'EIA Imports Monthly'!EX8</f>
        <v/>
      </c>
      <c r="DI10">
        <f>'EIA Imports Monthly'!EY8</f>
        <v/>
      </c>
      <c r="DJ10">
        <f>'EIA Imports Monthly'!EZ8</f>
        <v/>
      </c>
      <c r="DK10">
        <f>'EIA Imports Monthly'!FA8</f>
        <v/>
      </c>
      <c r="DL10">
        <f>'EIA Imports Monthly'!FB8</f>
        <v/>
      </c>
      <c r="DM10">
        <f>'EIA Imports Monthly'!FC8</f>
        <v/>
      </c>
      <c r="DN10">
        <f>'EIA Imports Monthly'!FD8</f>
        <v/>
      </c>
      <c r="DO10">
        <f>'EIA Imports Monthly'!FE8</f>
        <v/>
      </c>
      <c r="DP10">
        <f>'EIA Imports Monthly'!FF8</f>
        <v/>
      </c>
      <c r="DQ10">
        <f>'EIA Imports Monthly'!FG8</f>
        <v/>
      </c>
      <c r="DR10">
        <f>'EIA Imports Monthly'!FH8</f>
        <v/>
      </c>
      <c r="DS10">
        <f>'EIA Imports Monthly'!FI8</f>
        <v/>
      </c>
      <c r="DT10">
        <f>'EIA Imports Monthly'!FJ8</f>
        <v/>
      </c>
      <c r="DU10">
        <f>'EIA Imports Monthly'!FK8</f>
        <v/>
      </c>
      <c r="DV10">
        <f>'EIA Imports Monthly'!FL8</f>
        <v/>
      </c>
      <c r="DW10">
        <f>'EIA Imports Monthly'!FM8</f>
        <v/>
      </c>
      <c r="DX10">
        <f>'EIA Imports Monthly'!FN8</f>
        <v/>
      </c>
      <c r="DY10">
        <f>'EIA Imports Monthly'!FO8</f>
        <v/>
      </c>
      <c r="DZ10">
        <f>'EIA Imports Monthly'!FP8</f>
        <v/>
      </c>
      <c r="EA10">
        <f>'EIA Imports Monthly'!FQ8</f>
        <v/>
      </c>
      <c r="EB10">
        <f>'EIA Imports Monthly'!FR8</f>
        <v/>
      </c>
      <c r="EC10">
        <f>'EIA Imports Monthly'!FS8</f>
        <v/>
      </c>
      <c r="ED10">
        <f>'EIA Imports Monthly'!FT8</f>
        <v/>
      </c>
      <c r="EE10">
        <f>'EIA Imports Monthly'!FU8</f>
        <v/>
      </c>
      <c r="EF10">
        <f>'EIA Imports Monthly'!FV8</f>
        <v/>
      </c>
      <c r="EG10">
        <f>'EIA Imports Monthly'!FW8</f>
        <v/>
      </c>
      <c r="EH10">
        <f>'EIA Imports Monthly'!FX8</f>
        <v/>
      </c>
      <c r="EI10">
        <f>'EIA Imports Monthly'!FY8</f>
        <v/>
      </c>
      <c r="EJ10">
        <f>'EIA Imports Monthly'!FZ8</f>
        <v/>
      </c>
      <c r="EK10">
        <f>'EIA Imports Monthly'!GA8</f>
        <v/>
      </c>
      <c r="EL10">
        <f>'EIA Imports Monthly'!GB8</f>
        <v/>
      </c>
      <c r="EM10">
        <f>'EIA Imports Monthly'!GC8</f>
        <v/>
      </c>
      <c r="EN10">
        <f>'EIA Imports Monthly'!GD8</f>
        <v/>
      </c>
      <c r="EO10">
        <f>'EIA Imports Monthly'!GE8</f>
        <v/>
      </c>
      <c r="EP10">
        <f>'EIA Imports Monthly'!GF8</f>
        <v/>
      </c>
      <c r="EQ10">
        <f>'EIA Imports Monthly'!GG8</f>
        <v/>
      </c>
      <c r="ER10">
        <f>'EIA Imports Monthly'!GH8</f>
        <v/>
      </c>
      <c r="ES10">
        <f>'EIA Imports Monthly'!GI8</f>
        <v/>
      </c>
      <c r="ET10">
        <f>'EIA Imports Monthly'!GJ8</f>
        <v/>
      </c>
      <c r="EU10">
        <f>'EIA Imports Monthly'!GK8</f>
        <v/>
      </c>
      <c r="EV10">
        <f>'EIA Imports Monthly'!GL8</f>
        <v/>
      </c>
      <c r="EW10">
        <f>'EIA Imports Monthly'!GM8</f>
        <v/>
      </c>
      <c r="EX10">
        <f>'EIA Imports Monthly'!GN8</f>
        <v/>
      </c>
      <c r="EY10">
        <f>'EIA Imports Monthly'!GO8</f>
        <v/>
      </c>
      <c r="EZ10">
        <f>'EIA Imports Monthly'!GP8</f>
        <v/>
      </c>
      <c r="FA10">
        <f>'EIA Imports Monthly'!GQ8</f>
        <v/>
      </c>
      <c r="FB10">
        <f>'EIA Imports Monthly'!GR8</f>
        <v/>
      </c>
      <c r="FC10">
        <f>'EIA Imports Monthly'!GS8</f>
        <v/>
      </c>
      <c r="FD10">
        <f>'EIA Imports Monthly'!GT8</f>
        <v/>
      </c>
      <c r="FE10">
        <f>'EIA Imports Monthly'!GU8</f>
        <v/>
      </c>
      <c r="FF10">
        <f>'EIA Imports Monthly'!GV8</f>
        <v/>
      </c>
      <c r="FG10">
        <f>'EIA Imports Monthly'!GW8</f>
        <v/>
      </c>
      <c r="FH10">
        <f>'EIA Imports Monthly'!GX8</f>
        <v/>
      </c>
      <c r="FI10">
        <f>'EIA Imports Monthly'!GY8</f>
        <v/>
      </c>
      <c r="FJ10">
        <f>'EIA Imports Monthly'!GZ8</f>
        <v/>
      </c>
      <c r="FK10">
        <f>'EIA Imports Monthly'!HA8</f>
        <v/>
      </c>
      <c r="FL10">
        <f>'EIA Imports Monthly'!HB8</f>
        <v/>
      </c>
      <c r="FM10">
        <f>'EIA Imports Monthly'!HC8</f>
        <v/>
      </c>
      <c r="FN10">
        <f>'EIA Imports Monthly'!HD8</f>
        <v/>
      </c>
      <c r="FO10">
        <f>'EIA Imports Monthly'!HE8</f>
        <v/>
      </c>
      <c r="FP10">
        <f>'EIA Imports Monthly'!HF8</f>
        <v/>
      </c>
      <c r="FQ10">
        <f>'EIA Imports Monthly'!HG8</f>
        <v/>
      </c>
      <c r="FR10">
        <f>'EIA Imports Monthly'!HH8</f>
        <v/>
      </c>
      <c r="FS10">
        <f>'EIA Imports Monthly'!HI8</f>
        <v/>
      </c>
      <c r="FT10">
        <f>'EIA Imports Monthly'!HJ8</f>
        <v/>
      </c>
      <c r="FU10">
        <f>'EIA Imports Monthly'!HK8</f>
        <v/>
      </c>
      <c r="FV10">
        <f>'EIA Imports Monthly'!HL8</f>
        <v/>
      </c>
      <c r="FW10">
        <f>'EIA Imports Monthly'!HM8</f>
        <v/>
      </c>
      <c r="FX10">
        <f>'EIA Imports Monthly'!HN8</f>
        <v/>
      </c>
      <c r="FY10">
        <f>'EIA Imports Monthly'!HO8</f>
        <v/>
      </c>
      <c r="FZ10">
        <f>'EIA Imports Monthly'!HP8</f>
        <v/>
      </c>
      <c r="GA10">
        <f>'EIA Imports Monthly'!HQ8</f>
        <v/>
      </c>
      <c r="GB10">
        <f>'EIA Imports Monthly'!HR8</f>
        <v/>
      </c>
      <c r="GC10">
        <f>'EIA Imports Monthly'!HS8</f>
        <v/>
      </c>
      <c r="GD10">
        <f>'EIA Imports Monthly'!HT8</f>
        <v/>
      </c>
      <c r="GE10">
        <f>'EIA Imports Monthly'!HU8</f>
        <v/>
      </c>
      <c r="GF10">
        <f>'EIA Imports Monthly'!HV8</f>
        <v/>
      </c>
      <c r="GG10">
        <f>'EIA Imports Monthly'!HW8</f>
        <v/>
      </c>
      <c r="GH10">
        <f>'EIA Imports Monthly'!HX8</f>
        <v/>
      </c>
      <c r="GI10">
        <f>'EIA Imports Monthly'!HY8</f>
        <v/>
      </c>
      <c r="GJ10">
        <f>'EIA Imports Monthly'!HZ8</f>
        <v/>
      </c>
      <c r="GK10">
        <f>'EIA Imports Monthly'!IA8</f>
        <v/>
      </c>
      <c r="GL10">
        <f>'EIA Imports Monthly'!IB8</f>
        <v/>
      </c>
      <c r="GM10">
        <f>'EIA Imports Monthly'!IC8</f>
        <v/>
      </c>
      <c r="GN10">
        <f>'EIA Imports Monthly'!ID8</f>
        <v/>
      </c>
      <c r="GO10">
        <f>'EIA Imports Monthly'!IE8</f>
        <v/>
      </c>
      <c r="GP10">
        <f>'EIA Imports Monthly'!IF8</f>
        <v/>
      </c>
      <c r="GQ10">
        <f>'EIA Imports Monthly'!IG8</f>
        <v/>
      </c>
      <c r="GR10">
        <f>'EIA Imports Monthly'!IH8</f>
        <v/>
      </c>
      <c r="GS10">
        <f>'EIA Imports Monthly'!II8</f>
        <v/>
      </c>
      <c r="GT10">
        <f>'EIA Imports Monthly'!IJ8</f>
        <v/>
      </c>
      <c r="GU10">
        <f>'EIA Imports Monthly'!IK8</f>
        <v/>
      </c>
      <c r="GV10">
        <f>'EIA Imports Monthly'!IL8</f>
        <v/>
      </c>
      <c r="GW10">
        <f>'EIA Imports Monthly'!IM8</f>
        <v/>
      </c>
      <c r="GX10">
        <f>'EIA Imports Monthly'!IN8</f>
        <v/>
      </c>
      <c r="GY10">
        <f>'EIA Imports Monthly'!IO8</f>
        <v/>
      </c>
      <c r="GZ10">
        <f>'EIA Imports Monthly'!IP8</f>
        <v/>
      </c>
      <c r="HA10">
        <f>'EIA Imports Monthly'!IQ8</f>
        <v/>
      </c>
      <c r="HB10">
        <f>'EIA Imports Monthly'!IR8</f>
        <v/>
      </c>
      <c r="HC10">
        <f>'EIA Imports Monthly'!IS8</f>
        <v/>
      </c>
      <c r="HD10">
        <f>'EIA Imports Monthly'!IT8</f>
        <v/>
      </c>
      <c r="HE10">
        <f>'EIA Imports Monthly'!IU8</f>
        <v/>
      </c>
      <c r="HF10">
        <f>'EIA Imports Monthly'!IV8</f>
        <v/>
      </c>
      <c r="HG10">
        <f>'EIA Imports Monthly'!IW8</f>
        <v/>
      </c>
      <c r="HH10">
        <f>'EIA Imports Monthly'!IX8</f>
        <v/>
      </c>
      <c r="HI10">
        <f>'EIA Imports Monthly'!IY8</f>
        <v/>
      </c>
      <c r="HJ10">
        <f>'EIA Imports Monthly'!IZ8</f>
        <v/>
      </c>
      <c r="HK10">
        <f>'EIA Imports Monthly'!JA8</f>
        <v/>
      </c>
      <c r="HL10">
        <f>'EIA Imports Monthly'!JB8</f>
        <v/>
      </c>
      <c r="HM10">
        <f>'EIA Imports Monthly'!JC8</f>
        <v/>
      </c>
      <c r="HN10">
        <f>'EIA Imports Monthly'!JD8</f>
        <v/>
      </c>
      <c r="HO10">
        <f>'EIA Imports Monthly'!JE8</f>
        <v/>
      </c>
      <c r="HP10">
        <f>'EIA Imports Monthly'!JF8</f>
        <v/>
      </c>
      <c r="HQ10">
        <f>'EIA Imports Monthly'!JG8</f>
        <v/>
      </c>
      <c r="HR10">
        <f>'EIA Imports Monthly'!JH8</f>
        <v/>
      </c>
      <c r="HS10">
        <f>'EIA Imports Monthly'!JI8</f>
        <v/>
      </c>
      <c r="HT10">
        <f>'EIA Imports Monthly'!JJ8</f>
        <v/>
      </c>
      <c r="HU10">
        <f>'EIA Imports Monthly'!JK8</f>
        <v/>
      </c>
      <c r="HV10">
        <f>'EIA Imports Monthly'!JL8</f>
        <v/>
      </c>
      <c r="HW10">
        <f>'EIA Imports Monthly'!JM8</f>
        <v/>
      </c>
      <c r="HX10">
        <f>'EIA Imports Monthly'!JN8</f>
        <v/>
      </c>
      <c r="HY10">
        <f>'EIA Imports Monthly'!JO8</f>
        <v/>
      </c>
      <c r="HZ10">
        <f>'EIA Imports Monthly'!JP8</f>
        <v/>
      </c>
      <c r="IA10">
        <f>'EIA Imports Monthly'!JQ8</f>
        <v/>
      </c>
      <c r="IB10">
        <f>'EIA Imports Monthly'!JR8</f>
        <v/>
      </c>
      <c r="IC10">
        <f>'EIA Imports Monthly'!JS8</f>
        <v/>
      </c>
      <c r="ID10">
        <f>'EIA Imports Monthly'!JT8</f>
        <v/>
      </c>
      <c r="IE10">
        <f>'EIA Imports Monthly'!JU8</f>
        <v/>
      </c>
      <c r="IF10">
        <f>'EIA Imports Monthly'!JV8</f>
        <v/>
      </c>
      <c r="IG10">
        <f>'EIA Imports Monthly'!JW8</f>
        <v/>
      </c>
      <c r="IH10">
        <f>'EIA Imports Monthly'!JX8</f>
        <v/>
      </c>
      <c r="II10">
        <f>'EIA Imports Monthly'!JY8</f>
        <v/>
      </c>
      <c r="IJ10">
        <f>'EIA Imports Monthly'!JZ8</f>
        <v/>
      </c>
      <c r="IK10">
        <f>'EIA Imports Monthly'!KA8</f>
        <v/>
      </c>
      <c r="IL10">
        <f>'EIA Imports Monthly'!KB8</f>
        <v/>
      </c>
      <c r="IM10">
        <f>'EIA Imports Monthly'!KC8</f>
        <v/>
      </c>
      <c r="IN10">
        <f>'EIA Imports Monthly'!KD8</f>
        <v/>
      </c>
      <c r="IO10">
        <f>'EIA Imports Monthly'!KE8</f>
        <v/>
      </c>
      <c r="IP10">
        <f>'EIA Imports Monthly'!KF8</f>
        <v/>
      </c>
      <c r="IQ10">
        <f>'EIA Imports Monthly'!KG8</f>
        <v/>
      </c>
      <c r="IR10">
        <f>'EIA Imports Monthly'!KH8</f>
        <v/>
      </c>
      <c r="IS10">
        <f>'EIA Imports Monthly'!KI8</f>
        <v/>
      </c>
      <c r="IT10">
        <f>'EIA Imports Monthly'!KJ8</f>
        <v/>
      </c>
      <c r="IU10">
        <f>'EIA Imports Monthly'!KK8</f>
        <v/>
      </c>
      <c r="IV10">
        <f>'EIA Imports Monthly'!KL8</f>
        <v/>
      </c>
      <c r="IW10">
        <f>'EIA Imports Monthly'!KM8</f>
        <v/>
      </c>
      <c r="IX10">
        <f>'EIA Imports Monthly'!KN8</f>
        <v/>
      </c>
      <c r="IY10">
        <f>'EIA Imports Monthly'!KO8</f>
        <v/>
      </c>
      <c r="IZ10">
        <f>'EIA Imports Monthly'!KP8</f>
        <v/>
      </c>
      <c r="JA10">
        <f>'EIA Imports Monthly'!KQ8</f>
        <v/>
      </c>
      <c r="JB10">
        <f>'EIA Imports Monthly'!KR8</f>
        <v/>
      </c>
      <c r="JC10">
        <f>'EIA Imports Monthly'!KS8</f>
        <v/>
      </c>
      <c r="JD10">
        <f>'EIA Imports Monthly'!KT8</f>
        <v/>
      </c>
      <c r="JE10">
        <f>'EIA Imports Monthly'!KU8</f>
        <v/>
      </c>
      <c r="JF10">
        <f>'EIA Imports Monthly'!KV8</f>
        <v/>
      </c>
      <c r="JG10">
        <f>'EIA Imports Monthly'!KW8</f>
        <v/>
      </c>
      <c r="JH10">
        <f>'EIA Imports Monthly'!KX8</f>
        <v/>
      </c>
      <c r="JI10">
        <f>'EIA Imports Monthly'!KY8</f>
        <v/>
      </c>
      <c r="JJ10">
        <f>'EIA Imports Monthly'!KZ8</f>
        <v/>
      </c>
      <c r="JK10">
        <f>'EIA Imports Monthly'!LA8</f>
        <v/>
      </c>
      <c r="JL10">
        <f>'EIA Imports Monthly'!LB8</f>
        <v/>
      </c>
      <c r="JM10">
        <f>'EIA Imports Monthly'!LC8</f>
        <v/>
      </c>
      <c r="JN10">
        <f>'EIA Imports Monthly'!LD8</f>
        <v/>
      </c>
      <c r="JO10">
        <f>'EIA Imports Monthly'!LE8</f>
        <v/>
      </c>
      <c r="JP10">
        <f>'EIA Imports Monthly'!LF8</f>
        <v/>
      </c>
      <c r="JQ10">
        <f>'EIA Imports Monthly'!LG8</f>
        <v/>
      </c>
      <c r="JR10">
        <f>'EIA Imports Monthly'!LH8</f>
        <v/>
      </c>
      <c r="JS10">
        <f>'EIA Imports Monthly'!LI8</f>
        <v/>
      </c>
      <c r="JT10">
        <f>'EIA Imports Monthly'!LJ8</f>
        <v/>
      </c>
      <c r="JU10">
        <f>'EIA Imports Monthly'!LK8</f>
        <v/>
      </c>
      <c r="JV10">
        <f>'EIA Imports Monthly'!LL8</f>
        <v/>
      </c>
      <c r="JW10">
        <f>'EIA Imports Monthly'!LM8</f>
        <v/>
      </c>
      <c r="JX10">
        <f>'EIA Imports Monthly'!LN8</f>
        <v/>
      </c>
      <c r="JY10">
        <f>'EIA Imports Monthly'!LO8</f>
        <v/>
      </c>
      <c r="JZ10">
        <f>'EIA Imports Monthly'!LP8</f>
        <v/>
      </c>
      <c r="KA10">
        <f>'EIA Imports Monthly'!LQ8</f>
        <v/>
      </c>
      <c r="KB10">
        <f>'EIA Imports Monthly'!LR8</f>
        <v/>
      </c>
      <c r="KC10">
        <f>'EIA Imports Monthly'!LS8</f>
        <v/>
      </c>
      <c r="KD10">
        <f>'EIA Imports Monthly'!LT8</f>
        <v/>
      </c>
      <c r="KE10">
        <f>'EIA Imports Monthly'!LU8</f>
        <v/>
      </c>
      <c r="KF10">
        <f>'EIA Imports Monthly'!LV8</f>
        <v/>
      </c>
      <c r="KG10">
        <f>'EIA Imports Monthly'!LW8</f>
        <v/>
      </c>
      <c r="KH10">
        <f>'EIA Imports Monthly'!LX8</f>
        <v/>
      </c>
      <c r="KI10">
        <f>'EIA Imports Monthly'!LY8</f>
        <v/>
      </c>
      <c r="KJ10">
        <f>'EIA Imports Monthly'!LZ8</f>
        <v/>
      </c>
      <c r="KK10">
        <f>'EIA Imports Monthly'!MA8</f>
        <v/>
      </c>
      <c r="KL10">
        <f>'EIA Imports Monthly'!MB8</f>
        <v/>
      </c>
      <c r="KM10">
        <f>'EIA Imports Monthly'!MC8</f>
        <v/>
      </c>
      <c r="KN10">
        <f>'EIA Imports Monthly'!MD8</f>
        <v/>
      </c>
      <c r="KO10">
        <f>'EIA Imports Monthly'!ME8</f>
        <v/>
      </c>
      <c r="KP10">
        <f>'EIA Imports Monthly'!MF8</f>
        <v/>
      </c>
      <c r="KQ10">
        <f>'EIA Imports Monthly'!MG8</f>
        <v/>
      </c>
      <c r="KR10">
        <f>'EIA Imports Monthly'!MH8</f>
        <v/>
      </c>
      <c r="KS10">
        <f>'EIA Imports Monthly'!MI8</f>
        <v/>
      </c>
      <c r="KT10">
        <f>'EIA Imports Monthly'!MJ8</f>
        <v/>
      </c>
      <c r="KU10">
        <f>'EIA Imports Monthly'!MK8</f>
        <v/>
      </c>
      <c r="KV10">
        <f>'EIA Imports Monthly'!ML8</f>
        <v/>
      </c>
      <c r="KW10">
        <f>'EIA Imports Monthly'!MM8</f>
        <v/>
      </c>
      <c r="KX10">
        <f>'EIA Imports Monthly'!MN8</f>
        <v/>
      </c>
      <c r="KY10">
        <f>'EIA Imports Monthly'!MO8</f>
        <v/>
      </c>
      <c r="KZ10">
        <f>'EIA Imports Monthly'!MP8</f>
        <v/>
      </c>
      <c r="LA10">
        <f>'EIA Imports Monthly'!MQ8</f>
        <v/>
      </c>
      <c r="LB10">
        <f>'EIA Imports Monthly'!MR8</f>
        <v/>
      </c>
      <c r="LC10">
        <f>'EIA Imports Monthly'!MS8</f>
        <v/>
      </c>
      <c r="LD10">
        <f>'EIA Imports Monthly'!MT8</f>
        <v/>
      </c>
      <c r="LE10">
        <f>'EIA Imports Monthly'!MU8</f>
        <v/>
      </c>
      <c r="LF10">
        <f>'EIA Imports Monthly'!MV8</f>
        <v/>
      </c>
      <c r="LG10">
        <f>'EIA Imports Monthly'!MW8</f>
        <v/>
      </c>
      <c r="LH10">
        <f>'EIA Imports Monthly'!MX8</f>
        <v/>
      </c>
      <c r="LI10">
        <f>'EIA Imports Monthly'!MY8</f>
        <v/>
      </c>
      <c r="LJ10">
        <f>'EIA Imports Monthly'!MZ8</f>
        <v/>
      </c>
      <c r="LK10">
        <f>'EIA Imports Monthly'!NA8</f>
        <v/>
      </c>
      <c r="LL10">
        <f>'EIA Imports Monthly'!NB8</f>
        <v/>
      </c>
      <c r="LM10">
        <f>'EIA Imports Monthly'!NC8</f>
        <v/>
      </c>
      <c r="LN10">
        <f>'EIA Imports Monthly'!ND8</f>
        <v/>
      </c>
      <c r="LO10">
        <f>'EIA Imports Monthly'!NE8</f>
        <v/>
      </c>
      <c r="LP10">
        <f>'EIA Imports Monthly'!NF8</f>
        <v/>
      </c>
      <c r="LQ10">
        <f>'EIA Imports Monthly'!NG8</f>
        <v/>
      </c>
      <c r="LR10">
        <f>'EIA Imports Monthly'!NH8</f>
        <v/>
      </c>
      <c r="LS10">
        <f>'EIA Imports Monthly'!NI8</f>
        <v/>
      </c>
      <c r="LT10">
        <f>'EIA Imports Monthly'!NJ8</f>
        <v/>
      </c>
      <c r="LU10">
        <f>'EIA Imports Monthly'!NK8</f>
        <v/>
      </c>
      <c r="LV10">
        <f>'EIA Imports Monthly'!NL8</f>
        <v/>
      </c>
      <c r="LW10">
        <f>'EIA Imports Monthly'!NM8</f>
        <v/>
      </c>
      <c r="LX10">
        <f>'EIA Imports Monthly'!NN8</f>
        <v/>
      </c>
      <c r="LY10">
        <f>'EIA Imports Monthly'!NO8</f>
        <v/>
      </c>
      <c r="LZ10">
        <f>'EIA Imports Monthly'!NP8</f>
        <v/>
      </c>
      <c r="MA10">
        <f>'EIA Imports Monthly'!NQ8</f>
        <v/>
      </c>
      <c r="MB10">
        <f>'EIA Imports Monthly'!NR8</f>
        <v/>
      </c>
      <c r="MC10">
        <f>'EIA Imports Monthly'!NS8</f>
        <v/>
      </c>
      <c r="MD10">
        <f>'EIA Imports Monthly'!NT8</f>
        <v/>
      </c>
      <c r="ME10">
        <f>'EIA Imports Monthly'!NU8</f>
        <v/>
      </c>
      <c r="MF10">
        <f>'EIA Imports Monthly'!NV8</f>
        <v/>
      </c>
      <c r="MG10">
        <f>'EIA Imports Monthly'!NW8</f>
        <v/>
      </c>
      <c r="MH10">
        <f>'EIA Imports Monthly'!NX8</f>
        <v/>
      </c>
      <c r="MI10">
        <f>'EIA Imports Monthly'!NY8</f>
        <v/>
      </c>
      <c r="MJ10">
        <f>'EIA Imports Monthly'!NZ8</f>
        <v/>
      </c>
      <c r="MK10">
        <f>'EIA Imports Monthly'!OA8</f>
        <v/>
      </c>
      <c r="ML10">
        <f>'EIA Imports Monthly'!OB8</f>
        <v/>
      </c>
      <c r="MM10">
        <f>'EIA Imports Monthly'!OC8</f>
        <v/>
      </c>
      <c r="MN10">
        <f>'EIA Imports Monthly'!OD8</f>
        <v/>
      </c>
      <c r="MO10">
        <f>'EIA Imports Monthly'!OE8</f>
        <v/>
      </c>
      <c r="MP10">
        <f>'EIA Imports Monthly'!OF8</f>
        <v/>
      </c>
      <c r="MQ10">
        <f>'EIA Imports Monthly'!OG8</f>
        <v/>
      </c>
      <c r="MR10">
        <f>'EIA Imports Monthly'!OH8</f>
        <v/>
      </c>
      <c r="MS10">
        <f>'EIA Imports Monthly'!OI8</f>
        <v/>
      </c>
      <c r="MT10">
        <f>'EIA Imports Monthly'!OJ8</f>
        <v/>
      </c>
      <c r="MU10">
        <f>'EIA Imports Monthly'!OK8</f>
        <v/>
      </c>
      <c r="MV10">
        <f>'EIA Imports Monthly'!OL8</f>
        <v/>
      </c>
      <c r="MW10">
        <f>'EIA Imports Monthly'!OM8</f>
        <v/>
      </c>
      <c r="MX10">
        <f>'EIA Imports Monthly'!ON8</f>
        <v/>
      </c>
      <c r="MY10">
        <f>'EIA Imports Monthly'!OO8</f>
        <v/>
      </c>
      <c r="MZ10">
        <f>'EIA Imports Monthly'!OP8</f>
        <v/>
      </c>
      <c r="NA10">
        <f>'EIA Imports Monthly'!OQ8</f>
        <v/>
      </c>
      <c r="NB10">
        <f>'EIA Imports Monthly'!OR8</f>
        <v/>
      </c>
      <c r="NC10">
        <f>'EIA Imports Monthly'!OS8</f>
        <v/>
      </c>
      <c r="ND10">
        <f>'EIA Imports Monthly'!OT8</f>
        <v/>
      </c>
      <c r="NE10">
        <f>'EIA Imports Monthly'!OU8</f>
        <v/>
      </c>
      <c r="NF10">
        <f>'EIA Imports Monthly'!OV8</f>
        <v/>
      </c>
      <c r="NG10">
        <f>'EIA Imports Monthly'!OW8</f>
        <v/>
      </c>
      <c r="NH10">
        <f>'EIA Imports Monthly'!OX8</f>
        <v/>
      </c>
      <c r="NI10">
        <f>'EIA Imports Monthly'!OY8</f>
        <v/>
      </c>
      <c r="NJ10">
        <f>'EIA Imports Monthly'!OZ8</f>
        <v/>
      </c>
      <c r="NK10">
        <f>'EIA Imports Monthly'!PA8</f>
        <v/>
      </c>
      <c r="NL10">
        <f>'EIA Imports Monthly'!PB8</f>
        <v/>
      </c>
      <c r="NM10">
        <f>'EIA Imports Monthly'!PC8</f>
        <v/>
      </c>
      <c r="NN10">
        <f>'EIA Imports Monthly'!PD8</f>
        <v/>
      </c>
      <c r="NO10">
        <f>'EIA Imports Monthly'!PE8</f>
        <v/>
      </c>
      <c r="NP10">
        <f>'EIA Imports Monthly'!PF8</f>
        <v/>
      </c>
      <c r="NQ10">
        <f>'EIA Imports Monthly'!PG8</f>
        <v/>
      </c>
      <c r="NR10">
        <f>'EIA Imports Monthly'!PH8</f>
        <v/>
      </c>
      <c r="NS10">
        <f>'EIA Imports Monthly'!PI8</f>
        <v/>
      </c>
      <c r="NT10">
        <f>'EIA Imports Monthly'!PJ8</f>
        <v/>
      </c>
      <c r="NU10">
        <f>'EIA Imports Monthly'!PK8</f>
        <v/>
      </c>
      <c r="NV10">
        <f>'EIA Imports Monthly'!PL8</f>
        <v/>
      </c>
      <c r="NW10">
        <f>'EIA Imports Monthly'!PM8</f>
        <v/>
      </c>
      <c r="NX10">
        <f>'EIA Imports Monthly'!PN8</f>
        <v/>
      </c>
      <c r="NY10">
        <f>'EIA Imports Monthly'!PO8</f>
        <v/>
      </c>
      <c r="NZ10">
        <f>'EIA Imports Monthly'!PP8</f>
        <v/>
      </c>
      <c r="OA10">
        <f>'EIA Imports Monthly'!PQ8</f>
        <v/>
      </c>
      <c r="OB10">
        <f>'EIA Imports Monthly'!PR8</f>
        <v/>
      </c>
      <c r="OC10">
        <f>'EIA Imports Monthly'!PS8</f>
        <v/>
      </c>
      <c r="OD10">
        <f>'EIA Imports Monthly'!PT8</f>
        <v/>
      </c>
      <c r="OE10">
        <f>'EIA Imports Monthly'!PU8</f>
        <v/>
      </c>
      <c r="OF10">
        <f>'EIA Imports Monthly'!PV8</f>
        <v/>
      </c>
      <c r="OG10">
        <f>'EIA Imports Monthly'!PW8</f>
        <v/>
      </c>
      <c r="OH10">
        <f>'EIA Imports Monthly'!PX8</f>
        <v/>
      </c>
      <c r="OI10">
        <f>'EIA Imports Monthly'!PY8</f>
        <v/>
      </c>
      <c r="OJ10">
        <f>'EIA Imports Monthly'!PZ8</f>
        <v/>
      </c>
      <c r="OK10">
        <f>'EIA Imports Monthly'!QA8</f>
        <v/>
      </c>
      <c r="OL10">
        <f>'EIA Imports Monthly'!QB8</f>
        <v/>
      </c>
      <c r="OM10">
        <f>'EIA Imports Monthly'!QC8</f>
        <v/>
      </c>
      <c r="ON10">
        <f>'EIA Imports Monthly'!QD8</f>
        <v/>
      </c>
      <c r="OO10">
        <f>'EIA Imports Monthly'!QE8</f>
        <v/>
      </c>
      <c r="OP10">
        <f>'EIA Imports Monthly'!QF8</f>
        <v/>
      </c>
      <c r="OQ10">
        <f>'EIA Imports Monthly'!QG8</f>
        <v/>
      </c>
      <c r="OR10">
        <f>'EIA Imports Monthly'!QH8</f>
        <v/>
      </c>
      <c r="OS10">
        <f>'EIA Imports Monthly'!QI8</f>
        <v/>
      </c>
      <c r="OT10">
        <f>'EIA Imports Monthly'!QJ8</f>
        <v/>
      </c>
      <c r="OU10">
        <f>'EIA Imports Monthly'!QK8</f>
        <v/>
      </c>
      <c r="OV10">
        <f>'EIA Imports Monthly'!QL8</f>
        <v/>
      </c>
      <c r="OW10">
        <f>'EIA Imports Monthly'!QM8</f>
        <v/>
      </c>
      <c r="OX10">
        <f>'EIA Imports Monthly'!QN8</f>
        <v/>
      </c>
      <c r="OY10">
        <f>'EIA Imports Monthly'!QO8</f>
        <v/>
      </c>
      <c r="OZ10">
        <f>'EIA Imports Monthly'!QP8</f>
        <v/>
      </c>
      <c r="PA10">
        <f>'EIA Imports Monthly'!QQ8</f>
        <v/>
      </c>
      <c r="PB10">
        <f>'EIA Imports Monthly'!QR8</f>
        <v/>
      </c>
      <c r="PC10">
        <f>'EIA Imports Monthly'!QS8</f>
        <v/>
      </c>
      <c r="PD10">
        <f>'EIA Imports Monthly'!QT8</f>
        <v/>
      </c>
      <c r="PE10">
        <f>'EIA Imports Monthly'!QU8</f>
        <v/>
      </c>
      <c r="PF10">
        <f>'EIA Imports Monthly'!QV8</f>
        <v/>
      </c>
      <c r="PG10">
        <f>'EIA Imports Monthly'!QW8</f>
        <v/>
      </c>
      <c r="PH10">
        <f>'EIA Imports Monthly'!QX8</f>
        <v/>
      </c>
      <c r="PI10">
        <f>'EIA Imports Monthly'!QY8</f>
        <v/>
      </c>
      <c r="PJ10">
        <f>'EIA Imports Monthly'!QZ8</f>
        <v/>
      </c>
      <c r="PK10">
        <f>'EIA Imports Monthly'!RA8</f>
        <v/>
      </c>
      <c r="PL10">
        <f>'EIA Imports Monthly'!RB8</f>
        <v/>
      </c>
      <c r="PM10">
        <f>'EIA Imports Monthly'!RC8</f>
        <v/>
      </c>
      <c r="PN10">
        <f>'EIA Imports Monthly'!RD8</f>
        <v/>
      </c>
      <c r="PO10">
        <f>'EIA Imports Monthly'!RE8</f>
        <v/>
      </c>
      <c r="PP10">
        <f>'EIA Imports Monthly'!RF8</f>
        <v/>
      </c>
      <c r="PQ10">
        <f>'EIA Imports Monthly'!RG8</f>
        <v/>
      </c>
      <c r="PR10">
        <f>'EIA Imports Monthly'!RH8</f>
        <v/>
      </c>
      <c r="PS10">
        <f>'EIA Imports Monthly'!RI8</f>
        <v/>
      </c>
      <c r="PT10">
        <f>'EIA Imports Monthly'!RJ8</f>
        <v/>
      </c>
      <c r="PU10">
        <f>'EIA Imports Monthly'!RK8</f>
        <v/>
      </c>
      <c r="PV10">
        <f>'EIA Imports Monthly'!RL8</f>
        <v/>
      </c>
      <c r="PW10">
        <f>'EIA Imports Monthly'!RM8</f>
        <v/>
      </c>
      <c r="PX10">
        <f>'EIA Imports Monthly'!RN8</f>
        <v/>
      </c>
      <c r="PY10">
        <f>'EIA Imports Monthly'!RO8</f>
        <v/>
      </c>
      <c r="PZ10">
        <f>'EIA Imports Monthly'!RP8</f>
        <v/>
      </c>
      <c r="QA10">
        <f>'EIA Imports Monthly'!RQ8</f>
        <v/>
      </c>
      <c r="QB10">
        <f>'EIA Imports Monthly'!RR8</f>
        <v/>
      </c>
      <c r="QC10">
        <f>'EIA Imports Monthly'!RS8</f>
        <v/>
      </c>
      <c r="QD10">
        <f>'EIA Imports Monthly'!RT8</f>
        <v/>
      </c>
      <c r="QE10">
        <f>'EIA Imports Monthly'!RU8</f>
        <v/>
      </c>
      <c r="QF10">
        <f>'EIA Imports Monthly'!RV8</f>
        <v/>
      </c>
      <c r="QG10">
        <f>'EIA Imports Monthly'!RW8</f>
        <v/>
      </c>
      <c r="QH10">
        <f>'EIA Imports Monthly'!RX8</f>
        <v/>
      </c>
      <c r="QI10">
        <f>'EIA Imports Monthly'!RY8</f>
        <v/>
      </c>
      <c r="QJ10">
        <f>'EIA Imports Monthly'!RZ8</f>
        <v/>
      </c>
      <c r="QK10">
        <f>'EIA Imports Monthly'!SA8</f>
        <v/>
      </c>
      <c r="QL10">
        <f>'EIA Imports Monthly'!SB8</f>
        <v/>
      </c>
      <c r="QM10">
        <f>'EIA Imports Monthly'!SC8</f>
        <v/>
      </c>
      <c r="QN10">
        <f>'EIA Imports Monthly'!SD8</f>
        <v/>
      </c>
      <c r="QO10">
        <f>'EIA Imports Monthly'!SE8</f>
        <v/>
      </c>
      <c r="QP10">
        <f>'EIA Imports Monthly'!SF8</f>
        <v/>
      </c>
      <c r="QQ10">
        <f>'EIA Imports Monthly'!SG8</f>
        <v/>
      </c>
      <c r="QR10">
        <f>'EIA Imports Monthly'!SH8</f>
        <v/>
      </c>
      <c r="QS10">
        <f>'EIA Imports Monthly'!SI8</f>
        <v/>
      </c>
      <c r="QT10">
        <f>'EIA Imports Monthly'!SJ8</f>
        <v/>
      </c>
      <c r="QU10">
        <f>'EIA Imports Monthly'!SK8</f>
        <v/>
      </c>
      <c r="QV10">
        <f>'EIA Imports Monthly'!SL8</f>
        <v/>
      </c>
      <c r="QW10">
        <f>'EIA Imports Monthly'!SM8</f>
        <v/>
      </c>
      <c r="QX10">
        <f>'EIA Imports Monthly'!SN8</f>
        <v/>
      </c>
      <c r="QY10">
        <f>'EIA Imports Monthly'!SO8</f>
        <v/>
      </c>
      <c r="QZ10">
        <f>'EIA Imports Monthly'!SP8</f>
        <v/>
      </c>
      <c r="RA10">
        <f>'EIA Imports Monthly'!SQ8</f>
        <v/>
      </c>
      <c r="RB10">
        <f>'EIA Imports Monthly'!SR8</f>
        <v/>
      </c>
      <c r="RC10">
        <f>'EIA Imports Monthly'!SS8</f>
        <v/>
      </c>
      <c r="RD10">
        <f>'EIA Imports Monthly'!ST8</f>
        <v/>
      </c>
      <c r="RE10">
        <f>'EIA Imports Monthly'!SU8</f>
        <v/>
      </c>
      <c r="RF10">
        <f>'EIA Imports Monthly'!SV8</f>
        <v/>
      </c>
      <c r="RG10">
        <f>'EIA Imports Monthly'!SW8</f>
        <v/>
      </c>
      <c r="RH10">
        <f>'EIA Imports Monthly'!SX8</f>
        <v/>
      </c>
      <c r="RI10">
        <f>'EIA Imports Monthly'!SY8</f>
        <v/>
      </c>
      <c r="RJ10">
        <f>'EIA Imports Monthly'!SZ8</f>
        <v/>
      </c>
      <c r="RK10">
        <f>'EIA Imports Monthly'!TA8</f>
        <v/>
      </c>
      <c r="RL10">
        <f>'EIA Imports Monthly'!TB8</f>
        <v/>
      </c>
      <c r="RM10">
        <f>'EIA Imports Monthly'!TC8</f>
        <v/>
      </c>
      <c r="RN10">
        <f>'EIA Imports Monthly'!TD8</f>
        <v/>
      </c>
      <c r="RO10">
        <f>'EIA Imports Monthly'!TE8</f>
        <v/>
      </c>
      <c r="RP10">
        <f>'EIA Imports Monthly'!TF8</f>
        <v/>
      </c>
      <c r="RQ10">
        <f>'EIA Imports Monthly'!TG8</f>
        <v/>
      </c>
      <c r="RR10">
        <f>'EIA Imports Monthly'!TH8</f>
        <v/>
      </c>
      <c r="RS10">
        <f>'EIA Imports Monthly'!TI8</f>
        <v/>
      </c>
      <c r="RT10">
        <f>'EIA Imports Monthly'!TJ8</f>
        <v/>
      </c>
      <c r="RU10">
        <f>'EIA Imports Monthly'!TK8</f>
        <v/>
      </c>
      <c r="RV10">
        <f>'EIA Imports Monthly'!TL8</f>
        <v/>
      </c>
      <c r="RW10">
        <f>'EIA Imports Monthly'!TM8</f>
        <v/>
      </c>
      <c r="RX10">
        <f>'EIA Imports Monthly'!TN8</f>
        <v/>
      </c>
      <c r="RY10">
        <f>'EIA Imports Monthly'!TO8</f>
        <v/>
      </c>
      <c r="RZ10">
        <f>'EIA Imports Monthly'!TP8</f>
        <v/>
      </c>
      <c r="SA10">
        <f>'EIA Imports Monthly'!TQ8</f>
        <v/>
      </c>
      <c r="SB10">
        <f>'EIA Imports Monthly'!TR8</f>
        <v/>
      </c>
      <c r="SC10">
        <f>'EIA Imports Monthly'!TS8</f>
        <v/>
      </c>
      <c r="SD10">
        <f>'EIA Imports Monthly'!TT8</f>
        <v/>
      </c>
      <c r="SE10">
        <f>'EIA Imports Monthly'!TU8</f>
        <v/>
      </c>
    </row>
    <row r="11" spans="1:499">
      <c r="A11" t="s">
        <v>42</v>
      </c>
      <c r="H11">
        <f>'EIA Imports Monthly'!AX9</f>
        <v/>
      </c>
      <c r="I11">
        <f>'EIA Imports Monthly'!AY9</f>
        <v/>
      </c>
      <c r="J11">
        <f>'EIA Imports Monthly'!AZ9</f>
        <v/>
      </c>
      <c r="K11">
        <f>'EIA Imports Monthly'!BA9</f>
        <v/>
      </c>
      <c r="L11">
        <f>'EIA Imports Monthly'!BB9</f>
        <v/>
      </c>
      <c r="M11">
        <f>'EIA Imports Monthly'!BC9</f>
        <v/>
      </c>
      <c r="N11">
        <f>'EIA Imports Monthly'!BD9</f>
        <v/>
      </c>
      <c r="O11">
        <f>'EIA Imports Monthly'!BE9</f>
        <v/>
      </c>
      <c r="P11">
        <f>'EIA Imports Monthly'!BF9</f>
        <v/>
      </c>
      <c r="Q11">
        <f>'EIA Imports Monthly'!BG9</f>
        <v/>
      </c>
      <c r="R11">
        <f>'EIA Imports Monthly'!BH9</f>
        <v/>
      </c>
      <c r="S11">
        <f>'EIA Imports Monthly'!BI9</f>
        <v/>
      </c>
      <c r="T11">
        <f>'EIA Imports Monthly'!BJ9</f>
        <v/>
      </c>
      <c r="U11">
        <f>'EIA Imports Monthly'!BK9</f>
        <v/>
      </c>
      <c r="V11">
        <f>'EIA Imports Monthly'!BL9</f>
        <v/>
      </c>
      <c r="W11">
        <f>'EIA Imports Monthly'!BM9</f>
        <v/>
      </c>
      <c r="X11">
        <f>'EIA Imports Monthly'!BN9</f>
        <v/>
      </c>
      <c r="Y11">
        <f>'EIA Imports Monthly'!BO9</f>
        <v/>
      </c>
      <c r="Z11">
        <f>'EIA Imports Monthly'!BP9</f>
        <v/>
      </c>
      <c r="AA11">
        <f>'EIA Imports Monthly'!BQ9</f>
        <v/>
      </c>
      <c r="AB11">
        <f>'EIA Imports Monthly'!BR9</f>
        <v/>
      </c>
      <c r="AC11">
        <f>'EIA Imports Monthly'!BS9</f>
        <v/>
      </c>
      <c r="AD11">
        <f>'EIA Imports Monthly'!BT9</f>
        <v/>
      </c>
      <c r="AE11">
        <f>'EIA Imports Monthly'!BU9</f>
        <v/>
      </c>
      <c r="AF11">
        <f>'EIA Imports Monthly'!BV9</f>
        <v/>
      </c>
      <c r="AG11">
        <f>'EIA Imports Monthly'!BW9</f>
        <v/>
      </c>
      <c r="AH11">
        <f>'EIA Imports Monthly'!BX9</f>
        <v/>
      </c>
      <c r="AI11">
        <f>'EIA Imports Monthly'!BY9</f>
        <v/>
      </c>
      <c r="AJ11">
        <f>'EIA Imports Monthly'!BZ9</f>
        <v/>
      </c>
      <c r="AK11">
        <f>'EIA Imports Monthly'!CA9</f>
        <v/>
      </c>
      <c r="AL11">
        <f>'EIA Imports Monthly'!CB9</f>
        <v/>
      </c>
      <c r="AM11">
        <f>'EIA Imports Monthly'!CC9</f>
        <v/>
      </c>
      <c r="AN11">
        <f>'EIA Imports Monthly'!CD9</f>
        <v/>
      </c>
      <c r="AO11">
        <f>'EIA Imports Monthly'!CE9</f>
        <v/>
      </c>
      <c r="AP11">
        <f>'EIA Imports Monthly'!CF9</f>
        <v/>
      </c>
      <c r="AQ11">
        <f>'EIA Imports Monthly'!CG9</f>
        <v/>
      </c>
      <c r="AR11">
        <f>'EIA Imports Monthly'!CH9</f>
        <v/>
      </c>
      <c r="AS11">
        <f>'EIA Imports Monthly'!CI9</f>
        <v/>
      </c>
      <c r="AT11">
        <f>'EIA Imports Monthly'!CJ9</f>
        <v/>
      </c>
      <c r="AU11">
        <f>'EIA Imports Monthly'!CK9</f>
        <v/>
      </c>
      <c r="AV11">
        <f>'EIA Imports Monthly'!CL9</f>
        <v/>
      </c>
      <c r="AW11">
        <f>'EIA Imports Monthly'!CM9</f>
        <v/>
      </c>
      <c r="AX11">
        <f>'EIA Imports Monthly'!CN9</f>
        <v/>
      </c>
      <c r="AY11">
        <f>'EIA Imports Monthly'!CO9</f>
        <v/>
      </c>
      <c r="AZ11">
        <f>'EIA Imports Monthly'!CP9</f>
        <v/>
      </c>
      <c r="BA11">
        <f>'EIA Imports Monthly'!CQ9</f>
        <v/>
      </c>
      <c r="BB11">
        <f>'EIA Imports Monthly'!CR9</f>
        <v/>
      </c>
      <c r="BC11">
        <f>'EIA Imports Monthly'!CS9</f>
        <v/>
      </c>
      <c r="BD11">
        <f>'EIA Imports Monthly'!CT9</f>
        <v/>
      </c>
      <c r="BE11">
        <f>'EIA Imports Monthly'!CU9</f>
        <v/>
      </c>
      <c r="BF11">
        <f>'EIA Imports Monthly'!CV9</f>
        <v/>
      </c>
      <c r="BG11">
        <f>'EIA Imports Monthly'!CW9</f>
        <v/>
      </c>
      <c r="BH11">
        <f>'EIA Imports Monthly'!CX9</f>
        <v/>
      </c>
      <c r="BI11">
        <f>'EIA Imports Monthly'!CY9</f>
        <v/>
      </c>
      <c r="BJ11">
        <f>'EIA Imports Monthly'!CZ9</f>
        <v/>
      </c>
      <c r="BK11">
        <f>'EIA Imports Monthly'!DA9</f>
        <v/>
      </c>
      <c r="BL11">
        <f>'EIA Imports Monthly'!DB9</f>
        <v/>
      </c>
      <c r="BM11">
        <f>'EIA Imports Monthly'!DC9</f>
        <v/>
      </c>
      <c r="BN11">
        <f>'EIA Imports Monthly'!DD9</f>
        <v/>
      </c>
      <c r="BO11">
        <f>'EIA Imports Monthly'!DE9</f>
        <v/>
      </c>
      <c r="BP11">
        <f>'EIA Imports Monthly'!DF9</f>
        <v/>
      </c>
      <c r="BQ11">
        <f>'EIA Imports Monthly'!DG9</f>
        <v/>
      </c>
      <c r="BR11">
        <f>'EIA Imports Monthly'!DH9</f>
        <v/>
      </c>
      <c r="BS11">
        <f>'EIA Imports Monthly'!DI9</f>
        <v/>
      </c>
      <c r="BT11">
        <f>'EIA Imports Monthly'!DJ9</f>
        <v/>
      </c>
      <c r="BU11">
        <f>'EIA Imports Monthly'!DK9</f>
        <v/>
      </c>
      <c r="BV11">
        <f>'EIA Imports Monthly'!DL9</f>
        <v/>
      </c>
      <c r="BW11">
        <f>'EIA Imports Monthly'!DM9</f>
        <v/>
      </c>
      <c r="BX11">
        <f>'EIA Imports Monthly'!DN9</f>
        <v/>
      </c>
      <c r="BY11">
        <f>'EIA Imports Monthly'!DO9</f>
        <v/>
      </c>
      <c r="BZ11">
        <f>'EIA Imports Monthly'!DP9</f>
        <v/>
      </c>
      <c r="CA11">
        <f>'EIA Imports Monthly'!DQ9</f>
        <v/>
      </c>
      <c r="CB11">
        <f>'EIA Imports Monthly'!DR9</f>
        <v/>
      </c>
      <c r="CC11">
        <f>'EIA Imports Monthly'!DS9</f>
        <v/>
      </c>
      <c r="CD11">
        <f>'EIA Imports Monthly'!DT9</f>
        <v/>
      </c>
      <c r="CE11">
        <f>'EIA Imports Monthly'!DU9</f>
        <v/>
      </c>
      <c r="CF11">
        <f>'EIA Imports Monthly'!DV9</f>
        <v/>
      </c>
      <c r="CG11">
        <f>'EIA Imports Monthly'!DW9</f>
        <v/>
      </c>
      <c r="CH11">
        <f>'EIA Imports Monthly'!DX9</f>
        <v/>
      </c>
      <c r="CI11">
        <f>'EIA Imports Monthly'!DY9</f>
        <v/>
      </c>
      <c r="CJ11">
        <f>'EIA Imports Monthly'!DZ9</f>
        <v/>
      </c>
      <c r="CK11">
        <f>'EIA Imports Monthly'!EA9</f>
        <v/>
      </c>
      <c r="CL11">
        <f>'EIA Imports Monthly'!EB9</f>
        <v/>
      </c>
      <c r="CM11">
        <f>'EIA Imports Monthly'!EC9</f>
        <v/>
      </c>
      <c r="CN11">
        <f>'EIA Imports Monthly'!ED9</f>
        <v/>
      </c>
      <c r="CO11">
        <f>'EIA Imports Monthly'!EE9</f>
        <v/>
      </c>
      <c r="CP11">
        <f>'EIA Imports Monthly'!EF9</f>
        <v/>
      </c>
      <c r="CQ11">
        <f>'EIA Imports Monthly'!EG9</f>
        <v/>
      </c>
      <c r="CR11">
        <f>'EIA Imports Monthly'!EH9</f>
        <v/>
      </c>
      <c r="CS11">
        <f>'EIA Imports Monthly'!EI9</f>
        <v/>
      </c>
      <c r="CT11">
        <f>'EIA Imports Monthly'!EJ9</f>
        <v/>
      </c>
      <c r="CU11">
        <f>'EIA Imports Monthly'!EK9</f>
        <v/>
      </c>
      <c r="CV11">
        <f>'EIA Imports Monthly'!EL9</f>
        <v/>
      </c>
      <c r="CW11">
        <f>'EIA Imports Monthly'!EM9</f>
        <v/>
      </c>
      <c r="CX11">
        <f>'EIA Imports Monthly'!EN9</f>
        <v/>
      </c>
      <c r="CY11">
        <f>'EIA Imports Monthly'!EO9</f>
        <v/>
      </c>
      <c r="CZ11">
        <f>'EIA Imports Monthly'!EP9</f>
        <v/>
      </c>
      <c r="DA11">
        <f>'EIA Imports Monthly'!EQ9</f>
        <v/>
      </c>
      <c r="DB11">
        <f>'EIA Imports Monthly'!ER9</f>
        <v/>
      </c>
      <c r="DC11">
        <f>'EIA Imports Monthly'!ES9</f>
        <v/>
      </c>
      <c r="DD11">
        <f>'EIA Imports Monthly'!ET9</f>
        <v/>
      </c>
      <c r="DE11">
        <f>'EIA Imports Monthly'!EU9</f>
        <v/>
      </c>
      <c r="DF11">
        <f>'EIA Imports Monthly'!EV9</f>
        <v/>
      </c>
      <c r="DG11">
        <f>'EIA Imports Monthly'!EW9</f>
        <v/>
      </c>
      <c r="DH11">
        <f>'EIA Imports Monthly'!EX9</f>
        <v/>
      </c>
      <c r="DI11">
        <f>'EIA Imports Monthly'!EY9</f>
        <v/>
      </c>
      <c r="DJ11">
        <f>'EIA Imports Monthly'!EZ9</f>
        <v/>
      </c>
      <c r="DK11">
        <f>'EIA Imports Monthly'!FA9</f>
        <v/>
      </c>
      <c r="DL11">
        <f>'EIA Imports Monthly'!FB9</f>
        <v/>
      </c>
      <c r="DM11">
        <f>'EIA Imports Monthly'!FC9</f>
        <v/>
      </c>
      <c r="DN11">
        <f>'EIA Imports Monthly'!FD9</f>
        <v/>
      </c>
      <c r="DO11">
        <f>'EIA Imports Monthly'!FE9</f>
        <v/>
      </c>
      <c r="DP11">
        <f>'EIA Imports Monthly'!FF9</f>
        <v/>
      </c>
      <c r="DQ11">
        <f>'EIA Imports Monthly'!FG9</f>
        <v/>
      </c>
      <c r="DR11">
        <f>'EIA Imports Monthly'!FH9</f>
        <v/>
      </c>
      <c r="DS11">
        <f>'EIA Imports Monthly'!FI9</f>
        <v/>
      </c>
      <c r="DT11">
        <f>'EIA Imports Monthly'!FJ9</f>
        <v/>
      </c>
      <c r="DU11">
        <f>'EIA Imports Monthly'!FK9</f>
        <v/>
      </c>
      <c r="DV11">
        <f>'EIA Imports Monthly'!FL9</f>
        <v/>
      </c>
      <c r="DW11">
        <f>'EIA Imports Monthly'!FM9</f>
        <v/>
      </c>
      <c r="DX11">
        <f>'EIA Imports Monthly'!FN9</f>
        <v/>
      </c>
      <c r="DY11">
        <f>'EIA Imports Monthly'!FO9</f>
        <v/>
      </c>
      <c r="DZ11">
        <f>'EIA Imports Monthly'!FP9</f>
        <v/>
      </c>
      <c r="EA11">
        <f>'EIA Imports Monthly'!FQ9</f>
        <v/>
      </c>
      <c r="EB11">
        <f>'EIA Imports Monthly'!FR9</f>
        <v/>
      </c>
      <c r="EC11">
        <f>'EIA Imports Monthly'!FS9</f>
        <v/>
      </c>
      <c r="ED11">
        <f>'EIA Imports Monthly'!FT9</f>
        <v/>
      </c>
      <c r="EE11">
        <f>'EIA Imports Monthly'!FU9</f>
        <v/>
      </c>
      <c r="EF11">
        <f>'EIA Imports Monthly'!FV9</f>
        <v/>
      </c>
      <c r="EG11">
        <f>'EIA Imports Monthly'!FW9</f>
        <v/>
      </c>
      <c r="EH11">
        <f>'EIA Imports Monthly'!FX9</f>
        <v/>
      </c>
      <c r="EI11">
        <f>'EIA Imports Monthly'!FY9</f>
        <v/>
      </c>
      <c r="EJ11">
        <f>'EIA Imports Monthly'!FZ9</f>
        <v/>
      </c>
      <c r="EK11">
        <f>'EIA Imports Monthly'!GA9</f>
        <v/>
      </c>
      <c r="EL11">
        <f>'EIA Imports Monthly'!GB9</f>
        <v/>
      </c>
      <c r="EM11">
        <f>'EIA Imports Monthly'!GC9</f>
        <v/>
      </c>
      <c r="EN11">
        <f>'EIA Imports Monthly'!GD9</f>
        <v/>
      </c>
      <c r="EO11">
        <f>'EIA Imports Monthly'!GE9</f>
        <v/>
      </c>
      <c r="EP11">
        <f>'EIA Imports Monthly'!GF9</f>
        <v/>
      </c>
      <c r="EQ11">
        <f>'EIA Imports Monthly'!GG9</f>
        <v/>
      </c>
      <c r="ER11">
        <f>'EIA Imports Monthly'!GH9</f>
        <v/>
      </c>
      <c r="ES11">
        <f>'EIA Imports Monthly'!GI9</f>
        <v/>
      </c>
      <c r="ET11">
        <f>'EIA Imports Monthly'!GJ9</f>
        <v/>
      </c>
      <c r="EU11">
        <f>'EIA Imports Monthly'!GK9</f>
        <v/>
      </c>
      <c r="EV11">
        <f>'EIA Imports Monthly'!GL9</f>
        <v/>
      </c>
      <c r="EW11">
        <f>'EIA Imports Monthly'!GM9</f>
        <v/>
      </c>
      <c r="EX11">
        <f>'EIA Imports Monthly'!GN9</f>
        <v/>
      </c>
      <c r="EY11">
        <f>'EIA Imports Monthly'!GO9</f>
        <v/>
      </c>
      <c r="EZ11">
        <f>'EIA Imports Monthly'!GP9</f>
        <v/>
      </c>
      <c r="FA11">
        <f>'EIA Imports Monthly'!GQ9</f>
        <v/>
      </c>
      <c r="FB11">
        <f>'EIA Imports Monthly'!GR9</f>
        <v/>
      </c>
      <c r="FC11">
        <f>'EIA Imports Monthly'!GS9</f>
        <v/>
      </c>
      <c r="FD11">
        <f>'EIA Imports Monthly'!GT9</f>
        <v/>
      </c>
      <c r="FE11">
        <f>'EIA Imports Monthly'!GU9</f>
        <v/>
      </c>
      <c r="FF11">
        <f>'EIA Imports Monthly'!GV9</f>
        <v/>
      </c>
      <c r="FG11">
        <f>'EIA Imports Monthly'!GW9</f>
        <v/>
      </c>
      <c r="FH11">
        <f>'EIA Imports Monthly'!GX9</f>
        <v/>
      </c>
      <c r="FI11">
        <f>'EIA Imports Monthly'!GY9</f>
        <v/>
      </c>
      <c r="FJ11">
        <f>'EIA Imports Monthly'!GZ9</f>
        <v/>
      </c>
      <c r="FK11">
        <f>'EIA Imports Monthly'!HA9</f>
        <v/>
      </c>
      <c r="FL11">
        <f>'EIA Imports Monthly'!HB9</f>
        <v/>
      </c>
      <c r="FM11">
        <f>'EIA Imports Monthly'!HC9</f>
        <v/>
      </c>
      <c r="FN11">
        <f>'EIA Imports Monthly'!HD9</f>
        <v/>
      </c>
      <c r="FO11">
        <f>'EIA Imports Monthly'!HE9</f>
        <v/>
      </c>
      <c r="FP11">
        <f>'EIA Imports Monthly'!HF9</f>
        <v/>
      </c>
      <c r="FQ11">
        <f>'EIA Imports Monthly'!HG9</f>
        <v/>
      </c>
      <c r="FR11">
        <f>'EIA Imports Monthly'!HH9</f>
        <v/>
      </c>
      <c r="FS11">
        <f>'EIA Imports Monthly'!HI9</f>
        <v/>
      </c>
      <c r="FT11">
        <f>'EIA Imports Monthly'!HJ9</f>
        <v/>
      </c>
      <c r="FU11">
        <f>'EIA Imports Monthly'!HK9</f>
        <v/>
      </c>
      <c r="FV11">
        <f>'EIA Imports Monthly'!HL9</f>
        <v/>
      </c>
      <c r="FW11">
        <f>'EIA Imports Monthly'!HM9</f>
        <v/>
      </c>
      <c r="FX11">
        <f>'EIA Imports Monthly'!HN9</f>
        <v/>
      </c>
      <c r="FY11">
        <f>'EIA Imports Monthly'!HO9</f>
        <v/>
      </c>
      <c r="FZ11">
        <f>'EIA Imports Monthly'!HP9</f>
        <v/>
      </c>
      <c r="GA11">
        <f>'EIA Imports Monthly'!HQ9</f>
        <v/>
      </c>
      <c r="GB11">
        <f>'EIA Imports Monthly'!HR9</f>
        <v/>
      </c>
      <c r="GC11">
        <f>'EIA Imports Monthly'!HS9</f>
        <v/>
      </c>
      <c r="GD11">
        <f>'EIA Imports Monthly'!HT9</f>
        <v/>
      </c>
      <c r="GE11">
        <f>'EIA Imports Monthly'!HU9</f>
        <v/>
      </c>
      <c r="GF11">
        <f>'EIA Imports Monthly'!HV9</f>
        <v/>
      </c>
      <c r="GG11">
        <f>'EIA Imports Monthly'!HW9</f>
        <v/>
      </c>
      <c r="GH11">
        <f>'EIA Imports Monthly'!HX9</f>
        <v/>
      </c>
      <c r="GI11">
        <f>'EIA Imports Monthly'!HY9</f>
        <v/>
      </c>
      <c r="GJ11">
        <f>'EIA Imports Monthly'!HZ9</f>
        <v/>
      </c>
      <c r="GK11">
        <f>'EIA Imports Monthly'!IA9</f>
        <v/>
      </c>
      <c r="GL11">
        <f>'EIA Imports Monthly'!IB9</f>
        <v/>
      </c>
      <c r="GM11">
        <f>'EIA Imports Monthly'!IC9</f>
        <v/>
      </c>
      <c r="GN11">
        <f>'EIA Imports Monthly'!ID9</f>
        <v/>
      </c>
      <c r="GO11">
        <f>'EIA Imports Monthly'!IE9</f>
        <v/>
      </c>
      <c r="GP11">
        <f>'EIA Imports Monthly'!IF9</f>
        <v/>
      </c>
      <c r="GQ11">
        <f>'EIA Imports Monthly'!IG9</f>
        <v/>
      </c>
      <c r="GR11">
        <f>'EIA Imports Monthly'!IH9</f>
        <v/>
      </c>
      <c r="GS11">
        <f>'EIA Imports Monthly'!II9</f>
        <v/>
      </c>
      <c r="GT11">
        <f>'EIA Imports Monthly'!IJ9</f>
        <v/>
      </c>
      <c r="GU11">
        <f>'EIA Imports Monthly'!IK9</f>
        <v/>
      </c>
      <c r="GV11">
        <f>'EIA Imports Monthly'!IL9</f>
        <v/>
      </c>
      <c r="GW11">
        <f>'EIA Imports Monthly'!IM9</f>
        <v/>
      </c>
      <c r="GX11">
        <f>'EIA Imports Monthly'!IN9</f>
        <v/>
      </c>
      <c r="GY11">
        <f>'EIA Imports Monthly'!IO9</f>
        <v/>
      </c>
      <c r="GZ11">
        <f>'EIA Imports Monthly'!IP9</f>
        <v/>
      </c>
      <c r="HA11">
        <f>'EIA Imports Monthly'!IQ9</f>
        <v/>
      </c>
      <c r="HB11">
        <f>'EIA Imports Monthly'!IR9</f>
        <v/>
      </c>
      <c r="HC11">
        <f>'EIA Imports Monthly'!IS9</f>
        <v/>
      </c>
      <c r="HD11">
        <f>'EIA Imports Monthly'!IT9</f>
        <v/>
      </c>
      <c r="HE11">
        <f>'EIA Imports Monthly'!IU9</f>
        <v/>
      </c>
      <c r="HF11">
        <f>'EIA Imports Monthly'!IV9</f>
        <v/>
      </c>
      <c r="HG11">
        <f>'EIA Imports Monthly'!IW9</f>
        <v/>
      </c>
      <c r="HH11">
        <f>'EIA Imports Monthly'!IX9</f>
        <v/>
      </c>
      <c r="HI11">
        <f>'EIA Imports Monthly'!IY9</f>
        <v/>
      </c>
      <c r="HJ11">
        <f>'EIA Imports Monthly'!IZ9</f>
        <v/>
      </c>
      <c r="HK11">
        <f>'EIA Imports Monthly'!JA9</f>
        <v/>
      </c>
      <c r="HL11">
        <f>'EIA Imports Monthly'!JB9</f>
        <v/>
      </c>
      <c r="HM11">
        <f>'EIA Imports Monthly'!JC9</f>
        <v/>
      </c>
      <c r="HN11">
        <f>'EIA Imports Monthly'!JD9</f>
        <v/>
      </c>
      <c r="HO11">
        <f>'EIA Imports Monthly'!JE9</f>
        <v/>
      </c>
      <c r="HP11">
        <f>'EIA Imports Monthly'!JF9</f>
        <v/>
      </c>
      <c r="HQ11">
        <f>'EIA Imports Monthly'!JG9</f>
        <v/>
      </c>
      <c r="HR11">
        <f>'EIA Imports Monthly'!JH9</f>
        <v/>
      </c>
      <c r="HS11">
        <f>'EIA Imports Monthly'!JI9</f>
        <v/>
      </c>
      <c r="HT11">
        <f>'EIA Imports Monthly'!JJ9</f>
        <v/>
      </c>
      <c r="HU11">
        <f>'EIA Imports Monthly'!JK9</f>
        <v/>
      </c>
      <c r="HV11">
        <f>'EIA Imports Monthly'!JL9</f>
        <v/>
      </c>
      <c r="HW11">
        <f>'EIA Imports Monthly'!JM9</f>
        <v/>
      </c>
      <c r="HX11">
        <f>'EIA Imports Monthly'!JN9</f>
        <v/>
      </c>
      <c r="HY11">
        <f>'EIA Imports Monthly'!JO9</f>
        <v/>
      </c>
      <c r="HZ11">
        <f>'EIA Imports Monthly'!JP9</f>
        <v/>
      </c>
      <c r="IA11">
        <f>'EIA Imports Monthly'!JQ9</f>
        <v/>
      </c>
      <c r="IB11">
        <f>'EIA Imports Monthly'!JR9</f>
        <v/>
      </c>
      <c r="IC11">
        <f>'EIA Imports Monthly'!JS9</f>
        <v/>
      </c>
      <c r="ID11">
        <f>'EIA Imports Monthly'!JT9</f>
        <v/>
      </c>
      <c r="IE11">
        <f>'EIA Imports Monthly'!JU9</f>
        <v/>
      </c>
      <c r="IF11">
        <f>'EIA Imports Monthly'!JV9</f>
        <v/>
      </c>
      <c r="IG11">
        <f>'EIA Imports Monthly'!JW9</f>
        <v/>
      </c>
      <c r="IH11">
        <f>'EIA Imports Monthly'!JX9</f>
        <v/>
      </c>
      <c r="II11">
        <f>'EIA Imports Monthly'!JY9</f>
        <v/>
      </c>
      <c r="IJ11">
        <f>'EIA Imports Monthly'!JZ9</f>
        <v/>
      </c>
      <c r="IK11">
        <f>'EIA Imports Monthly'!KA9</f>
        <v/>
      </c>
      <c r="IL11">
        <f>'EIA Imports Monthly'!KB9</f>
        <v/>
      </c>
      <c r="IM11">
        <f>'EIA Imports Monthly'!KC9</f>
        <v/>
      </c>
      <c r="IN11">
        <f>'EIA Imports Monthly'!KD9</f>
        <v/>
      </c>
      <c r="IO11">
        <f>'EIA Imports Monthly'!KE9</f>
        <v/>
      </c>
      <c r="IP11">
        <f>'EIA Imports Monthly'!KF9</f>
        <v/>
      </c>
      <c r="IQ11">
        <f>'EIA Imports Monthly'!KG9</f>
        <v/>
      </c>
      <c r="IR11">
        <f>'EIA Imports Monthly'!KH9</f>
        <v/>
      </c>
      <c r="IS11">
        <f>'EIA Imports Monthly'!KI9</f>
        <v/>
      </c>
      <c r="IT11">
        <f>'EIA Imports Monthly'!KJ9</f>
        <v/>
      </c>
      <c r="IU11">
        <f>'EIA Imports Monthly'!KK9</f>
        <v/>
      </c>
      <c r="IV11">
        <f>'EIA Imports Monthly'!KL9</f>
        <v/>
      </c>
      <c r="IW11">
        <f>'EIA Imports Monthly'!KM9</f>
        <v/>
      </c>
      <c r="IX11">
        <f>'EIA Imports Monthly'!KN9</f>
        <v/>
      </c>
      <c r="IY11">
        <f>'EIA Imports Monthly'!KO9</f>
        <v/>
      </c>
      <c r="IZ11">
        <f>'EIA Imports Monthly'!KP9</f>
        <v/>
      </c>
      <c r="JA11">
        <f>'EIA Imports Monthly'!KQ9</f>
        <v/>
      </c>
      <c r="JB11">
        <f>'EIA Imports Monthly'!KR9</f>
        <v/>
      </c>
      <c r="JC11">
        <f>'EIA Imports Monthly'!KS9</f>
        <v/>
      </c>
      <c r="JD11">
        <f>'EIA Imports Monthly'!KT9</f>
        <v/>
      </c>
      <c r="JE11">
        <f>'EIA Imports Monthly'!KU9</f>
        <v/>
      </c>
      <c r="JF11">
        <f>'EIA Imports Monthly'!KV9</f>
        <v/>
      </c>
      <c r="JG11">
        <f>'EIA Imports Monthly'!KW9</f>
        <v/>
      </c>
      <c r="JH11">
        <f>'EIA Imports Monthly'!KX9</f>
        <v/>
      </c>
      <c r="JI11">
        <f>'EIA Imports Monthly'!KY9</f>
        <v/>
      </c>
      <c r="JJ11">
        <f>'EIA Imports Monthly'!KZ9</f>
        <v/>
      </c>
      <c r="JK11">
        <f>'EIA Imports Monthly'!LA9</f>
        <v/>
      </c>
      <c r="JL11">
        <f>'EIA Imports Monthly'!LB9</f>
        <v/>
      </c>
      <c r="JM11">
        <f>'EIA Imports Monthly'!LC9</f>
        <v/>
      </c>
      <c r="JN11">
        <f>'EIA Imports Monthly'!LD9</f>
        <v/>
      </c>
      <c r="JO11">
        <f>'EIA Imports Monthly'!LE9</f>
        <v/>
      </c>
      <c r="JP11">
        <f>'EIA Imports Monthly'!LF9</f>
        <v/>
      </c>
      <c r="JQ11">
        <f>'EIA Imports Monthly'!LG9</f>
        <v/>
      </c>
      <c r="JR11">
        <f>'EIA Imports Monthly'!LH9</f>
        <v/>
      </c>
      <c r="JS11">
        <f>'EIA Imports Monthly'!LI9</f>
        <v/>
      </c>
      <c r="JT11">
        <f>'EIA Imports Monthly'!LJ9</f>
        <v/>
      </c>
      <c r="JU11">
        <f>'EIA Imports Monthly'!LK9</f>
        <v/>
      </c>
      <c r="JV11">
        <f>'EIA Imports Monthly'!LL9</f>
        <v/>
      </c>
      <c r="JW11">
        <f>'EIA Imports Monthly'!LM9</f>
        <v/>
      </c>
      <c r="JX11">
        <f>'EIA Imports Monthly'!LN9</f>
        <v/>
      </c>
      <c r="JY11">
        <f>'EIA Imports Monthly'!LO9</f>
        <v/>
      </c>
      <c r="JZ11">
        <f>'EIA Imports Monthly'!LP9</f>
        <v/>
      </c>
      <c r="KA11">
        <f>'EIA Imports Monthly'!LQ9</f>
        <v/>
      </c>
      <c r="KB11">
        <f>'EIA Imports Monthly'!LR9</f>
        <v/>
      </c>
      <c r="KC11">
        <f>'EIA Imports Monthly'!LS9</f>
        <v/>
      </c>
      <c r="KD11">
        <f>'EIA Imports Monthly'!LT9</f>
        <v/>
      </c>
      <c r="KE11">
        <f>'EIA Imports Monthly'!LU9</f>
        <v/>
      </c>
      <c r="KF11">
        <f>'EIA Imports Monthly'!LV9</f>
        <v/>
      </c>
      <c r="KG11">
        <f>'EIA Imports Monthly'!LW9</f>
        <v/>
      </c>
      <c r="KH11">
        <f>'EIA Imports Monthly'!LX9</f>
        <v/>
      </c>
      <c r="KI11">
        <f>'EIA Imports Monthly'!LY9</f>
        <v/>
      </c>
      <c r="KJ11">
        <f>'EIA Imports Monthly'!LZ9</f>
        <v/>
      </c>
      <c r="KK11">
        <f>'EIA Imports Monthly'!MA9</f>
        <v/>
      </c>
      <c r="KL11">
        <f>'EIA Imports Monthly'!MB9</f>
        <v/>
      </c>
      <c r="KM11">
        <f>'EIA Imports Monthly'!MC9</f>
        <v/>
      </c>
      <c r="KN11">
        <f>'EIA Imports Monthly'!MD9</f>
        <v/>
      </c>
      <c r="KO11">
        <f>'EIA Imports Monthly'!ME9</f>
        <v/>
      </c>
      <c r="KP11">
        <f>'EIA Imports Monthly'!MF9</f>
        <v/>
      </c>
      <c r="KQ11">
        <f>'EIA Imports Monthly'!MG9</f>
        <v/>
      </c>
      <c r="KR11">
        <f>'EIA Imports Monthly'!MH9</f>
        <v/>
      </c>
      <c r="KS11">
        <f>'EIA Imports Monthly'!MI9</f>
        <v/>
      </c>
      <c r="KT11">
        <f>'EIA Imports Monthly'!MJ9</f>
        <v/>
      </c>
      <c r="KU11">
        <f>'EIA Imports Monthly'!MK9</f>
        <v/>
      </c>
      <c r="KV11">
        <f>'EIA Imports Monthly'!ML9</f>
        <v/>
      </c>
      <c r="KW11">
        <f>'EIA Imports Monthly'!MM9</f>
        <v/>
      </c>
      <c r="KX11">
        <f>'EIA Imports Monthly'!MN9</f>
        <v/>
      </c>
      <c r="KY11">
        <f>'EIA Imports Monthly'!MO9</f>
        <v/>
      </c>
      <c r="KZ11">
        <f>'EIA Imports Monthly'!MP9</f>
        <v/>
      </c>
      <c r="LA11">
        <f>'EIA Imports Monthly'!MQ9</f>
        <v/>
      </c>
      <c r="LB11">
        <f>'EIA Imports Monthly'!MR9</f>
        <v/>
      </c>
      <c r="LC11">
        <f>'EIA Imports Monthly'!MS9</f>
        <v/>
      </c>
      <c r="LD11">
        <f>'EIA Imports Monthly'!MT9</f>
        <v/>
      </c>
      <c r="LE11">
        <f>'EIA Imports Monthly'!MU9</f>
        <v/>
      </c>
      <c r="LF11">
        <f>'EIA Imports Monthly'!MV9</f>
        <v/>
      </c>
      <c r="LG11">
        <f>'EIA Imports Monthly'!MW9</f>
        <v/>
      </c>
      <c r="LH11">
        <f>'EIA Imports Monthly'!MX9</f>
        <v/>
      </c>
      <c r="LI11">
        <f>'EIA Imports Monthly'!MY9</f>
        <v/>
      </c>
      <c r="LJ11">
        <f>'EIA Imports Monthly'!MZ9</f>
        <v/>
      </c>
      <c r="LK11">
        <f>'EIA Imports Monthly'!NA9</f>
        <v/>
      </c>
      <c r="LL11">
        <f>'EIA Imports Monthly'!NB9</f>
        <v/>
      </c>
      <c r="LM11">
        <f>'EIA Imports Monthly'!NC9</f>
        <v/>
      </c>
      <c r="LN11">
        <f>'EIA Imports Monthly'!ND9</f>
        <v/>
      </c>
      <c r="LO11">
        <f>'EIA Imports Monthly'!NE9</f>
        <v/>
      </c>
      <c r="LP11">
        <f>'EIA Imports Monthly'!NF9</f>
        <v/>
      </c>
      <c r="LQ11">
        <f>'EIA Imports Monthly'!NG9</f>
        <v/>
      </c>
      <c r="LR11">
        <f>'EIA Imports Monthly'!NH9</f>
        <v/>
      </c>
      <c r="LS11">
        <f>'EIA Imports Monthly'!NI9</f>
        <v/>
      </c>
      <c r="LT11">
        <f>'EIA Imports Monthly'!NJ9</f>
        <v/>
      </c>
      <c r="LU11">
        <f>'EIA Imports Monthly'!NK9</f>
        <v/>
      </c>
      <c r="LV11">
        <f>'EIA Imports Monthly'!NL9</f>
        <v/>
      </c>
      <c r="LW11">
        <f>'EIA Imports Monthly'!NM9</f>
        <v/>
      </c>
      <c r="LX11">
        <f>'EIA Imports Monthly'!NN9</f>
        <v/>
      </c>
      <c r="LY11">
        <f>'EIA Imports Monthly'!NO9</f>
        <v/>
      </c>
      <c r="LZ11">
        <f>'EIA Imports Monthly'!NP9</f>
        <v/>
      </c>
      <c r="MA11">
        <f>'EIA Imports Monthly'!NQ9</f>
        <v/>
      </c>
      <c r="MB11">
        <f>'EIA Imports Monthly'!NR9</f>
        <v/>
      </c>
      <c r="MC11">
        <f>'EIA Imports Monthly'!NS9</f>
        <v/>
      </c>
      <c r="MD11">
        <f>'EIA Imports Monthly'!NT9</f>
        <v/>
      </c>
      <c r="ME11">
        <f>'EIA Imports Monthly'!NU9</f>
        <v/>
      </c>
      <c r="MF11">
        <f>'EIA Imports Monthly'!NV9</f>
        <v/>
      </c>
      <c r="MG11">
        <f>'EIA Imports Monthly'!NW9</f>
        <v/>
      </c>
      <c r="MH11">
        <f>'EIA Imports Monthly'!NX9</f>
        <v/>
      </c>
      <c r="MI11">
        <f>'EIA Imports Monthly'!NY9</f>
        <v/>
      </c>
      <c r="MJ11">
        <f>'EIA Imports Monthly'!NZ9</f>
        <v/>
      </c>
      <c r="MK11">
        <f>'EIA Imports Monthly'!OA9</f>
        <v/>
      </c>
      <c r="ML11">
        <f>'EIA Imports Monthly'!OB9</f>
        <v/>
      </c>
      <c r="MM11">
        <f>'EIA Imports Monthly'!OC9</f>
        <v/>
      </c>
      <c r="MN11">
        <f>'EIA Imports Monthly'!OD9</f>
        <v/>
      </c>
      <c r="MO11">
        <f>'EIA Imports Monthly'!OE9</f>
        <v/>
      </c>
      <c r="MP11">
        <f>'EIA Imports Monthly'!OF9</f>
        <v/>
      </c>
      <c r="MQ11">
        <f>'EIA Imports Monthly'!OG9</f>
        <v/>
      </c>
      <c r="MR11">
        <f>'EIA Imports Monthly'!OH9</f>
        <v/>
      </c>
      <c r="MS11">
        <f>'EIA Imports Monthly'!OI9</f>
        <v/>
      </c>
      <c r="MT11">
        <f>'EIA Imports Monthly'!OJ9</f>
        <v/>
      </c>
      <c r="MU11">
        <f>'EIA Imports Monthly'!OK9</f>
        <v/>
      </c>
      <c r="MV11">
        <f>'EIA Imports Monthly'!OL9</f>
        <v/>
      </c>
      <c r="MW11">
        <f>'EIA Imports Monthly'!OM9</f>
        <v/>
      </c>
      <c r="MX11">
        <f>'EIA Imports Monthly'!ON9</f>
        <v/>
      </c>
      <c r="MY11">
        <f>'EIA Imports Monthly'!OO9</f>
        <v/>
      </c>
      <c r="MZ11">
        <f>'EIA Imports Monthly'!OP9</f>
        <v/>
      </c>
      <c r="NA11">
        <f>'EIA Imports Monthly'!OQ9</f>
        <v/>
      </c>
      <c r="NB11">
        <f>'EIA Imports Monthly'!OR9</f>
        <v/>
      </c>
      <c r="NC11">
        <f>'EIA Imports Monthly'!OS9</f>
        <v/>
      </c>
      <c r="ND11">
        <f>'EIA Imports Monthly'!OT9</f>
        <v/>
      </c>
      <c r="NE11">
        <f>'EIA Imports Monthly'!OU9</f>
        <v/>
      </c>
      <c r="NF11">
        <f>'EIA Imports Monthly'!OV9</f>
        <v/>
      </c>
      <c r="NG11">
        <f>'EIA Imports Monthly'!OW9</f>
        <v/>
      </c>
      <c r="NH11">
        <f>'EIA Imports Monthly'!OX9</f>
        <v/>
      </c>
      <c r="NI11">
        <f>'EIA Imports Monthly'!OY9</f>
        <v/>
      </c>
      <c r="NJ11">
        <f>'EIA Imports Monthly'!OZ9</f>
        <v/>
      </c>
      <c r="NK11">
        <f>'EIA Imports Monthly'!PA9</f>
        <v/>
      </c>
      <c r="NL11">
        <f>'EIA Imports Monthly'!PB9</f>
        <v/>
      </c>
      <c r="NM11">
        <f>'EIA Imports Monthly'!PC9</f>
        <v/>
      </c>
      <c r="NN11">
        <f>'EIA Imports Monthly'!PD9</f>
        <v/>
      </c>
      <c r="NO11">
        <f>'EIA Imports Monthly'!PE9</f>
        <v/>
      </c>
      <c r="NP11">
        <f>'EIA Imports Monthly'!PF9</f>
        <v/>
      </c>
      <c r="NQ11">
        <f>'EIA Imports Monthly'!PG9</f>
        <v/>
      </c>
      <c r="NR11">
        <f>'EIA Imports Monthly'!PH9</f>
        <v/>
      </c>
      <c r="NS11">
        <f>'EIA Imports Monthly'!PI9</f>
        <v/>
      </c>
      <c r="NT11">
        <f>'EIA Imports Monthly'!PJ9</f>
        <v/>
      </c>
      <c r="NU11">
        <f>'EIA Imports Monthly'!PK9</f>
        <v/>
      </c>
      <c r="NV11">
        <f>'EIA Imports Monthly'!PL9</f>
        <v/>
      </c>
      <c r="NW11">
        <f>'EIA Imports Monthly'!PM9</f>
        <v/>
      </c>
      <c r="NX11">
        <f>'EIA Imports Monthly'!PN9</f>
        <v/>
      </c>
      <c r="NY11">
        <f>'EIA Imports Monthly'!PO9</f>
        <v/>
      </c>
      <c r="NZ11">
        <f>'EIA Imports Monthly'!PP9</f>
        <v/>
      </c>
      <c r="OA11">
        <f>'EIA Imports Monthly'!PQ9</f>
        <v/>
      </c>
      <c r="OB11">
        <f>'EIA Imports Monthly'!PR9</f>
        <v/>
      </c>
      <c r="OC11">
        <f>'EIA Imports Monthly'!PS9</f>
        <v/>
      </c>
      <c r="OD11">
        <f>'EIA Imports Monthly'!PT9</f>
        <v/>
      </c>
      <c r="OE11">
        <f>'EIA Imports Monthly'!PU9</f>
        <v/>
      </c>
      <c r="OF11">
        <f>'EIA Imports Monthly'!PV9</f>
        <v/>
      </c>
      <c r="OG11">
        <f>'EIA Imports Monthly'!PW9</f>
        <v/>
      </c>
      <c r="OH11">
        <f>'EIA Imports Monthly'!PX9</f>
        <v/>
      </c>
      <c r="OI11">
        <f>'EIA Imports Monthly'!PY9</f>
        <v/>
      </c>
      <c r="OJ11">
        <f>'EIA Imports Monthly'!PZ9</f>
        <v/>
      </c>
      <c r="OK11">
        <f>'EIA Imports Monthly'!QA9</f>
        <v/>
      </c>
      <c r="OL11">
        <f>'EIA Imports Monthly'!QB9</f>
        <v/>
      </c>
      <c r="OM11">
        <f>'EIA Imports Monthly'!QC9</f>
        <v/>
      </c>
      <c r="ON11">
        <f>'EIA Imports Monthly'!QD9</f>
        <v/>
      </c>
      <c r="OO11">
        <f>'EIA Imports Monthly'!QE9</f>
        <v/>
      </c>
      <c r="OP11">
        <f>'EIA Imports Monthly'!QF9</f>
        <v/>
      </c>
      <c r="OQ11">
        <f>'EIA Imports Monthly'!QG9</f>
        <v/>
      </c>
      <c r="OR11">
        <f>'EIA Imports Monthly'!QH9</f>
        <v/>
      </c>
      <c r="OS11">
        <f>'EIA Imports Monthly'!QI9</f>
        <v/>
      </c>
      <c r="OT11">
        <f>'EIA Imports Monthly'!QJ9</f>
        <v/>
      </c>
      <c r="OU11">
        <f>'EIA Imports Monthly'!QK9</f>
        <v/>
      </c>
      <c r="OV11">
        <f>'EIA Imports Monthly'!QL9</f>
        <v/>
      </c>
      <c r="OW11">
        <f>'EIA Imports Monthly'!QM9</f>
        <v/>
      </c>
      <c r="OX11">
        <f>'EIA Imports Monthly'!QN9</f>
        <v/>
      </c>
      <c r="OY11">
        <f>'EIA Imports Monthly'!QO9</f>
        <v/>
      </c>
      <c r="OZ11">
        <f>'EIA Imports Monthly'!QP9</f>
        <v/>
      </c>
      <c r="PA11">
        <f>'EIA Imports Monthly'!QQ9</f>
        <v/>
      </c>
      <c r="PB11">
        <f>'EIA Imports Monthly'!QR9</f>
        <v/>
      </c>
      <c r="PC11">
        <f>'EIA Imports Monthly'!QS9</f>
        <v/>
      </c>
      <c r="PD11">
        <f>'EIA Imports Monthly'!QT9</f>
        <v/>
      </c>
      <c r="PE11">
        <f>'EIA Imports Monthly'!QU9</f>
        <v/>
      </c>
      <c r="PF11">
        <f>'EIA Imports Monthly'!QV9</f>
        <v/>
      </c>
      <c r="PG11">
        <f>'EIA Imports Monthly'!QW9</f>
        <v/>
      </c>
      <c r="PH11">
        <f>'EIA Imports Monthly'!QX9</f>
        <v/>
      </c>
      <c r="PI11">
        <f>'EIA Imports Monthly'!QY9</f>
        <v/>
      </c>
      <c r="PJ11">
        <f>'EIA Imports Monthly'!QZ9</f>
        <v/>
      </c>
      <c r="PK11">
        <f>'EIA Imports Monthly'!RA9</f>
        <v/>
      </c>
      <c r="PL11">
        <f>'EIA Imports Monthly'!RB9</f>
        <v/>
      </c>
      <c r="PM11">
        <f>'EIA Imports Monthly'!RC9</f>
        <v/>
      </c>
      <c r="PN11">
        <f>'EIA Imports Monthly'!RD9</f>
        <v/>
      </c>
      <c r="PO11">
        <f>'EIA Imports Monthly'!RE9</f>
        <v/>
      </c>
      <c r="PP11">
        <f>'EIA Imports Monthly'!RF9</f>
        <v/>
      </c>
      <c r="PQ11">
        <f>'EIA Imports Monthly'!RG9</f>
        <v/>
      </c>
      <c r="PR11">
        <f>'EIA Imports Monthly'!RH9</f>
        <v/>
      </c>
      <c r="PS11">
        <f>'EIA Imports Monthly'!RI9</f>
        <v/>
      </c>
      <c r="PT11">
        <f>'EIA Imports Monthly'!RJ9</f>
        <v/>
      </c>
      <c r="PU11">
        <f>'EIA Imports Monthly'!RK9</f>
        <v/>
      </c>
      <c r="PV11">
        <f>'EIA Imports Monthly'!RL9</f>
        <v/>
      </c>
      <c r="PW11">
        <f>'EIA Imports Monthly'!RM9</f>
        <v/>
      </c>
      <c r="PX11">
        <f>'EIA Imports Monthly'!RN9</f>
        <v/>
      </c>
      <c r="PY11">
        <f>'EIA Imports Monthly'!RO9</f>
        <v/>
      </c>
      <c r="PZ11">
        <f>'EIA Imports Monthly'!RP9</f>
        <v/>
      </c>
      <c r="QA11">
        <f>'EIA Imports Monthly'!RQ9</f>
        <v/>
      </c>
      <c r="QB11">
        <f>'EIA Imports Monthly'!RR9</f>
        <v/>
      </c>
      <c r="QC11">
        <f>'EIA Imports Monthly'!RS9</f>
        <v/>
      </c>
      <c r="QD11">
        <f>'EIA Imports Monthly'!RT9</f>
        <v/>
      </c>
      <c r="QE11">
        <f>'EIA Imports Monthly'!RU9</f>
        <v/>
      </c>
      <c r="QF11">
        <f>'EIA Imports Monthly'!RV9</f>
        <v/>
      </c>
      <c r="QG11">
        <f>'EIA Imports Monthly'!RW9</f>
        <v/>
      </c>
      <c r="QH11">
        <f>'EIA Imports Monthly'!RX9</f>
        <v/>
      </c>
      <c r="QI11">
        <f>'EIA Imports Monthly'!RY9</f>
        <v/>
      </c>
      <c r="QJ11">
        <f>'EIA Imports Monthly'!RZ9</f>
        <v/>
      </c>
      <c r="QK11">
        <f>'EIA Imports Monthly'!SA9</f>
        <v/>
      </c>
      <c r="QL11">
        <f>'EIA Imports Monthly'!SB9</f>
        <v/>
      </c>
      <c r="QM11">
        <f>'EIA Imports Monthly'!SC9</f>
        <v/>
      </c>
      <c r="QN11">
        <f>'EIA Imports Monthly'!SD9</f>
        <v/>
      </c>
      <c r="QO11">
        <f>'EIA Imports Monthly'!SE9</f>
        <v/>
      </c>
      <c r="QP11">
        <f>'EIA Imports Monthly'!SF9</f>
        <v/>
      </c>
      <c r="QQ11">
        <f>'EIA Imports Monthly'!SG9</f>
        <v/>
      </c>
      <c r="QR11">
        <f>'EIA Imports Monthly'!SH9</f>
        <v/>
      </c>
      <c r="QS11">
        <f>'EIA Imports Monthly'!SI9</f>
        <v/>
      </c>
      <c r="QT11">
        <f>'EIA Imports Monthly'!SJ9</f>
        <v/>
      </c>
      <c r="QU11">
        <f>'EIA Imports Monthly'!SK9</f>
        <v/>
      </c>
      <c r="QV11">
        <f>'EIA Imports Monthly'!SL9</f>
        <v/>
      </c>
      <c r="QW11">
        <f>'EIA Imports Monthly'!SM9</f>
        <v/>
      </c>
      <c r="QX11">
        <f>'EIA Imports Monthly'!SN9</f>
        <v/>
      </c>
      <c r="QY11">
        <f>'EIA Imports Monthly'!SO9</f>
        <v/>
      </c>
      <c r="QZ11">
        <f>'EIA Imports Monthly'!SP9</f>
        <v/>
      </c>
      <c r="RA11">
        <f>'EIA Imports Monthly'!SQ9</f>
        <v/>
      </c>
      <c r="RB11">
        <f>'EIA Imports Monthly'!SR9</f>
        <v/>
      </c>
      <c r="RC11">
        <f>'EIA Imports Monthly'!SS9</f>
        <v/>
      </c>
      <c r="RD11">
        <f>'EIA Imports Monthly'!ST9</f>
        <v/>
      </c>
      <c r="RE11">
        <f>'EIA Imports Monthly'!SU9</f>
        <v/>
      </c>
      <c r="RF11">
        <f>'EIA Imports Monthly'!SV9</f>
        <v/>
      </c>
      <c r="RG11">
        <f>'EIA Imports Monthly'!SW9</f>
        <v/>
      </c>
      <c r="RH11">
        <f>'EIA Imports Monthly'!SX9</f>
        <v/>
      </c>
      <c r="RI11">
        <f>'EIA Imports Monthly'!SY9</f>
        <v/>
      </c>
      <c r="RJ11">
        <f>'EIA Imports Monthly'!SZ9</f>
        <v/>
      </c>
      <c r="RK11">
        <f>'EIA Imports Monthly'!TA9</f>
        <v/>
      </c>
      <c r="RL11">
        <f>'EIA Imports Monthly'!TB9</f>
        <v/>
      </c>
      <c r="RM11">
        <f>'EIA Imports Monthly'!TC9</f>
        <v/>
      </c>
      <c r="RN11">
        <f>'EIA Imports Monthly'!TD9</f>
        <v/>
      </c>
      <c r="RO11">
        <f>'EIA Imports Monthly'!TE9</f>
        <v/>
      </c>
      <c r="RP11">
        <f>'EIA Imports Monthly'!TF9</f>
        <v/>
      </c>
      <c r="RQ11">
        <f>'EIA Imports Monthly'!TG9</f>
        <v/>
      </c>
      <c r="RR11">
        <f>'EIA Imports Monthly'!TH9</f>
        <v/>
      </c>
      <c r="RS11">
        <f>'EIA Imports Monthly'!TI9</f>
        <v/>
      </c>
      <c r="RT11">
        <f>'EIA Imports Monthly'!TJ9</f>
        <v/>
      </c>
      <c r="RU11">
        <f>'EIA Imports Monthly'!TK9</f>
        <v/>
      </c>
      <c r="RV11">
        <f>'EIA Imports Monthly'!TL9</f>
        <v/>
      </c>
      <c r="RW11">
        <f>'EIA Imports Monthly'!TM9</f>
        <v/>
      </c>
      <c r="RX11">
        <f>'EIA Imports Monthly'!TN9</f>
        <v/>
      </c>
      <c r="RY11">
        <f>'EIA Imports Monthly'!TO9</f>
        <v/>
      </c>
      <c r="RZ11">
        <f>'EIA Imports Monthly'!TP9</f>
        <v/>
      </c>
      <c r="SA11">
        <f>'EIA Imports Monthly'!TQ9</f>
        <v/>
      </c>
      <c r="SB11">
        <f>'EIA Imports Monthly'!TR9</f>
        <v/>
      </c>
      <c r="SC11">
        <f>'EIA Imports Monthly'!TS9</f>
        <v/>
      </c>
      <c r="SD11">
        <f>'EIA Imports Monthly'!TT9</f>
        <v/>
      </c>
      <c r="SE11">
        <f>'EIA Imports Monthly'!TU9</f>
        <v/>
      </c>
    </row>
    <row r="12" spans="1:499">
      <c r="A12" t="s">
        <v>43</v>
      </c>
      <c r="H12">
        <f>'EIA Imports Monthly'!AX10</f>
        <v/>
      </c>
      <c r="I12">
        <f>'EIA Imports Monthly'!AY10</f>
        <v/>
      </c>
      <c r="J12">
        <f>'EIA Imports Monthly'!AZ10</f>
        <v/>
      </c>
      <c r="K12">
        <f>'EIA Imports Monthly'!BA10</f>
        <v/>
      </c>
      <c r="L12">
        <f>'EIA Imports Monthly'!BB10</f>
        <v/>
      </c>
      <c r="M12">
        <f>'EIA Imports Monthly'!BC10</f>
        <v/>
      </c>
      <c r="N12">
        <f>'EIA Imports Monthly'!BD10</f>
        <v/>
      </c>
      <c r="O12">
        <f>'EIA Imports Monthly'!BE10</f>
        <v/>
      </c>
      <c r="P12">
        <f>'EIA Imports Monthly'!BF10</f>
        <v/>
      </c>
      <c r="Q12">
        <f>'EIA Imports Monthly'!BG10</f>
        <v/>
      </c>
      <c r="R12">
        <f>'EIA Imports Monthly'!BH10</f>
        <v/>
      </c>
      <c r="S12">
        <f>'EIA Imports Monthly'!BI10</f>
        <v/>
      </c>
      <c r="T12">
        <f>'EIA Imports Monthly'!BJ10</f>
        <v/>
      </c>
      <c r="U12">
        <f>'EIA Imports Monthly'!BK10</f>
        <v/>
      </c>
      <c r="V12">
        <f>'EIA Imports Monthly'!BL10</f>
        <v/>
      </c>
      <c r="W12">
        <f>'EIA Imports Monthly'!BM10</f>
        <v/>
      </c>
      <c r="X12">
        <f>'EIA Imports Monthly'!BN10</f>
        <v/>
      </c>
      <c r="Y12">
        <f>'EIA Imports Monthly'!BO10</f>
        <v/>
      </c>
      <c r="Z12">
        <f>'EIA Imports Monthly'!BP10</f>
        <v/>
      </c>
      <c r="AA12">
        <f>'EIA Imports Monthly'!BQ10</f>
        <v/>
      </c>
      <c r="AB12">
        <f>'EIA Imports Monthly'!BR10</f>
        <v/>
      </c>
      <c r="AC12">
        <f>'EIA Imports Monthly'!BS10</f>
        <v/>
      </c>
      <c r="AD12">
        <f>'EIA Imports Monthly'!BT10</f>
        <v/>
      </c>
      <c r="AE12">
        <f>'EIA Imports Monthly'!BU10</f>
        <v/>
      </c>
      <c r="AF12">
        <f>'EIA Imports Monthly'!BV10</f>
        <v/>
      </c>
      <c r="AG12">
        <f>'EIA Imports Monthly'!BW10</f>
        <v/>
      </c>
      <c r="AH12">
        <f>'EIA Imports Monthly'!BX10</f>
        <v/>
      </c>
      <c r="AI12">
        <f>'EIA Imports Monthly'!BY10</f>
        <v/>
      </c>
      <c r="AJ12">
        <f>'EIA Imports Monthly'!BZ10</f>
        <v/>
      </c>
      <c r="AK12">
        <f>'EIA Imports Monthly'!CA10</f>
        <v/>
      </c>
      <c r="AL12">
        <f>'EIA Imports Monthly'!CB10</f>
        <v/>
      </c>
      <c r="AM12">
        <f>'EIA Imports Monthly'!CC10</f>
        <v/>
      </c>
      <c r="AN12">
        <f>'EIA Imports Monthly'!CD10</f>
        <v/>
      </c>
      <c r="AO12">
        <f>'EIA Imports Monthly'!CE10</f>
        <v/>
      </c>
      <c r="AP12">
        <f>'EIA Imports Monthly'!CF10</f>
        <v/>
      </c>
      <c r="AQ12">
        <f>'EIA Imports Monthly'!CG10</f>
        <v/>
      </c>
      <c r="AR12">
        <f>'EIA Imports Monthly'!CH10</f>
        <v/>
      </c>
      <c r="AS12">
        <f>'EIA Imports Monthly'!CI10</f>
        <v/>
      </c>
      <c r="AT12">
        <f>'EIA Imports Monthly'!CJ10</f>
        <v/>
      </c>
      <c r="AU12">
        <f>'EIA Imports Monthly'!CK10</f>
        <v/>
      </c>
      <c r="AV12">
        <f>'EIA Imports Monthly'!CL10</f>
        <v/>
      </c>
      <c r="AW12">
        <f>'EIA Imports Monthly'!CM10</f>
        <v/>
      </c>
      <c r="AX12">
        <f>'EIA Imports Monthly'!CN10</f>
        <v/>
      </c>
      <c r="AY12">
        <f>'EIA Imports Monthly'!CO10</f>
        <v/>
      </c>
      <c r="AZ12">
        <f>'EIA Imports Monthly'!CP10</f>
        <v/>
      </c>
      <c r="BA12">
        <f>'EIA Imports Monthly'!CQ10</f>
        <v/>
      </c>
      <c r="BB12">
        <f>'EIA Imports Monthly'!CR10</f>
        <v/>
      </c>
      <c r="BC12">
        <f>'EIA Imports Monthly'!CS10</f>
        <v/>
      </c>
      <c r="BD12">
        <f>'EIA Imports Monthly'!CT10</f>
        <v/>
      </c>
      <c r="BE12">
        <f>'EIA Imports Monthly'!CU10</f>
        <v/>
      </c>
      <c r="BF12">
        <f>'EIA Imports Monthly'!CV10</f>
        <v/>
      </c>
      <c r="BG12">
        <f>'EIA Imports Monthly'!CW10</f>
        <v/>
      </c>
      <c r="BH12">
        <f>'EIA Imports Monthly'!CX10</f>
        <v/>
      </c>
      <c r="BI12">
        <f>'EIA Imports Monthly'!CY10</f>
        <v/>
      </c>
      <c r="BJ12">
        <f>'EIA Imports Monthly'!CZ10</f>
        <v/>
      </c>
      <c r="BK12">
        <f>'EIA Imports Monthly'!DA10</f>
        <v/>
      </c>
      <c r="BL12">
        <f>'EIA Imports Monthly'!DB10</f>
        <v/>
      </c>
      <c r="BM12">
        <f>'EIA Imports Monthly'!DC10</f>
        <v/>
      </c>
      <c r="BN12">
        <f>'EIA Imports Monthly'!DD10</f>
        <v/>
      </c>
      <c r="BO12">
        <f>'EIA Imports Monthly'!DE10</f>
        <v/>
      </c>
      <c r="BP12">
        <f>'EIA Imports Monthly'!DF10</f>
        <v/>
      </c>
      <c r="BQ12">
        <f>'EIA Imports Monthly'!DG10</f>
        <v/>
      </c>
      <c r="BR12">
        <f>'EIA Imports Monthly'!DH10</f>
        <v/>
      </c>
      <c r="BS12">
        <f>'EIA Imports Monthly'!DI10</f>
        <v/>
      </c>
      <c r="BT12">
        <f>'EIA Imports Monthly'!DJ10</f>
        <v/>
      </c>
      <c r="BU12">
        <f>'EIA Imports Monthly'!DK10</f>
        <v/>
      </c>
      <c r="BV12">
        <f>'EIA Imports Monthly'!DL10</f>
        <v/>
      </c>
      <c r="BW12">
        <f>'EIA Imports Monthly'!DM10</f>
        <v/>
      </c>
      <c r="BX12">
        <f>'EIA Imports Monthly'!DN10</f>
        <v/>
      </c>
      <c r="BY12">
        <f>'EIA Imports Monthly'!DO10</f>
        <v/>
      </c>
      <c r="BZ12">
        <f>'EIA Imports Monthly'!DP10</f>
        <v/>
      </c>
      <c r="CA12">
        <f>'EIA Imports Monthly'!DQ10</f>
        <v/>
      </c>
      <c r="CB12">
        <f>'EIA Imports Monthly'!DR10</f>
        <v/>
      </c>
      <c r="CC12">
        <f>'EIA Imports Monthly'!DS10</f>
        <v/>
      </c>
      <c r="CD12">
        <f>'EIA Imports Monthly'!DT10</f>
        <v/>
      </c>
      <c r="CE12">
        <f>'EIA Imports Monthly'!DU10</f>
        <v/>
      </c>
      <c r="CF12">
        <f>'EIA Imports Monthly'!DV10</f>
        <v/>
      </c>
      <c r="CG12">
        <f>'EIA Imports Monthly'!DW10</f>
        <v/>
      </c>
      <c r="CH12">
        <f>'EIA Imports Monthly'!DX10</f>
        <v/>
      </c>
      <c r="CI12">
        <f>'EIA Imports Monthly'!DY10</f>
        <v/>
      </c>
      <c r="CJ12">
        <f>'EIA Imports Monthly'!DZ10</f>
        <v/>
      </c>
      <c r="CK12">
        <f>'EIA Imports Monthly'!EA10</f>
        <v/>
      </c>
      <c r="CL12">
        <f>'EIA Imports Monthly'!EB10</f>
        <v/>
      </c>
      <c r="CM12">
        <f>'EIA Imports Monthly'!EC10</f>
        <v/>
      </c>
      <c r="CN12">
        <f>'EIA Imports Monthly'!ED10</f>
        <v/>
      </c>
      <c r="CO12">
        <f>'EIA Imports Monthly'!EE10</f>
        <v/>
      </c>
      <c r="CP12">
        <f>'EIA Imports Monthly'!EF10</f>
        <v/>
      </c>
      <c r="CQ12">
        <f>'EIA Imports Monthly'!EG10</f>
        <v/>
      </c>
      <c r="CR12">
        <f>'EIA Imports Monthly'!EH10</f>
        <v/>
      </c>
      <c r="CS12">
        <f>'EIA Imports Monthly'!EI10</f>
        <v/>
      </c>
      <c r="CT12">
        <f>'EIA Imports Monthly'!EJ10</f>
        <v/>
      </c>
      <c r="CU12">
        <f>'EIA Imports Monthly'!EK10</f>
        <v/>
      </c>
      <c r="CV12">
        <f>'EIA Imports Monthly'!EL10</f>
        <v/>
      </c>
      <c r="CW12">
        <f>'EIA Imports Monthly'!EM10</f>
        <v/>
      </c>
      <c r="CX12">
        <f>'EIA Imports Monthly'!EN10</f>
        <v/>
      </c>
      <c r="CY12">
        <f>'EIA Imports Monthly'!EO10</f>
        <v/>
      </c>
      <c r="CZ12">
        <f>'EIA Imports Monthly'!EP10</f>
        <v/>
      </c>
      <c r="DA12">
        <f>'EIA Imports Monthly'!EQ10</f>
        <v/>
      </c>
      <c r="DB12">
        <f>'EIA Imports Monthly'!ER10</f>
        <v/>
      </c>
      <c r="DC12">
        <f>'EIA Imports Monthly'!ES10</f>
        <v/>
      </c>
      <c r="DD12">
        <f>'EIA Imports Monthly'!ET10</f>
        <v/>
      </c>
      <c r="DE12">
        <f>'EIA Imports Monthly'!EU10</f>
        <v/>
      </c>
      <c r="DF12">
        <f>'EIA Imports Monthly'!EV10</f>
        <v/>
      </c>
      <c r="DG12">
        <f>'EIA Imports Monthly'!EW10</f>
        <v/>
      </c>
      <c r="DH12">
        <f>'EIA Imports Monthly'!EX10</f>
        <v/>
      </c>
      <c r="DI12">
        <f>'EIA Imports Monthly'!EY10</f>
        <v/>
      </c>
      <c r="DJ12">
        <f>'EIA Imports Monthly'!EZ10</f>
        <v/>
      </c>
      <c r="DK12">
        <f>'EIA Imports Monthly'!FA10</f>
        <v/>
      </c>
      <c r="DL12">
        <f>'EIA Imports Monthly'!FB10</f>
        <v/>
      </c>
      <c r="DM12">
        <f>'EIA Imports Monthly'!FC10</f>
        <v/>
      </c>
      <c r="DN12">
        <f>'EIA Imports Monthly'!FD10</f>
        <v/>
      </c>
      <c r="DO12">
        <f>'EIA Imports Monthly'!FE10</f>
        <v/>
      </c>
      <c r="DP12">
        <f>'EIA Imports Monthly'!FF10</f>
        <v/>
      </c>
      <c r="DQ12">
        <f>'EIA Imports Monthly'!FG10</f>
        <v/>
      </c>
      <c r="DR12">
        <f>'EIA Imports Monthly'!FH10</f>
        <v/>
      </c>
      <c r="DS12">
        <f>'EIA Imports Monthly'!FI10</f>
        <v/>
      </c>
      <c r="DT12">
        <f>'EIA Imports Monthly'!FJ10</f>
        <v/>
      </c>
      <c r="DU12">
        <f>'EIA Imports Monthly'!FK10</f>
        <v/>
      </c>
      <c r="DV12">
        <f>'EIA Imports Monthly'!FL10</f>
        <v/>
      </c>
      <c r="DW12">
        <f>'EIA Imports Monthly'!FM10</f>
        <v/>
      </c>
      <c r="DX12">
        <f>'EIA Imports Monthly'!FN10</f>
        <v/>
      </c>
      <c r="DY12">
        <f>'EIA Imports Monthly'!FO10</f>
        <v/>
      </c>
      <c r="DZ12">
        <f>'EIA Imports Monthly'!FP10</f>
        <v/>
      </c>
      <c r="EA12">
        <f>'EIA Imports Monthly'!FQ10</f>
        <v/>
      </c>
      <c r="EB12">
        <f>'EIA Imports Monthly'!FR10</f>
        <v/>
      </c>
      <c r="EC12">
        <f>'EIA Imports Monthly'!FS10</f>
        <v/>
      </c>
      <c r="ED12">
        <f>'EIA Imports Monthly'!FT10</f>
        <v/>
      </c>
      <c r="EE12">
        <f>'EIA Imports Monthly'!FU10</f>
        <v/>
      </c>
      <c r="EF12">
        <f>'EIA Imports Monthly'!FV10</f>
        <v/>
      </c>
      <c r="EG12">
        <f>'EIA Imports Monthly'!FW10</f>
        <v/>
      </c>
      <c r="EH12">
        <f>'EIA Imports Monthly'!FX10</f>
        <v/>
      </c>
      <c r="EI12">
        <f>'EIA Imports Monthly'!FY10</f>
        <v/>
      </c>
      <c r="EJ12">
        <f>'EIA Imports Monthly'!FZ10</f>
        <v/>
      </c>
      <c r="EK12">
        <f>'EIA Imports Monthly'!GA10</f>
        <v/>
      </c>
      <c r="EL12">
        <f>'EIA Imports Monthly'!GB10</f>
        <v/>
      </c>
      <c r="EM12">
        <f>'EIA Imports Monthly'!GC10</f>
        <v/>
      </c>
      <c r="EN12">
        <f>'EIA Imports Monthly'!GD10</f>
        <v/>
      </c>
      <c r="EO12">
        <f>'EIA Imports Monthly'!GE10</f>
        <v/>
      </c>
      <c r="EP12">
        <f>'EIA Imports Monthly'!GF10</f>
        <v/>
      </c>
      <c r="EQ12">
        <f>'EIA Imports Monthly'!GG10</f>
        <v/>
      </c>
      <c r="ER12">
        <f>'EIA Imports Monthly'!GH10</f>
        <v/>
      </c>
      <c r="ES12">
        <f>'EIA Imports Monthly'!GI10</f>
        <v/>
      </c>
      <c r="ET12">
        <f>'EIA Imports Monthly'!GJ10</f>
        <v/>
      </c>
      <c r="EU12">
        <f>'EIA Imports Monthly'!GK10</f>
        <v/>
      </c>
      <c r="EV12">
        <f>'EIA Imports Monthly'!GL10</f>
        <v/>
      </c>
      <c r="EW12">
        <f>'EIA Imports Monthly'!GM10</f>
        <v/>
      </c>
      <c r="EX12">
        <f>'EIA Imports Monthly'!GN10</f>
        <v/>
      </c>
      <c r="EY12">
        <f>'EIA Imports Monthly'!GO10</f>
        <v/>
      </c>
      <c r="EZ12">
        <f>'EIA Imports Monthly'!GP10</f>
        <v/>
      </c>
      <c r="FA12">
        <f>'EIA Imports Monthly'!GQ10</f>
        <v/>
      </c>
      <c r="FB12">
        <f>'EIA Imports Monthly'!GR10</f>
        <v/>
      </c>
      <c r="FC12">
        <f>'EIA Imports Monthly'!GS10</f>
        <v/>
      </c>
      <c r="FD12">
        <f>'EIA Imports Monthly'!GT10</f>
        <v/>
      </c>
      <c r="FE12">
        <f>'EIA Imports Monthly'!GU10</f>
        <v/>
      </c>
      <c r="FF12">
        <f>'EIA Imports Monthly'!GV10</f>
        <v/>
      </c>
      <c r="FG12">
        <f>'EIA Imports Monthly'!GW10</f>
        <v/>
      </c>
      <c r="FH12">
        <f>'EIA Imports Monthly'!GX10</f>
        <v/>
      </c>
      <c r="FI12">
        <f>'EIA Imports Monthly'!GY10</f>
        <v/>
      </c>
      <c r="FJ12">
        <f>'EIA Imports Monthly'!GZ10</f>
        <v/>
      </c>
      <c r="FK12">
        <f>'EIA Imports Monthly'!HA10</f>
        <v/>
      </c>
      <c r="FL12">
        <f>'EIA Imports Monthly'!HB10</f>
        <v/>
      </c>
      <c r="FM12">
        <f>'EIA Imports Monthly'!HC10</f>
        <v/>
      </c>
      <c r="FN12">
        <f>'EIA Imports Monthly'!HD10</f>
        <v/>
      </c>
      <c r="FO12">
        <f>'EIA Imports Monthly'!HE10</f>
        <v/>
      </c>
      <c r="FP12">
        <f>'EIA Imports Monthly'!HF10</f>
        <v/>
      </c>
      <c r="FQ12">
        <f>'EIA Imports Monthly'!HG10</f>
        <v/>
      </c>
      <c r="FR12">
        <f>'EIA Imports Monthly'!HH10</f>
        <v/>
      </c>
      <c r="FS12">
        <f>'EIA Imports Monthly'!HI10</f>
        <v/>
      </c>
      <c r="FT12">
        <f>'EIA Imports Monthly'!HJ10</f>
        <v/>
      </c>
      <c r="FU12">
        <f>'EIA Imports Monthly'!HK10</f>
        <v/>
      </c>
      <c r="FV12">
        <f>'EIA Imports Monthly'!HL10</f>
        <v/>
      </c>
      <c r="FW12">
        <f>'EIA Imports Monthly'!HM10</f>
        <v/>
      </c>
      <c r="FX12">
        <f>'EIA Imports Monthly'!HN10</f>
        <v/>
      </c>
      <c r="FY12">
        <f>'EIA Imports Monthly'!HO10</f>
        <v/>
      </c>
      <c r="FZ12">
        <f>'EIA Imports Monthly'!HP10</f>
        <v/>
      </c>
      <c r="GA12">
        <f>'EIA Imports Monthly'!HQ10</f>
        <v/>
      </c>
      <c r="GB12">
        <f>'EIA Imports Monthly'!HR10</f>
        <v/>
      </c>
      <c r="GC12">
        <f>'EIA Imports Monthly'!HS10</f>
        <v/>
      </c>
      <c r="GD12">
        <f>'EIA Imports Monthly'!HT10</f>
        <v/>
      </c>
      <c r="GE12">
        <f>'EIA Imports Monthly'!HU10</f>
        <v/>
      </c>
      <c r="GF12">
        <f>'EIA Imports Monthly'!HV10</f>
        <v/>
      </c>
      <c r="GG12">
        <f>'EIA Imports Monthly'!HW10</f>
        <v/>
      </c>
      <c r="GH12">
        <f>'EIA Imports Monthly'!HX10</f>
        <v/>
      </c>
      <c r="GI12">
        <f>'EIA Imports Monthly'!HY10</f>
        <v/>
      </c>
      <c r="GJ12">
        <f>'EIA Imports Monthly'!HZ10</f>
        <v/>
      </c>
      <c r="GK12">
        <f>'EIA Imports Monthly'!IA10</f>
        <v/>
      </c>
      <c r="GL12">
        <f>'EIA Imports Monthly'!IB10</f>
        <v/>
      </c>
      <c r="GM12">
        <f>'EIA Imports Monthly'!IC10</f>
        <v/>
      </c>
      <c r="GN12">
        <f>'EIA Imports Monthly'!ID10</f>
        <v/>
      </c>
      <c r="GO12">
        <f>'EIA Imports Monthly'!IE10</f>
        <v/>
      </c>
      <c r="GP12">
        <f>'EIA Imports Monthly'!IF10</f>
        <v/>
      </c>
      <c r="GQ12">
        <f>'EIA Imports Monthly'!IG10</f>
        <v/>
      </c>
      <c r="GR12">
        <f>'EIA Imports Monthly'!IH10</f>
        <v/>
      </c>
      <c r="GS12">
        <f>'EIA Imports Monthly'!II10</f>
        <v/>
      </c>
      <c r="GT12">
        <f>'EIA Imports Monthly'!IJ10</f>
        <v/>
      </c>
      <c r="GU12">
        <f>'EIA Imports Monthly'!IK10</f>
        <v/>
      </c>
      <c r="GV12">
        <f>'EIA Imports Monthly'!IL10</f>
        <v/>
      </c>
      <c r="GW12">
        <f>'EIA Imports Monthly'!IM10</f>
        <v/>
      </c>
      <c r="GX12">
        <f>'EIA Imports Monthly'!IN10</f>
        <v/>
      </c>
      <c r="GY12">
        <f>'EIA Imports Monthly'!IO10</f>
        <v/>
      </c>
      <c r="GZ12">
        <f>'EIA Imports Monthly'!IP10</f>
        <v/>
      </c>
      <c r="HA12">
        <f>'EIA Imports Monthly'!IQ10</f>
        <v/>
      </c>
      <c r="HB12">
        <f>'EIA Imports Monthly'!IR10</f>
        <v/>
      </c>
      <c r="HC12">
        <f>'EIA Imports Monthly'!IS10</f>
        <v/>
      </c>
      <c r="HD12">
        <f>'EIA Imports Monthly'!IT10</f>
        <v/>
      </c>
      <c r="HE12">
        <f>'EIA Imports Monthly'!IU10</f>
        <v/>
      </c>
      <c r="HF12">
        <f>'EIA Imports Monthly'!IV10</f>
        <v/>
      </c>
      <c r="HG12">
        <f>'EIA Imports Monthly'!IW10</f>
        <v/>
      </c>
      <c r="HH12">
        <f>'EIA Imports Monthly'!IX10</f>
        <v/>
      </c>
      <c r="HI12">
        <f>'EIA Imports Monthly'!IY10</f>
        <v/>
      </c>
      <c r="HJ12">
        <f>'EIA Imports Monthly'!IZ10</f>
        <v/>
      </c>
      <c r="HK12">
        <f>'EIA Imports Monthly'!JA10</f>
        <v/>
      </c>
      <c r="HL12">
        <f>'EIA Imports Monthly'!JB10</f>
        <v/>
      </c>
      <c r="HM12">
        <f>'EIA Imports Monthly'!JC10</f>
        <v/>
      </c>
      <c r="HN12">
        <f>'EIA Imports Monthly'!JD10</f>
        <v/>
      </c>
      <c r="HO12">
        <f>'EIA Imports Monthly'!JE10</f>
        <v/>
      </c>
      <c r="HP12">
        <f>'EIA Imports Monthly'!JF10</f>
        <v/>
      </c>
      <c r="HQ12">
        <f>'EIA Imports Monthly'!JG10</f>
        <v/>
      </c>
      <c r="HR12">
        <f>'EIA Imports Monthly'!JH10</f>
        <v/>
      </c>
      <c r="HS12">
        <f>'EIA Imports Monthly'!JI10</f>
        <v/>
      </c>
      <c r="HT12">
        <f>'EIA Imports Monthly'!JJ10</f>
        <v/>
      </c>
      <c r="HU12">
        <f>'EIA Imports Monthly'!JK10</f>
        <v/>
      </c>
      <c r="HV12">
        <f>'EIA Imports Monthly'!JL10</f>
        <v/>
      </c>
      <c r="HW12">
        <f>'EIA Imports Monthly'!JM10</f>
        <v/>
      </c>
      <c r="HX12">
        <f>'EIA Imports Monthly'!JN10</f>
        <v/>
      </c>
      <c r="HY12">
        <f>'EIA Imports Monthly'!JO10</f>
        <v/>
      </c>
      <c r="HZ12">
        <f>'EIA Imports Monthly'!JP10</f>
        <v/>
      </c>
      <c r="IA12">
        <f>'EIA Imports Monthly'!JQ10</f>
        <v/>
      </c>
      <c r="IB12">
        <f>'EIA Imports Monthly'!JR10</f>
        <v/>
      </c>
      <c r="IC12">
        <f>'EIA Imports Monthly'!JS10</f>
        <v/>
      </c>
      <c r="ID12">
        <f>'EIA Imports Monthly'!JT10</f>
        <v/>
      </c>
      <c r="IE12">
        <f>'EIA Imports Monthly'!JU10</f>
        <v/>
      </c>
      <c r="IF12">
        <f>'EIA Imports Monthly'!JV10</f>
        <v/>
      </c>
      <c r="IG12">
        <f>'EIA Imports Monthly'!JW10</f>
        <v/>
      </c>
      <c r="IH12">
        <f>'EIA Imports Monthly'!JX10</f>
        <v/>
      </c>
      <c r="II12">
        <f>'EIA Imports Monthly'!JY10</f>
        <v/>
      </c>
      <c r="IJ12">
        <f>'EIA Imports Monthly'!JZ10</f>
        <v/>
      </c>
      <c r="IK12">
        <f>'EIA Imports Monthly'!KA10</f>
        <v/>
      </c>
      <c r="IL12">
        <f>'EIA Imports Monthly'!KB10</f>
        <v/>
      </c>
      <c r="IM12">
        <f>'EIA Imports Monthly'!KC10</f>
        <v/>
      </c>
      <c r="IN12">
        <f>'EIA Imports Monthly'!KD10</f>
        <v/>
      </c>
      <c r="IO12">
        <f>'EIA Imports Monthly'!KE10</f>
        <v/>
      </c>
      <c r="IP12">
        <f>'EIA Imports Monthly'!KF10</f>
        <v/>
      </c>
      <c r="IQ12">
        <f>'EIA Imports Monthly'!KG10</f>
        <v/>
      </c>
      <c r="IR12">
        <f>'EIA Imports Monthly'!KH10</f>
        <v/>
      </c>
      <c r="IS12">
        <f>'EIA Imports Monthly'!KI10</f>
        <v/>
      </c>
      <c r="IT12">
        <f>'EIA Imports Monthly'!KJ10</f>
        <v/>
      </c>
      <c r="IU12">
        <f>'EIA Imports Monthly'!KK10</f>
        <v/>
      </c>
      <c r="IV12">
        <f>'EIA Imports Monthly'!KL10</f>
        <v/>
      </c>
      <c r="IW12">
        <f>'EIA Imports Monthly'!KM10</f>
        <v/>
      </c>
      <c r="IX12">
        <f>'EIA Imports Monthly'!KN10</f>
        <v/>
      </c>
      <c r="IY12">
        <f>'EIA Imports Monthly'!KO10</f>
        <v/>
      </c>
      <c r="IZ12">
        <f>'EIA Imports Monthly'!KP10</f>
        <v/>
      </c>
      <c r="JA12">
        <f>'EIA Imports Monthly'!KQ10</f>
        <v/>
      </c>
      <c r="JB12">
        <f>'EIA Imports Monthly'!KR10</f>
        <v/>
      </c>
      <c r="JC12">
        <f>'EIA Imports Monthly'!KS10</f>
        <v/>
      </c>
      <c r="JD12">
        <f>'EIA Imports Monthly'!KT10</f>
        <v/>
      </c>
      <c r="JE12">
        <f>'EIA Imports Monthly'!KU10</f>
        <v/>
      </c>
      <c r="JF12">
        <f>'EIA Imports Monthly'!KV10</f>
        <v/>
      </c>
      <c r="JG12">
        <f>'EIA Imports Monthly'!KW10</f>
        <v/>
      </c>
      <c r="JH12">
        <f>'EIA Imports Monthly'!KX10</f>
        <v/>
      </c>
      <c r="JI12">
        <f>'EIA Imports Monthly'!KY10</f>
        <v/>
      </c>
      <c r="JJ12">
        <f>'EIA Imports Monthly'!KZ10</f>
        <v/>
      </c>
      <c r="JK12">
        <f>'EIA Imports Monthly'!LA10</f>
        <v/>
      </c>
      <c r="JL12">
        <f>'EIA Imports Monthly'!LB10</f>
        <v/>
      </c>
      <c r="JM12">
        <f>'EIA Imports Monthly'!LC10</f>
        <v/>
      </c>
      <c r="JN12">
        <f>'EIA Imports Monthly'!LD10</f>
        <v/>
      </c>
      <c r="JO12">
        <f>'EIA Imports Monthly'!LE10</f>
        <v/>
      </c>
      <c r="JP12">
        <f>'EIA Imports Monthly'!LF10</f>
        <v/>
      </c>
      <c r="JQ12">
        <f>'EIA Imports Monthly'!LG10</f>
        <v/>
      </c>
      <c r="JR12">
        <f>'EIA Imports Monthly'!LH10</f>
        <v/>
      </c>
      <c r="JS12">
        <f>'EIA Imports Monthly'!LI10</f>
        <v/>
      </c>
      <c r="JT12">
        <f>'EIA Imports Monthly'!LJ10</f>
        <v/>
      </c>
      <c r="JU12">
        <f>'EIA Imports Monthly'!LK10</f>
        <v/>
      </c>
      <c r="JV12">
        <f>'EIA Imports Monthly'!LL10</f>
        <v/>
      </c>
      <c r="JW12">
        <f>'EIA Imports Monthly'!LM10</f>
        <v/>
      </c>
      <c r="JX12">
        <f>'EIA Imports Monthly'!LN10</f>
        <v/>
      </c>
      <c r="JY12">
        <f>'EIA Imports Monthly'!LO10</f>
        <v/>
      </c>
      <c r="JZ12">
        <f>'EIA Imports Monthly'!LP10</f>
        <v/>
      </c>
      <c r="KA12">
        <f>'EIA Imports Monthly'!LQ10</f>
        <v/>
      </c>
      <c r="KB12">
        <f>'EIA Imports Monthly'!LR10</f>
        <v/>
      </c>
      <c r="KC12">
        <f>'EIA Imports Monthly'!LS10</f>
        <v/>
      </c>
      <c r="KD12">
        <f>'EIA Imports Monthly'!LT10</f>
        <v/>
      </c>
      <c r="KE12">
        <f>'EIA Imports Monthly'!LU10</f>
        <v/>
      </c>
      <c r="KF12">
        <f>'EIA Imports Monthly'!LV10</f>
        <v/>
      </c>
      <c r="KG12">
        <f>'EIA Imports Monthly'!LW10</f>
        <v/>
      </c>
      <c r="KH12">
        <f>'EIA Imports Monthly'!LX10</f>
        <v/>
      </c>
      <c r="KI12">
        <f>'EIA Imports Monthly'!LY10</f>
        <v/>
      </c>
      <c r="KJ12">
        <f>'EIA Imports Monthly'!LZ10</f>
        <v/>
      </c>
      <c r="KK12">
        <f>'EIA Imports Monthly'!MA10</f>
        <v/>
      </c>
      <c r="KL12">
        <f>'EIA Imports Monthly'!MB10</f>
        <v/>
      </c>
      <c r="KM12">
        <f>'EIA Imports Monthly'!MC10</f>
        <v/>
      </c>
      <c r="KN12">
        <f>'EIA Imports Monthly'!MD10</f>
        <v/>
      </c>
      <c r="KO12">
        <f>'EIA Imports Monthly'!ME10</f>
        <v/>
      </c>
      <c r="KP12">
        <f>'EIA Imports Monthly'!MF10</f>
        <v/>
      </c>
      <c r="KQ12">
        <f>'EIA Imports Monthly'!MG10</f>
        <v/>
      </c>
      <c r="KR12">
        <f>'EIA Imports Monthly'!MH10</f>
        <v/>
      </c>
      <c r="KS12">
        <f>'EIA Imports Monthly'!MI10</f>
        <v/>
      </c>
      <c r="KT12">
        <f>'EIA Imports Monthly'!MJ10</f>
        <v/>
      </c>
      <c r="KU12">
        <f>'EIA Imports Monthly'!MK10</f>
        <v/>
      </c>
      <c r="KV12">
        <f>'EIA Imports Monthly'!ML10</f>
        <v/>
      </c>
      <c r="KW12">
        <f>'EIA Imports Monthly'!MM10</f>
        <v/>
      </c>
      <c r="KX12">
        <f>'EIA Imports Monthly'!MN10</f>
        <v/>
      </c>
      <c r="KY12">
        <f>'EIA Imports Monthly'!MO10</f>
        <v/>
      </c>
      <c r="KZ12">
        <f>'EIA Imports Monthly'!MP10</f>
        <v/>
      </c>
      <c r="LA12">
        <f>'EIA Imports Monthly'!MQ10</f>
        <v/>
      </c>
      <c r="LB12">
        <f>'EIA Imports Monthly'!MR10</f>
        <v/>
      </c>
      <c r="LC12">
        <f>'EIA Imports Monthly'!MS10</f>
        <v/>
      </c>
      <c r="LD12">
        <f>'EIA Imports Monthly'!MT10</f>
        <v/>
      </c>
      <c r="LE12">
        <f>'EIA Imports Monthly'!MU10</f>
        <v/>
      </c>
      <c r="LF12">
        <f>'EIA Imports Monthly'!MV10</f>
        <v/>
      </c>
      <c r="LG12">
        <f>'EIA Imports Monthly'!MW10</f>
        <v/>
      </c>
      <c r="LH12">
        <f>'EIA Imports Monthly'!MX10</f>
        <v/>
      </c>
      <c r="LI12">
        <f>'EIA Imports Monthly'!MY10</f>
        <v/>
      </c>
      <c r="LJ12">
        <f>'EIA Imports Monthly'!MZ10</f>
        <v/>
      </c>
      <c r="LK12">
        <f>'EIA Imports Monthly'!NA10</f>
        <v/>
      </c>
      <c r="LL12">
        <f>'EIA Imports Monthly'!NB10</f>
        <v/>
      </c>
      <c r="LM12">
        <f>'EIA Imports Monthly'!NC10</f>
        <v/>
      </c>
      <c r="LN12">
        <f>'EIA Imports Monthly'!ND10</f>
        <v/>
      </c>
      <c r="LO12">
        <f>'EIA Imports Monthly'!NE10</f>
        <v/>
      </c>
      <c r="LP12">
        <f>'EIA Imports Monthly'!NF10</f>
        <v/>
      </c>
      <c r="LQ12">
        <f>'EIA Imports Monthly'!NG10</f>
        <v/>
      </c>
      <c r="LR12">
        <f>'EIA Imports Monthly'!NH10</f>
        <v/>
      </c>
      <c r="LS12">
        <f>'EIA Imports Monthly'!NI10</f>
        <v/>
      </c>
      <c r="LT12">
        <f>'EIA Imports Monthly'!NJ10</f>
        <v/>
      </c>
      <c r="LU12">
        <f>'EIA Imports Monthly'!NK10</f>
        <v/>
      </c>
      <c r="LV12">
        <f>'EIA Imports Monthly'!NL10</f>
        <v/>
      </c>
      <c r="LW12">
        <f>'EIA Imports Monthly'!NM10</f>
        <v/>
      </c>
      <c r="LX12">
        <f>'EIA Imports Monthly'!NN10</f>
        <v/>
      </c>
      <c r="LY12">
        <f>'EIA Imports Monthly'!NO10</f>
        <v/>
      </c>
      <c r="LZ12">
        <f>'EIA Imports Monthly'!NP10</f>
        <v/>
      </c>
      <c r="MA12">
        <f>'EIA Imports Monthly'!NQ10</f>
        <v/>
      </c>
      <c r="MB12">
        <f>'EIA Imports Monthly'!NR10</f>
        <v/>
      </c>
      <c r="MC12">
        <f>'EIA Imports Monthly'!NS10</f>
        <v/>
      </c>
      <c r="MD12">
        <f>'EIA Imports Monthly'!NT10</f>
        <v/>
      </c>
      <c r="ME12">
        <f>'EIA Imports Monthly'!NU10</f>
        <v/>
      </c>
      <c r="MF12">
        <f>'EIA Imports Monthly'!NV10</f>
        <v/>
      </c>
      <c r="MG12">
        <f>'EIA Imports Monthly'!NW10</f>
        <v/>
      </c>
      <c r="MH12">
        <f>'EIA Imports Monthly'!NX10</f>
        <v/>
      </c>
      <c r="MI12">
        <f>'EIA Imports Monthly'!NY10</f>
        <v/>
      </c>
      <c r="MJ12">
        <f>'EIA Imports Monthly'!NZ10</f>
        <v/>
      </c>
      <c r="MK12">
        <f>'EIA Imports Monthly'!OA10</f>
        <v/>
      </c>
      <c r="ML12">
        <f>'EIA Imports Monthly'!OB10</f>
        <v/>
      </c>
      <c r="MM12">
        <f>'EIA Imports Monthly'!OC10</f>
        <v/>
      </c>
      <c r="MN12">
        <f>'EIA Imports Monthly'!OD10</f>
        <v/>
      </c>
      <c r="MO12">
        <f>'EIA Imports Monthly'!OE10</f>
        <v/>
      </c>
      <c r="MP12">
        <f>'EIA Imports Monthly'!OF10</f>
        <v/>
      </c>
      <c r="MQ12">
        <f>'EIA Imports Monthly'!OG10</f>
        <v/>
      </c>
      <c r="MR12">
        <f>'EIA Imports Monthly'!OH10</f>
        <v/>
      </c>
      <c r="MS12">
        <f>'EIA Imports Monthly'!OI10</f>
        <v/>
      </c>
      <c r="MT12">
        <f>'EIA Imports Monthly'!OJ10</f>
        <v/>
      </c>
      <c r="MU12">
        <f>'EIA Imports Monthly'!OK10</f>
        <v/>
      </c>
      <c r="MV12">
        <f>'EIA Imports Monthly'!OL10</f>
        <v/>
      </c>
      <c r="MW12">
        <f>'EIA Imports Monthly'!OM10</f>
        <v/>
      </c>
      <c r="MX12">
        <f>'EIA Imports Monthly'!ON10</f>
        <v/>
      </c>
      <c r="MY12">
        <f>'EIA Imports Monthly'!OO10</f>
        <v/>
      </c>
      <c r="MZ12">
        <f>'EIA Imports Monthly'!OP10</f>
        <v/>
      </c>
      <c r="NA12">
        <f>'EIA Imports Monthly'!OQ10</f>
        <v/>
      </c>
      <c r="NB12">
        <f>'EIA Imports Monthly'!OR10</f>
        <v/>
      </c>
      <c r="NC12">
        <f>'EIA Imports Monthly'!OS10</f>
        <v/>
      </c>
      <c r="ND12">
        <f>'EIA Imports Monthly'!OT10</f>
        <v/>
      </c>
      <c r="NE12">
        <f>'EIA Imports Monthly'!OU10</f>
        <v/>
      </c>
      <c r="NF12">
        <f>'EIA Imports Monthly'!OV10</f>
        <v/>
      </c>
      <c r="NG12">
        <f>'EIA Imports Monthly'!OW10</f>
        <v/>
      </c>
      <c r="NH12">
        <f>'EIA Imports Monthly'!OX10</f>
        <v/>
      </c>
      <c r="NI12">
        <f>'EIA Imports Monthly'!OY10</f>
        <v/>
      </c>
      <c r="NJ12">
        <f>'EIA Imports Monthly'!OZ10</f>
        <v/>
      </c>
      <c r="NK12">
        <f>'EIA Imports Monthly'!PA10</f>
        <v/>
      </c>
      <c r="NL12">
        <f>'EIA Imports Monthly'!PB10</f>
        <v/>
      </c>
      <c r="NM12">
        <f>'EIA Imports Monthly'!PC10</f>
        <v/>
      </c>
      <c r="NN12">
        <f>'EIA Imports Monthly'!PD10</f>
        <v/>
      </c>
      <c r="NO12">
        <f>'EIA Imports Monthly'!PE10</f>
        <v/>
      </c>
      <c r="NP12">
        <f>'EIA Imports Monthly'!PF10</f>
        <v/>
      </c>
      <c r="NQ12">
        <f>'EIA Imports Monthly'!PG10</f>
        <v/>
      </c>
      <c r="NR12">
        <f>'EIA Imports Monthly'!PH10</f>
        <v/>
      </c>
      <c r="NS12">
        <f>'EIA Imports Monthly'!PI10</f>
        <v/>
      </c>
      <c r="NT12">
        <f>'EIA Imports Monthly'!PJ10</f>
        <v/>
      </c>
      <c r="NU12">
        <f>'EIA Imports Monthly'!PK10</f>
        <v/>
      </c>
      <c r="NV12">
        <f>'EIA Imports Monthly'!PL10</f>
        <v/>
      </c>
      <c r="NW12">
        <f>'EIA Imports Monthly'!PM10</f>
        <v/>
      </c>
      <c r="NX12">
        <f>'EIA Imports Monthly'!PN10</f>
        <v/>
      </c>
      <c r="NY12">
        <f>'EIA Imports Monthly'!PO10</f>
        <v/>
      </c>
      <c r="NZ12">
        <f>'EIA Imports Monthly'!PP10</f>
        <v/>
      </c>
      <c r="OA12">
        <f>'EIA Imports Monthly'!PQ10</f>
        <v/>
      </c>
      <c r="OB12">
        <f>'EIA Imports Monthly'!PR10</f>
        <v/>
      </c>
      <c r="OC12">
        <f>'EIA Imports Monthly'!PS10</f>
        <v/>
      </c>
      <c r="OD12">
        <f>'EIA Imports Monthly'!PT10</f>
        <v/>
      </c>
      <c r="OE12">
        <f>'EIA Imports Monthly'!PU10</f>
        <v/>
      </c>
      <c r="OF12">
        <f>'EIA Imports Monthly'!PV10</f>
        <v/>
      </c>
      <c r="OG12">
        <f>'EIA Imports Monthly'!PW10</f>
        <v/>
      </c>
      <c r="OH12">
        <f>'EIA Imports Monthly'!PX10</f>
        <v/>
      </c>
      <c r="OI12">
        <f>'EIA Imports Monthly'!PY10</f>
        <v/>
      </c>
      <c r="OJ12">
        <f>'EIA Imports Monthly'!PZ10</f>
        <v/>
      </c>
      <c r="OK12">
        <f>'EIA Imports Monthly'!QA10</f>
        <v/>
      </c>
      <c r="OL12">
        <f>'EIA Imports Monthly'!QB10</f>
        <v/>
      </c>
      <c r="OM12">
        <f>'EIA Imports Monthly'!QC10</f>
        <v/>
      </c>
      <c r="ON12">
        <f>'EIA Imports Monthly'!QD10</f>
        <v/>
      </c>
      <c r="OO12">
        <f>'EIA Imports Monthly'!QE10</f>
        <v/>
      </c>
      <c r="OP12">
        <f>'EIA Imports Monthly'!QF10</f>
        <v/>
      </c>
      <c r="OQ12">
        <f>'EIA Imports Monthly'!QG10</f>
        <v/>
      </c>
      <c r="OR12">
        <f>'EIA Imports Monthly'!QH10</f>
        <v/>
      </c>
      <c r="OS12">
        <f>'EIA Imports Monthly'!QI10</f>
        <v/>
      </c>
      <c r="OT12">
        <f>'EIA Imports Monthly'!QJ10</f>
        <v/>
      </c>
      <c r="OU12">
        <f>'EIA Imports Monthly'!QK10</f>
        <v/>
      </c>
      <c r="OV12">
        <f>'EIA Imports Monthly'!QL10</f>
        <v/>
      </c>
      <c r="OW12">
        <f>'EIA Imports Monthly'!QM10</f>
        <v/>
      </c>
      <c r="OX12">
        <f>'EIA Imports Monthly'!QN10</f>
        <v/>
      </c>
      <c r="OY12">
        <f>'EIA Imports Monthly'!QO10</f>
        <v/>
      </c>
      <c r="OZ12">
        <f>'EIA Imports Monthly'!QP10</f>
        <v/>
      </c>
      <c r="PA12">
        <f>'EIA Imports Monthly'!QQ10</f>
        <v/>
      </c>
      <c r="PB12">
        <f>'EIA Imports Monthly'!QR10</f>
        <v/>
      </c>
      <c r="PC12">
        <f>'EIA Imports Monthly'!QS10</f>
        <v/>
      </c>
      <c r="PD12">
        <f>'EIA Imports Monthly'!QT10</f>
        <v/>
      </c>
      <c r="PE12">
        <f>'EIA Imports Monthly'!QU10</f>
        <v/>
      </c>
      <c r="PF12">
        <f>'EIA Imports Monthly'!QV10</f>
        <v/>
      </c>
      <c r="PG12">
        <f>'EIA Imports Monthly'!QW10</f>
        <v/>
      </c>
      <c r="PH12">
        <f>'EIA Imports Monthly'!QX10</f>
        <v/>
      </c>
      <c r="PI12">
        <f>'EIA Imports Monthly'!QY10</f>
        <v/>
      </c>
      <c r="PJ12">
        <f>'EIA Imports Monthly'!QZ10</f>
        <v/>
      </c>
      <c r="PK12">
        <f>'EIA Imports Monthly'!RA10</f>
        <v/>
      </c>
      <c r="PL12">
        <f>'EIA Imports Monthly'!RB10</f>
        <v/>
      </c>
      <c r="PM12">
        <f>'EIA Imports Monthly'!RC10</f>
        <v/>
      </c>
      <c r="PN12">
        <f>'EIA Imports Monthly'!RD10</f>
        <v/>
      </c>
      <c r="PO12">
        <f>'EIA Imports Monthly'!RE10</f>
        <v/>
      </c>
      <c r="PP12">
        <f>'EIA Imports Monthly'!RF10</f>
        <v/>
      </c>
      <c r="PQ12">
        <f>'EIA Imports Monthly'!RG10</f>
        <v/>
      </c>
      <c r="PR12">
        <f>'EIA Imports Monthly'!RH10</f>
        <v/>
      </c>
      <c r="PS12">
        <f>'EIA Imports Monthly'!RI10</f>
        <v/>
      </c>
      <c r="PT12">
        <f>'EIA Imports Monthly'!RJ10</f>
        <v/>
      </c>
      <c r="PU12">
        <f>'EIA Imports Monthly'!RK10</f>
        <v/>
      </c>
      <c r="PV12">
        <f>'EIA Imports Monthly'!RL10</f>
        <v/>
      </c>
      <c r="PW12">
        <f>'EIA Imports Monthly'!RM10</f>
        <v/>
      </c>
      <c r="PX12">
        <f>'EIA Imports Monthly'!RN10</f>
        <v/>
      </c>
      <c r="PY12">
        <f>'EIA Imports Monthly'!RO10</f>
        <v/>
      </c>
      <c r="PZ12">
        <f>'EIA Imports Monthly'!RP10</f>
        <v/>
      </c>
      <c r="QA12">
        <f>'EIA Imports Monthly'!RQ10</f>
        <v/>
      </c>
      <c r="QB12">
        <f>'EIA Imports Monthly'!RR10</f>
        <v/>
      </c>
      <c r="QC12">
        <f>'EIA Imports Monthly'!RS10</f>
        <v/>
      </c>
      <c r="QD12">
        <f>'EIA Imports Monthly'!RT10</f>
        <v/>
      </c>
      <c r="QE12">
        <f>'EIA Imports Monthly'!RU10</f>
        <v/>
      </c>
      <c r="QF12">
        <f>'EIA Imports Monthly'!RV10</f>
        <v/>
      </c>
      <c r="QG12">
        <f>'EIA Imports Monthly'!RW10</f>
        <v/>
      </c>
      <c r="QH12">
        <f>'EIA Imports Monthly'!RX10</f>
        <v/>
      </c>
      <c r="QI12">
        <f>'EIA Imports Monthly'!RY10</f>
        <v/>
      </c>
      <c r="QJ12">
        <f>'EIA Imports Monthly'!RZ10</f>
        <v/>
      </c>
      <c r="QK12">
        <f>'EIA Imports Monthly'!SA10</f>
        <v/>
      </c>
      <c r="QL12">
        <f>'EIA Imports Monthly'!SB10</f>
        <v/>
      </c>
      <c r="QM12">
        <f>'EIA Imports Monthly'!SC10</f>
        <v/>
      </c>
      <c r="QN12">
        <f>'EIA Imports Monthly'!SD10</f>
        <v/>
      </c>
      <c r="QO12">
        <f>'EIA Imports Monthly'!SE10</f>
        <v/>
      </c>
      <c r="QP12">
        <f>'EIA Imports Monthly'!SF10</f>
        <v/>
      </c>
      <c r="QQ12">
        <f>'EIA Imports Monthly'!SG10</f>
        <v/>
      </c>
      <c r="QR12">
        <f>'EIA Imports Monthly'!SH10</f>
        <v/>
      </c>
      <c r="QS12">
        <f>'EIA Imports Monthly'!SI10</f>
        <v/>
      </c>
      <c r="QT12">
        <f>'EIA Imports Monthly'!SJ10</f>
        <v/>
      </c>
      <c r="QU12">
        <f>'EIA Imports Monthly'!SK10</f>
        <v/>
      </c>
      <c r="QV12">
        <f>'EIA Imports Monthly'!SL10</f>
        <v/>
      </c>
      <c r="QW12">
        <f>'EIA Imports Monthly'!SM10</f>
        <v/>
      </c>
      <c r="QX12">
        <f>'EIA Imports Monthly'!SN10</f>
        <v/>
      </c>
      <c r="QY12">
        <f>'EIA Imports Monthly'!SO10</f>
        <v/>
      </c>
      <c r="QZ12">
        <f>'EIA Imports Monthly'!SP10</f>
        <v/>
      </c>
      <c r="RA12">
        <f>'EIA Imports Monthly'!SQ10</f>
        <v/>
      </c>
      <c r="RB12">
        <f>'EIA Imports Monthly'!SR10</f>
        <v/>
      </c>
      <c r="RC12">
        <f>'EIA Imports Monthly'!SS10</f>
        <v/>
      </c>
      <c r="RD12">
        <f>'EIA Imports Monthly'!ST10</f>
        <v/>
      </c>
      <c r="RE12">
        <f>'EIA Imports Monthly'!SU10</f>
        <v/>
      </c>
      <c r="RF12">
        <f>'EIA Imports Monthly'!SV10</f>
        <v/>
      </c>
      <c r="RG12">
        <f>'EIA Imports Monthly'!SW10</f>
        <v/>
      </c>
      <c r="RH12">
        <f>'EIA Imports Monthly'!SX10</f>
        <v/>
      </c>
      <c r="RI12">
        <f>'EIA Imports Monthly'!SY10</f>
        <v/>
      </c>
      <c r="RJ12">
        <f>'EIA Imports Monthly'!SZ10</f>
        <v/>
      </c>
      <c r="RK12">
        <f>'EIA Imports Monthly'!TA10</f>
        <v/>
      </c>
      <c r="RL12">
        <f>'EIA Imports Monthly'!TB10</f>
        <v/>
      </c>
      <c r="RM12">
        <f>'EIA Imports Monthly'!TC10</f>
        <v/>
      </c>
      <c r="RN12">
        <f>'EIA Imports Monthly'!TD10</f>
        <v/>
      </c>
      <c r="RO12">
        <f>'EIA Imports Monthly'!TE10</f>
        <v/>
      </c>
      <c r="RP12">
        <f>'EIA Imports Monthly'!TF10</f>
        <v/>
      </c>
      <c r="RQ12">
        <f>'EIA Imports Monthly'!TG10</f>
        <v/>
      </c>
      <c r="RR12">
        <f>'EIA Imports Monthly'!TH10</f>
        <v/>
      </c>
      <c r="RS12">
        <f>'EIA Imports Monthly'!TI10</f>
        <v/>
      </c>
      <c r="RT12">
        <f>'EIA Imports Monthly'!TJ10</f>
        <v/>
      </c>
      <c r="RU12">
        <f>'EIA Imports Monthly'!TK10</f>
        <v/>
      </c>
      <c r="RV12">
        <f>'EIA Imports Monthly'!TL10</f>
        <v/>
      </c>
      <c r="RW12">
        <f>'EIA Imports Monthly'!TM10</f>
        <v/>
      </c>
      <c r="RX12">
        <f>'EIA Imports Monthly'!TN10</f>
        <v/>
      </c>
      <c r="RY12">
        <f>'EIA Imports Monthly'!TO10</f>
        <v/>
      </c>
      <c r="RZ12">
        <f>'EIA Imports Monthly'!TP10</f>
        <v/>
      </c>
      <c r="SA12">
        <f>'EIA Imports Monthly'!TQ10</f>
        <v/>
      </c>
      <c r="SB12">
        <f>'EIA Imports Monthly'!TR10</f>
        <v/>
      </c>
      <c r="SC12">
        <f>'EIA Imports Monthly'!TS10</f>
        <v/>
      </c>
      <c r="SD12">
        <f>'EIA Imports Monthly'!TT10</f>
        <v/>
      </c>
      <c r="SE12">
        <f>'EIA Imports Monthly'!TU10</f>
        <v/>
      </c>
    </row>
    <row r="13" spans="1:499">
      <c r="A13" t="s">
        <v>44</v>
      </c>
      <c r="H13">
        <f>SUM(H11,H10,H8,H7,H6,H4)</f>
        <v/>
      </c>
      <c r="I13">
        <f>SUM(I11,I10,I8,I7,I6,I4)</f>
        <v/>
      </c>
      <c r="J13">
        <f>SUM(J11,J10,J8,J7,J6,J4)</f>
        <v/>
      </c>
      <c r="K13">
        <f>SUM(K11,K10,K8,K7,K6,K4)</f>
        <v/>
      </c>
      <c r="L13">
        <f>SUM(L11,L10,L8,L7,L6,L4)</f>
        <v/>
      </c>
      <c r="M13">
        <f>SUM(M11,M10,M8,M7,M6,M4)</f>
        <v/>
      </c>
      <c r="N13">
        <f>SUM(N11,N10,N8,N7,N6,N4)</f>
        <v/>
      </c>
      <c r="O13">
        <f>SUM(O11,O10,O8,O7,O6,O4)</f>
        <v/>
      </c>
      <c r="P13">
        <f>SUM(P11,P10,P8,P7,P6,P4)</f>
        <v/>
      </c>
      <c r="Q13">
        <f>SUM(Q11,Q10,Q8,Q7,Q6,Q4)</f>
        <v/>
      </c>
      <c r="R13">
        <f>SUM(R11,R10,R8,R7,R6,R4)</f>
        <v/>
      </c>
      <c r="S13">
        <f>SUM(S11,S10,S8,S7,S6,S4)</f>
        <v/>
      </c>
      <c r="T13">
        <f>SUM(T11,T10,T8,T7,T6,T4)</f>
        <v/>
      </c>
      <c r="U13">
        <f>SUM(U11,U10,U8,U7,U6,U4)</f>
        <v/>
      </c>
      <c r="V13">
        <f>SUM(V11,V10,V8,V7,V6,V4)</f>
        <v/>
      </c>
      <c r="W13">
        <f>SUM(W11,W10,W8,W7,W6,W4)</f>
        <v/>
      </c>
      <c r="X13">
        <f>SUM(X11,X10,X8,X7,X6,X4)</f>
        <v/>
      </c>
      <c r="Y13">
        <f>SUM(Y11,Y10,Y8,Y7,Y6,Y4)</f>
        <v/>
      </c>
      <c r="Z13">
        <f>SUM(Z11,Z10,Z8,Z7,Z6,Z4)</f>
        <v/>
      </c>
      <c r="AA13">
        <f>SUM(AA11,AA10,AA8,AA7,AA6,AA4)</f>
        <v/>
      </c>
      <c r="AB13">
        <f>SUM(AB11,AB10,AB8,AB7,AB6,AB4)</f>
        <v/>
      </c>
      <c r="AC13">
        <f>SUM(AC11,AC10,AC8,AC7,AC6,AC4)</f>
        <v/>
      </c>
      <c r="AD13">
        <f>SUM(AD11,AD10,AD8,AD7,AD6,AD4)</f>
        <v/>
      </c>
      <c r="AE13">
        <f>SUM(AE11,AE10,AE8,AE7,AE6,AE4)</f>
        <v/>
      </c>
      <c r="AF13">
        <f>SUM(AF11,AF10,AF8,AF7,AF6,AF4)</f>
        <v/>
      </c>
      <c r="AG13">
        <f>SUM(AG11,AG10,AG8,AG7,AG6,AG4)</f>
        <v/>
      </c>
      <c r="AH13">
        <f>SUM(AH11,AH10,AH8,AH7,AH6,AH4)</f>
        <v/>
      </c>
      <c r="AI13">
        <f>SUM(AI11,AI10,AI8,AI7,AI6,AI4)</f>
        <v/>
      </c>
      <c r="AJ13">
        <f>SUM(AJ11,AJ10,AJ8,AJ7,AJ6,AJ4)</f>
        <v/>
      </c>
      <c r="AK13">
        <f>SUM(AK11,AK10,AK8,AK7,AK6,AK4)</f>
        <v/>
      </c>
      <c r="AL13">
        <f>SUM(AL11,AL10,AL8,AL7,AL6,AL4)</f>
        <v/>
      </c>
      <c r="AM13">
        <f>SUM(AM11,AM10,AM8,AM7,AM6,AM4)</f>
        <v/>
      </c>
      <c r="AN13">
        <f>SUM(AN11,AN10,AN8,AN7,AN6,AN4)</f>
        <v/>
      </c>
      <c r="AO13">
        <f>SUM(AO11,AO10,AO8,AO7,AO6,AO4)</f>
        <v/>
      </c>
      <c r="AP13">
        <f>SUM(AP11,AP10,AP8,AP7,AP6,AP4)</f>
        <v/>
      </c>
      <c r="AQ13">
        <f>SUM(AQ11,AQ10,AQ8,AQ7,AQ6,AQ4)</f>
        <v/>
      </c>
      <c r="AR13">
        <f>SUM(AR11,AR10,AR8,AR7,AR6,AR4)</f>
        <v/>
      </c>
      <c r="AS13">
        <f>SUM(AS11,AS10,AS8,AS7,AS6,AS4)</f>
        <v/>
      </c>
      <c r="AT13">
        <f>SUM(AT11,AT10,AT8,AT7,AT6,AT4)</f>
        <v/>
      </c>
      <c r="AU13">
        <f>SUM(AU11,AU10,AU8,AU7,AU6,AU4)</f>
        <v/>
      </c>
      <c r="AV13">
        <f>SUM(AV11,AV10,AV8,AV7,AV6,AV4)</f>
        <v/>
      </c>
      <c r="AW13">
        <f>SUM(AW11,AW10,AW8,AW7,AW6,AW4)</f>
        <v/>
      </c>
      <c r="AX13">
        <f>SUM(AX11,AX10,AX8,AX7,AX6,AX4)</f>
        <v/>
      </c>
      <c r="AY13">
        <f>SUM(AY11,AY10,AY8,AY7,AY6,AY4)</f>
        <v/>
      </c>
      <c r="AZ13">
        <f>SUM(AZ11,AZ10,AZ8,AZ7,AZ6,AZ4)</f>
        <v/>
      </c>
      <c r="BA13">
        <f>SUM(BA11,BA10,BA8,BA7,BA6,BA4)</f>
        <v/>
      </c>
      <c r="BB13">
        <f>SUM(BB11,BB10,BB8,BB7,BB6,BB4)</f>
        <v/>
      </c>
      <c r="BC13">
        <f>SUM(BC11,BC10,BC8,BC7,BC6,BC4)</f>
        <v/>
      </c>
      <c r="BD13">
        <f>SUM(BD11,BD10,BD8,BD7,BD6,BD4)</f>
        <v/>
      </c>
      <c r="BE13">
        <f>SUM(BE11,BE10,BE8,BE7,BE6,BE4)</f>
        <v/>
      </c>
      <c r="BF13">
        <f>SUM(BF11,BF10,BF8,BF7,BF6,BF4)</f>
        <v/>
      </c>
      <c r="BG13">
        <f>SUM(BG11,BG10,BG8,BG7,BG6,BG4)</f>
        <v/>
      </c>
      <c r="BH13">
        <f>SUM(BH11,BH10,BH8,BH7,BH6,BH4)</f>
        <v/>
      </c>
      <c r="BI13">
        <f>SUM(BI11,BI10,BI8,BI7,BI6,BI4)</f>
        <v/>
      </c>
      <c r="BJ13">
        <f>SUM(BJ11,BJ10,BJ8,BJ7,BJ6,BJ4)</f>
        <v/>
      </c>
      <c r="BK13">
        <f>SUM(BK11,BK10,BK8,BK7,BK6,BK4)</f>
        <v/>
      </c>
      <c r="BL13">
        <f>SUM(BL11,BL10,BL8,BL7,BL6,BL4)</f>
        <v/>
      </c>
      <c r="BM13">
        <f>SUM(BM11,BM10,BM8,BM7,BM6,BM4)</f>
        <v/>
      </c>
      <c r="BN13">
        <f>SUM(BN11,BN10,BN8,BN7,BN6,BN4)</f>
        <v/>
      </c>
      <c r="BO13">
        <f>SUM(BO11,BO10,BO8,BO7,BO6,BO4)</f>
        <v/>
      </c>
      <c r="BP13">
        <f>SUM(BP11,BP10,BP8,BP7,BP6,BP4)</f>
        <v/>
      </c>
      <c r="BQ13">
        <f>SUM(BQ11,BQ10,BQ8,BQ7,BQ6,BQ4)</f>
        <v/>
      </c>
      <c r="BR13">
        <f>SUM(BR11,BR10,BR8,BR7,BR6,BR4)</f>
        <v/>
      </c>
      <c r="BS13">
        <f>SUM(BS11,BS10,BS8,BS7,BS6,BS4)</f>
        <v/>
      </c>
      <c r="BT13">
        <f>SUM(BT11,BT10,BT8,BT7,BT6,BT4)</f>
        <v/>
      </c>
      <c r="BU13">
        <f>SUM(BU11,BU10,BU8,BU7,BU6,BU4)</f>
        <v/>
      </c>
      <c r="BV13">
        <f>SUM(BV11,BV10,BV8,BV7,BV6,BV4)</f>
        <v/>
      </c>
      <c r="BW13">
        <f>SUM(BW11,BW10,BW8,BW7,BW6,BW4)</f>
        <v/>
      </c>
      <c r="BX13">
        <f>SUM(BX11,BX10,BX8,BX7,BX6,BX4)</f>
        <v/>
      </c>
      <c r="BY13">
        <f>SUM(BY11,BY10,BY8,BY7,BY6,BY4)</f>
        <v/>
      </c>
      <c r="BZ13">
        <f>SUM(BZ11,BZ10,BZ8,BZ7,BZ6,BZ4)</f>
        <v/>
      </c>
      <c r="CA13">
        <f>SUM(CA11,CA10,CA8,CA7,CA6,CA4)</f>
        <v/>
      </c>
      <c r="CB13">
        <f>SUM(CB11,CB10,CB8,CB7,CB6,CB4)</f>
        <v/>
      </c>
      <c r="CC13">
        <f>SUM(CC11,CC10,CC8,CC7,CC6,CC4)</f>
        <v/>
      </c>
      <c r="CD13">
        <f>SUM(CD11,CD10,CD8,CD7,CD6,CD4)</f>
        <v/>
      </c>
      <c r="CE13">
        <f>SUM(CE11,CE10,CE8,CE7,CE6,CE4)</f>
        <v/>
      </c>
      <c r="CF13">
        <f>SUM(CF11,CF10,CF8,CF7,CF6,CF4)</f>
        <v/>
      </c>
      <c r="CG13">
        <f>SUM(CG11,CG10,CG8,CG7,CG6,CG4)</f>
        <v/>
      </c>
      <c r="CH13">
        <f>SUM(CH11,CH10,CH8,CH7,CH6,CH4)</f>
        <v/>
      </c>
      <c r="CI13">
        <f>SUM(CI11,CI10,CI8,CI7,CI6,CI4)</f>
        <v/>
      </c>
      <c r="CJ13">
        <f>SUM(CJ11,CJ10,CJ8,CJ7,CJ6,CJ4)</f>
        <v/>
      </c>
      <c r="CK13">
        <f>SUM(CK11,CK10,CK8,CK7,CK6,CK4)</f>
        <v/>
      </c>
      <c r="CL13">
        <f>SUM(CL11,CL10,CL8,CL7,CL6,CL4)</f>
        <v/>
      </c>
      <c r="CM13">
        <f>SUM(CM11,CM10,CM8,CM7,CM6,CM4)</f>
        <v/>
      </c>
      <c r="CN13">
        <f>SUM(CN11,CN10,CN8,CN7,CN6,CN4)</f>
        <v/>
      </c>
      <c r="CO13">
        <f>SUM(CO11,CO10,CO8,CO7,CO6,CO4)</f>
        <v/>
      </c>
      <c r="CP13">
        <f>SUM(CP11,CP10,CP8,CP7,CP6,CP4)</f>
        <v/>
      </c>
      <c r="CQ13">
        <f>SUM(CQ11,CQ10,CQ8,CQ7,CQ6,CQ4)</f>
        <v/>
      </c>
      <c r="CR13">
        <f>SUM(CR11,CR10,CR8,CR7,CR6,CR4)</f>
        <v/>
      </c>
      <c r="CS13">
        <f>SUM(CS11,CS10,CS8,CS7,CS6,CS4)</f>
        <v/>
      </c>
      <c r="CT13">
        <f>SUM(CT11,CT10,CT8,CT7,CT6,CT4)</f>
        <v/>
      </c>
      <c r="CU13">
        <f>SUM(CU11,CU10,CU8,CU7,CU6,CU4)</f>
        <v/>
      </c>
      <c r="CV13">
        <f>SUM(CV11,CV10,CV8,CV7,CV6,CV4)</f>
        <v/>
      </c>
      <c r="CW13">
        <f>SUM(CW11,CW10,CW8,CW7,CW6,CW4)</f>
        <v/>
      </c>
      <c r="CX13">
        <f>SUM(CX11,CX10,CX8,CX7,CX6,CX4)</f>
        <v/>
      </c>
      <c r="CY13">
        <f>SUM(CY11,CY10,CY8,CY7,CY6,CY4)</f>
        <v/>
      </c>
      <c r="CZ13">
        <f>SUM(CZ11,CZ10,CZ8,CZ7,CZ6,CZ4)</f>
        <v/>
      </c>
      <c r="DA13">
        <f>SUM(DA11,DA10,DA8,DA7,DA6,DA4)</f>
        <v/>
      </c>
      <c r="DB13">
        <f>SUM(DB11,DB10,DB8,DB7,DB6,DB4)</f>
        <v/>
      </c>
      <c r="DC13">
        <f>SUM(DC11,DC10,DC8,DC7,DC6,DC4)</f>
        <v/>
      </c>
      <c r="DD13">
        <f>SUM(DD11,DD10,DD8,DD7,DD6,DD4)</f>
        <v/>
      </c>
      <c r="DE13">
        <f>SUM(DE11,DE10,DE8,DE7,DE6,DE4)</f>
        <v/>
      </c>
      <c r="DF13">
        <f>SUM(DF11,DF10,DF8,DF7,DF6,DF4)</f>
        <v/>
      </c>
      <c r="DG13">
        <f>SUM(DG11,DG10,DG8,DG7,DG6,DG4)</f>
        <v/>
      </c>
      <c r="DH13">
        <f>SUM(DH11,DH10,DH8,DH7,DH6,DH4)</f>
        <v/>
      </c>
      <c r="DI13">
        <f>SUM(DI11,DI10,DI8,DI7,DI6,DI4)</f>
        <v/>
      </c>
      <c r="DJ13">
        <f>SUM(DJ11,DJ10,DJ8,DJ7,DJ6,DJ4)</f>
        <v/>
      </c>
      <c r="DK13">
        <f>SUM(DK11,DK10,DK8,DK7,DK6,DK4)</f>
        <v/>
      </c>
      <c r="DL13">
        <f>SUM(DL11,DL10,DL8,DL7,DL6,DL4)</f>
        <v/>
      </c>
      <c r="DM13">
        <f>SUM(DM11,DM10,DM8,DM7,DM6,DM4)</f>
        <v/>
      </c>
      <c r="DN13">
        <f>SUM(DN11,DN10,DN8,DN7,DN6,DN4)</f>
        <v/>
      </c>
      <c r="DO13">
        <f>SUM(DO11,DO10,DO8,DO7,DO6,DO4)</f>
        <v/>
      </c>
      <c r="DP13">
        <f>SUM(DP11,DP10,DP8,DP7,DP6,DP4)</f>
        <v/>
      </c>
      <c r="DQ13">
        <f>SUM(DQ11,DQ10,DQ8,DQ7,DQ6,DQ4)</f>
        <v/>
      </c>
      <c r="DR13">
        <f>SUM(DR11,DR10,DR8,DR7,DR6,DR4)</f>
        <v/>
      </c>
      <c r="DS13">
        <f>SUM(DS11,DS10,DS8,DS7,DS6,DS4)</f>
        <v/>
      </c>
      <c r="DT13">
        <f>SUM(DT11,DT10,DT8,DT7,DT6,DT4)</f>
        <v/>
      </c>
      <c r="DU13">
        <f>SUM(DU11,DU10,DU8,DU7,DU6,DU4)</f>
        <v/>
      </c>
      <c r="DV13">
        <f>SUM(DV11,DV10,DV8,DV7,DV6,DV4)</f>
        <v/>
      </c>
      <c r="DW13">
        <f>SUM(DW11,DW10,DW8,DW7,DW6,DW4)</f>
        <v/>
      </c>
      <c r="DX13">
        <f>SUM(DX11,DX10,DX8,DX7,DX6,DX4)</f>
        <v/>
      </c>
      <c r="DY13">
        <f>SUM(DY11,DY10,DY8,DY7,DY6,DY4)</f>
        <v/>
      </c>
      <c r="DZ13">
        <f>SUM(DZ11,DZ10,DZ8,DZ7,DZ6,DZ4)</f>
        <v/>
      </c>
      <c r="EA13">
        <f>SUM(EA11,EA10,EA8,EA7,EA6,EA4)</f>
        <v/>
      </c>
      <c r="EB13">
        <f>SUM(EB11,EB10,EB8,EB7,EB6,EB4)</f>
        <v/>
      </c>
      <c r="EC13">
        <f>SUM(EC11,EC10,EC8,EC7,EC6,EC4)</f>
        <v/>
      </c>
      <c r="ED13">
        <f>SUM(ED11,ED10,ED8,ED7,ED6,ED4)</f>
        <v/>
      </c>
      <c r="EE13">
        <f>SUM(EE11,EE10,EE8,EE7,EE6,EE4)</f>
        <v/>
      </c>
      <c r="EF13">
        <f>SUM(EF11,EF10,EF8,EF7,EF6,EF4)</f>
        <v/>
      </c>
      <c r="EG13">
        <f>SUM(EG11,EG10,EG8,EG7,EG6,EG4)</f>
        <v/>
      </c>
      <c r="EH13">
        <f>SUM(EH11,EH10,EH8,EH7,EH6,EH4)</f>
        <v/>
      </c>
      <c r="EI13">
        <f>SUM(EI11,EI10,EI8,EI7,EI6,EI4)</f>
        <v/>
      </c>
      <c r="EJ13">
        <f>SUM(EJ11,EJ10,EJ8,EJ7,EJ6,EJ4)</f>
        <v/>
      </c>
      <c r="EK13">
        <f>SUM(EK11,EK10,EK8,EK7,EK6,EK4)</f>
        <v/>
      </c>
      <c r="EL13">
        <f>SUM(EL11,EL10,EL8,EL7,EL6,EL4)</f>
        <v/>
      </c>
      <c r="EM13">
        <f>SUM(EM11,EM10,EM8,EM7,EM6,EM4)</f>
        <v/>
      </c>
      <c r="EN13">
        <f>SUM(EN11,EN10,EN8,EN7,EN6,EN4)</f>
        <v/>
      </c>
      <c r="EO13">
        <f>SUM(EO11,EO10,EO8,EO7,EO6,EO4)</f>
        <v/>
      </c>
      <c r="EP13">
        <f>SUM(EP11,EP10,EP8,EP7,EP6,EP4)</f>
        <v/>
      </c>
      <c r="EQ13">
        <f>SUM(EQ11,EQ10,EQ8,EQ7,EQ6,EQ4)</f>
        <v/>
      </c>
      <c r="ER13">
        <f>SUM(ER11,ER10,ER8,ER7,ER6,ER4)</f>
        <v/>
      </c>
      <c r="ES13">
        <f>SUM(ES11,ES10,ES8,ES7,ES6,ES4)</f>
        <v/>
      </c>
      <c r="ET13">
        <f>SUM(ET11,ET10,ET8,ET7,ET6,ET4)</f>
        <v/>
      </c>
      <c r="EU13">
        <f>SUM(EU11,EU10,EU8,EU7,EU6,EU4)</f>
        <v/>
      </c>
      <c r="EV13">
        <f>SUM(EV11,EV10,EV8,EV7,EV6,EV4)</f>
        <v/>
      </c>
      <c r="EW13">
        <f>SUM(EW11,EW10,EW8,EW7,EW6,EW4)</f>
        <v/>
      </c>
      <c r="EX13">
        <f>SUM(EX11,EX10,EX8,EX7,EX6,EX4)</f>
        <v/>
      </c>
      <c r="EY13">
        <f>SUM(EY11,EY10,EY8,EY7,EY6,EY4)</f>
        <v/>
      </c>
      <c r="EZ13">
        <f>SUM(EZ11,EZ10,EZ8,EZ7,EZ6,EZ4)</f>
        <v/>
      </c>
      <c r="FA13">
        <f>SUM(FA11,FA10,FA8,FA7,FA6,FA4)</f>
        <v/>
      </c>
      <c r="FB13">
        <f>SUM(FB11,FB10,FB8,FB7,FB6,FB4)</f>
        <v/>
      </c>
      <c r="FC13">
        <f>SUM(FC11,FC10,FC8,FC7,FC6,FC4)</f>
        <v/>
      </c>
      <c r="FD13">
        <f>SUM(FD11,FD10,FD8,FD7,FD6,FD4)</f>
        <v/>
      </c>
      <c r="FE13">
        <f>SUM(FE11,FE10,FE8,FE7,FE6,FE4)</f>
        <v/>
      </c>
      <c r="FF13">
        <f>SUM(FF11,FF10,FF8,FF7,FF6,FF4)</f>
        <v/>
      </c>
      <c r="FG13">
        <f>SUM(FG11,FG10,FG8,FG7,FG6,FG4)</f>
        <v/>
      </c>
      <c r="FH13">
        <f>SUM(FH11,FH10,FH8,FH7,FH6,FH4)</f>
        <v/>
      </c>
      <c r="FI13">
        <f>SUM(FI11,FI10,FI8,FI7,FI6,FI4)</f>
        <v/>
      </c>
      <c r="FJ13">
        <f>SUM(FJ11,FJ10,FJ8,FJ7,FJ6,FJ4)</f>
        <v/>
      </c>
      <c r="FK13">
        <f>SUM(FK11,FK10,FK8,FK7,FK6,FK4)</f>
        <v/>
      </c>
      <c r="FL13">
        <f>SUM(FL11,FL10,FL8,FL7,FL6,FL4)</f>
        <v/>
      </c>
      <c r="FM13">
        <f>SUM(FM11,FM10,FM8,FM7,FM6,FM4)</f>
        <v/>
      </c>
      <c r="FN13">
        <f>SUM(FN11,FN10,FN8,FN7,FN6,FN4)</f>
        <v/>
      </c>
      <c r="FO13">
        <f>SUM(FO11,FO10,FO8,FO7,FO6,FO4)</f>
        <v/>
      </c>
      <c r="FP13">
        <f>SUM(FP11,FP10,FP8,FP7,FP6,FP4)</f>
        <v/>
      </c>
      <c r="FQ13">
        <f>SUM(FQ11,FQ10,FQ8,FQ7,FQ6,FQ4)</f>
        <v/>
      </c>
      <c r="FR13">
        <f>SUM(FR11,FR10,FR8,FR7,FR6,FR4)</f>
        <v/>
      </c>
      <c r="FS13">
        <f>SUM(FS11,FS10,FS8,FS7,FS6,FS4)</f>
        <v/>
      </c>
      <c r="FT13">
        <f>SUM(FT11,FT10,FT8,FT7,FT6,FT4)</f>
        <v/>
      </c>
      <c r="FU13">
        <f>SUM(FU11,FU10,FU8,FU7,FU6,FU4)</f>
        <v/>
      </c>
      <c r="FV13">
        <f>SUM(FV11,FV10,FV8,FV7,FV6,FV4)</f>
        <v/>
      </c>
      <c r="FW13">
        <f>SUM(FW11,FW10,FW8,FW7,FW6,FW4)</f>
        <v/>
      </c>
      <c r="FX13">
        <f>SUM(FX11,FX10,FX8,FX7,FX6,FX4)</f>
        <v/>
      </c>
      <c r="FY13">
        <f>SUM(FY11,FY10,FY8,FY7,FY6,FY4)</f>
        <v/>
      </c>
      <c r="FZ13">
        <f>SUM(FZ11,FZ10,FZ8,FZ7,FZ6,FZ4)</f>
        <v/>
      </c>
      <c r="GA13">
        <f>SUM(GA11,GA10,GA8,GA7,GA6,GA4)</f>
        <v/>
      </c>
      <c r="GB13">
        <f>SUM(GB11,GB10,GB8,GB7,GB6,GB4)</f>
        <v/>
      </c>
      <c r="GC13">
        <f>SUM(GC11,GC10,GC8,GC7,GC6,GC4)</f>
        <v/>
      </c>
      <c r="GD13">
        <f>SUM(GD11,GD10,GD8,GD7,GD6,GD4)</f>
        <v/>
      </c>
      <c r="GE13">
        <f>SUM(GE11,GE10,GE8,GE7,GE6,GE4)</f>
        <v/>
      </c>
      <c r="GF13">
        <f>SUM(GF11,GF10,GF8,GF7,GF6,GF4)</f>
        <v/>
      </c>
      <c r="GG13">
        <f>SUM(GG11,GG10,GG8,GG7,GG6,GG4)</f>
        <v/>
      </c>
      <c r="GH13">
        <f>SUM(GH11,GH10,GH8,GH7,GH6,GH4)</f>
        <v/>
      </c>
      <c r="GI13">
        <f>SUM(GI11,GI10,GI8,GI7,GI6,GI4)</f>
        <v/>
      </c>
      <c r="GJ13">
        <f>SUM(GJ11,GJ10,GJ8,GJ7,GJ6,GJ4)</f>
        <v/>
      </c>
      <c r="GK13">
        <f>SUM(GK11,GK10,GK8,GK7,GK6,GK4)</f>
        <v/>
      </c>
      <c r="GL13">
        <f>SUM(GL11,GL10,GL8,GL7,GL6,GL4)</f>
        <v/>
      </c>
      <c r="GM13">
        <f>SUM(GM11,GM10,GM8,GM7,GM6,GM4)</f>
        <v/>
      </c>
      <c r="GN13">
        <f>SUM(GN11,GN10,GN8,GN7,GN6,GN4)</f>
        <v/>
      </c>
      <c r="GO13">
        <f>SUM(GO11,GO10,GO8,GO7,GO6,GO4)</f>
        <v/>
      </c>
      <c r="GP13">
        <f>SUM(GP11,GP10,GP8,GP7,GP6,GP4)</f>
        <v/>
      </c>
      <c r="GQ13">
        <f>SUM(GQ11,GQ10,GQ8,GQ7,GQ6,GQ4)</f>
        <v/>
      </c>
      <c r="GR13">
        <f>SUM(GR11,GR10,GR8,GR7,GR6,GR4)</f>
        <v/>
      </c>
      <c r="GS13">
        <f>SUM(GS11,GS10,GS8,GS7,GS6,GS4)</f>
        <v/>
      </c>
      <c r="GT13">
        <f>SUM(GT11,GT10,GT8,GT7,GT6,GT4)</f>
        <v/>
      </c>
      <c r="GU13">
        <f>SUM(GU11,GU10,GU8,GU7,GU6,GU4)</f>
        <v/>
      </c>
      <c r="GV13">
        <f>SUM(GV11,GV10,GV8,GV7,GV6,GV4)</f>
        <v/>
      </c>
      <c r="GW13">
        <f>SUM(GW11,GW10,GW8,GW7,GW6,GW4)</f>
        <v/>
      </c>
      <c r="GX13">
        <f>SUM(GX11,GX10,GX8,GX7,GX6,GX4)</f>
        <v/>
      </c>
      <c r="GY13">
        <f>SUM(GY11,GY10,GY8,GY7,GY6,GY4)</f>
        <v/>
      </c>
      <c r="GZ13">
        <f>SUM(GZ11,GZ10,GZ8,GZ7,GZ6,GZ4)</f>
        <v/>
      </c>
      <c r="HA13">
        <f>SUM(HA11,HA10,HA8,HA7,HA6,HA4)</f>
        <v/>
      </c>
      <c r="HB13">
        <f>SUM(HB11,HB10,HB8,HB7,HB6,HB4)</f>
        <v/>
      </c>
      <c r="HC13">
        <f>SUM(HC11,HC10,HC8,HC7,HC6,HC4)</f>
        <v/>
      </c>
      <c r="HD13">
        <f>SUM(HD11,HD10,HD8,HD7,HD6,HD4)</f>
        <v/>
      </c>
      <c r="HE13">
        <f>SUM(HE11,HE10,HE8,HE7,HE6,HE4)</f>
        <v/>
      </c>
      <c r="HF13">
        <f>SUM(HF11,HF10,HF8,HF7,HF6,HF4)</f>
        <v/>
      </c>
      <c r="HG13">
        <f>SUM(HG11,HG10,HG8,HG7,HG6,HG4)</f>
        <v/>
      </c>
      <c r="HH13">
        <f>SUM(HH11,HH10,HH8,HH7,HH6,HH4)</f>
        <v/>
      </c>
      <c r="HI13">
        <f>SUM(HI11,HI10,HI8,HI7,HI6,HI4)</f>
        <v/>
      </c>
      <c r="HJ13">
        <f>SUM(HJ11,HJ10,HJ8,HJ7,HJ6,HJ4)</f>
        <v/>
      </c>
      <c r="HK13">
        <f>SUM(HK11,HK10,HK8,HK7,HK6,HK4)</f>
        <v/>
      </c>
      <c r="HL13">
        <f>SUM(HL11,HL10,HL8,HL7,HL6,HL4)</f>
        <v/>
      </c>
      <c r="HM13">
        <f>SUM(HM11,HM10,HM8,HM7,HM6,HM4)</f>
        <v/>
      </c>
      <c r="HN13">
        <f>SUM(HN11,HN10,HN8,HN7,HN6,HN4)</f>
        <v/>
      </c>
      <c r="HO13">
        <f>SUM(HO11,HO10,HO8,HO7,HO6,HO4)</f>
        <v/>
      </c>
      <c r="HP13">
        <f>SUM(HP11,HP10,HP8,HP7,HP6,HP4)</f>
        <v/>
      </c>
      <c r="HQ13">
        <f>SUM(HQ11,HQ10,HQ8,HQ7,HQ6,HQ4)</f>
        <v/>
      </c>
      <c r="HR13">
        <f>SUM(HR11,HR10,HR8,HR7,HR6,HR4)</f>
        <v/>
      </c>
      <c r="HS13">
        <f>SUM(HS11,HS10,HS8,HS7,HS6,HS4)</f>
        <v/>
      </c>
      <c r="HT13">
        <f>SUM(HT11,HT10,HT8,HT7,HT6,HT4)</f>
        <v/>
      </c>
      <c r="HU13">
        <f>SUM(HU11,HU10,HU8,HU7,HU6,HU4)</f>
        <v/>
      </c>
      <c r="HV13">
        <f>SUM(HV11,HV10,HV8,HV7,HV6,HV4)</f>
        <v/>
      </c>
      <c r="HW13">
        <f>SUM(HW11,HW10,HW8,HW7,HW6,HW4)</f>
        <v/>
      </c>
      <c r="HX13">
        <f>SUM(HX11,HX10,HX8,HX7,HX6,HX4)</f>
        <v/>
      </c>
      <c r="HY13">
        <f>SUM(HY11,HY10,HY8,HY7,HY6,HY4)</f>
        <v/>
      </c>
      <c r="HZ13">
        <f>SUM(HZ11,HZ10,HZ8,HZ7,HZ6,HZ4)</f>
        <v/>
      </c>
      <c r="IA13">
        <f>SUM(IA11,IA10,IA8,IA7,IA6,IA4)</f>
        <v/>
      </c>
      <c r="IB13">
        <f>SUM(IB11,IB10,IB8,IB7,IB6,IB4)</f>
        <v/>
      </c>
      <c r="IC13">
        <f>SUM(IC11,IC10,IC8,IC7,IC6,IC4)</f>
        <v/>
      </c>
      <c r="ID13">
        <f>SUM(ID11,ID10,ID8,ID7,ID6,ID4)</f>
        <v/>
      </c>
      <c r="IE13">
        <f>SUM(IE11,IE10,IE8,IE7,IE6,IE4)</f>
        <v/>
      </c>
      <c r="IF13">
        <f>SUM(IF11,IF10,IF8,IF7,IF6,IF4)</f>
        <v/>
      </c>
      <c r="IG13">
        <f>SUM(IG11,IG10,IG8,IG7,IG6,IG4)</f>
        <v/>
      </c>
      <c r="IH13">
        <f>SUM(IH11,IH10,IH8,IH7,IH6,IH4)</f>
        <v/>
      </c>
      <c r="II13">
        <f>SUM(II11,II10,II8,II7,II6,II4)</f>
        <v/>
      </c>
      <c r="IJ13">
        <f>SUM(IJ11,IJ10,IJ8,IJ7,IJ6,IJ4)</f>
        <v/>
      </c>
      <c r="IK13">
        <f>SUM(IK11,IK10,IK8,IK7,IK6,IK4)</f>
        <v/>
      </c>
      <c r="IL13">
        <f>SUM(IL11,IL10,IL8,IL7,IL6,IL4)</f>
        <v/>
      </c>
      <c r="IM13">
        <f>SUM(IM11,IM10,IM8,IM7,IM6,IM4)</f>
        <v/>
      </c>
      <c r="IN13">
        <f>SUM(IN11,IN10,IN8,IN7,IN6,IN4)</f>
        <v/>
      </c>
      <c r="IO13">
        <f>SUM(IO11,IO10,IO8,IO7,IO6,IO4)</f>
        <v/>
      </c>
      <c r="IP13">
        <f>SUM(IP11,IP10,IP8,IP7,IP6,IP4)</f>
        <v/>
      </c>
      <c r="IQ13">
        <f>SUM(IQ11,IQ10,IQ8,IQ7,IQ6,IQ4)</f>
        <v/>
      </c>
      <c r="IR13">
        <f>SUM(IR11,IR10,IR8,IR7,IR6,IR4)</f>
        <v/>
      </c>
      <c r="IS13">
        <f>SUM(IS11,IS10,IS8,IS7,IS6,IS4)</f>
        <v/>
      </c>
      <c r="IT13">
        <f>SUM(IT11,IT10,IT8,IT7,IT6,IT4)</f>
        <v/>
      </c>
      <c r="IU13">
        <f>SUM(IU11,IU10,IU8,IU7,IU6,IU4)</f>
        <v/>
      </c>
      <c r="IV13">
        <f>SUM(IV11,IV10,IV8,IV7,IV6,IV4)</f>
        <v/>
      </c>
      <c r="IW13">
        <f>SUM(IW11,IW10,IW8,IW7,IW6,IW4)</f>
        <v/>
      </c>
      <c r="IX13">
        <f>SUM(IX11,IX10,IX8,IX7,IX6,IX4)</f>
        <v/>
      </c>
      <c r="IY13">
        <f>SUM(IY11,IY10,IY8,IY7,IY6,IY4)</f>
        <v/>
      </c>
      <c r="IZ13">
        <f>SUM(IZ11,IZ10,IZ8,IZ7,IZ6,IZ4)</f>
        <v/>
      </c>
      <c r="JA13">
        <f>SUM(JA11,JA10,JA8,JA7,JA6,JA4)</f>
        <v/>
      </c>
      <c r="JB13">
        <f>SUM(JB11,JB10,JB8,JB7,JB6,JB4)</f>
        <v/>
      </c>
      <c r="JC13">
        <f>SUM(JC11,JC10,JC8,JC7,JC6,JC4)</f>
        <v/>
      </c>
      <c r="JD13">
        <f>SUM(JD11,JD10,JD8,JD7,JD6,JD4)</f>
        <v/>
      </c>
      <c r="JE13">
        <f>SUM(JE11,JE10,JE8,JE7,JE6,JE4)</f>
        <v/>
      </c>
      <c r="JF13">
        <f>SUM(JF11,JF10,JF8,JF7,JF6,JF4)</f>
        <v/>
      </c>
      <c r="JG13">
        <f>SUM(JG11,JG10,JG8,JG7,JG6,JG4)</f>
        <v/>
      </c>
      <c r="JH13">
        <f>SUM(JH11,JH10,JH8,JH7,JH6,JH4)</f>
        <v/>
      </c>
      <c r="JI13">
        <f>SUM(JI11,JI10,JI8,JI7,JI6,JI4)</f>
        <v/>
      </c>
      <c r="JJ13">
        <f>SUM(JJ11,JJ10,JJ8,JJ7,JJ6,JJ4)</f>
        <v/>
      </c>
      <c r="JK13">
        <f>SUM(JK11,JK10,JK8,JK7,JK6,JK4)</f>
        <v/>
      </c>
      <c r="JL13">
        <f>SUM(JL11,JL10,JL8,JL7,JL6,JL4)</f>
        <v/>
      </c>
      <c r="JM13">
        <f>SUM(JM11,JM10,JM8,JM7,JM6,JM4)</f>
        <v/>
      </c>
      <c r="JN13">
        <f>SUM(JN11,JN10,JN8,JN7,JN6,JN4)</f>
        <v/>
      </c>
      <c r="JO13">
        <f>SUM(JO11,JO10,JO8,JO7,JO6,JO4)</f>
        <v/>
      </c>
      <c r="JP13">
        <f>SUM(JP11,JP10,JP8,JP7,JP6,JP4)</f>
        <v/>
      </c>
      <c r="JQ13">
        <f>SUM(JQ11,JQ10,JQ8,JQ7,JQ6,JQ4)</f>
        <v/>
      </c>
      <c r="JR13">
        <f>SUM(JR11,JR10,JR8,JR7,JR6,JR4)</f>
        <v/>
      </c>
      <c r="JS13">
        <f>SUM(JS11,JS10,JS8,JS7,JS6,JS4)</f>
        <v/>
      </c>
      <c r="JT13">
        <f>SUM(JT11,JT10,JT8,JT7,JT6,JT4)</f>
        <v/>
      </c>
      <c r="JU13">
        <f>SUM(JU11,JU10,JU8,JU7,JU6,JU4)</f>
        <v/>
      </c>
      <c r="JV13">
        <f>SUM(JV11,JV10,JV8,JV7,JV6,JV4)</f>
        <v/>
      </c>
      <c r="JW13">
        <f>SUM(JW11,JW10,JW8,JW7,JW6,JW4)</f>
        <v/>
      </c>
      <c r="JX13">
        <f>SUM(JX11,JX10,JX8,JX7,JX6,JX4)</f>
        <v/>
      </c>
      <c r="JY13">
        <f>SUM(JY11,JY10,JY8,JY7,JY6,JY4)</f>
        <v/>
      </c>
      <c r="JZ13">
        <f>SUM(JZ11,JZ10,JZ8,JZ7,JZ6,JZ4)</f>
        <v/>
      </c>
      <c r="KA13">
        <f>SUM(KA11,KA10,KA8,KA7,KA6,KA4)</f>
        <v/>
      </c>
      <c r="KB13">
        <f>SUM(KB11,KB10,KB8,KB7,KB6,KB4)</f>
        <v/>
      </c>
      <c r="KC13">
        <f>SUM(KC11,KC10,KC8,KC7,KC6,KC4)</f>
        <v/>
      </c>
      <c r="KD13">
        <f>SUM(KD11,KD10,KD8,KD7,KD6,KD4)</f>
        <v/>
      </c>
      <c r="KE13">
        <f>SUM(KE11,KE10,KE8,KE7,KE6,KE4)</f>
        <v/>
      </c>
      <c r="KF13">
        <f>SUM(KF11,KF10,KF8,KF7,KF6,KF4)</f>
        <v/>
      </c>
      <c r="KG13">
        <f>SUM(KG11,KG10,KG8,KG7,KG6,KG4)</f>
        <v/>
      </c>
      <c r="KH13">
        <f>SUM(KH11,KH10,KH8,KH7,KH6,KH4)</f>
        <v/>
      </c>
      <c r="KI13">
        <f>SUM(KI11,KI10,KI8,KI7,KI6,KI4)</f>
        <v/>
      </c>
      <c r="KJ13">
        <f>SUM(KJ11,KJ10,KJ8,KJ7,KJ6,KJ4)</f>
        <v/>
      </c>
      <c r="KK13">
        <f>SUM(KK11,KK10,KK8,KK7,KK6,KK4)</f>
        <v/>
      </c>
      <c r="KL13">
        <f>SUM(KL11,KL10,KL8,KL7,KL6,KL4)</f>
        <v/>
      </c>
      <c r="KM13">
        <f>SUM(KM11,KM10,KM8,KM7,KM6,KM4)</f>
        <v/>
      </c>
      <c r="KN13">
        <f>SUM(KN11,KN10,KN8,KN7,KN6,KN4)</f>
        <v/>
      </c>
      <c r="KO13">
        <f>SUM(KO11,KO10,KO8,KO7,KO6,KO4)</f>
        <v/>
      </c>
      <c r="KP13">
        <f>SUM(KP11,KP10,KP8,KP7,KP6,KP4)</f>
        <v/>
      </c>
      <c r="KQ13">
        <f>SUM(KQ11,KQ10,KQ8,KQ7,KQ6,KQ4)</f>
        <v/>
      </c>
      <c r="KR13">
        <f>SUM(KR11,KR10,KR8,KR7,KR6,KR4)</f>
        <v/>
      </c>
      <c r="KS13">
        <f>SUM(KS11,KS10,KS8,KS7,KS6,KS4)</f>
        <v/>
      </c>
      <c r="KT13">
        <f>SUM(KT11,KT10,KT8,KT7,KT6,KT4)</f>
        <v/>
      </c>
      <c r="KU13">
        <f>SUM(KU11,KU10,KU8,KU7,KU6,KU4)</f>
        <v/>
      </c>
      <c r="KV13">
        <f>SUM(KV11,KV10,KV8,KV7,KV6,KV4)</f>
        <v/>
      </c>
      <c r="KW13">
        <f>SUM(KW11,KW10,KW8,KW7,KW6,KW4)</f>
        <v/>
      </c>
      <c r="KX13">
        <f>SUM(KX11,KX10,KX8,KX7,KX6,KX4)</f>
        <v/>
      </c>
      <c r="KY13">
        <f>SUM(KY11,KY10,KY8,KY7,KY6,KY4)</f>
        <v/>
      </c>
      <c r="KZ13">
        <f>SUM(KZ11,KZ10,KZ8,KZ7,KZ6,KZ4)</f>
        <v/>
      </c>
      <c r="LA13">
        <f>SUM(LA11,LA10,LA8,LA7,LA6,LA4)</f>
        <v/>
      </c>
      <c r="LB13">
        <f>SUM(LB11,LB10,LB8,LB7,LB6,LB4)</f>
        <v/>
      </c>
      <c r="LC13">
        <f>SUM(LC11,LC10,LC8,LC7,LC6,LC4)</f>
        <v/>
      </c>
      <c r="LD13">
        <f>SUM(LD11,LD10,LD8,LD7,LD6,LD4)</f>
        <v/>
      </c>
      <c r="LE13">
        <f>SUM(LE11,LE10,LE8,LE7,LE6,LE4)</f>
        <v/>
      </c>
      <c r="LF13">
        <f>SUM(LF11,LF10,LF8,LF7,LF6,LF4)</f>
        <v/>
      </c>
      <c r="LG13">
        <f>SUM(LG11,LG10,LG8,LG7,LG6,LG4)</f>
        <v/>
      </c>
      <c r="LH13">
        <f>SUM(LH11,LH10,LH8,LH7,LH6,LH4)</f>
        <v/>
      </c>
      <c r="LI13">
        <f>SUM(LI11,LI10,LI8,LI7,LI6,LI4)</f>
        <v/>
      </c>
      <c r="LJ13">
        <f>SUM(LJ11,LJ10,LJ8,LJ7,LJ6,LJ4)</f>
        <v/>
      </c>
      <c r="LK13">
        <f>SUM(LK11,LK10,LK8,LK7,LK6,LK4)</f>
        <v/>
      </c>
      <c r="LL13">
        <f>SUM(LL11,LL10,LL8,LL7,LL6,LL4)</f>
        <v/>
      </c>
      <c r="LM13">
        <f>SUM(LM11,LM10,LM8,LM7,LM6,LM4)</f>
        <v/>
      </c>
      <c r="LN13">
        <f>SUM(LN11,LN10,LN8,LN7,LN6,LN4)</f>
        <v/>
      </c>
      <c r="LO13">
        <f>SUM(LO11,LO10,LO8,LO7,LO6,LO4)</f>
        <v/>
      </c>
      <c r="LP13">
        <f>SUM(LP11,LP10,LP8,LP7,LP6,LP4)</f>
        <v/>
      </c>
      <c r="LQ13">
        <f>SUM(LQ11,LQ10,LQ8,LQ7,LQ6,LQ4)</f>
        <v/>
      </c>
      <c r="LR13">
        <f>SUM(LR11,LR10,LR8,LR7,LR6,LR4)</f>
        <v/>
      </c>
      <c r="LS13">
        <f>SUM(LS11,LS10,LS8,LS7,LS6,LS4)</f>
        <v/>
      </c>
      <c r="LT13">
        <f>SUM(LT11,LT10,LT8,LT7,LT6,LT4)</f>
        <v/>
      </c>
      <c r="LU13">
        <f>SUM(LU11,LU10,LU8,LU7,LU6,LU4)</f>
        <v/>
      </c>
      <c r="LV13">
        <f>SUM(LV11,LV10,LV8,LV7,LV6,LV4)</f>
        <v/>
      </c>
      <c r="LW13">
        <f>SUM(LW11,LW10,LW8,LW7,LW6,LW4)</f>
        <v/>
      </c>
      <c r="LX13">
        <f>SUM(LX11,LX10,LX8,LX7,LX6,LX4)</f>
        <v/>
      </c>
      <c r="LY13">
        <f>SUM(LY11,LY10,LY8,LY7,LY6,LY4)</f>
        <v/>
      </c>
      <c r="LZ13">
        <f>SUM(LZ11,LZ10,LZ8,LZ7,LZ6,LZ4)</f>
        <v/>
      </c>
      <c r="MA13">
        <f>SUM(MA11,MA10,MA8,MA7,MA6,MA4)</f>
        <v/>
      </c>
      <c r="MB13">
        <f>SUM(MB11,MB10,MB8,MB7,MB6,MB4)</f>
        <v/>
      </c>
      <c r="MC13">
        <f>SUM(MC11,MC10,MC8,MC7,MC6,MC4)</f>
        <v/>
      </c>
      <c r="MD13">
        <f>SUM(MD11,MD10,MD8,MD7,MD6,MD4)</f>
        <v/>
      </c>
      <c r="ME13">
        <f>SUM(ME11,ME10,ME8,ME7,ME6,ME4)</f>
        <v/>
      </c>
      <c r="MF13">
        <f>SUM(MF11,MF10,MF8,MF7,MF6,MF4)</f>
        <v/>
      </c>
      <c r="MG13">
        <f>SUM(MG11,MG10,MG8,MG7,MG6,MG4)</f>
        <v/>
      </c>
      <c r="MH13">
        <f>SUM(MH11,MH10,MH8,MH7,MH6,MH4)</f>
        <v/>
      </c>
      <c r="MI13">
        <f>SUM(MI11,MI10,MI8,MI7,MI6,MI4)</f>
        <v/>
      </c>
      <c r="MJ13">
        <f>SUM(MJ11,MJ10,MJ8,MJ7,MJ6,MJ4)</f>
        <v/>
      </c>
      <c r="MK13">
        <f>SUM(MK11,MK10,MK8,MK7,MK6,MK4)</f>
        <v/>
      </c>
      <c r="ML13">
        <f>SUM(ML11,ML10,ML8,ML7,ML6,ML4)</f>
        <v/>
      </c>
      <c r="MM13">
        <f>SUM(MM11,MM10,MM8,MM7,MM6,MM4)</f>
        <v/>
      </c>
      <c r="MN13">
        <f>SUM(MN11,MN10,MN8,MN7,MN6,MN4)</f>
        <v/>
      </c>
      <c r="MO13">
        <f>SUM(MO11,MO10,MO8,MO7,MO6,MO4)</f>
        <v/>
      </c>
      <c r="MP13">
        <f>SUM(MP11,MP10,MP8,MP7,MP6,MP4)</f>
        <v/>
      </c>
      <c r="MQ13">
        <f>SUM(MQ11,MQ10,MQ8,MQ7,MQ6,MQ4)</f>
        <v/>
      </c>
      <c r="MR13">
        <f>SUM(MR11,MR10,MR8,MR7,MR6,MR4)</f>
        <v/>
      </c>
      <c r="MS13">
        <f>SUM(MS11,MS10,MS8,MS7,MS6,MS4)</f>
        <v/>
      </c>
      <c r="MT13">
        <f>SUM(MT11,MT10,MT8,MT7,MT6,MT4)</f>
        <v/>
      </c>
      <c r="MU13">
        <f>SUM(MU11,MU10,MU8,MU7,MU6,MU4)</f>
        <v/>
      </c>
      <c r="MV13">
        <f>SUM(MV11,MV10,MV8,MV7,MV6,MV4)</f>
        <v/>
      </c>
      <c r="MW13">
        <f>SUM(MW11,MW10,MW8,MW7,MW6,MW4)</f>
        <v/>
      </c>
      <c r="MX13">
        <f>SUM(MX11,MX10,MX8,MX7,MX6,MX4)</f>
        <v/>
      </c>
      <c r="MY13">
        <f>SUM(MY11,MY10,MY8,MY7,MY6,MY4)</f>
        <v/>
      </c>
      <c r="MZ13">
        <f>SUM(MZ11,MZ10,MZ8,MZ7,MZ6,MZ4)</f>
        <v/>
      </c>
      <c r="NA13">
        <f>SUM(NA11,NA10,NA8,NA7,NA6,NA4)</f>
        <v/>
      </c>
      <c r="NB13">
        <f>SUM(NB11,NB10,NB8,NB7,NB6,NB4)</f>
        <v/>
      </c>
      <c r="NC13">
        <f>SUM(NC11,NC10,NC8,NC7,NC6,NC4)</f>
        <v/>
      </c>
      <c r="ND13">
        <f>SUM(ND11,ND10,ND8,ND7,ND6,ND4)</f>
        <v/>
      </c>
      <c r="NE13">
        <f>SUM(NE11,NE10,NE8,NE7,NE6,NE4)</f>
        <v/>
      </c>
      <c r="NF13">
        <f>SUM(NF11,NF10,NF8,NF7,NF6,NF4)</f>
        <v/>
      </c>
      <c r="NG13">
        <f>SUM(NG11,NG10,NG8,NG7,NG6,NG4)</f>
        <v/>
      </c>
      <c r="NH13">
        <f>SUM(NH11,NH10,NH8,NH7,NH6,NH4)</f>
        <v/>
      </c>
      <c r="NI13">
        <f>SUM(NI11,NI10,NI8,NI7,NI6,NI4)</f>
        <v/>
      </c>
      <c r="NJ13">
        <f>SUM(NJ11,NJ10,NJ8,NJ7,NJ6,NJ4)</f>
        <v/>
      </c>
      <c r="NK13">
        <f>SUM(NK11,NK10,NK8,NK7,NK6,NK4)</f>
        <v/>
      </c>
      <c r="NL13">
        <f>SUM(NL11,NL10,NL8,NL7,NL6,NL4)</f>
        <v/>
      </c>
      <c r="NM13">
        <f>SUM(NM11,NM10,NM8,NM7,NM6,NM4)</f>
        <v/>
      </c>
      <c r="NN13">
        <f>SUM(NN11,NN10,NN8,NN7,NN6,NN4)</f>
        <v/>
      </c>
      <c r="NO13">
        <f>SUM(NO11,NO10,NO8,NO7,NO6,NO4)</f>
        <v/>
      </c>
      <c r="NP13">
        <f>SUM(NP11,NP10,NP8,NP7,NP6,NP4)</f>
        <v/>
      </c>
      <c r="NQ13">
        <f>SUM(NQ11,NQ10,NQ8,NQ7,NQ6,NQ4)</f>
        <v/>
      </c>
      <c r="NR13">
        <f>SUM(NR11,NR10,NR8,NR7,NR6,NR4)</f>
        <v/>
      </c>
      <c r="NS13">
        <f>SUM(NS11,NS10,NS8,NS7,NS6,NS4)</f>
        <v/>
      </c>
      <c r="NT13">
        <f>SUM(NT11,NT10,NT8,NT7,NT6,NT4)</f>
        <v/>
      </c>
      <c r="NU13">
        <f>SUM(NU11,NU10,NU8,NU7,NU6,NU4)</f>
        <v/>
      </c>
      <c r="NV13">
        <f>SUM(NV11,NV10,NV8,NV7,NV6,NV4)</f>
        <v/>
      </c>
      <c r="NW13">
        <f>SUM(NW11,NW10,NW8,NW7,NW6,NW4)</f>
        <v/>
      </c>
      <c r="NX13">
        <f>SUM(NX11,NX10,NX8,NX7,NX6,NX4)</f>
        <v/>
      </c>
      <c r="NY13">
        <f>SUM(NY11,NY10,NY8,NY7,NY6,NY4)</f>
        <v/>
      </c>
      <c r="NZ13">
        <f>SUM(NZ11,NZ10,NZ8,NZ7,NZ6,NZ4)</f>
        <v/>
      </c>
      <c r="OA13">
        <f>SUM(OA11,OA10,OA8,OA7,OA6,OA4)</f>
        <v/>
      </c>
      <c r="OB13">
        <f>SUM(OB11,OB10,OB8,OB7,OB6,OB4)</f>
        <v/>
      </c>
      <c r="OC13">
        <f>SUM(OC11,OC10,OC8,OC7,OC6,OC4)</f>
        <v/>
      </c>
      <c r="OD13">
        <f>SUM(OD11,OD10,OD8,OD7,OD6,OD4)</f>
        <v/>
      </c>
      <c r="OE13">
        <f>SUM(OE11,OE10,OE8,OE7,OE6,OE4)</f>
        <v/>
      </c>
      <c r="OF13">
        <f>SUM(OF11,OF10,OF8,OF7,OF6,OF4)</f>
        <v/>
      </c>
      <c r="OG13">
        <f>SUM(OG11,OG10,OG8,OG7,OG6,OG4)</f>
        <v/>
      </c>
      <c r="OH13">
        <f>SUM(OH11,OH10,OH8,OH7,OH6,OH4)</f>
        <v/>
      </c>
      <c r="OI13">
        <f>SUM(OI11,OI10,OI8,OI7,OI6,OI4)</f>
        <v/>
      </c>
      <c r="OJ13">
        <f>SUM(OJ11,OJ10,OJ8,OJ7,OJ6,OJ4)</f>
        <v/>
      </c>
      <c r="OK13">
        <f>SUM(OK11,OK10,OK8,OK7,OK6,OK4)</f>
        <v/>
      </c>
      <c r="OL13">
        <f>SUM(OL11,OL10,OL8,OL7,OL6,OL4)</f>
        <v/>
      </c>
      <c r="OM13">
        <f>SUM(OM11,OM10,OM8,OM7,OM6,OM4)</f>
        <v/>
      </c>
      <c r="ON13">
        <f>SUM(ON11,ON10,ON8,ON7,ON6,ON4)</f>
        <v/>
      </c>
      <c r="OO13">
        <f>SUM(OO11,OO10,OO8,OO7,OO6,OO4)</f>
        <v/>
      </c>
      <c r="OP13">
        <f>SUM(OP11,OP10,OP8,OP7,OP6,OP4)</f>
        <v/>
      </c>
      <c r="OQ13">
        <f>SUM(OQ11,OQ10,OQ8,OQ7,OQ6,OQ4)</f>
        <v/>
      </c>
      <c r="OR13">
        <f>SUM(OR11,OR10,OR8,OR7,OR6,OR4)</f>
        <v/>
      </c>
      <c r="OS13">
        <f>SUM(OS11,OS10,OS8,OS7,OS6,OS4)</f>
        <v/>
      </c>
      <c r="OT13">
        <f>SUM(OT11,OT10,OT8,OT7,OT6,OT4)</f>
        <v/>
      </c>
      <c r="OU13">
        <f>SUM(OU11,OU10,OU8,OU7,OU6,OU4)</f>
        <v/>
      </c>
      <c r="OV13">
        <f>SUM(OV11,OV10,OV8,OV7,OV6,OV4)</f>
        <v/>
      </c>
      <c r="OW13">
        <f>SUM(OW11,OW10,OW8,OW7,OW6,OW4)</f>
        <v/>
      </c>
      <c r="OX13">
        <f>SUM(OX11,OX10,OX8,OX7,OX6,OX4)</f>
        <v/>
      </c>
      <c r="OY13">
        <f>SUM(OY11,OY10,OY8,OY7,OY6,OY4)</f>
        <v/>
      </c>
      <c r="OZ13">
        <f>SUM(OZ11,OZ10,OZ8,OZ7,OZ6,OZ4)</f>
        <v/>
      </c>
      <c r="PA13">
        <f>SUM(PA11,PA10,PA8,PA7,PA6,PA4)</f>
        <v/>
      </c>
      <c r="PB13">
        <f>SUM(PB11,PB10,PB8,PB7,PB6,PB4)</f>
        <v/>
      </c>
      <c r="PC13">
        <f>SUM(PC11,PC10,PC8,PC7,PC6,PC4)</f>
        <v/>
      </c>
      <c r="PD13">
        <f>SUM(PD11,PD10,PD8,PD7,PD6,PD4)</f>
        <v/>
      </c>
      <c r="PE13">
        <f>SUM(PE11,PE10,PE8,PE7,PE6,PE4)</f>
        <v/>
      </c>
      <c r="PF13">
        <f>SUM(PF11,PF10,PF8,PF7,PF6,PF4)</f>
        <v/>
      </c>
      <c r="PG13">
        <f>SUM(PG11,PG10,PG8,PG7,PG6,PG4)</f>
        <v/>
      </c>
      <c r="PH13">
        <f>SUM(PH11,PH10,PH8,PH7,PH6,PH4)</f>
        <v/>
      </c>
      <c r="PI13">
        <f>SUM(PI11,PI10,PI8,PI7,PI6,PI4)</f>
        <v/>
      </c>
      <c r="PJ13">
        <f>SUM(PJ11,PJ10,PJ8,PJ7,PJ6,PJ4)</f>
        <v/>
      </c>
      <c r="PK13">
        <f>SUM(PK11,PK10,PK8,PK7,PK6,PK4)</f>
        <v/>
      </c>
      <c r="PL13">
        <f>SUM(PL11,PL10,PL8,PL7,PL6,PL4)</f>
        <v/>
      </c>
      <c r="PM13">
        <f>SUM(PM11,PM10,PM8,PM7,PM6,PM4)</f>
        <v/>
      </c>
      <c r="PN13">
        <f>SUM(PN11,PN10,PN8,PN7,PN6,PN4)</f>
        <v/>
      </c>
      <c r="PO13">
        <f>SUM(PO11,PO10,PO8,PO7,PO6,PO4)</f>
        <v/>
      </c>
      <c r="PP13">
        <f>SUM(PP11,PP10,PP8,PP7,PP6,PP4)</f>
        <v/>
      </c>
      <c r="PQ13">
        <f>SUM(PQ11,PQ10,PQ8,PQ7,PQ6,PQ4)</f>
        <v/>
      </c>
      <c r="PR13">
        <f>SUM(PR11,PR10,PR8,PR7,PR6,PR4)</f>
        <v/>
      </c>
      <c r="PS13">
        <f>SUM(PS11,PS10,PS8,PS7,PS6,PS4)</f>
        <v/>
      </c>
      <c r="PT13">
        <f>SUM(PT11,PT10,PT8,PT7,PT6,PT4)</f>
        <v/>
      </c>
      <c r="PU13">
        <f>SUM(PU11,PU10,PU8,PU7,PU6,PU4)</f>
        <v/>
      </c>
      <c r="PV13">
        <f>SUM(PV11,PV10,PV8,PV7,PV6,PV4)</f>
        <v/>
      </c>
      <c r="PW13">
        <f>SUM(PW11,PW10,PW8,PW7,PW6,PW4)</f>
        <v/>
      </c>
      <c r="PX13">
        <f>SUM(PX11,PX10,PX8,PX7,PX6,PX4)</f>
        <v/>
      </c>
      <c r="PY13">
        <f>SUM(PY11,PY10,PY8,PY7,PY6,PY4)</f>
        <v/>
      </c>
      <c r="PZ13">
        <f>SUM(PZ11,PZ10,PZ8,PZ7,PZ6,PZ4)</f>
        <v/>
      </c>
      <c r="QA13">
        <f>SUM(QA11,QA10,QA8,QA7,QA6,QA4)</f>
        <v/>
      </c>
      <c r="QB13">
        <f>SUM(QB11,QB10,QB8,QB7,QB6,QB4)</f>
        <v/>
      </c>
      <c r="QC13">
        <f>SUM(QC11,QC10,QC8,QC7,QC6,QC4)</f>
        <v/>
      </c>
      <c r="QD13">
        <f>SUM(QD11,QD10,QD8,QD7,QD6,QD4)</f>
        <v/>
      </c>
      <c r="QE13">
        <f>SUM(QE11,QE10,QE8,QE7,QE6,QE4)</f>
        <v/>
      </c>
      <c r="QF13">
        <f>SUM(QF11,QF10,QF8,QF7,QF6,QF4)</f>
        <v/>
      </c>
      <c r="QG13">
        <f>SUM(QG11,QG10,QG8,QG7,QG6,QG4)</f>
        <v/>
      </c>
      <c r="QH13">
        <f>SUM(QH11,QH10,QH8,QH7,QH6,QH4)</f>
        <v/>
      </c>
      <c r="QI13">
        <f>SUM(QI11,QI10,QI8,QI7,QI6,QI4)</f>
        <v/>
      </c>
      <c r="QJ13">
        <f>SUM(QJ11,QJ10,QJ8,QJ7,QJ6,QJ4)</f>
        <v/>
      </c>
      <c r="QK13">
        <f>SUM(QK11,QK10,QK8,QK7,QK6,QK4)</f>
        <v/>
      </c>
      <c r="QL13">
        <f>SUM(QL11,QL10,QL8,QL7,QL6,QL4)</f>
        <v/>
      </c>
      <c r="QM13">
        <f>SUM(QM11,QM10,QM8,QM7,QM6,QM4)</f>
        <v/>
      </c>
      <c r="QN13">
        <f>SUM(QN11,QN10,QN8,QN7,QN6,QN4)</f>
        <v/>
      </c>
      <c r="QO13">
        <f>SUM(QO11,QO10,QO8,QO7,QO6,QO4)</f>
        <v/>
      </c>
      <c r="QP13">
        <f>SUM(QP11,QP10,QP8,QP7,QP6,QP4)</f>
        <v/>
      </c>
      <c r="QQ13">
        <f>SUM(QQ11,QQ10,QQ8,QQ7,QQ6,QQ4)</f>
        <v/>
      </c>
      <c r="QR13">
        <f>SUM(QR11,QR10,QR8,QR7,QR6,QR4)</f>
        <v/>
      </c>
      <c r="QS13">
        <f>SUM(QS11,QS10,QS8,QS7,QS6,QS4)</f>
        <v/>
      </c>
      <c r="QT13">
        <f>SUM(QT11,QT10,QT8,QT7,QT6,QT4)</f>
        <v/>
      </c>
      <c r="QU13">
        <f>SUM(QU11,QU10,QU8,QU7,QU6,QU4)</f>
        <v/>
      </c>
      <c r="QV13">
        <f>SUM(QV11,QV10,QV8,QV7,QV6,QV4)</f>
        <v/>
      </c>
      <c r="QW13">
        <f>SUM(QW11,QW10,QW8,QW7,QW6,QW4)</f>
        <v/>
      </c>
      <c r="QX13">
        <f>SUM(QX11,QX10,QX8,QX7,QX6,QX4)</f>
        <v/>
      </c>
      <c r="QY13">
        <f>SUM(QY11,QY10,QY8,QY7,QY6,QY4)</f>
        <v/>
      </c>
      <c r="QZ13">
        <f>SUM(QZ11,QZ10,QZ8,QZ7,QZ6,QZ4)</f>
        <v/>
      </c>
      <c r="RA13">
        <f>SUM(RA11,RA10,RA8,RA7,RA6,RA4)</f>
        <v/>
      </c>
      <c r="RB13">
        <f>SUM(RB11,RB10,RB8,RB7,RB6,RB4)</f>
        <v/>
      </c>
      <c r="RC13">
        <f>SUM(RC11,RC10,RC8,RC7,RC6,RC4)</f>
        <v/>
      </c>
      <c r="RD13">
        <f>SUM(RD11,RD10,RD8,RD7,RD6,RD4)</f>
        <v/>
      </c>
      <c r="RE13">
        <f>SUM(RE11,RE10,RE8,RE7,RE6,RE4)</f>
        <v/>
      </c>
      <c r="RF13">
        <f>SUM(RF11,RF10,RF8,RF7,RF6,RF4)</f>
        <v/>
      </c>
      <c r="RG13">
        <f>SUM(RG11,RG10,RG8,RG7,RG6,RG4)</f>
        <v/>
      </c>
      <c r="RH13">
        <f>SUM(RH11,RH10,RH8,RH7,RH6,RH4)</f>
        <v/>
      </c>
      <c r="RI13">
        <f>SUM(RI11,RI10,RI8,RI7,RI6,RI4)</f>
        <v/>
      </c>
      <c r="RJ13">
        <f>SUM(RJ11,RJ10,RJ8,RJ7,RJ6,RJ4)</f>
        <v/>
      </c>
      <c r="RK13">
        <f>SUM(RK11,RK10,RK8,RK7,RK6,RK4)</f>
        <v/>
      </c>
      <c r="RL13">
        <f>SUM(RL11,RL10,RL8,RL7,RL6,RL4)</f>
        <v/>
      </c>
      <c r="RM13">
        <f>SUM(RM11,RM10,RM8,RM7,RM6,RM4)</f>
        <v/>
      </c>
      <c r="RN13">
        <f>SUM(RN11,RN10,RN8,RN7,RN6,RN4)</f>
        <v/>
      </c>
      <c r="RO13">
        <f>SUM(RO11,RO10,RO8,RO7,RO6,RO4)</f>
        <v/>
      </c>
      <c r="RP13">
        <f>SUM(RP11,RP10,RP8,RP7,RP6,RP4)</f>
        <v/>
      </c>
      <c r="RQ13">
        <f>SUM(RQ11,RQ10,RQ8,RQ7,RQ6,RQ4)</f>
        <v/>
      </c>
      <c r="RR13">
        <f>SUM(RR11,RR10,RR8,RR7,RR6,RR4)</f>
        <v/>
      </c>
      <c r="RS13">
        <f>SUM(RS11,RS10,RS8,RS7,RS6,RS4)</f>
        <v/>
      </c>
      <c r="RT13">
        <f>SUM(RT11,RT10,RT8,RT7,RT6,RT4)</f>
        <v/>
      </c>
      <c r="RU13">
        <f>SUM(RU11,RU10,RU8,RU7,RU6,RU4)</f>
        <v/>
      </c>
      <c r="RV13">
        <f>SUM(RV11,RV10,RV8,RV7,RV6,RV4)</f>
        <v/>
      </c>
      <c r="RW13">
        <f>SUM(RW11,RW10,RW8,RW7,RW6,RW4)</f>
        <v/>
      </c>
      <c r="RX13">
        <f>SUM(RX11,RX10,RX8,RX7,RX6,RX4)</f>
        <v/>
      </c>
      <c r="RY13">
        <f>SUM(RY11,RY10,RY8,RY7,RY6,RY4)</f>
        <v/>
      </c>
      <c r="RZ13">
        <f>SUM(RZ11,RZ10,RZ8,RZ7,RZ6,RZ4)</f>
        <v/>
      </c>
      <c r="SA13">
        <f>SUM(SA11,SA10,SA8,SA7,SA6,SA4)</f>
        <v/>
      </c>
      <c r="SB13">
        <f>SUM(SB11,SB10,SB8,SB7,SB6,SB4)</f>
        <v/>
      </c>
      <c r="SC13">
        <f>SUM(SC11,SC10,SC8,SC7,SC6,SC4)</f>
        <v/>
      </c>
      <c r="SD13">
        <f>SUM(SD11,SD10,SD8,SD7,SD6,SD4)</f>
        <v/>
      </c>
      <c r="SE13">
        <f>SUM(SE11,SE10,SE8,SE7,SE6,SE4)</f>
        <v/>
      </c>
    </row>
    <row r="14" spans="1:499">
      <c r="A14" t="s">
        <v>45</v>
      </c>
      <c r="H14">
        <f>INDEX($H$40:$K$74,MATCH(H2,$H$40:$H$74,0),4)/12</f>
        <v/>
      </c>
      <c r="I14">
        <f>INDEX($H$40:$K$74,MATCH(I2,$H$40:$H$74,0),4)/12</f>
        <v/>
      </c>
      <c r="J14">
        <f>INDEX($H$40:$K$74,MATCH(J2,$H$40:$H$74,0),4)/12</f>
        <v/>
      </c>
      <c r="K14">
        <f>INDEX($H$40:$K$74,MATCH(K2,$H$40:$H$74,0),4)/12</f>
        <v/>
      </c>
      <c r="L14">
        <f>INDEX($H$40:$K$74,MATCH(L2,$H$40:$H$74,0),4)/12</f>
        <v/>
      </c>
      <c r="M14">
        <f>INDEX($H$40:$K$74,MATCH(M2,$H$40:$H$74,0),4)/12</f>
        <v/>
      </c>
      <c r="N14">
        <f>INDEX($H$40:$K$74,MATCH(N2,$H$40:$H$74,0),4)/12</f>
        <v/>
      </c>
      <c r="O14">
        <f>INDEX($H$40:$K$74,MATCH(O2,$H$40:$H$74,0),4)/12</f>
        <v/>
      </c>
      <c r="P14">
        <f>INDEX($H$40:$K$74,MATCH(P2,$H$40:$H$74,0),4)/12</f>
        <v/>
      </c>
      <c r="Q14">
        <f>INDEX($H$40:$K$74,MATCH(Q2,$H$40:$H$74,0),4)/12</f>
        <v/>
      </c>
      <c r="R14">
        <f>INDEX($H$40:$K$74,MATCH(R2,$H$40:$H$74,0),4)/12</f>
        <v/>
      </c>
      <c r="S14">
        <f>INDEX($H$40:$K$74,MATCH(S2,$H$40:$H$74,0),4)/12</f>
        <v/>
      </c>
      <c r="T14">
        <f>INDEX($H$40:$K$74,MATCH(T2,$H$40:$H$74,0),4)/12</f>
        <v/>
      </c>
      <c r="U14">
        <f>INDEX($H$40:$K$74,MATCH(U2,$H$40:$H$74,0),4)/12</f>
        <v/>
      </c>
      <c r="V14">
        <f>INDEX($H$40:$K$74,MATCH(V2,$H$40:$H$74,0),4)/12</f>
        <v/>
      </c>
      <c r="W14">
        <f>INDEX($H$40:$K$74,MATCH(W2,$H$40:$H$74,0),4)/12</f>
        <v/>
      </c>
      <c r="X14">
        <f>INDEX($H$40:$K$74,MATCH(X2,$H$40:$H$74,0),4)/12</f>
        <v/>
      </c>
      <c r="Y14">
        <f>INDEX($H$40:$K$74,MATCH(Y2,$H$40:$H$74,0),4)/12</f>
        <v/>
      </c>
      <c r="Z14">
        <f>INDEX($H$40:$K$74,MATCH(Z2,$H$40:$H$74,0),4)/12</f>
        <v/>
      </c>
      <c r="AA14">
        <f>INDEX($H$40:$K$74,MATCH(AA2,$H$40:$H$74,0),4)/12</f>
        <v/>
      </c>
      <c r="AB14">
        <f>INDEX($H$40:$K$74,MATCH(AB2,$H$40:$H$74,0),4)/12</f>
        <v/>
      </c>
      <c r="AC14">
        <f>INDEX($H$40:$K$74,MATCH(AC2,$H$40:$H$74,0),4)/12</f>
        <v/>
      </c>
      <c r="AD14">
        <f>INDEX($H$40:$K$74,MATCH(AD2,$H$40:$H$74,0),4)/12</f>
        <v/>
      </c>
      <c r="AE14">
        <f>INDEX($H$40:$K$74,MATCH(AE2,$H$40:$H$74,0),4)/12</f>
        <v/>
      </c>
      <c r="AF14">
        <f>INDEX($H$40:$K$74,MATCH(AF2,$H$40:$H$74,0),4)/12</f>
        <v/>
      </c>
      <c r="AG14">
        <f>INDEX($H$40:$K$74,MATCH(AG2,$H$40:$H$74,0),4)/12</f>
        <v/>
      </c>
      <c r="AH14">
        <f>INDEX($H$40:$K$74,MATCH(AH2,$H$40:$H$74,0),4)/12</f>
        <v/>
      </c>
      <c r="AI14">
        <f>INDEX($H$40:$K$74,MATCH(AI2,$H$40:$H$74,0),4)/12</f>
        <v/>
      </c>
      <c r="AJ14">
        <f>INDEX($H$40:$K$74,MATCH(AJ2,$H$40:$H$74,0),4)/12</f>
        <v/>
      </c>
      <c r="AK14">
        <f>INDEX($H$40:$K$74,MATCH(AK2,$H$40:$H$74,0),4)/12</f>
        <v/>
      </c>
      <c r="AL14">
        <f>INDEX($H$40:$K$74,MATCH(AL2,$H$40:$H$74,0),4)/12</f>
        <v/>
      </c>
      <c r="AM14">
        <f>INDEX($H$40:$K$74,MATCH(AM2,$H$40:$H$74,0),4)/12</f>
        <v/>
      </c>
      <c r="AN14">
        <f>INDEX($H$40:$K$74,MATCH(AN2,$H$40:$H$74,0),4)/12</f>
        <v/>
      </c>
      <c r="AO14">
        <f>INDEX($H$40:$K$74,MATCH(AO2,$H$40:$H$74,0),4)/12</f>
        <v/>
      </c>
      <c r="AP14">
        <f>INDEX($H$40:$K$74,MATCH(AP2,$H$40:$H$74,0),4)/12</f>
        <v/>
      </c>
      <c r="AQ14">
        <f>INDEX($H$40:$K$74,MATCH(AQ2,$H$40:$H$74,0),4)/12</f>
        <v/>
      </c>
      <c r="AR14">
        <f>INDEX($H$40:$K$74,MATCH(AR2,$H$40:$H$74,0),4)/12</f>
        <v/>
      </c>
      <c r="AS14">
        <f>INDEX($H$40:$K$74,MATCH(AS2,$H$40:$H$74,0),4)/12</f>
        <v/>
      </c>
      <c r="AT14">
        <f>INDEX($H$40:$K$74,MATCH(AT2,$H$40:$H$74,0),4)/12</f>
        <v/>
      </c>
      <c r="AU14">
        <f>INDEX($H$40:$K$74,MATCH(AU2,$H$40:$H$74,0),4)/12</f>
        <v/>
      </c>
      <c r="AV14">
        <f>INDEX($H$40:$K$74,MATCH(AV2,$H$40:$H$74,0),4)/12</f>
        <v/>
      </c>
      <c r="AW14">
        <f>INDEX($H$40:$K$74,MATCH(AW2,$H$40:$H$74,0),4)/12</f>
        <v/>
      </c>
      <c r="AX14">
        <f>INDEX($H$40:$K$74,MATCH(AX2,$H$40:$H$74,0),4)/12</f>
        <v/>
      </c>
      <c r="AY14">
        <f>INDEX($H$40:$K$74,MATCH(AY2,$H$40:$H$74,0),4)/12</f>
        <v/>
      </c>
      <c r="AZ14">
        <f>INDEX($H$40:$K$74,MATCH(AZ2,$H$40:$H$74,0),4)/12</f>
        <v/>
      </c>
      <c r="BA14">
        <f>INDEX($H$40:$K$74,MATCH(BA2,$H$40:$H$74,0),4)/12</f>
        <v/>
      </c>
      <c r="BB14">
        <f>INDEX($H$40:$K$74,MATCH(BB2,$H$40:$H$74,0),4)/12</f>
        <v/>
      </c>
      <c r="BC14">
        <f>INDEX($H$40:$K$74,MATCH(BC2,$H$40:$H$74,0),4)/12</f>
        <v/>
      </c>
      <c r="BD14">
        <f>INDEX($H$40:$K$74,MATCH(BD2,$H$40:$H$74,0),4)/12</f>
        <v/>
      </c>
      <c r="BE14">
        <f>INDEX($H$40:$K$74,MATCH(BE2,$H$40:$H$74,0),4)/12</f>
        <v/>
      </c>
      <c r="BF14">
        <f>INDEX($H$40:$K$74,MATCH(BF2,$H$40:$H$74,0),4)/12</f>
        <v/>
      </c>
      <c r="BG14">
        <f>INDEX($H$40:$K$74,MATCH(BG2,$H$40:$H$74,0),4)/12</f>
        <v/>
      </c>
      <c r="BH14">
        <f>INDEX($H$40:$K$74,MATCH(BH2,$H$40:$H$74,0),4)/12</f>
        <v/>
      </c>
      <c r="BI14">
        <f>INDEX($H$40:$K$74,MATCH(BI2,$H$40:$H$74,0),4)/12</f>
        <v/>
      </c>
      <c r="BJ14">
        <f>INDEX($H$40:$K$74,MATCH(BJ2,$H$40:$H$74,0),4)/12</f>
        <v/>
      </c>
      <c r="BK14">
        <f>INDEX($H$40:$K$74,MATCH(BK2,$H$40:$H$74,0),4)/12</f>
        <v/>
      </c>
      <c r="BL14">
        <f>INDEX($H$40:$K$74,MATCH(BL2,$H$40:$H$74,0),4)/12</f>
        <v/>
      </c>
      <c r="BM14">
        <f>INDEX($H$40:$K$74,MATCH(BM2,$H$40:$H$74,0),4)/12</f>
        <v/>
      </c>
      <c r="BN14">
        <f>INDEX($H$40:$K$74,MATCH(BN2,$H$40:$H$74,0),4)/12</f>
        <v/>
      </c>
      <c r="BO14">
        <f>INDEX($H$40:$K$74,MATCH(BO2,$H$40:$H$74,0),4)/12</f>
        <v/>
      </c>
      <c r="BP14">
        <f>INDEX($H$40:$K$74,MATCH(BP2,$H$40:$H$74,0),4)/12</f>
        <v/>
      </c>
      <c r="BQ14">
        <f>INDEX($H$40:$K$74,MATCH(BQ2,$H$40:$H$74,0),4)/12</f>
        <v/>
      </c>
      <c r="BR14">
        <f>INDEX($H$40:$K$74,MATCH(BR2,$H$40:$H$74,0),4)/12</f>
        <v/>
      </c>
      <c r="BS14">
        <f>INDEX($H$40:$K$74,MATCH(BS2,$H$40:$H$74,0),4)/12</f>
        <v/>
      </c>
      <c r="BT14">
        <f>INDEX($H$40:$K$74,MATCH(BT2,$H$40:$H$74,0),4)/12</f>
        <v/>
      </c>
      <c r="BU14">
        <f>INDEX($H$40:$K$74,MATCH(BU2,$H$40:$H$74,0),4)/12</f>
        <v/>
      </c>
      <c r="BV14">
        <f>INDEX($H$40:$K$74,MATCH(BV2,$H$40:$H$74,0),4)/12</f>
        <v/>
      </c>
      <c r="BW14">
        <f>INDEX($H$40:$K$74,MATCH(BW2,$H$40:$H$74,0),4)/12</f>
        <v/>
      </c>
      <c r="BX14">
        <f>INDEX($H$40:$K$74,MATCH(BX2,$H$40:$H$74,0),4)/12</f>
        <v/>
      </c>
      <c r="BY14">
        <f>INDEX($H$40:$K$74,MATCH(BY2,$H$40:$H$74,0),4)/12</f>
        <v/>
      </c>
      <c r="BZ14">
        <f>INDEX($H$40:$K$74,MATCH(BZ2,$H$40:$H$74,0),4)/12</f>
        <v/>
      </c>
      <c r="CA14">
        <f>INDEX($H$40:$K$74,MATCH(CA2,$H$40:$H$74,0),4)/12</f>
        <v/>
      </c>
      <c r="CB14">
        <f>INDEX($H$40:$K$74,MATCH(CB2,$H$40:$H$74,0),4)/12</f>
        <v/>
      </c>
      <c r="CC14">
        <f>INDEX($H$40:$K$74,MATCH(CC2,$H$40:$H$74,0),4)/12</f>
        <v/>
      </c>
      <c r="CD14">
        <f>INDEX($H$40:$K$74,MATCH(CD2,$H$40:$H$74,0),4)/12</f>
        <v/>
      </c>
      <c r="CE14">
        <f>INDEX($H$40:$K$74,MATCH(CE2,$H$40:$H$74,0),4)/12</f>
        <v/>
      </c>
      <c r="CF14">
        <f>INDEX($H$40:$K$74,MATCH(CF2,$H$40:$H$74,0),4)/12</f>
        <v/>
      </c>
      <c r="CG14">
        <f>INDEX($H$40:$K$74,MATCH(CG2,$H$40:$H$74,0),4)/12</f>
        <v/>
      </c>
      <c r="CH14">
        <f>INDEX($H$40:$K$74,MATCH(CH2,$H$40:$H$74,0),4)/12</f>
        <v/>
      </c>
      <c r="CI14">
        <f>INDEX($H$40:$K$74,MATCH(CI2,$H$40:$H$74,0),4)/12</f>
        <v/>
      </c>
      <c r="CJ14">
        <f>INDEX($H$40:$K$74,MATCH(CJ2,$H$40:$H$74,0),4)/12</f>
        <v/>
      </c>
      <c r="CK14">
        <f>INDEX($H$40:$K$74,MATCH(CK2,$H$40:$H$74,0),4)/12</f>
        <v/>
      </c>
      <c r="CL14">
        <f>INDEX($H$40:$K$74,MATCH(CL2,$H$40:$H$74,0),4)/12</f>
        <v/>
      </c>
      <c r="CM14">
        <f>INDEX($H$40:$K$74,MATCH(CM2,$H$40:$H$74,0),4)/12</f>
        <v/>
      </c>
      <c r="CN14">
        <f>INDEX($H$40:$K$74,MATCH(CN2,$H$40:$H$74,0),4)/12</f>
        <v/>
      </c>
      <c r="CO14">
        <f>INDEX($H$40:$K$74,MATCH(CO2,$H$40:$H$74,0),4)/12</f>
        <v/>
      </c>
      <c r="CP14">
        <f>INDEX($H$40:$K$74,MATCH(CP2,$H$40:$H$74,0),4)/12</f>
        <v/>
      </c>
      <c r="CQ14">
        <f>INDEX($H$40:$K$74,MATCH(CQ2,$H$40:$H$74,0),4)/12</f>
        <v/>
      </c>
      <c r="CR14">
        <f>INDEX($H$40:$K$74,MATCH(CR2,$H$40:$H$74,0),4)/12</f>
        <v/>
      </c>
      <c r="CS14">
        <f>INDEX($H$40:$K$74,MATCH(CS2,$H$40:$H$74,0),4)/12</f>
        <v/>
      </c>
      <c r="CT14">
        <f>INDEX($H$40:$K$74,MATCH(CT2,$H$40:$H$74,0),4)/12</f>
        <v/>
      </c>
      <c r="CU14">
        <f>INDEX($H$40:$K$74,MATCH(CU2,$H$40:$H$74,0),4)/12</f>
        <v/>
      </c>
      <c r="CV14">
        <f>INDEX($H$40:$K$74,MATCH(CV2,$H$40:$H$74,0),4)/12</f>
        <v/>
      </c>
      <c r="CW14">
        <f>INDEX($H$40:$K$74,MATCH(CW2,$H$40:$H$74,0),4)/12</f>
        <v/>
      </c>
      <c r="CX14">
        <f>INDEX($H$40:$K$74,MATCH(CX2,$H$40:$H$74,0),4)/12</f>
        <v/>
      </c>
      <c r="CY14">
        <f>INDEX($H$40:$K$74,MATCH(CY2,$H$40:$H$74,0),4)/12</f>
        <v/>
      </c>
      <c r="CZ14">
        <f>INDEX($H$40:$K$74,MATCH(CZ2,$H$40:$H$74,0),4)/12</f>
        <v/>
      </c>
      <c r="DA14">
        <f>INDEX($H$40:$K$74,MATCH(DA2,$H$40:$H$74,0),4)/12</f>
        <v/>
      </c>
      <c r="DB14">
        <f>INDEX($H$40:$K$74,MATCH(DB2,$H$40:$H$74,0),4)/12</f>
        <v/>
      </c>
      <c r="DC14">
        <f>INDEX($H$40:$K$74,MATCH(DC2,$H$40:$H$74,0),4)/12</f>
        <v/>
      </c>
      <c r="DD14">
        <f>INDEX($H$40:$K$74,MATCH(DD2,$H$40:$H$74,0),4)/12</f>
        <v/>
      </c>
      <c r="DE14">
        <f>INDEX($H$40:$K$74,MATCH(DE2,$H$40:$H$74,0),4)/12</f>
        <v/>
      </c>
      <c r="DF14">
        <f>INDEX($H$40:$K$74,MATCH(DF2,$H$40:$H$74,0),4)/12</f>
        <v/>
      </c>
      <c r="DG14">
        <f>INDEX($H$40:$K$74,MATCH(DG2,$H$40:$H$74,0),4)/12</f>
        <v/>
      </c>
      <c r="DH14">
        <f>INDEX($H$40:$K$74,MATCH(DH2,$H$40:$H$74,0),4)/12</f>
        <v/>
      </c>
      <c r="DI14">
        <f>INDEX($H$40:$K$74,MATCH(DI2,$H$40:$H$74,0),4)/12</f>
        <v/>
      </c>
      <c r="DJ14">
        <f>INDEX($H$40:$K$74,MATCH(DJ2,$H$40:$H$74,0),4)/12</f>
        <v/>
      </c>
      <c r="DK14">
        <f>INDEX($H$40:$K$74,MATCH(DK2,$H$40:$H$74,0),4)/12</f>
        <v/>
      </c>
      <c r="DL14">
        <f>INDEX($H$40:$K$74,MATCH(DL2,$H$40:$H$74,0),4)/12</f>
        <v/>
      </c>
      <c r="DM14">
        <f>INDEX($H$40:$K$74,MATCH(DM2,$H$40:$H$74,0),4)/12</f>
        <v/>
      </c>
      <c r="DN14">
        <f>INDEX($H$40:$K$74,MATCH(DN2,$H$40:$H$74,0),4)/12</f>
        <v/>
      </c>
      <c r="DO14">
        <f>INDEX($H$40:$K$74,MATCH(DO2,$H$40:$H$74,0),4)/12</f>
        <v/>
      </c>
      <c r="DP14">
        <f>INDEX($H$40:$K$74,MATCH(DP2,$H$40:$H$74,0),4)/12</f>
        <v/>
      </c>
      <c r="DQ14">
        <f>INDEX($H$40:$K$74,MATCH(DQ2,$H$40:$H$74,0),4)/12</f>
        <v/>
      </c>
      <c r="DR14">
        <f>INDEX($H$40:$K$74,MATCH(DR2,$H$40:$H$74,0),4)/12</f>
        <v/>
      </c>
      <c r="DS14">
        <f>INDEX($H$40:$K$74,MATCH(DS2,$H$40:$H$74,0),4)/12</f>
        <v/>
      </c>
      <c r="DT14">
        <f>INDEX($H$40:$K$74,MATCH(DT2,$H$40:$H$74,0),4)/12</f>
        <v/>
      </c>
      <c r="DU14">
        <f>INDEX($H$40:$K$74,MATCH(DU2,$H$40:$H$74,0),4)/12</f>
        <v/>
      </c>
      <c r="DV14">
        <f>INDEX($H$40:$K$74,MATCH(DV2,$H$40:$H$74,0),4)/12</f>
        <v/>
      </c>
      <c r="DW14">
        <f>INDEX($H$40:$K$74,MATCH(DW2,$H$40:$H$74,0),4)/12</f>
        <v/>
      </c>
      <c r="DX14">
        <f>INDEX($H$40:$K$74,MATCH(DX2,$H$40:$H$74,0),4)/12</f>
        <v/>
      </c>
      <c r="DY14">
        <f>INDEX($H$40:$K$74,MATCH(DY2,$H$40:$H$74,0),4)/12</f>
        <v/>
      </c>
      <c r="DZ14">
        <f>INDEX($H$40:$K$74,MATCH(DZ2,$H$40:$H$74,0),4)/12</f>
        <v/>
      </c>
      <c r="EA14">
        <f>INDEX($H$40:$K$74,MATCH(EA2,$H$40:$H$74,0),4)/12</f>
        <v/>
      </c>
      <c r="EB14">
        <f>INDEX($H$40:$K$74,MATCH(EB2,$H$40:$H$74,0),4)/12</f>
        <v/>
      </c>
      <c r="EC14">
        <f>INDEX($H$40:$K$74,MATCH(EC2,$H$40:$H$74,0),4)/12</f>
        <v/>
      </c>
      <c r="ED14">
        <f>INDEX($H$40:$K$74,MATCH(ED2,$H$40:$H$74,0),4)/12</f>
        <v/>
      </c>
      <c r="EE14">
        <f>INDEX($H$40:$K$74,MATCH(EE2,$H$40:$H$74,0),4)/12</f>
        <v/>
      </c>
      <c r="EF14">
        <f>INDEX($H$40:$K$74,MATCH(EF2,$H$40:$H$74,0),4)/12</f>
        <v/>
      </c>
      <c r="EG14">
        <f>INDEX($H$40:$K$74,MATCH(EG2,$H$40:$H$74,0),4)/12</f>
        <v/>
      </c>
      <c r="EH14">
        <f>INDEX($H$40:$K$74,MATCH(EH2,$H$40:$H$74,0),4)/12</f>
        <v/>
      </c>
      <c r="EI14">
        <f>INDEX($H$40:$K$74,MATCH(EI2,$H$40:$H$74,0),4)/12</f>
        <v/>
      </c>
      <c r="EJ14">
        <f>INDEX($H$40:$K$74,MATCH(EJ2,$H$40:$H$74,0),4)/12</f>
        <v/>
      </c>
      <c r="EK14">
        <f>INDEX($H$40:$K$74,MATCH(EK2,$H$40:$H$74,0),4)/12</f>
        <v/>
      </c>
      <c r="EL14">
        <f>INDEX($H$40:$K$74,MATCH(EL2,$H$40:$H$74,0),4)/12</f>
        <v/>
      </c>
      <c r="EM14">
        <f>INDEX($H$40:$K$74,MATCH(EM2,$H$40:$H$74,0),4)/12</f>
        <v/>
      </c>
      <c r="EN14">
        <f>INDEX($H$40:$K$74,MATCH(EN2,$H$40:$H$74,0),4)/12</f>
        <v/>
      </c>
      <c r="EO14">
        <f>INDEX($H$40:$K$74,MATCH(EO2,$H$40:$H$74,0),4)/12</f>
        <v/>
      </c>
      <c r="EP14">
        <f>INDEX($H$40:$K$74,MATCH(EP2,$H$40:$H$74,0),4)/12</f>
        <v/>
      </c>
      <c r="EQ14">
        <f>INDEX($H$40:$K$74,MATCH(EQ2,$H$40:$H$74,0),4)/12</f>
        <v/>
      </c>
      <c r="ER14">
        <f>INDEX($H$40:$K$74,MATCH(ER2,$H$40:$H$74,0),4)/12</f>
        <v/>
      </c>
      <c r="ES14">
        <f>INDEX($H$40:$K$74,MATCH(ES2,$H$40:$H$74,0),4)/12</f>
        <v/>
      </c>
      <c r="ET14">
        <f>INDEX($H$40:$K$74,MATCH(ET2,$H$40:$H$74,0),4)/12</f>
        <v/>
      </c>
      <c r="EU14">
        <f>INDEX($H$40:$K$74,MATCH(EU2,$H$40:$H$74,0),4)/12</f>
        <v/>
      </c>
      <c r="EV14">
        <f>INDEX($H$40:$K$74,MATCH(EV2,$H$40:$H$74,0),4)/12</f>
        <v/>
      </c>
      <c r="EW14">
        <f>INDEX($H$40:$K$74,MATCH(EW2,$H$40:$H$74,0),4)/12</f>
        <v/>
      </c>
      <c r="EX14">
        <f>INDEX($H$40:$K$74,MATCH(EX2,$H$40:$H$74,0),4)/12</f>
        <v/>
      </c>
      <c r="EY14">
        <f>INDEX($H$40:$K$74,MATCH(EY2,$H$40:$H$74,0),4)/12</f>
        <v/>
      </c>
      <c r="EZ14">
        <f>INDEX($H$40:$K$74,MATCH(EZ2,$H$40:$H$74,0),4)/12</f>
        <v/>
      </c>
      <c r="FA14">
        <f>INDEX($H$40:$K$74,MATCH(FA2,$H$40:$H$74,0),4)/12</f>
        <v/>
      </c>
      <c r="FB14">
        <f>INDEX($H$40:$K$74,MATCH(FB2,$H$40:$H$74,0),4)/12</f>
        <v/>
      </c>
      <c r="FC14">
        <f>INDEX($H$40:$K$74,MATCH(FC2,$H$40:$H$74,0),4)/12</f>
        <v/>
      </c>
      <c r="FD14">
        <f>INDEX($H$40:$K$74,MATCH(FD2,$H$40:$H$74,0),4)/12</f>
        <v/>
      </c>
      <c r="FE14">
        <f>INDEX($H$40:$K$74,MATCH(FE2,$H$40:$H$74,0),4)/12</f>
        <v/>
      </c>
      <c r="FF14">
        <f>INDEX($H$40:$K$74,MATCH(FF2,$H$40:$H$74,0),4)/12</f>
        <v/>
      </c>
      <c r="FG14">
        <f>INDEX($H$40:$K$74,MATCH(FG2,$H$40:$H$74,0),4)/12</f>
        <v/>
      </c>
      <c r="FH14">
        <f>INDEX($H$40:$K$74,MATCH(FH2,$H$40:$H$74,0),4)/12</f>
        <v/>
      </c>
      <c r="FI14">
        <f>INDEX($H$40:$K$74,MATCH(FI2,$H$40:$H$74,0),4)/12</f>
        <v/>
      </c>
      <c r="FJ14">
        <f>INDEX($H$40:$K$74,MATCH(FJ2,$H$40:$H$74,0),4)/12</f>
        <v/>
      </c>
      <c r="FK14">
        <f>INDEX($H$40:$K$74,MATCH(FK2,$H$40:$H$74,0),4)/12</f>
        <v/>
      </c>
      <c r="FL14">
        <f>INDEX($H$40:$K$74,MATCH(FL2,$H$40:$H$74,0),4)/12</f>
        <v/>
      </c>
      <c r="FM14">
        <f>INDEX($H$40:$K$74,MATCH(FM2,$H$40:$H$74,0),4)/12</f>
        <v/>
      </c>
      <c r="FN14">
        <f>INDEX($H$40:$K$74,MATCH(FN2,$H$40:$H$74,0),4)/12</f>
        <v/>
      </c>
      <c r="FO14">
        <f>INDEX($H$40:$K$74,MATCH(FO2,$H$40:$H$74,0),4)/12</f>
        <v/>
      </c>
      <c r="FP14">
        <f>INDEX($H$40:$K$74,MATCH(FP2,$H$40:$H$74,0),4)/12</f>
        <v/>
      </c>
      <c r="FQ14">
        <f>INDEX($H$40:$K$74,MATCH(FQ2,$H$40:$H$74,0),4)/12</f>
        <v/>
      </c>
      <c r="FR14">
        <f>INDEX($H$40:$K$74,MATCH(FR2,$H$40:$H$74,0),4)/12</f>
        <v/>
      </c>
      <c r="FS14">
        <f>INDEX($H$40:$K$74,MATCH(FS2,$H$40:$H$74,0),4)/12</f>
        <v/>
      </c>
      <c r="FT14">
        <f>INDEX($H$40:$K$74,MATCH(FT2,$H$40:$H$74,0),4)/12</f>
        <v/>
      </c>
      <c r="FU14">
        <f>INDEX($H$40:$K$74,MATCH(FU2,$H$40:$H$74,0),4)/12</f>
        <v/>
      </c>
      <c r="FV14">
        <f>INDEX($H$40:$K$74,MATCH(FV2,$H$40:$H$74,0),4)/12</f>
        <v/>
      </c>
      <c r="FW14">
        <f>INDEX($H$40:$K$74,MATCH(FW2,$H$40:$H$74,0),4)/12</f>
        <v/>
      </c>
      <c r="FX14">
        <f>INDEX($H$40:$K$74,MATCH(FX2,$H$40:$H$74,0),4)/12</f>
        <v/>
      </c>
      <c r="FY14">
        <f>INDEX($H$40:$K$74,MATCH(FY2,$H$40:$H$74,0),4)/12</f>
        <v/>
      </c>
      <c r="FZ14">
        <f>INDEX($H$40:$K$74,MATCH(FZ2,$H$40:$H$74,0),4)/12</f>
        <v/>
      </c>
      <c r="GA14">
        <f>INDEX($H$40:$K$74,MATCH(GA2,$H$40:$H$74,0),4)/12</f>
        <v/>
      </c>
      <c r="GB14">
        <f>INDEX($H$40:$K$74,MATCH(GB2,$H$40:$H$74,0),4)/12</f>
        <v/>
      </c>
      <c r="GC14">
        <f>INDEX($H$40:$K$74,MATCH(GC2,$H$40:$H$74,0),4)/12</f>
        <v/>
      </c>
      <c r="GD14">
        <f>INDEX($H$40:$K$74,MATCH(GD2,$H$40:$H$74,0),4)/12</f>
        <v/>
      </c>
      <c r="GE14">
        <f>INDEX($H$40:$K$74,MATCH(GE2,$H$40:$H$74,0),4)/12</f>
        <v/>
      </c>
      <c r="GF14">
        <f>INDEX($H$40:$K$74,MATCH(GF2,$H$40:$H$74,0),4)/12</f>
        <v/>
      </c>
      <c r="GG14">
        <f>INDEX($H$40:$K$74,MATCH(GG2,$H$40:$H$74,0),4)/12</f>
        <v/>
      </c>
      <c r="GH14">
        <f>INDEX($H$40:$K$74,MATCH(GH2,$H$40:$H$74,0),4)/12</f>
        <v/>
      </c>
      <c r="GI14">
        <f>INDEX($H$40:$K$74,MATCH(GI2,$H$40:$H$74,0),4)/12</f>
        <v/>
      </c>
      <c r="GJ14">
        <f>INDEX($H$40:$K$74,MATCH(GJ2,$H$40:$H$74,0),4)/12</f>
        <v/>
      </c>
      <c r="GK14">
        <f>INDEX($H$40:$K$74,MATCH(GK2,$H$40:$H$74,0),4)/12</f>
        <v/>
      </c>
      <c r="GL14">
        <f>INDEX($H$40:$K$74,MATCH(GL2,$H$40:$H$74,0),4)/12</f>
        <v/>
      </c>
      <c r="GM14">
        <f>INDEX($H$40:$K$74,MATCH(GM2,$H$40:$H$74,0),4)/12</f>
        <v/>
      </c>
      <c r="GN14">
        <f>INDEX($H$40:$K$74,MATCH(GN2,$H$40:$H$74,0),4)/12</f>
        <v/>
      </c>
      <c r="GO14">
        <f>INDEX($H$40:$K$74,MATCH(GO2,$H$40:$H$74,0),4)/12</f>
        <v/>
      </c>
      <c r="GP14">
        <f>INDEX($H$40:$K$74,MATCH(GP2,$H$40:$H$74,0),4)/12</f>
        <v/>
      </c>
      <c r="GQ14">
        <f>INDEX($H$40:$K$74,MATCH(GQ2,$H$40:$H$74,0),4)/12</f>
        <v/>
      </c>
      <c r="GR14">
        <f>INDEX($H$40:$K$74,MATCH(GR2,$H$40:$H$74,0),4)/12</f>
        <v/>
      </c>
      <c r="GS14">
        <f>INDEX($H$40:$K$74,MATCH(GS2,$H$40:$H$74,0),4)/12</f>
        <v/>
      </c>
      <c r="GT14">
        <f>INDEX($H$40:$K$74,MATCH(GT2,$H$40:$H$74,0),4)/12</f>
        <v/>
      </c>
      <c r="GU14">
        <f>INDEX($H$40:$K$74,MATCH(GU2,$H$40:$H$74,0),4)/12</f>
        <v/>
      </c>
      <c r="GV14">
        <f>INDEX($H$40:$K$74,MATCH(GV2,$H$40:$H$74,0),4)/12</f>
        <v/>
      </c>
      <c r="GW14">
        <f>INDEX($H$40:$K$74,MATCH(GW2,$H$40:$H$74,0),4)/12</f>
        <v/>
      </c>
      <c r="GX14">
        <f>INDEX($H$40:$K$74,MATCH(GX2,$H$40:$H$74,0),4)/12</f>
        <v/>
      </c>
      <c r="GY14">
        <f>INDEX($H$40:$K$74,MATCH(GY2,$H$40:$H$74,0),4)/12</f>
        <v/>
      </c>
      <c r="GZ14">
        <f>INDEX($H$40:$K$74,MATCH(GZ2,$H$40:$H$74,0),4)/12</f>
        <v/>
      </c>
      <c r="HA14">
        <f>INDEX($H$40:$K$74,MATCH(HA2,$H$40:$H$74,0),4)/12</f>
        <v/>
      </c>
      <c r="HB14">
        <f>INDEX($H$40:$K$74,MATCH(HB2,$H$40:$H$74,0),4)/12</f>
        <v/>
      </c>
      <c r="HC14">
        <f>INDEX($H$40:$K$74,MATCH(HC2,$H$40:$H$74,0),4)/12</f>
        <v/>
      </c>
      <c r="HD14">
        <f>INDEX($H$40:$K$74,MATCH(HD2,$H$40:$H$74,0),4)/12</f>
        <v/>
      </c>
      <c r="HE14">
        <f>INDEX($H$40:$K$74,MATCH(HE2,$H$40:$H$74,0),4)/12</f>
        <v/>
      </c>
      <c r="HF14">
        <f>INDEX($H$40:$K$74,MATCH(HF2,$H$40:$H$74,0),4)/12</f>
        <v/>
      </c>
      <c r="HG14">
        <f>INDEX($H$40:$K$74,MATCH(HG2,$H$40:$H$74,0),4)/12</f>
        <v/>
      </c>
      <c r="HH14">
        <f>INDEX($H$40:$K$74,MATCH(HH2,$H$40:$H$74,0),4)/12</f>
        <v/>
      </c>
      <c r="HI14">
        <f>INDEX($H$40:$K$74,MATCH(HI2,$H$40:$H$74,0),4)/12</f>
        <v/>
      </c>
      <c r="HJ14">
        <f>INDEX($H$40:$K$74,MATCH(HJ2,$H$40:$H$74,0),4)/12</f>
        <v/>
      </c>
      <c r="HK14">
        <f>INDEX($H$40:$K$74,MATCH(HK2,$H$40:$H$74,0),4)/12</f>
        <v/>
      </c>
      <c r="HL14">
        <f>INDEX($H$40:$K$74,MATCH(HL2,$H$40:$H$74,0),4)/12</f>
        <v/>
      </c>
      <c r="HM14">
        <f>INDEX($H$40:$K$74,MATCH(HM2,$H$40:$H$74,0),4)/12</f>
        <v/>
      </c>
      <c r="HN14">
        <f>INDEX($H$40:$K$74,MATCH(HN2,$H$40:$H$74,0),4)/12</f>
        <v/>
      </c>
      <c r="HO14">
        <f>INDEX($H$40:$K$74,MATCH(HO2,$H$40:$H$74,0),4)/12</f>
        <v/>
      </c>
      <c r="HP14">
        <f>INDEX($H$40:$K$74,MATCH(HP2,$H$40:$H$74,0),4)/12</f>
        <v/>
      </c>
      <c r="HQ14">
        <f>INDEX($H$40:$K$74,MATCH(HQ2,$H$40:$H$74,0),4)/12</f>
        <v/>
      </c>
      <c r="HR14">
        <f>INDEX($H$40:$K$74,MATCH(HR2,$H$40:$H$74,0),4)/12</f>
        <v/>
      </c>
      <c r="HS14">
        <f>INDEX($H$40:$K$74,MATCH(HS2,$H$40:$H$74,0),4)/12</f>
        <v/>
      </c>
      <c r="HT14">
        <f>INDEX($H$40:$K$74,MATCH(HT2,$H$40:$H$74,0),4)/12</f>
        <v/>
      </c>
      <c r="HU14">
        <f>INDEX($H$40:$K$74,MATCH(HU2,$H$40:$H$74,0),4)/12</f>
        <v/>
      </c>
      <c r="HV14">
        <f>INDEX($H$40:$K$74,MATCH(HV2,$H$40:$H$74,0),4)/12</f>
        <v/>
      </c>
      <c r="HW14">
        <f>INDEX($H$40:$K$74,MATCH(HW2,$H$40:$H$74,0),4)/12</f>
        <v/>
      </c>
      <c r="HX14">
        <f>INDEX($H$40:$K$74,MATCH(HX2,$H$40:$H$74,0),4)/12</f>
        <v/>
      </c>
      <c r="HY14">
        <f>INDEX($H$40:$K$74,MATCH(HY2,$H$40:$H$74,0),4)/12</f>
        <v/>
      </c>
      <c r="HZ14">
        <f>INDEX($H$40:$K$74,MATCH(HZ2,$H$40:$H$74,0),4)/12</f>
        <v/>
      </c>
      <c r="IA14">
        <f>INDEX($H$40:$K$74,MATCH(IA2,$H$40:$H$74,0),4)/12</f>
        <v/>
      </c>
      <c r="IB14">
        <f>INDEX($H$40:$K$74,MATCH(IB2,$H$40:$H$74,0),4)/12</f>
        <v/>
      </c>
      <c r="IC14">
        <f>INDEX($H$40:$K$74,MATCH(IC2,$H$40:$H$74,0),4)/12</f>
        <v/>
      </c>
      <c r="ID14">
        <f>INDEX($H$40:$K$74,MATCH(ID2,$H$40:$H$74,0),4)/12</f>
        <v/>
      </c>
      <c r="IE14">
        <f>INDEX($H$40:$K$74,MATCH(IE2,$H$40:$H$74,0),4)/12</f>
        <v/>
      </c>
      <c r="IF14">
        <f>INDEX($H$40:$K$74,MATCH(IF2,$H$40:$H$74,0),4)/12</f>
        <v/>
      </c>
      <c r="IG14">
        <f>INDEX($H$40:$K$74,MATCH(IG2,$H$40:$H$74,0),4)/12</f>
        <v/>
      </c>
      <c r="IH14">
        <f>INDEX($H$40:$K$74,MATCH(IH2,$H$40:$H$74,0),4)/12</f>
        <v/>
      </c>
      <c r="II14">
        <f>INDEX($H$40:$K$74,MATCH(II2,$H$40:$H$74,0),4)/12</f>
        <v/>
      </c>
      <c r="IJ14">
        <f>INDEX($H$40:$K$74,MATCH(IJ2,$H$40:$H$74,0),4)/12</f>
        <v/>
      </c>
      <c r="IK14">
        <f>INDEX($H$40:$K$74,MATCH(IK2,$H$40:$H$74,0),4)/12</f>
        <v/>
      </c>
      <c r="IL14">
        <f>INDEX($H$40:$K$74,MATCH(IL2,$H$40:$H$74,0),4)/12</f>
        <v/>
      </c>
      <c r="IM14">
        <f>INDEX($H$40:$K$74,MATCH(IM2,$H$40:$H$74,0),4)/12</f>
        <v/>
      </c>
      <c r="IN14">
        <f>INDEX($H$40:$K$74,MATCH(IN2,$H$40:$H$74,0),4)/12</f>
        <v/>
      </c>
      <c r="IO14">
        <f>INDEX($H$40:$K$74,MATCH(IO2,$H$40:$H$74,0),4)/12</f>
        <v/>
      </c>
      <c r="IP14">
        <f>INDEX($H$40:$K$74,MATCH(IP2,$H$40:$H$74,0),4)/12</f>
        <v/>
      </c>
      <c r="IQ14">
        <f>INDEX($H$40:$K$74,MATCH(IQ2,$H$40:$H$74,0),4)/12</f>
        <v/>
      </c>
      <c r="IR14">
        <f>INDEX($H$40:$K$74,MATCH(IR2,$H$40:$H$74,0),4)/12</f>
        <v/>
      </c>
      <c r="IS14">
        <f>INDEX($H$40:$K$74,MATCH(IS2,$H$40:$H$74,0),4)/12</f>
        <v/>
      </c>
      <c r="IT14">
        <f>INDEX($H$40:$K$74,MATCH(IT2,$H$40:$H$74,0),4)/12</f>
        <v/>
      </c>
      <c r="IU14">
        <f>INDEX($H$40:$K$74,MATCH(IU2,$H$40:$H$74,0),4)/12</f>
        <v/>
      </c>
      <c r="IV14">
        <f>INDEX($H$40:$K$74,MATCH(IV2,$H$40:$H$74,0),4)/12</f>
        <v/>
      </c>
      <c r="IW14">
        <f>INDEX($H$40:$K$74,MATCH(IW2,$H$40:$H$74,0),4)/12</f>
        <v/>
      </c>
      <c r="IX14">
        <f>INDEX($H$40:$K$74,MATCH(IX2,$H$40:$H$74,0),4)/12</f>
        <v/>
      </c>
      <c r="IY14">
        <f>INDEX($H$40:$K$74,MATCH(IY2,$H$40:$H$74,0),4)/12</f>
        <v/>
      </c>
      <c r="IZ14">
        <f>INDEX($H$40:$K$74,MATCH(IZ2,$H$40:$H$74,0),4)/12</f>
        <v/>
      </c>
      <c r="JA14">
        <f>INDEX($H$40:$K$74,MATCH(JA2,$H$40:$H$74,0),4)/12</f>
        <v/>
      </c>
      <c r="JB14">
        <f>INDEX($H$40:$K$74,MATCH(JB2,$H$40:$H$74,0),4)/12</f>
        <v/>
      </c>
      <c r="JC14">
        <f>INDEX($H$40:$K$74,MATCH(JC2,$H$40:$H$74,0),4)/12</f>
        <v/>
      </c>
      <c r="JD14">
        <f>INDEX($H$40:$K$74,MATCH(JD2,$H$40:$H$74,0),4)/12</f>
        <v/>
      </c>
      <c r="JE14">
        <f>INDEX($H$40:$K$74,MATCH(JE2,$H$40:$H$74,0),4)/12</f>
        <v/>
      </c>
      <c r="JF14">
        <f>INDEX($H$40:$K$74,MATCH(JF2,$H$40:$H$74,0),4)/12</f>
        <v/>
      </c>
      <c r="JG14">
        <f>INDEX($H$40:$K$74,MATCH(JG2,$H$40:$H$74,0),4)/12</f>
        <v/>
      </c>
      <c r="JH14">
        <f>INDEX($H$40:$K$74,MATCH(JH2,$H$40:$H$74,0),4)/12</f>
        <v/>
      </c>
      <c r="JI14">
        <f>INDEX($H$40:$K$74,MATCH(JI2,$H$40:$H$74,0),4)/12</f>
        <v/>
      </c>
      <c r="JJ14">
        <f>INDEX($H$40:$K$74,MATCH(JJ2,$H$40:$H$74,0),4)/12</f>
        <v/>
      </c>
      <c r="JK14">
        <f>INDEX($H$40:$K$74,MATCH(JK2,$H$40:$H$74,0),4)/12</f>
        <v/>
      </c>
      <c r="JL14">
        <f>INDEX($H$40:$K$74,MATCH(JL2,$H$40:$H$74,0),4)/12</f>
        <v/>
      </c>
      <c r="JM14">
        <f>INDEX($H$40:$K$74,MATCH(JM2,$H$40:$H$74,0),4)/12</f>
        <v/>
      </c>
      <c r="JN14">
        <f>INDEX($H$40:$K$74,MATCH(JN2,$H$40:$H$74,0),4)/12</f>
        <v/>
      </c>
      <c r="JO14">
        <f>INDEX($H$40:$K$74,MATCH(JO2,$H$40:$H$74,0),4)/12</f>
        <v/>
      </c>
      <c r="JP14">
        <f>INDEX($H$40:$K$74,MATCH(JP2,$H$40:$H$74,0),4)/12</f>
        <v/>
      </c>
      <c r="JQ14">
        <f>INDEX($H$40:$K$74,MATCH(JQ2,$H$40:$H$74,0),4)/12</f>
        <v/>
      </c>
      <c r="JR14">
        <f>INDEX($H$40:$K$74,MATCH(JR2,$H$40:$H$74,0),4)/12</f>
        <v/>
      </c>
      <c r="JS14">
        <f>INDEX($H$40:$K$74,MATCH(JS2,$H$40:$H$74,0),4)/12</f>
        <v/>
      </c>
      <c r="JT14">
        <f>INDEX($H$40:$K$74,MATCH(JT2,$H$40:$H$74,0),4)/12</f>
        <v/>
      </c>
      <c r="JU14">
        <f>INDEX($H$40:$K$74,MATCH(JU2,$H$40:$H$74,0),4)/12</f>
        <v/>
      </c>
      <c r="JV14">
        <f>INDEX($H$40:$K$74,MATCH(JV2,$H$40:$H$74,0),4)/12</f>
        <v/>
      </c>
      <c r="JW14">
        <f>INDEX($H$40:$K$74,MATCH(JW2,$H$40:$H$74,0),4)/12</f>
        <v/>
      </c>
      <c r="JX14">
        <f>INDEX($H$40:$K$74,MATCH(JX2,$H$40:$H$74,0),4)/12</f>
        <v/>
      </c>
      <c r="JY14">
        <f>INDEX($H$40:$K$74,MATCH(JY2,$H$40:$H$74,0),4)/12</f>
        <v/>
      </c>
      <c r="JZ14">
        <f>INDEX($H$40:$K$74,MATCH(JZ2,$H$40:$H$74,0),4)/12</f>
        <v/>
      </c>
      <c r="KA14">
        <f>INDEX($H$40:$K$74,MATCH(KA2,$H$40:$H$74,0),4)/12</f>
        <v/>
      </c>
      <c r="KB14">
        <f>INDEX($H$40:$K$74,MATCH(KB2,$H$40:$H$74,0),4)/12</f>
        <v/>
      </c>
      <c r="KC14">
        <f>INDEX($H$40:$K$74,MATCH(KC2,$H$40:$H$74,0),4)/12</f>
        <v/>
      </c>
      <c r="KD14">
        <f>INDEX($H$40:$K$74,MATCH(KD2,$H$40:$H$74,0),4)/12</f>
        <v/>
      </c>
      <c r="KE14">
        <f>INDEX($H$40:$K$74,MATCH(KE2,$H$40:$H$74,0),4)/12</f>
        <v/>
      </c>
      <c r="KF14">
        <f>INDEX($H$40:$K$74,MATCH(KF2,$H$40:$H$74,0),4)/12</f>
        <v/>
      </c>
      <c r="KG14">
        <f>INDEX($H$40:$K$74,MATCH(KG2,$H$40:$H$74,0),4)/12</f>
        <v/>
      </c>
      <c r="KH14">
        <f>INDEX($H$40:$K$74,MATCH(KH2,$H$40:$H$74,0),4)/12</f>
        <v/>
      </c>
      <c r="KI14">
        <f>INDEX($H$40:$K$74,MATCH(KI2,$H$40:$H$74,0),4)/12</f>
        <v/>
      </c>
      <c r="KJ14">
        <f>INDEX($H$40:$K$74,MATCH(KJ2,$H$40:$H$74,0),4)/12</f>
        <v/>
      </c>
      <c r="KK14">
        <f>INDEX($H$40:$K$74,MATCH(KK2,$H$40:$H$74,0),4)/12</f>
        <v/>
      </c>
      <c r="KL14">
        <f>INDEX($H$40:$K$74,MATCH(KL2,$H$40:$H$74,0),4)/12</f>
        <v/>
      </c>
      <c r="KM14">
        <f>INDEX($H$40:$K$74,MATCH(KM2,$H$40:$H$74,0),4)/12</f>
        <v/>
      </c>
      <c r="KN14">
        <f>INDEX($H$40:$K$74,MATCH(KN2,$H$40:$H$74,0),4)/12</f>
        <v/>
      </c>
      <c r="KO14">
        <f>INDEX($H$40:$K$74,MATCH(KO2,$H$40:$H$74,0),4)/12</f>
        <v/>
      </c>
      <c r="KP14">
        <f>INDEX($H$40:$K$74,MATCH(KP2,$H$40:$H$74,0),4)/12</f>
        <v/>
      </c>
      <c r="KQ14">
        <f>INDEX($H$40:$K$74,MATCH(KQ2,$H$40:$H$74,0),4)/12</f>
        <v/>
      </c>
      <c r="KR14">
        <f>INDEX($H$40:$K$74,MATCH(KR2,$H$40:$H$74,0),4)/12</f>
        <v/>
      </c>
      <c r="KS14">
        <f>INDEX($H$40:$K$74,MATCH(KS2,$H$40:$H$74,0),4)/12</f>
        <v/>
      </c>
      <c r="KT14">
        <f>INDEX($H$40:$K$74,MATCH(KT2,$H$40:$H$74,0),4)/12</f>
        <v/>
      </c>
      <c r="KU14">
        <f>INDEX($H$40:$K$74,MATCH(KU2,$H$40:$H$74,0),4)/12</f>
        <v/>
      </c>
      <c r="KV14">
        <f>INDEX($H$40:$K$74,MATCH(KV2,$H$40:$H$74,0),4)/12</f>
        <v/>
      </c>
      <c r="KW14">
        <f>INDEX($H$40:$K$74,MATCH(KW2,$H$40:$H$74,0),4)/12</f>
        <v/>
      </c>
      <c r="KX14">
        <f>INDEX($H$40:$K$74,MATCH(KX2,$H$40:$H$74,0),4)/12</f>
        <v/>
      </c>
      <c r="KY14">
        <f>INDEX($H$40:$K$74,MATCH(KY2,$H$40:$H$74,0),4)/12</f>
        <v/>
      </c>
      <c r="KZ14">
        <f>INDEX($H$40:$K$74,MATCH(KZ2,$H$40:$H$74,0),4)/12</f>
        <v/>
      </c>
      <c r="LA14">
        <f>INDEX($H$40:$K$74,MATCH(LA2,$H$40:$H$74,0),4)/12</f>
        <v/>
      </c>
      <c r="LB14">
        <f>INDEX($H$40:$K$74,MATCH(LB2,$H$40:$H$74,0),4)/12</f>
        <v/>
      </c>
      <c r="LC14">
        <f>INDEX($H$40:$K$74,MATCH(LC2,$H$40:$H$74,0),4)/12</f>
        <v/>
      </c>
      <c r="LD14">
        <f>INDEX($H$40:$K$74,MATCH(LD2,$H$40:$H$74,0),4)/12</f>
        <v/>
      </c>
      <c r="LE14">
        <f>INDEX($H$40:$K$74,MATCH(LE2,$H$40:$H$74,0),4)/12</f>
        <v/>
      </c>
      <c r="LF14">
        <f>INDEX($H$40:$K$74,MATCH(LF2,$H$40:$H$74,0),4)/12</f>
        <v/>
      </c>
      <c r="LG14">
        <f>INDEX($H$40:$K$74,MATCH(LG2,$H$40:$H$74,0),4)/12</f>
        <v/>
      </c>
      <c r="LH14">
        <f>INDEX($H$40:$K$74,MATCH(LH2,$H$40:$H$74,0),4)/12</f>
        <v/>
      </c>
      <c r="LI14">
        <f>INDEX($H$40:$K$74,MATCH(LI2,$H$40:$H$74,0),4)/12</f>
        <v/>
      </c>
      <c r="LJ14">
        <f>INDEX($H$40:$K$74,MATCH(LJ2,$H$40:$H$74,0),4)/12</f>
        <v/>
      </c>
      <c r="LK14">
        <f>INDEX($H$40:$K$74,MATCH(LK2,$H$40:$H$74,0),4)/12</f>
        <v/>
      </c>
      <c r="LL14">
        <f>INDEX($H$40:$K$74,MATCH(LL2,$H$40:$H$74,0),4)/12</f>
        <v/>
      </c>
      <c r="LM14">
        <f>INDEX($H$40:$K$74,MATCH(LM2,$H$40:$H$74,0),4)/12</f>
        <v/>
      </c>
      <c r="LN14">
        <f>INDEX($H$40:$K$74,MATCH(LN2,$H$40:$H$74,0),4)/12</f>
        <v/>
      </c>
      <c r="LO14">
        <f>INDEX($H$40:$K$74,MATCH(LO2,$H$40:$H$74,0),4)/12</f>
        <v/>
      </c>
      <c r="LP14">
        <f>INDEX($H$40:$K$74,MATCH(LP2,$H$40:$H$74,0),4)/12</f>
        <v/>
      </c>
      <c r="LQ14">
        <f>INDEX($H$40:$K$74,MATCH(LQ2,$H$40:$H$74,0),4)/12</f>
        <v/>
      </c>
      <c r="LR14">
        <f>INDEX($H$40:$K$74,MATCH(LR2,$H$40:$H$74,0),4)/12</f>
        <v/>
      </c>
      <c r="LS14">
        <f>INDEX($H$40:$K$74,MATCH(LS2,$H$40:$H$74,0),4)/12</f>
        <v/>
      </c>
      <c r="LT14">
        <f>INDEX($H$40:$K$74,MATCH(LT2,$H$40:$H$74,0),4)/12</f>
        <v/>
      </c>
      <c r="LU14">
        <f>INDEX($H$40:$K$74,MATCH(LU2,$H$40:$H$74,0),4)/12</f>
        <v/>
      </c>
      <c r="LV14">
        <f>INDEX($H$40:$K$74,MATCH(LV2,$H$40:$H$74,0),4)/12</f>
        <v/>
      </c>
      <c r="LW14">
        <f>INDEX($H$40:$K$74,MATCH(LW2,$H$40:$H$74,0),4)/12</f>
        <v/>
      </c>
      <c r="LX14">
        <f>INDEX($H$40:$K$74,MATCH(LX2,$H$40:$H$74,0),4)/12</f>
        <v/>
      </c>
      <c r="LY14">
        <f>INDEX($H$40:$K$74,MATCH(LY2,$H$40:$H$74,0),4)/12</f>
        <v/>
      </c>
      <c r="LZ14">
        <f>INDEX($H$40:$K$74,MATCH(LZ2,$H$40:$H$74,0),4)/12</f>
        <v/>
      </c>
      <c r="MA14">
        <f>INDEX($H$40:$K$74,MATCH(MA2,$H$40:$H$74,0),4)/12</f>
        <v/>
      </c>
      <c r="MB14">
        <f>INDEX($H$40:$K$74,MATCH(MB2,$H$40:$H$74,0),4)/12</f>
        <v/>
      </c>
      <c r="MC14">
        <f>INDEX($H$40:$K$74,MATCH(MC2,$H$40:$H$74,0),4)/12</f>
        <v/>
      </c>
      <c r="MD14">
        <f>INDEX($H$40:$K$74,MATCH(MD2,$H$40:$H$74,0),4)/12</f>
        <v/>
      </c>
      <c r="ME14">
        <f>INDEX($H$40:$K$74,MATCH(ME2,$H$40:$H$74,0),4)/12</f>
        <v/>
      </c>
      <c r="MF14">
        <f>INDEX($H$40:$K$74,MATCH(MF2,$H$40:$H$74,0),4)/12</f>
        <v/>
      </c>
      <c r="MG14">
        <f>INDEX($H$40:$K$74,MATCH(MG2,$H$40:$H$74,0),4)/12</f>
        <v/>
      </c>
      <c r="MH14">
        <f>INDEX($H$40:$K$74,MATCH(MH2,$H$40:$H$74,0),4)/12</f>
        <v/>
      </c>
      <c r="MI14">
        <f>INDEX($H$40:$K$74,MATCH(MI2,$H$40:$H$74,0),4)/12</f>
        <v/>
      </c>
      <c r="MJ14">
        <f>INDEX($H$40:$K$74,MATCH(MJ2,$H$40:$H$74,0),4)/12</f>
        <v/>
      </c>
      <c r="MK14">
        <f>INDEX($H$40:$K$74,MATCH(MK2,$H$40:$H$74,0),4)/12</f>
        <v/>
      </c>
      <c r="ML14">
        <f>INDEX($H$40:$K$74,MATCH(ML2,$H$40:$H$74,0),4)/12</f>
        <v/>
      </c>
      <c r="MM14">
        <f>INDEX($H$40:$K$74,MATCH(MM2,$H$40:$H$74,0),4)/12</f>
        <v/>
      </c>
      <c r="MN14">
        <f>INDEX($H$40:$K$74,MATCH(MN2,$H$40:$H$74,0),4)/12</f>
        <v/>
      </c>
      <c r="MO14">
        <f>INDEX($H$40:$K$74,MATCH(MO2,$H$40:$H$74,0),4)/12</f>
        <v/>
      </c>
      <c r="MP14">
        <f>INDEX($H$40:$K$74,MATCH(MP2,$H$40:$H$74,0),4)/12</f>
        <v/>
      </c>
      <c r="MQ14">
        <f>INDEX($H$40:$K$74,MATCH(MQ2,$H$40:$H$74,0),4)/12</f>
        <v/>
      </c>
      <c r="MR14">
        <f>INDEX($H$40:$K$74,MATCH(MR2,$H$40:$H$74,0),4)/12</f>
        <v/>
      </c>
      <c r="MS14">
        <f>INDEX($H$40:$K$74,MATCH(MS2,$H$40:$H$74,0),4)/12</f>
        <v/>
      </c>
      <c r="MT14">
        <f>INDEX($H$40:$K$74,MATCH(MT2,$H$40:$H$74,0),4)/12</f>
        <v/>
      </c>
      <c r="MU14">
        <f>INDEX($H$40:$K$74,MATCH(MU2,$H$40:$H$74,0),4)/12</f>
        <v/>
      </c>
      <c r="MV14">
        <f>INDEX($H$40:$K$74,MATCH(MV2,$H$40:$H$74,0),4)/12</f>
        <v/>
      </c>
      <c r="MW14">
        <f>INDEX($H$40:$K$74,MATCH(MW2,$H$40:$H$74,0),4)/12</f>
        <v/>
      </c>
      <c r="MX14">
        <f>INDEX($H$40:$K$74,MATCH(MX2,$H$40:$H$74,0),4)/12</f>
        <v/>
      </c>
      <c r="MY14">
        <f>INDEX($H$40:$K$74,MATCH(MY2,$H$40:$H$74,0),4)/12</f>
        <v/>
      </c>
      <c r="MZ14">
        <f>INDEX($H$40:$K$74,MATCH(MZ2,$H$40:$H$74,0),4)/12</f>
        <v/>
      </c>
      <c r="NA14">
        <f>INDEX($H$40:$K$74,MATCH(NA2,$H$40:$H$74,0),4)/12</f>
        <v/>
      </c>
      <c r="NB14">
        <f>INDEX($H$40:$K$74,MATCH(NB2,$H$40:$H$74,0),4)/12</f>
        <v/>
      </c>
      <c r="NC14">
        <f>INDEX($H$40:$K$74,MATCH(NC2,$H$40:$H$74,0),4)/12</f>
        <v/>
      </c>
      <c r="ND14">
        <f>INDEX($H$40:$K$74,MATCH(ND2,$H$40:$H$74,0),4)/12</f>
        <v/>
      </c>
      <c r="NE14">
        <f>INDEX($H$40:$K$74,MATCH(NE2,$H$40:$H$74,0),4)/12</f>
        <v/>
      </c>
      <c r="NF14">
        <f>INDEX($H$40:$K$74,MATCH(NF2,$H$40:$H$74,0),4)/12</f>
        <v/>
      </c>
      <c r="NG14">
        <f>INDEX($H$40:$K$74,MATCH(NG2,$H$40:$H$74,0),4)/12</f>
        <v/>
      </c>
      <c r="NH14">
        <f>INDEX($H$40:$K$74,MATCH(NH2,$H$40:$H$74,0),4)/12</f>
        <v/>
      </c>
      <c r="NI14">
        <f>INDEX($H$40:$K$74,MATCH(NI2,$H$40:$H$74,0),4)/12</f>
        <v/>
      </c>
      <c r="NJ14">
        <f>INDEX($H$40:$K$74,MATCH(NJ2,$H$40:$H$74,0),4)/12</f>
        <v/>
      </c>
      <c r="NK14">
        <f>INDEX($H$40:$K$74,MATCH(NK2,$H$40:$H$74,0),4)/12</f>
        <v/>
      </c>
      <c r="NL14">
        <f>INDEX($H$40:$K$74,MATCH(NL2,$H$40:$H$74,0),4)/12</f>
        <v/>
      </c>
      <c r="NM14">
        <f>INDEX($H$40:$K$74,MATCH(NM2,$H$40:$H$74,0),4)/12</f>
        <v/>
      </c>
      <c r="NN14">
        <f>INDEX($H$40:$K$74,MATCH(NN2,$H$40:$H$74,0),4)/12</f>
        <v/>
      </c>
      <c r="NO14">
        <f>INDEX($H$40:$K$74,MATCH(NO2,$H$40:$H$74,0),4)/12</f>
        <v/>
      </c>
      <c r="NP14">
        <f>INDEX($H$40:$K$74,MATCH(NP2,$H$40:$H$74,0),4)/12</f>
        <v/>
      </c>
      <c r="NQ14">
        <f>INDEX($H$40:$K$74,MATCH(NQ2,$H$40:$H$74,0),4)/12</f>
        <v/>
      </c>
      <c r="NR14">
        <f>INDEX($H$40:$K$74,MATCH(NR2,$H$40:$H$74,0),4)/12</f>
        <v/>
      </c>
      <c r="NS14">
        <f>INDEX($H$40:$K$74,MATCH(NS2,$H$40:$H$74,0),4)/12</f>
        <v/>
      </c>
      <c r="NT14">
        <f>INDEX($H$40:$K$74,MATCH(NT2,$H$40:$H$74,0),4)/12</f>
        <v/>
      </c>
      <c r="NU14">
        <f>INDEX($H$40:$K$74,MATCH(NU2,$H$40:$H$74,0),4)/12</f>
        <v/>
      </c>
      <c r="NV14">
        <f>INDEX($H$40:$K$74,MATCH(NV2,$H$40:$H$74,0),4)/12</f>
        <v/>
      </c>
      <c r="NW14">
        <f>INDEX($H$40:$K$74,MATCH(NW2,$H$40:$H$74,0),4)/12</f>
        <v/>
      </c>
      <c r="NX14">
        <f>INDEX($H$40:$K$74,MATCH(NX2,$H$40:$H$74,0),4)/12</f>
        <v/>
      </c>
      <c r="NY14">
        <f>INDEX($H$40:$K$74,MATCH(NY2,$H$40:$H$74,0),4)/12</f>
        <v/>
      </c>
      <c r="NZ14">
        <f>INDEX($H$40:$K$74,MATCH(NZ2,$H$40:$H$74,0),4)/12</f>
        <v/>
      </c>
      <c r="OA14">
        <f>INDEX($H$40:$K$74,MATCH(OA2,$H$40:$H$74,0),4)/12</f>
        <v/>
      </c>
      <c r="OB14">
        <f>INDEX($H$40:$K$74,MATCH(OB2,$H$40:$H$74,0),4)/12</f>
        <v/>
      </c>
      <c r="OC14">
        <f>INDEX($H$40:$K$74,MATCH(OC2,$H$40:$H$74,0),4)/12</f>
        <v/>
      </c>
      <c r="OD14">
        <f>INDEX($H$40:$K$74,MATCH(OD2,$H$40:$H$74,0),4)/12</f>
        <v/>
      </c>
      <c r="OE14">
        <f>INDEX($H$40:$K$74,MATCH(OE2,$H$40:$H$74,0),4)/12</f>
        <v/>
      </c>
      <c r="OF14">
        <f>INDEX($H$40:$K$74,MATCH(OF2,$H$40:$H$74,0),4)/12</f>
        <v/>
      </c>
      <c r="OG14">
        <f>INDEX($H$40:$K$74,MATCH(OG2,$H$40:$H$74,0),4)/12</f>
        <v/>
      </c>
      <c r="OH14">
        <f>INDEX($H$40:$K$74,MATCH(OH2,$H$40:$H$74,0),4)/12</f>
        <v/>
      </c>
      <c r="OI14">
        <f>INDEX($H$40:$K$74,MATCH(OI2,$H$40:$H$74,0),4)/12</f>
        <v/>
      </c>
      <c r="OJ14">
        <f>INDEX($H$40:$K$74,MATCH(OJ2,$H$40:$H$74,0),4)/12</f>
        <v/>
      </c>
      <c r="OK14">
        <f>INDEX($H$40:$K$74,MATCH(OK2,$H$40:$H$74,0),4)/12</f>
        <v/>
      </c>
      <c r="OL14">
        <f>INDEX($H$40:$K$74,MATCH(OL2,$H$40:$H$74,0),4)/12</f>
        <v/>
      </c>
      <c r="OM14">
        <f>INDEX($H$40:$K$74,MATCH(OM2,$H$40:$H$74,0),4)/12</f>
        <v/>
      </c>
      <c r="ON14">
        <f>INDEX($H$40:$K$74,MATCH(ON2,$H$40:$H$74,0),4)/12</f>
        <v/>
      </c>
      <c r="OO14">
        <f>INDEX($H$40:$K$74,MATCH(OO2,$H$40:$H$74,0),4)/12</f>
        <v/>
      </c>
      <c r="OP14">
        <f>INDEX($H$40:$K$74,MATCH(OP2,$H$40:$H$74,0),4)/12</f>
        <v/>
      </c>
      <c r="OQ14">
        <f>INDEX($H$40:$K$74,MATCH(OQ2,$H$40:$H$74,0),4)/12</f>
        <v/>
      </c>
      <c r="OR14">
        <f>INDEX($H$40:$K$74,MATCH(OR2,$H$40:$H$74,0),4)/12</f>
        <v/>
      </c>
      <c r="OS14">
        <f>INDEX($H$40:$K$74,MATCH(OS2,$H$40:$H$74,0),4)/12</f>
        <v/>
      </c>
      <c r="OT14">
        <f>INDEX($H$40:$K$74,MATCH(OT2,$H$40:$H$74,0),4)/12</f>
        <v/>
      </c>
      <c r="OU14">
        <f>INDEX($H$40:$K$74,MATCH(OU2,$H$40:$H$74,0),4)/12</f>
        <v/>
      </c>
      <c r="OV14">
        <f>INDEX($H$40:$K$74,MATCH(OV2,$H$40:$H$74,0),4)/12</f>
        <v/>
      </c>
      <c r="OW14">
        <f>INDEX($H$40:$K$74,MATCH(OW2,$H$40:$H$74,0),4)/12</f>
        <v/>
      </c>
      <c r="OX14">
        <f>INDEX($H$40:$K$74,MATCH(OX2,$H$40:$H$74,0),4)/12</f>
        <v/>
      </c>
      <c r="OY14">
        <f>INDEX($H$40:$K$74,MATCH(OY2,$H$40:$H$74,0),4)/12</f>
        <v/>
      </c>
      <c r="OZ14">
        <f>INDEX($H$40:$K$74,MATCH(OZ2,$H$40:$H$74,0),4)/12</f>
        <v/>
      </c>
      <c r="PA14">
        <f>INDEX($H$40:$K$74,MATCH(PA2,$H$40:$H$74,0),4)/12</f>
        <v/>
      </c>
      <c r="PB14">
        <f>INDEX($H$40:$K$74,MATCH(PB2,$H$40:$H$74,0),4)/12</f>
        <v/>
      </c>
      <c r="PC14">
        <f>INDEX($H$40:$K$74,MATCH(PC2,$H$40:$H$74,0),4)/12</f>
        <v/>
      </c>
      <c r="PD14">
        <f>INDEX($H$40:$K$74,MATCH(PD2,$H$40:$H$74,0),4)/12</f>
        <v/>
      </c>
      <c r="PE14">
        <f>INDEX($H$40:$K$74,MATCH(PE2,$H$40:$H$74,0),4)/12</f>
        <v/>
      </c>
      <c r="PF14">
        <f>INDEX($H$40:$K$74,MATCH(PF2,$H$40:$H$74,0),4)/12</f>
        <v/>
      </c>
      <c r="PG14">
        <f>INDEX($H$40:$K$74,MATCH(PG2,$H$40:$H$74,0),4)/12</f>
        <v/>
      </c>
      <c r="PH14">
        <f>INDEX($H$40:$K$74,MATCH(PH2,$H$40:$H$74,0),4)/12</f>
        <v/>
      </c>
      <c r="PI14">
        <f>INDEX($H$40:$K$74,MATCH(PI2,$H$40:$H$74,0),4)/12</f>
        <v/>
      </c>
      <c r="PJ14">
        <f>INDEX($H$40:$K$74,MATCH(PJ2,$H$40:$H$74,0),4)/12</f>
        <v/>
      </c>
      <c r="PK14">
        <f>INDEX($H$40:$K$74,MATCH(PK2,$H$40:$H$74,0),4)/12</f>
        <v/>
      </c>
      <c r="PL14">
        <f>INDEX($H$40:$K$74,MATCH(PL2,$H$40:$H$74,0),4)/12</f>
        <v/>
      </c>
      <c r="PM14">
        <f>INDEX($H$40:$K$74,MATCH(PM2,$H$40:$H$74,0),4)/12</f>
        <v/>
      </c>
      <c r="PN14">
        <f>INDEX($H$40:$K$74,MATCH(PN2,$H$40:$H$74,0),4)/12</f>
        <v/>
      </c>
      <c r="PO14">
        <f>INDEX($H$40:$K$74,MATCH(PO2,$H$40:$H$74,0),4)/12</f>
        <v/>
      </c>
      <c r="PP14">
        <f>INDEX($H$40:$K$74,MATCH(PP2,$H$40:$H$74,0),4)/12</f>
        <v/>
      </c>
      <c r="PQ14">
        <f>INDEX($H$40:$K$74,MATCH(PQ2,$H$40:$H$74,0),4)/12</f>
        <v/>
      </c>
      <c r="PR14">
        <f>INDEX($H$40:$K$74,MATCH(PR2,$H$40:$H$74,0),4)/12</f>
        <v/>
      </c>
      <c r="PS14">
        <f>INDEX($H$40:$K$74,MATCH(PS2,$H$40:$H$74,0),4)/12</f>
        <v/>
      </c>
      <c r="PT14">
        <f>INDEX($H$40:$K$74,MATCH(PT2,$H$40:$H$74,0),4)/12</f>
        <v/>
      </c>
      <c r="PU14">
        <f>INDEX($H$40:$K$74,MATCH(PU2,$H$40:$H$74,0),4)/12</f>
        <v/>
      </c>
      <c r="PV14">
        <f>INDEX($H$40:$K$74,MATCH(PV2,$H$40:$H$74,0),4)/12</f>
        <v/>
      </c>
      <c r="PW14">
        <f>INDEX($H$40:$K$74,MATCH(PW2,$H$40:$H$74,0),4)/12</f>
        <v/>
      </c>
      <c r="PX14">
        <f>INDEX($H$40:$K$74,MATCH(PX2,$H$40:$H$74,0),4)/12</f>
        <v/>
      </c>
      <c r="PY14">
        <f>INDEX($H$40:$K$74,MATCH(PY2,$H$40:$H$74,0),4)/12</f>
        <v/>
      </c>
      <c r="PZ14">
        <f>INDEX($H$40:$K$74,MATCH(PZ2,$H$40:$H$74,0),4)/12</f>
        <v/>
      </c>
      <c r="QA14">
        <f>INDEX($H$40:$K$74,MATCH(QA2,$H$40:$H$74,0),4)/12</f>
        <v/>
      </c>
      <c r="QB14">
        <f>INDEX($H$40:$K$74,MATCH(QB2,$H$40:$H$74,0),4)/12</f>
        <v/>
      </c>
      <c r="QC14">
        <f>INDEX($H$40:$K$74,MATCH(QC2,$H$40:$H$74,0),4)/12</f>
        <v/>
      </c>
      <c r="QD14">
        <f>INDEX($H$40:$K$74,MATCH(QD2,$H$40:$H$74,0),4)/12</f>
        <v/>
      </c>
      <c r="QE14">
        <f>INDEX($H$40:$K$74,MATCH(QE2,$H$40:$H$74,0),4)/12</f>
        <v/>
      </c>
      <c r="QF14">
        <f>INDEX($H$40:$K$74,MATCH(QF2,$H$40:$H$74,0),4)/12</f>
        <v/>
      </c>
      <c r="QG14">
        <f>INDEX($H$40:$K$74,MATCH(QG2,$H$40:$H$74,0),4)/12</f>
        <v/>
      </c>
      <c r="QH14">
        <f>INDEX($H$40:$K$74,MATCH(QH2,$H$40:$H$74,0),4)/12</f>
        <v/>
      </c>
      <c r="QI14">
        <f>INDEX($H$40:$K$74,MATCH(QI2,$H$40:$H$74,0),4)/12</f>
        <v/>
      </c>
      <c r="QJ14">
        <f>INDEX($H$40:$K$74,MATCH(QJ2,$H$40:$H$74,0),4)/12</f>
        <v/>
      </c>
      <c r="QK14">
        <f>INDEX($H$40:$K$74,MATCH(QK2,$H$40:$H$74,0),4)/12</f>
        <v/>
      </c>
      <c r="QL14">
        <f>INDEX($H$40:$K$74,MATCH(QL2,$H$40:$H$74,0),4)/12</f>
        <v/>
      </c>
      <c r="QM14">
        <f>INDEX($H$40:$K$74,MATCH(QM2,$H$40:$H$74,0),4)/12</f>
        <v/>
      </c>
      <c r="QN14">
        <f>INDEX($H$40:$K$74,MATCH(QN2,$H$40:$H$74,0),4)/12</f>
        <v/>
      </c>
      <c r="QO14">
        <f>INDEX($H$40:$K$74,MATCH(QO2,$H$40:$H$74,0),4)/12</f>
        <v/>
      </c>
      <c r="QP14">
        <f>INDEX($H$40:$K$74,MATCH(QP2,$H$40:$H$74,0),4)/12</f>
        <v/>
      </c>
      <c r="QQ14">
        <f>INDEX($H$40:$K$74,MATCH(QQ2,$H$40:$H$74,0),4)/12</f>
        <v/>
      </c>
      <c r="QR14">
        <f>INDEX($H$40:$K$74,MATCH(QR2,$H$40:$H$74,0),4)/12</f>
        <v/>
      </c>
      <c r="QS14">
        <f>INDEX($H$40:$K$74,MATCH(QS2,$H$40:$H$74,0),4)/12</f>
        <v/>
      </c>
      <c r="QT14">
        <f>INDEX($H$40:$K$74,MATCH(QT2,$H$40:$H$74,0),4)/12</f>
        <v/>
      </c>
      <c r="QU14">
        <f>INDEX($H$40:$K$74,MATCH(QU2,$H$40:$H$74,0),4)/12</f>
        <v/>
      </c>
      <c r="QV14">
        <f>INDEX($H$40:$K$74,MATCH(QV2,$H$40:$H$74,0),4)/12</f>
        <v/>
      </c>
      <c r="QW14">
        <f>INDEX($H$40:$K$74,MATCH(QW2,$H$40:$H$74,0),4)/12</f>
        <v/>
      </c>
      <c r="QX14">
        <f>INDEX($H$40:$K$74,MATCH(QX2,$H$40:$H$74,0),4)/12</f>
        <v/>
      </c>
      <c r="QY14">
        <f>INDEX($H$40:$K$74,MATCH(QY2,$H$40:$H$74,0),4)/12</f>
        <v/>
      </c>
      <c r="QZ14">
        <f>INDEX($H$40:$K$74,MATCH(QZ2,$H$40:$H$74,0),4)/12</f>
        <v/>
      </c>
      <c r="RA14">
        <f>INDEX($H$40:$K$74,MATCH(RA2,$H$40:$H$74,0),4)/12</f>
        <v/>
      </c>
      <c r="RB14">
        <f>INDEX($H$40:$K$74,MATCH(RB2,$H$40:$H$74,0),4)/12</f>
        <v/>
      </c>
      <c r="RC14">
        <f>INDEX($H$40:$K$74,MATCH(RC2,$H$40:$H$74,0),4)/12</f>
        <v/>
      </c>
      <c r="RD14">
        <f>INDEX($H$40:$K$74,MATCH(RD2,$H$40:$H$74,0),4)/12</f>
        <v/>
      </c>
      <c r="RE14">
        <f>INDEX($H$40:$K$74,MATCH(RE2,$H$40:$H$74,0),4)/12</f>
        <v/>
      </c>
      <c r="RF14">
        <f>INDEX($H$40:$K$74,MATCH(RF2,$H$40:$H$74,0),4)/12</f>
        <v/>
      </c>
      <c r="RG14">
        <f>INDEX($H$40:$K$74,MATCH(RG2,$H$40:$H$74,0),4)/12</f>
        <v/>
      </c>
      <c r="RH14">
        <f>INDEX($H$40:$K$74,MATCH(RH2,$H$40:$H$74,0),4)/12</f>
        <v/>
      </c>
      <c r="RI14">
        <f>INDEX($H$40:$K$74,MATCH(RI2,$H$40:$H$74,0),4)/12</f>
        <v/>
      </c>
      <c r="RJ14">
        <f>INDEX($H$40:$K$74,MATCH(RJ2,$H$40:$H$74,0),4)/12</f>
        <v/>
      </c>
      <c r="RK14">
        <f>INDEX($H$40:$K$74,MATCH(RK2,$H$40:$H$74,0),4)/12</f>
        <v/>
      </c>
      <c r="RL14">
        <f>INDEX($H$40:$K$74,MATCH(RL2,$H$40:$H$74,0),4)/12</f>
        <v/>
      </c>
      <c r="RM14">
        <f>INDEX($H$40:$K$74,MATCH(RM2,$H$40:$H$74,0),4)/12</f>
        <v/>
      </c>
      <c r="RN14">
        <f>INDEX($H$40:$K$74,MATCH(RN2,$H$40:$H$74,0),4)/12</f>
        <v/>
      </c>
      <c r="RO14">
        <f>INDEX($H$40:$K$74,MATCH(RO2,$H$40:$H$74,0),4)/12</f>
        <v/>
      </c>
      <c r="RP14">
        <f>INDEX($H$40:$K$74,MATCH(RP2,$H$40:$H$74,0),4)/12</f>
        <v/>
      </c>
      <c r="RQ14">
        <f>INDEX($H$40:$K$74,MATCH(RQ2,$H$40:$H$74,0),4)/12</f>
        <v/>
      </c>
      <c r="RR14">
        <f>INDEX($H$40:$K$74,MATCH(RR2,$H$40:$H$74,0),4)/12</f>
        <v/>
      </c>
      <c r="RS14">
        <f>INDEX($H$40:$K$74,MATCH(RS2,$H$40:$H$74,0),4)/12</f>
        <v/>
      </c>
      <c r="RT14">
        <f>INDEX($H$40:$K$74,MATCH(RT2,$H$40:$H$74,0),4)/12</f>
        <v/>
      </c>
      <c r="RU14">
        <f>INDEX($H$40:$K$74,MATCH(RU2,$H$40:$H$74,0),4)/12</f>
        <v/>
      </c>
      <c r="RV14">
        <f>INDEX($H$40:$K$74,MATCH(RV2,$H$40:$H$74,0),4)/12</f>
        <v/>
      </c>
      <c r="RW14">
        <f>INDEX($H$40:$K$74,MATCH(RW2,$H$40:$H$74,0),4)/12</f>
        <v/>
      </c>
      <c r="RX14">
        <f>INDEX($H$40:$K$74,MATCH(RX2,$H$40:$H$74,0),4)/12</f>
        <v/>
      </c>
      <c r="RY14">
        <f>INDEX($H$40:$K$74,MATCH(RY2,$H$40:$H$74,0),4)/12</f>
        <v/>
      </c>
      <c r="RZ14">
        <f>INDEX($H$40:$K$74,MATCH(RZ2,$H$40:$H$74,0),4)/12</f>
        <v/>
      </c>
      <c r="SA14">
        <f>INDEX($H$40:$K$74,MATCH(SA2,$H$40:$H$74,0),4)/12</f>
        <v/>
      </c>
      <c r="SB14">
        <f>INDEX($H$40:$K$74,MATCH(SB2,$H$40:$H$74,0),4)/12</f>
        <v/>
      </c>
      <c r="SC14">
        <f>INDEX($H$40:$K$74,MATCH(SC2,$H$40:$H$74,0),4)/12</f>
        <v/>
      </c>
      <c r="SD14">
        <f>INDEX($H$40:$K$74,MATCH(SD2,$H$40:$H$74,0),4)/12</f>
        <v/>
      </c>
      <c r="SE14">
        <f>INDEX($H$40:$K$74,MATCH(SE2,$H$40:$H$74,0),4)/12</f>
        <v/>
      </c>
    </row>
    <row r="15" spans="1:499">
      <c r="A15" t="s">
        <v>46</v>
      </c>
      <c r="H15">
        <f>SUMIFS('Coal Foreign Imports'!$B:$B,'Coal Foreign Imports'!$A:$A,'Dashboard M2 Imports Data'!H$2)/12</f>
        <v/>
      </c>
      <c r="I15">
        <f>SUMIFS('Coal Foreign Imports'!$B:$B,'Coal Foreign Imports'!$A:$A,'Dashboard M2 Imports Data'!I$2)/12</f>
        <v/>
      </c>
      <c r="J15">
        <f>SUMIFS('Coal Foreign Imports'!$B:$B,'Coal Foreign Imports'!$A:$A,'Dashboard M2 Imports Data'!J$2)/12</f>
        <v/>
      </c>
      <c r="K15">
        <f>SUMIFS('Coal Foreign Imports'!$B:$B,'Coal Foreign Imports'!$A:$A,'Dashboard M2 Imports Data'!K$2)/12</f>
        <v/>
      </c>
      <c r="L15">
        <f>SUMIFS('Coal Foreign Imports'!$B:$B,'Coal Foreign Imports'!$A:$A,'Dashboard M2 Imports Data'!L$2)/12</f>
        <v/>
      </c>
      <c r="M15">
        <f>SUMIFS('Coal Foreign Imports'!$B:$B,'Coal Foreign Imports'!$A:$A,'Dashboard M2 Imports Data'!M$2)/12</f>
        <v/>
      </c>
      <c r="N15">
        <f>SUMIFS('Coal Foreign Imports'!$B:$B,'Coal Foreign Imports'!$A:$A,'Dashboard M2 Imports Data'!N$2)/12</f>
        <v/>
      </c>
      <c r="O15">
        <f>SUMIFS('Coal Foreign Imports'!$B:$B,'Coal Foreign Imports'!$A:$A,'Dashboard M2 Imports Data'!O$2)/12</f>
        <v/>
      </c>
      <c r="P15">
        <f>SUMIFS('Coal Foreign Imports'!$B:$B,'Coal Foreign Imports'!$A:$A,'Dashboard M2 Imports Data'!P$2)/12</f>
        <v/>
      </c>
      <c r="Q15">
        <f>SUMIFS('Coal Foreign Imports'!$B:$B,'Coal Foreign Imports'!$A:$A,'Dashboard M2 Imports Data'!Q$2)/12</f>
        <v/>
      </c>
      <c r="R15">
        <f>SUMIFS('Coal Foreign Imports'!$B:$B,'Coal Foreign Imports'!$A:$A,'Dashboard M2 Imports Data'!R$2)/12</f>
        <v/>
      </c>
      <c r="S15">
        <f>SUMIFS('Coal Foreign Imports'!$B:$B,'Coal Foreign Imports'!$A:$A,'Dashboard M2 Imports Data'!S$2)/12</f>
        <v/>
      </c>
      <c r="T15">
        <f>SUMIFS('Coal Foreign Imports'!$B:$B,'Coal Foreign Imports'!$A:$A,'Dashboard M2 Imports Data'!T$2)/12</f>
        <v/>
      </c>
      <c r="U15">
        <f>SUMIFS('Coal Foreign Imports'!$B:$B,'Coal Foreign Imports'!$A:$A,'Dashboard M2 Imports Data'!U$2)/12</f>
        <v/>
      </c>
      <c r="V15">
        <f>SUMIFS('Coal Foreign Imports'!$B:$B,'Coal Foreign Imports'!$A:$A,'Dashboard M2 Imports Data'!V$2)/12</f>
        <v/>
      </c>
      <c r="W15">
        <f>SUMIFS('Coal Foreign Imports'!$B:$B,'Coal Foreign Imports'!$A:$A,'Dashboard M2 Imports Data'!W$2)/12</f>
        <v/>
      </c>
      <c r="X15">
        <f>SUMIFS('Coal Foreign Imports'!$B:$B,'Coal Foreign Imports'!$A:$A,'Dashboard M2 Imports Data'!X$2)/12</f>
        <v/>
      </c>
      <c r="Y15">
        <f>SUMIFS('Coal Foreign Imports'!$B:$B,'Coal Foreign Imports'!$A:$A,'Dashboard M2 Imports Data'!Y$2)/12</f>
        <v/>
      </c>
      <c r="Z15">
        <f>SUMIFS('Coal Foreign Imports'!$B:$B,'Coal Foreign Imports'!$A:$A,'Dashboard M2 Imports Data'!Z$2)/12</f>
        <v/>
      </c>
      <c r="AA15">
        <f>SUMIFS('Coal Foreign Imports'!$B:$B,'Coal Foreign Imports'!$A:$A,'Dashboard M2 Imports Data'!AA$2)/12</f>
        <v/>
      </c>
      <c r="AB15">
        <f>SUMIFS('Coal Foreign Imports'!$B:$B,'Coal Foreign Imports'!$A:$A,'Dashboard M2 Imports Data'!AB$2)/12</f>
        <v/>
      </c>
      <c r="AC15">
        <f>SUMIFS('Coal Foreign Imports'!$B:$B,'Coal Foreign Imports'!$A:$A,'Dashboard M2 Imports Data'!AC$2)/12</f>
        <v/>
      </c>
      <c r="AD15">
        <f>SUMIFS('Coal Foreign Imports'!$B:$B,'Coal Foreign Imports'!$A:$A,'Dashboard M2 Imports Data'!AD$2)/12</f>
        <v/>
      </c>
      <c r="AE15">
        <f>SUMIFS('Coal Foreign Imports'!$B:$B,'Coal Foreign Imports'!$A:$A,'Dashboard M2 Imports Data'!AE$2)/12</f>
        <v/>
      </c>
      <c r="AF15">
        <f>SUMIFS('Coal Foreign Imports'!$B:$B,'Coal Foreign Imports'!$A:$A,'Dashboard M2 Imports Data'!AF$2)/12</f>
        <v/>
      </c>
      <c r="AG15">
        <f>SUMIFS('Coal Foreign Imports'!$B:$B,'Coal Foreign Imports'!$A:$A,'Dashboard M2 Imports Data'!AG$2)/12</f>
        <v/>
      </c>
      <c r="AH15">
        <f>SUMIFS('Coal Foreign Imports'!$B:$B,'Coal Foreign Imports'!$A:$A,'Dashboard M2 Imports Data'!AH$2)/12</f>
        <v/>
      </c>
      <c r="AI15">
        <f>SUMIFS('Coal Foreign Imports'!$B:$B,'Coal Foreign Imports'!$A:$A,'Dashboard M2 Imports Data'!AI$2)/12</f>
        <v/>
      </c>
      <c r="AJ15">
        <f>SUMIFS('Coal Foreign Imports'!$B:$B,'Coal Foreign Imports'!$A:$A,'Dashboard M2 Imports Data'!AJ$2)/12</f>
        <v/>
      </c>
      <c r="AK15">
        <f>SUMIFS('Coal Foreign Imports'!$B:$B,'Coal Foreign Imports'!$A:$A,'Dashboard M2 Imports Data'!AK$2)/12</f>
        <v/>
      </c>
      <c r="AL15">
        <f>SUMIFS('Coal Foreign Imports'!$B:$B,'Coal Foreign Imports'!$A:$A,'Dashboard M2 Imports Data'!AL$2)/12</f>
        <v/>
      </c>
      <c r="AM15">
        <f>SUMIFS('Coal Foreign Imports'!$B:$B,'Coal Foreign Imports'!$A:$A,'Dashboard M2 Imports Data'!AM$2)/12</f>
        <v/>
      </c>
      <c r="AN15">
        <f>SUMIFS('Coal Foreign Imports'!$B:$B,'Coal Foreign Imports'!$A:$A,'Dashboard M2 Imports Data'!AN$2)/12</f>
        <v/>
      </c>
      <c r="AO15">
        <f>SUMIFS('Coal Foreign Imports'!$B:$B,'Coal Foreign Imports'!$A:$A,'Dashboard M2 Imports Data'!AO$2)/12</f>
        <v/>
      </c>
      <c r="AP15">
        <f>SUMIFS('Coal Foreign Imports'!$B:$B,'Coal Foreign Imports'!$A:$A,'Dashboard M2 Imports Data'!AP$2)/12</f>
        <v/>
      </c>
      <c r="AQ15">
        <f>SUMIFS('Coal Foreign Imports'!$B:$B,'Coal Foreign Imports'!$A:$A,'Dashboard M2 Imports Data'!AQ$2)/12</f>
        <v/>
      </c>
      <c r="AR15">
        <f>SUMIFS('Coal Foreign Imports'!$B:$B,'Coal Foreign Imports'!$A:$A,'Dashboard M2 Imports Data'!AR$2)/12</f>
        <v/>
      </c>
      <c r="AS15">
        <f>SUMIFS('Coal Foreign Imports'!$B:$B,'Coal Foreign Imports'!$A:$A,'Dashboard M2 Imports Data'!AS$2)/12</f>
        <v/>
      </c>
      <c r="AT15">
        <f>SUMIFS('Coal Foreign Imports'!$B:$B,'Coal Foreign Imports'!$A:$A,'Dashboard M2 Imports Data'!AT$2)/12</f>
        <v/>
      </c>
      <c r="AU15">
        <f>SUMIFS('Coal Foreign Imports'!$B:$B,'Coal Foreign Imports'!$A:$A,'Dashboard M2 Imports Data'!AU$2)/12</f>
        <v/>
      </c>
      <c r="AV15">
        <f>SUMIFS('Coal Foreign Imports'!$B:$B,'Coal Foreign Imports'!$A:$A,'Dashboard M2 Imports Data'!AV$2)/12</f>
        <v/>
      </c>
      <c r="AW15">
        <f>SUMIFS('Coal Foreign Imports'!$B:$B,'Coal Foreign Imports'!$A:$A,'Dashboard M2 Imports Data'!AW$2)/12</f>
        <v/>
      </c>
      <c r="AX15">
        <f>SUMIFS('Coal Foreign Imports'!$B:$B,'Coal Foreign Imports'!$A:$A,'Dashboard M2 Imports Data'!AX$2)/12</f>
        <v/>
      </c>
      <c r="AY15">
        <f>SUMIFS('Coal Foreign Imports'!$B:$B,'Coal Foreign Imports'!$A:$A,'Dashboard M2 Imports Data'!AY$2)/12</f>
        <v/>
      </c>
      <c r="AZ15">
        <f>SUMIFS('Coal Foreign Imports'!$B:$B,'Coal Foreign Imports'!$A:$A,'Dashboard M2 Imports Data'!AZ$2)/12</f>
        <v/>
      </c>
      <c r="BA15">
        <f>SUMIFS('Coal Foreign Imports'!$B:$B,'Coal Foreign Imports'!$A:$A,'Dashboard M2 Imports Data'!BA$2)/12</f>
        <v/>
      </c>
      <c r="BB15">
        <f>SUMIFS('Coal Foreign Imports'!$B:$B,'Coal Foreign Imports'!$A:$A,'Dashboard M2 Imports Data'!BB$2)/12</f>
        <v/>
      </c>
      <c r="BC15">
        <f>SUMIFS('Coal Foreign Imports'!$B:$B,'Coal Foreign Imports'!$A:$A,'Dashboard M2 Imports Data'!BC$2)/12</f>
        <v/>
      </c>
      <c r="BD15">
        <f>SUMIFS('Coal Foreign Imports'!$B:$B,'Coal Foreign Imports'!$A:$A,'Dashboard M2 Imports Data'!BD$2)/12</f>
        <v/>
      </c>
      <c r="BE15">
        <f>SUMIFS('Coal Foreign Imports'!$B:$B,'Coal Foreign Imports'!$A:$A,'Dashboard M2 Imports Data'!BE$2)/12</f>
        <v/>
      </c>
      <c r="BF15">
        <f>SUMIFS('Coal Foreign Imports'!$B:$B,'Coal Foreign Imports'!$A:$A,'Dashboard M2 Imports Data'!BF$2)/12</f>
        <v/>
      </c>
      <c r="BG15">
        <f>SUMIFS('Coal Foreign Imports'!$B:$B,'Coal Foreign Imports'!$A:$A,'Dashboard M2 Imports Data'!BG$2)/12</f>
        <v/>
      </c>
      <c r="BH15">
        <f>SUMIFS('Coal Foreign Imports'!$B:$B,'Coal Foreign Imports'!$A:$A,'Dashboard M2 Imports Data'!BH$2)/12</f>
        <v/>
      </c>
      <c r="BI15">
        <f>SUMIFS('Coal Foreign Imports'!$B:$B,'Coal Foreign Imports'!$A:$A,'Dashboard M2 Imports Data'!BI$2)/12</f>
        <v/>
      </c>
      <c r="BJ15">
        <f>SUMIFS('Coal Foreign Imports'!$B:$B,'Coal Foreign Imports'!$A:$A,'Dashboard M2 Imports Data'!BJ$2)/12</f>
        <v/>
      </c>
      <c r="BK15">
        <f>SUMIFS('Coal Foreign Imports'!$B:$B,'Coal Foreign Imports'!$A:$A,'Dashboard M2 Imports Data'!BK$2)/12</f>
        <v/>
      </c>
      <c r="BL15">
        <f>SUMIFS('Coal Foreign Imports'!$B:$B,'Coal Foreign Imports'!$A:$A,'Dashboard M2 Imports Data'!BL$2)/12</f>
        <v/>
      </c>
      <c r="BM15">
        <f>SUMIFS('Coal Foreign Imports'!$B:$B,'Coal Foreign Imports'!$A:$A,'Dashboard M2 Imports Data'!BM$2)/12</f>
        <v/>
      </c>
      <c r="BN15">
        <f>SUMIFS('Coal Foreign Imports'!$B:$B,'Coal Foreign Imports'!$A:$A,'Dashboard M2 Imports Data'!BN$2)/12</f>
        <v/>
      </c>
      <c r="BO15">
        <f>SUMIFS('Coal Foreign Imports'!$B:$B,'Coal Foreign Imports'!$A:$A,'Dashboard M2 Imports Data'!BO$2)/12</f>
        <v/>
      </c>
      <c r="BP15">
        <f>SUMIFS('Coal Foreign Imports'!$B:$B,'Coal Foreign Imports'!$A:$A,'Dashboard M2 Imports Data'!BP$2)/12</f>
        <v/>
      </c>
      <c r="BQ15">
        <f>SUMIFS('Coal Foreign Imports'!$B:$B,'Coal Foreign Imports'!$A:$A,'Dashboard M2 Imports Data'!BQ$2)/12</f>
        <v/>
      </c>
      <c r="BR15">
        <f>SUMIFS('Coal Foreign Imports'!$B:$B,'Coal Foreign Imports'!$A:$A,'Dashboard M2 Imports Data'!BR$2)/12</f>
        <v/>
      </c>
      <c r="BS15">
        <f>SUMIFS('Coal Foreign Imports'!$B:$B,'Coal Foreign Imports'!$A:$A,'Dashboard M2 Imports Data'!BS$2)/12</f>
        <v/>
      </c>
      <c r="BT15">
        <f>SUMIFS('Coal Foreign Imports'!$B:$B,'Coal Foreign Imports'!$A:$A,'Dashboard M2 Imports Data'!BT$2)/12</f>
        <v/>
      </c>
      <c r="BU15">
        <f>SUMIFS('Coal Foreign Imports'!$B:$B,'Coal Foreign Imports'!$A:$A,'Dashboard M2 Imports Data'!BU$2)/12</f>
        <v/>
      </c>
      <c r="BV15">
        <f>SUMIFS('Coal Foreign Imports'!$B:$B,'Coal Foreign Imports'!$A:$A,'Dashboard M2 Imports Data'!BV$2)/12</f>
        <v/>
      </c>
      <c r="BW15">
        <f>SUMIFS('Coal Foreign Imports'!$B:$B,'Coal Foreign Imports'!$A:$A,'Dashboard M2 Imports Data'!BW$2)/12</f>
        <v/>
      </c>
      <c r="BX15">
        <f>SUMIFS('Coal Foreign Imports'!$B:$B,'Coal Foreign Imports'!$A:$A,'Dashboard M2 Imports Data'!BX$2)/12</f>
        <v/>
      </c>
      <c r="BY15">
        <f>SUMIFS('Coal Foreign Imports'!$B:$B,'Coal Foreign Imports'!$A:$A,'Dashboard M2 Imports Data'!BY$2)/12</f>
        <v/>
      </c>
      <c r="BZ15">
        <f>SUMIFS('Coal Foreign Imports'!$B:$B,'Coal Foreign Imports'!$A:$A,'Dashboard M2 Imports Data'!BZ$2)/12</f>
        <v/>
      </c>
      <c r="CA15">
        <f>SUMIFS('Coal Foreign Imports'!$B:$B,'Coal Foreign Imports'!$A:$A,'Dashboard M2 Imports Data'!CA$2)/12</f>
        <v/>
      </c>
      <c r="CB15">
        <f>SUMIFS('Coal Foreign Imports'!$B:$B,'Coal Foreign Imports'!$A:$A,'Dashboard M2 Imports Data'!CB$2)/12</f>
        <v/>
      </c>
      <c r="CC15">
        <f>SUMIFS('Coal Foreign Imports'!$B:$B,'Coal Foreign Imports'!$A:$A,'Dashboard M2 Imports Data'!CC$2)/12</f>
        <v/>
      </c>
      <c r="CD15">
        <f>SUMIFS('Coal Foreign Imports'!$B:$B,'Coal Foreign Imports'!$A:$A,'Dashboard M2 Imports Data'!CD$2)/12</f>
        <v/>
      </c>
      <c r="CE15">
        <f>SUMIFS('Coal Foreign Imports'!$B:$B,'Coal Foreign Imports'!$A:$A,'Dashboard M2 Imports Data'!CE$2)/12</f>
        <v/>
      </c>
      <c r="CF15">
        <f>SUMIFS('Coal Foreign Imports'!$B:$B,'Coal Foreign Imports'!$A:$A,'Dashboard M2 Imports Data'!CF$2)/12</f>
        <v/>
      </c>
      <c r="CG15">
        <f>SUMIFS('Coal Foreign Imports'!$B:$B,'Coal Foreign Imports'!$A:$A,'Dashboard M2 Imports Data'!CG$2)/12</f>
        <v/>
      </c>
      <c r="CH15">
        <f>SUMIFS('Coal Foreign Imports'!$B:$B,'Coal Foreign Imports'!$A:$A,'Dashboard M2 Imports Data'!CH$2)/12</f>
        <v/>
      </c>
      <c r="CI15">
        <f>SUMIFS('Coal Foreign Imports'!$B:$B,'Coal Foreign Imports'!$A:$A,'Dashboard M2 Imports Data'!CI$2)/12</f>
        <v/>
      </c>
      <c r="CJ15">
        <f>SUMIFS('Coal Foreign Imports'!$B:$B,'Coal Foreign Imports'!$A:$A,'Dashboard M2 Imports Data'!CJ$2)/12</f>
        <v/>
      </c>
      <c r="CK15">
        <f>SUMIFS('Coal Foreign Imports'!$B:$B,'Coal Foreign Imports'!$A:$A,'Dashboard M2 Imports Data'!CK$2)/12</f>
        <v/>
      </c>
      <c r="CL15">
        <f>SUMIFS('Coal Foreign Imports'!$B:$B,'Coal Foreign Imports'!$A:$A,'Dashboard M2 Imports Data'!CL$2)/12</f>
        <v/>
      </c>
      <c r="CM15">
        <f>SUMIFS('Coal Foreign Imports'!$B:$B,'Coal Foreign Imports'!$A:$A,'Dashboard M2 Imports Data'!CM$2)/12</f>
        <v/>
      </c>
      <c r="CN15">
        <f>SUMIFS('Coal Foreign Imports'!$B:$B,'Coal Foreign Imports'!$A:$A,'Dashboard M2 Imports Data'!CN$2)/12</f>
        <v/>
      </c>
      <c r="CO15">
        <f>SUMIFS('Coal Foreign Imports'!$B:$B,'Coal Foreign Imports'!$A:$A,'Dashboard M2 Imports Data'!CO$2)/12</f>
        <v/>
      </c>
      <c r="CP15">
        <f>SUMIFS('Coal Foreign Imports'!$B:$B,'Coal Foreign Imports'!$A:$A,'Dashboard M2 Imports Data'!CP$2)/12</f>
        <v/>
      </c>
      <c r="CQ15">
        <f>SUMIFS('Coal Foreign Imports'!$B:$B,'Coal Foreign Imports'!$A:$A,'Dashboard M2 Imports Data'!CQ$2)/12</f>
        <v/>
      </c>
      <c r="CR15">
        <f>SUMIFS('Coal Foreign Imports'!$B:$B,'Coal Foreign Imports'!$A:$A,'Dashboard M2 Imports Data'!CR$2)/12</f>
        <v/>
      </c>
      <c r="CS15">
        <f>SUMIFS('Coal Foreign Imports'!$B:$B,'Coal Foreign Imports'!$A:$A,'Dashboard M2 Imports Data'!CS$2)/12</f>
        <v/>
      </c>
      <c r="CT15">
        <f>SUMIFS('Coal Foreign Imports'!$B:$B,'Coal Foreign Imports'!$A:$A,'Dashboard M2 Imports Data'!CT$2)/12</f>
        <v/>
      </c>
      <c r="CU15">
        <f>SUMIFS('Coal Foreign Imports'!$B:$B,'Coal Foreign Imports'!$A:$A,'Dashboard M2 Imports Data'!CU$2)/12</f>
        <v/>
      </c>
      <c r="CV15">
        <f>SUMIFS('Coal Foreign Imports'!$B:$B,'Coal Foreign Imports'!$A:$A,'Dashboard M2 Imports Data'!CV$2)/12</f>
        <v/>
      </c>
      <c r="CW15">
        <f>SUMIFS('Coal Foreign Imports'!$B:$B,'Coal Foreign Imports'!$A:$A,'Dashboard M2 Imports Data'!CW$2)/12</f>
        <v/>
      </c>
      <c r="CX15">
        <f>SUMIFS('Coal Foreign Imports'!$B:$B,'Coal Foreign Imports'!$A:$A,'Dashboard M2 Imports Data'!CX$2)/12</f>
        <v/>
      </c>
      <c r="CY15">
        <f>SUMIFS('Coal Foreign Imports'!$B:$B,'Coal Foreign Imports'!$A:$A,'Dashboard M2 Imports Data'!CY$2)/12</f>
        <v/>
      </c>
      <c r="CZ15">
        <f>SUMIFS('Coal Foreign Imports'!$B:$B,'Coal Foreign Imports'!$A:$A,'Dashboard M2 Imports Data'!CZ$2)/12</f>
        <v/>
      </c>
      <c r="DA15">
        <f>SUMIFS('Coal Foreign Imports'!$B:$B,'Coal Foreign Imports'!$A:$A,'Dashboard M2 Imports Data'!DA$2)/12</f>
        <v/>
      </c>
      <c r="DB15">
        <f>SUMIFS('Coal Foreign Imports'!$B:$B,'Coal Foreign Imports'!$A:$A,'Dashboard M2 Imports Data'!DB$2)/12</f>
        <v/>
      </c>
      <c r="DC15">
        <f>SUMIFS('Coal Foreign Imports'!$B:$B,'Coal Foreign Imports'!$A:$A,'Dashboard M2 Imports Data'!DC$2)/12</f>
        <v/>
      </c>
      <c r="DD15">
        <f>SUMIFS('Coal Foreign Imports'!$B:$B,'Coal Foreign Imports'!$A:$A,'Dashboard M2 Imports Data'!DD$2)/12</f>
        <v/>
      </c>
      <c r="DE15">
        <f>SUMIFS('Coal Foreign Imports'!$B:$B,'Coal Foreign Imports'!$A:$A,'Dashboard M2 Imports Data'!DE$2)/12</f>
        <v/>
      </c>
      <c r="DF15">
        <f>SUMIFS('Coal Foreign Imports'!$B:$B,'Coal Foreign Imports'!$A:$A,'Dashboard M2 Imports Data'!DF$2)/12</f>
        <v/>
      </c>
      <c r="DG15">
        <f>SUMIFS('Coal Foreign Imports'!$B:$B,'Coal Foreign Imports'!$A:$A,'Dashboard M2 Imports Data'!DG$2)/12</f>
        <v/>
      </c>
      <c r="DH15">
        <f>SUMIFS('Coal Foreign Imports'!$B:$B,'Coal Foreign Imports'!$A:$A,'Dashboard M2 Imports Data'!DH$2)/12</f>
        <v/>
      </c>
      <c r="DI15">
        <f>SUMIFS('Coal Foreign Imports'!$B:$B,'Coal Foreign Imports'!$A:$A,'Dashboard M2 Imports Data'!DI$2)/12</f>
        <v/>
      </c>
      <c r="DJ15">
        <f>SUMIFS('Coal Foreign Imports'!$B:$B,'Coal Foreign Imports'!$A:$A,'Dashboard M2 Imports Data'!DJ$2)/12</f>
        <v/>
      </c>
      <c r="DK15">
        <f>SUMIFS('Coal Foreign Imports'!$B:$B,'Coal Foreign Imports'!$A:$A,'Dashboard M2 Imports Data'!DK$2)/12</f>
        <v/>
      </c>
      <c r="DL15">
        <f>SUMIFS('Coal Foreign Imports'!$B:$B,'Coal Foreign Imports'!$A:$A,'Dashboard M2 Imports Data'!DL$2)/12</f>
        <v/>
      </c>
      <c r="DM15">
        <f>SUMIFS('Coal Foreign Imports'!$B:$B,'Coal Foreign Imports'!$A:$A,'Dashboard M2 Imports Data'!DM$2)/12</f>
        <v/>
      </c>
      <c r="DN15">
        <f>SUMIFS('Coal Foreign Imports'!$B:$B,'Coal Foreign Imports'!$A:$A,'Dashboard M2 Imports Data'!DN$2)/12</f>
        <v/>
      </c>
      <c r="DO15">
        <f>SUMIFS('Coal Foreign Imports'!$B:$B,'Coal Foreign Imports'!$A:$A,'Dashboard M2 Imports Data'!DO$2)/12</f>
        <v/>
      </c>
      <c r="DP15">
        <f>SUMIFS('Coal Foreign Imports'!$B:$B,'Coal Foreign Imports'!$A:$A,'Dashboard M2 Imports Data'!DP$2)/12</f>
        <v/>
      </c>
      <c r="DQ15">
        <f>SUMIFS('Coal Foreign Imports'!$B:$B,'Coal Foreign Imports'!$A:$A,'Dashboard M2 Imports Data'!DQ$2)/12</f>
        <v/>
      </c>
      <c r="DR15">
        <f>SUMIFS('Coal Foreign Imports'!$B:$B,'Coal Foreign Imports'!$A:$A,'Dashboard M2 Imports Data'!DR$2)/12</f>
        <v/>
      </c>
      <c r="DS15">
        <f>SUMIFS('Coal Foreign Imports'!$B:$B,'Coal Foreign Imports'!$A:$A,'Dashboard M2 Imports Data'!DS$2)/12</f>
        <v/>
      </c>
      <c r="DT15">
        <f>SUMIFS('Coal Foreign Imports'!$B:$B,'Coal Foreign Imports'!$A:$A,'Dashboard M2 Imports Data'!DT$2)/12</f>
        <v/>
      </c>
      <c r="DU15">
        <f>SUMIFS('Coal Foreign Imports'!$B:$B,'Coal Foreign Imports'!$A:$A,'Dashboard M2 Imports Data'!DU$2)/12</f>
        <v/>
      </c>
      <c r="DV15">
        <f>SUMIFS('Coal Foreign Imports'!$B:$B,'Coal Foreign Imports'!$A:$A,'Dashboard M2 Imports Data'!DV$2)/12</f>
        <v/>
      </c>
      <c r="DW15">
        <f>SUMIFS('Coal Foreign Imports'!$B:$B,'Coal Foreign Imports'!$A:$A,'Dashboard M2 Imports Data'!DW$2)/12</f>
        <v/>
      </c>
      <c r="DX15">
        <f>SUMIFS('Coal Foreign Imports'!$B:$B,'Coal Foreign Imports'!$A:$A,'Dashboard M2 Imports Data'!DX$2)/12</f>
        <v/>
      </c>
      <c r="DY15">
        <f>SUMIFS('Coal Foreign Imports'!$B:$B,'Coal Foreign Imports'!$A:$A,'Dashboard M2 Imports Data'!DY$2)/12</f>
        <v/>
      </c>
      <c r="DZ15">
        <f>SUMIFS('Coal Foreign Imports'!$B:$B,'Coal Foreign Imports'!$A:$A,'Dashboard M2 Imports Data'!DZ$2)/12</f>
        <v/>
      </c>
      <c r="EA15">
        <f>SUMIFS('Coal Foreign Imports'!$B:$B,'Coal Foreign Imports'!$A:$A,'Dashboard M2 Imports Data'!EA$2)/12</f>
        <v/>
      </c>
      <c r="EB15">
        <f>SUMIFS('Coal Foreign Imports'!$B:$B,'Coal Foreign Imports'!$A:$A,'Dashboard M2 Imports Data'!EB$2)/12</f>
        <v/>
      </c>
      <c r="EC15">
        <f>SUMIFS('Coal Foreign Imports'!$B:$B,'Coal Foreign Imports'!$A:$A,'Dashboard M2 Imports Data'!EC$2)/12</f>
        <v/>
      </c>
      <c r="ED15">
        <f>SUMIFS('Coal Foreign Imports'!$B:$B,'Coal Foreign Imports'!$A:$A,'Dashboard M2 Imports Data'!ED$2)/12</f>
        <v/>
      </c>
      <c r="EE15">
        <f>SUMIFS('Coal Foreign Imports'!$B:$B,'Coal Foreign Imports'!$A:$A,'Dashboard M2 Imports Data'!EE$2)/12</f>
        <v/>
      </c>
      <c r="EF15">
        <f>SUMIFS('Coal Foreign Imports'!$B:$B,'Coal Foreign Imports'!$A:$A,'Dashboard M2 Imports Data'!EF$2)/12</f>
        <v/>
      </c>
      <c r="EG15">
        <f>SUMIFS('Coal Foreign Imports'!$B:$B,'Coal Foreign Imports'!$A:$A,'Dashboard M2 Imports Data'!EG$2)/12</f>
        <v/>
      </c>
      <c r="EH15">
        <f>SUMIFS('Coal Foreign Imports'!$B:$B,'Coal Foreign Imports'!$A:$A,'Dashboard M2 Imports Data'!EH$2)/12</f>
        <v/>
      </c>
      <c r="EI15">
        <f>SUMIFS('Coal Foreign Imports'!$B:$B,'Coal Foreign Imports'!$A:$A,'Dashboard M2 Imports Data'!EI$2)/12</f>
        <v/>
      </c>
      <c r="EJ15">
        <f>SUMIFS('Coal Foreign Imports'!$B:$B,'Coal Foreign Imports'!$A:$A,'Dashboard M2 Imports Data'!EJ$2)/12</f>
        <v/>
      </c>
      <c r="EK15">
        <f>SUMIFS('Coal Foreign Imports'!$B:$B,'Coal Foreign Imports'!$A:$A,'Dashboard M2 Imports Data'!EK$2)/12</f>
        <v/>
      </c>
      <c r="EL15">
        <f>SUMIFS('Coal Foreign Imports'!$B:$B,'Coal Foreign Imports'!$A:$A,'Dashboard M2 Imports Data'!EL$2)/12</f>
        <v/>
      </c>
      <c r="EM15">
        <f>SUMIFS('Coal Foreign Imports'!$B:$B,'Coal Foreign Imports'!$A:$A,'Dashboard M2 Imports Data'!EM$2)/12</f>
        <v/>
      </c>
      <c r="EN15">
        <f>SUMIFS('Coal Foreign Imports'!$B:$B,'Coal Foreign Imports'!$A:$A,'Dashboard M2 Imports Data'!EN$2)/12</f>
        <v/>
      </c>
      <c r="EO15">
        <f>SUMIFS('Coal Foreign Imports'!$B:$B,'Coal Foreign Imports'!$A:$A,'Dashboard M2 Imports Data'!EO$2)/12</f>
        <v/>
      </c>
      <c r="EP15">
        <f>SUMIFS('Coal Foreign Imports'!$B:$B,'Coal Foreign Imports'!$A:$A,'Dashboard M2 Imports Data'!EP$2)/12</f>
        <v/>
      </c>
      <c r="EQ15">
        <f>SUMIFS('Coal Foreign Imports'!$B:$B,'Coal Foreign Imports'!$A:$A,'Dashboard M2 Imports Data'!EQ$2)/12</f>
        <v/>
      </c>
      <c r="ER15">
        <f>SUMIFS('Coal Foreign Imports'!$B:$B,'Coal Foreign Imports'!$A:$A,'Dashboard M2 Imports Data'!ER$2)/12</f>
        <v/>
      </c>
      <c r="ES15">
        <f>SUMIFS('Coal Foreign Imports'!$B:$B,'Coal Foreign Imports'!$A:$A,'Dashboard M2 Imports Data'!ES$2)/12</f>
        <v/>
      </c>
      <c r="ET15">
        <f>SUMIFS('Coal Foreign Imports'!$B:$B,'Coal Foreign Imports'!$A:$A,'Dashboard M2 Imports Data'!ET$2)/12</f>
        <v/>
      </c>
      <c r="EU15">
        <f>SUMIFS('Coal Foreign Imports'!$B:$B,'Coal Foreign Imports'!$A:$A,'Dashboard M2 Imports Data'!EU$2)/12</f>
        <v/>
      </c>
      <c r="EV15">
        <f>SUMIFS('Coal Foreign Imports'!$B:$B,'Coal Foreign Imports'!$A:$A,'Dashboard M2 Imports Data'!EV$2)/12</f>
        <v/>
      </c>
      <c r="EW15">
        <f>SUMIFS('Coal Foreign Imports'!$B:$B,'Coal Foreign Imports'!$A:$A,'Dashboard M2 Imports Data'!EW$2)/12</f>
        <v/>
      </c>
      <c r="EX15">
        <f>SUMIFS('Coal Foreign Imports'!$B:$B,'Coal Foreign Imports'!$A:$A,'Dashboard M2 Imports Data'!EX$2)/12</f>
        <v/>
      </c>
      <c r="EY15">
        <f>SUMIFS('Coal Foreign Imports'!$B:$B,'Coal Foreign Imports'!$A:$A,'Dashboard M2 Imports Data'!EY$2)/12</f>
        <v/>
      </c>
      <c r="EZ15">
        <f>SUMIFS('Coal Foreign Imports'!$B:$B,'Coal Foreign Imports'!$A:$A,'Dashboard M2 Imports Data'!EZ$2)/12</f>
        <v/>
      </c>
      <c r="FA15">
        <f>SUMIFS('Coal Foreign Imports'!$B:$B,'Coal Foreign Imports'!$A:$A,'Dashboard M2 Imports Data'!FA$2)/12</f>
        <v/>
      </c>
      <c r="FB15">
        <f>SUMIFS('Coal Foreign Imports'!$B:$B,'Coal Foreign Imports'!$A:$A,'Dashboard M2 Imports Data'!FB$2)/12</f>
        <v/>
      </c>
      <c r="FC15">
        <f>SUMIFS('Coal Foreign Imports'!$B:$B,'Coal Foreign Imports'!$A:$A,'Dashboard M2 Imports Data'!FC$2)/12</f>
        <v/>
      </c>
      <c r="FD15">
        <f>SUMIFS('Coal Foreign Imports'!$B:$B,'Coal Foreign Imports'!$A:$A,'Dashboard M2 Imports Data'!FD$2)/12</f>
        <v/>
      </c>
      <c r="FE15">
        <f>SUMIFS('Coal Foreign Imports'!$B:$B,'Coal Foreign Imports'!$A:$A,'Dashboard M2 Imports Data'!FE$2)/12</f>
        <v/>
      </c>
      <c r="FF15">
        <f>SUMIFS('Coal Foreign Imports'!$B:$B,'Coal Foreign Imports'!$A:$A,'Dashboard M2 Imports Data'!FF$2)/12</f>
        <v/>
      </c>
      <c r="FG15">
        <f>SUMIFS('Coal Foreign Imports'!$B:$B,'Coal Foreign Imports'!$A:$A,'Dashboard M2 Imports Data'!FG$2)/12</f>
        <v/>
      </c>
      <c r="FH15">
        <f>SUMIFS('Coal Foreign Imports'!$B:$B,'Coal Foreign Imports'!$A:$A,'Dashboard M2 Imports Data'!FH$2)/12</f>
        <v/>
      </c>
      <c r="FI15">
        <f>SUMIFS('Coal Foreign Imports'!$B:$B,'Coal Foreign Imports'!$A:$A,'Dashboard M2 Imports Data'!FI$2)/12</f>
        <v/>
      </c>
      <c r="FJ15">
        <f>SUMIFS('Coal Foreign Imports'!$B:$B,'Coal Foreign Imports'!$A:$A,'Dashboard M2 Imports Data'!FJ$2)/12</f>
        <v/>
      </c>
      <c r="FK15">
        <f>SUMIFS('Coal Foreign Imports'!$B:$B,'Coal Foreign Imports'!$A:$A,'Dashboard M2 Imports Data'!FK$2)/12</f>
        <v/>
      </c>
      <c r="FL15">
        <f>SUMIFS('Coal Foreign Imports'!$B:$B,'Coal Foreign Imports'!$A:$A,'Dashboard M2 Imports Data'!FL$2)/12</f>
        <v/>
      </c>
      <c r="FM15">
        <f>SUMIFS('Coal Foreign Imports'!$B:$B,'Coal Foreign Imports'!$A:$A,'Dashboard M2 Imports Data'!FM$2)/12</f>
        <v/>
      </c>
      <c r="FN15">
        <f>SUMIFS('Coal Foreign Imports'!$B:$B,'Coal Foreign Imports'!$A:$A,'Dashboard M2 Imports Data'!FN$2)/12</f>
        <v/>
      </c>
      <c r="FO15">
        <f>SUMIFS('Coal Foreign Imports'!$B:$B,'Coal Foreign Imports'!$A:$A,'Dashboard M2 Imports Data'!FO$2)/12</f>
        <v/>
      </c>
      <c r="FP15">
        <f>SUMIFS('Coal Foreign Imports'!$B:$B,'Coal Foreign Imports'!$A:$A,'Dashboard M2 Imports Data'!FP$2)/12</f>
        <v/>
      </c>
      <c r="FQ15">
        <f>SUMIFS('Coal Foreign Imports'!$B:$B,'Coal Foreign Imports'!$A:$A,'Dashboard M2 Imports Data'!FQ$2)/12</f>
        <v/>
      </c>
      <c r="FR15">
        <f>SUMIFS('Coal Foreign Imports'!$B:$B,'Coal Foreign Imports'!$A:$A,'Dashboard M2 Imports Data'!FR$2)/12</f>
        <v/>
      </c>
      <c r="FS15">
        <f>SUMIFS('Coal Foreign Imports'!$B:$B,'Coal Foreign Imports'!$A:$A,'Dashboard M2 Imports Data'!FS$2)/12</f>
        <v/>
      </c>
      <c r="FT15">
        <f>SUMIFS('Coal Foreign Imports'!$B:$B,'Coal Foreign Imports'!$A:$A,'Dashboard M2 Imports Data'!FT$2)/12</f>
        <v/>
      </c>
      <c r="FU15">
        <f>SUMIFS('Coal Foreign Imports'!$B:$B,'Coal Foreign Imports'!$A:$A,'Dashboard M2 Imports Data'!FU$2)/12</f>
        <v/>
      </c>
      <c r="FV15">
        <f>SUMIFS('Coal Foreign Imports'!$B:$B,'Coal Foreign Imports'!$A:$A,'Dashboard M2 Imports Data'!FV$2)/12</f>
        <v/>
      </c>
      <c r="FW15">
        <f>SUMIFS('Coal Foreign Imports'!$B:$B,'Coal Foreign Imports'!$A:$A,'Dashboard M2 Imports Data'!FW$2)/12</f>
        <v/>
      </c>
      <c r="FX15">
        <f>SUMIFS('Coal Foreign Imports'!$B:$B,'Coal Foreign Imports'!$A:$A,'Dashboard M2 Imports Data'!FX$2)/12</f>
        <v/>
      </c>
      <c r="FY15">
        <f>SUMIFS('Coal Foreign Imports'!$B:$B,'Coal Foreign Imports'!$A:$A,'Dashboard M2 Imports Data'!FY$2)/12</f>
        <v/>
      </c>
      <c r="FZ15">
        <f>SUMIFS('Coal Foreign Imports'!$B:$B,'Coal Foreign Imports'!$A:$A,'Dashboard M2 Imports Data'!FZ$2)/12</f>
        <v/>
      </c>
      <c r="GA15">
        <f>SUMIFS('Coal Foreign Imports'!$B:$B,'Coal Foreign Imports'!$A:$A,'Dashboard M2 Imports Data'!GA$2)/12</f>
        <v/>
      </c>
      <c r="GB15">
        <f>SUMIFS('Coal Foreign Imports'!$B:$B,'Coal Foreign Imports'!$A:$A,'Dashboard M2 Imports Data'!GB$2)/12</f>
        <v/>
      </c>
      <c r="GC15">
        <f>SUMIFS('Coal Foreign Imports'!$B:$B,'Coal Foreign Imports'!$A:$A,'Dashboard M2 Imports Data'!GC$2)/12</f>
        <v/>
      </c>
      <c r="GD15">
        <f>SUMIFS('Coal Foreign Imports'!$B:$B,'Coal Foreign Imports'!$A:$A,'Dashboard M2 Imports Data'!GD$2)/12</f>
        <v/>
      </c>
      <c r="GE15">
        <f>SUMIFS('Coal Foreign Imports'!$B:$B,'Coal Foreign Imports'!$A:$A,'Dashboard M2 Imports Data'!GE$2)/12</f>
        <v/>
      </c>
      <c r="GF15">
        <f>SUMIFS('Coal Foreign Imports'!$B:$B,'Coal Foreign Imports'!$A:$A,'Dashboard M2 Imports Data'!GF$2)/12</f>
        <v/>
      </c>
      <c r="GG15">
        <f>SUMIFS('Coal Foreign Imports'!$B:$B,'Coal Foreign Imports'!$A:$A,'Dashboard M2 Imports Data'!GG$2)/12</f>
        <v/>
      </c>
      <c r="GH15">
        <f>SUMIFS('Coal Foreign Imports'!$B:$B,'Coal Foreign Imports'!$A:$A,'Dashboard M2 Imports Data'!GH$2)/12</f>
        <v/>
      </c>
      <c r="GI15">
        <f>SUMIFS('Coal Foreign Imports'!$B:$B,'Coal Foreign Imports'!$A:$A,'Dashboard M2 Imports Data'!GI$2)/12</f>
        <v/>
      </c>
      <c r="GJ15">
        <f>SUMIFS('Coal Foreign Imports'!$B:$B,'Coal Foreign Imports'!$A:$A,'Dashboard M2 Imports Data'!GJ$2)/12</f>
        <v/>
      </c>
      <c r="GK15">
        <f>SUMIFS('Coal Foreign Imports'!$B:$B,'Coal Foreign Imports'!$A:$A,'Dashboard M2 Imports Data'!GK$2)/12</f>
        <v/>
      </c>
      <c r="GL15">
        <f>SUMIFS('Coal Foreign Imports'!$B:$B,'Coal Foreign Imports'!$A:$A,'Dashboard M2 Imports Data'!GL$2)/12</f>
        <v/>
      </c>
      <c r="GM15">
        <f>SUMIFS('Coal Foreign Imports'!$B:$B,'Coal Foreign Imports'!$A:$A,'Dashboard M2 Imports Data'!GM$2)/12</f>
        <v/>
      </c>
      <c r="GN15">
        <f>SUMIFS('Coal Foreign Imports'!$B:$B,'Coal Foreign Imports'!$A:$A,'Dashboard M2 Imports Data'!GN$2)/12</f>
        <v/>
      </c>
      <c r="GO15">
        <f>SUMIFS('Coal Foreign Imports'!$B:$B,'Coal Foreign Imports'!$A:$A,'Dashboard M2 Imports Data'!GO$2)/12</f>
        <v/>
      </c>
      <c r="GP15">
        <f>SUMIFS('Coal Foreign Imports'!$B:$B,'Coal Foreign Imports'!$A:$A,'Dashboard M2 Imports Data'!GP$2)/12</f>
        <v/>
      </c>
      <c r="GQ15">
        <f>SUMIFS('Coal Foreign Imports'!$B:$B,'Coal Foreign Imports'!$A:$A,'Dashboard M2 Imports Data'!GQ$2)/12</f>
        <v/>
      </c>
      <c r="GR15">
        <f>SUMIFS('Coal Foreign Imports'!$B:$B,'Coal Foreign Imports'!$A:$A,'Dashboard M2 Imports Data'!GR$2)/12</f>
        <v/>
      </c>
      <c r="GS15">
        <f>SUMIFS('Coal Foreign Imports'!$B:$B,'Coal Foreign Imports'!$A:$A,'Dashboard M2 Imports Data'!GS$2)/12</f>
        <v/>
      </c>
      <c r="GT15">
        <f>SUMIFS('Coal Foreign Imports'!$B:$B,'Coal Foreign Imports'!$A:$A,'Dashboard M2 Imports Data'!GT$2)/12</f>
        <v/>
      </c>
      <c r="GU15">
        <f>SUMIFS('Coal Foreign Imports'!$B:$B,'Coal Foreign Imports'!$A:$A,'Dashboard M2 Imports Data'!GU$2)/12</f>
        <v/>
      </c>
      <c r="GV15">
        <f>SUMIFS('Coal Foreign Imports'!$B:$B,'Coal Foreign Imports'!$A:$A,'Dashboard M2 Imports Data'!GV$2)/12</f>
        <v/>
      </c>
      <c r="GW15">
        <f>SUMIFS('Coal Foreign Imports'!$B:$B,'Coal Foreign Imports'!$A:$A,'Dashboard M2 Imports Data'!GW$2)/12</f>
        <v/>
      </c>
      <c r="GX15">
        <f>SUMIFS('Coal Foreign Imports'!$B:$B,'Coal Foreign Imports'!$A:$A,'Dashboard M2 Imports Data'!GX$2)/12</f>
        <v/>
      </c>
      <c r="GY15">
        <f>SUMIFS('Coal Foreign Imports'!$B:$B,'Coal Foreign Imports'!$A:$A,'Dashboard M2 Imports Data'!GY$2)/12</f>
        <v/>
      </c>
      <c r="GZ15">
        <f>SUMIFS('Coal Foreign Imports'!$B:$B,'Coal Foreign Imports'!$A:$A,'Dashboard M2 Imports Data'!GZ$2)/12</f>
        <v/>
      </c>
      <c r="HA15">
        <f>SUMIFS('Coal Foreign Imports'!$B:$B,'Coal Foreign Imports'!$A:$A,'Dashboard M2 Imports Data'!HA$2)/12</f>
        <v/>
      </c>
      <c r="HB15">
        <f>SUMIFS('Coal Foreign Imports'!$B:$B,'Coal Foreign Imports'!$A:$A,'Dashboard M2 Imports Data'!HB$2)/12</f>
        <v/>
      </c>
      <c r="HC15">
        <f>SUMIFS('Coal Foreign Imports'!$B:$B,'Coal Foreign Imports'!$A:$A,'Dashboard M2 Imports Data'!HC$2)/12</f>
        <v/>
      </c>
      <c r="HD15">
        <f>SUMIFS('Coal Foreign Imports'!$B:$B,'Coal Foreign Imports'!$A:$A,'Dashboard M2 Imports Data'!HD$2)/12</f>
        <v/>
      </c>
      <c r="HE15">
        <f>SUMIFS('Coal Foreign Imports'!$B:$B,'Coal Foreign Imports'!$A:$A,'Dashboard M2 Imports Data'!HE$2)/12</f>
        <v/>
      </c>
      <c r="HF15">
        <f>SUMIFS('Coal Foreign Imports'!$B:$B,'Coal Foreign Imports'!$A:$A,'Dashboard M2 Imports Data'!HF$2)/12</f>
        <v/>
      </c>
      <c r="HG15">
        <f>SUMIFS('Coal Foreign Imports'!$B:$B,'Coal Foreign Imports'!$A:$A,'Dashboard M2 Imports Data'!HG$2)/12</f>
        <v/>
      </c>
      <c r="HH15">
        <f>SUMIFS('Coal Foreign Imports'!$B:$B,'Coal Foreign Imports'!$A:$A,'Dashboard M2 Imports Data'!HH$2)/12</f>
        <v/>
      </c>
      <c r="HI15">
        <f>SUMIFS('Coal Foreign Imports'!$B:$B,'Coal Foreign Imports'!$A:$A,'Dashboard M2 Imports Data'!HI$2)/12</f>
        <v/>
      </c>
      <c r="HJ15">
        <f>SUMIFS('Coal Foreign Imports'!$B:$B,'Coal Foreign Imports'!$A:$A,'Dashboard M2 Imports Data'!HJ$2)/12</f>
        <v/>
      </c>
      <c r="HK15">
        <f>SUMIFS('Coal Foreign Imports'!$B:$B,'Coal Foreign Imports'!$A:$A,'Dashboard M2 Imports Data'!HK$2)/12</f>
        <v/>
      </c>
      <c r="HL15">
        <f>SUMIFS('Coal Foreign Imports'!$B:$B,'Coal Foreign Imports'!$A:$A,'Dashboard M2 Imports Data'!HL$2)/12</f>
        <v/>
      </c>
      <c r="HM15">
        <f>SUMIFS('Coal Foreign Imports'!$B:$B,'Coal Foreign Imports'!$A:$A,'Dashboard M2 Imports Data'!HM$2)/12</f>
        <v/>
      </c>
      <c r="HN15">
        <f>SUMIFS('Coal Foreign Imports'!$B:$B,'Coal Foreign Imports'!$A:$A,'Dashboard M2 Imports Data'!HN$2)/12</f>
        <v/>
      </c>
      <c r="HO15">
        <f>SUMIFS('Coal Foreign Imports'!$B:$B,'Coal Foreign Imports'!$A:$A,'Dashboard M2 Imports Data'!HO$2)/12</f>
        <v/>
      </c>
      <c r="HP15">
        <f>SUMIFS('Coal Foreign Imports'!$B:$B,'Coal Foreign Imports'!$A:$A,'Dashboard M2 Imports Data'!HP$2)/12</f>
        <v/>
      </c>
      <c r="HQ15">
        <f>SUMIFS('Coal Foreign Imports'!$B:$B,'Coal Foreign Imports'!$A:$A,'Dashboard M2 Imports Data'!HQ$2)/12</f>
        <v/>
      </c>
      <c r="HR15">
        <f>SUMIFS('Coal Foreign Imports'!$B:$B,'Coal Foreign Imports'!$A:$A,'Dashboard M2 Imports Data'!HR$2)/12</f>
        <v/>
      </c>
      <c r="HS15">
        <f>SUMIFS('Coal Foreign Imports'!$B:$B,'Coal Foreign Imports'!$A:$A,'Dashboard M2 Imports Data'!HS$2)/12</f>
        <v/>
      </c>
      <c r="HT15">
        <f>SUMIFS('Coal Foreign Imports'!$B:$B,'Coal Foreign Imports'!$A:$A,'Dashboard M2 Imports Data'!HT$2)/12</f>
        <v/>
      </c>
      <c r="HU15">
        <f>SUMIFS('Coal Foreign Imports'!$B:$B,'Coal Foreign Imports'!$A:$A,'Dashboard M2 Imports Data'!HU$2)/12</f>
        <v/>
      </c>
      <c r="HV15">
        <f>SUMIFS('Coal Foreign Imports'!$B:$B,'Coal Foreign Imports'!$A:$A,'Dashboard M2 Imports Data'!HV$2)/12</f>
        <v/>
      </c>
      <c r="HW15">
        <f>SUMIFS('Coal Foreign Imports'!$B:$B,'Coal Foreign Imports'!$A:$A,'Dashboard M2 Imports Data'!HW$2)/12</f>
        <v/>
      </c>
      <c r="HX15">
        <f>SUMIFS('Coal Foreign Imports'!$B:$B,'Coal Foreign Imports'!$A:$A,'Dashboard M2 Imports Data'!HX$2)/12</f>
        <v/>
      </c>
      <c r="HY15">
        <f>SUMIFS('Coal Foreign Imports'!$B:$B,'Coal Foreign Imports'!$A:$A,'Dashboard M2 Imports Data'!HY$2)/12</f>
        <v/>
      </c>
      <c r="HZ15">
        <f>SUMIFS('Coal Foreign Imports'!$B:$B,'Coal Foreign Imports'!$A:$A,'Dashboard M2 Imports Data'!HZ$2)/12</f>
        <v/>
      </c>
      <c r="IA15">
        <f>SUMIFS('Coal Foreign Imports'!$B:$B,'Coal Foreign Imports'!$A:$A,'Dashboard M2 Imports Data'!IA$2)/12</f>
        <v/>
      </c>
      <c r="IB15">
        <f>SUMIFS('Coal Foreign Imports'!$B:$B,'Coal Foreign Imports'!$A:$A,'Dashboard M2 Imports Data'!IB$2)/12</f>
        <v/>
      </c>
      <c r="IC15">
        <f>SUMIFS('Coal Foreign Imports'!$B:$B,'Coal Foreign Imports'!$A:$A,'Dashboard M2 Imports Data'!IC$2)/12</f>
        <v/>
      </c>
      <c r="ID15">
        <f>SUMIFS('Coal Foreign Imports'!$B:$B,'Coal Foreign Imports'!$A:$A,'Dashboard M2 Imports Data'!ID$2)/12</f>
        <v/>
      </c>
      <c r="IE15">
        <f>SUMIFS('Coal Foreign Imports'!$B:$B,'Coal Foreign Imports'!$A:$A,'Dashboard M2 Imports Data'!IE$2)/12</f>
        <v/>
      </c>
      <c r="IF15">
        <f>SUMIFS('Coal Foreign Imports'!$B:$B,'Coal Foreign Imports'!$A:$A,'Dashboard M2 Imports Data'!IF$2)/12</f>
        <v/>
      </c>
      <c r="IG15">
        <f>SUMIFS('Coal Foreign Imports'!$B:$B,'Coal Foreign Imports'!$A:$A,'Dashboard M2 Imports Data'!IG$2)/12</f>
        <v/>
      </c>
      <c r="IH15">
        <f>SUMIFS('Coal Foreign Imports'!$B:$B,'Coal Foreign Imports'!$A:$A,'Dashboard M2 Imports Data'!IH$2)/12</f>
        <v/>
      </c>
      <c r="II15">
        <f>SUMIFS('Coal Foreign Imports'!$B:$B,'Coal Foreign Imports'!$A:$A,'Dashboard M2 Imports Data'!II$2)/12</f>
        <v/>
      </c>
      <c r="IJ15">
        <f>SUMIFS('Coal Foreign Imports'!$B:$B,'Coal Foreign Imports'!$A:$A,'Dashboard M2 Imports Data'!IJ$2)/12</f>
        <v/>
      </c>
      <c r="IK15">
        <f>SUMIFS('Coal Foreign Imports'!$B:$B,'Coal Foreign Imports'!$A:$A,'Dashboard M2 Imports Data'!IK$2)/12</f>
        <v/>
      </c>
      <c r="IL15">
        <f>SUMIFS('Coal Foreign Imports'!$B:$B,'Coal Foreign Imports'!$A:$A,'Dashboard M2 Imports Data'!IL$2)/12</f>
        <v/>
      </c>
      <c r="IM15">
        <f>SUMIFS('Coal Foreign Imports'!$B:$B,'Coal Foreign Imports'!$A:$A,'Dashboard M2 Imports Data'!IM$2)/12</f>
        <v/>
      </c>
      <c r="IN15">
        <f>SUMIFS('Coal Foreign Imports'!$B:$B,'Coal Foreign Imports'!$A:$A,'Dashboard M2 Imports Data'!IN$2)/12</f>
        <v/>
      </c>
      <c r="IO15">
        <f>SUMIFS('Coal Foreign Imports'!$B:$B,'Coal Foreign Imports'!$A:$A,'Dashboard M2 Imports Data'!IO$2)/12</f>
        <v/>
      </c>
      <c r="IP15">
        <f>SUMIFS('Coal Foreign Imports'!$B:$B,'Coal Foreign Imports'!$A:$A,'Dashboard M2 Imports Data'!IP$2)/12</f>
        <v/>
      </c>
      <c r="IQ15">
        <f>SUMIFS('Coal Foreign Imports'!$B:$B,'Coal Foreign Imports'!$A:$A,'Dashboard M2 Imports Data'!IQ$2)/12</f>
        <v/>
      </c>
      <c r="IR15">
        <f>SUMIFS('Coal Foreign Imports'!$B:$B,'Coal Foreign Imports'!$A:$A,'Dashboard M2 Imports Data'!IR$2)/12</f>
        <v/>
      </c>
      <c r="IS15">
        <f>SUMIFS('Coal Foreign Imports'!$B:$B,'Coal Foreign Imports'!$A:$A,'Dashboard M2 Imports Data'!IS$2)/12</f>
        <v/>
      </c>
      <c r="IT15">
        <f>SUMIFS('Coal Foreign Imports'!$B:$B,'Coal Foreign Imports'!$A:$A,'Dashboard M2 Imports Data'!IT$2)/12</f>
        <v/>
      </c>
      <c r="IU15">
        <f>SUMIFS('Coal Foreign Imports'!$B:$B,'Coal Foreign Imports'!$A:$A,'Dashboard M2 Imports Data'!IU$2)/12</f>
        <v/>
      </c>
      <c r="IV15">
        <f>SUMIFS('Coal Foreign Imports'!$B:$B,'Coal Foreign Imports'!$A:$A,'Dashboard M2 Imports Data'!IV$2)/12</f>
        <v/>
      </c>
      <c r="IW15">
        <f>SUMIFS('Coal Foreign Imports'!$B:$B,'Coal Foreign Imports'!$A:$A,'Dashboard M2 Imports Data'!IW$2)/12</f>
        <v/>
      </c>
      <c r="IX15">
        <f>SUMIFS('Coal Foreign Imports'!$B:$B,'Coal Foreign Imports'!$A:$A,'Dashboard M2 Imports Data'!IX$2)/12</f>
        <v/>
      </c>
      <c r="IY15">
        <f>SUMIFS('Coal Foreign Imports'!$B:$B,'Coal Foreign Imports'!$A:$A,'Dashboard M2 Imports Data'!IY$2)/12</f>
        <v/>
      </c>
      <c r="IZ15">
        <f>SUMIFS('Coal Foreign Imports'!$B:$B,'Coal Foreign Imports'!$A:$A,'Dashboard M2 Imports Data'!IZ$2)/12</f>
        <v/>
      </c>
      <c r="JA15">
        <f>SUMIFS('Coal Foreign Imports'!$B:$B,'Coal Foreign Imports'!$A:$A,'Dashboard M2 Imports Data'!JA$2)/12</f>
        <v/>
      </c>
      <c r="JB15">
        <f>SUMIFS('Coal Foreign Imports'!$B:$B,'Coal Foreign Imports'!$A:$A,'Dashboard M2 Imports Data'!JB$2)/12</f>
        <v/>
      </c>
      <c r="JC15">
        <f>SUMIFS('Coal Foreign Imports'!$B:$B,'Coal Foreign Imports'!$A:$A,'Dashboard M2 Imports Data'!JC$2)/12</f>
        <v/>
      </c>
      <c r="JD15">
        <f>SUMIFS('Coal Foreign Imports'!$B:$B,'Coal Foreign Imports'!$A:$A,'Dashboard M2 Imports Data'!JD$2)/12</f>
        <v/>
      </c>
      <c r="JE15">
        <f>SUMIFS('Coal Foreign Imports'!$B:$B,'Coal Foreign Imports'!$A:$A,'Dashboard M2 Imports Data'!JE$2)/12</f>
        <v/>
      </c>
      <c r="JF15">
        <f>SUMIFS('Coal Foreign Imports'!$B:$B,'Coal Foreign Imports'!$A:$A,'Dashboard M2 Imports Data'!JF$2)/12</f>
        <v/>
      </c>
      <c r="JG15">
        <f>SUMIFS('Coal Foreign Imports'!$B:$B,'Coal Foreign Imports'!$A:$A,'Dashboard M2 Imports Data'!JG$2)/12</f>
        <v/>
      </c>
      <c r="JH15">
        <f>SUMIFS('Coal Foreign Imports'!$B:$B,'Coal Foreign Imports'!$A:$A,'Dashboard M2 Imports Data'!JH$2)/12</f>
        <v/>
      </c>
      <c r="JI15">
        <f>SUMIFS('Coal Foreign Imports'!$B:$B,'Coal Foreign Imports'!$A:$A,'Dashboard M2 Imports Data'!JI$2)/12</f>
        <v/>
      </c>
      <c r="JJ15">
        <f>SUMIFS('Coal Foreign Imports'!$B:$B,'Coal Foreign Imports'!$A:$A,'Dashboard M2 Imports Data'!JJ$2)/12</f>
        <v/>
      </c>
      <c r="JK15">
        <f>SUMIFS('Coal Foreign Imports'!$B:$B,'Coal Foreign Imports'!$A:$A,'Dashboard M2 Imports Data'!JK$2)/12</f>
        <v/>
      </c>
      <c r="JL15">
        <f>SUMIFS('Coal Foreign Imports'!$B:$B,'Coal Foreign Imports'!$A:$A,'Dashboard M2 Imports Data'!JL$2)/12</f>
        <v/>
      </c>
      <c r="JM15">
        <f>SUMIFS('Coal Foreign Imports'!$B:$B,'Coal Foreign Imports'!$A:$A,'Dashboard M2 Imports Data'!JM$2)/12</f>
        <v/>
      </c>
      <c r="JN15">
        <f>SUMIFS('Coal Foreign Imports'!$B:$B,'Coal Foreign Imports'!$A:$A,'Dashboard M2 Imports Data'!JN$2)/12</f>
        <v/>
      </c>
      <c r="JO15">
        <f>SUMIFS('Coal Foreign Imports'!$B:$B,'Coal Foreign Imports'!$A:$A,'Dashboard M2 Imports Data'!JO$2)/12</f>
        <v/>
      </c>
      <c r="JP15">
        <f>SUMIFS('Coal Foreign Imports'!$B:$B,'Coal Foreign Imports'!$A:$A,'Dashboard M2 Imports Data'!JP$2)/12</f>
        <v/>
      </c>
      <c r="JQ15">
        <f>SUMIFS('Coal Foreign Imports'!$B:$B,'Coal Foreign Imports'!$A:$A,'Dashboard M2 Imports Data'!JQ$2)/12</f>
        <v/>
      </c>
      <c r="JR15">
        <f>SUMIFS('Coal Foreign Imports'!$B:$B,'Coal Foreign Imports'!$A:$A,'Dashboard M2 Imports Data'!JR$2)/12</f>
        <v/>
      </c>
      <c r="JS15">
        <f>SUMIFS('Coal Foreign Imports'!$B:$B,'Coal Foreign Imports'!$A:$A,'Dashboard M2 Imports Data'!JS$2)/12</f>
        <v/>
      </c>
      <c r="JT15">
        <f>SUMIFS('Coal Foreign Imports'!$B:$B,'Coal Foreign Imports'!$A:$A,'Dashboard M2 Imports Data'!JT$2)/12</f>
        <v/>
      </c>
      <c r="JU15">
        <f>SUMIFS('Coal Foreign Imports'!$B:$B,'Coal Foreign Imports'!$A:$A,'Dashboard M2 Imports Data'!JU$2)/12</f>
        <v/>
      </c>
      <c r="JV15">
        <f>SUMIFS('Coal Foreign Imports'!$B:$B,'Coal Foreign Imports'!$A:$A,'Dashboard M2 Imports Data'!JV$2)/12</f>
        <v/>
      </c>
      <c r="JW15">
        <f>SUMIFS('Coal Foreign Imports'!$B:$B,'Coal Foreign Imports'!$A:$A,'Dashboard M2 Imports Data'!JW$2)/12</f>
        <v/>
      </c>
      <c r="JX15">
        <f>SUMIFS('Coal Foreign Imports'!$B:$B,'Coal Foreign Imports'!$A:$A,'Dashboard M2 Imports Data'!JX$2)/12</f>
        <v/>
      </c>
      <c r="JY15">
        <f>SUMIFS('Coal Foreign Imports'!$B:$B,'Coal Foreign Imports'!$A:$A,'Dashboard M2 Imports Data'!JY$2)/12</f>
        <v/>
      </c>
      <c r="JZ15">
        <f>SUMIFS('Coal Foreign Imports'!$B:$B,'Coal Foreign Imports'!$A:$A,'Dashboard M2 Imports Data'!JZ$2)/12</f>
        <v/>
      </c>
      <c r="KA15">
        <f>SUMIFS('Coal Foreign Imports'!$B:$B,'Coal Foreign Imports'!$A:$A,'Dashboard M2 Imports Data'!KA$2)/12</f>
        <v/>
      </c>
      <c r="KB15">
        <f>SUMIFS('Coal Foreign Imports'!$B:$B,'Coal Foreign Imports'!$A:$A,'Dashboard M2 Imports Data'!KB$2)/12</f>
        <v/>
      </c>
      <c r="KC15">
        <f>SUMIFS('Coal Foreign Imports'!$B:$B,'Coal Foreign Imports'!$A:$A,'Dashboard M2 Imports Data'!KC$2)/12</f>
        <v/>
      </c>
      <c r="KD15">
        <f>SUMIFS('Coal Foreign Imports'!$B:$B,'Coal Foreign Imports'!$A:$A,'Dashboard M2 Imports Data'!KD$2)/12</f>
        <v/>
      </c>
      <c r="KE15">
        <f>SUMIFS('Coal Foreign Imports'!$B:$B,'Coal Foreign Imports'!$A:$A,'Dashboard M2 Imports Data'!KE$2)/12</f>
        <v/>
      </c>
      <c r="KF15">
        <f>SUMIFS('Coal Foreign Imports'!$B:$B,'Coal Foreign Imports'!$A:$A,'Dashboard M2 Imports Data'!KF$2)/12</f>
        <v/>
      </c>
      <c r="KG15">
        <f>SUMIFS('Coal Foreign Imports'!$B:$B,'Coal Foreign Imports'!$A:$A,'Dashboard M2 Imports Data'!KG$2)/12</f>
        <v/>
      </c>
      <c r="KH15">
        <f>SUMIFS('Coal Foreign Imports'!$B:$B,'Coal Foreign Imports'!$A:$A,'Dashboard M2 Imports Data'!KH$2)/12</f>
        <v/>
      </c>
      <c r="KI15">
        <f>SUMIFS('Coal Foreign Imports'!$B:$B,'Coal Foreign Imports'!$A:$A,'Dashboard M2 Imports Data'!KI$2)/12</f>
        <v/>
      </c>
      <c r="KJ15">
        <f>SUMIFS('Coal Foreign Imports'!$B:$B,'Coal Foreign Imports'!$A:$A,'Dashboard M2 Imports Data'!KJ$2)/12</f>
        <v/>
      </c>
      <c r="KK15">
        <f>SUMIFS('Coal Foreign Imports'!$B:$B,'Coal Foreign Imports'!$A:$A,'Dashboard M2 Imports Data'!KK$2)/12</f>
        <v/>
      </c>
      <c r="KL15">
        <f>SUMIFS('Coal Foreign Imports'!$B:$B,'Coal Foreign Imports'!$A:$A,'Dashboard M2 Imports Data'!KL$2)/12</f>
        <v/>
      </c>
      <c r="KM15">
        <f>SUMIFS('Coal Foreign Imports'!$B:$B,'Coal Foreign Imports'!$A:$A,'Dashboard M2 Imports Data'!KM$2)/12</f>
        <v/>
      </c>
      <c r="KN15">
        <f>SUMIFS('Coal Foreign Imports'!$B:$B,'Coal Foreign Imports'!$A:$A,'Dashboard M2 Imports Data'!KN$2)/12</f>
        <v/>
      </c>
      <c r="KO15">
        <f>SUMIFS('Coal Foreign Imports'!$B:$B,'Coal Foreign Imports'!$A:$A,'Dashboard M2 Imports Data'!KO$2)/12</f>
        <v/>
      </c>
      <c r="KP15">
        <f>SUMIFS('Coal Foreign Imports'!$B:$B,'Coal Foreign Imports'!$A:$A,'Dashboard M2 Imports Data'!KP$2)/12</f>
        <v/>
      </c>
      <c r="KQ15">
        <f>SUMIFS('Coal Foreign Imports'!$B:$B,'Coal Foreign Imports'!$A:$A,'Dashboard M2 Imports Data'!KQ$2)/12</f>
        <v/>
      </c>
      <c r="KR15">
        <f>SUMIFS('Coal Foreign Imports'!$B:$B,'Coal Foreign Imports'!$A:$A,'Dashboard M2 Imports Data'!KR$2)/12</f>
        <v/>
      </c>
      <c r="KS15">
        <f>SUMIFS('Coal Foreign Imports'!$B:$B,'Coal Foreign Imports'!$A:$A,'Dashboard M2 Imports Data'!KS$2)/12</f>
        <v/>
      </c>
      <c r="KT15">
        <f>SUMIFS('Coal Foreign Imports'!$B:$B,'Coal Foreign Imports'!$A:$A,'Dashboard M2 Imports Data'!KT$2)/12</f>
        <v/>
      </c>
      <c r="KU15">
        <f>SUMIFS('Coal Foreign Imports'!$B:$B,'Coal Foreign Imports'!$A:$A,'Dashboard M2 Imports Data'!KU$2)/12</f>
        <v/>
      </c>
      <c r="KV15">
        <f>SUMIFS('Coal Foreign Imports'!$B:$B,'Coal Foreign Imports'!$A:$A,'Dashboard M2 Imports Data'!KV$2)/12</f>
        <v/>
      </c>
      <c r="KW15">
        <f>SUMIFS('Coal Foreign Imports'!$B:$B,'Coal Foreign Imports'!$A:$A,'Dashboard M2 Imports Data'!KW$2)/12</f>
        <v/>
      </c>
      <c r="KX15">
        <f>SUMIFS('Coal Foreign Imports'!$B:$B,'Coal Foreign Imports'!$A:$A,'Dashboard M2 Imports Data'!KX$2)/12</f>
        <v/>
      </c>
      <c r="KY15">
        <f>SUMIFS('Coal Foreign Imports'!$B:$B,'Coal Foreign Imports'!$A:$A,'Dashboard M2 Imports Data'!KY$2)/12</f>
        <v/>
      </c>
      <c r="KZ15">
        <f>SUMIFS('Coal Foreign Imports'!$B:$B,'Coal Foreign Imports'!$A:$A,'Dashboard M2 Imports Data'!KZ$2)/12</f>
        <v/>
      </c>
      <c r="LA15">
        <f>SUMIFS('Coal Foreign Imports'!$B:$B,'Coal Foreign Imports'!$A:$A,'Dashboard M2 Imports Data'!LA$2)/12</f>
        <v/>
      </c>
      <c r="LB15">
        <f>SUMIFS('Coal Foreign Imports'!$B:$B,'Coal Foreign Imports'!$A:$A,'Dashboard M2 Imports Data'!LB$2)/12</f>
        <v/>
      </c>
      <c r="LC15">
        <f>SUMIFS('Coal Foreign Imports'!$B:$B,'Coal Foreign Imports'!$A:$A,'Dashboard M2 Imports Data'!LC$2)/12</f>
        <v/>
      </c>
      <c r="LD15">
        <f>SUMIFS('Coal Foreign Imports'!$B:$B,'Coal Foreign Imports'!$A:$A,'Dashboard M2 Imports Data'!LD$2)/12</f>
        <v/>
      </c>
      <c r="LE15">
        <f>SUMIFS('Coal Foreign Imports'!$B:$B,'Coal Foreign Imports'!$A:$A,'Dashboard M2 Imports Data'!LE$2)/12</f>
        <v/>
      </c>
      <c r="LF15">
        <f>SUMIFS('Coal Foreign Imports'!$B:$B,'Coal Foreign Imports'!$A:$A,'Dashboard M2 Imports Data'!LF$2)/12</f>
        <v/>
      </c>
      <c r="LG15">
        <f>SUMIFS('Coal Foreign Imports'!$B:$B,'Coal Foreign Imports'!$A:$A,'Dashboard M2 Imports Data'!LG$2)/12</f>
        <v/>
      </c>
      <c r="LH15">
        <f>SUMIFS('Coal Foreign Imports'!$B:$B,'Coal Foreign Imports'!$A:$A,'Dashboard M2 Imports Data'!LH$2)/12</f>
        <v/>
      </c>
      <c r="LI15">
        <f>SUMIFS('Coal Foreign Imports'!$B:$B,'Coal Foreign Imports'!$A:$A,'Dashboard M2 Imports Data'!LI$2)/12</f>
        <v/>
      </c>
      <c r="LJ15">
        <f>SUMIFS('Coal Foreign Imports'!$B:$B,'Coal Foreign Imports'!$A:$A,'Dashboard M2 Imports Data'!LJ$2)/12</f>
        <v/>
      </c>
      <c r="LK15">
        <f>SUMIFS('Coal Foreign Imports'!$B:$B,'Coal Foreign Imports'!$A:$A,'Dashboard M2 Imports Data'!LK$2)/12</f>
        <v/>
      </c>
      <c r="LL15">
        <f>SUMIFS('Coal Foreign Imports'!$B:$B,'Coal Foreign Imports'!$A:$A,'Dashboard M2 Imports Data'!LL$2)/12</f>
        <v/>
      </c>
      <c r="LM15">
        <f>SUMIFS('Coal Foreign Imports'!$B:$B,'Coal Foreign Imports'!$A:$A,'Dashboard M2 Imports Data'!LM$2)/12</f>
        <v/>
      </c>
      <c r="LN15">
        <f>SUMIFS('Coal Foreign Imports'!$B:$B,'Coal Foreign Imports'!$A:$A,'Dashboard M2 Imports Data'!LN$2)/12</f>
        <v/>
      </c>
      <c r="LO15">
        <f>SUMIFS('Coal Foreign Imports'!$B:$B,'Coal Foreign Imports'!$A:$A,'Dashboard M2 Imports Data'!LO$2)/12</f>
        <v/>
      </c>
      <c r="LP15">
        <f>SUMIFS('Coal Foreign Imports'!$B:$B,'Coal Foreign Imports'!$A:$A,'Dashboard M2 Imports Data'!LP$2)/12</f>
        <v/>
      </c>
      <c r="LQ15">
        <f>SUMIFS('Coal Foreign Imports'!$B:$B,'Coal Foreign Imports'!$A:$A,'Dashboard M2 Imports Data'!LQ$2)/12</f>
        <v/>
      </c>
      <c r="LR15">
        <f>SUMIFS('Coal Foreign Imports'!$B:$B,'Coal Foreign Imports'!$A:$A,'Dashboard M2 Imports Data'!LR$2)/12</f>
        <v/>
      </c>
      <c r="LS15">
        <f>SUMIFS('Coal Foreign Imports'!$B:$B,'Coal Foreign Imports'!$A:$A,'Dashboard M2 Imports Data'!LS$2)/12</f>
        <v/>
      </c>
      <c r="LT15">
        <f>SUMIFS('Coal Foreign Imports'!$B:$B,'Coal Foreign Imports'!$A:$A,'Dashboard M2 Imports Data'!LT$2)/12</f>
        <v/>
      </c>
      <c r="LU15">
        <f>SUMIFS('Coal Foreign Imports'!$B:$B,'Coal Foreign Imports'!$A:$A,'Dashboard M2 Imports Data'!LU$2)/12</f>
        <v/>
      </c>
      <c r="LV15">
        <f>SUMIFS('Coal Foreign Imports'!$B:$B,'Coal Foreign Imports'!$A:$A,'Dashboard M2 Imports Data'!LV$2)/12</f>
        <v/>
      </c>
      <c r="LW15">
        <f>SUMIFS('Coal Foreign Imports'!$B:$B,'Coal Foreign Imports'!$A:$A,'Dashboard M2 Imports Data'!LW$2)/12</f>
        <v/>
      </c>
      <c r="LX15">
        <f>SUMIFS('Coal Foreign Imports'!$B:$B,'Coal Foreign Imports'!$A:$A,'Dashboard M2 Imports Data'!LX$2)/12</f>
        <v/>
      </c>
      <c r="LY15">
        <f>SUMIFS('Coal Foreign Imports'!$B:$B,'Coal Foreign Imports'!$A:$A,'Dashboard M2 Imports Data'!LY$2)/12</f>
        <v/>
      </c>
      <c r="LZ15">
        <f>SUMIFS('Coal Foreign Imports'!$B:$B,'Coal Foreign Imports'!$A:$A,'Dashboard M2 Imports Data'!LZ$2)/12</f>
        <v/>
      </c>
      <c r="MA15">
        <f>SUMIFS('Coal Foreign Imports'!$B:$B,'Coal Foreign Imports'!$A:$A,'Dashboard M2 Imports Data'!MA$2)/12</f>
        <v/>
      </c>
      <c r="MB15">
        <f>SUMIFS('Coal Foreign Imports'!$B:$B,'Coal Foreign Imports'!$A:$A,'Dashboard M2 Imports Data'!MB$2)/12</f>
        <v/>
      </c>
      <c r="MC15">
        <f>SUMIFS('Coal Foreign Imports'!$B:$B,'Coal Foreign Imports'!$A:$A,'Dashboard M2 Imports Data'!MC$2)/12</f>
        <v/>
      </c>
      <c r="MD15">
        <f>SUMIFS('Coal Foreign Imports'!$B:$B,'Coal Foreign Imports'!$A:$A,'Dashboard M2 Imports Data'!MD$2)/12</f>
        <v/>
      </c>
      <c r="ME15">
        <f>SUMIFS('Coal Foreign Imports'!$B:$B,'Coal Foreign Imports'!$A:$A,'Dashboard M2 Imports Data'!ME$2)/12</f>
        <v/>
      </c>
      <c r="MF15">
        <f>SUMIFS('Coal Foreign Imports'!$B:$B,'Coal Foreign Imports'!$A:$A,'Dashboard M2 Imports Data'!MF$2)/12</f>
        <v/>
      </c>
      <c r="MG15">
        <f>SUMIFS('Coal Foreign Imports'!$B:$B,'Coal Foreign Imports'!$A:$A,'Dashboard M2 Imports Data'!MG$2)/12</f>
        <v/>
      </c>
      <c r="MH15">
        <f>SUMIFS('Coal Foreign Imports'!$B:$B,'Coal Foreign Imports'!$A:$A,'Dashboard M2 Imports Data'!MH$2)/12</f>
        <v/>
      </c>
      <c r="MI15">
        <f>SUMIFS('Coal Foreign Imports'!$B:$B,'Coal Foreign Imports'!$A:$A,'Dashboard M2 Imports Data'!MI$2)/12</f>
        <v/>
      </c>
      <c r="MJ15">
        <f>SUMIFS('Coal Foreign Imports'!$B:$B,'Coal Foreign Imports'!$A:$A,'Dashboard M2 Imports Data'!MJ$2)/12</f>
        <v/>
      </c>
      <c r="MK15">
        <f>SUMIFS('Coal Foreign Imports'!$B:$B,'Coal Foreign Imports'!$A:$A,'Dashboard M2 Imports Data'!MK$2)/12</f>
        <v/>
      </c>
      <c r="ML15">
        <f>SUMIFS('Coal Foreign Imports'!$B:$B,'Coal Foreign Imports'!$A:$A,'Dashboard M2 Imports Data'!ML$2)/12</f>
        <v/>
      </c>
      <c r="MM15">
        <f>SUMIFS('Coal Foreign Imports'!$B:$B,'Coal Foreign Imports'!$A:$A,'Dashboard M2 Imports Data'!MM$2)/12</f>
        <v/>
      </c>
      <c r="MN15">
        <f>SUMIFS('Coal Foreign Imports'!$B:$B,'Coal Foreign Imports'!$A:$A,'Dashboard M2 Imports Data'!MN$2)/12</f>
        <v/>
      </c>
      <c r="MO15">
        <f>SUMIFS('Coal Foreign Imports'!$B:$B,'Coal Foreign Imports'!$A:$A,'Dashboard M2 Imports Data'!MO$2)/12</f>
        <v/>
      </c>
      <c r="MP15">
        <f>SUMIFS('Coal Foreign Imports'!$B:$B,'Coal Foreign Imports'!$A:$A,'Dashboard M2 Imports Data'!MP$2)/12</f>
        <v/>
      </c>
      <c r="MQ15">
        <f>SUMIFS('Coal Foreign Imports'!$B:$B,'Coal Foreign Imports'!$A:$A,'Dashboard M2 Imports Data'!MQ$2)/12</f>
        <v/>
      </c>
      <c r="MR15">
        <f>SUMIFS('Coal Foreign Imports'!$B:$B,'Coal Foreign Imports'!$A:$A,'Dashboard M2 Imports Data'!MR$2)/12</f>
        <v/>
      </c>
      <c r="MS15">
        <f>SUMIFS('Coal Foreign Imports'!$B:$B,'Coal Foreign Imports'!$A:$A,'Dashboard M2 Imports Data'!MS$2)/12</f>
        <v/>
      </c>
      <c r="MT15">
        <f>SUMIFS('Coal Foreign Imports'!$B:$B,'Coal Foreign Imports'!$A:$A,'Dashboard M2 Imports Data'!MT$2)/12</f>
        <v/>
      </c>
      <c r="MU15">
        <f>SUMIFS('Coal Foreign Imports'!$B:$B,'Coal Foreign Imports'!$A:$A,'Dashboard M2 Imports Data'!MU$2)/12</f>
        <v/>
      </c>
      <c r="MV15">
        <f>SUMIFS('Coal Foreign Imports'!$B:$B,'Coal Foreign Imports'!$A:$A,'Dashboard M2 Imports Data'!MV$2)/12</f>
        <v/>
      </c>
      <c r="MW15">
        <f>SUMIFS('Coal Foreign Imports'!$B:$B,'Coal Foreign Imports'!$A:$A,'Dashboard M2 Imports Data'!MW$2)/12</f>
        <v/>
      </c>
      <c r="MX15">
        <f>SUMIFS('Coal Foreign Imports'!$B:$B,'Coal Foreign Imports'!$A:$A,'Dashboard M2 Imports Data'!MX$2)/12</f>
        <v/>
      </c>
      <c r="MY15">
        <f>SUMIFS('Coal Foreign Imports'!$B:$B,'Coal Foreign Imports'!$A:$A,'Dashboard M2 Imports Data'!MY$2)/12</f>
        <v/>
      </c>
      <c r="MZ15">
        <f>SUMIFS('Coal Foreign Imports'!$B:$B,'Coal Foreign Imports'!$A:$A,'Dashboard M2 Imports Data'!MZ$2)/12</f>
        <v/>
      </c>
      <c r="NA15">
        <f>SUMIFS('Coal Foreign Imports'!$B:$B,'Coal Foreign Imports'!$A:$A,'Dashboard M2 Imports Data'!NA$2)/12</f>
        <v/>
      </c>
      <c r="NB15">
        <f>SUMIFS('Coal Foreign Imports'!$B:$B,'Coal Foreign Imports'!$A:$A,'Dashboard M2 Imports Data'!NB$2)/12</f>
        <v/>
      </c>
      <c r="NC15">
        <f>SUMIFS('Coal Foreign Imports'!$B:$B,'Coal Foreign Imports'!$A:$A,'Dashboard M2 Imports Data'!NC$2)/12</f>
        <v/>
      </c>
      <c r="ND15">
        <f>SUMIFS('Coal Foreign Imports'!$B:$B,'Coal Foreign Imports'!$A:$A,'Dashboard M2 Imports Data'!ND$2)/12</f>
        <v/>
      </c>
      <c r="NE15">
        <f>SUMIFS('Coal Foreign Imports'!$B:$B,'Coal Foreign Imports'!$A:$A,'Dashboard M2 Imports Data'!NE$2)/12</f>
        <v/>
      </c>
      <c r="NF15">
        <f>SUMIFS('Coal Foreign Imports'!$B:$B,'Coal Foreign Imports'!$A:$A,'Dashboard M2 Imports Data'!NF$2)/12</f>
        <v/>
      </c>
      <c r="NG15">
        <f>SUMIFS('Coal Foreign Imports'!$B:$B,'Coal Foreign Imports'!$A:$A,'Dashboard M2 Imports Data'!NG$2)/12</f>
        <v/>
      </c>
      <c r="NH15">
        <f>SUMIFS('Coal Foreign Imports'!$B:$B,'Coal Foreign Imports'!$A:$A,'Dashboard M2 Imports Data'!NH$2)/12</f>
        <v/>
      </c>
      <c r="NI15">
        <f>SUMIFS('Coal Foreign Imports'!$B:$B,'Coal Foreign Imports'!$A:$A,'Dashboard M2 Imports Data'!NI$2)/12</f>
        <v/>
      </c>
      <c r="NJ15">
        <f>SUMIFS('Coal Foreign Imports'!$B:$B,'Coal Foreign Imports'!$A:$A,'Dashboard M2 Imports Data'!NJ$2)/12</f>
        <v/>
      </c>
      <c r="NK15">
        <f>SUMIFS('Coal Foreign Imports'!$B:$B,'Coal Foreign Imports'!$A:$A,'Dashboard M2 Imports Data'!NK$2)/12</f>
        <v/>
      </c>
      <c r="NL15">
        <f>SUMIFS('Coal Foreign Imports'!$B:$B,'Coal Foreign Imports'!$A:$A,'Dashboard M2 Imports Data'!NL$2)/12</f>
        <v/>
      </c>
      <c r="NM15">
        <f>SUMIFS('Coal Foreign Imports'!$B:$B,'Coal Foreign Imports'!$A:$A,'Dashboard M2 Imports Data'!NM$2)/12</f>
        <v/>
      </c>
      <c r="NN15">
        <f>SUMIFS('Coal Foreign Imports'!$B:$B,'Coal Foreign Imports'!$A:$A,'Dashboard M2 Imports Data'!NN$2)/12</f>
        <v/>
      </c>
      <c r="NO15">
        <f>SUMIFS('Coal Foreign Imports'!$B:$B,'Coal Foreign Imports'!$A:$A,'Dashboard M2 Imports Data'!NO$2)/12</f>
        <v/>
      </c>
      <c r="NP15">
        <f>SUMIFS('Coal Foreign Imports'!$B:$B,'Coal Foreign Imports'!$A:$A,'Dashboard M2 Imports Data'!NP$2)/12</f>
        <v/>
      </c>
      <c r="NQ15">
        <f>SUMIFS('Coal Foreign Imports'!$B:$B,'Coal Foreign Imports'!$A:$A,'Dashboard M2 Imports Data'!NQ$2)/12</f>
        <v/>
      </c>
      <c r="NR15">
        <f>SUMIFS('Coal Foreign Imports'!$B:$B,'Coal Foreign Imports'!$A:$A,'Dashboard M2 Imports Data'!NR$2)/12</f>
        <v/>
      </c>
      <c r="NS15">
        <f>SUMIFS('Coal Foreign Imports'!$B:$B,'Coal Foreign Imports'!$A:$A,'Dashboard M2 Imports Data'!NS$2)/12</f>
        <v/>
      </c>
      <c r="NT15">
        <f>SUMIFS('Coal Foreign Imports'!$B:$B,'Coal Foreign Imports'!$A:$A,'Dashboard M2 Imports Data'!NT$2)/12</f>
        <v/>
      </c>
      <c r="NU15">
        <f>SUMIFS('Coal Foreign Imports'!$B:$B,'Coal Foreign Imports'!$A:$A,'Dashboard M2 Imports Data'!NU$2)/12</f>
        <v/>
      </c>
      <c r="NV15">
        <f>SUMIFS('Coal Foreign Imports'!$B:$B,'Coal Foreign Imports'!$A:$A,'Dashboard M2 Imports Data'!NV$2)/12</f>
        <v/>
      </c>
      <c r="NW15">
        <f>SUMIFS('Coal Foreign Imports'!$B:$B,'Coal Foreign Imports'!$A:$A,'Dashboard M2 Imports Data'!NW$2)/12</f>
        <v/>
      </c>
      <c r="NX15">
        <f>SUMIFS('Coal Foreign Imports'!$B:$B,'Coal Foreign Imports'!$A:$A,'Dashboard M2 Imports Data'!NX$2)/12</f>
        <v/>
      </c>
      <c r="NY15">
        <f>SUMIFS('Coal Foreign Imports'!$B:$B,'Coal Foreign Imports'!$A:$A,'Dashboard M2 Imports Data'!NY$2)/12</f>
        <v/>
      </c>
      <c r="NZ15">
        <f>SUMIFS('Coal Foreign Imports'!$B:$B,'Coal Foreign Imports'!$A:$A,'Dashboard M2 Imports Data'!NZ$2)/12</f>
        <v/>
      </c>
      <c r="OA15">
        <f>SUMIFS('Coal Foreign Imports'!$B:$B,'Coal Foreign Imports'!$A:$A,'Dashboard M2 Imports Data'!OA$2)/12</f>
        <v/>
      </c>
      <c r="OB15">
        <f>SUMIFS('Coal Foreign Imports'!$B:$B,'Coal Foreign Imports'!$A:$A,'Dashboard M2 Imports Data'!OB$2)/12</f>
        <v/>
      </c>
      <c r="OC15">
        <f>SUMIFS('Coal Foreign Imports'!$B:$B,'Coal Foreign Imports'!$A:$A,'Dashboard M2 Imports Data'!OC$2)/12</f>
        <v/>
      </c>
      <c r="OD15">
        <f>SUMIFS('Coal Foreign Imports'!$B:$B,'Coal Foreign Imports'!$A:$A,'Dashboard M2 Imports Data'!OD$2)/12</f>
        <v/>
      </c>
      <c r="OE15">
        <f>SUMIFS('Coal Foreign Imports'!$B:$B,'Coal Foreign Imports'!$A:$A,'Dashboard M2 Imports Data'!OE$2)/12</f>
        <v/>
      </c>
      <c r="OF15">
        <f>SUMIFS('Coal Foreign Imports'!$B:$B,'Coal Foreign Imports'!$A:$A,'Dashboard M2 Imports Data'!OF$2)/12</f>
        <v/>
      </c>
      <c r="OG15">
        <f>SUMIFS('Coal Foreign Imports'!$B:$B,'Coal Foreign Imports'!$A:$A,'Dashboard M2 Imports Data'!OG$2)/12</f>
        <v/>
      </c>
      <c r="OH15">
        <f>SUMIFS('Coal Foreign Imports'!$B:$B,'Coal Foreign Imports'!$A:$A,'Dashboard M2 Imports Data'!OH$2)/12</f>
        <v/>
      </c>
      <c r="OI15">
        <f>SUMIFS('Coal Foreign Imports'!$B:$B,'Coal Foreign Imports'!$A:$A,'Dashboard M2 Imports Data'!OI$2)/12</f>
        <v/>
      </c>
      <c r="OJ15">
        <f>SUMIFS('Coal Foreign Imports'!$B:$B,'Coal Foreign Imports'!$A:$A,'Dashboard M2 Imports Data'!OJ$2)/12</f>
        <v/>
      </c>
      <c r="OK15">
        <f>SUMIFS('Coal Foreign Imports'!$B:$B,'Coal Foreign Imports'!$A:$A,'Dashboard M2 Imports Data'!OK$2)/12</f>
        <v/>
      </c>
      <c r="OL15">
        <f>SUMIFS('Coal Foreign Imports'!$B:$B,'Coal Foreign Imports'!$A:$A,'Dashboard M2 Imports Data'!OL$2)/12</f>
        <v/>
      </c>
      <c r="OM15">
        <f>SUMIFS('Coal Foreign Imports'!$B:$B,'Coal Foreign Imports'!$A:$A,'Dashboard M2 Imports Data'!OM$2)/12</f>
        <v/>
      </c>
      <c r="ON15">
        <f>SUMIFS('Coal Foreign Imports'!$B:$B,'Coal Foreign Imports'!$A:$A,'Dashboard M2 Imports Data'!ON$2)/12</f>
        <v/>
      </c>
      <c r="OO15">
        <f>SUMIFS('Coal Foreign Imports'!$B:$B,'Coal Foreign Imports'!$A:$A,'Dashboard M2 Imports Data'!OO$2)/12</f>
        <v/>
      </c>
      <c r="OP15">
        <f>SUMIFS('Coal Foreign Imports'!$B:$B,'Coal Foreign Imports'!$A:$A,'Dashboard M2 Imports Data'!OP$2)/12</f>
        <v/>
      </c>
      <c r="OQ15">
        <f>SUMIFS('Coal Foreign Imports'!$B:$B,'Coal Foreign Imports'!$A:$A,'Dashboard M2 Imports Data'!OQ$2)/12</f>
        <v/>
      </c>
      <c r="OR15">
        <f>SUMIFS('Coal Foreign Imports'!$B:$B,'Coal Foreign Imports'!$A:$A,'Dashboard M2 Imports Data'!OR$2)/12</f>
        <v/>
      </c>
      <c r="OS15">
        <f>SUMIFS('Coal Foreign Imports'!$B:$B,'Coal Foreign Imports'!$A:$A,'Dashboard M2 Imports Data'!OS$2)/12</f>
        <v/>
      </c>
      <c r="OT15">
        <f>SUMIFS('Coal Foreign Imports'!$B:$B,'Coal Foreign Imports'!$A:$A,'Dashboard M2 Imports Data'!OT$2)/12</f>
        <v/>
      </c>
      <c r="OU15">
        <f>SUMIFS('Coal Foreign Imports'!$B:$B,'Coal Foreign Imports'!$A:$A,'Dashboard M2 Imports Data'!OU$2)/12</f>
        <v/>
      </c>
      <c r="OV15">
        <f>SUMIFS('Coal Foreign Imports'!$B:$B,'Coal Foreign Imports'!$A:$A,'Dashboard M2 Imports Data'!OV$2)/12</f>
        <v/>
      </c>
      <c r="OW15">
        <f>SUMIFS('Coal Foreign Imports'!$B:$B,'Coal Foreign Imports'!$A:$A,'Dashboard M2 Imports Data'!OW$2)/12</f>
        <v/>
      </c>
      <c r="OX15">
        <f>SUMIFS('Coal Foreign Imports'!$B:$B,'Coal Foreign Imports'!$A:$A,'Dashboard M2 Imports Data'!OX$2)/12</f>
        <v/>
      </c>
      <c r="OY15">
        <f>SUMIFS('Coal Foreign Imports'!$B:$B,'Coal Foreign Imports'!$A:$A,'Dashboard M2 Imports Data'!OY$2)/12</f>
        <v/>
      </c>
      <c r="OZ15">
        <f>SUMIFS('Coal Foreign Imports'!$B:$B,'Coal Foreign Imports'!$A:$A,'Dashboard M2 Imports Data'!OZ$2)/12</f>
        <v/>
      </c>
      <c r="PA15">
        <f>SUMIFS('Coal Foreign Imports'!$B:$B,'Coal Foreign Imports'!$A:$A,'Dashboard M2 Imports Data'!PA$2)/12</f>
        <v/>
      </c>
      <c r="PB15">
        <f>SUMIFS('Coal Foreign Imports'!$B:$B,'Coal Foreign Imports'!$A:$A,'Dashboard M2 Imports Data'!PB$2)/12</f>
        <v/>
      </c>
      <c r="PC15">
        <f>SUMIFS('Coal Foreign Imports'!$B:$B,'Coal Foreign Imports'!$A:$A,'Dashboard M2 Imports Data'!PC$2)/12</f>
        <v/>
      </c>
      <c r="PD15">
        <f>SUMIFS('Coal Foreign Imports'!$B:$B,'Coal Foreign Imports'!$A:$A,'Dashboard M2 Imports Data'!PD$2)/12</f>
        <v/>
      </c>
      <c r="PE15">
        <f>SUMIFS('Coal Foreign Imports'!$B:$B,'Coal Foreign Imports'!$A:$A,'Dashboard M2 Imports Data'!PE$2)/12</f>
        <v/>
      </c>
      <c r="PF15">
        <f>SUMIFS('Coal Foreign Imports'!$B:$B,'Coal Foreign Imports'!$A:$A,'Dashboard M2 Imports Data'!PF$2)/12</f>
        <v/>
      </c>
      <c r="PG15">
        <f>SUMIFS('Coal Foreign Imports'!$B:$B,'Coal Foreign Imports'!$A:$A,'Dashboard M2 Imports Data'!PG$2)/12</f>
        <v/>
      </c>
      <c r="PH15">
        <f>SUMIFS('Coal Foreign Imports'!$B:$B,'Coal Foreign Imports'!$A:$A,'Dashboard M2 Imports Data'!PH$2)/12</f>
        <v/>
      </c>
      <c r="PI15">
        <f>SUMIFS('Coal Foreign Imports'!$B:$B,'Coal Foreign Imports'!$A:$A,'Dashboard M2 Imports Data'!PI$2)/12</f>
        <v/>
      </c>
      <c r="PJ15">
        <f>SUMIFS('Coal Foreign Imports'!$B:$B,'Coal Foreign Imports'!$A:$A,'Dashboard M2 Imports Data'!PJ$2)/12</f>
        <v/>
      </c>
      <c r="PK15">
        <f>SUMIFS('Coal Foreign Imports'!$B:$B,'Coal Foreign Imports'!$A:$A,'Dashboard M2 Imports Data'!PK$2)/12</f>
        <v/>
      </c>
      <c r="PL15">
        <f>SUMIFS('Coal Foreign Imports'!$B:$B,'Coal Foreign Imports'!$A:$A,'Dashboard M2 Imports Data'!PL$2)/12</f>
        <v/>
      </c>
      <c r="PM15">
        <f>SUMIFS('Coal Foreign Imports'!$B:$B,'Coal Foreign Imports'!$A:$A,'Dashboard M2 Imports Data'!PM$2)/12</f>
        <v/>
      </c>
      <c r="PN15">
        <f>SUMIFS('Coal Foreign Imports'!$B:$B,'Coal Foreign Imports'!$A:$A,'Dashboard M2 Imports Data'!PN$2)/12</f>
        <v/>
      </c>
      <c r="PO15">
        <f>SUMIFS('Coal Foreign Imports'!$B:$B,'Coal Foreign Imports'!$A:$A,'Dashboard M2 Imports Data'!PO$2)/12</f>
        <v/>
      </c>
      <c r="PP15">
        <f>SUMIFS('Coal Foreign Imports'!$B:$B,'Coal Foreign Imports'!$A:$A,'Dashboard M2 Imports Data'!PP$2)/12</f>
        <v/>
      </c>
      <c r="PQ15">
        <f>SUMIFS('Coal Foreign Imports'!$B:$B,'Coal Foreign Imports'!$A:$A,'Dashboard M2 Imports Data'!PQ$2)/12</f>
        <v/>
      </c>
      <c r="PR15">
        <f>SUMIFS('Coal Foreign Imports'!$B:$B,'Coal Foreign Imports'!$A:$A,'Dashboard M2 Imports Data'!PR$2)/12</f>
        <v/>
      </c>
      <c r="PS15">
        <f>SUMIFS('Coal Foreign Imports'!$B:$B,'Coal Foreign Imports'!$A:$A,'Dashboard M2 Imports Data'!PS$2)/12</f>
        <v/>
      </c>
      <c r="PT15">
        <f>SUMIFS('Coal Foreign Imports'!$B:$B,'Coal Foreign Imports'!$A:$A,'Dashboard M2 Imports Data'!PT$2)/12</f>
        <v/>
      </c>
      <c r="PU15">
        <f>SUMIFS('Coal Foreign Imports'!$B:$B,'Coal Foreign Imports'!$A:$A,'Dashboard M2 Imports Data'!PU$2)/12</f>
        <v/>
      </c>
      <c r="PV15">
        <f>SUMIFS('Coal Foreign Imports'!$B:$B,'Coal Foreign Imports'!$A:$A,'Dashboard M2 Imports Data'!PV$2)/12</f>
        <v/>
      </c>
      <c r="PW15">
        <f>SUMIFS('Coal Foreign Imports'!$B:$B,'Coal Foreign Imports'!$A:$A,'Dashboard M2 Imports Data'!PW$2)/12</f>
        <v/>
      </c>
      <c r="PX15">
        <f>SUMIFS('Coal Foreign Imports'!$B:$B,'Coal Foreign Imports'!$A:$A,'Dashboard M2 Imports Data'!PX$2)/12</f>
        <v/>
      </c>
      <c r="PY15">
        <f>SUMIFS('Coal Foreign Imports'!$B:$B,'Coal Foreign Imports'!$A:$A,'Dashboard M2 Imports Data'!PY$2)/12</f>
        <v/>
      </c>
      <c r="PZ15">
        <f>SUMIFS('Coal Foreign Imports'!$B:$B,'Coal Foreign Imports'!$A:$A,'Dashboard M2 Imports Data'!PZ$2)/12</f>
        <v/>
      </c>
      <c r="QA15">
        <f>SUMIFS('Coal Foreign Imports'!$B:$B,'Coal Foreign Imports'!$A:$A,'Dashboard M2 Imports Data'!QA$2)/12</f>
        <v/>
      </c>
      <c r="QB15">
        <f>SUMIFS('Coal Foreign Imports'!$B:$B,'Coal Foreign Imports'!$A:$A,'Dashboard M2 Imports Data'!QB$2)/12</f>
        <v/>
      </c>
      <c r="QC15">
        <f>SUMIFS('Coal Foreign Imports'!$B:$B,'Coal Foreign Imports'!$A:$A,'Dashboard M2 Imports Data'!QC$2)/12</f>
        <v/>
      </c>
      <c r="QD15">
        <f>SUMIFS('Coal Foreign Imports'!$B:$B,'Coal Foreign Imports'!$A:$A,'Dashboard M2 Imports Data'!QD$2)/12</f>
        <v/>
      </c>
      <c r="QE15">
        <f>SUMIFS('Coal Foreign Imports'!$B:$B,'Coal Foreign Imports'!$A:$A,'Dashboard M2 Imports Data'!QE$2)/12</f>
        <v/>
      </c>
      <c r="QF15">
        <f>SUMIFS('Coal Foreign Imports'!$B:$B,'Coal Foreign Imports'!$A:$A,'Dashboard M2 Imports Data'!QF$2)/12</f>
        <v/>
      </c>
      <c r="QG15">
        <f>SUMIFS('Coal Foreign Imports'!$B:$B,'Coal Foreign Imports'!$A:$A,'Dashboard M2 Imports Data'!QG$2)/12</f>
        <v/>
      </c>
      <c r="QH15">
        <f>SUMIFS('Coal Foreign Imports'!$B:$B,'Coal Foreign Imports'!$A:$A,'Dashboard M2 Imports Data'!QH$2)/12</f>
        <v/>
      </c>
      <c r="QI15">
        <f>SUMIFS('Coal Foreign Imports'!$B:$B,'Coal Foreign Imports'!$A:$A,'Dashboard M2 Imports Data'!QI$2)/12</f>
        <v/>
      </c>
      <c r="QJ15">
        <f>SUMIFS('Coal Foreign Imports'!$B:$B,'Coal Foreign Imports'!$A:$A,'Dashboard M2 Imports Data'!QJ$2)/12</f>
        <v/>
      </c>
      <c r="QK15">
        <f>SUMIFS('Coal Foreign Imports'!$B:$B,'Coal Foreign Imports'!$A:$A,'Dashboard M2 Imports Data'!QK$2)/12</f>
        <v/>
      </c>
      <c r="QL15">
        <f>SUMIFS('Coal Foreign Imports'!$B:$B,'Coal Foreign Imports'!$A:$A,'Dashboard M2 Imports Data'!QL$2)/12</f>
        <v/>
      </c>
      <c r="QM15">
        <f>SUMIFS('Coal Foreign Imports'!$B:$B,'Coal Foreign Imports'!$A:$A,'Dashboard M2 Imports Data'!QM$2)/12</f>
        <v/>
      </c>
      <c r="QN15">
        <f>SUMIFS('Coal Foreign Imports'!$B:$B,'Coal Foreign Imports'!$A:$A,'Dashboard M2 Imports Data'!QN$2)/12</f>
        <v/>
      </c>
      <c r="QO15">
        <f>SUMIFS('Coal Foreign Imports'!$B:$B,'Coal Foreign Imports'!$A:$A,'Dashboard M2 Imports Data'!QO$2)/12</f>
        <v/>
      </c>
      <c r="QP15">
        <f>SUMIFS('Coal Foreign Imports'!$B:$B,'Coal Foreign Imports'!$A:$A,'Dashboard M2 Imports Data'!QP$2)/12</f>
        <v/>
      </c>
      <c r="QQ15">
        <f>SUMIFS('Coal Foreign Imports'!$B:$B,'Coal Foreign Imports'!$A:$A,'Dashboard M2 Imports Data'!QQ$2)/12</f>
        <v/>
      </c>
      <c r="QR15">
        <f>SUMIFS('Coal Foreign Imports'!$B:$B,'Coal Foreign Imports'!$A:$A,'Dashboard M2 Imports Data'!QR$2)/12</f>
        <v/>
      </c>
      <c r="QS15">
        <f>SUMIFS('Coal Foreign Imports'!$B:$B,'Coal Foreign Imports'!$A:$A,'Dashboard M2 Imports Data'!QS$2)/12</f>
        <v/>
      </c>
      <c r="QT15">
        <f>SUMIFS('Coal Foreign Imports'!$B:$B,'Coal Foreign Imports'!$A:$A,'Dashboard M2 Imports Data'!QT$2)/12</f>
        <v/>
      </c>
      <c r="QU15">
        <f>SUMIFS('Coal Foreign Imports'!$B:$B,'Coal Foreign Imports'!$A:$A,'Dashboard M2 Imports Data'!QU$2)/12</f>
        <v/>
      </c>
      <c r="QV15">
        <f>SUMIFS('Coal Foreign Imports'!$B:$B,'Coal Foreign Imports'!$A:$A,'Dashboard M2 Imports Data'!QV$2)/12</f>
        <v/>
      </c>
      <c r="QW15">
        <f>SUMIFS('Coal Foreign Imports'!$B:$B,'Coal Foreign Imports'!$A:$A,'Dashboard M2 Imports Data'!QW$2)/12</f>
        <v/>
      </c>
      <c r="QX15">
        <f>SUMIFS('Coal Foreign Imports'!$B:$B,'Coal Foreign Imports'!$A:$A,'Dashboard M2 Imports Data'!QX$2)/12</f>
        <v/>
      </c>
      <c r="QY15">
        <f>SUMIFS('Coal Foreign Imports'!$B:$B,'Coal Foreign Imports'!$A:$A,'Dashboard M2 Imports Data'!QY$2)/12</f>
        <v/>
      </c>
      <c r="QZ15">
        <f>SUMIFS('Coal Foreign Imports'!$B:$B,'Coal Foreign Imports'!$A:$A,'Dashboard M2 Imports Data'!QZ$2)/12</f>
        <v/>
      </c>
      <c r="RA15">
        <f>SUMIFS('Coal Foreign Imports'!$B:$B,'Coal Foreign Imports'!$A:$A,'Dashboard M2 Imports Data'!RA$2)/12</f>
        <v/>
      </c>
      <c r="RB15">
        <f>SUMIFS('Coal Foreign Imports'!$B:$B,'Coal Foreign Imports'!$A:$A,'Dashboard M2 Imports Data'!RB$2)/12</f>
        <v/>
      </c>
      <c r="RC15">
        <f>SUMIFS('Coal Foreign Imports'!$B:$B,'Coal Foreign Imports'!$A:$A,'Dashboard M2 Imports Data'!RC$2)/12</f>
        <v/>
      </c>
      <c r="RD15">
        <f>SUMIFS('Coal Foreign Imports'!$B:$B,'Coal Foreign Imports'!$A:$A,'Dashboard M2 Imports Data'!RD$2)/12</f>
        <v/>
      </c>
      <c r="RE15">
        <f>SUMIFS('Coal Foreign Imports'!$B:$B,'Coal Foreign Imports'!$A:$A,'Dashboard M2 Imports Data'!RE$2)/12</f>
        <v/>
      </c>
      <c r="RF15">
        <f>SUMIFS('Coal Foreign Imports'!$B:$B,'Coal Foreign Imports'!$A:$A,'Dashboard M2 Imports Data'!RF$2)/12</f>
        <v/>
      </c>
      <c r="RG15">
        <f>SUMIFS('Coal Foreign Imports'!$B:$B,'Coal Foreign Imports'!$A:$A,'Dashboard M2 Imports Data'!RG$2)/12</f>
        <v/>
      </c>
      <c r="RH15">
        <f>SUMIFS('Coal Foreign Imports'!$B:$B,'Coal Foreign Imports'!$A:$A,'Dashboard M2 Imports Data'!RH$2)/12</f>
        <v/>
      </c>
      <c r="RI15">
        <f>SUMIFS('Coal Foreign Imports'!$B:$B,'Coal Foreign Imports'!$A:$A,'Dashboard M2 Imports Data'!RI$2)/12</f>
        <v/>
      </c>
      <c r="RJ15">
        <f>SUMIFS('Coal Foreign Imports'!$B:$B,'Coal Foreign Imports'!$A:$A,'Dashboard M2 Imports Data'!RJ$2)/12</f>
        <v/>
      </c>
      <c r="RK15">
        <f>SUMIFS('Coal Foreign Imports'!$B:$B,'Coal Foreign Imports'!$A:$A,'Dashboard M2 Imports Data'!RK$2)/12</f>
        <v/>
      </c>
      <c r="RL15">
        <f>SUMIFS('Coal Foreign Imports'!$B:$B,'Coal Foreign Imports'!$A:$A,'Dashboard M2 Imports Data'!RL$2)/12</f>
        <v/>
      </c>
      <c r="RM15">
        <f>SUMIFS('Coal Foreign Imports'!$B:$B,'Coal Foreign Imports'!$A:$A,'Dashboard M2 Imports Data'!RM$2)/12</f>
        <v/>
      </c>
      <c r="RN15">
        <f>SUMIFS('Coal Foreign Imports'!$B:$B,'Coal Foreign Imports'!$A:$A,'Dashboard M2 Imports Data'!RN$2)/12</f>
        <v/>
      </c>
      <c r="RO15">
        <f>SUMIFS('Coal Foreign Imports'!$B:$B,'Coal Foreign Imports'!$A:$A,'Dashboard M2 Imports Data'!RO$2)/12</f>
        <v/>
      </c>
      <c r="RP15">
        <f>SUMIFS('Coal Foreign Imports'!$B:$B,'Coal Foreign Imports'!$A:$A,'Dashboard M2 Imports Data'!RP$2)/12</f>
        <v/>
      </c>
      <c r="RQ15">
        <f>SUMIFS('Coal Foreign Imports'!$B:$B,'Coal Foreign Imports'!$A:$A,'Dashboard M2 Imports Data'!RQ$2)/12</f>
        <v/>
      </c>
      <c r="RR15">
        <f>SUMIFS('Coal Foreign Imports'!$B:$B,'Coal Foreign Imports'!$A:$A,'Dashboard M2 Imports Data'!RR$2)/12</f>
        <v/>
      </c>
      <c r="RS15">
        <f>SUMIFS('Coal Foreign Imports'!$B:$B,'Coal Foreign Imports'!$A:$A,'Dashboard M2 Imports Data'!RS$2)/12</f>
        <v/>
      </c>
      <c r="RT15">
        <f>SUMIFS('Coal Foreign Imports'!$B:$B,'Coal Foreign Imports'!$A:$A,'Dashboard M2 Imports Data'!RT$2)/12</f>
        <v/>
      </c>
      <c r="RU15">
        <f>SUMIFS('Coal Foreign Imports'!$B:$B,'Coal Foreign Imports'!$A:$A,'Dashboard M2 Imports Data'!RU$2)/12</f>
        <v/>
      </c>
      <c r="RV15">
        <f>SUMIFS('Coal Foreign Imports'!$B:$B,'Coal Foreign Imports'!$A:$A,'Dashboard M2 Imports Data'!RV$2)/12</f>
        <v/>
      </c>
      <c r="RW15">
        <f>SUMIFS('Coal Foreign Imports'!$B:$B,'Coal Foreign Imports'!$A:$A,'Dashboard M2 Imports Data'!RW$2)/12</f>
        <v/>
      </c>
      <c r="RX15">
        <f>SUMIFS('Coal Foreign Imports'!$B:$B,'Coal Foreign Imports'!$A:$A,'Dashboard M2 Imports Data'!RX$2)/12</f>
        <v/>
      </c>
      <c r="RY15">
        <f>SUMIFS('Coal Foreign Imports'!$B:$B,'Coal Foreign Imports'!$A:$A,'Dashboard M2 Imports Data'!RY$2)/12</f>
        <v/>
      </c>
      <c r="RZ15">
        <f>SUMIFS('Coal Foreign Imports'!$B:$B,'Coal Foreign Imports'!$A:$A,'Dashboard M2 Imports Data'!RZ$2)/12</f>
        <v/>
      </c>
      <c r="SA15">
        <f>SUMIFS('Coal Foreign Imports'!$B:$B,'Coal Foreign Imports'!$A:$A,'Dashboard M2 Imports Data'!SA$2)/12</f>
        <v/>
      </c>
      <c r="SB15">
        <f>SUMIFS('Coal Foreign Imports'!$B:$B,'Coal Foreign Imports'!$A:$A,'Dashboard M2 Imports Data'!SB$2)/12</f>
        <v/>
      </c>
      <c r="SC15">
        <f>SUMIFS('Coal Foreign Imports'!$B:$B,'Coal Foreign Imports'!$A:$A,'Dashboard M2 Imports Data'!SC$2)/12</f>
        <v/>
      </c>
      <c r="SD15">
        <f>SUMIFS('Coal Foreign Imports'!$B:$B,'Coal Foreign Imports'!$A:$A,'Dashboard M2 Imports Data'!SD$2)/12</f>
        <v/>
      </c>
      <c r="SE15">
        <f>SUMIFS('Coal Foreign Imports'!$B:$B,'Coal Foreign Imports'!$A:$A,'Dashboard M2 Imports Data'!SE$2)/12</f>
        <v/>
      </c>
    </row>
    <row r="16" spans="1:499">
      <c r="A16" t="s">
        <v>47</v>
      </c>
      <c r="H16">
        <f>INDEX($O$40:$Q$74,MATCH(H2,$O$40:$O$74,0),2)/12</f>
        <v/>
      </c>
      <c r="I16">
        <f>INDEX($O$40:$Q$74,MATCH(I2,$O$40:$O$74,0),2)/12</f>
        <v/>
      </c>
      <c r="J16">
        <f>INDEX($O$40:$Q$74,MATCH(J2,$O$40:$O$74,0),2)/12</f>
        <v/>
      </c>
      <c r="K16">
        <f>INDEX($O$40:$Q$74,MATCH(K2,$O$40:$O$74,0),2)/12</f>
        <v/>
      </c>
      <c r="L16">
        <f>INDEX($O$40:$Q$74,MATCH(L2,$O$40:$O$74,0),2)/12</f>
        <v/>
      </c>
      <c r="M16">
        <f>INDEX($O$40:$Q$74,MATCH(M2,$O$40:$O$74,0),2)/12</f>
        <v/>
      </c>
      <c r="N16">
        <f>INDEX($O$40:$Q$74,MATCH(N2,$O$40:$O$74,0),2)/12</f>
        <v/>
      </c>
      <c r="O16">
        <f>INDEX($O$40:$Q$74,MATCH(O2,$O$40:$O$74,0),2)/12</f>
        <v/>
      </c>
      <c r="P16">
        <f>INDEX($O$40:$Q$74,MATCH(P2,$O$40:$O$74,0),2)/12</f>
        <v/>
      </c>
      <c r="Q16">
        <f>INDEX($O$40:$Q$74,MATCH(Q2,$O$40:$O$74,0),2)/12</f>
        <v/>
      </c>
      <c r="R16">
        <f>INDEX($O$40:$Q$74,MATCH(R2,$O$40:$O$74,0),2)/12</f>
        <v/>
      </c>
      <c r="S16">
        <f>INDEX($O$40:$Q$74,MATCH(S2,$O$40:$O$74,0),2)/12</f>
        <v/>
      </c>
      <c r="T16">
        <f>INDEX($O$40:$Q$74,MATCH(T2,$O$40:$O$74,0),2)/12</f>
        <v/>
      </c>
      <c r="U16">
        <f>INDEX($O$40:$Q$74,MATCH(U2,$O$40:$O$74,0),2)/12</f>
        <v/>
      </c>
      <c r="V16">
        <f>INDEX($O$40:$Q$74,MATCH(V2,$O$40:$O$74,0),2)/12</f>
        <v/>
      </c>
      <c r="W16">
        <f>INDEX($O$40:$Q$74,MATCH(W2,$O$40:$O$74,0),2)/12</f>
        <v/>
      </c>
      <c r="X16">
        <f>INDEX($O$40:$Q$74,MATCH(X2,$O$40:$O$74,0),2)/12</f>
        <v/>
      </c>
      <c r="Y16">
        <f>INDEX($O$40:$Q$74,MATCH(Y2,$O$40:$O$74,0),2)/12</f>
        <v/>
      </c>
      <c r="Z16">
        <f>INDEX($O$40:$Q$74,MATCH(Z2,$O$40:$O$74,0),2)/12</f>
        <v/>
      </c>
      <c r="AA16">
        <f>INDEX($O$40:$Q$74,MATCH(AA2,$O$40:$O$74,0),2)/12</f>
        <v/>
      </c>
      <c r="AB16">
        <f>INDEX($O$40:$Q$74,MATCH(AB2,$O$40:$O$74,0),2)/12</f>
        <v/>
      </c>
      <c r="AC16">
        <f>INDEX($O$40:$Q$74,MATCH(AC2,$O$40:$O$74,0),2)/12</f>
        <v/>
      </c>
      <c r="AD16">
        <f>INDEX($O$40:$Q$74,MATCH(AD2,$O$40:$O$74,0),2)/12</f>
        <v/>
      </c>
      <c r="AE16">
        <f>INDEX($O$40:$Q$74,MATCH(AE2,$O$40:$O$74,0),2)/12</f>
        <v/>
      </c>
      <c r="AF16">
        <f>INDEX($O$40:$Q$74,MATCH(AF2,$O$40:$O$74,0),2)/12</f>
        <v/>
      </c>
      <c r="AG16">
        <f>INDEX($O$40:$Q$74,MATCH(AG2,$O$40:$O$74,0),2)/12</f>
        <v/>
      </c>
      <c r="AH16">
        <f>INDEX($O$40:$Q$74,MATCH(AH2,$O$40:$O$74,0),2)/12</f>
        <v/>
      </c>
      <c r="AI16">
        <f>INDEX($O$40:$Q$74,MATCH(AI2,$O$40:$O$74,0),2)/12</f>
        <v/>
      </c>
      <c r="AJ16">
        <f>INDEX($O$40:$Q$74,MATCH(AJ2,$O$40:$O$74,0),2)/12</f>
        <v/>
      </c>
      <c r="AK16">
        <f>INDEX($O$40:$Q$74,MATCH(AK2,$O$40:$O$74,0),2)/12</f>
        <v/>
      </c>
      <c r="AL16">
        <f>INDEX($O$40:$Q$74,MATCH(AL2,$O$40:$O$74,0),2)/12</f>
        <v/>
      </c>
      <c r="AM16">
        <f>INDEX($O$40:$Q$74,MATCH(AM2,$O$40:$O$74,0),2)/12</f>
        <v/>
      </c>
      <c r="AN16">
        <f>INDEX($O$40:$Q$74,MATCH(AN2,$O$40:$O$74,0),2)/12</f>
        <v/>
      </c>
      <c r="AO16">
        <f>INDEX($O$40:$Q$74,MATCH(AO2,$O$40:$O$74,0),2)/12</f>
        <v/>
      </c>
      <c r="AP16">
        <f>INDEX($O$40:$Q$74,MATCH(AP2,$O$40:$O$74,0),2)/12</f>
        <v/>
      </c>
      <c r="AQ16">
        <f>INDEX($O$40:$Q$74,MATCH(AQ2,$O$40:$O$74,0),2)/12</f>
        <v/>
      </c>
      <c r="AR16">
        <f>INDEX($O$40:$Q$74,MATCH(AR2,$O$40:$O$74,0),2)/12</f>
        <v/>
      </c>
      <c r="AS16">
        <f>INDEX($O$40:$Q$74,MATCH(AS2,$O$40:$O$74,0),2)/12</f>
        <v/>
      </c>
      <c r="AT16">
        <f>INDEX($O$40:$Q$74,MATCH(AT2,$O$40:$O$74,0),2)/12</f>
        <v/>
      </c>
      <c r="AU16">
        <f>INDEX($O$40:$Q$74,MATCH(AU2,$O$40:$O$74,0),2)/12</f>
        <v/>
      </c>
      <c r="AV16">
        <f>INDEX($O$40:$Q$74,MATCH(AV2,$O$40:$O$74,0),2)/12</f>
        <v/>
      </c>
      <c r="AW16">
        <f>INDEX($O$40:$Q$74,MATCH(AW2,$O$40:$O$74,0),2)/12</f>
        <v/>
      </c>
      <c r="AX16">
        <f>INDEX($O$40:$Q$74,MATCH(AX2,$O$40:$O$74,0),2)/12</f>
        <v/>
      </c>
      <c r="AY16">
        <f>INDEX($O$40:$Q$74,MATCH(AY2,$O$40:$O$74,0),2)/12</f>
        <v/>
      </c>
      <c r="AZ16">
        <f>INDEX($O$40:$Q$74,MATCH(AZ2,$O$40:$O$74,0),2)/12</f>
        <v/>
      </c>
      <c r="BA16">
        <f>INDEX($O$40:$Q$74,MATCH(BA2,$O$40:$O$74,0),2)/12</f>
        <v/>
      </c>
      <c r="BB16">
        <f>INDEX($O$40:$Q$74,MATCH(BB2,$O$40:$O$74,0),2)/12</f>
        <v/>
      </c>
      <c r="BC16">
        <f>INDEX($O$40:$Q$74,MATCH(BC2,$O$40:$O$74,0),2)/12</f>
        <v/>
      </c>
      <c r="BD16">
        <f>INDEX($O$40:$Q$74,MATCH(BD2,$O$40:$O$74,0),2)/12</f>
        <v/>
      </c>
      <c r="BE16">
        <f>INDEX($O$40:$Q$74,MATCH(BE2,$O$40:$O$74,0),2)/12</f>
        <v/>
      </c>
      <c r="BF16">
        <f>INDEX($O$40:$Q$74,MATCH(BF2,$O$40:$O$74,0),2)/12</f>
        <v/>
      </c>
      <c r="BG16">
        <f>INDEX($O$40:$Q$74,MATCH(BG2,$O$40:$O$74,0),2)/12</f>
        <v/>
      </c>
      <c r="BH16">
        <f>INDEX($O$40:$Q$74,MATCH(BH2,$O$40:$O$74,0),2)/12</f>
        <v/>
      </c>
      <c r="BI16">
        <f>INDEX($O$40:$Q$74,MATCH(BI2,$O$40:$O$74,0),2)/12</f>
        <v/>
      </c>
      <c r="BJ16">
        <f>INDEX($O$40:$Q$74,MATCH(BJ2,$O$40:$O$74,0),2)/12</f>
        <v/>
      </c>
      <c r="BK16">
        <f>INDEX($O$40:$Q$74,MATCH(BK2,$O$40:$O$74,0),2)/12</f>
        <v/>
      </c>
      <c r="BL16">
        <f>INDEX($O$40:$Q$74,MATCH(BL2,$O$40:$O$74,0),2)/12</f>
        <v/>
      </c>
      <c r="BM16">
        <f>INDEX($O$40:$Q$74,MATCH(BM2,$O$40:$O$74,0),2)/12</f>
        <v/>
      </c>
      <c r="BN16">
        <f>INDEX($O$40:$Q$74,MATCH(BN2,$O$40:$O$74,0),2)/12</f>
        <v/>
      </c>
      <c r="BO16">
        <f>INDEX($O$40:$Q$74,MATCH(BO2,$O$40:$O$74,0),2)/12</f>
        <v/>
      </c>
      <c r="BP16">
        <f>INDEX($O$40:$Q$74,MATCH(BP2,$O$40:$O$74,0),2)/12</f>
        <v/>
      </c>
      <c r="BQ16">
        <f>INDEX($O$40:$Q$74,MATCH(BQ2,$O$40:$O$74,0),2)/12</f>
        <v/>
      </c>
      <c r="BR16">
        <f>INDEX($O$40:$Q$74,MATCH(BR2,$O$40:$O$74,0),2)/12</f>
        <v/>
      </c>
      <c r="BS16">
        <f>INDEX($O$40:$Q$74,MATCH(BS2,$O$40:$O$74,0),2)/12</f>
        <v/>
      </c>
      <c r="BT16">
        <f>INDEX($O$40:$Q$74,MATCH(BT2,$O$40:$O$74,0),2)/12</f>
        <v/>
      </c>
      <c r="BU16">
        <f>INDEX($O$40:$Q$74,MATCH(BU2,$O$40:$O$74,0),2)/12</f>
        <v/>
      </c>
      <c r="BV16">
        <f>INDEX($O$40:$Q$74,MATCH(BV2,$O$40:$O$74,0),2)/12</f>
        <v/>
      </c>
      <c r="BW16">
        <f>INDEX($O$40:$Q$74,MATCH(BW2,$O$40:$O$74,0),2)/12</f>
        <v/>
      </c>
      <c r="BX16">
        <f>INDEX($O$40:$Q$74,MATCH(BX2,$O$40:$O$74,0),2)/12</f>
        <v/>
      </c>
      <c r="BY16">
        <f>INDEX($O$40:$Q$74,MATCH(BY2,$O$40:$O$74,0),2)/12</f>
        <v/>
      </c>
      <c r="BZ16">
        <f>INDEX($O$40:$Q$74,MATCH(BZ2,$O$40:$O$74,0),2)/12</f>
        <v/>
      </c>
      <c r="CA16">
        <f>INDEX($O$40:$Q$74,MATCH(CA2,$O$40:$O$74,0),2)/12</f>
        <v/>
      </c>
      <c r="CB16">
        <f>INDEX($O$40:$Q$74,MATCH(CB2,$O$40:$O$74,0),2)/12</f>
        <v/>
      </c>
      <c r="CC16">
        <f>INDEX($O$40:$Q$74,MATCH(CC2,$O$40:$O$74,0),2)/12</f>
        <v/>
      </c>
      <c r="CD16">
        <f>INDEX($O$40:$Q$74,MATCH(CD2,$O$40:$O$74,0),2)/12</f>
        <v/>
      </c>
      <c r="CE16">
        <f>INDEX($O$40:$Q$74,MATCH(CE2,$O$40:$O$74,0),2)/12</f>
        <v/>
      </c>
      <c r="CF16">
        <f>INDEX($O$40:$Q$74,MATCH(CF2,$O$40:$O$74,0),2)/12</f>
        <v/>
      </c>
      <c r="CG16">
        <f>INDEX($O$40:$Q$74,MATCH(CG2,$O$40:$O$74,0),2)/12</f>
        <v/>
      </c>
      <c r="CH16">
        <f>INDEX($O$40:$Q$74,MATCH(CH2,$O$40:$O$74,0),2)/12</f>
        <v/>
      </c>
      <c r="CI16">
        <f>INDEX($O$40:$Q$74,MATCH(CI2,$O$40:$O$74,0),2)/12</f>
        <v/>
      </c>
      <c r="CJ16">
        <f>INDEX($O$40:$Q$74,MATCH(CJ2,$O$40:$O$74,0),2)/12</f>
        <v/>
      </c>
      <c r="CK16">
        <f>INDEX($O$40:$Q$74,MATCH(CK2,$O$40:$O$74,0),2)/12</f>
        <v/>
      </c>
      <c r="CL16">
        <f>INDEX($O$40:$Q$74,MATCH(CL2,$O$40:$O$74,0),2)/12</f>
        <v/>
      </c>
      <c r="CM16">
        <f>INDEX($O$40:$Q$74,MATCH(CM2,$O$40:$O$74,0),2)/12</f>
        <v/>
      </c>
      <c r="CN16">
        <f>INDEX($O$40:$Q$74,MATCH(CN2,$O$40:$O$74,0),2)/12</f>
        <v/>
      </c>
      <c r="CO16">
        <f>INDEX($O$40:$Q$74,MATCH(CO2,$O$40:$O$74,0),2)/12</f>
        <v/>
      </c>
      <c r="CP16">
        <f>INDEX($O$40:$Q$74,MATCH(CP2,$O$40:$O$74,0),2)/12</f>
        <v/>
      </c>
      <c r="CQ16">
        <f>INDEX($O$40:$Q$74,MATCH(CQ2,$O$40:$O$74,0),2)/12</f>
        <v/>
      </c>
      <c r="CR16">
        <f>INDEX($O$40:$Q$74,MATCH(CR2,$O$40:$O$74,0),2)/12</f>
        <v/>
      </c>
      <c r="CS16">
        <f>INDEX($O$40:$Q$74,MATCH(CS2,$O$40:$O$74,0),2)/12</f>
        <v/>
      </c>
      <c r="CT16">
        <f>INDEX($O$40:$Q$74,MATCH(CT2,$O$40:$O$74,0),2)/12</f>
        <v/>
      </c>
      <c r="CU16">
        <f>INDEX($O$40:$Q$74,MATCH(CU2,$O$40:$O$74,0),2)/12</f>
        <v/>
      </c>
      <c r="CV16">
        <f>INDEX($O$40:$Q$74,MATCH(CV2,$O$40:$O$74,0),2)/12</f>
        <v/>
      </c>
      <c r="CW16">
        <f>INDEX($O$40:$Q$74,MATCH(CW2,$O$40:$O$74,0),2)/12</f>
        <v/>
      </c>
      <c r="CX16">
        <f>INDEX($O$40:$Q$74,MATCH(CX2,$O$40:$O$74,0),2)/12</f>
        <v/>
      </c>
      <c r="CY16">
        <f>INDEX($O$40:$Q$74,MATCH(CY2,$O$40:$O$74,0),2)/12</f>
        <v/>
      </c>
      <c r="CZ16">
        <f>INDEX($O$40:$Q$74,MATCH(CZ2,$O$40:$O$74,0),2)/12</f>
        <v/>
      </c>
      <c r="DA16">
        <f>INDEX($O$40:$Q$74,MATCH(DA2,$O$40:$O$74,0),2)/12</f>
        <v/>
      </c>
      <c r="DB16">
        <f>INDEX($O$40:$Q$74,MATCH(DB2,$O$40:$O$74,0),2)/12</f>
        <v/>
      </c>
      <c r="DC16">
        <f>INDEX($O$40:$Q$74,MATCH(DC2,$O$40:$O$74,0),2)/12</f>
        <v/>
      </c>
      <c r="DD16">
        <f>INDEX($O$40:$Q$74,MATCH(DD2,$O$40:$O$74,0),2)/12</f>
        <v/>
      </c>
      <c r="DE16">
        <f>INDEX($O$40:$Q$74,MATCH(DE2,$O$40:$O$74,0),2)/12</f>
        <v/>
      </c>
      <c r="DF16">
        <f>INDEX($O$40:$Q$74,MATCH(DF2,$O$40:$O$74,0),2)/12</f>
        <v/>
      </c>
      <c r="DG16">
        <f>INDEX($O$40:$Q$74,MATCH(DG2,$O$40:$O$74,0),2)/12</f>
        <v/>
      </c>
      <c r="DH16">
        <f>INDEX($O$40:$Q$74,MATCH(DH2,$O$40:$O$74,0),2)/12</f>
        <v/>
      </c>
      <c r="DI16">
        <f>INDEX($O$40:$Q$74,MATCH(DI2,$O$40:$O$74,0),2)/12</f>
        <v/>
      </c>
      <c r="DJ16">
        <f>INDEX($O$40:$Q$74,MATCH(DJ2,$O$40:$O$74,0),2)/12</f>
        <v/>
      </c>
      <c r="DK16">
        <f>INDEX($O$40:$Q$74,MATCH(DK2,$O$40:$O$74,0),2)/12</f>
        <v/>
      </c>
      <c r="DL16">
        <f>INDEX($O$40:$Q$74,MATCH(DL2,$O$40:$O$74,0),2)/12</f>
        <v/>
      </c>
      <c r="DM16">
        <f>INDEX($O$40:$Q$74,MATCH(DM2,$O$40:$O$74,0),2)/12</f>
        <v/>
      </c>
      <c r="DN16">
        <f>INDEX($O$40:$Q$74,MATCH(DN2,$O$40:$O$74,0),2)/12</f>
        <v/>
      </c>
      <c r="DO16">
        <f>INDEX($O$40:$Q$74,MATCH(DO2,$O$40:$O$74,0),2)/12</f>
        <v/>
      </c>
      <c r="DP16">
        <f>INDEX($O$40:$Q$74,MATCH(DP2,$O$40:$O$74,0),2)/12</f>
        <v/>
      </c>
      <c r="DQ16">
        <f>INDEX($O$40:$Q$74,MATCH(DQ2,$O$40:$O$74,0),2)/12</f>
        <v/>
      </c>
      <c r="DR16">
        <f>INDEX($O$40:$Q$74,MATCH(DR2,$O$40:$O$74,0),2)/12</f>
        <v/>
      </c>
      <c r="DS16">
        <f>INDEX($O$40:$Q$74,MATCH(DS2,$O$40:$O$74,0),2)/12</f>
        <v/>
      </c>
      <c r="DT16">
        <f>INDEX($O$40:$Q$74,MATCH(DT2,$O$40:$O$74,0),2)/12</f>
        <v/>
      </c>
      <c r="DU16">
        <f>INDEX($O$40:$Q$74,MATCH(DU2,$O$40:$O$74,0),2)/12</f>
        <v/>
      </c>
      <c r="DV16">
        <f>INDEX($O$40:$Q$74,MATCH(DV2,$O$40:$O$74,0),2)/12</f>
        <v/>
      </c>
      <c r="DW16">
        <f>INDEX($O$40:$Q$74,MATCH(DW2,$O$40:$O$74,0),2)/12</f>
        <v/>
      </c>
      <c r="DX16">
        <f>INDEX($O$40:$Q$74,MATCH(DX2,$O$40:$O$74,0),2)/12</f>
        <v/>
      </c>
      <c r="DY16">
        <f>INDEX($O$40:$Q$74,MATCH(DY2,$O$40:$O$74,0),2)/12</f>
        <v/>
      </c>
      <c r="DZ16">
        <f>INDEX($O$40:$Q$74,MATCH(DZ2,$O$40:$O$74,0),2)/12</f>
        <v/>
      </c>
      <c r="EA16">
        <f>INDEX($O$40:$Q$74,MATCH(EA2,$O$40:$O$74,0),2)/12</f>
        <v/>
      </c>
      <c r="EB16">
        <f>INDEX($O$40:$Q$74,MATCH(EB2,$O$40:$O$74,0),2)/12</f>
        <v/>
      </c>
      <c r="EC16">
        <f>INDEX($O$40:$Q$74,MATCH(EC2,$O$40:$O$74,0),2)/12</f>
        <v/>
      </c>
      <c r="ED16">
        <f>INDEX($O$40:$Q$74,MATCH(ED2,$O$40:$O$74,0),2)/12</f>
        <v/>
      </c>
      <c r="EE16">
        <f>INDEX($O$40:$Q$74,MATCH(EE2,$O$40:$O$74,0),2)/12</f>
        <v/>
      </c>
      <c r="EF16">
        <f>INDEX($O$40:$Q$74,MATCH(EF2,$O$40:$O$74,0),2)/12</f>
        <v/>
      </c>
      <c r="EG16">
        <f>INDEX($O$40:$Q$74,MATCH(EG2,$O$40:$O$74,0),2)/12</f>
        <v/>
      </c>
      <c r="EH16">
        <f>INDEX($O$40:$Q$74,MATCH(EH2,$O$40:$O$74,0),2)/12</f>
        <v/>
      </c>
      <c r="EI16">
        <f>INDEX($O$40:$Q$74,MATCH(EI2,$O$40:$O$74,0),2)/12</f>
        <v/>
      </c>
      <c r="EJ16">
        <f>INDEX($O$40:$Q$74,MATCH(EJ2,$O$40:$O$74,0),2)/12</f>
        <v/>
      </c>
      <c r="EK16">
        <f>INDEX($O$40:$Q$74,MATCH(EK2,$O$40:$O$74,0),2)/12</f>
        <v/>
      </c>
      <c r="EL16">
        <f>INDEX($O$40:$Q$74,MATCH(EL2,$O$40:$O$74,0),2)/12</f>
        <v/>
      </c>
      <c r="EM16">
        <f>INDEX($O$40:$Q$74,MATCH(EM2,$O$40:$O$74,0),2)/12</f>
        <v/>
      </c>
      <c r="EN16">
        <f>INDEX($O$40:$Q$74,MATCH(EN2,$O$40:$O$74,0),2)/12</f>
        <v/>
      </c>
      <c r="EO16">
        <f>INDEX($O$40:$Q$74,MATCH(EO2,$O$40:$O$74,0),2)/12</f>
        <v/>
      </c>
      <c r="EP16">
        <f>INDEX($O$40:$Q$74,MATCH(EP2,$O$40:$O$74,0),2)/12</f>
        <v/>
      </c>
      <c r="EQ16">
        <f>INDEX($O$40:$Q$74,MATCH(EQ2,$O$40:$O$74,0),2)/12</f>
        <v/>
      </c>
      <c r="ER16">
        <f>INDEX($O$40:$Q$74,MATCH(ER2,$O$40:$O$74,0),2)/12</f>
        <v/>
      </c>
      <c r="ES16">
        <f>INDEX($O$40:$Q$74,MATCH(ES2,$O$40:$O$74,0),2)/12</f>
        <v/>
      </c>
      <c r="ET16">
        <f>INDEX($O$40:$Q$74,MATCH(ET2,$O$40:$O$74,0),2)/12</f>
        <v/>
      </c>
      <c r="EU16">
        <f>INDEX($O$40:$Q$74,MATCH(EU2,$O$40:$O$74,0),2)/12</f>
        <v/>
      </c>
      <c r="EV16">
        <f>INDEX($O$40:$Q$74,MATCH(EV2,$O$40:$O$74,0),2)/12</f>
        <v/>
      </c>
      <c r="EW16">
        <f>INDEX($O$40:$Q$74,MATCH(EW2,$O$40:$O$74,0),2)/12</f>
        <v/>
      </c>
      <c r="EX16">
        <f>INDEX($O$40:$Q$74,MATCH(EX2,$O$40:$O$74,0),2)/12</f>
        <v/>
      </c>
      <c r="EY16">
        <f>INDEX($O$40:$Q$74,MATCH(EY2,$O$40:$O$74,0),2)/12</f>
        <v/>
      </c>
      <c r="EZ16">
        <f>INDEX($O$40:$Q$74,MATCH(EZ2,$O$40:$O$74,0),2)/12</f>
        <v/>
      </c>
      <c r="FA16">
        <f>INDEX($O$40:$Q$74,MATCH(FA2,$O$40:$O$74,0),2)/12</f>
        <v/>
      </c>
      <c r="FB16">
        <f>INDEX($O$40:$Q$74,MATCH(FB2,$O$40:$O$74,0),2)/12</f>
        <v/>
      </c>
      <c r="FC16">
        <f>INDEX($O$40:$Q$74,MATCH(FC2,$O$40:$O$74,0),2)/12</f>
        <v/>
      </c>
      <c r="FD16">
        <f>INDEX($O$40:$Q$74,MATCH(FD2,$O$40:$O$74,0),2)/12</f>
        <v/>
      </c>
      <c r="FE16">
        <f>INDEX($O$40:$Q$74,MATCH(FE2,$O$40:$O$74,0),2)/12</f>
        <v/>
      </c>
      <c r="FF16">
        <f>INDEX($O$40:$Q$74,MATCH(FF2,$O$40:$O$74,0),2)/12</f>
        <v/>
      </c>
      <c r="FG16">
        <f>INDEX($O$40:$Q$74,MATCH(FG2,$O$40:$O$74,0),2)/12</f>
        <v/>
      </c>
      <c r="FH16">
        <f>INDEX($O$40:$Q$74,MATCH(FH2,$O$40:$O$74,0),2)/12</f>
        <v/>
      </c>
      <c r="FI16">
        <f>INDEX($O$40:$Q$74,MATCH(FI2,$O$40:$O$74,0),2)/12</f>
        <v/>
      </c>
      <c r="FJ16">
        <f>INDEX($O$40:$Q$74,MATCH(FJ2,$O$40:$O$74,0),2)/12</f>
        <v/>
      </c>
      <c r="FK16">
        <f>INDEX($O$40:$Q$74,MATCH(FK2,$O$40:$O$74,0),2)/12</f>
        <v/>
      </c>
      <c r="FL16">
        <f>INDEX($O$40:$Q$74,MATCH(FL2,$O$40:$O$74,0),2)/12</f>
        <v/>
      </c>
      <c r="FM16">
        <f>INDEX($O$40:$Q$74,MATCH(FM2,$O$40:$O$74,0),2)/12</f>
        <v/>
      </c>
      <c r="FN16">
        <f>INDEX($O$40:$Q$74,MATCH(FN2,$O$40:$O$74,0),2)/12</f>
        <v/>
      </c>
      <c r="FO16">
        <f>INDEX($O$40:$Q$74,MATCH(FO2,$O$40:$O$74,0),2)/12</f>
        <v/>
      </c>
      <c r="FP16">
        <f>INDEX($O$40:$Q$74,MATCH(FP2,$O$40:$O$74,0),2)/12</f>
        <v/>
      </c>
      <c r="FQ16">
        <f>INDEX($O$40:$Q$74,MATCH(FQ2,$O$40:$O$74,0),2)/12</f>
        <v/>
      </c>
      <c r="FR16">
        <f>INDEX($O$40:$Q$74,MATCH(FR2,$O$40:$O$74,0),2)/12</f>
        <v/>
      </c>
      <c r="FS16">
        <f>INDEX($O$40:$Q$74,MATCH(FS2,$O$40:$O$74,0),2)/12</f>
        <v/>
      </c>
      <c r="FT16">
        <f>INDEX($O$40:$Q$74,MATCH(FT2,$O$40:$O$74,0),2)/12</f>
        <v/>
      </c>
      <c r="FU16">
        <f>INDEX($O$40:$Q$74,MATCH(FU2,$O$40:$O$74,0),2)/12</f>
        <v/>
      </c>
      <c r="FV16">
        <f>INDEX($O$40:$Q$74,MATCH(FV2,$O$40:$O$74,0),2)/12</f>
        <v/>
      </c>
      <c r="FW16">
        <f>INDEX($O$40:$Q$74,MATCH(FW2,$O$40:$O$74,0),2)/12</f>
        <v/>
      </c>
      <c r="FX16">
        <f>INDEX($O$40:$Q$74,MATCH(FX2,$O$40:$O$74,0),2)/12</f>
        <v/>
      </c>
      <c r="FY16">
        <f>INDEX($O$40:$Q$74,MATCH(FY2,$O$40:$O$74,0),2)/12</f>
        <v/>
      </c>
      <c r="FZ16">
        <f>INDEX($O$40:$Q$74,MATCH(FZ2,$O$40:$O$74,0),2)/12</f>
        <v/>
      </c>
      <c r="GA16">
        <f>INDEX($O$40:$Q$74,MATCH(GA2,$O$40:$O$74,0),2)/12</f>
        <v/>
      </c>
      <c r="GB16">
        <f>INDEX($O$40:$Q$74,MATCH(GB2,$O$40:$O$74,0),2)/12</f>
        <v/>
      </c>
      <c r="GC16">
        <f>INDEX($O$40:$Q$74,MATCH(GC2,$O$40:$O$74,0),2)/12</f>
        <v/>
      </c>
      <c r="GD16">
        <f>INDEX($O$40:$Q$74,MATCH(GD2,$O$40:$O$74,0),2)/12</f>
        <v/>
      </c>
      <c r="GE16">
        <f>INDEX($O$40:$Q$74,MATCH(GE2,$O$40:$O$74,0),2)/12</f>
        <v/>
      </c>
      <c r="GF16">
        <f>INDEX($O$40:$Q$74,MATCH(GF2,$O$40:$O$74,0),2)/12</f>
        <v/>
      </c>
      <c r="GG16">
        <f>INDEX($O$40:$Q$74,MATCH(GG2,$O$40:$O$74,0),2)/12</f>
        <v/>
      </c>
      <c r="GH16">
        <f>INDEX($O$40:$Q$74,MATCH(GH2,$O$40:$O$74,0),2)/12</f>
        <v/>
      </c>
      <c r="GI16">
        <f>INDEX($O$40:$Q$74,MATCH(GI2,$O$40:$O$74,0),2)/12</f>
        <v/>
      </c>
      <c r="GJ16">
        <f>INDEX($O$40:$Q$74,MATCH(GJ2,$O$40:$O$74,0),2)/12</f>
        <v/>
      </c>
      <c r="GK16">
        <f>INDEX($O$40:$Q$74,MATCH(GK2,$O$40:$O$74,0),2)/12</f>
        <v/>
      </c>
      <c r="GL16">
        <f>INDEX($O$40:$Q$74,MATCH(GL2,$O$40:$O$74,0),2)/12</f>
        <v/>
      </c>
      <c r="GM16">
        <f>INDEX($O$40:$Q$74,MATCH(GM2,$O$40:$O$74,0),2)/12</f>
        <v/>
      </c>
      <c r="GN16">
        <f>INDEX($O$40:$Q$74,MATCH(GN2,$O$40:$O$74,0),2)/12</f>
        <v/>
      </c>
      <c r="GO16">
        <f>INDEX($O$40:$Q$74,MATCH(GO2,$O$40:$O$74,0),2)/12</f>
        <v/>
      </c>
      <c r="GP16">
        <f>INDEX($O$40:$Q$74,MATCH(GP2,$O$40:$O$74,0),2)/12</f>
        <v/>
      </c>
      <c r="GQ16">
        <f>INDEX($O$40:$Q$74,MATCH(GQ2,$O$40:$O$74,0),2)/12</f>
        <v/>
      </c>
      <c r="GR16">
        <f>INDEX($O$40:$Q$74,MATCH(GR2,$O$40:$O$74,0),2)/12</f>
        <v/>
      </c>
      <c r="GS16">
        <f>INDEX($O$40:$Q$74,MATCH(GS2,$O$40:$O$74,0),2)/12</f>
        <v/>
      </c>
      <c r="GT16">
        <f>INDEX($O$40:$Q$74,MATCH(GT2,$O$40:$O$74,0),2)/12</f>
        <v/>
      </c>
      <c r="GU16">
        <f>INDEX($O$40:$Q$74,MATCH(GU2,$O$40:$O$74,0),2)/12</f>
        <v/>
      </c>
      <c r="GV16">
        <f>INDEX($O$40:$Q$74,MATCH(GV2,$O$40:$O$74,0),2)/12</f>
        <v/>
      </c>
      <c r="GW16">
        <f>INDEX($O$40:$Q$74,MATCH(GW2,$O$40:$O$74,0),2)/12</f>
        <v/>
      </c>
      <c r="GX16">
        <f>INDEX($O$40:$Q$74,MATCH(GX2,$O$40:$O$74,0),2)/12</f>
        <v/>
      </c>
      <c r="GY16">
        <f>INDEX($O$40:$Q$74,MATCH(GY2,$O$40:$O$74,0),2)/12</f>
        <v/>
      </c>
      <c r="GZ16">
        <f>INDEX($O$40:$Q$74,MATCH(GZ2,$O$40:$O$74,0),2)/12</f>
        <v/>
      </c>
      <c r="HA16">
        <f>INDEX($O$40:$Q$74,MATCH(HA2,$O$40:$O$74,0),2)/12</f>
        <v/>
      </c>
      <c r="HB16">
        <f>INDEX($O$40:$Q$74,MATCH(HB2,$O$40:$O$74,0),2)/12</f>
        <v/>
      </c>
      <c r="HC16">
        <f>INDEX($O$40:$Q$74,MATCH(HC2,$O$40:$O$74,0),2)/12</f>
        <v/>
      </c>
      <c r="HD16">
        <f>INDEX($O$40:$Q$74,MATCH(HD2,$O$40:$O$74,0),2)/12</f>
        <v/>
      </c>
      <c r="HE16">
        <f>INDEX($O$40:$Q$74,MATCH(HE2,$O$40:$O$74,0),2)/12</f>
        <v/>
      </c>
      <c r="HF16">
        <f>INDEX($O$40:$Q$74,MATCH(HF2,$O$40:$O$74,0),2)/12</f>
        <v/>
      </c>
      <c r="HG16">
        <f>INDEX($O$40:$Q$74,MATCH(HG2,$O$40:$O$74,0),2)/12</f>
        <v/>
      </c>
      <c r="HH16">
        <f>INDEX($O$40:$Q$74,MATCH(HH2,$O$40:$O$74,0),2)/12</f>
        <v/>
      </c>
      <c r="HI16">
        <f>INDEX($O$40:$Q$74,MATCH(HI2,$O$40:$O$74,0),2)/12</f>
        <v/>
      </c>
      <c r="HJ16">
        <f>INDEX($O$40:$Q$74,MATCH(HJ2,$O$40:$O$74,0),2)/12</f>
        <v/>
      </c>
      <c r="HK16">
        <f>INDEX($O$40:$Q$74,MATCH(HK2,$O$40:$O$74,0),2)/12</f>
        <v/>
      </c>
      <c r="HL16">
        <f>INDEX($O$40:$Q$74,MATCH(HL2,$O$40:$O$74,0),2)/12</f>
        <v/>
      </c>
      <c r="HM16">
        <f>INDEX($O$40:$Q$74,MATCH(HM2,$O$40:$O$74,0),2)/12</f>
        <v/>
      </c>
      <c r="HN16">
        <f>INDEX($O$40:$Q$74,MATCH(HN2,$O$40:$O$74,0),2)/12</f>
        <v/>
      </c>
      <c r="HO16">
        <f>INDEX($O$40:$Q$74,MATCH(HO2,$O$40:$O$74,0),2)/12</f>
        <v/>
      </c>
      <c r="HP16">
        <f>INDEX($O$40:$Q$74,MATCH(HP2,$O$40:$O$74,0),2)/12</f>
        <v/>
      </c>
      <c r="HQ16">
        <f>INDEX($O$40:$Q$74,MATCH(HQ2,$O$40:$O$74,0),2)/12</f>
        <v/>
      </c>
      <c r="HR16">
        <f>INDEX($O$40:$Q$74,MATCH(HR2,$O$40:$O$74,0),2)/12</f>
        <v/>
      </c>
      <c r="HS16">
        <f>INDEX($O$40:$Q$74,MATCH(HS2,$O$40:$O$74,0),2)/12</f>
        <v/>
      </c>
      <c r="HT16">
        <f>INDEX($O$40:$Q$74,MATCH(HT2,$O$40:$O$74,0),2)/12</f>
        <v/>
      </c>
      <c r="HU16">
        <f>INDEX($O$40:$Q$74,MATCH(HU2,$O$40:$O$74,0),2)/12</f>
        <v/>
      </c>
      <c r="HV16">
        <f>INDEX($O$40:$Q$74,MATCH(HV2,$O$40:$O$74,0),2)/12</f>
        <v/>
      </c>
      <c r="HW16">
        <f>INDEX($O$40:$Q$74,MATCH(HW2,$O$40:$O$74,0),2)/12</f>
        <v/>
      </c>
      <c r="HX16">
        <f>INDEX($O$40:$Q$74,MATCH(HX2,$O$40:$O$74,0),2)/12</f>
        <v/>
      </c>
      <c r="HY16">
        <f>INDEX($O$40:$Q$74,MATCH(HY2,$O$40:$O$74,0),2)/12</f>
        <v/>
      </c>
      <c r="HZ16">
        <f>INDEX($O$40:$Q$74,MATCH(HZ2,$O$40:$O$74,0),2)/12</f>
        <v/>
      </c>
      <c r="IA16">
        <f>INDEX($O$40:$Q$74,MATCH(IA2,$O$40:$O$74,0),2)/12</f>
        <v/>
      </c>
      <c r="IB16">
        <f>INDEX($O$40:$Q$74,MATCH(IB2,$O$40:$O$74,0),2)/12</f>
        <v/>
      </c>
      <c r="IC16">
        <f>INDEX($O$40:$Q$74,MATCH(IC2,$O$40:$O$74,0),2)/12</f>
        <v/>
      </c>
      <c r="ID16">
        <f>INDEX($O$40:$Q$74,MATCH(ID2,$O$40:$O$74,0),2)/12</f>
        <v/>
      </c>
      <c r="IE16">
        <f>INDEX($O$40:$Q$74,MATCH(IE2,$O$40:$O$74,0),2)/12</f>
        <v/>
      </c>
      <c r="IF16">
        <f>INDEX($O$40:$Q$74,MATCH(IF2,$O$40:$O$74,0),2)/12</f>
        <v/>
      </c>
      <c r="IG16">
        <f>INDEX($O$40:$Q$74,MATCH(IG2,$O$40:$O$74,0),2)/12</f>
        <v/>
      </c>
      <c r="IH16">
        <f>INDEX($O$40:$Q$74,MATCH(IH2,$O$40:$O$74,0),2)/12</f>
        <v/>
      </c>
      <c r="II16">
        <f>INDEX($O$40:$Q$74,MATCH(II2,$O$40:$O$74,0),2)/12</f>
        <v/>
      </c>
      <c r="IJ16">
        <f>INDEX($O$40:$Q$74,MATCH(IJ2,$O$40:$O$74,0),2)/12</f>
        <v/>
      </c>
      <c r="IK16">
        <f>INDEX($O$40:$Q$74,MATCH(IK2,$O$40:$O$74,0),2)/12</f>
        <v/>
      </c>
      <c r="IL16">
        <f>INDEX($O$40:$Q$74,MATCH(IL2,$O$40:$O$74,0),2)/12</f>
        <v/>
      </c>
      <c r="IM16">
        <f>INDEX($O$40:$Q$74,MATCH(IM2,$O$40:$O$74,0),2)/12</f>
        <v/>
      </c>
      <c r="IN16">
        <f>INDEX($O$40:$Q$74,MATCH(IN2,$O$40:$O$74,0),2)/12</f>
        <v/>
      </c>
      <c r="IO16">
        <f>INDEX($O$40:$Q$74,MATCH(IO2,$O$40:$O$74,0),2)/12</f>
        <v/>
      </c>
      <c r="IP16">
        <f>INDEX($O$40:$Q$74,MATCH(IP2,$O$40:$O$74,0),2)/12</f>
        <v/>
      </c>
      <c r="IQ16">
        <f>INDEX($O$40:$Q$74,MATCH(IQ2,$O$40:$O$74,0),2)/12</f>
        <v/>
      </c>
      <c r="IR16">
        <f>INDEX($O$40:$Q$74,MATCH(IR2,$O$40:$O$74,0),2)/12</f>
        <v/>
      </c>
      <c r="IS16">
        <f>INDEX($O$40:$Q$74,MATCH(IS2,$O$40:$O$74,0),2)/12</f>
        <v/>
      </c>
      <c r="IT16">
        <f>INDEX($O$40:$Q$74,MATCH(IT2,$O$40:$O$74,0),2)/12</f>
        <v/>
      </c>
      <c r="IU16">
        <f>INDEX($O$40:$Q$74,MATCH(IU2,$O$40:$O$74,0),2)/12</f>
        <v/>
      </c>
      <c r="IV16">
        <f>INDEX($O$40:$Q$74,MATCH(IV2,$O$40:$O$74,0),2)/12</f>
        <v/>
      </c>
      <c r="IW16">
        <f>INDEX($O$40:$Q$74,MATCH(IW2,$O$40:$O$74,0),2)/12</f>
        <v/>
      </c>
      <c r="IX16">
        <f>INDEX($O$40:$Q$74,MATCH(IX2,$O$40:$O$74,0),2)/12</f>
        <v/>
      </c>
      <c r="IY16">
        <f>INDEX($O$40:$Q$74,MATCH(IY2,$O$40:$O$74,0),2)/12</f>
        <v/>
      </c>
      <c r="IZ16">
        <f>INDEX($O$40:$Q$74,MATCH(IZ2,$O$40:$O$74,0),2)/12</f>
        <v/>
      </c>
      <c r="JA16">
        <f>INDEX($O$40:$Q$74,MATCH(JA2,$O$40:$O$74,0),2)/12</f>
        <v/>
      </c>
      <c r="JB16">
        <f>INDEX($O$40:$Q$74,MATCH(JB2,$O$40:$O$74,0),2)/12</f>
        <v/>
      </c>
      <c r="JC16">
        <f>INDEX($O$40:$Q$74,MATCH(JC2,$O$40:$O$74,0),2)/12</f>
        <v/>
      </c>
      <c r="JD16">
        <f>INDEX($O$40:$Q$74,MATCH(JD2,$O$40:$O$74,0),2)/12</f>
        <v/>
      </c>
      <c r="JE16">
        <f>INDEX($O$40:$Q$74,MATCH(JE2,$O$40:$O$74,0),2)/12</f>
        <v/>
      </c>
      <c r="JF16">
        <f>INDEX($O$40:$Q$74,MATCH(JF2,$O$40:$O$74,0),2)/12</f>
        <v/>
      </c>
      <c r="JG16">
        <f>INDEX($O$40:$Q$74,MATCH(JG2,$O$40:$O$74,0),2)/12</f>
        <v/>
      </c>
      <c r="JH16">
        <f>INDEX($O$40:$Q$74,MATCH(JH2,$O$40:$O$74,0),2)/12</f>
        <v/>
      </c>
      <c r="JI16">
        <f>INDEX($O$40:$Q$74,MATCH(JI2,$O$40:$O$74,0),2)/12</f>
        <v/>
      </c>
      <c r="JJ16">
        <f>INDEX($O$40:$Q$74,MATCH(JJ2,$O$40:$O$74,0),2)/12</f>
        <v/>
      </c>
      <c r="JK16">
        <f>INDEX($O$40:$Q$74,MATCH(JK2,$O$40:$O$74,0),2)/12</f>
        <v/>
      </c>
      <c r="JL16">
        <f>INDEX($O$40:$Q$74,MATCH(JL2,$O$40:$O$74,0),2)/12</f>
        <v/>
      </c>
      <c r="JM16">
        <f>INDEX($O$40:$Q$74,MATCH(JM2,$O$40:$O$74,0),2)/12</f>
        <v/>
      </c>
      <c r="JN16">
        <f>INDEX($O$40:$Q$74,MATCH(JN2,$O$40:$O$74,0),2)/12</f>
        <v/>
      </c>
      <c r="JO16">
        <f>INDEX($O$40:$Q$74,MATCH(JO2,$O$40:$O$74,0),2)/12</f>
        <v/>
      </c>
      <c r="JP16">
        <f>INDEX($O$40:$Q$74,MATCH(JP2,$O$40:$O$74,0),2)/12</f>
        <v/>
      </c>
      <c r="JQ16">
        <f>INDEX($O$40:$Q$74,MATCH(JQ2,$O$40:$O$74,0),2)/12</f>
        <v/>
      </c>
      <c r="JR16">
        <f>INDEX($O$40:$Q$74,MATCH(JR2,$O$40:$O$74,0),2)/12</f>
        <v/>
      </c>
      <c r="JS16">
        <f>INDEX($O$40:$Q$74,MATCH(JS2,$O$40:$O$74,0),2)/12</f>
        <v/>
      </c>
      <c r="JT16">
        <f>INDEX($O$40:$Q$74,MATCH(JT2,$O$40:$O$74,0),2)/12</f>
        <v/>
      </c>
      <c r="JU16">
        <f>INDEX($O$40:$Q$74,MATCH(JU2,$O$40:$O$74,0),2)/12</f>
        <v/>
      </c>
      <c r="JV16">
        <f>INDEX($O$40:$Q$74,MATCH(JV2,$O$40:$O$74,0),2)/12</f>
        <v/>
      </c>
      <c r="JW16">
        <f>INDEX($O$40:$Q$74,MATCH(JW2,$O$40:$O$74,0),2)/12</f>
        <v/>
      </c>
      <c r="JX16">
        <f>INDEX($O$40:$Q$74,MATCH(JX2,$O$40:$O$74,0),2)/12</f>
        <v/>
      </c>
      <c r="JY16">
        <f>INDEX($O$40:$Q$74,MATCH(JY2,$O$40:$O$74,0),2)/12</f>
        <v/>
      </c>
      <c r="JZ16">
        <f>INDEX($O$40:$Q$74,MATCH(JZ2,$O$40:$O$74,0),2)/12</f>
        <v/>
      </c>
      <c r="KA16">
        <f>INDEX($O$40:$Q$74,MATCH(KA2,$O$40:$O$74,0),2)/12</f>
        <v/>
      </c>
      <c r="KB16">
        <f>INDEX($O$40:$Q$74,MATCH(KB2,$O$40:$O$74,0),2)/12</f>
        <v/>
      </c>
      <c r="KC16">
        <f>INDEX($O$40:$Q$74,MATCH(KC2,$O$40:$O$74,0),2)/12</f>
        <v/>
      </c>
      <c r="KD16">
        <f>INDEX($O$40:$Q$74,MATCH(KD2,$O$40:$O$74,0),2)/12</f>
        <v/>
      </c>
      <c r="KE16">
        <f>INDEX($O$40:$Q$74,MATCH(KE2,$O$40:$O$74,0),2)/12</f>
        <v/>
      </c>
      <c r="KF16">
        <f>INDEX($O$40:$Q$74,MATCH(KF2,$O$40:$O$74,0),2)/12</f>
        <v/>
      </c>
      <c r="KG16">
        <f>INDEX($O$40:$Q$74,MATCH(KG2,$O$40:$O$74,0),2)/12</f>
        <v/>
      </c>
      <c r="KH16">
        <f>INDEX($O$40:$Q$74,MATCH(KH2,$O$40:$O$74,0),2)/12</f>
        <v/>
      </c>
      <c r="KI16">
        <f>INDEX($O$40:$Q$74,MATCH(KI2,$O$40:$O$74,0),2)/12</f>
        <v/>
      </c>
      <c r="KJ16">
        <f>INDEX($O$40:$Q$74,MATCH(KJ2,$O$40:$O$74,0),2)/12</f>
        <v/>
      </c>
      <c r="KK16">
        <f>INDEX($O$40:$Q$74,MATCH(KK2,$O$40:$O$74,0),2)/12</f>
        <v/>
      </c>
      <c r="KL16">
        <f>INDEX($O$40:$Q$74,MATCH(KL2,$O$40:$O$74,0),2)/12</f>
        <v/>
      </c>
      <c r="KM16">
        <f>INDEX($O$40:$Q$74,MATCH(KM2,$O$40:$O$74,0),2)/12</f>
        <v/>
      </c>
      <c r="KN16">
        <f>INDEX($O$40:$Q$74,MATCH(KN2,$O$40:$O$74,0),2)/12</f>
        <v/>
      </c>
      <c r="KO16">
        <f>INDEX($O$40:$Q$74,MATCH(KO2,$O$40:$O$74,0),2)/12</f>
        <v/>
      </c>
      <c r="KP16">
        <f>INDEX($O$40:$Q$74,MATCH(KP2,$O$40:$O$74,0),2)/12</f>
        <v/>
      </c>
      <c r="KQ16">
        <f>INDEX($O$40:$Q$74,MATCH(KQ2,$O$40:$O$74,0),2)/12</f>
        <v/>
      </c>
      <c r="KR16">
        <f>INDEX($O$40:$Q$74,MATCH(KR2,$O$40:$O$74,0),2)/12</f>
        <v/>
      </c>
      <c r="KS16">
        <f>INDEX($O$40:$Q$74,MATCH(KS2,$O$40:$O$74,0),2)/12</f>
        <v/>
      </c>
      <c r="KT16">
        <f>INDEX($O$40:$Q$74,MATCH(KT2,$O$40:$O$74,0),2)/12</f>
        <v/>
      </c>
      <c r="KU16">
        <f>INDEX($O$40:$Q$74,MATCH(KU2,$O$40:$O$74,0),2)/12</f>
        <v/>
      </c>
      <c r="KV16">
        <f>INDEX($O$40:$Q$74,MATCH(KV2,$O$40:$O$74,0),2)/12</f>
        <v/>
      </c>
      <c r="KW16">
        <f>INDEX($O$40:$Q$74,MATCH(KW2,$O$40:$O$74,0),2)/12</f>
        <v/>
      </c>
      <c r="KX16">
        <f>INDEX($O$40:$Q$74,MATCH(KX2,$O$40:$O$74,0),2)/12</f>
        <v/>
      </c>
      <c r="KY16">
        <f>INDEX($O$40:$Q$74,MATCH(KY2,$O$40:$O$74,0),2)/12</f>
        <v/>
      </c>
      <c r="KZ16">
        <f>INDEX($O$40:$Q$74,MATCH(KZ2,$O$40:$O$74,0),2)/12</f>
        <v/>
      </c>
      <c r="LA16">
        <f>INDEX($O$40:$Q$74,MATCH(LA2,$O$40:$O$74,0),2)/12</f>
        <v/>
      </c>
      <c r="LB16">
        <f>INDEX($O$40:$Q$74,MATCH(LB2,$O$40:$O$74,0),2)/12</f>
        <v/>
      </c>
      <c r="LC16">
        <f>INDEX($O$40:$Q$74,MATCH(LC2,$O$40:$O$74,0),2)/12</f>
        <v/>
      </c>
      <c r="LD16">
        <f>INDEX($O$40:$Q$74,MATCH(LD2,$O$40:$O$74,0),2)/12</f>
        <v/>
      </c>
      <c r="LE16">
        <f>INDEX($O$40:$Q$74,MATCH(LE2,$O$40:$O$74,0),2)/12</f>
        <v/>
      </c>
      <c r="LF16">
        <f>INDEX($O$40:$Q$74,MATCH(LF2,$O$40:$O$74,0),2)/12</f>
        <v/>
      </c>
      <c r="LG16">
        <f>INDEX($O$40:$Q$74,MATCH(LG2,$O$40:$O$74,0),2)/12</f>
        <v/>
      </c>
      <c r="LH16">
        <f>INDEX($O$40:$Q$74,MATCH(LH2,$O$40:$O$74,0),2)/12</f>
        <v/>
      </c>
      <c r="LI16">
        <f>INDEX($O$40:$Q$74,MATCH(LI2,$O$40:$O$74,0),2)/12</f>
        <v/>
      </c>
      <c r="LJ16">
        <f>INDEX($O$40:$Q$74,MATCH(LJ2,$O$40:$O$74,0),2)/12</f>
        <v/>
      </c>
      <c r="LK16">
        <f>INDEX($O$40:$Q$74,MATCH(LK2,$O$40:$O$74,0),2)/12</f>
        <v/>
      </c>
      <c r="LL16">
        <f>INDEX($O$40:$Q$74,MATCH(LL2,$O$40:$O$74,0),2)/12</f>
        <v/>
      </c>
      <c r="LM16">
        <f>INDEX($O$40:$Q$74,MATCH(LM2,$O$40:$O$74,0),2)/12</f>
        <v/>
      </c>
      <c r="LN16">
        <f>INDEX($O$40:$Q$74,MATCH(LN2,$O$40:$O$74,0),2)/12</f>
        <v/>
      </c>
      <c r="LO16">
        <f>INDEX($O$40:$Q$74,MATCH(LO2,$O$40:$O$74,0),2)/12</f>
        <v/>
      </c>
      <c r="LP16">
        <f>INDEX($O$40:$Q$74,MATCH(LP2,$O$40:$O$74,0),2)/12</f>
        <v/>
      </c>
      <c r="LQ16">
        <f>INDEX($O$40:$Q$74,MATCH(LQ2,$O$40:$O$74,0),2)/12</f>
        <v/>
      </c>
      <c r="LR16">
        <f>INDEX($O$40:$Q$74,MATCH(LR2,$O$40:$O$74,0),2)/12</f>
        <v/>
      </c>
      <c r="LS16">
        <f>INDEX($O$40:$Q$74,MATCH(LS2,$O$40:$O$74,0),2)/12</f>
        <v/>
      </c>
      <c r="LT16">
        <f>INDEX($O$40:$Q$74,MATCH(LT2,$O$40:$O$74,0),2)/12</f>
        <v/>
      </c>
      <c r="LU16">
        <f>INDEX($O$40:$Q$74,MATCH(LU2,$O$40:$O$74,0),2)/12</f>
        <v/>
      </c>
      <c r="LV16">
        <f>INDEX($O$40:$Q$74,MATCH(LV2,$O$40:$O$74,0),2)/12</f>
        <v/>
      </c>
      <c r="LW16">
        <f>INDEX($O$40:$Q$74,MATCH(LW2,$O$40:$O$74,0),2)/12</f>
        <v/>
      </c>
      <c r="LX16">
        <f>INDEX($O$40:$Q$74,MATCH(LX2,$O$40:$O$74,0),2)/12</f>
        <v/>
      </c>
      <c r="LY16">
        <f>INDEX($O$40:$Q$74,MATCH(LY2,$O$40:$O$74,0),2)/12</f>
        <v/>
      </c>
      <c r="LZ16">
        <f>INDEX($O$40:$Q$74,MATCH(LZ2,$O$40:$O$74,0),2)/12</f>
        <v/>
      </c>
      <c r="MA16">
        <f>INDEX($O$40:$Q$74,MATCH(MA2,$O$40:$O$74,0),2)/12</f>
        <v/>
      </c>
      <c r="MB16">
        <f>INDEX($O$40:$Q$74,MATCH(MB2,$O$40:$O$74,0),2)/12</f>
        <v/>
      </c>
      <c r="MC16">
        <f>INDEX($O$40:$Q$74,MATCH(MC2,$O$40:$O$74,0),2)/12</f>
        <v/>
      </c>
      <c r="MD16">
        <f>INDEX($O$40:$Q$74,MATCH(MD2,$O$40:$O$74,0),2)/12</f>
        <v/>
      </c>
      <c r="ME16">
        <f>INDEX($O$40:$Q$74,MATCH(ME2,$O$40:$O$74,0),2)/12</f>
        <v/>
      </c>
      <c r="MF16">
        <f>INDEX($O$40:$Q$74,MATCH(MF2,$O$40:$O$74,0),2)/12</f>
        <v/>
      </c>
      <c r="MG16">
        <f>INDEX($O$40:$Q$74,MATCH(MG2,$O$40:$O$74,0),2)/12</f>
        <v/>
      </c>
      <c r="MH16">
        <f>INDEX($O$40:$Q$74,MATCH(MH2,$O$40:$O$74,0),2)/12</f>
        <v/>
      </c>
      <c r="MI16">
        <f>INDEX($O$40:$Q$74,MATCH(MI2,$O$40:$O$74,0),2)/12</f>
        <v/>
      </c>
      <c r="MJ16">
        <f>INDEX($O$40:$Q$74,MATCH(MJ2,$O$40:$O$74,0),2)/12</f>
        <v/>
      </c>
      <c r="MK16">
        <f>INDEX($O$40:$Q$74,MATCH(MK2,$O$40:$O$74,0),2)/12</f>
        <v/>
      </c>
      <c r="ML16">
        <f>INDEX($O$40:$Q$74,MATCH(ML2,$O$40:$O$74,0),2)/12</f>
        <v/>
      </c>
      <c r="MM16">
        <f>INDEX($O$40:$Q$74,MATCH(MM2,$O$40:$O$74,0),2)/12</f>
        <v/>
      </c>
      <c r="MN16">
        <f>INDEX($O$40:$Q$74,MATCH(MN2,$O$40:$O$74,0),2)/12</f>
        <v/>
      </c>
      <c r="MO16">
        <f>INDEX($O$40:$Q$74,MATCH(MO2,$O$40:$O$74,0),2)/12</f>
        <v/>
      </c>
      <c r="MP16">
        <f>INDEX($O$40:$Q$74,MATCH(MP2,$O$40:$O$74,0),2)/12</f>
        <v/>
      </c>
      <c r="MQ16">
        <f>INDEX($O$40:$Q$74,MATCH(MQ2,$O$40:$O$74,0),2)/12</f>
        <v/>
      </c>
      <c r="MR16">
        <f>INDEX($O$40:$Q$74,MATCH(MR2,$O$40:$O$74,0),2)/12</f>
        <v/>
      </c>
      <c r="MS16">
        <f>INDEX($O$40:$Q$74,MATCH(MS2,$O$40:$O$74,0),2)/12</f>
        <v/>
      </c>
      <c r="MT16">
        <f>INDEX($O$40:$Q$74,MATCH(MT2,$O$40:$O$74,0),2)/12</f>
        <v/>
      </c>
      <c r="MU16">
        <f>INDEX($O$40:$Q$74,MATCH(MU2,$O$40:$O$74,0),2)/12</f>
        <v/>
      </c>
      <c r="MV16">
        <f>INDEX($O$40:$Q$74,MATCH(MV2,$O$40:$O$74,0),2)/12</f>
        <v/>
      </c>
      <c r="MW16">
        <f>INDEX($O$40:$Q$74,MATCH(MW2,$O$40:$O$74,0),2)/12</f>
        <v/>
      </c>
      <c r="MX16">
        <f>INDEX($O$40:$Q$74,MATCH(MX2,$O$40:$O$74,0),2)/12</f>
        <v/>
      </c>
      <c r="MY16">
        <f>INDEX($O$40:$Q$74,MATCH(MY2,$O$40:$O$74,0),2)/12</f>
        <v/>
      </c>
      <c r="MZ16">
        <f>INDEX($O$40:$Q$74,MATCH(MZ2,$O$40:$O$74,0),2)/12</f>
        <v/>
      </c>
      <c r="NA16">
        <f>INDEX($O$40:$Q$74,MATCH(NA2,$O$40:$O$74,0),2)/12</f>
        <v/>
      </c>
      <c r="NB16">
        <f>INDEX($O$40:$Q$74,MATCH(NB2,$O$40:$O$74,0),2)/12</f>
        <v/>
      </c>
      <c r="NC16">
        <f>INDEX($O$40:$Q$74,MATCH(NC2,$O$40:$O$74,0),2)/12</f>
        <v/>
      </c>
      <c r="ND16">
        <f>INDEX($O$40:$Q$74,MATCH(ND2,$O$40:$O$74,0),2)/12</f>
        <v/>
      </c>
      <c r="NE16">
        <f>INDEX($O$40:$Q$74,MATCH(NE2,$O$40:$O$74,0),2)/12</f>
        <v/>
      </c>
      <c r="NF16">
        <f>INDEX($O$40:$Q$74,MATCH(NF2,$O$40:$O$74,0),2)/12</f>
        <v/>
      </c>
      <c r="NG16">
        <f>INDEX($O$40:$Q$74,MATCH(NG2,$O$40:$O$74,0),2)/12</f>
        <v/>
      </c>
      <c r="NH16">
        <f>INDEX($O$40:$Q$74,MATCH(NH2,$O$40:$O$74,0),2)/12</f>
        <v/>
      </c>
      <c r="NI16">
        <f>INDEX($O$40:$Q$74,MATCH(NI2,$O$40:$O$74,0),2)/12</f>
        <v/>
      </c>
      <c r="NJ16">
        <f>INDEX($O$40:$Q$74,MATCH(NJ2,$O$40:$O$74,0),2)/12</f>
        <v/>
      </c>
      <c r="NK16">
        <f>INDEX($O$40:$Q$74,MATCH(NK2,$O$40:$O$74,0),2)/12</f>
        <v/>
      </c>
      <c r="NL16">
        <f>INDEX($O$40:$Q$74,MATCH(NL2,$O$40:$O$74,0),2)/12</f>
        <v/>
      </c>
      <c r="NM16">
        <f>INDEX($O$40:$Q$74,MATCH(NM2,$O$40:$O$74,0),2)/12</f>
        <v/>
      </c>
      <c r="NN16">
        <f>INDEX($O$40:$Q$74,MATCH(NN2,$O$40:$O$74,0),2)/12</f>
        <v/>
      </c>
      <c r="NO16">
        <f>INDEX($O$40:$Q$74,MATCH(NO2,$O$40:$O$74,0),2)/12</f>
        <v/>
      </c>
      <c r="NP16">
        <f>INDEX($O$40:$Q$74,MATCH(NP2,$O$40:$O$74,0),2)/12</f>
        <v/>
      </c>
      <c r="NQ16">
        <f>INDEX($O$40:$Q$74,MATCH(NQ2,$O$40:$O$74,0),2)/12</f>
        <v/>
      </c>
      <c r="NR16">
        <f>INDEX($O$40:$Q$74,MATCH(NR2,$O$40:$O$74,0),2)/12</f>
        <v/>
      </c>
      <c r="NS16">
        <f>INDEX($O$40:$Q$74,MATCH(NS2,$O$40:$O$74,0),2)/12</f>
        <v/>
      </c>
      <c r="NT16">
        <f>INDEX($O$40:$Q$74,MATCH(NT2,$O$40:$O$74,0),2)/12</f>
        <v/>
      </c>
      <c r="NU16">
        <f>INDEX($O$40:$Q$74,MATCH(NU2,$O$40:$O$74,0),2)/12</f>
        <v/>
      </c>
      <c r="NV16">
        <f>INDEX($O$40:$Q$74,MATCH(NV2,$O$40:$O$74,0),2)/12</f>
        <v/>
      </c>
      <c r="NW16">
        <f>INDEX($O$40:$Q$74,MATCH(NW2,$O$40:$O$74,0),2)/12</f>
        <v/>
      </c>
      <c r="NX16">
        <f>INDEX($O$40:$Q$74,MATCH(NX2,$O$40:$O$74,0),2)/12</f>
        <v/>
      </c>
      <c r="NY16">
        <f>INDEX($O$40:$Q$74,MATCH(NY2,$O$40:$O$74,0),2)/12</f>
        <v/>
      </c>
      <c r="NZ16">
        <f>INDEX($O$40:$Q$74,MATCH(NZ2,$O$40:$O$74,0),2)/12</f>
        <v/>
      </c>
      <c r="OA16">
        <f>INDEX($O$40:$Q$74,MATCH(OA2,$O$40:$O$74,0),2)/12</f>
        <v/>
      </c>
      <c r="OB16">
        <f>INDEX($O$40:$Q$74,MATCH(OB2,$O$40:$O$74,0),2)/12</f>
        <v/>
      </c>
      <c r="OC16">
        <f>INDEX($O$40:$Q$74,MATCH(OC2,$O$40:$O$74,0),2)/12</f>
        <v/>
      </c>
      <c r="OD16">
        <f>INDEX($O$40:$Q$74,MATCH(OD2,$O$40:$O$74,0),2)/12</f>
        <v/>
      </c>
      <c r="OE16">
        <f>INDEX($O$40:$Q$74,MATCH(OE2,$O$40:$O$74,0),2)/12</f>
        <v/>
      </c>
      <c r="OF16">
        <f>INDEX($O$40:$Q$74,MATCH(OF2,$O$40:$O$74,0),2)/12</f>
        <v/>
      </c>
      <c r="OG16">
        <f>INDEX($O$40:$Q$74,MATCH(OG2,$O$40:$O$74,0),2)/12</f>
        <v/>
      </c>
      <c r="OH16">
        <f>INDEX($O$40:$Q$74,MATCH(OH2,$O$40:$O$74,0),2)/12</f>
        <v/>
      </c>
      <c r="OI16">
        <f>INDEX($O$40:$Q$74,MATCH(OI2,$O$40:$O$74,0),2)/12</f>
        <v/>
      </c>
      <c r="OJ16">
        <f>INDEX($O$40:$Q$74,MATCH(OJ2,$O$40:$O$74,0),2)/12</f>
        <v/>
      </c>
      <c r="OK16">
        <f>INDEX($O$40:$Q$74,MATCH(OK2,$O$40:$O$74,0),2)/12</f>
        <v/>
      </c>
      <c r="OL16">
        <f>INDEX($O$40:$Q$74,MATCH(OL2,$O$40:$O$74,0),2)/12</f>
        <v/>
      </c>
      <c r="OM16">
        <f>INDEX($O$40:$Q$74,MATCH(OM2,$O$40:$O$74,0),2)/12</f>
        <v/>
      </c>
      <c r="ON16">
        <f>INDEX($O$40:$Q$74,MATCH(ON2,$O$40:$O$74,0),2)/12</f>
        <v/>
      </c>
      <c r="OO16">
        <f>INDEX($O$40:$Q$74,MATCH(OO2,$O$40:$O$74,0),2)/12</f>
        <v/>
      </c>
      <c r="OP16">
        <f>INDEX($O$40:$Q$74,MATCH(OP2,$O$40:$O$74,0),2)/12</f>
        <v/>
      </c>
      <c r="OQ16">
        <f>INDEX($O$40:$Q$74,MATCH(OQ2,$O$40:$O$74,0),2)/12</f>
        <v/>
      </c>
      <c r="OR16">
        <f>INDEX($O$40:$Q$74,MATCH(OR2,$O$40:$O$74,0),2)/12</f>
        <v/>
      </c>
      <c r="OS16">
        <f>INDEX($O$40:$Q$74,MATCH(OS2,$O$40:$O$74,0),2)/12</f>
        <v/>
      </c>
      <c r="OT16">
        <f>INDEX($O$40:$Q$74,MATCH(OT2,$O$40:$O$74,0),2)/12</f>
        <v/>
      </c>
      <c r="OU16">
        <f>INDEX($O$40:$Q$74,MATCH(OU2,$O$40:$O$74,0),2)/12</f>
        <v/>
      </c>
      <c r="OV16">
        <f>INDEX($O$40:$Q$74,MATCH(OV2,$O$40:$O$74,0),2)/12</f>
        <v/>
      </c>
      <c r="OW16">
        <f>INDEX($O$40:$Q$74,MATCH(OW2,$O$40:$O$74,0),2)/12</f>
        <v/>
      </c>
      <c r="OX16">
        <f>INDEX($O$40:$Q$74,MATCH(OX2,$O$40:$O$74,0),2)/12</f>
        <v/>
      </c>
      <c r="OY16">
        <f>INDEX($O$40:$Q$74,MATCH(OY2,$O$40:$O$74,0),2)/12</f>
        <v/>
      </c>
      <c r="OZ16">
        <f>INDEX($O$40:$Q$74,MATCH(OZ2,$O$40:$O$74,0),2)/12</f>
        <v/>
      </c>
      <c r="PA16">
        <f>INDEX($O$40:$Q$74,MATCH(PA2,$O$40:$O$74,0),2)/12</f>
        <v/>
      </c>
      <c r="PB16">
        <f>INDEX($O$40:$Q$74,MATCH(PB2,$O$40:$O$74,0),2)/12</f>
        <v/>
      </c>
      <c r="PC16">
        <f>INDEX($O$40:$Q$74,MATCH(PC2,$O$40:$O$74,0),2)/12</f>
        <v/>
      </c>
      <c r="PD16">
        <f>INDEX($O$40:$Q$74,MATCH(PD2,$O$40:$O$74,0),2)/12</f>
        <v/>
      </c>
      <c r="PE16">
        <f>INDEX($O$40:$Q$74,MATCH(PE2,$O$40:$O$74,0),2)/12</f>
        <v/>
      </c>
      <c r="PF16">
        <f>INDEX($O$40:$Q$74,MATCH(PF2,$O$40:$O$74,0),2)/12</f>
        <v/>
      </c>
      <c r="PG16">
        <f>INDEX($O$40:$Q$74,MATCH(PG2,$O$40:$O$74,0),2)/12</f>
        <v/>
      </c>
      <c r="PH16">
        <f>INDEX($O$40:$Q$74,MATCH(PH2,$O$40:$O$74,0),2)/12</f>
        <v/>
      </c>
      <c r="PI16">
        <f>INDEX($O$40:$Q$74,MATCH(PI2,$O$40:$O$74,0),2)/12</f>
        <v/>
      </c>
      <c r="PJ16">
        <f>INDEX($O$40:$Q$74,MATCH(PJ2,$O$40:$O$74,0),2)/12</f>
        <v/>
      </c>
      <c r="PK16">
        <f>INDEX($O$40:$Q$74,MATCH(PK2,$O$40:$O$74,0),2)/12</f>
        <v/>
      </c>
      <c r="PL16">
        <f>INDEX($O$40:$Q$74,MATCH(PL2,$O$40:$O$74,0),2)/12</f>
        <v/>
      </c>
      <c r="PM16">
        <f>INDEX($O$40:$Q$74,MATCH(PM2,$O$40:$O$74,0),2)/12</f>
        <v/>
      </c>
      <c r="PN16">
        <f>INDEX($O$40:$Q$74,MATCH(PN2,$O$40:$O$74,0),2)/12</f>
        <v/>
      </c>
      <c r="PO16">
        <f>INDEX($O$40:$Q$74,MATCH(PO2,$O$40:$O$74,0),2)/12</f>
        <v/>
      </c>
      <c r="PP16">
        <f>INDEX($O$40:$Q$74,MATCH(PP2,$O$40:$O$74,0),2)/12</f>
        <v/>
      </c>
      <c r="PQ16">
        <f>INDEX($O$40:$Q$74,MATCH(PQ2,$O$40:$O$74,0),2)/12</f>
        <v/>
      </c>
      <c r="PR16">
        <f>INDEX($O$40:$Q$74,MATCH(PR2,$O$40:$O$74,0),2)/12</f>
        <v/>
      </c>
      <c r="PS16">
        <f>INDEX($O$40:$Q$74,MATCH(PS2,$O$40:$O$74,0),2)/12</f>
        <v/>
      </c>
      <c r="PT16">
        <f>INDEX($O$40:$Q$74,MATCH(PT2,$O$40:$O$74,0),2)/12</f>
        <v/>
      </c>
      <c r="PU16">
        <f>INDEX($O$40:$Q$74,MATCH(PU2,$O$40:$O$74,0),2)/12</f>
        <v/>
      </c>
      <c r="PV16">
        <f>INDEX($O$40:$Q$74,MATCH(PV2,$O$40:$O$74,0),2)/12</f>
        <v/>
      </c>
      <c r="PW16">
        <f>INDEX($O$40:$Q$74,MATCH(PW2,$O$40:$O$74,0),2)/12</f>
        <v/>
      </c>
      <c r="PX16">
        <f>INDEX($O$40:$Q$74,MATCH(PX2,$O$40:$O$74,0),2)/12</f>
        <v/>
      </c>
      <c r="PY16">
        <f>INDEX($O$40:$Q$74,MATCH(PY2,$O$40:$O$74,0),2)/12</f>
        <v/>
      </c>
      <c r="PZ16">
        <f>INDEX($O$40:$Q$74,MATCH(PZ2,$O$40:$O$74,0),2)/12</f>
        <v/>
      </c>
      <c r="QA16">
        <f>INDEX($O$40:$Q$74,MATCH(QA2,$O$40:$O$74,0),2)/12</f>
        <v/>
      </c>
      <c r="QB16">
        <f>INDEX($O$40:$Q$74,MATCH(QB2,$O$40:$O$74,0),2)/12</f>
        <v/>
      </c>
      <c r="QC16">
        <f>INDEX($O$40:$Q$74,MATCH(QC2,$O$40:$O$74,0),2)/12</f>
        <v/>
      </c>
      <c r="QD16">
        <f>INDEX($O$40:$Q$74,MATCH(QD2,$O$40:$O$74,0),2)/12</f>
        <v/>
      </c>
      <c r="QE16">
        <f>INDEX($O$40:$Q$74,MATCH(QE2,$O$40:$O$74,0),2)/12</f>
        <v/>
      </c>
      <c r="QF16">
        <f>INDEX($O$40:$Q$74,MATCH(QF2,$O$40:$O$74,0),2)/12</f>
        <v/>
      </c>
      <c r="QG16">
        <f>INDEX($O$40:$Q$74,MATCH(QG2,$O$40:$O$74,0),2)/12</f>
        <v/>
      </c>
      <c r="QH16">
        <f>INDEX($O$40:$Q$74,MATCH(QH2,$O$40:$O$74,0),2)/12</f>
        <v/>
      </c>
      <c r="QI16">
        <f>INDEX($O$40:$Q$74,MATCH(QI2,$O$40:$O$74,0),2)/12</f>
        <v/>
      </c>
      <c r="QJ16">
        <f>INDEX($O$40:$Q$74,MATCH(QJ2,$O$40:$O$74,0),2)/12</f>
        <v/>
      </c>
      <c r="QK16">
        <f>INDEX($O$40:$Q$74,MATCH(QK2,$O$40:$O$74,0),2)/12</f>
        <v/>
      </c>
      <c r="QL16">
        <f>INDEX($O$40:$Q$74,MATCH(QL2,$O$40:$O$74,0),2)/12</f>
        <v/>
      </c>
      <c r="QM16">
        <f>INDEX($O$40:$Q$74,MATCH(QM2,$O$40:$O$74,0),2)/12</f>
        <v/>
      </c>
      <c r="QN16">
        <f>INDEX($O$40:$Q$74,MATCH(QN2,$O$40:$O$74,0),2)/12</f>
        <v/>
      </c>
      <c r="QO16">
        <f>INDEX($O$40:$Q$74,MATCH(QO2,$O$40:$O$74,0),2)/12</f>
        <v/>
      </c>
      <c r="QP16">
        <f>INDEX($O$40:$Q$74,MATCH(QP2,$O$40:$O$74,0),2)/12</f>
        <v/>
      </c>
      <c r="QQ16">
        <f>INDEX($O$40:$Q$74,MATCH(QQ2,$O$40:$O$74,0),2)/12</f>
        <v/>
      </c>
      <c r="QR16">
        <f>INDEX($O$40:$Q$74,MATCH(QR2,$O$40:$O$74,0),2)/12</f>
        <v/>
      </c>
      <c r="QS16">
        <f>INDEX($O$40:$Q$74,MATCH(QS2,$O$40:$O$74,0),2)/12</f>
        <v/>
      </c>
      <c r="QT16">
        <f>INDEX($O$40:$Q$74,MATCH(QT2,$O$40:$O$74,0),2)/12</f>
        <v/>
      </c>
      <c r="QU16">
        <f>INDEX($O$40:$Q$74,MATCH(QU2,$O$40:$O$74,0),2)/12</f>
        <v/>
      </c>
      <c r="QV16">
        <f>INDEX($O$40:$Q$74,MATCH(QV2,$O$40:$O$74,0),2)/12</f>
        <v/>
      </c>
      <c r="QW16">
        <f>INDEX($O$40:$Q$74,MATCH(QW2,$O$40:$O$74,0),2)/12</f>
        <v/>
      </c>
      <c r="QX16">
        <f>INDEX($O$40:$Q$74,MATCH(QX2,$O$40:$O$74,0),2)/12</f>
        <v/>
      </c>
      <c r="QY16">
        <f>INDEX($O$40:$Q$74,MATCH(QY2,$O$40:$O$74,0),2)/12</f>
        <v/>
      </c>
      <c r="QZ16">
        <f>INDEX($O$40:$Q$74,MATCH(QZ2,$O$40:$O$74,0),2)/12</f>
        <v/>
      </c>
      <c r="RA16">
        <f>INDEX($O$40:$Q$74,MATCH(RA2,$O$40:$O$74,0),2)/12</f>
        <v/>
      </c>
      <c r="RB16">
        <f>INDEX($O$40:$Q$74,MATCH(RB2,$O$40:$O$74,0),2)/12</f>
        <v/>
      </c>
      <c r="RC16">
        <f>INDEX($O$40:$Q$74,MATCH(RC2,$O$40:$O$74,0),2)/12</f>
        <v/>
      </c>
      <c r="RD16">
        <f>INDEX($O$40:$Q$74,MATCH(RD2,$O$40:$O$74,0),2)/12</f>
        <v/>
      </c>
      <c r="RE16">
        <f>INDEX($O$40:$Q$74,MATCH(RE2,$O$40:$O$74,0),2)/12</f>
        <v/>
      </c>
      <c r="RF16">
        <f>INDEX($O$40:$Q$74,MATCH(RF2,$O$40:$O$74,0),2)/12</f>
        <v/>
      </c>
      <c r="RG16">
        <f>INDEX($O$40:$Q$74,MATCH(RG2,$O$40:$O$74,0),2)/12</f>
        <v/>
      </c>
      <c r="RH16">
        <f>INDEX($O$40:$Q$74,MATCH(RH2,$O$40:$O$74,0),2)/12</f>
        <v/>
      </c>
      <c r="RI16">
        <f>INDEX($O$40:$Q$74,MATCH(RI2,$O$40:$O$74,0),2)/12</f>
        <v/>
      </c>
      <c r="RJ16">
        <f>INDEX($O$40:$Q$74,MATCH(RJ2,$O$40:$O$74,0),2)/12</f>
        <v/>
      </c>
      <c r="RK16">
        <f>INDEX($O$40:$Q$74,MATCH(RK2,$O$40:$O$74,0),2)/12</f>
        <v/>
      </c>
      <c r="RL16">
        <f>INDEX($O$40:$Q$74,MATCH(RL2,$O$40:$O$74,0),2)/12</f>
        <v/>
      </c>
      <c r="RM16">
        <f>INDEX($O$40:$Q$74,MATCH(RM2,$O$40:$O$74,0),2)/12</f>
        <v/>
      </c>
      <c r="RN16">
        <f>INDEX($O$40:$Q$74,MATCH(RN2,$O$40:$O$74,0),2)/12</f>
        <v/>
      </c>
      <c r="RO16">
        <f>INDEX($O$40:$Q$74,MATCH(RO2,$O$40:$O$74,0),2)/12</f>
        <v/>
      </c>
      <c r="RP16">
        <f>INDEX($O$40:$Q$74,MATCH(RP2,$O$40:$O$74,0),2)/12</f>
        <v/>
      </c>
      <c r="RQ16">
        <f>INDEX($O$40:$Q$74,MATCH(RQ2,$O$40:$O$74,0),2)/12</f>
        <v/>
      </c>
      <c r="RR16">
        <f>INDEX($O$40:$Q$74,MATCH(RR2,$O$40:$O$74,0),2)/12</f>
        <v/>
      </c>
      <c r="RS16">
        <f>INDEX($O$40:$Q$74,MATCH(RS2,$O$40:$O$74,0),2)/12</f>
        <v/>
      </c>
      <c r="RT16">
        <f>INDEX($O$40:$Q$74,MATCH(RT2,$O$40:$O$74,0),2)/12</f>
        <v/>
      </c>
      <c r="RU16">
        <f>INDEX($O$40:$Q$74,MATCH(RU2,$O$40:$O$74,0),2)/12</f>
        <v/>
      </c>
      <c r="RV16">
        <f>INDEX($O$40:$Q$74,MATCH(RV2,$O$40:$O$74,0),2)/12</f>
        <v/>
      </c>
      <c r="RW16">
        <f>INDEX($O$40:$Q$74,MATCH(RW2,$O$40:$O$74,0),2)/12</f>
        <v/>
      </c>
      <c r="RX16">
        <f>INDEX($O$40:$Q$74,MATCH(RX2,$O$40:$O$74,0),2)/12</f>
        <v/>
      </c>
      <c r="RY16">
        <f>INDEX($O$40:$Q$74,MATCH(RY2,$O$40:$O$74,0),2)/12</f>
        <v/>
      </c>
      <c r="RZ16">
        <f>INDEX($O$40:$Q$74,MATCH(RZ2,$O$40:$O$74,0),2)/12</f>
        <v/>
      </c>
      <c r="SA16">
        <f>INDEX($O$40:$Q$74,MATCH(SA2,$O$40:$O$74,0),2)/12</f>
        <v/>
      </c>
      <c r="SB16">
        <f>INDEX($O$40:$Q$74,MATCH(SB2,$O$40:$O$74,0),2)/12</f>
        <v/>
      </c>
      <c r="SC16">
        <f>INDEX($O$40:$Q$74,MATCH(SC2,$O$40:$O$74,0),2)/12</f>
        <v/>
      </c>
      <c r="SD16">
        <f>INDEX($O$40:$Q$74,MATCH(SD2,$O$40:$O$74,0),2)/12</f>
        <v/>
      </c>
      <c r="SE16">
        <f>INDEX($O$40:$Q$74,MATCH(SE2,$O$40:$O$74,0),2)/12</f>
        <v/>
      </c>
    </row>
    <row r="18" spans="1:499">
      <c r="A18" t="s">
        <v>48</v>
      </c>
    </row>
    <row r="19" spans="1:499">
      <c r="G19" t="s">
        <v>49</v>
      </c>
      <c r="H19">
        <f>MATCH(H$2,'EIA Consumption'!$2:$2,0)</f>
        <v/>
      </c>
      <c r="I19">
        <f>MATCH(I$2,'EIA Consumption'!$2:$2,0)</f>
        <v/>
      </c>
      <c r="J19">
        <f>MATCH(J$2,'EIA Consumption'!$2:$2,0)</f>
        <v/>
      </c>
      <c r="K19">
        <f>MATCH(K$2,'EIA Consumption'!$2:$2,0)</f>
        <v/>
      </c>
      <c r="L19">
        <f>MATCH(L$2,'EIA Consumption'!$2:$2,0)</f>
        <v/>
      </c>
      <c r="M19">
        <f>MATCH(M$2,'EIA Consumption'!$2:$2,0)</f>
        <v/>
      </c>
      <c r="N19">
        <f>MATCH(N$2,'EIA Consumption'!$2:$2,0)</f>
        <v/>
      </c>
      <c r="O19">
        <f>MATCH(O$2,'EIA Consumption'!$2:$2,0)</f>
        <v/>
      </c>
      <c r="P19">
        <f>MATCH(P$2,'EIA Consumption'!$2:$2,0)</f>
        <v/>
      </c>
      <c r="Q19">
        <f>MATCH(Q$2,'EIA Consumption'!$2:$2,0)</f>
        <v/>
      </c>
      <c r="R19">
        <f>MATCH(R$2,'EIA Consumption'!$2:$2,0)</f>
        <v/>
      </c>
      <c r="S19">
        <f>MATCH(S$2,'EIA Consumption'!$2:$2,0)</f>
        <v/>
      </c>
      <c r="T19">
        <f>MATCH(T$2,'EIA Consumption'!$2:$2,0)</f>
        <v/>
      </c>
      <c r="U19">
        <f>MATCH(U$2,'EIA Consumption'!$2:$2,0)</f>
        <v/>
      </c>
      <c r="V19">
        <f>MATCH(V$2,'EIA Consumption'!$2:$2,0)</f>
        <v/>
      </c>
      <c r="W19">
        <f>MATCH(W$2,'EIA Consumption'!$2:$2,0)</f>
        <v/>
      </c>
      <c r="X19">
        <f>MATCH(X$2,'EIA Consumption'!$2:$2,0)</f>
        <v/>
      </c>
      <c r="Y19">
        <f>MATCH(Y$2,'EIA Consumption'!$2:$2,0)</f>
        <v/>
      </c>
      <c r="Z19">
        <f>MATCH(Z$2,'EIA Consumption'!$2:$2,0)</f>
        <v/>
      </c>
      <c r="AA19">
        <f>MATCH(AA$2,'EIA Consumption'!$2:$2,0)</f>
        <v/>
      </c>
      <c r="AB19">
        <f>MATCH(AB$2,'EIA Consumption'!$2:$2,0)</f>
        <v/>
      </c>
      <c r="AC19">
        <f>MATCH(AC$2,'EIA Consumption'!$2:$2,0)</f>
        <v/>
      </c>
      <c r="AD19">
        <f>MATCH(AD$2,'EIA Consumption'!$2:$2,0)</f>
        <v/>
      </c>
      <c r="AE19">
        <f>MATCH(AE$2,'EIA Consumption'!$2:$2,0)</f>
        <v/>
      </c>
      <c r="AF19">
        <f>MATCH(AF$2,'EIA Consumption'!$2:$2,0)</f>
        <v/>
      </c>
      <c r="AG19">
        <f>MATCH(AG$2,'EIA Consumption'!$2:$2,0)</f>
        <v/>
      </c>
      <c r="AH19">
        <f>MATCH(AH$2,'EIA Consumption'!$2:$2,0)</f>
        <v/>
      </c>
      <c r="AI19">
        <f>MATCH(AI$2,'EIA Consumption'!$2:$2,0)</f>
        <v/>
      </c>
      <c r="AJ19">
        <f>MATCH(AJ$2,'EIA Consumption'!$2:$2,0)</f>
        <v/>
      </c>
      <c r="AK19">
        <f>MATCH(AK$2,'EIA Consumption'!$2:$2,0)</f>
        <v/>
      </c>
      <c r="AL19">
        <f>MATCH(AL$2,'EIA Consumption'!$2:$2,0)</f>
        <v/>
      </c>
      <c r="AM19">
        <f>MATCH(AM$2,'EIA Consumption'!$2:$2,0)</f>
        <v/>
      </c>
      <c r="AN19">
        <f>MATCH(AN$2,'EIA Consumption'!$2:$2,0)</f>
        <v/>
      </c>
      <c r="AO19">
        <f>MATCH(AO$2,'EIA Consumption'!$2:$2,0)</f>
        <v/>
      </c>
      <c r="AP19">
        <f>MATCH(AP$2,'EIA Consumption'!$2:$2,0)</f>
        <v/>
      </c>
      <c r="AQ19">
        <f>MATCH(AQ$2,'EIA Consumption'!$2:$2,0)</f>
        <v/>
      </c>
      <c r="AR19">
        <f>MATCH(AR$2,'EIA Consumption'!$2:$2,0)</f>
        <v/>
      </c>
      <c r="AS19">
        <f>MATCH(AS$2,'EIA Consumption'!$2:$2,0)</f>
        <v/>
      </c>
      <c r="AT19">
        <f>MATCH(AT$2,'EIA Consumption'!$2:$2,0)</f>
        <v/>
      </c>
      <c r="AU19">
        <f>MATCH(AU$2,'EIA Consumption'!$2:$2,0)</f>
        <v/>
      </c>
      <c r="AV19">
        <f>MATCH(AV$2,'EIA Consumption'!$2:$2,0)</f>
        <v/>
      </c>
      <c r="AW19">
        <f>MATCH(AW$2,'EIA Consumption'!$2:$2,0)</f>
        <v/>
      </c>
      <c r="AX19">
        <f>MATCH(AX$2,'EIA Consumption'!$2:$2,0)</f>
        <v/>
      </c>
      <c r="AY19">
        <f>MATCH(AY$2,'EIA Consumption'!$2:$2,0)</f>
        <v/>
      </c>
      <c r="AZ19">
        <f>MATCH(AZ$2,'EIA Consumption'!$2:$2,0)</f>
        <v/>
      </c>
      <c r="BA19">
        <f>MATCH(BA$2,'EIA Consumption'!$2:$2,0)</f>
        <v/>
      </c>
      <c r="BB19">
        <f>MATCH(BB$2,'EIA Consumption'!$2:$2,0)</f>
        <v/>
      </c>
      <c r="BC19">
        <f>MATCH(BC$2,'EIA Consumption'!$2:$2,0)</f>
        <v/>
      </c>
      <c r="BD19">
        <f>MATCH(BD$2,'EIA Consumption'!$2:$2,0)</f>
        <v/>
      </c>
      <c r="BE19">
        <f>MATCH(BE$2,'EIA Consumption'!$2:$2,0)</f>
        <v/>
      </c>
      <c r="BF19">
        <f>MATCH(BF$2,'EIA Consumption'!$2:$2,0)</f>
        <v/>
      </c>
      <c r="BG19">
        <f>MATCH(BG$2,'EIA Consumption'!$2:$2,0)</f>
        <v/>
      </c>
      <c r="BH19">
        <f>MATCH(BH$2,'EIA Consumption'!$2:$2,0)</f>
        <v/>
      </c>
      <c r="BI19">
        <f>MATCH(BI$2,'EIA Consumption'!$2:$2,0)</f>
        <v/>
      </c>
      <c r="BJ19">
        <f>MATCH(BJ$2,'EIA Consumption'!$2:$2,0)</f>
        <v/>
      </c>
      <c r="BK19">
        <f>MATCH(BK$2,'EIA Consumption'!$2:$2,0)</f>
        <v/>
      </c>
      <c r="BL19">
        <f>MATCH(BL$2,'EIA Consumption'!$2:$2,0)</f>
        <v/>
      </c>
      <c r="BM19">
        <f>MATCH(BM$2,'EIA Consumption'!$2:$2,0)</f>
        <v/>
      </c>
      <c r="BN19">
        <f>MATCH(BN$2,'EIA Consumption'!$2:$2,0)</f>
        <v/>
      </c>
      <c r="BO19">
        <f>MATCH(BO$2,'EIA Consumption'!$2:$2,0)</f>
        <v/>
      </c>
      <c r="BP19">
        <f>MATCH(BP$2,'EIA Consumption'!$2:$2,0)</f>
        <v/>
      </c>
      <c r="BQ19">
        <f>MATCH(BQ$2,'EIA Consumption'!$2:$2,0)</f>
        <v/>
      </c>
      <c r="BR19">
        <f>MATCH(BR$2,'EIA Consumption'!$2:$2,0)</f>
        <v/>
      </c>
      <c r="BS19">
        <f>MATCH(BS$2,'EIA Consumption'!$2:$2,0)</f>
        <v/>
      </c>
      <c r="BT19">
        <f>MATCH(BT$2,'EIA Consumption'!$2:$2,0)</f>
        <v/>
      </c>
      <c r="BU19">
        <f>MATCH(BU$2,'EIA Consumption'!$2:$2,0)</f>
        <v/>
      </c>
      <c r="BV19">
        <f>MATCH(BV$2,'EIA Consumption'!$2:$2,0)</f>
        <v/>
      </c>
      <c r="BW19">
        <f>MATCH(BW$2,'EIA Consumption'!$2:$2,0)</f>
        <v/>
      </c>
      <c r="BX19">
        <f>MATCH(BX$2,'EIA Consumption'!$2:$2,0)</f>
        <v/>
      </c>
      <c r="BY19">
        <f>MATCH(BY$2,'EIA Consumption'!$2:$2,0)</f>
        <v/>
      </c>
      <c r="BZ19">
        <f>MATCH(BZ$2,'EIA Consumption'!$2:$2,0)</f>
        <v/>
      </c>
      <c r="CA19">
        <f>MATCH(CA$2,'EIA Consumption'!$2:$2,0)</f>
        <v/>
      </c>
      <c r="CB19">
        <f>MATCH(CB$2,'EIA Consumption'!$2:$2,0)</f>
        <v/>
      </c>
      <c r="CC19">
        <f>MATCH(CC$2,'EIA Consumption'!$2:$2,0)</f>
        <v/>
      </c>
      <c r="CD19">
        <f>MATCH(CD$2,'EIA Consumption'!$2:$2,0)</f>
        <v/>
      </c>
      <c r="CE19">
        <f>MATCH(CE$2,'EIA Consumption'!$2:$2,0)</f>
        <v/>
      </c>
      <c r="CF19">
        <f>MATCH(CF$2,'EIA Consumption'!$2:$2,0)</f>
        <v/>
      </c>
      <c r="CG19">
        <f>MATCH(CG$2,'EIA Consumption'!$2:$2,0)</f>
        <v/>
      </c>
      <c r="CH19">
        <f>MATCH(CH$2,'EIA Consumption'!$2:$2,0)</f>
        <v/>
      </c>
      <c r="CI19">
        <f>MATCH(CI$2,'EIA Consumption'!$2:$2,0)</f>
        <v/>
      </c>
      <c r="CJ19">
        <f>MATCH(CJ$2,'EIA Consumption'!$2:$2,0)</f>
        <v/>
      </c>
      <c r="CK19">
        <f>MATCH(CK$2,'EIA Consumption'!$2:$2,0)</f>
        <v/>
      </c>
      <c r="CL19">
        <f>MATCH(CL$2,'EIA Consumption'!$2:$2,0)</f>
        <v/>
      </c>
      <c r="CM19">
        <f>MATCH(CM$2,'EIA Consumption'!$2:$2,0)</f>
        <v/>
      </c>
      <c r="CN19">
        <f>MATCH(CN$2,'EIA Consumption'!$2:$2,0)</f>
        <v/>
      </c>
      <c r="CO19">
        <f>MATCH(CO$2,'EIA Consumption'!$2:$2,0)</f>
        <v/>
      </c>
      <c r="CP19">
        <f>MATCH(CP$2,'EIA Consumption'!$2:$2,0)</f>
        <v/>
      </c>
      <c r="CQ19">
        <f>MATCH(CQ$2,'EIA Consumption'!$2:$2,0)</f>
        <v/>
      </c>
      <c r="CR19">
        <f>MATCH(CR$2,'EIA Consumption'!$2:$2,0)</f>
        <v/>
      </c>
      <c r="CS19">
        <f>MATCH(CS$2,'EIA Consumption'!$2:$2,0)</f>
        <v/>
      </c>
      <c r="CT19">
        <f>MATCH(CT$2,'EIA Consumption'!$2:$2,0)</f>
        <v/>
      </c>
      <c r="CU19">
        <f>MATCH(CU$2,'EIA Consumption'!$2:$2,0)</f>
        <v/>
      </c>
      <c r="CV19">
        <f>MATCH(CV$2,'EIA Consumption'!$2:$2,0)</f>
        <v/>
      </c>
      <c r="CW19">
        <f>MATCH(CW$2,'EIA Consumption'!$2:$2,0)</f>
        <v/>
      </c>
      <c r="CX19">
        <f>MATCH(CX$2,'EIA Consumption'!$2:$2,0)</f>
        <v/>
      </c>
      <c r="CY19">
        <f>MATCH(CY$2,'EIA Consumption'!$2:$2,0)</f>
        <v/>
      </c>
      <c r="CZ19">
        <f>MATCH(CZ$2,'EIA Consumption'!$2:$2,0)</f>
        <v/>
      </c>
      <c r="DA19">
        <f>MATCH(DA$2,'EIA Consumption'!$2:$2,0)</f>
        <v/>
      </c>
      <c r="DB19">
        <f>MATCH(DB$2,'EIA Consumption'!$2:$2,0)</f>
        <v/>
      </c>
      <c r="DC19">
        <f>MATCH(DC$2,'EIA Consumption'!$2:$2,0)</f>
        <v/>
      </c>
      <c r="DD19">
        <f>MATCH(DD$2,'EIA Consumption'!$2:$2,0)</f>
        <v/>
      </c>
      <c r="DE19">
        <f>MATCH(DE$2,'EIA Consumption'!$2:$2,0)</f>
        <v/>
      </c>
      <c r="DF19">
        <f>MATCH(DF$2,'EIA Consumption'!$2:$2,0)</f>
        <v/>
      </c>
      <c r="DG19">
        <f>MATCH(DG$2,'EIA Consumption'!$2:$2,0)</f>
        <v/>
      </c>
      <c r="DH19">
        <f>MATCH(DH$2,'EIA Consumption'!$2:$2,0)</f>
        <v/>
      </c>
      <c r="DI19">
        <f>MATCH(DI$2,'EIA Consumption'!$2:$2,0)</f>
        <v/>
      </c>
      <c r="DJ19">
        <f>MATCH(DJ$2,'EIA Consumption'!$2:$2,0)</f>
        <v/>
      </c>
      <c r="DK19">
        <f>MATCH(DK$2,'EIA Consumption'!$2:$2,0)</f>
        <v/>
      </c>
      <c r="DL19">
        <f>MATCH(DL$2,'EIA Consumption'!$2:$2,0)</f>
        <v/>
      </c>
      <c r="DM19">
        <f>MATCH(DM$2,'EIA Consumption'!$2:$2,0)</f>
        <v/>
      </c>
      <c r="DN19">
        <f>MATCH(DN$2,'EIA Consumption'!$2:$2,0)</f>
        <v/>
      </c>
      <c r="DO19">
        <f>MATCH(DO$2,'EIA Consumption'!$2:$2,0)</f>
        <v/>
      </c>
      <c r="DP19">
        <f>MATCH(DP$2,'EIA Consumption'!$2:$2,0)</f>
        <v/>
      </c>
      <c r="DQ19">
        <f>MATCH(DQ$2,'EIA Consumption'!$2:$2,0)</f>
        <v/>
      </c>
      <c r="DR19">
        <f>MATCH(DR$2,'EIA Consumption'!$2:$2,0)</f>
        <v/>
      </c>
      <c r="DS19">
        <f>MATCH(DS$2,'EIA Consumption'!$2:$2,0)</f>
        <v/>
      </c>
      <c r="DT19">
        <f>MATCH(DT$2,'EIA Consumption'!$2:$2,0)</f>
        <v/>
      </c>
      <c r="DU19">
        <f>MATCH(DU$2,'EIA Consumption'!$2:$2,0)</f>
        <v/>
      </c>
      <c r="DV19">
        <f>MATCH(DV$2,'EIA Consumption'!$2:$2,0)</f>
        <v/>
      </c>
      <c r="DW19">
        <f>MATCH(DW$2,'EIA Consumption'!$2:$2,0)</f>
        <v/>
      </c>
      <c r="DX19">
        <f>MATCH(DX$2,'EIA Consumption'!$2:$2,0)</f>
        <v/>
      </c>
      <c r="DY19">
        <f>MATCH(DY$2,'EIA Consumption'!$2:$2,0)</f>
        <v/>
      </c>
      <c r="DZ19">
        <f>MATCH(DZ$2,'EIA Consumption'!$2:$2,0)</f>
        <v/>
      </c>
      <c r="EA19">
        <f>MATCH(EA$2,'EIA Consumption'!$2:$2,0)</f>
        <v/>
      </c>
      <c r="EB19">
        <f>MATCH(EB$2,'EIA Consumption'!$2:$2,0)</f>
        <v/>
      </c>
      <c r="EC19">
        <f>MATCH(EC$2,'EIA Consumption'!$2:$2,0)</f>
        <v/>
      </c>
      <c r="ED19">
        <f>MATCH(ED$2,'EIA Consumption'!$2:$2,0)</f>
        <v/>
      </c>
      <c r="EE19">
        <f>MATCH(EE$2,'EIA Consumption'!$2:$2,0)</f>
        <v/>
      </c>
      <c r="EF19">
        <f>MATCH(EF$2,'EIA Consumption'!$2:$2,0)</f>
        <v/>
      </c>
      <c r="EG19">
        <f>MATCH(EG$2,'EIA Consumption'!$2:$2,0)</f>
        <v/>
      </c>
      <c r="EH19">
        <f>MATCH(EH$2,'EIA Consumption'!$2:$2,0)</f>
        <v/>
      </c>
      <c r="EI19">
        <f>MATCH(EI$2,'EIA Consumption'!$2:$2,0)</f>
        <v/>
      </c>
      <c r="EJ19">
        <f>MATCH(EJ$2,'EIA Consumption'!$2:$2,0)</f>
        <v/>
      </c>
      <c r="EK19">
        <f>MATCH(EK$2,'EIA Consumption'!$2:$2,0)</f>
        <v/>
      </c>
      <c r="EL19">
        <f>MATCH(EL$2,'EIA Consumption'!$2:$2,0)</f>
        <v/>
      </c>
      <c r="EM19">
        <f>MATCH(EM$2,'EIA Consumption'!$2:$2,0)</f>
        <v/>
      </c>
      <c r="EN19">
        <f>MATCH(EN$2,'EIA Consumption'!$2:$2,0)</f>
        <v/>
      </c>
      <c r="EO19">
        <f>MATCH(EO$2,'EIA Consumption'!$2:$2,0)</f>
        <v/>
      </c>
      <c r="EP19">
        <f>MATCH(EP$2,'EIA Consumption'!$2:$2,0)</f>
        <v/>
      </c>
      <c r="EQ19">
        <f>MATCH(EQ$2,'EIA Consumption'!$2:$2,0)</f>
        <v/>
      </c>
      <c r="ER19">
        <f>MATCH(ER$2,'EIA Consumption'!$2:$2,0)</f>
        <v/>
      </c>
      <c r="ES19">
        <f>MATCH(ES$2,'EIA Consumption'!$2:$2,0)</f>
        <v/>
      </c>
      <c r="ET19">
        <f>MATCH(ET$2,'EIA Consumption'!$2:$2,0)</f>
        <v/>
      </c>
      <c r="EU19">
        <f>MATCH(EU$2,'EIA Consumption'!$2:$2,0)</f>
        <v/>
      </c>
      <c r="EV19">
        <f>MATCH(EV$2,'EIA Consumption'!$2:$2,0)</f>
        <v/>
      </c>
      <c r="EW19">
        <f>MATCH(EW$2,'EIA Consumption'!$2:$2,0)</f>
        <v/>
      </c>
      <c r="EX19">
        <f>MATCH(EX$2,'EIA Consumption'!$2:$2,0)</f>
        <v/>
      </c>
      <c r="EY19">
        <f>MATCH(EY$2,'EIA Consumption'!$2:$2,0)</f>
        <v/>
      </c>
      <c r="EZ19">
        <f>MATCH(EZ$2,'EIA Consumption'!$2:$2,0)</f>
        <v/>
      </c>
      <c r="FA19">
        <f>MATCH(FA$2,'EIA Consumption'!$2:$2,0)</f>
        <v/>
      </c>
      <c r="FB19">
        <f>MATCH(FB$2,'EIA Consumption'!$2:$2,0)</f>
        <v/>
      </c>
      <c r="FC19">
        <f>MATCH(FC$2,'EIA Consumption'!$2:$2,0)</f>
        <v/>
      </c>
      <c r="FD19">
        <f>MATCH(FD$2,'EIA Consumption'!$2:$2,0)</f>
        <v/>
      </c>
      <c r="FE19">
        <f>MATCH(FE$2,'EIA Consumption'!$2:$2,0)</f>
        <v/>
      </c>
      <c r="FF19">
        <f>MATCH(FF$2,'EIA Consumption'!$2:$2,0)</f>
        <v/>
      </c>
      <c r="FG19">
        <f>MATCH(FG$2,'EIA Consumption'!$2:$2,0)</f>
        <v/>
      </c>
      <c r="FH19">
        <f>MATCH(FH$2,'EIA Consumption'!$2:$2,0)</f>
        <v/>
      </c>
      <c r="FI19">
        <f>MATCH(FI$2,'EIA Consumption'!$2:$2,0)</f>
        <v/>
      </c>
      <c r="FJ19">
        <f>MATCH(FJ$2,'EIA Consumption'!$2:$2,0)</f>
        <v/>
      </c>
      <c r="FK19">
        <f>MATCH(FK$2,'EIA Consumption'!$2:$2,0)</f>
        <v/>
      </c>
      <c r="FL19">
        <f>MATCH(FL$2,'EIA Consumption'!$2:$2,0)</f>
        <v/>
      </c>
      <c r="FM19">
        <f>MATCH(FM$2,'EIA Consumption'!$2:$2,0)</f>
        <v/>
      </c>
      <c r="FN19">
        <f>MATCH(FN$2,'EIA Consumption'!$2:$2,0)</f>
        <v/>
      </c>
      <c r="FO19">
        <f>MATCH(FO$2,'EIA Consumption'!$2:$2,0)</f>
        <v/>
      </c>
      <c r="FP19">
        <f>MATCH(FP$2,'EIA Consumption'!$2:$2,0)</f>
        <v/>
      </c>
      <c r="FQ19">
        <f>MATCH(FQ$2,'EIA Consumption'!$2:$2,0)</f>
        <v/>
      </c>
      <c r="FR19">
        <f>MATCH(FR$2,'EIA Consumption'!$2:$2,0)</f>
        <v/>
      </c>
      <c r="FS19">
        <f>MATCH(FS$2,'EIA Consumption'!$2:$2,0)</f>
        <v/>
      </c>
      <c r="FT19">
        <f>MATCH(FT$2,'EIA Consumption'!$2:$2,0)</f>
        <v/>
      </c>
      <c r="FU19">
        <f>MATCH(FU$2,'EIA Consumption'!$2:$2,0)</f>
        <v/>
      </c>
      <c r="FV19">
        <f>MATCH(FV$2,'EIA Consumption'!$2:$2,0)</f>
        <v/>
      </c>
      <c r="FW19">
        <f>MATCH(FW$2,'EIA Consumption'!$2:$2,0)</f>
        <v/>
      </c>
      <c r="FX19">
        <f>MATCH(FX$2,'EIA Consumption'!$2:$2,0)</f>
        <v/>
      </c>
      <c r="FY19">
        <f>MATCH(FY$2,'EIA Consumption'!$2:$2,0)</f>
        <v/>
      </c>
      <c r="FZ19">
        <f>MATCH(FZ$2,'EIA Consumption'!$2:$2,0)</f>
        <v/>
      </c>
      <c r="GA19">
        <f>MATCH(GA$2,'EIA Consumption'!$2:$2,0)</f>
        <v/>
      </c>
      <c r="GB19">
        <f>MATCH(GB$2,'EIA Consumption'!$2:$2,0)</f>
        <v/>
      </c>
      <c r="GC19">
        <f>MATCH(GC$2,'EIA Consumption'!$2:$2,0)</f>
        <v/>
      </c>
      <c r="GD19">
        <f>MATCH(GD$2,'EIA Consumption'!$2:$2,0)</f>
        <v/>
      </c>
      <c r="GE19">
        <f>MATCH(GE$2,'EIA Consumption'!$2:$2,0)</f>
        <v/>
      </c>
      <c r="GF19">
        <f>MATCH(GF$2,'EIA Consumption'!$2:$2,0)</f>
        <v/>
      </c>
      <c r="GG19">
        <f>MATCH(GG$2,'EIA Consumption'!$2:$2,0)</f>
        <v/>
      </c>
      <c r="GH19">
        <f>MATCH(GH$2,'EIA Consumption'!$2:$2,0)</f>
        <v/>
      </c>
      <c r="GI19">
        <f>MATCH(GI$2,'EIA Consumption'!$2:$2,0)</f>
        <v/>
      </c>
      <c r="GJ19">
        <f>MATCH(GJ$2,'EIA Consumption'!$2:$2,0)</f>
        <v/>
      </c>
      <c r="GK19">
        <f>MATCH(GK$2,'EIA Consumption'!$2:$2,0)</f>
        <v/>
      </c>
      <c r="GL19">
        <f>MATCH(GL$2,'EIA Consumption'!$2:$2,0)</f>
        <v/>
      </c>
      <c r="GM19">
        <f>MATCH(GM$2,'EIA Consumption'!$2:$2,0)</f>
        <v/>
      </c>
      <c r="GN19">
        <f>MATCH(GN$2,'EIA Consumption'!$2:$2,0)</f>
        <v/>
      </c>
      <c r="GO19">
        <f>MATCH(GO$2,'EIA Consumption'!$2:$2,0)</f>
        <v/>
      </c>
      <c r="GP19">
        <f>MATCH(GP$2,'EIA Consumption'!$2:$2,0)</f>
        <v/>
      </c>
      <c r="GQ19">
        <f>MATCH(GQ$2,'EIA Consumption'!$2:$2,0)</f>
        <v/>
      </c>
      <c r="GR19">
        <f>MATCH(GR$2,'EIA Consumption'!$2:$2,0)</f>
        <v/>
      </c>
      <c r="GS19">
        <f>MATCH(GS$2,'EIA Consumption'!$2:$2,0)</f>
        <v/>
      </c>
      <c r="GT19">
        <f>MATCH(GT$2,'EIA Consumption'!$2:$2,0)</f>
        <v/>
      </c>
      <c r="GU19">
        <f>MATCH(GU$2,'EIA Consumption'!$2:$2,0)</f>
        <v/>
      </c>
      <c r="GV19">
        <f>MATCH(GV$2,'EIA Consumption'!$2:$2,0)</f>
        <v/>
      </c>
      <c r="GW19">
        <f>MATCH(GW$2,'EIA Consumption'!$2:$2,0)</f>
        <v/>
      </c>
      <c r="GX19">
        <f>MATCH(GX$2,'EIA Consumption'!$2:$2,0)</f>
        <v/>
      </c>
      <c r="GY19">
        <f>MATCH(GY$2,'EIA Consumption'!$2:$2,0)</f>
        <v/>
      </c>
      <c r="GZ19">
        <f>MATCH(GZ$2,'EIA Consumption'!$2:$2,0)</f>
        <v/>
      </c>
      <c r="HA19">
        <f>MATCH(HA$2,'EIA Consumption'!$2:$2,0)</f>
        <v/>
      </c>
      <c r="HB19">
        <f>MATCH(HB$2,'EIA Consumption'!$2:$2,0)</f>
        <v/>
      </c>
      <c r="HC19">
        <f>MATCH(HC$2,'EIA Consumption'!$2:$2,0)</f>
        <v/>
      </c>
      <c r="HD19">
        <f>MATCH(HD$2,'EIA Consumption'!$2:$2,0)</f>
        <v/>
      </c>
      <c r="HE19">
        <f>MATCH(HE$2,'EIA Consumption'!$2:$2,0)</f>
        <v/>
      </c>
      <c r="HF19">
        <f>MATCH(HF$2,'EIA Consumption'!$2:$2,0)</f>
        <v/>
      </c>
      <c r="HG19">
        <f>MATCH(HG$2,'EIA Consumption'!$2:$2,0)</f>
        <v/>
      </c>
      <c r="HH19">
        <f>MATCH(HH$2,'EIA Consumption'!$2:$2,0)</f>
        <v/>
      </c>
      <c r="HI19">
        <f>MATCH(HI$2,'EIA Consumption'!$2:$2,0)</f>
        <v/>
      </c>
      <c r="HJ19">
        <f>MATCH(HJ$2,'EIA Consumption'!$2:$2,0)</f>
        <v/>
      </c>
      <c r="HK19">
        <f>MATCH(HK$2,'EIA Consumption'!$2:$2,0)</f>
        <v/>
      </c>
      <c r="HL19">
        <f>MATCH(HL$2,'EIA Consumption'!$2:$2,0)</f>
        <v/>
      </c>
      <c r="HM19">
        <f>MATCH(HM$2,'EIA Consumption'!$2:$2,0)</f>
        <v/>
      </c>
      <c r="HN19">
        <f>MATCH(HN$2,'EIA Consumption'!$2:$2,0)</f>
        <v/>
      </c>
      <c r="HO19">
        <f>MATCH(HO$2,'EIA Consumption'!$2:$2,0)</f>
        <v/>
      </c>
      <c r="HP19">
        <f>MATCH(HP$2,'EIA Consumption'!$2:$2,0)</f>
        <v/>
      </c>
      <c r="HQ19">
        <f>MATCH(HQ$2,'EIA Consumption'!$2:$2,0)</f>
        <v/>
      </c>
      <c r="HR19">
        <f>MATCH(HR$2,'EIA Consumption'!$2:$2,0)</f>
        <v/>
      </c>
      <c r="HS19">
        <f>MATCH(HS$2,'EIA Consumption'!$2:$2,0)</f>
        <v/>
      </c>
      <c r="HT19">
        <f>MATCH(HT$2,'EIA Consumption'!$2:$2,0)</f>
        <v/>
      </c>
      <c r="HU19">
        <f>MATCH(HU$2,'EIA Consumption'!$2:$2,0)</f>
        <v/>
      </c>
      <c r="HV19">
        <f>MATCH(HV$2,'EIA Consumption'!$2:$2,0)</f>
        <v/>
      </c>
      <c r="HW19">
        <f>MATCH(HW$2,'EIA Consumption'!$2:$2,0)</f>
        <v/>
      </c>
      <c r="HX19">
        <f>MATCH(HX$2,'EIA Consumption'!$2:$2,0)</f>
        <v/>
      </c>
      <c r="HY19">
        <f>MATCH(HY$2,'EIA Consumption'!$2:$2,0)</f>
        <v/>
      </c>
      <c r="HZ19">
        <f>MATCH(HZ$2,'EIA Consumption'!$2:$2,0)</f>
        <v/>
      </c>
      <c r="IA19">
        <f>MATCH(IA$2,'EIA Consumption'!$2:$2,0)</f>
        <v/>
      </c>
      <c r="IB19">
        <f>MATCH(IB$2,'EIA Consumption'!$2:$2,0)</f>
        <v/>
      </c>
      <c r="IC19">
        <f>MATCH(IC$2,'EIA Consumption'!$2:$2,0)</f>
        <v/>
      </c>
      <c r="ID19">
        <f>MATCH(ID$2,'EIA Consumption'!$2:$2,0)</f>
        <v/>
      </c>
      <c r="IE19">
        <f>MATCH(IE$2,'EIA Consumption'!$2:$2,0)</f>
        <v/>
      </c>
      <c r="IF19">
        <f>MATCH(IF$2,'EIA Consumption'!$2:$2,0)</f>
        <v/>
      </c>
      <c r="IG19">
        <f>MATCH(IG$2,'EIA Consumption'!$2:$2,0)</f>
        <v/>
      </c>
      <c r="IH19">
        <f>MATCH(IH$2,'EIA Consumption'!$2:$2,0)</f>
        <v/>
      </c>
      <c r="II19">
        <f>MATCH(II$2,'EIA Consumption'!$2:$2,0)</f>
        <v/>
      </c>
      <c r="IJ19">
        <f>MATCH(IJ$2,'EIA Consumption'!$2:$2,0)</f>
        <v/>
      </c>
      <c r="IK19">
        <f>MATCH(IK$2,'EIA Consumption'!$2:$2,0)</f>
        <v/>
      </c>
      <c r="IL19">
        <f>MATCH(IL$2,'EIA Consumption'!$2:$2,0)</f>
        <v/>
      </c>
      <c r="IM19">
        <f>MATCH(IM$2,'EIA Consumption'!$2:$2,0)</f>
        <v/>
      </c>
      <c r="IN19">
        <f>MATCH(IN$2,'EIA Consumption'!$2:$2,0)</f>
        <v/>
      </c>
      <c r="IO19">
        <f>MATCH(IO$2,'EIA Consumption'!$2:$2,0)</f>
        <v/>
      </c>
      <c r="IP19">
        <f>MATCH(IP$2,'EIA Consumption'!$2:$2,0)</f>
        <v/>
      </c>
      <c r="IQ19">
        <f>MATCH(IQ$2,'EIA Consumption'!$2:$2,0)</f>
        <v/>
      </c>
      <c r="IR19">
        <f>MATCH(IR$2,'EIA Consumption'!$2:$2,0)</f>
        <v/>
      </c>
      <c r="IS19">
        <f>MATCH(IS$2,'EIA Consumption'!$2:$2,0)</f>
        <v/>
      </c>
      <c r="IT19">
        <f>MATCH(IT$2,'EIA Consumption'!$2:$2,0)</f>
        <v/>
      </c>
      <c r="IU19">
        <f>MATCH(IU$2,'EIA Consumption'!$2:$2,0)</f>
        <v/>
      </c>
      <c r="IV19">
        <f>MATCH(IV$2,'EIA Consumption'!$2:$2,0)</f>
        <v/>
      </c>
      <c r="IW19">
        <f>MATCH(IW$2,'EIA Consumption'!$2:$2,0)</f>
        <v/>
      </c>
      <c r="IX19">
        <f>MATCH(IX$2,'EIA Consumption'!$2:$2,0)</f>
        <v/>
      </c>
      <c r="IY19">
        <f>MATCH(IY$2,'EIA Consumption'!$2:$2,0)</f>
        <v/>
      </c>
      <c r="IZ19">
        <f>MATCH(IZ$2,'EIA Consumption'!$2:$2,0)</f>
        <v/>
      </c>
      <c r="JA19">
        <f>MATCH(JA$2,'EIA Consumption'!$2:$2,0)</f>
        <v/>
      </c>
      <c r="JB19">
        <f>MATCH(JB$2,'EIA Consumption'!$2:$2,0)</f>
        <v/>
      </c>
      <c r="JC19">
        <f>MATCH(JC$2,'EIA Consumption'!$2:$2,0)</f>
        <v/>
      </c>
      <c r="JD19">
        <f>MATCH(JD$2,'EIA Consumption'!$2:$2,0)</f>
        <v/>
      </c>
      <c r="JE19">
        <f>MATCH(JE$2,'EIA Consumption'!$2:$2,0)</f>
        <v/>
      </c>
      <c r="JF19">
        <f>MATCH(JF$2,'EIA Consumption'!$2:$2,0)</f>
        <v/>
      </c>
      <c r="JG19">
        <f>MATCH(JG$2,'EIA Consumption'!$2:$2,0)</f>
        <v/>
      </c>
      <c r="JH19">
        <f>MATCH(JH$2,'EIA Consumption'!$2:$2,0)</f>
        <v/>
      </c>
      <c r="JI19">
        <f>MATCH(JI$2,'EIA Consumption'!$2:$2,0)</f>
        <v/>
      </c>
      <c r="JJ19">
        <f>MATCH(JJ$2,'EIA Consumption'!$2:$2,0)</f>
        <v/>
      </c>
      <c r="JK19">
        <f>MATCH(JK$2,'EIA Consumption'!$2:$2,0)</f>
        <v/>
      </c>
      <c r="JL19">
        <f>MATCH(JL$2,'EIA Consumption'!$2:$2,0)</f>
        <v/>
      </c>
      <c r="JM19">
        <f>MATCH(JM$2,'EIA Consumption'!$2:$2,0)</f>
        <v/>
      </c>
      <c r="JN19">
        <f>MATCH(JN$2,'EIA Consumption'!$2:$2,0)</f>
        <v/>
      </c>
      <c r="JO19">
        <f>MATCH(JO$2,'EIA Consumption'!$2:$2,0)</f>
        <v/>
      </c>
      <c r="JP19">
        <f>MATCH(JP$2,'EIA Consumption'!$2:$2,0)</f>
        <v/>
      </c>
      <c r="JQ19">
        <f>MATCH(JQ$2,'EIA Consumption'!$2:$2,0)</f>
        <v/>
      </c>
      <c r="JR19">
        <f>MATCH(JR$2,'EIA Consumption'!$2:$2,0)</f>
        <v/>
      </c>
      <c r="JS19">
        <f>MATCH(JS$2,'EIA Consumption'!$2:$2,0)</f>
        <v/>
      </c>
      <c r="JT19">
        <f>MATCH(JT$2,'EIA Consumption'!$2:$2,0)</f>
        <v/>
      </c>
      <c r="JU19">
        <f>MATCH(JU$2,'EIA Consumption'!$2:$2,0)</f>
        <v/>
      </c>
      <c r="JV19">
        <f>MATCH(JV$2,'EIA Consumption'!$2:$2,0)</f>
        <v/>
      </c>
      <c r="JW19">
        <f>MATCH(JW$2,'EIA Consumption'!$2:$2,0)</f>
        <v/>
      </c>
      <c r="JX19">
        <f>MATCH(JX$2,'EIA Consumption'!$2:$2,0)</f>
        <v/>
      </c>
      <c r="JY19">
        <f>MATCH(JY$2,'EIA Consumption'!$2:$2,0)</f>
        <v/>
      </c>
      <c r="JZ19">
        <f>MATCH(JZ$2,'EIA Consumption'!$2:$2,0)</f>
        <v/>
      </c>
      <c r="KA19">
        <f>MATCH(KA$2,'EIA Consumption'!$2:$2,0)</f>
        <v/>
      </c>
      <c r="KB19">
        <f>MATCH(KB$2,'EIA Consumption'!$2:$2,0)</f>
        <v/>
      </c>
      <c r="KC19">
        <f>MATCH(KC$2,'EIA Consumption'!$2:$2,0)</f>
        <v/>
      </c>
      <c r="KD19">
        <f>MATCH(KD$2,'EIA Consumption'!$2:$2,0)</f>
        <v/>
      </c>
      <c r="KE19">
        <f>MATCH(KE$2,'EIA Consumption'!$2:$2,0)</f>
        <v/>
      </c>
      <c r="KF19">
        <f>MATCH(KF$2,'EIA Consumption'!$2:$2,0)</f>
        <v/>
      </c>
      <c r="KG19">
        <f>MATCH(KG$2,'EIA Consumption'!$2:$2,0)</f>
        <v/>
      </c>
      <c r="KH19">
        <f>MATCH(KH$2,'EIA Consumption'!$2:$2,0)</f>
        <v/>
      </c>
      <c r="KI19">
        <f>MATCH(KI$2,'EIA Consumption'!$2:$2,0)</f>
        <v/>
      </c>
      <c r="KJ19">
        <f>MATCH(KJ$2,'EIA Consumption'!$2:$2,0)</f>
        <v/>
      </c>
      <c r="KK19">
        <f>MATCH(KK$2,'EIA Consumption'!$2:$2,0)</f>
        <v/>
      </c>
      <c r="KL19">
        <f>MATCH(KL$2,'EIA Consumption'!$2:$2,0)</f>
        <v/>
      </c>
      <c r="KM19">
        <f>MATCH(KM$2,'EIA Consumption'!$2:$2,0)</f>
        <v/>
      </c>
      <c r="KN19">
        <f>MATCH(KN$2,'EIA Consumption'!$2:$2,0)</f>
        <v/>
      </c>
      <c r="KO19">
        <f>MATCH(KO$2,'EIA Consumption'!$2:$2,0)</f>
        <v/>
      </c>
      <c r="KP19">
        <f>MATCH(KP$2,'EIA Consumption'!$2:$2,0)</f>
        <v/>
      </c>
      <c r="KQ19">
        <f>MATCH(KQ$2,'EIA Consumption'!$2:$2,0)</f>
        <v/>
      </c>
      <c r="KR19">
        <f>MATCH(KR$2,'EIA Consumption'!$2:$2,0)</f>
        <v/>
      </c>
      <c r="KS19">
        <f>MATCH(KS$2,'EIA Consumption'!$2:$2,0)</f>
        <v/>
      </c>
      <c r="KT19">
        <f>MATCH(KT$2,'EIA Consumption'!$2:$2,0)</f>
        <v/>
      </c>
      <c r="KU19">
        <f>MATCH(KU$2,'EIA Consumption'!$2:$2,0)</f>
        <v/>
      </c>
      <c r="KV19">
        <f>MATCH(KV$2,'EIA Consumption'!$2:$2,0)</f>
        <v/>
      </c>
      <c r="KW19">
        <f>MATCH(KW$2,'EIA Consumption'!$2:$2,0)</f>
        <v/>
      </c>
      <c r="KX19">
        <f>MATCH(KX$2,'EIA Consumption'!$2:$2,0)</f>
        <v/>
      </c>
      <c r="KY19">
        <f>MATCH(KY$2,'EIA Consumption'!$2:$2,0)</f>
        <v/>
      </c>
      <c r="KZ19">
        <f>MATCH(KZ$2,'EIA Consumption'!$2:$2,0)</f>
        <v/>
      </c>
      <c r="LA19">
        <f>MATCH(LA$2,'EIA Consumption'!$2:$2,0)</f>
        <v/>
      </c>
      <c r="LB19">
        <f>MATCH(LB$2,'EIA Consumption'!$2:$2,0)</f>
        <v/>
      </c>
      <c r="LC19">
        <f>MATCH(LC$2,'EIA Consumption'!$2:$2,0)</f>
        <v/>
      </c>
      <c r="LD19">
        <f>MATCH(LD$2,'EIA Consumption'!$2:$2,0)</f>
        <v/>
      </c>
      <c r="LE19">
        <f>MATCH(LE$2,'EIA Consumption'!$2:$2,0)</f>
        <v/>
      </c>
      <c r="LF19">
        <f>MATCH(LF$2,'EIA Consumption'!$2:$2,0)</f>
        <v/>
      </c>
      <c r="LG19">
        <f>MATCH(LG$2,'EIA Consumption'!$2:$2,0)</f>
        <v/>
      </c>
      <c r="LH19">
        <f>MATCH(LH$2,'EIA Consumption'!$2:$2,0)</f>
        <v/>
      </c>
      <c r="LI19">
        <f>MATCH(LI$2,'EIA Consumption'!$2:$2,0)</f>
        <v/>
      </c>
      <c r="LJ19">
        <f>MATCH(LJ$2,'EIA Consumption'!$2:$2,0)</f>
        <v/>
      </c>
      <c r="LK19">
        <f>MATCH(LK$2,'EIA Consumption'!$2:$2,0)</f>
        <v/>
      </c>
      <c r="LL19">
        <f>MATCH(LL$2,'EIA Consumption'!$2:$2,0)</f>
        <v/>
      </c>
      <c r="LM19">
        <f>MATCH(LM$2,'EIA Consumption'!$2:$2,0)</f>
        <v/>
      </c>
      <c r="LN19">
        <f>MATCH(LN$2,'EIA Consumption'!$2:$2,0)</f>
        <v/>
      </c>
      <c r="LO19">
        <f>MATCH(LO$2,'EIA Consumption'!$2:$2,0)</f>
        <v/>
      </c>
      <c r="LP19">
        <f>MATCH(LP$2,'EIA Consumption'!$2:$2,0)</f>
        <v/>
      </c>
      <c r="LQ19">
        <f>MATCH(LQ$2,'EIA Consumption'!$2:$2,0)</f>
        <v/>
      </c>
      <c r="LR19">
        <f>MATCH(LR$2,'EIA Consumption'!$2:$2,0)</f>
        <v/>
      </c>
      <c r="LS19">
        <f>MATCH(LS$2,'EIA Consumption'!$2:$2,0)</f>
        <v/>
      </c>
      <c r="LT19">
        <f>MATCH(LT$2,'EIA Consumption'!$2:$2,0)</f>
        <v/>
      </c>
      <c r="LU19">
        <f>MATCH(LU$2,'EIA Consumption'!$2:$2,0)</f>
        <v/>
      </c>
      <c r="LV19">
        <f>MATCH(LV$2,'EIA Consumption'!$2:$2,0)</f>
        <v/>
      </c>
      <c r="LW19">
        <f>MATCH(LW$2,'EIA Consumption'!$2:$2,0)</f>
        <v/>
      </c>
      <c r="LX19">
        <f>MATCH(LX$2,'EIA Consumption'!$2:$2,0)</f>
        <v/>
      </c>
      <c r="LY19">
        <f>MATCH(LY$2,'EIA Consumption'!$2:$2,0)</f>
        <v/>
      </c>
      <c r="LZ19">
        <f>MATCH(LZ$2,'EIA Consumption'!$2:$2,0)</f>
        <v/>
      </c>
      <c r="MA19">
        <f>MATCH(MA$2,'EIA Consumption'!$2:$2,0)</f>
        <v/>
      </c>
      <c r="MB19">
        <f>MATCH(MB$2,'EIA Consumption'!$2:$2,0)</f>
        <v/>
      </c>
      <c r="MC19">
        <f>MATCH(MC$2,'EIA Consumption'!$2:$2,0)</f>
        <v/>
      </c>
      <c r="MD19">
        <f>MATCH(MD$2,'EIA Consumption'!$2:$2,0)</f>
        <v/>
      </c>
      <c r="ME19">
        <f>MATCH(ME$2,'EIA Consumption'!$2:$2,0)</f>
        <v/>
      </c>
      <c r="MF19">
        <f>MATCH(MF$2,'EIA Consumption'!$2:$2,0)</f>
        <v/>
      </c>
      <c r="MG19">
        <f>MATCH(MG$2,'EIA Consumption'!$2:$2,0)</f>
        <v/>
      </c>
      <c r="MH19">
        <f>MATCH(MH$2,'EIA Consumption'!$2:$2,0)</f>
        <v/>
      </c>
      <c r="MI19">
        <f>MATCH(MI$2,'EIA Consumption'!$2:$2,0)</f>
        <v/>
      </c>
      <c r="MJ19">
        <f>MATCH(MJ$2,'EIA Consumption'!$2:$2,0)</f>
        <v/>
      </c>
      <c r="MK19">
        <f>MATCH(MK$2,'EIA Consumption'!$2:$2,0)</f>
        <v/>
      </c>
      <c r="ML19">
        <f>MATCH(ML$2,'EIA Consumption'!$2:$2,0)</f>
        <v/>
      </c>
      <c r="MM19">
        <f>MATCH(MM$2,'EIA Consumption'!$2:$2,0)</f>
        <v/>
      </c>
      <c r="MN19">
        <f>MATCH(MN$2,'EIA Consumption'!$2:$2,0)</f>
        <v/>
      </c>
      <c r="MO19">
        <f>MATCH(MO$2,'EIA Consumption'!$2:$2,0)</f>
        <v/>
      </c>
      <c r="MP19">
        <f>MATCH(MP$2,'EIA Consumption'!$2:$2,0)</f>
        <v/>
      </c>
      <c r="MQ19">
        <f>MATCH(MQ$2,'EIA Consumption'!$2:$2,0)</f>
        <v/>
      </c>
      <c r="MR19">
        <f>MATCH(MR$2,'EIA Consumption'!$2:$2,0)</f>
        <v/>
      </c>
      <c r="MS19">
        <f>MATCH(MS$2,'EIA Consumption'!$2:$2,0)</f>
        <v/>
      </c>
      <c r="MT19">
        <f>MATCH(MT$2,'EIA Consumption'!$2:$2,0)</f>
        <v/>
      </c>
      <c r="MU19">
        <f>MATCH(MU$2,'EIA Consumption'!$2:$2,0)</f>
        <v/>
      </c>
      <c r="MV19">
        <f>MATCH(MV$2,'EIA Consumption'!$2:$2,0)</f>
        <v/>
      </c>
      <c r="MW19">
        <f>MATCH(MW$2,'EIA Consumption'!$2:$2,0)</f>
        <v/>
      </c>
      <c r="MX19">
        <f>MATCH(MX$2,'EIA Consumption'!$2:$2,0)</f>
        <v/>
      </c>
      <c r="MY19">
        <f>MATCH(MY$2,'EIA Consumption'!$2:$2,0)</f>
        <v/>
      </c>
      <c r="MZ19">
        <f>MATCH(MZ$2,'EIA Consumption'!$2:$2,0)</f>
        <v/>
      </c>
      <c r="NA19">
        <f>MATCH(NA$2,'EIA Consumption'!$2:$2,0)</f>
        <v/>
      </c>
      <c r="NB19">
        <f>MATCH(NB$2,'EIA Consumption'!$2:$2,0)</f>
        <v/>
      </c>
      <c r="NC19">
        <f>MATCH(NC$2,'EIA Consumption'!$2:$2,0)</f>
        <v/>
      </c>
      <c r="ND19">
        <f>MATCH(ND$2,'EIA Consumption'!$2:$2,0)</f>
        <v/>
      </c>
      <c r="NE19">
        <f>MATCH(NE$2,'EIA Consumption'!$2:$2,0)</f>
        <v/>
      </c>
      <c r="NF19">
        <f>MATCH(NF$2,'EIA Consumption'!$2:$2,0)</f>
        <v/>
      </c>
      <c r="NG19">
        <f>MATCH(NG$2,'EIA Consumption'!$2:$2,0)</f>
        <v/>
      </c>
      <c r="NH19">
        <f>MATCH(NH$2,'EIA Consumption'!$2:$2,0)</f>
        <v/>
      </c>
      <c r="NI19">
        <f>MATCH(NI$2,'EIA Consumption'!$2:$2,0)</f>
        <v/>
      </c>
      <c r="NJ19">
        <f>MATCH(NJ$2,'EIA Consumption'!$2:$2,0)</f>
        <v/>
      </c>
      <c r="NK19">
        <f>MATCH(NK$2,'EIA Consumption'!$2:$2,0)</f>
        <v/>
      </c>
      <c r="NL19">
        <f>MATCH(NL$2,'EIA Consumption'!$2:$2,0)</f>
        <v/>
      </c>
      <c r="NM19">
        <f>MATCH(NM$2,'EIA Consumption'!$2:$2,0)</f>
        <v/>
      </c>
      <c r="NN19">
        <f>MATCH(NN$2,'EIA Consumption'!$2:$2,0)</f>
        <v/>
      </c>
      <c r="NO19">
        <f>MATCH(NO$2,'EIA Consumption'!$2:$2,0)</f>
        <v/>
      </c>
      <c r="NP19">
        <f>MATCH(NP$2,'EIA Consumption'!$2:$2,0)</f>
        <v/>
      </c>
      <c r="NQ19">
        <f>MATCH(NQ$2,'EIA Consumption'!$2:$2,0)</f>
        <v/>
      </c>
      <c r="NR19">
        <f>MATCH(NR$2,'EIA Consumption'!$2:$2,0)</f>
        <v/>
      </c>
      <c r="NS19">
        <f>MATCH(NS$2,'EIA Consumption'!$2:$2,0)</f>
        <v/>
      </c>
      <c r="NT19">
        <f>MATCH(NT$2,'EIA Consumption'!$2:$2,0)</f>
        <v/>
      </c>
      <c r="NU19">
        <f>MATCH(NU$2,'EIA Consumption'!$2:$2,0)</f>
        <v/>
      </c>
      <c r="NV19">
        <f>MATCH(NV$2,'EIA Consumption'!$2:$2,0)</f>
        <v/>
      </c>
      <c r="NW19">
        <f>MATCH(NW$2,'EIA Consumption'!$2:$2,0)</f>
        <v/>
      </c>
      <c r="NX19">
        <f>MATCH(NX$2,'EIA Consumption'!$2:$2,0)</f>
        <v/>
      </c>
      <c r="NY19">
        <f>MATCH(NY$2,'EIA Consumption'!$2:$2,0)</f>
        <v/>
      </c>
      <c r="NZ19">
        <f>MATCH(NZ$2,'EIA Consumption'!$2:$2,0)</f>
        <v/>
      </c>
      <c r="OA19">
        <f>MATCH(OA$2,'EIA Consumption'!$2:$2,0)</f>
        <v/>
      </c>
      <c r="OB19">
        <f>MATCH(OB$2,'EIA Consumption'!$2:$2,0)</f>
        <v/>
      </c>
      <c r="OC19">
        <f>MATCH(OC$2,'EIA Consumption'!$2:$2,0)</f>
        <v/>
      </c>
      <c r="OD19">
        <f>MATCH(OD$2,'EIA Consumption'!$2:$2,0)</f>
        <v/>
      </c>
      <c r="OE19">
        <f>MATCH(OE$2,'EIA Consumption'!$2:$2,0)</f>
        <v/>
      </c>
      <c r="OF19">
        <f>MATCH(OF$2,'EIA Consumption'!$2:$2,0)</f>
        <v/>
      </c>
      <c r="OG19">
        <f>MATCH(OG$2,'EIA Consumption'!$2:$2,0)</f>
        <v/>
      </c>
      <c r="OH19">
        <f>MATCH(OH$2,'EIA Consumption'!$2:$2,0)</f>
        <v/>
      </c>
      <c r="OI19">
        <f>MATCH(OI$2,'EIA Consumption'!$2:$2,0)</f>
        <v/>
      </c>
      <c r="OJ19">
        <f>MATCH(OJ$2,'EIA Consumption'!$2:$2,0)</f>
        <v/>
      </c>
      <c r="OK19">
        <f>MATCH(OK$2,'EIA Consumption'!$2:$2,0)</f>
        <v/>
      </c>
      <c r="OL19">
        <f>MATCH(OL$2,'EIA Consumption'!$2:$2,0)</f>
        <v/>
      </c>
      <c r="OM19">
        <f>MATCH(OM$2,'EIA Consumption'!$2:$2,0)</f>
        <v/>
      </c>
      <c r="ON19">
        <f>MATCH(ON$2,'EIA Consumption'!$2:$2,0)</f>
        <v/>
      </c>
      <c r="OO19">
        <f>MATCH(OO$2,'EIA Consumption'!$2:$2,0)</f>
        <v/>
      </c>
      <c r="OP19">
        <f>MATCH(OP$2,'EIA Consumption'!$2:$2,0)</f>
        <v/>
      </c>
      <c r="OQ19">
        <f>MATCH(OQ$2,'EIA Consumption'!$2:$2,0)</f>
        <v/>
      </c>
      <c r="OR19">
        <f>MATCH(OR$2,'EIA Consumption'!$2:$2,0)</f>
        <v/>
      </c>
      <c r="OS19">
        <f>MATCH(OS$2,'EIA Consumption'!$2:$2,0)</f>
        <v/>
      </c>
      <c r="OT19">
        <f>MATCH(OT$2,'EIA Consumption'!$2:$2,0)</f>
        <v/>
      </c>
      <c r="OU19">
        <f>MATCH(OU$2,'EIA Consumption'!$2:$2,0)</f>
        <v/>
      </c>
      <c r="OV19">
        <f>MATCH(OV$2,'EIA Consumption'!$2:$2,0)</f>
        <v/>
      </c>
      <c r="OW19">
        <f>MATCH(OW$2,'EIA Consumption'!$2:$2,0)</f>
        <v/>
      </c>
      <c r="OX19">
        <f>MATCH(OX$2,'EIA Consumption'!$2:$2,0)</f>
        <v/>
      </c>
      <c r="OY19">
        <f>MATCH(OY$2,'EIA Consumption'!$2:$2,0)</f>
        <v/>
      </c>
      <c r="OZ19">
        <f>MATCH(OZ$2,'EIA Consumption'!$2:$2,0)</f>
        <v/>
      </c>
      <c r="PA19">
        <f>MATCH(PA$2,'EIA Consumption'!$2:$2,0)</f>
        <v/>
      </c>
      <c r="PB19">
        <f>MATCH(PB$2,'EIA Consumption'!$2:$2,0)</f>
        <v/>
      </c>
      <c r="PC19">
        <f>MATCH(PC$2,'EIA Consumption'!$2:$2,0)</f>
        <v/>
      </c>
      <c r="PD19">
        <f>MATCH(PD$2,'EIA Consumption'!$2:$2,0)</f>
        <v/>
      </c>
      <c r="PE19">
        <f>MATCH(PE$2,'EIA Consumption'!$2:$2,0)</f>
        <v/>
      </c>
      <c r="PF19">
        <f>MATCH(PF$2,'EIA Consumption'!$2:$2,0)</f>
        <v/>
      </c>
      <c r="PG19">
        <f>MATCH(PG$2,'EIA Consumption'!$2:$2,0)</f>
        <v/>
      </c>
      <c r="PH19">
        <f>MATCH(PH$2,'EIA Consumption'!$2:$2,0)</f>
        <v/>
      </c>
      <c r="PI19">
        <f>MATCH(PI$2,'EIA Consumption'!$2:$2,0)</f>
        <v/>
      </c>
      <c r="PJ19">
        <f>MATCH(PJ$2,'EIA Consumption'!$2:$2,0)</f>
        <v/>
      </c>
      <c r="PK19">
        <f>MATCH(PK$2,'EIA Consumption'!$2:$2,0)</f>
        <v/>
      </c>
      <c r="PL19">
        <f>MATCH(PL$2,'EIA Consumption'!$2:$2,0)</f>
        <v/>
      </c>
      <c r="PM19">
        <f>MATCH(PM$2,'EIA Consumption'!$2:$2,0)</f>
        <v/>
      </c>
      <c r="PN19">
        <f>MATCH(PN$2,'EIA Consumption'!$2:$2,0)</f>
        <v/>
      </c>
      <c r="PO19">
        <f>MATCH(PO$2,'EIA Consumption'!$2:$2,0)</f>
        <v/>
      </c>
      <c r="PP19">
        <f>MATCH(PP$2,'EIA Consumption'!$2:$2,0)</f>
        <v/>
      </c>
      <c r="PQ19">
        <f>MATCH(PQ$2,'EIA Consumption'!$2:$2,0)</f>
        <v/>
      </c>
      <c r="PR19">
        <f>MATCH(PR$2,'EIA Consumption'!$2:$2,0)</f>
        <v/>
      </c>
      <c r="PS19">
        <f>MATCH(PS$2,'EIA Consumption'!$2:$2,0)</f>
        <v/>
      </c>
      <c r="PT19">
        <f>MATCH(PT$2,'EIA Consumption'!$2:$2,0)</f>
        <v/>
      </c>
      <c r="PU19">
        <f>MATCH(PU$2,'EIA Consumption'!$2:$2,0)</f>
        <v/>
      </c>
      <c r="PV19">
        <f>MATCH(PV$2,'EIA Consumption'!$2:$2,0)</f>
        <v/>
      </c>
      <c r="PW19">
        <f>MATCH(PW$2,'EIA Consumption'!$2:$2,0)</f>
        <v/>
      </c>
      <c r="PX19">
        <f>MATCH(PX$2,'EIA Consumption'!$2:$2,0)</f>
        <v/>
      </c>
      <c r="PY19">
        <f>MATCH(PY$2,'EIA Consumption'!$2:$2,0)</f>
        <v/>
      </c>
      <c r="PZ19">
        <f>MATCH(PZ$2,'EIA Consumption'!$2:$2,0)</f>
        <v/>
      </c>
      <c r="QA19">
        <f>MATCH(QA$2,'EIA Consumption'!$2:$2,0)</f>
        <v/>
      </c>
      <c r="QB19">
        <f>MATCH(QB$2,'EIA Consumption'!$2:$2,0)</f>
        <v/>
      </c>
      <c r="QC19">
        <f>MATCH(QC$2,'EIA Consumption'!$2:$2,0)</f>
        <v/>
      </c>
      <c r="QD19">
        <f>MATCH(QD$2,'EIA Consumption'!$2:$2,0)</f>
        <v/>
      </c>
      <c r="QE19">
        <f>MATCH(QE$2,'EIA Consumption'!$2:$2,0)</f>
        <v/>
      </c>
      <c r="QF19">
        <f>MATCH(QF$2,'EIA Consumption'!$2:$2,0)</f>
        <v/>
      </c>
      <c r="QG19">
        <f>MATCH(QG$2,'EIA Consumption'!$2:$2,0)</f>
        <v/>
      </c>
      <c r="QH19">
        <f>MATCH(QH$2,'EIA Consumption'!$2:$2,0)</f>
        <v/>
      </c>
      <c r="QI19">
        <f>MATCH(QI$2,'EIA Consumption'!$2:$2,0)</f>
        <v/>
      </c>
      <c r="QJ19">
        <f>MATCH(QJ$2,'EIA Consumption'!$2:$2,0)</f>
        <v/>
      </c>
      <c r="QK19">
        <f>MATCH(QK$2,'EIA Consumption'!$2:$2,0)</f>
        <v/>
      </c>
      <c r="QL19">
        <f>MATCH(QL$2,'EIA Consumption'!$2:$2,0)</f>
        <v/>
      </c>
      <c r="QM19">
        <f>MATCH(QM$2,'EIA Consumption'!$2:$2,0)</f>
        <v/>
      </c>
      <c r="QN19">
        <f>MATCH(QN$2,'EIA Consumption'!$2:$2,0)</f>
        <v/>
      </c>
      <c r="QO19">
        <f>MATCH(QO$2,'EIA Consumption'!$2:$2,0)</f>
        <v/>
      </c>
      <c r="QP19">
        <f>MATCH(QP$2,'EIA Consumption'!$2:$2,0)</f>
        <v/>
      </c>
      <c r="QQ19">
        <f>MATCH(QQ$2,'EIA Consumption'!$2:$2,0)</f>
        <v/>
      </c>
      <c r="QR19">
        <f>MATCH(QR$2,'EIA Consumption'!$2:$2,0)</f>
        <v/>
      </c>
      <c r="QS19">
        <f>MATCH(QS$2,'EIA Consumption'!$2:$2,0)</f>
        <v/>
      </c>
      <c r="QT19">
        <f>MATCH(QT$2,'EIA Consumption'!$2:$2,0)</f>
        <v/>
      </c>
      <c r="QU19">
        <f>MATCH(QU$2,'EIA Consumption'!$2:$2,0)</f>
        <v/>
      </c>
      <c r="QV19">
        <f>MATCH(QV$2,'EIA Consumption'!$2:$2,0)</f>
        <v/>
      </c>
      <c r="QW19">
        <f>MATCH(QW$2,'EIA Consumption'!$2:$2,0)</f>
        <v/>
      </c>
      <c r="QX19">
        <f>MATCH(QX$2,'EIA Consumption'!$2:$2,0)</f>
        <v/>
      </c>
      <c r="QY19">
        <f>MATCH(QY$2,'EIA Consumption'!$2:$2,0)</f>
        <v/>
      </c>
      <c r="QZ19">
        <f>MATCH(QZ$2,'EIA Consumption'!$2:$2,0)</f>
        <v/>
      </c>
      <c r="RA19">
        <f>MATCH(RA$2,'EIA Consumption'!$2:$2,0)</f>
        <v/>
      </c>
      <c r="RB19">
        <f>MATCH(RB$2,'EIA Consumption'!$2:$2,0)</f>
        <v/>
      </c>
      <c r="RC19">
        <f>MATCH(RC$2,'EIA Consumption'!$2:$2,0)</f>
        <v/>
      </c>
      <c r="RD19">
        <f>MATCH(RD$2,'EIA Consumption'!$2:$2,0)</f>
        <v/>
      </c>
      <c r="RE19">
        <f>MATCH(RE$2,'EIA Consumption'!$2:$2,0)</f>
        <v/>
      </c>
      <c r="RF19">
        <f>MATCH(RF$2,'EIA Consumption'!$2:$2,0)</f>
        <v/>
      </c>
      <c r="RG19">
        <f>MATCH(RG$2,'EIA Consumption'!$2:$2,0)</f>
        <v/>
      </c>
      <c r="RH19">
        <f>MATCH(RH$2,'EIA Consumption'!$2:$2,0)</f>
        <v/>
      </c>
      <c r="RI19">
        <f>MATCH(RI$2,'EIA Consumption'!$2:$2,0)</f>
        <v/>
      </c>
      <c r="RJ19">
        <f>MATCH(RJ$2,'EIA Consumption'!$2:$2,0)</f>
        <v/>
      </c>
      <c r="RK19">
        <f>MATCH(RK$2,'EIA Consumption'!$2:$2,0)</f>
        <v/>
      </c>
      <c r="RL19">
        <f>MATCH(RL$2,'EIA Consumption'!$2:$2,0)</f>
        <v/>
      </c>
      <c r="RM19">
        <f>MATCH(RM$2,'EIA Consumption'!$2:$2,0)</f>
        <v/>
      </c>
      <c r="RN19">
        <f>MATCH(RN$2,'EIA Consumption'!$2:$2,0)</f>
        <v/>
      </c>
      <c r="RO19">
        <f>MATCH(RO$2,'EIA Consumption'!$2:$2,0)</f>
        <v/>
      </c>
      <c r="RP19">
        <f>MATCH(RP$2,'EIA Consumption'!$2:$2,0)</f>
        <v/>
      </c>
      <c r="RQ19">
        <f>MATCH(RQ$2,'EIA Consumption'!$2:$2,0)</f>
        <v/>
      </c>
      <c r="RR19">
        <f>MATCH(RR$2,'EIA Consumption'!$2:$2,0)</f>
        <v/>
      </c>
      <c r="RS19">
        <f>MATCH(RS$2,'EIA Consumption'!$2:$2,0)</f>
        <v/>
      </c>
      <c r="RT19">
        <f>MATCH(RT$2,'EIA Consumption'!$2:$2,0)</f>
        <v/>
      </c>
      <c r="RU19">
        <f>MATCH(RU$2,'EIA Consumption'!$2:$2,0)</f>
        <v/>
      </c>
      <c r="RV19">
        <f>MATCH(RV$2,'EIA Consumption'!$2:$2,0)</f>
        <v/>
      </c>
      <c r="RW19">
        <f>MATCH(RW$2,'EIA Consumption'!$2:$2,0)</f>
        <v/>
      </c>
      <c r="RX19">
        <f>MATCH(RX$2,'EIA Consumption'!$2:$2,0)</f>
        <v/>
      </c>
      <c r="RY19">
        <f>MATCH(RY$2,'EIA Consumption'!$2:$2,0)</f>
        <v/>
      </c>
      <c r="RZ19">
        <f>MATCH(RZ$2,'EIA Consumption'!$2:$2,0)</f>
        <v/>
      </c>
      <c r="SA19">
        <f>MATCH(SA$2,'EIA Consumption'!$2:$2,0)</f>
        <v/>
      </c>
      <c r="SB19">
        <f>MATCH(SB$2,'EIA Consumption'!$2:$2,0)</f>
        <v/>
      </c>
      <c r="SC19">
        <f>MATCH(SC$2,'EIA Consumption'!$2:$2,0)</f>
        <v/>
      </c>
      <c r="SD19">
        <f>MATCH(SD$2,'EIA Consumption'!$2:$2,0)</f>
        <v/>
      </c>
      <c r="SE19">
        <f>MATCH(SE$2,'EIA Consumption'!$2:$2,0)</f>
        <v/>
      </c>
    </row>
    <row r="20" spans="1:499">
      <c r="A20" t="s">
        <v>35</v>
      </c>
      <c r="B20" t="s">
        <v>50</v>
      </c>
      <c r="G20">
        <f>MATCH($B20,'EIA Consumption'!$C:$C,0)</f>
        <v/>
      </c>
      <c r="H20">
        <f>INDEX('EIA Consumption'!$A:$CZ,$G20,H$19)/12</f>
        <v/>
      </c>
      <c r="I20">
        <f>INDEX('EIA Consumption'!$A:$CZ,$G20,I$19)/12</f>
        <v/>
      </c>
      <c r="J20">
        <f>INDEX('EIA Consumption'!$A:$CZ,$G20,J$19)/12</f>
        <v/>
      </c>
      <c r="K20">
        <f>INDEX('EIA Consumption'!$A:$CZ,$G20,K$19)/12</f>
        <v/>
      </c>
      <c r="L20">
        <f>INDEX('EIA Consumption'!$A:$CZ,$G20,L$19)/12</f>
        <v/>
      </c>
      <c r="M20">
        <f>INDEX('EIA Consumption'!$A:$CZ,$G20,M$19)/12</f>
        <v/>
      </c>
      <c r="N20">
        <f>INDEX('EIA Consumption'!$A:$CZ,$G20,N$19)/12</f>
        <v/>
      </c>
      <c r="O20">
        <f>INDEX('EIA Consumption'!$A:$CZ,$G20,O$19)/12</f>
        <v/>
      </c>
      <c r="P20">
        <f>INDEX('EIA Consumption'!$A:$CZ,$G20,P$19)/12</f>
        <v/>
      </c>
      <c r="Q20">
        <f>INDEX('EIA Consumption'!$A:$CZ,$G20,Q$19)/12</f>
        <v/>
      </c>
      <c r="R20">
        <f>INDEX('EIA Consumption'!$A:$CZ,$G20,R$19)/12</f>
        <v/>
      </c>
      <c r="S20">
        <f>INDEX('EIA Consumption'!$A:$CZ,$G20,S$19)/12</f>
        <v/>
      </c>
      <c r="T20">
        <f>INDEX('EIA Consumption'!$A:$CZ,$G20,T$19)/12</f>
        <v/>
      </c>
      <c r="U20">
        <f>INDEX('EIA Consumption'!$A:$CZ,$G20,U$19)/12</f>
        <v/>
      </c>
      <c r="V20">
        <f>INDEX('EIA Consumption'!$A:$CZ,$G20,V$19)/12</f>
        <v/>
      </c>
      <c r="W20">
        <f>INDEX('EIA Consumption'!$A:$CZ,$G20,W$19)/12</f>
        <v/>
      </c>
      <c r="X20">
        <f>INDEX('EIA Consumption'!$A:$CZ,$G20,X$19)/12</f>
        <v/>
      </c>
      <c r="Y20">
        <f>INDEX('EIA Consumption'!$A:$CZ,$G20,Y$19)/12</f>
        <v/>
      </c>
      <c r="Z20">
        <f>INDEX('EIA Consumption'!$A:$CZ,$G20,Z$19)/12</f>
        <v/>
      </c>
      <c r="AA20">
        <f>INDEX('EIA Consumption'!$A:$CZ,$G20,AA$19)/12</f>
        <v/>
      </c>
      <c r="AB20">
        <f>INDEX('EIA Consumption'!$A:$CZ,$G20,AB$19)/12</f>
        <v/>
      </c>
      <c r="AC20">
        <f>INDEX('EIA Consumption'!$A:$CZ,$G20,AC$19)/12</f>
        <v/>
      </c>
      <c r="AD20">
        <f>INDEX('EIA Consumption'!$A:$CZ,$G20,AD$19)/12</f>
        <v/>
      </c>
      <c r="AE20">
        <f>INDEX('EIA Consumption'!$A:$CZ,$G20,AE$19)/12</f>
        <v/>
      </c>
      <c r="AF20">
        <f>INDEX('EIA Consumption'!$A:$CZ,$G20,AF$19)/12</f>
        <v/>
      </c>
      <c r="AG20">
        <f>INDEX('EIA Consumption'!$A:$CZ,$G20,AG$19)/12</f>
        <v/>
      </c>
      <c r="AH20">
        <f>INDEX('EIA Consumption'!$A:$CZ,$G20,AH$19)/12</f>
        <v/>
      </c>
      <c r="AI20">
        <f>INDEX('EIA Consumption'!$A:$CZ,$G20,AI$19)/12</f>
        <v/>
      </c>
      <c r="AJ20">
        <f>INDEX('EIA Consumption'!$A:$CZ,$G20,AJ$19)/12</f>
        <v/>
      </c>
      <c r="AK20">
        <f>INDEX('EIA Consumption'!$A:$CZ,$G20,AK$19)/12</f>
        <v/>
      </c>
      <c r="AL20">
        <f>INDEX('EIA Consumption'!$A:$CZ,$G20,AL$19)/12</f>
        <v/>
      </c>
      <c r="AM20">
        <f>INDEX('EIA Consumption'!$A:$CZ,$G20,AM$19)/12</f>
        <v/>
      </c>
      <c r="AN20">
        <f>INDEX('EIA Consumption'!$A:$CZ,$G20,AN$19)/12</f>
        <v/>
      </c>
      <c r="AO20">
        <f>INDEX('EIA Consumption'!$A:$CZ,$G20,AO$19)/12</f>
        <v/>
      </c>
      <c r="AP20">
        <f>INDEX('EIA Consumption'!$A:$CZ,$G20,AP$19)/12</f>
        <v/>
      </c>
      <c r="AQ20">
        <f>INDEX('EIA Consumption'!$A:$CZ,$G20,AQ$19)/12</f>
        <v/>
      </c>
      <c r="AR20">
        <f>INDEX('EIA Consumption'!$A:$CZ,$G20,AR$19)/12</f>
        <v/>
      </c>
      <c r="AS20">
        <f>INDEX('EIA Consumption'!$A:$CZ,$G20,AS$19)/12</f>
        <v/>
      </c>
      <c r="AT20">
        <f>INDEX('EIA Consumption'!$A:$CZ,$G20,AT$19)/12</f>
        <v/>
      </c>
      <c r="AU20">
        <f>INDEX('EIA Consumption'!$A:$CZ,$G20,AU$19)/12</f>
        <v/>
      </c>
      <c r="AV20">
        <f>INDEX('EIA Consumption'!$A:$CZ,$G20,AV$19)/12</f>
        <v/>
      </c>
      <c r="AW20">
        <f>INDEX('EIA Consumption'!$A:$CZ,$G20,AW$19)/12</f>
        <v/>
      </c>
      <c r="AX20">
        <f>INDEX('EIA Consumption'!$A:$CZ,$G20,AX$19)/12</f>
        <v/>
      </c>
      <c r="AY20">
        <f>INDEX('EIA Consumption'!$A:$CZ,$G20,AY$19)/12</f>
        <v/>
      </c>
      <c r="AZ20">
        <f>INDEX('EIA Consumption'!$A:$CZ,$G20,AZ$19)/12</f>
        <v/>
      </c>
      <c r="BA20">
        <f>INDEX('EIA Consumption'!$A:$CZ,$G20,BA$19)/12</f>
        <v/>
      </c>
      <c r="BB20">
        <f>INDEX('EIA Consumption'!$A:$CZ,$G20,BB$19)/12</f>
        <v/>
      </c>
      <c r="BC20">
        <f>INDEX('EIA Consumption'!$A:$CZ,$G20,BC$19)/12</f>
        <v/>
      </c>
      <c r="BD20">
        <f>INDEX('EIA Consumption'!$A:$CZ,$G20,BD$19)/12</f>
        <v/>
      </c>
      <c r="BE20">
        <f>INDEX('EIA Consumption'!$A:$CZ,$G20,BE$19)/12</f>
        <v/>
      </c>
      <c r="BF20">
        <f>INDEX('EIA Consumption'!$A:$CZ,$G20,BF$19)/12</f>
        <v/>
      </c>
      <c r="BG20">
        <f>INDEX('EIA Consumption'!$A:$CZ,$G20,BG$19)/12</f>
        <v/>
      </c>
      <c r="BH20">
        <f>INDEX('EIA Consumption'!$A:$CZ,$G20,BH$19)/12</f>
        <v/>
      </c>
      <c r="BI20">
        <f>INDEX('EIA Consumption'!$A:$CZ,$G20,BI$19)/12</f>
        <v/>
      </c>
      <c r="BJ20">
        <f>INDEX('EIA Consumption'!$A:$CZ,$G20,BJ$19)/12</f>
        <v/>
      </c>
      <c r="BK20">
        <f>INDEX('EIA Consumption'!$A:$CZ,$G20,BK$19)/12</f>
        <v/>
      </c>
      <c r="BL20">
        <f>INDEX('EIA Consumption'!$A:$CZ,$G20,BL$19)/12</f>
        <v/>
      </c>
      <c r="BM20">
        <f>INDEX('EIA Consumption'!$A:$CZ,$G20,BM$19)/12</f>
        <v/>
      </c>
      <c r="BN20">
        <f>INDEX('EIA Consumption'!$A:$CZ,$G20,BN$19)/12</f>
        <v/>
      </c>
      <c r="BO20">
        <f>INDEX('EIA Consumption'!$A:$CZ,$G20,BO$19)/12</f>
        <v/>
      </c>
      <c r="BP20">
        <f>INDEX('EIA Consumption'!$A:$CZ,$G20,BP$19)/12</f>
        <v/>
      </c>
      <c r="BQ20">
        <f>INDEX('EIA Consumption'!$A:$CZ,$G20,BQ$19)/12</f>
        <v/>
      </c>
      <c r="BR20">
        <f>INDEX('EIA Consumption'!$A:$CZ,$G20,BR$19)/12</f>
        <v/>
      </c>
      <c r="BS20">
        <f>INDEX('EIA Consumption'!$A:$CZ,$G20,BS$19)/12</f>
        <v/>
      </c>
      <c r="BT20">
        <f>INDEX('EIA Consumption'!$A:$CZ,$G20,BT$19)/12</f>
        <v/>
      </c>
      <c r="BU20">
        <f>INDEX('EIA Consumption'!$A:$CZ,$G20,BU$19)/12</f>
        <v/>
      </c>
      <c r="BV20">
        <f>INDEX('EIA Consumption'!$A:$CZ,$G20,BV$19)/12</f>
        <v/>
      </c>
      <c r="BW20">
        <f>INDEX('EIA Consumption'!$A:$CZ,$G20,BW$19)/12</f>
        <v/>
      </c>
      <c r="BX20">
        <f>INDEX('EIA Consumption'!$A:$CZ,$G20,BX$19)/12</f>
        <v/>
      </c>
      <c r="BY20">
        <f>INDEX('EIA Consumption'!$A:$CZ,$G20,BY$19)/12</f>
        <v/>
      </c>
      <c r="BZ20">
        <f>INDEX('EIA Consumption'!$A:$CZ,$G20,BZ$19)/12</f>
        <v/>
      </c>
      <c r="CA20">
        <f>INDEX('EIA Consumption'!$A:$CZ,$G20,CA$19)/12</f>
        <v/>
      </c>
      <c r="CB20">
        <f>INDEX('EIA Consumption'!$A:$CZ,$G20,CB$19)/12</f>
        <v/>
      </c>
      <c r="CC20">
        <f>INDEX('EIA Consumption'!$A:$CZ,$G20,CC$19)/12</f>
        <v/>
      </c>
      <c r="CD20">
        <f>INDEX('EIA Consumption'!$A:$CZ,$G20,CD$19)/12</f>
        <v/>
      </c>
      <c r="CE20">
        <f>INDEX('EIA Consumption'!$A:$CZ,$G20,CE$19)/12</f>
        <v/>
      </c>
      <c r="CF20">
        <f>INDEX('EIA Consumption'!$A:$CZ,$G20,CF$19)/12</f>
        <v/>
      </c>
      <c r="CG20">
        <f>INDEX('EIA Consumption'!$A:$CZ,$G20,CG$19)/12</f>
        <v/>
      </c>
      <c r="CH20">
        <f>INDEX('EIA Consumption'!$A:$CZ,$G20,CH$19)/12</f>
        <v/>
      </c>
      <c r="CI20">
        <f>INDEX('EIA Consumption'!$A:$CZ,$G20,CI$19)/12</f>
        <v/>
      </c>
      <c r="CJ20">
        <f>INDEX('EIA Consumption'!$A:$CZ,$G20,CJ$19)/12</f>
        <v/>
      </c>
      <c r="CK20">
        <f>INDEX('EIA Consumption'!$A:$CZ,$G20,CK$19)/12</f>
        <v/>
      </c>
      <c r="CL20">
        <f>INDEX('EIA Consumption'!$A:$CZ,$G20,CL$19)/12</f>
        <v/>
      </c>
      <c r="CM20">
        <f>INDEX('EIA Consumption'!$A:$CZ,$G20,CM$19)/12</f>
        <v/>
      </c>
      <c r="CN20">
        <f>INDEX('EIA Consumption'!$A:$CZ,$G20,CN$19)/12</f>
        <v/>
      </c>
      <c r="CO20">
        <f>INDEX('EIA Consumption'!$A:$CZ,$G20,CO$19)/12</f>
        <v/>
      </c>
      <c r="CP20">
        <f>INDEX('EIA Consumption'!$A:$CZ,$G20,CP$19)/12</f>
        <v/>
      </c>
      <c r="CQ20">
        <f>INDEX('EIA Consumption'!$A:$CZ,$G20,CQ$19)/12</f>
        <v/>
      </c>
      <c r="CR20">
        <f>INDEX('EIA Consumption'!$A:$CZ,$G20,CR$19)/12</f>
        <v/>
      </c>
      <c r="CS20">
        <f>INDEX('EIA Consumption'!$A:$CZ,$G20,CS$19)/12</f>
        <v/>
      </c>
      <c r="CT20">
        <f>INDEX('EIA Consumption'!$A:$CZ,$G20,CT$19)/12</f>
        <v/>
      </c>
      <c r="CU20">
        <f>INDEX('EIA Consumption'!$A:$CZ,$G20,CU$19)/12</f>
        <v/>
      </c>
      <c r="CV20">
        <f>INDEX('EIA Consumption'!$A:$CZ,$G20,CV$19)/12</f>
        <v/>
      </c>
      <c r="CW20">
        <f>INDEX('EIA Consumption'!$A:$CZ,$G20,CW$19)/12</f>
        <v/>
      </c>
      <c r="CX20">
        <f>INDEX('EIA Consumption'!$A:$CZ,$G20,CX$19)/12</f>
        <v/>
      </c>
      <c r="CY20">
        <f>INDEX('EIA Consumption'!$A:$CZ,$G20,CY$19)/12</f>
        <v/>
      </c>
      <c r="CZ20">
        <f>INDEX('EIA Consumption'!$A:$CZ,$G20,CZ$19)/12</f>
        <v/>
      </c>
      <c r="DA20">
        <f>INDEX('EIA Consumption'!$A:$CZ,$G20,DA$19)/12</f>
        <v/>
      </c>
      <c r="DB20">
        <f>INDEX('EIA Consumption'!$A:$CZ,$G20,DB$19)/12</f>
        <v/>
      </c>
      <c r="DC20">
        <f>INDEX('EIA Consumption'!$A:$CZ,$G20,DC$19)/12</f>
        <v/>
      </c>
      <c r="DD20">
        <f>INDEX('EIA Consumption'!$A:$CZ,$G20,DD$19)/12</f>
        <v/>
      </c>
      <c r="DE20">
        <f>INDEX('EIA Consumption'!$A:$CZ,$G20,DE$19)/12</f>
        <v/>
      </c>
      <c r="DF20">
        <f>INDEX('EIA Consumption'!$A:$CZ,$G20,DF$19)/12</f>
        <v/>
      </c>
      <c r="DG20">
        <f>INDEX('EIA Consumption'!$A:$CZ,$G20,DG$19)/12</f>
        <v/>
      </c>
      <c r="DH20">
        <f>INDEX('EIA Consumption'!$A:$CZ,$G20,DH$19)/12</f>
        <v/>
      </c>
      <c r="DI20">
        <f>INDEX('EIA Consumption'!$A:$CZ,$G20,DI$19)/12</f>
        <v/>
      </c>
      <c r="DJ20">
        <f>INDEX('EIA Consumption'!$A:$CZ,$G20,DJ$19)/12</f>
        <v/>
      </c>
      <c r="DK20">
        <f>INDEX('EIA Consumption'!$A:$CZ,$G20,DK$19)/12</f>
        <v/>
      </c>
      <c r="DL20">
        <f>INDEX('EIA Consumption'!$A:$CZ,$G20,DL$19)/12</f>
        <v/>
      </c>
      <c r="DM20">
        <f>INDEX('EIA Consumption'!$A:$CZ,$G20,DM$19)/12</f>
        <v/>
      </c>
      <c r="DN20">
        <f>INDEX('EIA Consumption'!$A:$CZ,$G20,DN$19)/12</f>
        <v/>
      </c>
      <c r="DO20">
        <f>INDEX('EIA Consumption'!$A:$CZ,$G20,DO$19)/12</f>
        <v/>
      </c>
      <c r="DP20">
        <f>INDEX('EIA Consumption'!$A:$CZ,$G20,DP$19)/12</f>
        <v/>
      </c>
      <c r="DQ20">
        <f>INDEX('EIA Consumption'!$A:$CZ,$G20,DQ$19)/12</f>
        <v/>
      </c>
      <c r="DR20">
        <f>INDEX('EIA Consumption'!$A:$CZ,$G20,DR$19)/12</f>
        <v/>
      </c>
      <c r="DS20">
        <f>INDEX('EIA Consumption'!$A:$CZ,$G20,DS$19)/12</f>
        <v/>
      </c>
      <c r="DT20">
        <f>INDEX('EIA Consumption'!$A:$CZ,$G20,DT$19)/12</f>
        <v/>
      </c>
      <c r="DU20">
        <f>INDEX('EIA Consumption'!$A:$CZ,$G20,DU$19)/12</f>
        <v/>
      </c>
      <c r="DV20">
        <f>INDEX('EIA Consumption'!$A:$CZ,$G20,DV$19)/12</f>
        <v/>
      </c>
      <c r="DW20">
        <f>INDEX('EIA Consumption'!$A:$CZ,$G20,DW$19)/12</f>
        <v/>
      </c>
      <c r="DX20">
        <f>INDEX('EIA Consumption'!$A:$CZ,$G20,DX$19)/12</f>
        <v/>
      </c>
      <c r="DY20">
        <f>INDEX('EIA Consumption'!$A:$CZ,$G20,DY$19)/12</f>
        <v/>
      </c>
      <c r="DZ20">
        <f>INDEX('EIA Consumption'!$A:$CZ,$G20,DZ$19)/12</f>
        <v/>
      </c>
      <c r="EA20">
        <f>INDEX('EIA Consumption'!$A:$CZ,$G20,EA$19)/12</f>
        <v/>
      </c>
      <c r="EB20">
        <f>INDEX('EIA Consumption'!$A:$CZ,$G20,EB$19)/12</f>
        <v/>
      </c>
      <c r="EC20">
        <f>INDEX('EIA Consumption'!$A:$CZ,$G20,EC$19)/12</f>
        <v/>
      </c>
      <c r="ED20">
        <f>INDEX('EIA Consumption'!$A:$CZ,$G20,ED$19)/12</f>
        <v/>
      </c>
      <c r="EE20">
        <f>INDEX('EIA Consumption'!$A:$CZ,$G20,EE$19)/12</f>
        <v/>
      </c>
      <c r="EF20">
        <f>INDEX('EIA Consumption'!$A:$CZ,$G20,EF$19)/12</f>
        <v/>
      </c>
      <c r="EG20">
        <f>INDEX('EIA Consumption'!$A:$CZ,$G20,EG$19)/12</f>
        <v/>
      </c>
      <c r="EH20">
        <f>INDEX('EIA Consumption'!$A:$CZ,$G20,EH$19)/12</f>
        <v/>
      </c>
      <c r="EI20">
        <f>INDEX('EIA Consumption'!$A:$CZ,$G20,EI$19)/12</f>
        <v/>
      </c>
      <c r="EJ20">
        <f>INDEX('EIA Consumption'!$A:$CZ,$G20,EJ$19)/12</f>
        <v/>
      </c>
      <c r="EK20">
        <f>INDEX('EIA Consumption'!$A:$CZ,$G20,EK$19)/12</f>
        <v/>
      </c>
      <c r="EL20">
        <f>INDEX('EIA Consumption'!$A:$CZ,$G20,EL$19)/12</f>
        <v/>
      </c>
      <c r="EM20">
        <f>INDEX('EIA Consumption'!$A:$CZ,$G20,EM$19)/12</f>
        <v/>
      </c>
      <c r="EN20">
        <f>INDEX('EIA Consumption'!$A:$CZ,$G20,EN$19)/12</f>
        <v/>
      </c>
      <c r="EO20">
        <f>INDEX('EIA Consumption'!$A:$CZ,$G20,EO$19)/12</f>
        <v/>
      </c>
      <c r="EP20">
        <f>INDEX('EIA Consumption'!$A:$CZ,$G20,EP$19)/12</f>
        <v/>
      </c>
      <c r="EQ20">
        <f>INDEX('EIA Consumption'!$A:$CZ,$G20,EQ$19)/12</f>
        <v/>
      </c>
      <c r="ER20">
        <f>INDEX('EIA Consumption'!$A:$CZ,$G20,ER$19)/12</f>
        <v/>
      </c>
      <c r="ES20">
        <f>INDEX('EIA Consumption'!$A:$CZ,$G20,ES$19)/12</f>
        <v/>
      </c>
      <c r="ET20">
        <f>INDEX('EIA Consumption'!$A:$CZ,$G20,ET$19)/12</f>
        <v/>
      </c>
      <c r="EU20">
        <f>INDEX('EIA Consumption'!$A:$CZ,$G20,EU$19)/12</f>
        <v/>
      </c>
      <c r="EV20">
        <f>INDEX('EIA Consumption'!$A:$CZ,$G20,EV$19)/12</f>
        <v/>
      </c>
      <c r="EW20">
        <f>INDEX('EIA Consumption'!$A:$CZ,$G20,EW$19)/12</f>
        <v/>
      </c>
      <c r="EX20">
        <f>INDEX('EIA Consumption'!$A:$CZ,$G20,EX$19)/12</f>
        <v/>
      </c>
      <c r="EY20">
        <f>INDEX('EIA Consumption'!$A:$CZ,$G20,EY$19)/12</f>
        <v/>
      </c>
      <c r="EZ20">
        <f>INDEX('EIA Consumption'!$A:$CZ,$G20,EZ$19)/12</f>
        <v/>
      </c>
      <c r="FA20">
        <f>INDEX('EIA Consumption'!$A:$CZ,$G20,FA$19)/12</f>
        <v/>
      </c>
      <c r="FB20">
        <f>INDEX('EIA Consumption'!$A:$CZ,$G20,FB$19)/12</f>
        <v/>
      </c>
      <c r="FC20">
        <f>INDEX('EIA Consumption'!$A:$CZ,$G20,FC$19)/12</f>
        <v/>
      </c>
      <c r="FD20">
        <f>INDEX('EIA Consumption'!$A:$CZ,$G20,FD$19)/12</f>
        <v/>
      </c>
      <c r="FE20">
        <f>INDEX('EIA Consumption'!$A:$CZ,$G20,FE$19)/12</f>
        <v/>
      </c>
      <c r="FF20">
        <f>INDEX('EIA Consumption'!$A:$CZ,$G20,FF$19)/12</f>
        <v/>
      </c>
      <c r="FG20">
        <f>INDEX('EIA Consumption'!$A:$CZ,$G20,FG$19)/12</f>
        <v/>
      </c>
      <c r="FH20">
        <f>INDEX('EIA Consumption'!$A:$CZ,$G20,FH$19)/12</f>
        <v/>
      </c>
      <c r="FI20">
        <f>INDEX('EIA Consumption'!$A:$CZ,$G20,FI$19)/12</f>
        <v/>
      </c>
      <c r="FJ20">
        <f>INDEX('EIA Consumption'!$A:$CZ,$G20,FJ$19)/12</f>
        <v/>
      </c>
      <c r="FK20">
        <f>INDEX('EIA Consumption'!$A:$CZ,$G20,FK$19)/12</f>
        <v/>
      </c>
      <c r="FL20">
        <f>INDEX('EIA Consumption'!$A:$CZ,$G20,FL$19)/12</f>
        <v/>
      </c>
      <c r="FM20">
        <f>INDEX('EIA Consumption'!$A:$CZ,$G20,FM$19)/12</f>
        <v/>
      </c>
      <c r="FN20">
        <f>INDEX('EIA Consumption'!$A:$CZ,$G20,FN$19)/12</f>
        <v/>
      </c>
      <c r="FO20">
        <f>INDEX('EIA Consumption'!$A:$CZ,$G20,FO$19)/12</f>
        <v/>
      </c>
      <c r="FP20">
        <f>INDEX('EIA Consumption'!$A:$CZ,$G20,FP$19)/12</f>
        <v/>
      </c>
      <c r="FQ20">
        <f>INDEX('EIA Consumption'!$A:$CZ,$G20,FQ$19)/12</f>
        <v/>
      </c>
      <c r="FR20">
        <f>INDEX('EIA Consumption'!$A:$CZ,$G20,FR$19)/12</f>
        <v/>
      </c>
      <c r="FS20">
        <f>INDEX('EIA Consumption'!$A:$CZ,$G20,FS$19)/12</f>
        <v/>
      </c>
      <c r="FT20">
        <f>INDEX('EIA Consumption'!$A:$CZ,$G20,FT$19)/12</f>
        <v/>
      </c>
      <c r="FU20">
        <f>INDEX('EIA Consumption'!$A:$CZ,$G20,FU$19)/12</f>
        <v/>
      </c>
      <c r="FV20">
        <f>INDEX('EIA Consumption'!$A:$CZ,$G20,FV$19)/12</f>
        <v/>
      </c>
      <c r="FW20">
        <f>INDEX('EIA Consumption'!$A:$CZ,$G20,FW$19)/12</f>
        <v/>
      </c>
      <c r="FX20">
        <f>INDEX('EIA Consumption'!$A:$CZ,$G20,FX$19)/12</f>
        <v/>
      </c>
      <c r="FY20">
        <f>INDEX('EIA Consumption'!$A:$CZ,$G20,FY$19)/12</f>
        <v/>
      </c>
      <c r="FZ20">
        <f>INDEX('EIA Consumption'!$A:$CZ,$G20,FZ$19)/12</f>
        <v/>
      </c>
      <c r="GA20">
        <f>INDEX('EIA Consumption'!$A:$CZ,$G20,GA$19)/12</f>
        <v/>
      </c>
      <c r="GB20">
        <f>INDEX('EIA Consumption'!$A:$CZ,$G20,GB$19)/12</f>
        <v/>
      </c>
      <c r="GC20">
        <f>INDEX('EIA Consumption'!$A:$CZ,$G20,GC$19)/12</f>
        <v/>
      </c>
      <c r="GD20">
        <f>INDEX('EIA Consumption'!$A:$CZ,$G20,GD$19)/12</f>
        <v/>
      </c>
      <c r="GE20">
        <f>INDEX('EIA Consumption'!$A:$CZ,$G20,GE$19)/12</f>
        <v/>
      </c>
      <c r="GF20">
        <f>INDEX('EIA Consumption'!$A:$CZ,$G20,GF$19)/12</f>
        <v/>
      </c>
      <c r="GG20">
        <f>INDEX('EIA Consumption'!$A:$CZ,$G20,GG$19)/12</f>
        <v/>
      </c>
      <c r="GH20">
        <f>INDEX('EIA Consumption'!$A:$CZ,$G20,GH$19)/12</f>
        <v/>
      </c>
      <c r="GI20">
        <f>INDEX('EIA Consumption'!$A:$CZ,$G20,GI$19)/12</f>
        <v/>
      </c>
      <c r="GJ20">
        <f>INDEX('EIA Consumption'!$A:$CZ,$G20,GJ$19)/12</f>
        <v/>
      </c>
      <c r="GK20">
        <f>INDEX('EIA Consumption'!$A:$CZ,$G20,GK$19)/12</f>
        <v/>
      </c>
      <c r="GL20">
        <f>INDEX('EIA Consumption'!$A:$CZ,$G20,GL$19)/12</f>
        <v/>
      </c>
      <c r="GM20">
        <f>INDEX('EIA Consumption'!$A:$CZ,$G20,GM$19)/12</f>
        <v/>
      </c>
      <c r="GN20">
        <f>INDEX('EIA Consumption'!$A:$CZ,$G20,GN$19)/12</f>
        <v/>
      </c>
      <c r="GO20">
        <f>INDEX('EIA Consumption'!$A:$CZ,$G20,GO$19)/12</f>
        <v/>
      </c>
      <c r="GP20">
        <f>INDEX('EIA Consumption'!$A:$CZ,$G20,GP$19)/12</f>
        <v/>
      </c>
      <c r="GQ20">
        <f>INDEX('EIA Consumption'!$A:$CZ,$G20,GQ$19)/12</f>
        <v/>
      </c>
      <c r="GR20">
        <f>INDEX('EIA Consumption'!$A:$CZ,$G20,GR$19)/12</f>
        <v/>
      </c>
      <c r="GS20">
        <f>INDEX('EIA Consumption'!$A:$CZ,$G20,GS$19)/12</f>
        <v/>
      </c>
      <c r="GT20">
        <f>INDEX('EIA Consumption'!$A:$CZ,$G20,GT$19)/12</f>
        <v/>
      </c>
      <c r="GU20">
        <f>INDEX('EIA Consumption'!$A:$CZ,$G20,GU$19)/12</f>
        <v/>
      </c>
      <c r="GV20">
        <f>INDEX('EIA Consumption'!$A:$CZ,$G20,GV$19)/12</f>
        <v/>
      </c>
      <c r="GW20">
        <f>INDEX('EIA Consumption'!$A:$CZ,$G20,GW$19)/12</f>
        <v/>
      </c>
      <c r="GX20">
        <f>INDEX('EIA Consumption'!$A:$CZ,$G20,GX$19)/12</f>
        <v/>
      </c>
      <c r="GY20">
        <f>INDEX('EIA Consumption'!$A:$CZ,$G20,GY$19)/12</f>
        <v/>
      </c>
      <c r="GZ20">
        <f>INDEX('EIA Consumption'!$A:$CZ,$G20,GZ$19)/12</f>
        <v/>
      </c>
      <c r="HA20">
        <f>INDEX('EIA Consumption'!$A:$CZ,$G20,HA$19)/12</f>
        <v/>
      </c>
      <c r="HB20">
        <f>INDEX('EIA Consumption'!$A:$CZ,$G20,HB$19)/12</f>
        <v/>
      </c>
      <c r="HC20">
        <f>INDEX('EIA Consumption'!$A:$CZ,$G20,HC$19)/12</f>
        <v/>
      </c>
      <c r="HD20">
        <f>INDEX('EIA Consumption'!$A:$CZ,$G20,HD$19)/12</f>
        <v/>
      </c>
      <c r="HE20">
        <f>INDEX('EIA Consumption'!$A:$CZ,$G20,HE$19)/12</f>
        <v/>
      </c>
      <c r="HF20">
        <f>INDEX('EIA Consumption'!$A:$CZ,$G20,HF$19)/12</f>
        <v/>
      </c>
      <c r="HG20">
        <f>INDEX('EIA Consumption'!$A:$CZ,$G20,HG$19)/12</f>
        <v/>
      </c>
      <c r="HH20">
        <f>INDEX('EIA Consumption'!$A:$CZ,$G20,HH$19)/12</f>
        <v/>
      </c>
      <c r="HI20">
        <f>INDEX('EIA Consumption'!$A:$CZ,$G20,HI$19)/12</f>
        <v/>
      </c>
      <c r="HJ20">
        <f>INDEX('EIA Consumption'!$A:$CZ,$G20,HJ$19)/12</f>
        <v/>
      </c>
      <c r="HK20">
        <f>INDEX('EIA Consumption'!$A:$CZ,$G20,HK$19)/12</f>
        <v/>
      </c>
      <c r="HL20">
        <f>INDEX('EIA Consumption'!$A:$CZ,$G20,HL$19)/12</f>
        <v/>
      </c>
      <c r="HM20">
        <f>INDEX('EIA Consumption'!$A:$CZ,$G20,HM$19)/12</f>
        <v/>
      </c>
      <c r="HN20">
        <f>INDEX('EIA Consumption'!$A:$CZ,$G20,HN$19)/12</f>
        <v/>
      </c>
      <c r="HO20">
        <f>INDEX('EIA Consumption'!$A:$CZ,$G20,HO$19)/12</f>
        <v/>
      </c>
      <c r="HP20">
        <f>INDEX('EIA Consumption'!$A:$CZ,$G20,HP$19)/12</f>
        <v/>
      </c>
      <c r="HQ20">
        <f>INDEX('EIA Consumption'!$A:$CZ,$G20,HQ$19)/12</f>
        <v/>
      </c>
      <c r="HR20">
        <f>INDEX('EIA Consumption'!$A:$CZ,$G20,HR$19)/12</f>
        <v/>
      </c>
      <c r="HS20">
        <f>INDEX('EIA Consumption'!$A:$CZ,$G20,HS$19)/12</f>
        <v/>
      </c>
      <c r="HT20">
        <f>INDEX('EIA Consumption'!$A:$CZ,$G20,HT$19)/12</f>
        <v/>
      </c>
      <c r="HU20">
        <f>INDEX('EIA Consumption'!$A:$CZ,$G20,HU$19)/12</f>
        <v/>
      </c>
      <c r="HV20">
        <f>INDEX('EIA Consumption'!$A:$CZ,$G20,HV$19)/12</f>
        <v/>
      </c>
      <c r="HW20">
        <f>INDEX('EIA Consumption'!$A:$CZ,$G20,HW$19)/12</f>
        <v/>
      </c>
      <c r="HX20">
        <f>INDEX('EIA Consumption'!$A:$CZ,$G20,HX$19)/12</f>
        <v/>
      </c>
      <c r="HY20">
        <f>INDEX('EIA Consumption'!$A:$CZ,$G20,HY$19)/12</f>
        <v/>
      </c>
      <c r="HZ20">
        <f>INDEX('EIA Consumption'!$A:$CZ,$G20,HZ$19)/12</f>
        <v/>
      </c>
      <c r="IA20">
        <f>INDEX('EIA Consumption'!$A:$CZ,$G20,IA$19)/12</f>
        <v/>
      </c>
      <c r="IB20">
        <f>INDEX('EIA Consumption'!$A:$CZ,$G20,IB$19)/12</f>
        <v/>
      </c>
      <c r="IC20">
        <f>INDEX('EIA Consumption'!$A:$CZ,$G20,IC$19)/12</f>
        <v/>
      </c>
      <c r="ID20">
        <f>INDEX('EIA Consumption'!$A:$CZ,$G20,ID$19)/12</f>
        <v/>
      </c>
      <c r="IE20">
        <f>INDEX('EIA Consumption'!$A:$CZ,$G20,IE$19)/12</f>
        <v/>
      </c>
      <c r="IF20">
        <f>INDEX('EIA Consumption'!$A:$CZ,$G20,IF$19)/12</f>
        <v/>
      </c>
      <c r="IG20">
        <f>INDEX('EIA Consumption'!$A:$CZ,$G20,IG$19)/12</f>
        <v/>
      </c>
      <c r="IH20">
        <f>INDEX('EIA Consumption'!$A:$CZ,$G20,IH$19)/12</f>
        <v/>
      </c>
      <c r="II20">
        <f>INDEX('EIA Consumption'!$A:$CZ,$G20,II$19)/12</f>
        <v/>
      </c>
      <c r="IJ20">
        <f>INDEX('EIA Consumption'!$A:$CZ,$G20,IJ$19)/12</f>
        <v/>
      </c>
      <c r="IK20">
        <f>INDEX('EIA Consumption'!$A:$CZ,$G20,IK$19)/12</f>
        <v/>
      </c>
      <c r="IL20">
        <f>INDEX('EIA Consumption'!$A:$CZ,$G20,IL$19)/12</f>
        <v/>
      </c>
      <c r="IM20">
        <f>INDEX('EIA Consumption'!$A:$CZ,$G20,IM$19)/12</f>
        <v/>
      </c>
      <c r="IN20">
        <f>INDEX('EIA Consumption'!$A:$CZ,$G20,IN$19)/12</f>
        <v/>
      </c>
      <c r="IO20">
        <f>INDEX('EIA Consumption'!$A:$CZ,$G20,IO$19)/12</f>
        <v/>
      </c>
      <c r="IP20">
        <f>INDEX('EIA Consumption'!$A:$CZ,$G20,IP$19)/12</f>
        <v/>
      </c>
      <c r="IQ20">
        <f>INDEX('EIA Consumption'!$A:$CZ,$G20,IQ$19)/12</f>
        <v/>
      </c>
      <c r="IR20">
        <f>INDEX('EIA Consumption'!$A:$CZ,$G20,IR$19)/12</f>
        <v/>
      </c>
      <c r="IS20">
        <f>INDEX('EIA Consumption'!$A:$CZ,$G20,IS$19)/12</f>
        <v/>
      </c>
      <c r="IT20">
        <f>INDEX('EIA Consumption'!$A:$CZ,$G20,IT$19)/12</f>
        <v/>
      </c>
      <c r="IU20">
        <f>INDEX('EIA Consumption'!$A:$CZ,$G20,IU$19)/12</f>
        <v/>
      </c>
      <c r="IV20">
        <f>INDEX('EIA Consumption'!$A:$CZ,$G20,IV$19)/12</f>
        <v/>
      </c>
      <c r="IW20">
        <f>INDEX('EIA Consumption'!$A:$CZ,$G20,IW$19)/12</f>
        <v/>
      </c>
      <c r="IX20">
        <f>INDEX('EIA Consumption'!$A:$CZ,$G20,IX$19)/12</f>
        <v/>
      </c>
      <c r="IY20">
        <f>INDEX('EIA Consumption'!$A:$CZ,$G20,IY$19)/12</f>
        <v/>
      </c>
      <c r="IZ20">
        <f>INDEX('EIA Consumption'!$A:$CZ,$G20,IZ$19)/12</f>
        <v/>
      </c>
      <c r="JA20">
        <f>INDEX('EIA Consumption'!$A:$CZ,$G20,JA$19)/12</f>
        <v/>
      </c>
      <c r="JB20">
        <f>INDEX('EIA Consumption'!$A:$CZ,$G20,JB$19)/12</f>
        <v/>
      </c>
      <c r="JC20">
        <f>INDEX('EIA Consumption'!$A:$CZ,$G20,JC$19)/12</f>
        <v/>
      </c>
      <c r="JD20">
        <f>INDEX('EIA Consumption'!$A:$CZ,$G20,JD$19)/12</f>
        <v/>
      </c>
      <c r="JE20">
        <f>INDEX('EIA Consumption'!$A:$CZ,$G20,JE$19)/12</f>
        <v/>
      </c>
      <c r="JF20">
        <f>INDEX('EIA Consumption'!$A:$CZ,$G20,JF$19)/12</f>
        <v/>
      </c>
      <c r="JG20">
        <f>INDEX('EIA Consumption'!$A:$CZ,$G20,JG$19)/12</f>
        <v/>
      </c>
      <c r="JH20">
        <f>INDEX('EIA Consumption'!$A:$CZ,$G20,JH$19)/12</f>
        <v/>
      </c>
      <c r="JI20">
        <f>INDEX('EIA Consumption'!$A:$CZ,$G20,JI$19)/12</f>
        <v/>
      </c>
      <c r="JJ20">
        <f>INDEX('EIA Consumption'!$A:$CZ,$G20,JJ$19)/12</f>
        <v/>
      </c>
      <c r="JK20">
        <f>INDEX('EIA Consumption'!$A:$CZ,$G20,JK$19)/12</f>
        <v/>
      </c>
      <c r="JL20">
        <f>INDEX('EIA Consumption'!$A:$CZ,$G20,JL$19)/12</f>
        <v/>
      </c>
      <c r="JM20">
        <f>INDEX('EIA Consumption'!$A:$CZ,$G20,JM$19)/12</f>
        <v/>
      </c>
      <c r="JN20">
        <f>INDEX('EIA Consumption'!$A:$CZ,$G20,JN$19)/12</f>
        <v/>
      </c>
      <c r="JO20">
        <f>INDEX('EIA Consumption'!$A:$CZ,$G20,JO$19)/12</f>
        <v/>
      </c>
      <c r="JP20">
        <f>INDEX('EIA Consumption'!$A:$CZ,$G20,JP$19)/12</f>
        <v/>
      </c>
      <c r="JQ20">
        <f>INDEX('EIA Consumption'!$A:$CZ,$G20,JQ$19)/12</f>
        <v/>
      </c>
      <c r="JR20">
        <f>INDEX('EIA Consumption'!$A:$CZ,$G20,JR$19)/12</f>
        <v/>
      </c>
      <c r="JS20">
        <f>INDEX('EIA Consumption'!$A:$CZ,$G20,JS$19)/12</f>
        <v/>
      </c>
      <c r="JT20">
        <f>INDEX('EIA Consumption'!$A:$CZ,$G20,JT$19)/12</f>
        <v/>
      </c>
      <c r="JU20">
        <f>INDEX('EIA Consumption'!$A:$CZ,$G20,JU$19)/12</f>
        <v/>
      </c>
      <c r="JV20">
        <f>INDEX('EIA Consumption'!$A:$CZ,$G20,JV$19)/12</f>
        <v/>
      </c>
      <c r="JW20">
        <f>INDEX('EIA Consumption'!$A:$CZ,$G20,JW$19)/12</f>
        <v/>
      </c>
      <c r="JX20">
        <f>INDEX('EIA Consumption'!$A:$CZ,$G20,JX$19)/12</f>
        <v/>
      </c>
      <c r="JY20">
        <f>INDEX('EIA Consumption'!$A:$CZ,$G20,JY$19)/12</f>
        <v/>
      </c>
      <c r="JZ20">
        <f>INDEX('EIA Consumption'!$A:$CZ,$G20,JZ$19)/12</f>
        <v/>
      </c>
      <c r="KA20">
        <f>INDEX('EIA Consumption'!$A:$CZ,$G20,KA$19)/12</f>
        <v/>
      </c>
      <c r="KB20">
        <f>INDEX('EIA Consumption'!$A:$CZ,$G20,KB$19)/12</f>
        <v/>
      </c>
      <c r="KC20">
        <f>INDEX('EIA Consumption'!$A:$CZ,$G20,KC$19)/12</f>
        <v/>
      </c>
      <c r="KD20">
        <f>INDEX('EIA Consumption'!$A:$CZ,$G20,KD$19)/12</f>
        <v/>
      </c>
      <c r="KE20">
        <f>INDEX('EIA Consumption'!$A:$CZ,$G20,KE$19)/12</f>
        <v/>
      </c>
      <c r="KF20">
        <f>INDEX('EIA Consumption'!$A:$CZ,$G20,KF$19)/12</f>
        <v/>
      </c>
      <c r="KG20">
        <f>INDEX('EIA Consumption'!$A:$CZ,$G20,KG$19)/12</f>
        <v/>
      </c>
      <c r="KH20">
        <f>INDEX('EIA Consumption'!$A:$CZ,$G20,KH$19)/12</f>
        <v/>
      </c>
      <c r="KI20">
        <f>INDEX('EIA Consumption'!$A:$CZ,$G20,KI$19)/12</f>
        <v/>
      </c>
      <c r="KJ20">
        <f>INDEX('EIA Consumption'!$A:$CZ,$G20,KJ$19)/12</f>
        <v/>
      </c>
      <c r="KK20">
        <f>INDEX('EIA Consumption'!$A:$CZ,$G20,KK$19)/12</f>
        <v/>
      </c>
      <c r="KL20">
        <f>INDEX('EIA Consumption'!$A:$CZ,$G20,KL$19)/12</f>
        <v/>
      </c>
      <c r="KM20">
        <f>INDEX('EIA Consumption'!$A:$CZ,$G20,KM$19)/12</f>
        <v/>
      </c>
      <c r="KN20">
        <f>INDEX('EIA Consumption'!$A:$CZ,$G20,KN$19)/12</f>
        <v/>
      </c>
      <c r="KO20">
        <f>INDEX('EIA Consumption'!$A:$CZ,$G20,KO$19)/12</f>
        <v/>
      </c>
      <c r="KP20">
        <f>INDEX('EIA Consumption'!$A:$CZ,$G20,KP$19)/12</f>
        <v/>
      </c>
      <c r="KQ20">
        <f>INDEX('EIA Consumption'!$A:$CZ,$G20,KQ$19)/12</f>
        <v/>
      </c>
      <c r="KR20">
        <f>INDEX('EIA Consumption'!$A:$CZ,$G20,KR$19)/12</f>
        <v/>
      </c>
      <c r="KS20">
        <f>INDEX('EIA Consumption'!$A:$CZ,$G20,KS$19)/12</f>
        <v/>
      </c>
      <c r="KT20">
        <f>INDEX('EIA Consumption'!$A:$CZ,$G20,KT$19)/12</f>
        <v/>
      </c>
      <c r="KU20">
        <f>INDEX('EIA Consumption'!$A:$CZ,$G20,KU$19)/12</f>
        <v/>
      </c>
      <c r="KV20">
        <f>INDEX('EIA Consumption'!$A:$CZ,$G20,KV$19)/12</f>
        <v/>
      </c>
      <c r="KW20">
        <f>INDEX('EIA Consumption'!$A:$CZ,$G20,KW$19)/12</f>
        <v/>
      </c>
      <c r="KX20">
        <f>INDEX('EIA Consumption'!$A:$CZ,$G20,KX$19)/12</f>
        <v/>
      </c>
      <c r="KY20">
        <f>INDEX('EIA Consumption'!$A:$CZ,$G20,KY$19)/12</f>
        <v/>
      </c>
      <c r="KZ20">
        <f>INDEX('EIA Consumption'!$A:$CZ,$G20,KZ$19)/12</f>
        <v/>
      </c>
      <c r="LA20">
        <f>INDEX('EIA Consumption'!$A:$CZ,$G20,LA$19)/12</f>
        <v/>
      </c>
      <c r="LB20">
        <f>INDEX('EIA Consumption'!$A:$CZ,$G20,LB$19)/12</f>
        <v/>
      </c>
      <c r="LC20">
        <f>INDEX('EIA Consumption'!$A:$CZ,$G20,LC$19)/12</f>
        <v/>
      </c>
      <c r="LD20">
        <f>INDEX('EIA Consumption'!$A:$CZ,$G20,LD$19)/12</f>
        <v/>
      </c>
      <c r="LE20">
        <f>INDEX('EIA Consumption'!$A:$CZ,$G20,LE$19)/12</f>
        <v/>
      </c>
      <c r="LF20">
        <f>INDEX('EIA Consumption'!$A:$CZ,$G20,LF$19)/12</f>
        <v/>
      </c>
      <c r="LG20">
        <f>INDEX('EIA Consumption'!$A:$CZ,$G20,LG$19)/12</f>
        <v/>
      </c>
      <c r="LH20">
        <f>INDEX('EIA Consumption'!$A:$CZ,$G20,LH$19)/12</f>
        <v/>
      </c>
      <c r="LI20">
        <f>INDEX('EIA Consumption'!$A:$CZ,$G20,LI$19)/12</f>
        <v/>
      </c>
      <c r="LJ20">
        <f>INDEX('EIA Consumption'!$A:$CZ,$G20,LJ$19)/12</f>
        <v/>
      </c>
      <c r="LK20">
        <f>INDEX('EIA Consumption'!$A:$CZ,$G20,LK$19)/12</f>
        <v/>
      </c>
      <c r="LL20">
        <f>INDEX('EIA Consumption'!$A:$CZ,$G20,LL$19)/12</f>
        <v/>
      </c>
      <c r="LM20">
        <f>INDEX('EIA Consumption'!$A:$CZ,$G20,LM$19)/12</f>
        <v/>
      </c>
      <c r="LN20">
        <f>INDEX('EIA Consumption'!$A:$CZ,$G20,LN$19)/12</f>
        <v/>
      </c>
      <c r="LO20">
        <f>INDEX('EIA Consumption'!$A:$CZ,$G20,LO$19)/12</f>
        <v/>
      </c>
      <c r="LP20">
        <f>INDEX('EIA Consumption'!$A:$CZ,$G20,LP$19)/12</f>
        <v/>
      </c>
      <c r="LQ20">
        <f>INDEX('EIA Consumption'!$A:$CZ,$G20,LQ$19)/12</f>
        <v/>
      </c>
      <c r="LR20">
        <f>INDEX('EIA Consumption'!$A:$CZ,$G20,LR$19)/12</f>
        <v/>
      </c>
      <c r="LS20">
        <f>INDEX('EIA Consumption'!$A:$CZ,$G20,LS$19)/12</f>
        <v/>
      </c>
      <c r="LT20">
        <f>INDEX('EIA Consumption'!$A:$CZ,$G20,LT$19)/12</f>
        <v/>
      </c>
      <c r="LU20">
        <f>INDEX('EIA Consumption'!$A:$CZ,$G20,LU$19)/12</f>
        <v/>
      </c>
      <c r="LV20">
        <f>INDEX('EIA Consumption'!$A:$CZ,$G20,LV$19)/12</f>
        <v/>
      </c>
      <c r="LW20">
        <f>INDEX('EIA Consumption'!$A:$CZ,$G20,LW$19)/12</f>
        <v/>
      </c>
      <c r="LX20">
        <f>INDEX('EIA Consumption'!$A:$CZ,$G20,LX$19)/12</f>
        <v/>
      </c>
      <c r="LY20">
        <f>INDEX('EIA Consumption'!$A:$CZ,$G20,LY$19)/12</f>
        <v/>
      </c>
      <c r="LZ20">
        <f>INDEX('EIA Consumption'!$A:$CZ,$G20,LZ$19)/12</f>
        <v/>
      </c>
      <c r="MA20">
        <f>INDEX('EIA Consumption'!$A:$CZ,$G20,MA$19)/12</f>
        <v/>
      </c>
      <c r="MB20">
        <f>INDEX('EIA Consumption'!$A:$CZ,$G20,MB$19)/12</f>
        <v/>
      </c>
      <c r="MC20">
        <f>INDEX('EIA Consumption'!$A:$CZ,$G20,MC$19)/12</f>
        <v/>
      </c>
      <c r="MD20">
        <f>INDEX('EIA Consumption'!$A:$CZ,$G20,MD$19)/12</f>
        <v/>
      </c>
      <c r="ME20">
        <f>INDEX('EIA Consumption'!$A:$CZ,$G20,ME$19)/12</f>
        <v/>
      </c>
      <c r="MF20">
        <f>INDEX('EIA Consumption'!$A:$CZ,$G20,MF$19)/12</f>
        <v/>
      </c>
      <c r="MG20">
        <f>INDEX('EIA Consumption'!$A:$CZ,$G20,MG$19)/12</f>
        <v/>
      </c>
      <c r="MH20">
        <f>INDEX('EIA Consumption'!$A:$CZ,$G20,MH$19)/12</f>
        <v/>
      </c>
      <c r="MI20">
        <f>INDEX('EIA Consumption'!$A:$CZ,$G20,MI$19)/12</f>
        <v/>
      </c>
      <c r="MJ20">
        <f>INDEX('EIA Consumption'!$A:$CZ,$G20,MJ$19)/12</f>
        <v/>
      </c>
      <c r="MK20">
        <f>INDEX('EIA Consumption'!$A:$CZ,$G20,MK$19)/12</f>
        <v/>
      </c>
      <c r="ML20">
        <f>INDEX('EIA Consumption'!$A:$CZ,$G20,ML$19)/12</f>
        <v/>
      </c>
      <c r="MM20">
        <f>INDEX('EIA Consumption'!$A:$CZ,$G20,MM$19)/12</f>
        <v/>
      </c>
      <c r="MN20">
        <f>INDEX('EIA Consumption'!$A:$CZ,$G20,MN$19)/12</f>
        <v/>
      </c>
      <c r="MO20">
        <f>INDEX('EIA Consumption'!$A:$CZ,$G20,MO$19)/12</f>
        <v/>
      </c>
      <c r="MP20">
        <f>INDEX('EIA Consumption'!$A:$CZ,$G20,MP$19)/12</f>
        <v/>
      </c>
      <c r="MQ20">
        <f>INDEX('EIA Consumption'!$A:$CZ,$G20,MQ$19)/12</f>
        <v/>
      </c>
      <c r="MR20">
        <f>INDEX('EIA Consumption'!$A:$CZ,$G20,MR$19)/12</f>
        <v/>
      </c>
      <c r="MS20">
        <f>INDEX('EIA Consumption'!$A:$CZ,$G20,MS$19)/12</f>
        <v/>
      </c>
      <c r="MT20">
        <f>INDEX('EIA Consumption'!$A:$CZ,$G20,MT$19)/12</f>
        <v/>
      </c>
      <c r="MU20">
        <f>INDEX('EIA Consumption'!$A:$CZ,$G20,MU$19)/12</f>
        <v/>
      </c>
      <c r="MV20">
        <f>INDEX('EIA Consumption'!$A:$CZ,$G20,MV$19)/12</f>
        <v/>
      </c>
      <c r="MW20">
        <f>INDEX('EIA Consumption'!$A:$CZ,$G20,MW$19)/12</f>
        <v/>
      </c>
      <c r="MX20">
        <f>INDEX('EIA Consumption'!$A:$CZ,$G20,MX$19)/12</f>
        <v/>
      </c>
      <c r="MY20">
        <f>INDEX('EIA Consumption'!$A:$CZ,$G20,MY$19)/12</f>
        <v/>
      </c>
      <c r="MZ20">
        <f>INDEX('EIA Consumption'!$A:$CZ,$G20,MZ$19)/12</f>
        <v/>
      </c>
      <c r="NA20">
        <f>INDEX('EIA Consumption'!$A:$CZ,$G20,NA$19)/12</f>
        <v/>
      </c>
      <c r="NB20">
        <f>INDEX('EIA Consumption'!$A:$CZ,$G20,NB$19)/12</f>
        <v/>
      </c>
      <c r="NC20">
        <f>INDEX('EIA Consumption'!$A:$CZ,$G20,NC$19)/12</f>
        <v/>
      </c>
      <c r="ND20">
        <f>INDEX('EIA Consumption'!$A:$CZ,$G20,ND$19)/12</f>
        <v/>
      </c>
      <c r="NE20">
        <f>INDEX('EIA Consumption'!$A:$CZ,$G20,NE$19)/12</f>
        <v/>
      </c>
      <c r="NF20">
        <f>INDEX('EIA Consumption'!$A:$CZ,$G20,NF$19)/12</f>
        <v/>
      </c>
      <c r="NG20">
        <f>INDEX('EIA Consumption'!$A:$CZ,$G20,NG$19)/12</f>
        <v/>
      </c>
      <c r="NH20">
        <f>INDEX('EIA Consumption'!$A:$CZ,$G20,NH$19)/12</f>
        <v/>
      </c>
      <c r="NI20">
        <f>INDEX('EIA Consumption'!$A:$CZ,$G20,NI$19)/12</f>
        <v/>
      </c>
      <c r="NJ20">
        <f>INDEX('EIA Consumption'!$A:$CZ,$G20,NJ$19)/12</f>
        <v/>
      </c>
      <c r="NK20">
        <f>INDEX('EIA Consumption'!$A:$CZ,$G20,NK$19)/12</f>
        <v/>
      </c>
      <c r="NL20">
        <f>INDEX('EIA Consumption'!$A:$CZ,$G20,NL$19)/12</f>
        <v/>
      </c>
      <c r="NM20">
        <f>INDEX('EIA Consumption'!$A:$CZ,$G20,NM$19)/12</f>
        <v/>
      </c>
      <c r="NN20">
        <f>INDEX('EIA Consumption'!$A:$CZ,$G20,NN$19)/12</f>
        <v/>
      </c>
      <c r="NO20">
        <f>INDEX('EIA Consumption'!$A:$CZ,$G20,NO$19)/12</f>
        <v/>
      </c>
      <c r="NP20">
        <f>INDEX('EIA Consumption'!$A:$CZ,$G20,NP$19)/12</f>
        <v/>
      </c>
      <c r="NQ20">
        <f>INDEX('EIA Consumption'!$A:$CZ,$G20,NQ$19)/12</f>
        <v/>
      </c>
      <c r="NR20">
        <f>INDEX('EIA Consumption'!$A:$CZ,$G20,NR$19)/12</f>
        <v/>
      </c>
      <c r="NS20">
        <f>INDEX('EIA Consumption'!$A:$CZ,$G20,NS$19)/12</f>
        <v/>
      </c>
      <c r="NT20">
        <f>INDEX('EIA Consumption'!$A:$CZ,$G20,NT$19)/12</f>
        <v/>
      </c>
      <c r="NU20">
        <f>INDEX('EIA Consumption'!$A:$CZ,$G20,NU$19)/12</f>
        <v/>
      </c>
      <c r="NV20">
        <f>INDEX('EIA Consumption'!$A:$CZ,$G20,NV$19)/12</f>
        <v/>
      </c>
      <c r="NW20">
        <f>INDEX('EIA Consumption'!$A:$CZ,$G20,NW$19)/12</f>
        <v/>
      </c>
      <c r="NX20">
        <f>INDEX('EIA Consumption'!$A:$CZ,$G20,NX$19)/12</f>
        <v/>
      </c>
      <c r="NY20">
        <f>INDEX('EIA Consumption'!$A:$CZ,$G20,NY$19)/12</f>
        <v/>
      </c>
      <c r="NZ20">
        <f>INDEX('EIA Consumption'!$A:$CZ,$G20,NZ$19)/12</f>
        <v/>
      </c>
      <c r="OA20">
        <f>INDEX('EIA Consumption'!$A:$CZ,$G20,OA$19)/12</f>
        <v/>
      </c>
      <c r="OB20">
        <f>INDEX('EIA Consumption'!$A:$CZ,$G20,OB$19)/12</f>
        <v/>
      </c>
      <c r="OC20">
        <f>INDEX('EIA Consumption'!$A:$CZ,$G20,OC$19)/12</f>
        <v/>
      </c>
      <c r="OD20">
        <f>INDEX('EIA Consumption'!$A:$CZ,$G20,OD$19)/12</f>
        <v/>
      </c>
      <c r="OE20">
        <f>INDEX('EIA Consumption'!$A:$CZ,$G20,OE$19)/12</f>
        <v/>
      </c>
      <c r="OF20">
        <f>INDEX('EIA Consumption'!$A:$CZ,$G20,OF$19)/12</f>
        <v/>
      </c>
      <c r="OG20">
        <f>INDEX('EIA Consumption'!$A:$CZ,$G20,OG$19)/12</f>
        <v/>
      </c>
      <c r="OH20">
        <f>INDEX('EIA Consumption'!$A:$CZ,$G20,OH$19)/12</f>
        <v/>
      </c>
      <c r="OI20">
        <f>INDEX('EIA Consumption'!$A:$CZ,$G20,OI$19)/12</f>
        <v/>
      </c>
      <c r="OJ20">
        <f>INDEX('EIA Consumption'!$A:$CZ,$G20,OJ$19)/12</f>
        <v/>
      </c>
      <c r="OK20">
        <f>INDEX('EIA Consumption'!$A:$CZ,$G20,OK$19)/12</f>
        <v/>
      </c>
      <c r="OL20">
        <f>INDEX('EIA Consumption'!$A:$CZ,$G20,OL$19)/12</f>
        <v/>
      </c>
      <c r="OM20">
        <f>INDEX('EIA Consumption'!$A:$CZ,$G20,OM$19)/12</f>
        <v/>
      </c>
      <c r="ON20">
        <f>INDEX('EIA Consumption'!$A:$CZ,$G20,ON$19)/12</f>
        <v/>
      </c>
      <c r="OO20">
        <f>INDEX('EIA Consumption'!$A:$CZ,$G20,OO$19)/12</f>
        <v/>
      </c>
      <c r="OP20">
        <f>INDEX('EIA Consumption'!$A:$CZ,$G20,OP$19)/12</f>
        <v/>
      </c>
      <c r="OQ20">
        <f>INDEX('EIA Consumption'!$A:$CZ,$G20,OQ$19)/12</f>
        <v/>
      </c>
      <c r="OR20">
        <f>INDEX('EIA Consumption'!$A:$CZ,$G20,OR$19)/12</f>
        <v/>
      </c>
      <c r="OS20">
        <f>INDEX('EIA Consumption'!$A:$CZ,$G20,OS$19)/12</f>
        <v/>
      </c>
      <c r="OT20">
        <f>INDEX('EIA Consumption'!$A:$CZ,$G20,OT$19)/12</f>
        <v/>
      </c>
      <c r="OU20">
        <f>INDEX('EIA Consumption'!$A:$CZ,$G20,OU$19)/12</f>
        <v/>
      </c>
      <c r="OV20">
        <f>INDEX('EIA Consumption'!$A:$CZ,$G20,OV$19)/12</f>
        <v/>
      </c>
      <c r="OW20">
        <f>INDEX('EIA Consumption'!$A:$CZ,$G20,OW$19)/12</f>
        <v/>
      </c>
      <c r="OX20">
        <f>INDEX('EIA Consumption'!$A:$CZ,$G20,OX$19)/12</f>
        <v/>
      </c>
      <c r="OY20">
        <f>INDEX('EIA Consumption'!$A:$CZ,$G20,OY$19)/12</f>
        <v/>
      </c>
      <c r="OZ20">
        <f>INDEX('EIA Consumption'!$A:$CZ,$G20,OZ$19)/12</f>
        <v/>
      </c>
      <c r="PA20">
        <f>INDEX('EIA Consumption'!$A:$CZ,$G20,PA$19)/12</f>
        <v/>
      </c>
      <c r="PB20">
        <f>INDEX('EIA Consumption'!$A:$CZ,$G20,PB$19)/12</f>
        <v/>
      </c>
      <c r="PC20">
        <f>INDEX('EIA Consumption'!$A:$CZ,$G20,PC$19)/12</f>
        <v/>
      </c>
      <c r="PD20">
        <f>INDEX('EIA Consumption'!$A:$CZ,$G20,PD$19)/12</f>
        <v/>
      </c>
      <c r="PE20">
        <f>INDEX('EIA Consumption'!$A:$CZ,$G20,PE$19)/12</f>
        <v/>
      </c>
      <c r="PF20">
        <f>INDEX('EIA Consumption'!$A:$CZ,$G20,PF$19)/12</f>
        <v/>
      </c>
      <c r="PG20">
        <f>INDEX('EIA Consumption'!$A:$CZ,$G20,PG$19)/12</f>
        <v/>
      </c>
      <c r="PH20">
        <f>INDEX('EIA Consumption'!$A:$CZ,$G20,PH$19)/12</f>
        <v/>
      </c>
      <c r="PI20">
        <f>INDEX('EIA Consumption'!$A:$CZ,$G20,PI$19)/12</f>
        <v/>
      </c>
      <c r="PJ20">
        <f>INDEX('EIA Consumption'!$A:$CZ,$G20,PJ$19)/12</f>
        <v/>
      </c>
      <c r="PK20">
        <f>INDEX('EIA Consumption'!$A:$CZ,$G20,PK$19)/12</f>
        <v/>
      </c>
      <c r="PL20">
        <f>INDEX('EIA Consumption'!$A:$CZ,$G20,PL$19)/12</f>
        <v/>
      </c>
      <c r="PM20">
        <f>INDEX('EIA Consumption'!$A:$CZ,$G20,PM$19)/12</f>
        <v/>
      </c>
      <c r="PN20">
        <f>INDEX('EIA Consumption'!$A:$CZ,$G20,PN$19)/12</f>
        <v/>
      </c>
      <c r="PO20">
        <f>INDEX('EIA Consumption'!$A:$CZ,$G20,PO$19)/12</f>
        <v/>
      </c>
      <c r="PP20">
        <f>INDEX('EIA Consumption'!$A:$CZ,$G20,PP$19)/12</f>
        <v/>
      </c>
      <c r="PQ20">
        <f>INDEX('EIA Consumption'!$A:$CZ,$G20,PQ$19)/12</f>
        <v/>
      </c>
      <c r="PR20">
        <f>INDEX('EIA Consumption'!$A:$CZ,$G20,PR$19)/12</f>
        <v/>
      </c>
      <c r="PS20">
        <f>INDEX('EIA Consumption'!$A:$CZ,$G20,PS$19)/12</f>
        <v/>
      </c>
      <c r="PT20">
        <f>INDEX('EIA Consumption'!$A:$CZ,$G20,PT$19)/12</f>
        <v/>
      </c>
      <c r="PU20">
        <f>INDEX('EIA Consumption'!$A:$CZ,$G20,PU$19)/12</f>
        <v/>
      </c>
      <c r="PV20">
        <f>INDEX('EIA Consumption'!$A:$CZ,$G20,PV$19)/12</f>
        <v/>
      </c>
      <c r="PW20">
        <f>INDEX('EIA Consumption'!$A:$CZ,$G20,PW$19)/12</f>
        <v/>
      </c>
      <c r="PX20">
        <f>INDEX('EIA Consumption'!$A:$CZ,$G20,PX$19)/12</f>
        <v/>
      </c>
      <c r="PY20">
        <f>INDEX('EIA Consumption'!$A:$CZ,$G20,PY$19)/12</f>
        <v/>
      </c>
      <c r="PZ20">
        <f>INDEX('EIA Consumption'!$A:$CZ,$G20,PZ$19)/12</f>
        <v/>
      </c>
      <c r="QA20">
        <f>INDEX('EIA Consumption'!$A:$CZ,$G20,QA$19)/12</f>
        <v/>
      </c>
      <c r="QB20">
        <f>INDEX('EIA Consumption'!$A:$CZ,$G20,QB$19)/12</f>
        <v/>
      </c>
      <c r="QC20">
        <f>INDEX('EIA Consumption'!$A:$CZ,$G20,QC$19)/12</f>
        <v/>
      </c>
      <c r="QD20">
        <f>INDEX('EIA Consumption'!$A:$CZ,$G20,QD$19)/12</f>
        <v/>
      </c>
      <c r="QE20">
        <f>INDEX('EIA Consumption'!$A:$CZ,$G20,QE$19)/12</f>
        <v/>
      </c>
      <c r="QF20">
        <f>INDEX('EIA Consumption'!$A:$CZ,$G20,QF$19)/12</f>
        <v/>
      </c>
      <c r="QG20">
        <f>INDEX('EIA Consumption'!$A:$CZ,$G20,QG$19)/12</f>
        <v/>
      </c>
      <c r="QH20">
        <f>INDEX('EIA Consumption'!$A:$CZ,$G20,QH$19)/12</f>
        <v/>
      </c>
      <c r="QI20">
        <f>INDEX('EIA Consumption'!$A:$CZ,$G20,QI$19)/12</f>
        <v/>
      </c>
      <c r="QJ20">
        <f>INDEX('EIA Consumption'!$A:$CZ,$G20,QJ$19)/12</f>
        <v/>
      </c>
      <c r="QK20">
        <f>INDEX('EIA Consumption'!$A:$CZ,$G20,QK$19)/12</f>
        <v/>
      </c>
      <c r="QL20">
        <f>INDEX('EIA Consumption'!$A:$CZ,$G20,QL$19)/12</f>
        <v/>
      </c>
      <c r="QM20">
        <f>INDEX('EIA Consumption'!$A:$CZ,$G20,QM$19)/12</f>
        <v/>
      </c>
      <c r="QN20">
        <f>INDEX('EIA Consumption'!$A:$CZ,$G20,QN$19)/12</f>
        <v/>
      </c>
      <c r="QO20">
        <f>INDEX('EIA Consumption'!$A:$CZ,$G20,QO$19)/12</f>
        <v/>
      </c>
      <c r="QP20">
        <f>INDEX('EIA Consumption'!$A:$CZ,$G20,QP$19)/12</f>
        <v/>
      </c>
      <c r="QQ20">
        <f>INDEX('EIA Consumption'!$A:$CZ,$G20,QQ$19)/12</f>
        <v/>
      </c>
      <c r="QR20">
        <f>INDEX('EIA Consumption'!$A:$CZ,$G20,QR$19)/12</f>
        <v/>
      </c>
      <c r="QS20">
        <f>INDEX('EIA Consumption'!$A:$CZ,$G20,QS$19)/12</f>
        <v/>
      </c>
      <c r="QT20">
        <f>INDEX('EIA Consumption'!$A:$CZ,$G20,QT$19)/12</f>
        <v/>
      </c>
      <c r="QU20">
        <f>INDEX('EIA Consumption'!$A:$CZ,$G20,QU$19)/12</f>
        <v/>
      </c>
      <c r="QV20">
        <f>INDEX('EIA Consumption'!$A:$CZ,$G20,QV$19)/12</f>
        <v/>
      </c>
      <c r="QW20">
        <f>INDEX('EIA Consumption'!$A:$CZ,$G20,QW$19)/12</f>
        <v/>
      </c>
      <c r="QX20">
        <f>INDEX('EIA Consumption'!$A:$CZ,$G20,QX$19)/12</f>
        <v/>
      </c>
      <c r="QY20">
        <f>INDEX('EIA Consumption'!$A:$CZ,$G20,QY$19)/12</f>
        <v/>
      </c>
      <c r="QZ20">
        <f>INDEX('EIA Consumption'!$A:$CZ,$G20,QZ$19)/12</f>
        <v/>
      </c>
      <c r="RA20">
        <f>INDEX('EIA Consumption'!$A:$CZ,$G20,RA$19)/12</f>
        <v/>
      </c>
      <c r="RB20">
        <f>INDEX('EIA Consumption'!$A:$CZ,$G20,RB$19)/12</f>
        <v/>
      </c>
      <c r="RC20">
        <f>INDEX('EIA Consumption'!$A:$CZ,$G20,RC$19)/12</f>
        <v/>
      </c>
      <c r="RD20">
        <f>INDEX('EIA Consumption'!$A:$CZ,$G20,RD$19)/12</f>
        <v/>
      </c>
      <c r="RE20">
        <f>INDEX('EIA Consumption'!$A:$CZ,$G20,RE$19)/12</f>
        <v/>
      </c>
      <c r="RF20">
        <f>INDEX('EIA Consumption'!$A:$CZ,$G20,RF$19)/12</f>
        <v/>
      </c>
      <c r="RG20">
        <f>INDEX('EIA Consumption'!$A:$CZ,$G20,RG$19)/12</f>
        <v/>
      </c>
      <c r="RH20">
        <f>INDEX('EIA Consumption'!$A:$CZ,$G20,RH$19)/12</f>
        <v/>
      </c>
      <c r="RI20">
        <f>INDEX('EIA Consumption'!$A:$CZ,$G20,RI$19)/12</f>
        <v/>
      </c>
      <c r="RJ20">
        <f>INDEX('EIA Consumption'!$A:$CZ,$G20,RJ$19)/12</f>
        <v/>
      </c>
      <c r="RK20">
        <f>INDEX('EIA Consumption'!$A:$CZ,$G20,RK$19)/12</f>
        <v/>
      </c>
      <c r="RL20">
        <f>INDEX('EIA Consumption'!$A:$CZ,$G20,RL$19)/12</f>
        <v/>
      </c>
      <c r="RM20">
        <f>INDEX('EIA Consumption'!$A:$CZ,$G20,RM$19)/12</f>
        <v/>
      </c>
      <c r="RN20">
        <f>INDEX('EIA Consumption'!$A:$CZ,$G20,RN$19)/12</f>
        <v/>
      </c>
      <c r="RO20">
        <f>INDEX('EIA Consumption'!$A:$CZ,$G20,RO$19)/12</f>
        <v/>
      </c>
      <c r="RP20">
        <f>INDEX('EIA Consumption'!$A:$CZ,$G20,RP$19)/12</f>
        <v/>
      </c>
      <c r="RQ20">
        <f>INDEX('EIA Consumption'!$A:$CZ,$G20,RQ$19)/12</f>
        <v/>
      </c>
      <c r="RR20">
        <f>INDEX('EIA Consumption'!$A:$CZ,$G20,RR$19)/12</f>
        <v/>
      </c>
      <c r="RS20">
        <f>INDEX('EIA Consumption'!$A:$CZ,$G20,RS$19)/12</f>
        <v/>
      </c>
      <c r="RT20">
        <f>INDEX('EIA Consumption'!$A:$CZ,$G20,RT$19)/12</f>
        <v/>
      </c>
      <c r="RU20">
        <f>INDEX('EIA Consumption'!$A:$CZ,$G20,RU$19)/12</f>
        <v/>
      </c>
      <c r="RV20">
        <f>INDEX('EIA Consumption'!$A:$CZ,$G20,RV$19)/12</f>
        <v/>
      </c>
      <c r="RW20">
        <f>INDEX('EIA Consumption'!$A:$CZ,$G20,RW$19)/12</f>
        <v/>
      </c>
      <c r="RX20">
        <f>INDEX('EIA Consumption'!$A:$CZ,$G20,RX$19)/12</f>
        <v/>
      </c>
      <c r="RY20">
        <f>INDEX('EIA Consumption'!$A:$CZ,$G20,RY$19)/12</f>
        <v/>
      </c>
      <c r="RZ20">
        <f>INDEX('EIA Consumption'!$A:$CZ,$G20,RZ$19)/12</f>
        <v/>
      </c>
      <c r="SA20">
        <f>INDEX('EIA Consumption'!$A:$CZ,$G20,SA$19)/12</f>
        <v/>
      </c>
      <c r="SB20">
        <f>INDEX('EIA Consumption'!$A:$CZ,$G20,SB$19)/12</f>
        <v/>
      </c>
      <c r="SC20">
        <f>INDEX('EIA Consumption'!$A:$CZ,$G20,SC$19)/12</f>
        <v/>
      </c>
      <c r="SD20">
        <f>INDEX('EIA Consumption'!$A:$CZ,$G20,SD$19)/12</f>
        <v/>
      </c>
      <c r="SE20">
        <f>INDEX('EIA Consumption'!$A:$CZ,$G20,SE$19)/12</f>
        <v/>
      </c>
    </row>
    <row r="21" spans="1:499">
      <c r="A21" t="s">
        <v>36</v>
      </c>
      <c r="B21" t="s">
        <v>51</v>
      </c>
      <c r="G21">
        <f>MATCH($B21,'EIA Consumption'!$C:$C,0)</f>
        <v/>
      </c>
      <c r="H21">
        <f>INDEX('EIA Consumption'!$A:$CZ,$G21,H$19)/12</f>
        <v/>
      </c>
      <c r="I21">
        <f>INDEX('EIA Consumption'!$A:$CZ,$G21,I$19)/12</f>
        <v/>
      </c>
      <c r="J21">
        <f>INDEX('EIA Consumption'!$A:$CZ,$G21,J$19)/12</f>
        <v/>
      </c>
      <c r="K21">
        <f>INDEX('EIA Consumption'!$A:$CZ,$G21,K$19)/12</f>
        <v/>
      </c>
      <c r="L21">
        <f>INDEX('EIA Consumption'!$A:$CZ,$G21,L$19)/12</f>
        <v/>
      </c>
      <c r="M21">
        <f>INDEX('EIA Consumption'!$A:$CZ,$G21,M$19)/12</f>
        <v/>
      </c>
      <c r="N21">
        <f>INDEX('EIA Consumption'!$A:$CZ,$G21,N$19)/12</f>
        <v/>
      </c>
      <c r="O21">
        <f>INDEX('EIA Consumption'!$A:$CZ,$G21,O$19)/12</f>
        <v/>
      </c>
      <c r="P21">
        <f>INDEX('EIA Consumption'!$A:$CZ,$G21,P$19)/12</f>
        <v/>
      </c>
      <c r="Q21">
        <f>INDEX('EIA Consumption'!$A:$CZ,$G21,Q$19)/12</f>
        <v/>
      </c>
      <c r="R21">
        <f>INDEX('EIA Consumption'!$A:$CZ,$G21,R$19)/12</f>
        <v/>
      </c>
      <c r="S21">
        <f>INDEX('EIA Consumption'!$A:$CZ,$G21,S$19)/12</f>
        <v/>
      </c>
      <c r="T21">
        <f>INDEX('EIA Consumption'!$A:$CZ,$G21,T$19)/12</f>
        <v/>
      </c>
      <c r="U21">
        <f>INDEX('EIA Consumption'!$A:$CZ,$G21,U$19)/12</f>
        <v/>
      </c>
      <c r="V21">
        <f>INDEX('EIA Consumption'!$A:$CZ,$G21,V$19)/12</f>
        <v/>
      </c>
      <c r="W21">
        <f>INDEX('EIA Consumption'!$A:$CZ,$G21,W$19)/12</f>
        <v/>
      </c>
      <c r="X21">
        <f>INDEX('EIA Consumption'!$A:$CZ,$G21,X$19)/12</f>
        <v/>
      </c>
      <c r="Y21">
        <f>INDEX('EIA Consumption'!$A:$CZ,$G21,Y$19)/12</f>
        <v/>
      </c>
      <c r="Z21">
        <f>INDEX('EIA Consumption'!$A:$CZ,$G21,Z$19)/12</f>
        <v/>
      </c>
      <c r="AA21">
        <f>INDEX('EIA Consumption'!$A:$CZ,$G21,AA$19)/12</f>
        <v/>
      </c>
      <c r="AB21">
        <f>INDEX('EIA Consumption'!$A:$CZ,$G21,AB$19)/12</f>
        <v/>
      </c>
      <c r="AC21">
        <f>INDEX('EIA Consumption'!$A:$CZ,$G21,AC$19)/12</f>
        <v/>
      </c>
      <c r="AD21">
        <f>INDEX('EIA Consumption'!$A:$CZ,$G21,AD$19)/12</f>
        <v/>
      </c>
      <c r="AE21">
        <f>INDEX('EIA Consumption'!$A:$CZ,$G21,AE$19)/12</f>
        <v/>
      </c>
      <c r="AF21">
        <f>INDEX('EIA Consumption'!$A:$CZ,$G21,AF$19)/12</f>
        <v/>
      </c>
      <c r="AG21">
        <f>INDEX('EIA Consumption'!$A:$CZ,$G21,AG$19)/12</f>
        <v/>
      </c>
      <c r="AH21">
        <f>INDEX('EIA Consumption'!$A:$CZ,$G21,AH$19)/12</f>
        <v/>
      </c>
      <c r="AI21">
        <f>INDEX('EIA Consumption'!$A:$CZ,$G21,AI$19)/12</f>
        <v/>
      </c>
      <c r="AJ21">
        <f>INDEX('EIA Consumption'!$A:$CZ,$G21,AJ$19)/12</f>
        <v/>
      </c>
      <c r="AK21">
        <f>INDEX('EIA Consumption'!$A:$CZ,$G21,AK$19)/12</f>
        <v/>
      </c>
      <c r="AL21">
        <f>INDEX('EIA Consumption'!$A:$CZ,$G21,AL$19)/12</f>
        <v/>
      </c>
      <c r="AM21">
        <f>INDEX('EIA Consumption'!$A:$CZ,$G21,AM$19)/12</f>
        <v/>
      </c>
      <c r="AN21">
        <f>INDEX('EIA Consumption'!$A:$CZ,$G21,AN$19)/12</f>
        <v/>
      </c>
      <c r="AO21">
        <f>INDEX('EIA Consumption'!$A:$CZ,$G21,AO$19)/12</f>
        <v/>
      </c>
      <c r="AP21">
        <f>INDEX('EIA Consumption'!$A:$CZ,$G21,AP$19)/12</f>
        <v/>
      </c>
      <c r="AQ21">
        <f>INDEX('EIA Consumption'!$A:$CZ,$G21,AQ$19)/12</f>
        <v/>
      </c>
      <c r="AR21">
        <f>INDEX('EIA Consumption'!$A:$CZ,$G21,AR$19)/12</f>
        <v/>
      </c>
      <c r="AS21">
        <f>INDEX('EIA Consumption'!$A:$CZ,$G21,AS$19)/12</f>
        <v/>
      </c>
      <c r="AT21">
        <f>INDEX('EIA Consumption'!$A:$CZ,$G21,AT$19)/12</f>
        <v/>
      </c>
      <c r="AU21">
        <f>INDEX('EIA Consumption'!$A:$CZ,$G21,AU$19)/12</f>
        <v/>
      </c>
      <c r="AV21">
        <f>INDEX('EIA Consumption'!$A:$CZ,$G21,AV$19)/12</f>
        <v/>
      </c>
      <c r="AW21">
        <f>INDEX('EIA Consumption'!$A:$CZ,$G21,AW$19)/12</f>
        <v/>
      </c>
      <c r="AX21">
        <f>INDEX('EIA Consumption'!$A:$CZ,$G21,AX$19)/12</f>
        <v/>
      </c>
      <c r="AY21">
        <f>INDEX('EIA Consumption'!$A:$CZ,$G21,AY$19)/12</f>
        <v/>
      </c>
      <c r="AZ21">
        <f>INDEX('EIA Consumption'!$A:$CZ,$G21,AZ$19)/12</f>
        <v/>
      </c>
      <c r="BA21">
        <f>INDEX('EIA Consumption'!$A:$CZ,$G21,BA$19)/12</f>
        <v/>
      </c>
      <c r="BB21">
        <f>INDEX('EIA Consumption'!$A:$CZ,$G21,BB$19)/12</f>
        <v/>
      </c>
      <c r="BC21">
        <f>INDEX('EIA Consumption'!$A:$CZ,$G21,BC$19)/12</f>
        <v/>
      </c>
      <c r="BD21">
        <f>INDEX('EIA Consumption'!$A:$CZ,$G21,BD$19)/12</f>
        <v/>
      </c>
      <c r="BE21">
        <f>INDEX('EIA Consumption'!$A:$CZ,$G21,BE$19)/12</f>
        <v/>
      </c>
      <c r="BF21">
        <f>INDEX('EIA Consumption'!$A:$CZ,$G21,BF$19)/12</f>
        <v/>
      </c>
      <c r="BG21">
        <f>INDEX('EIA Consumption'!$A:$CZ,$G21,BG$19)/12</f>
        <v/>
      </c>
      <c r="BH21">
        <f>INDEX('EIA Consumption'!$A:$CZ,$G21,BH$19)/12</f>
        <v/>
      </c>
      <c r="BI21">
        <f>INDEX('EIA Consumption'!$A:$CZ,$G21,BI$19)/12</f>
        <v/>
      </c>
      <c r="BJ21">
        <f>INDEX('EIA Consumption'!$A:$CZ,$G21,BJ$19)/12</f>
        <v/>
      </c>
      <c r="BK21">
        <f>INDEX('EIA Consumption'!$A:$CZ,$G21,BK$19)/12</f>
        <v/>
      </c>
      <c r="BL21">
        <f>INDEX('EIA Consumption'!$A:$CZ,$G21,BL$19)/12</f>
        <v/>
      </c>
      <c r="BM21">
        <f>INDEX('EIA Consumption'!$A:$CZ,$G21,BM$19)/12</f>
        <v/>
      </c>
      <c r="BN21">
        <f>INDEX('EIA Consumption'!$A:$CZ,$G21,BN$19)/12</f>
        <v/>
      </c>
      <c r="BO21">
        <f>INDEX('EIA Consumption'!$A:$CZ,$G21,BO$19)/12</f>
        <v/>
      </c>
      <c r="BP21">
        <f>INDEX('EIA Consumption'!$A:$CZ,$G21,BP$19)/12</f>
        <v/>
      </c>
      <c r="BQ21">
        <f>INDEX('EIA Consumption'!$A:$CZ,$G21,BQ$19)/12</f>
        <v/>
      </c>
      <c r="BR21">
        <f>INDEX('EIA Consumption'!$A:$CZ,$G21,BR$19)/12</f>
        <v/>
      </c>
      <c r="BS21">
        <f>INDEX('EIA Consumption'!$A:$CZ,$G21,BS$19)/12</f>
        <v/>
      </c>
      <c r="BT21">
        <f>INDEX('EIA Consumption'!$A:$CZ,$G21,BT$19)/12</f>
        <v/>
      </c>
      <c r="BU21">
        <f>INDEX('EIA Consumption'!$A:$CZ,$G21,BU$19)/12</f>
        <v/>
      </c>
      <c r="BV21">
        <f>INDEX('EIA Consumption'!$A:$CZ,$G21,BV$19)/12</f>
        <v/>
      </c>
      <c r="BW21">
        <f>INDEX('EIA Consumption'!$A:$CZ,$G21,BW$19)/12</f>
        <v/>
      </c>
      <c r="BX21">
        <f>INDEX('EIA Consumption'!$A:$CZ,$G21,BX$19)/12</f>
        <v/>
      </c>
      <c r="BY21">
        <f>INDEX('EIA Consumption'!$A:$CZ,$G21,BY$19)/12</f>
        <v/>
      </c>
      <c r="BZ21">
        <f>INDEX('EIA Consumption'!$A:$CZ,$G21,BZ$19)/12</f>
        <v/>
      </c>
      <c r="CA21">
        <f>INDEX('EIA Consumption'!$A:$CZ,$G21,CA$19)/12</f>
        <v/>
      </c>
      <c r="CB21">
        <f>INDEX('EIA Consumption'!$A:$CZ,$G21,CB$19)/12</f>
        <v/>
      </c>
      <c r="CC21">
        <f>INDEX('EIA Consumption'!$A:$CZ,$G21,CC$19)/12</f>
        <v/>
      </c>
      <c r="CD21">
        <f>INDEX('EIA Consumption'!$A:$CZ,$G21,CD$19)/12</f>
        <v/>
      </c>
      <c r="CE21">
        <f>INDEX('EIA Consumption'!$A:$CZ,$G21,CE$19)/12</f>
        <v/>
      </c>
      <c r="CF21">
        <f>INDEX('EIA Consumption'!$A:$CZ,$G21,CF$19)/12</f>
        <v/>
      </c>
      <c r="CG21">
        <f>INDEX('EIA Consumption'!$A:$CZ,$G21,CG$19)/12</f>
        <v/>
      </c>
      <c r="CH21">
        <f>INDEX('EIA Consumption'!$A:$CZ,$G21,CH$19)/12</f>
        <v/>
      </c>
      <c r="CI21">
        <f>INDEX('EIA Consumption'!$A:$CZ,$G21,CI$19)/12</f>
        <v/>
      </c>
      <c r="CJ21">
        <f>INDEX('EIA Consumption'!$A:$CZ,$G21,CJ$19)/12</f>
        <v/>
      </c>
      <c r="CK21">
        <f>INDEX('EIA Consumption'!$A:$CZ,$G21,CK$19)/12</f>
        <v/>
      </c>
      <c r="CL21">
        <f>INDEX('EIA Consumption'!$A:$CZ,$G21,CL$19)/12</f>
        <v/>
      </c>
      <c r="CM21">
        <f>INDEX('EIA Consumption'!$A:$CZ,$G21,CM$19)/12</f>
        <v/>
      </c>
      <c r="CN21">
        <f>INDEX('EIA Consumption'!$A:$CZ,$G21,CN$19)/12</f>
        <v/>
      </c>
      <c r="CO21">
        <f>INDEX('EIA Consumption'!$A:$CZ,$G21,CO$19)/12</f>
        <v/>
      </c>
      <c r="CP21">
        <f>INDEX('EIA Consumption'!$A:$CZ,$G21,CP$19)/12</f>
        <v/>
      </c>
      <c r="CQ21">
        <f>INDEX('EIA Consumption'!$A:$CZ,$G21,CQ$19)/12</f>
        <v/>
      </c>
      <c r="CR21">
        <f>INDEX('EIA Consumption'!$A:$CZ,$G21,CR$19)/12</f>
        <v/>
      </c>
      <c r="CS21">
        <f>INDEX('EIA Consumption'!$A:$CZ,$G21,CS$19)/12</f>
        <v/>
      </c>
      <c r="CT21">
        <f>INDEX('EIA Consumption'!$A:$CZ,$G21,CT$19)/12</f>
        <v/>
      </c>
      <c r="CU21">
        <f>INDEX('EIA Consumption'!$A:$CZ,$G21,CU$19)/12</f>
        <v/>
      </c>
      <c r="CV21">
        <f>INDEX('EIA Consumption'!$A:$CZ,$G21,CV$19)/12</f>
        <v/>
      </c>
      <c r="CW21">
        <f>INDEX('EIA Consumption'!$A:$CZ,$G21,CW$19)/12</f>
        <v/>
      </c>
      <c r="CX21">
        <f>INDEX('EIA Consumption'!$A:$CZ,$G21,CX$19)/12</f>
        <v/>
      </c>
      <c r="CY21">
        <f>INDEX('EIA Consumption'!$A:$CZ,$G21,CY$19)/12</f>
        <v/>
      </c>
      <c r="CZ21">
        <f>INDEX('EIA Consumption'!$A:$CZ,$G21,CZ$19)/12</f>
        <v/>
      </c>
      <c r="DA21">
        <f>INDEX('EIA Consumption'!$A:$CZ,$G21,DA$19)/12</f>
        <v/>
      </c>
      <c r="DB21">
        <f>INDEX('EIA Consumption'!$A:$CZ,$G21,DB$19)/12</f>
        <v/>
      </c>
      <c r="DC21">
        <f>INDEX('EIA Consumption'!$A:$CZ,$G21,DC$19)/12</f>
        <v/>
      </c>
      <c r="DD21">
        <f>INDEX('EIA Consumption'!$A:$CZ,$G21,DD$19)/12</f>
        <v/>
      </c>
      <c r="DE21">
        <f>INDEX('EIA Consumption'!$A:$CZ,$G21,DE$19)/12</f>
        <v/>
      </c>
      <c r="DF21">
        <f>INDEX('EIA Consumption'!$A:$CZ,$G21,DF$19)/12</f>
        <v/>
      </c>
      <c r="DG21">
        <f>INDEX('EIA Consumption'!$A:$CZ,$G21,DG$19)/12</f>
        <v/>
      </c>
      <c r="DH21">
        <f>INDEX('EIA Consumption'!$A:$CZ,$G21,DH$19)/12</f>
        <v/>
      </c>
      <c r="DI21">
        <f>INDEX('EIA Consumption'!$A:$CZ,$G21,DI$19)/12</f>
        <v/>
      </c>
      <c r="DJ21">
        <f>INDEX('EIA Consumption'!$A:$CZ,$G21,DJ$19)/12</f>
        <v/>
      </c>
      <c r="DK21">
        <f>INDEX('EIA Consumption'!$A:$CZ,$G21,DK$19)/12</f>
        <v/>
      </c>
      <c r="DL21">
        <f>INDEX('EIA Consumption'!$A:$CZ,$G21,DL$19)/12</f>
        <v/>
      </c>
      <c r="DM21">
        <f>INDEX('EIA Consumption'!$A:$CZ,$G21,DM$19)/12</f>
        <v/>
      </c>
      <c r="DN21">
        <f>INDEX('EIA Consumption'!$A:$CZ,$G21,DN$19)/12</f>
        <v/>
      </c>
      <c r="DO21">
        <f>INDEX('EIA Consumption'!$A:$CZ,$G21,DO$19)/12</f>
        <v/>
      </c>
      <c r="DP21">
        <f>INDEX('EIA Consumption'!$A:$CZ,$G21,DP$19)/12</f>
        <v/>
      </c>
      <c r="DQ21">
        <f>INDEX('EIA Consumption'!$A:$CZ,$G21,DQ$19)/12</f>
        <v/>
      </c>
      <c r="DR21">
        <f>INDEX('EIA Consumption'!$A:$CZ,$G21,DR$19)/12</f>
        <v/>
      </c>
      <c r="DS21">
        <f>INDEX('EIA Consumption'!$A:$CZ,$G21,DS$19)/12</f>
        <v/>
      </c>
      <c r="DT21">
        <f>INDEX('EIA Consumption'!$A:$CZ,$G21,DT$19)/12</f>
        <v/>
      </c>
      <c r="DU21">
        <f>INDEX('EIA Consumption'!$A:$CZ,$G21,DU$19)/12</f>
        <v/>
      </c>
      <c r="DV21">
        <f>INDEX('EIA Consumption'!$A:$CZ,$G21,DV$19)/12</f>
        <v/>
      </c>
      <c r="DW21">
        <f>INDEX('EIA Consumption'!$A:$CZ,$G21,DW$19)/12</f>
        <v/>
      </c>
      <c r="DX21">
        <f>INDEX('EIA Consumption'!$A:$CZ,$G21,DX$19)/12</f>
        <v/>
      </c>
      <c r="DY21">
        <f>INDEX('EIA Consumption'!$A:$CZ,$G21,DY$19)/12</f>
        <v/>
      </c>
      <c r="DZ21">
        <f>INDEX('EIA Consumption'!$A:$CZ,$G21,DZ$19)/12</f>
        <v/>
      </c>
      <c r="EA21">
        <f>INDEX('EIA Consumption'!$A:$CZ,$G21,EA$19)/12</f>
        <v/>
      </c>
      <c r="EB21">
        <f>INDEX('EIA Consumption'!$A:$CZ,$G21,EB$19)/12</f>
        <v/>
      </c>
      <c r="EC21">
        <f>INDEX('EIA Consumption'!$A:$CZ,$G21,EC$19)/12</f>
        <v/>
      </c>
      <c r="ED21">
        <f>INDEX('EIA Consumption'!$A:$CZ,$G21,ED$19)/12</f>
        <v/>
      </c>
      <c r="EE21">
        <f>INDEX('EIA Consumption'!$A:$CZ,$G21,EE$19)/12</f>
        <v/>
      </c>
      <c r="EF21">
        <f>INDEX('EIA Consumption'!$A:$CZ,$G21,EF$19)/12</f>
        <v/>
      </c>
      <c r="EG21">
        <f>INDEX('EIA Consumption'!$A:$CZ,$G21,EG$19)/12</f>
        <v/>
      </c>
      <c r="EH21">
        <f>INDEX('EIA Consumption'!$A:$CZ,$G21,EH$19)/12</f>
        <v/>
      </c>
      <c r="EI21">
        <f>INDEX('EIA Consumption'!$A:$CZ,$G21,EI$19)/12</f>
        <v/>
      </c>
      <c r="EJ21">
        <f>INDEX('EIA Consumption'!$A:$CZ,$G21,EJ$19)/12</f>
        <v/>
      </c>
      <c r="EK21">
        <f>INDEX('EIA Consumption'!$A:$CZ,$G21,EK$19)/12</f>
        <v/>
      </c>
      <c r="EL21">
        <f>INDEX('EIA Consumption'!$A:$CZ,$G21,EL$19)/12</f>
        <v/>
      </c>
      <c r="EM21">
        <f>INDEX('EIA Consumption'!$A:$CZ,$G21,EM$19)/12</f>
        <v/>
      </c>
      <c r="EN21">
        <f>INDEX('EIA Consumption'!$A:$CZ,$G21,EN$19)/12</f>
        <v/>
      </c>
      <c r="EO21">
        <f>INDEX('EIA Consumption'!$A:$CZ,$G21,EO$19)/12</f>
        <v/>
      </c>
      <c r="EP21">
        <f>INDEX('EIA Consumption'!$A:$CZ,$G21,EP$19)/12</f>
        <v/>
      </c>
      <c r="EQ21">
        <f>INDEX('EIA Consumption'!$A:$CZ,$G21,EQ$19)/12</f>
        <v/>
      </c>
      <c r="ER21">
        <f>INDEX('EIA Consumption'!$A:$CZ,$G21,ER$19)/12</f>
        <v/>
      </c>
      <c r="ES21">
        <f>INDEX('EIA Consumption'!$A:$CZ,$G21,ES$19)/12</f>
        <v/>
      </c>
      <c r="ET21">
        <f>INDEX('EIA Consumption'!$A:$CZ,$G21,ET$19)/12</f>
        <v/>
      </c>
      <c r="EU21">
        <f>INDEX('EIA Consumption'!$A:$CZ,$G21,EU$19)/12</f>
        <v/>
      </c>
      <c r="EV21">
        <f>INDEX('EIA Consumption'!$A:$CZ,$G21,EV$19)/12</f>
        <v/>
      </c>
      <c r="EW21">
        <f>INDEX('EIA Consumption'!$A:$CZ,$G21,EW$19)/12</f>
        <v/>
      </c>
      <c r="EX21">
        <f>INDEX('EIA Consumption'!$A:$CZ,$G21,EX$19)/12</f>
        <v/>
      </c>
      <c r="EY21">
        <f>INDEX('EIA Consumption'!$A:$CZ,$G21,EY$19)/12</f>
        <v/>
      </c>
      <c r="EZ21">
        <f>INDEX('EIA Consumption'!$A:$CZ,$G21,EZ$19)/12</f>
        <v/>
      </c>
      <c r="FA21">
        <f>INDEX('EIA Consumption'!$A:$CZ,$G21,FA$19)/12</f>
        <v/>
      </c>
      <c r="FB21">
        <f>INDEX('EIA Consumption'!$A:$CZ,$G21,FB$19)/12</f>
        <v/>
      </c>
      <c r="FC21">
        <f>INDEX('EIA Consumption'!$A:$CZ,$G21,FC$19)/12</f>
        <v/>
      </c>
      <c r="FD21">
        <f>INDEX('EIA Consumption'!$A:$CZ,$G21,FD$19)/12</f>
        <v/>
      </c>
      <c r="FE21">
        <f>INDEX('EIA Consumption'!$A:$CZ,$G21,FE$19)/12</f>
        <v/>
      </c>
      <c r="FF21">
        <f>INDEX('EIA Consumption'!$A:$CZ,$G21,FF$19)/12</f>
        <v/>
      </c>
      <c r="FG21">
        <f>INDEX('EIA Consumption'!$A:$CZ,$G21,FG$19)/12</f>
        <v/>
      </c>
      <c r="FH21">
        <f>INDEX('EIA Consumption'!$A:$CZ,$G21,FH$19)/12</f>
        <v/>
      </c>
      <c r="FI21">
        <f>INDEX('EIA Consumption'!$A:$CZ,$G21,FI$19)/12</f>
        <v/>
      </c>
      <c r="FJ21">
        <f>INDEX('EIA Consumption'!$A:$CZ,$G21,FJ$19)/12</f>
        <v/>
      </c>
      <c r="FK21">
        <f>INDEX('EIA Consumption'!$A:$CZ,$G21,FK$19)/12</f>
        <v/>
      </c>
      <c r="FL21">
        <f>INDEX('EIA Consumption'!$A:$CZ,$G21,FL$19)/12</f>
        <v/>
      </c>
      <c r="FM21">
        <f>INDEX('EIA Consumption'!$A:$CZ,$G21,FM$19)/12</f>
        <v/>
      </c>
      <c r="FN21">
        <f>INDEX('EIA Consumption'!$A:$CZ,$G21,FN$19)/12</f>
        <v/>
      </c>
      <c r="FO21">
        <f>INDEX('EIA Consumption'!$A:$CZ,$G21,FO$19)/12</f>
        <v/>
      </c>
      <c r="FP21">
        <f>INDEX('EIA Consumption'!$A:$CZ,$G21,FP$19)/12</f>
        <v/>
      </c>
      <c r="FQ21">
        <f>INDEX('EIA Consumption'!$A:$CZ,$G21,FQ$19)/12</f>
        <v/>
      </c>
      <c r="FR21">
        <f>INDEX('EIA Consumption'!$A:$CZ,$G21,FR$19)/12</f>
        <v/>
      </c>
      <c r="FS21">
        <f>INDEX('EIA Consumption'!$A:$CZ,$G21,FS$19)/12</f>
        <v/>
      </c>
      <c r="FT21">
        <f>INDEX('EIA Consumption'!$A:$CZ,$G21,FT$19)/12</f>
        <v/>
      </c>
      <c r="FU21">
        <f>INDEX('EIA Consumption'!$A:$CZ,$G21,FU$19)/12</f>
        <v/>
      </c>
      <c r="FV21">
        <f>INDEX('EIA Consumption'!$A:$CZ,$G21,FV$19)/12</f>
        <v/>
      </c>
      <c r="FW21">
        <f>INDEX('EIA Consumption'!$A:$CZ,$G21,FW$19)/12</f>
        <v/>
      </c>
      <c r="FX21">
        <f>INDEX('EIA Consumption'!$A:$CZ,$G21,FX$19)/12</f>
        <v/>
      </c>
      <c r="FY21">
        <f>INDEX('EIA Consumption'!$A:$CZ,$G21,FY$19)/12</f>
        <v/>
      </c>
      <c r="FZ21">
        <f>INDEX('EIA Consumption'!$A:$CZ,$G21,FZ$19)/12</f>
        <v/>
      </c>
      <c r="GA21">
        <f>INDEX('EIA Consumption'!$A:$CZ,$G21,GA$19)/12</f>
        <v/>
      </c>
      <c r="GB21">
        <f>INDEX('EIA Consumption'!$A:$CZ,$G21,GB$19)/12</f>
        <v/>
      </c>
      <c r="GC21">
        <f>INDEX('EIA Consumption'!$A:$CZ,$G21,GC$19)/12</f>
        <v/>
      </c>
      <c r="GD21">
        <f>INDEX('EIA Consumption'!$A:$CZ,$G21,GD$19)/12</f>
        <v/>
      </c>
      <c r="GE21">
        <f>INDEX('EIA Consumption'!$A:$CZ,$G21,GE$19)/12</f>
        <v/>
      </c>
      <c r="GF21">
        <f>INDEX('EIA Consumption'!$A:$CZ,$G21,GF$19)/12</f>
        <v/>
      </c>
      <c r="GG21">
        <f>INDEX('EIA Consumption'!$A:$CZ,$G21,GG$19)/12</f>
        <v/>
      </c>
      <c r="GH21">
        <f>INDEX('EIA Consumption'!$A:$CZ,$G21,GH$19)/12</f>
        <v/>
      </c>
      <c r="GI21">
        <f>INDEX('EIA Consumption'!$A:$CZ,$G21,GI$19)/12</f>
        <v/>
      </c>
      <c r="GJ21">
        <f>INDEX('EIA Consumption'!$A:$CZ,$G21,GJ$19)/12</f>
        <v/>
      </c>
      <c r="GK21">
        <f>INDEX('EIA Consumption'!$A:$CZ,$G21,GK$19)/12</f>
        <v/>
      </c>
      <c r="GL21">
        <f>INDEX('EIA Consumption'!$A:$CZ,$G21,GL$19)/12</f>
        <v/>
      </c>
      <c r="GM21">
        <f>INDEX('EIA Consumption'!$A:$CZ,$G21,GM$19)/12</f>
        <v/>
      </c>
      <c r="GN21">
        <f>INDEX('EIA Consumption'!$A:$CZ,$G21,GN$19)/12</f>
        <v/>
      </c>
      <c r="GO21">
        <f>INDEX('EIA Consumption'!$A:$CZ,$G21,GO$19)/12</f>
        <v/>
      </c>
      <c r="GP21">
        <f>INDEX('EIA Consumption'!$A:$CZ,$G21,GP$19)/12</f>
        <v/>
      </c>
      <c r="GQ21">
        <f>INDEX('EIA Consumption'!$A:$CZ,$G21,GQ$19)/12</f>
        <v/>
      </c>
      <c r="GR21">
        <f>INDEX('EIA Consumption'!$A:$CZ,$G21,GR$19)/12</f>
        <v/>
      </c>
      <c r="GS21">
        <f>INDEX('EIA Consumption'!$A:$CZ,$G21,GS$19)/12</f>
        <v/>
      </c>
      <c r="GT21">
        <f>INDEX('EIA Consumption'!$A:$CZ,$G21,GT$19)/12</f>
        <v/>
      </c>
      <c r="GU21">
        <f>INDEX('EIA Consumption'!$A:$CZ,$G21,GU$19)/12</f>
        <v/>
      </c>
      <c r="GV21">
        <f>INDEX('EIA Consumption'!$A:$CZ,$G21,GV$19)/12</f>
        <v/>
      </c>
      <c r="GW21">
        <f>INDEX('EIA Consumption'!$A:$CZ,$G21,GW$19)/12</f>
        <v/>
      </c>
      <c r="GX21">
        <f>INDEX('EIA Consumption'!$A:$CZ,$G21,GX$19)/12</f>
        <v/>
      </c>
      <c r="GY21">
        <f>INDEX('EIA Consumption'!$A:$CZ,$G21,GY$19)/12</f>
        <v/>
      </c>
      <c r="GZ21">
        <f>INDEX('EIA Consumption'!$A:$CZ,$G21,GZ$19)/12</f>
        <v/>
      </c>
      <c r="HA21">
        <f>INDEX('EIA Consumption'!$A:$CZ,$G21,HA$19)/12</f>
        <v/>
      </c>
      <c r="HB21">
        <f>INDEX('EIA Consumption'!$A:$CZ,$G21,HB$19)/12</f>
        <v/>
      </c>
      <c r="HC21">
        <f>INDEX('EIA Consumption'!$A:$CZ,$G21,HC$19)/12</f>
        <v/>
      </c>
      <c r="HD21">
        <f>INDEX('EIA Consumption'!$A:$CZ,$G21,HD$19)/12</f>
        <v/>
      </c>
      <c r="HE21">
        <f>INDEX('EIA Consumption'!$A:$CZ,$G21,HE$19)/12</f>
        <v/>
      </c>
      <c r="HF21">
        <f>INDEX('EIA Consumption'!$A:$CZ,$G21,HF$19)/12</f>
        <v/>
      </c>
      <c r="HG21">
        <f>INDEX('EIA Consumption'!$A:$CZ,$G21,HG$19)/12</f>
        <v/>
      </c>
      <c r="HH21">
        <f>INDEX('EIA Consumption'!$A:$CZ,$G21,HH$19)/12</f>
        <v/>
      </c>
      <c r="HI21">
        <f>INDEX('EIA Consumption'!$A:$CZ,$G21,HI$19)/12</f>
        <v/>
      </c>
      <c r="HJ21">
        <f>INDEX('EIA Consumption'!$A:$CZ,$G21,HJ$19)/12</f>
        <v/>
      </c>
      <c r="HK21">
        <f>INDEX('EIA Consumption'!$A:$CZ,$G21,HK$19)/12</f>
        <v/>
      </c>
      <c r="HL21">
        <f>INDEX('EIA Consumption'!$A:$CZ,$G21,HL$19)/12</f>
        <v/>
      </c>
      <c r="HM21">
        <f>INDEX('EIA Consumption'!$A:$CZ,$G21,HM$19)/12</f>
        <v/>
      </c>
      <c r="HN21">
        <f>INDEX('EIA Consumption'!$A:$CZ,$G21,HN$19)/12</f>
        <v/>
      </c>
      <c r="HO21">
        <f>INDEX('EIA Consumption'!$A:$CZ,$G21,HO$19)/12</f>
        <v/>
      </c>
      <c r="HP21">
        <f>INDEX('EIA Consumption'!$A:$CZ,$G21,HP$19)/12</f>
        <v/>
      </c>
      <c r="HQ21">
        <f>INDEX('EIA Consumption'!$A:$CZ,$G21,HQ$19)/12</f>
        <v/>
      </c>
      <c r="HR21">
        <f>INDEX('EIA Consumption'!$A:$CZ,$G21,HR$19)/12</f>
        <v/>
      </c>
      <c r="HS21">
        <f>INDEX('EIA Consumption'!$A:$CZ,$G21,HS$19)/12</f>
        <v/>
      </c>
      <c r="HT21">
        <f>INDEX('EIA Consumption'!$A:$CZ,$G21,HT$19)/12</f>
        <v/>
      </c>
      <c r="HU21">
        <f>INDEX('EIA Consumption'!$A:$CZ,$G21,HU$19)/12</f>
        <v/>
      </c>
      <c r="HV21">
        <f>INDEX('EIA Consumption'!$A:$CZ,$G21,HV$19)/12</f>
        <v/>
      </c>
      <c r="HW21">
        <f>INDEX('EIA Consumption'!$A:$CZ,$G21,HW$19)/12</f>
        <v/>
      </c>
      <c r="HX21">
        <f>INDEX('EIA Consumption'!$A:$CZ,$G21,HX$19)/12</f>
        <v/>
      </c>
      <c r="HY21">
        <f>INDEX('EIA Consumption'!$A:$CZ,$G21,HY$19)/12</f>
        <v/>
      </c>
      <c r="HZ21">
        <f>INDEX('EIA Consumption'!$A:$CZ,$G21,HZ$19)/12</f>
        <v/>
      </c>
      <c r="IA21">
        <f>INDEX('EIA Consumption'!$A:$CZ,$G21,IA$19)/12</f>
        <v/>
      </c>
      <c r="IB21">
        <f>INDEX('EIA Consumption'!$A:$CZ,$G21,IB$19)/12</f>
        <v/>
      </c>
      <c r="IC21">
        <f>INDEX('EIA Consumption'!$A:$CZ,$G21,IC$19)/12</f>
        <v/>
      </c>
      <c r="ID21">
        <f>INDEX('EIA Consumption'!$A:$CZ,$G21,ID$19)/12</f>
        <v/>
      </c>
      <c r="IE21">
        <f>INDEX('EIA Consumption'!$A:$CZ,$G21,IE$19)/12</f>
        <v/>
      </c>
      <c r="IF21">
        <f>INDEX('EIA Consumption'!$A:$CZ,$G21,IF$19)/12</f>
        <v/>
      </c>
      <c r="IG21">
        <f>INDEX('EIA Consumption'!$A:$CZ,$G21,IG$19)/12</f>
        <v/>
      </c>
      <c r="IH21">
        <f>INDEX('EIA Consumption'!$A:$CZ,$G21,IH$19)/12</f>
        <v/>
      </c>
      <c r="II21">
        <f>INDEX('EIA Consumption'!$A:$CZ,$G21,II$19)/12</f>
        <v/>
      </c>
      <c r="IJ21">
        <f>INDEX('EIA Consumption'!$A:$CZ,$G21,IJ$19)/12</f>
        <v/>
      </c>
      <c r="IK21">
        <f>INDEX('EIA Consumption'!$A:$CZ,$G21,IK$19)/12</f>
        <v/>
      </c>
      <c r="IL21">
        <f>INDEX('EIA Consumption'!$A:$CZ,$G21,IL$19)/12</f>
        <v/>
      </c>
      <c r="IM21">
        <f>INDEX('EIA Consumption'!$A:$CZ,$G21,IM$19)/12</f>
        <v/>
      </c>
      <c r="IN21">
        <f>INDEX('EIA Consumption'!$A:$CZ,$G21,IN$19)/12</f>
        <v/>
      </c>
      <c r="IO21">
        <f>INDEX('EIA Consumption'!$A:$CZ,$G21,IO$19)/12</f>
        <v/>
      </c>
      <c r="IP21">
        <f>INDEX('EIA Consumption'!$A:$CZ,$G21,IP$19)/12</f>
        <v/>
      </c>
      <c r="IQ21">
        <f>INDEX('EIA Consumption'!$A:$CZ,$G21,IQ$19)/12</f>
        <v/>
      </c>
      <c r="IR21">
        <f>INDEX('EIA Consumption'!$A:$CZ,$G21,IR$19)/12</f>
        <v/>
      </c>
      <c r="IS21">
        <f>INDEX('EIA Consumption'!$A:$CZ,$G21,IS$19)/12</f>
        <v/>
      </c>
      <c r="IT21">
        <f>INDEX('EIA Consumption'!$A:$CZ,$G21,IT$19)/12</f>
        <v/>
      </c>
      <c r="IU21">
        <f>INDEX('EIA Consumption'!$A:$CZ,$G21,IU$19)/12</f>
        <v/>
      </c>
      <c r="IV21">
        <f>INDEX('EIA Consumption'!$A:$CZ,$G21,IV$19)/12</f>
        <v/>
      </c>
      <c r="IW21">
        <f>INDEX('EIA Consumption'!$A:$CZ,$G21,IW$19)/12</f>
        <v/>
      </c>
      <c r="IX21">
        <f>INDEX('EIA Consumption'!$A:$CZ,$G21,IX$19)/12</f>
        <v/>
      </c>
      <c r="IY21">
        <f>INDEX('EIA Consumption'!$A:$CZ,$G21,IY$19)/12</f>
        <v/>
      </c>
      <c r="IZ21">
        <f>INDEX('EIA Consumption'!$A:$CZ,$G21,IZ$19)/12</f>
        <v/>
      </c>
      <c r="JA21">
        <f>INDEX('EIA Consumption'!$A:$CZ,$G21,JA$19)/12</f>
        <v/>
      </c>
      <c r="JB21">
        <f>INDEX('EIA Consumption'!$A:$CZ,$G21,JB$19)/12</f>
        <v/>
      </c>
      <c r="JC21">
        <f>INDEX('EIA Consumption'!$A:$CZ,$G21,JC$19)/12</f>
        <v/>
      </c>
      <c r="JD21">
        <f>INDEX('EIA Consumption'!$A:$CZ,$G21,JD$19)/12</f>
        <v/>
      </c>
      <c r="JE21">
        <f>INDEX('EIA Consumption'!$A:$CZ,$G21,JE$19)/12</f>
        <v/>
      </c>
      <c r="JF21">
        <f>INDEX('EIA Consumption'!$A:$CZ,$G21,JF$19)/12</f>
        <v/>
      </c>
      <c r="JG21">
        <f>INDEX('EIA Consumption'!$A:$CZ,$G21,JG$19)/12</f>
        <v/>
      </c>
      <c r="JH21">
        <f>INDEX('EIA Consumption'!$A:$CZ,$G21,JH$19)/12</f>
        <v/>
      </c>
      <c r="JI21">
        <f>INDEX('EIA Consumption'!$A:$CZ,$G21,JI$19)/12</f>
        <v/>
      </c>
      <c r="JJ21">
        <f>INDEX('EIA Consumption'!$A:$CZ,$G21,JJ$19)/12</f>
        <v/>
      </c>
      <c r="JK21">
        <f>INDEX('EIA Consumption'!$A:$CZ,$G21,JK$19)/12</f>
        <v/>
      </c>
      <c r="JL21">
        <f>INDEX('EIA Consumption'!$A:$CZ,$G21,JL$19)/12</f>
        <v/>
      </c>
      <c r="JM21">
        <f>INDEX('EIA Consumption'!$A:$CZ,$G21,JM$19)/12</f>
        <v/>
      </c>
      <c r="JN21">
        <f>INDEX('EIA Consumption'!$A:$CZ,$G21,JN$19)/12</f>
        <v/>
      </c>
      <c r="JO21">
        <f>INDEX('EIA Consumption'!$A:$CZ,$G21,JO$19)/12</f>
        <v/>
      </c>
      <c r="JP21">
        <f>INDEX('EIA Consumption'!$A:$CZ,$G21,JP$19)/12</f>
        <v/>
      </c>
      <c r="JQ21">
        <f>INDEX('EIA Consumption'!$A:$CZ,$G21,JQ$19)/12</f>
        <v/>
      </c>
      <c r="JR21">
        <f>INDEX('EIA Consumption'!$A:$CZ,$G21,JR$19)/12</f>
        <v/>
      </c>
      <c r="JS21">
        <f>INDEX('EIA Consumption'!$A:$CZ,$G21,JS$19)/12</f>
        <v/>
      </c>
      <c r="JT21">
        <f>INDEX('EIA Consumption'!$A:$CZ,$G21,JT$19)/12</f>
        <v/>
      </c>
      <c r="JU21">
        <f>INDEX('EIA Consumption'!$A:$CZ,$G21,JU$19)/12</f>
        <v/>
      </c>
      <c r="JV21">
        <f>INDEX('EIA Consumption'!$A:$CZ,$G21,JV$19)/12</f>
        <v/>
      </c>
      <c r="JW21">
        <f>INDEX('EIA Consumption'!$A:$CZ,$G21,JW$19)/12</f>
        <v/>
      </c>
      <c r="JX21">
        <f>INDEX('EIA Consumption'!$A:$CZ,$G21,JX$19)/12</f>
        <v/>
      </c>
      <c r="JY21">
        <f>INDEX('EIA Consumption'!$A:$CZ,$G21,JY$19)/12</f>
        <v/>
      </c>
      <c r="JZ21">
        <f>INDEX('EIA Consumption'!$A:$CZ,$G21,JZ$19)/12</f>
        <v/>
      </c>
      <c r="KA21">
        <f>INDEX('EIA Consumption'!$A:$CZ,$G21,KA$19)/12</f>
        <v/>
      </c>
      <c r="KB21">
        <f>INDEX('EIA Consumption'!$A:$CZ,$G21,KB$19)/12</f>
        <v/>
      </c>
      <c r="KC21">
        <f>INDEX('EIA Consumption'!$A:$CZ,$G21,KC$19)/12</f>
        <v/>
      </c>
      <c r="KD21">
        <f>INDEX('EIA Consumption'!$A:$CZ,$G21,KD$19)/12</f>
        <v/>
      </c>
      <c r="KE21">
        <f>INDEX('EIA Consumption'!$A:$CZ,$G21,KE$19)/12</f>
        <v/>
      </c>
      <c r="KF21">
        <f>INDEX('EIA Consumption'!$A:$CZ,$G21,KF$19)/12</f>
        <v/>
      </c>
      <c r="KG21">
        <f>INDEX('EIA Consumption'!$A:$CZ,$G21,KG$19)/12</f>
        <v/>
      </c>
      <c r="KH21">
        <f>INDEX('EIA Consumption'!$A:$CZ,$G21,KH$19)/12</f>
        <v/>
      </c>
      <c r="KI21">
        <f>INDEX('EIA Consumption'!$A:$CZ,$G21,KI$19)/12</f>
        <v/>
      </c>
      <c r="KJ21">
        <f>INDEX('EIA Consumption'!$A:$CZ,$G21,KJ$19)/12</f>
        <v/>
      </c>
      <c r="KK21">
        <f>INDEX('EIA Consumption'!$A:$CZ,$G21,KK$19)/12</f>
        <v/>
      </c>
      <c r="KL21">
        <f>INDEX('EIA Consumption'!$A:$CZ,$G21,KL$19)/12</f>
        <v/>
      </c>
      <c r="KM21">
        <f>INDEX('EIA Consumption'!$A:$CZ,$G21,KM$19)/12</f>
        <v/>
      </c>
      <c r="KN21">
        <f>INDEX('EIA Consumption'!$A:$CZ,$G21,KN$19)/12</f>
        <v/>
      </c>
      <c r="KO21">
        <f>INDEX('EIA Consumption'!$A:$CZ,$G21,KO$19)/12</f>
        <v/>
      </c>
      <c r="KP21">
        <f>INDEX('EIA Consumption'!$A:$CZ,$G21,KP$19)/12</f>
        <v/>
      </c>
      <c r="KQ21">
        <f>INDEX('EIA Consumption'!$A:$CZ,$G21,KQ$19)/12</f>
        <v/>
      </c>
      <c r="KR21">
        <f>INDEX('EIA Consumption'!$A:$CZ,$G21,KR$19)/12</f>
        <v/>
      </c>
      <c r="KS21">
        <f>INDEX('EIA Consumption'!$A:$CZ,$G21,KS$19)/12</f>
        <v/>
      </c>
      <c r="KT21">
        <f>INDEX('EIA Consumption'!$A:$CZ,$G21,KT$19)/12</f>
        <v/>
      </c>
      <c r="KU21">
        <f>INDEX('EIA Consumption'!$A:$CZ,$G21,KU$19)/12</f>
        <v/>
      </c>
      <c r="KV21">
        <f>INDEX('EIA Consumption'!$A:$CZ,$G21,KV$19)/12</f>
        <v/>
      </c>
      <c r="KW21">
        <f>INDEX('EIA Consumption'!$A:$CZ,$G21,KW$19)/12</f>
        <v/>
      </c>
      <c r="KX21">
        <f>INDEX('EIA Consumption'!$A:$CZ,$G21,KX$19)/12</f>
        <v/>
      </c>
      <c r="KY21">
        <f>INDEX('EIA Consumption'!$A:$CZ,$G21,KY$19)/12</f>
        <v/>
      </c>
      <c r="KZ21">
        <f>INDEX('EIA Consumption'!$A:$CZ,$G21,KZ$19)/12</f>
        <v/>
      </c>
      <c r="LA21">
        <f>INDEX('EIA Consumption'!$A:$CZ,$G21,LA$19)/12</f>
        <v/>
      </c>
      <c r="LB21">
        <f>INDEX('EIA Consumption'!$A:$CZ,$G21,LB$19)/12</f>
        <v/>
      </c>
      <c r="LC21">
        <f>INDEX('EIA Consumption'!$A:$CZ,$G21,LC$19)/12</f>
        <v/>
      </c>
      <c r="LD21">
        <f>INDEX('EIA Consumption'!$A:$CZ,$G21,LD$19)/12</f>
        <v/>
      </c>
      <c r="LE21">
        <f>INDEX('EIA Consumption'!$A:$CZ,$G21,LE$19)/12</f>
        <v/>
      </c>
      <c r="LF21">
        <f>INDEX('EIA Consumption'!$A:$CZ,$G21,LF$19)/12</f>
        <v/>
      </c>
      <c r="LG21">
        <f>INDEX('EIA Consumption'!$A:$CZ,$G21,LG$19)/12</f>
        <v/>
      </c>
      <c r="LH21">
        <f>INDEX('EIA Consumption'!$A:$CZ,$G21,LH$19)/12</f>
        <v/>
      </c>
      <c r="LI21">
        <f>INDEX('EIA Consumption'!$A:$CZ,$G21,LI$19)/12</f>
        <v/>
      </c>
      <c r="LJ21">
        <f>INDEX('EIA Consumption'!$A:$CZ,$G21,LJ$19)/12</f>
        <v/>
      </c>
      <c r="LK21">
        <f>INDEX('EIA Consumption'!$A:$CZ,$G21,LK$19)/12</f>
        <v/>
      </c>
      <c r="LL21">
        <f>INDEX('EIA Consumption'!$A:$CZ,$G21,LL$19)/12</f>
        <v/>
      </c>
      <c r="LM21">
        <f>INDEX('EIA Consumption'!$A:$CZ,$G21,LM$19)/12</f>
        <v/>
      </c>
      <c r="LN21">
        <f>INDEX('EIA Consumption'!$A:$CZ,$G21,LN$19)/12</f>
        <v/>
      </c>
      <c r="LO21">
        <f>INDEX('EIA Consumption'!$A:$CZ,$G21,LO$19)/12</f>
        <v/>
      </c>
      <c r="LP21">
        <f>INDEX('EIA Consumption'!$A:$CZ,$G21,LP$19)/12</f>
        <v/>
      </c>
      <c r="LQ21">
        <f>INDEX('EIA Consumption'!$A:$CZ,$G21,LQ$19)/12</f>
        <v/>
      </c>
      <c r="LR21">
        <f>INDEX('EIA Consumption'!$A:$CZ,$G21,LR$19)/12</f>
        <v/>
      </c>
      <c r="LS21">
        <f>INDEX('EIA Consumption'!$A:$CZ,$G21,LS$19)/12</f>
        <v/>
      </c>
      <c r="LT21">
        <f>INDEX('EIA Consumption'!$A:$CZ,$G21,LT$19)/12</f>
        <v/>
      </c>
      <c r="LU21">
        <f>INDEX('EIA Consumption'!$A:$CZ,$G21,LU$19)/12</f>
        <v/>
      </c>
      <c r="LV21">
        <f>INDEX('EIA Consumption'!$A:$CZ,$G21,LV$19)/12</f>
        <v/>
      </c>
      <c r="LW21">
        <f>INDEX('EIA Consumption'!$A:$CZ,$G21,LW$19)/12</f>
        <v/>
      </c>
      <c r="LX21">
        <f>INDEX('EIA Consumption'!$A:$CZ,$G21,LX$19)/12</f>
        <v/>
      </c>
      <c r="LY21">
        <f>INDEX('EIA Consumption'!$A:$CZ,$G21,LY$19)/12</f>
        <v/>
      </c>
      <c r="LZ21">
        <f>INDEX('EIA Consumption'!$A:$CZ,$G21,LZ$19)/12</f>
        <v/>
      </c>
      <c r="MA21">
        <f>INDEX('EIA Consumption'!$A:$CZ,$G21,MA$19)/12</f>
        <v/>
      </c>
      <c r="MB21">
        <f>INDEX('EIA Consumption'!$A:$CZ,$G21,MB$19)/12</f>
        <v/>
      </c>
      <c r="MC21">
        <f>INDEX('EIA Consumption'!$A:$CZ,$G21,MC$19)/12</f>
        <v/>
      </c>
      <c r="MD21">
        <f>INDEX('EIA Consumption'!$A:$CZ,$G21,MD$19)/12</f>
        <v/>
      </c>
      <c r="ME21">
        <f>INDEX('EIA Consumption'!$A:$CZ,$G21,ME$19)/12</f>
        <v/>
      </c>
      <c r="MF21">
        <f>INDEX('EIA Consumption'!$A:$CZ,$G21,MF$19)/12</f>
        <v/>
      </c>
      <c r="MG21">
        <f>INDEX('EIA Consumption'!$A:$CZ,$G21,MG$19)/12</f>
        <v/>
      </c>
      <c r="MH21">
        <f>INDEX('EIA Consumption'!$A:$CZ,$G21,MH$19)/12</f>
        <v/>
      </c>
      <c r="MI21">
        <f>INDEX('EIA Consumption'!$A:$CZ,$G21,MI$19)/12</f>
        <v/>
      </c>
      <c r="MJ21">
        <f>INDEX('EIA Consumption'!$A:$CZ,$G21,MJ$19)/12</f>
        <v/>
      </c>
      <c r="MK21">
        <f>INDEX('EIA Consumption'!$A:$CZ,$G21,MK$19)/12</f>
        <v/>
      </c>
      <c r="ML21">
        <f>INDEX('EIA Consumption'!$A:$CZ,$G21,ML$19)/12</f>
        <v/>
      </c>
      <c r="MM21">
        <f>INDEX('EIA Consumption'!$A:$CZ,$G21,MM$19)/12</f>
        <v/>
      </c>
      <c r="MN21">
        <f>INDEX('EIA Consumption'!$A:$CZ,$G21,MN$19)/12</f>
        <v/>
      </c>
      <c r="MO21">
        <f>INDEX('EIA Consumption'!$A:$CZ,$G21,MO$19)/12</f>
        <v/>
      </c>
      <c r="MP21">
        <f>INDEX('EIA Consumption'!$A:$CZ,$G21,MP$19)/12</f>
        <v/>
      </c>
      <c r="MQ21">
        <f>INDEX('EIA Consumption'!$A:$CZ,$G21,MQ$19)/12</f>
        <v/>
      </c>
      <c r="MR21">
        <f>INDEX('EIA Consumption'!$A:$CZ,$G21,MR$19)/12</f>
        <v/>
      </c>
      <c r="MS21">
        <f>INDEX('EIA Consumption'!$A:$CZ,$G21,MS$19)/12</f>
        <v/>
      </c>
      <c r="MT21">
        <f>INDEX('EIA Consumption'!$A:$CZ,$G21,MT$19)/12</f>
        <v/>
      </c>
      <c r="MU21">
        <f>INDEX('EIA Consumption'!$A:$CZ,$G21,MU$19)/12</f>
        <v/>
      </c>
      <c r="MV21">
        <f>INDEX('EIA Consumption'!$A:$CZ,$G21,MV$19)/12</f>
        <v/>
      </c>
      <c r="MW21">
        <f>INDEX('EIA Consumption'!$A:$CZ,$G21,MW$19)/12</f>
        <v/>
      </c>
      <c r="MX21">
        <f>INDEX('EIA Consumption'!$A:$CZ,$G21,MX$19)/12</f>
        <v/>
      </c>
      <c r="MY21">
        <f>INDEX('EIA Consumption'!$A:$CZ,$G21,MY$19)/12</f>
        <v/>
      </c>
      <c r="MZ21">
        <f>INDEX('EIA Consumption'!$A:$CZ,$G21,MZ$19)/12</f>
        <v/>
      </c>
      <c r="NA21">
        <f>INDEX('EIA Consumption'!$A:$CZ,$G21,NA$19)/12</f>
        <v/>
      </c>
      <c r="NB21">
        <f>INDEX('EIA Consumption'!$A:$CZ,$G21,NB$19)/12</f>
        <v/>
      </c>
      <c r="NC21">
        <f>INDEX('EIA Consumption'!$A:$CZ,$G21,NC$19)/12</f>
        <v/>
      </c>
      <c r="ND21">
        <f>INDEX('EIA Consumption'!$A:$CZ,$G21,ND$19)/12</f>
        <v/>
      </c>
      <c r="NE21">
        <f>INDEX('EIA Consumption'!$A:$CZ,$G21,NE$19)/12</f>
        <v/>
      </c>
      <c r="NF21">
        <f>INDEX('EIA Consumption'!$A:$CZ,$G21,NF$19)/12</f>
        <v/>
      </c>
      <c r="NG21">
        <f>INDEX('EIA Consumption'!$A:$CZ,$G21,NG$19)/12</f>
        <v/>
      </c>
      <c r="NH21">
        <f>INDEX('EIA Consumption'!$A:$CZ,$G21,NH$19)/12</f>
        <v/>
      </c>
      <c r="NI21">
        <f>INDEX('EIA Consumption'!$A:$CZ,$G21,NI$19)/12</f>
        <v/>
      </c>
      <c r="NJ21">
        <f>INDEX('EIA Consumption'!$A:$CZ,$G21,NJ$19)/12</f>
        <v/>
      </c>
      <c r="NK21">
        <f>INDEX('EIA Consumption'!$A:$CZ,$G21,NK$19)/12</f>
        <v/>
      </c>
      <c r="NL21">
        <f>INDEX('EIA Consumption'!$A:$CZ,$G21,NL$19)/12</f>
        <v/>
      </c>
      <c r="NM21">
        <f>INDEX('EIA Consumption'!$A:$CZ,$G21,NM$19)/12</f>
        <v/>
      </c>
      <c r="NN21">
        <f>INDEX('EIA Consumption'!$A:$CZ,$G21,NN$19)/12</f>
        <v/>
      </c>
      <c r="NO21">
        <f>INDEX('EIA Consumption'!$A:$CZ,$G21,NO$19)/12</f>
        <v/>
      </c>
      <c r="NP21">
        <f>INDEX('EIA Consumption'!$A:$CZ,$G21,NP$19)/12</f>
        <v/>
      </c>
      <c r="NQ21">
        <f>INDEX('EIA Consumption'!$A:$CZ,$G21,NQ$19)/12</f>
        <v/>
      </c>
      <c r="NR21">
        <f>INDEX('EIA Consumption'!$A:$CZ,$G21,NR$19)/12</f>
        <v/>
      </c>
      <c r="NS21">
        <f>INDEX('EIA Consumption'!$A:$CZ,$G21,NS$19)/12</f>
        <v/>
      </c>
      <c r="NT21">
        <f>INDEX('EIA Consumption'!$A:$CZ,$G21,NT$19)/12</f>
        <v/>
      </c>
      <c r="NU21">
        <f>INDEX('EIA Consumption'!$A:$CZ,$G21,NU$19)/12</f>
        <v/>
      </c>
      <c r="NV21">
        <f>INDEX('EIA Consumption'!$A:$CZ,$G21,NV$19)/12</f>
        <v/>
      </c>
      <c r="NW21">
        <f>INDEX('EIA Consumption'!$A:$CZ,$G21,NW$19)/12</f>
        <v/>
      </c>
      <c r="NX21">
        <f>INDEX('EIA Consumption'!$A:$CZ,$G21,NX$19)/12</f>
        <v/>
      </c>
      <c r="NY21">
        <f>INDEX('EIA Consumption'!$A:$CZ,$G21,NY$19)/12</f>
        <v/>
      </c>
      <c r="NZ21">
        <f>INDEX('EIA Consumption'!$A:$CZ,$G21,NZ$19)/12</f>
        <v/>
      </c>
      <c r="OA21">
        <f>INDEX('EIA Consumption'!$A:$CZ,$G21,OA$19)/12</f>
        <v/>
      </c>
      <c r="OB21">
        <f>INDEX('EIA Consumption'!$A:$CZ,$G21,OB$19)/12</f>
        <v/>
      </c>
      <c r="OC21">
        <f>INDEX('EIA Consumption'!$A:$CZ,$G21,OC$19)/12</f>
        <v/>
      </c>
      <c r="OD21">
        <f>INDEX('EIA Consumption'!$A:$CZ,$G21,OD$19)/12</f>
        <v/>
      </c>
      <c r="OE21">
        <f>INDEX('EIA Consumption'!$A:$CZ,$G21,OE$19)/12</f>
        <v/>
      </c>
      <c r="OF21">
        <f>INDEX('EIA Consumption'!$A:$CZ,$G21,OF$19)/12</f>
        <v/>
      </c>
      <c r="OG21">
        <f>INDEX('EIA Consumption'!$A:$CZ,$G21,OG$19)/12</f>
        <v/>
      </c>
      <c r="OH21">
        <f>INDEX('EIA Consumption'!$A:$CZ,$G21,OH$19)/12</f>
        <v/>
      </c>
      <c r="OI21">
        <f>INDEX('EIA Consumption'!$A:$CZ,$G21,OI$19)/12</f>
        <v/>
      </c>
      <c r="OJ21">
        <f>INDEX('EIA Consumption'!$A:$CZ,$G21,OJ$19)/12</f>
        <v/>
      </c>
      <c r="OK21">
        <f>INDEX('EIA Consumption'!$A:$CZ,$G21,OK$19)/12</f>
        <v/>
      </c>
      <c r="OL21">
        <f>INDEX('EIA Consumption'!$A:$CZ,$G21,OL$19)/12</f>
        <v/>
      </c>
      <c r="OM21">
        <f>INDEX('EIA Consumption'!$A:$CZ,$G21,OM$19)/12</f>
        <v/>
      </c>
      <c r="ON21">
        <f>INDEX('EIA Consumption'!$A:$CZ,$G21,ON$19)/12</f>
        <v/>
      </c>
      <c r="OO21">
        <f>INDEX('EIA Consumption'!$A:$CZ,$G21,OO$19)/12</f>
        <v/>
      </c>
      <c r="OP21">
        <f>INDEX('EIA Consumption'!$A:$CZ,$G21,OP$19)/12</f>
        <v/>
      </c>
      <c r="OQ21">
        <f>INDEX('EIA Consumption'!$A:$CZ,$G21,OQ$19)/12</f>
        <v/>
      </c>
      <c r="OR21">
        <f>INDEX('EIA Consumption'!$A:$CZ,$G21,OR$19)/12</f>
        <v/>
      </c>
      <c r="OS21">
        <f>INDEX('EIA Consumption'!$A:$CZ,$G21,OS$19)/12</f>
        <v/>
      </c>
      <c r="OT21">
        <f>INDEX('EIA Consumption'!$A:$CZ,$G21,OT$19)/12</f>
        <v/>
      </c>
      <c r="OU21">
        <f>INDEX('EIA Consumption'!$A:$CZ,$G21,OU$19)/12</f>
        <v/>
      </c>
      <c r="OV21">
        <f>INDEX('EIA Consumption'!$A:$CZ,$G21,OV$19)/12</f>
        <v/>
      </c>
      <c r="OW21">
        <f>INDEX('EIA Consumption'!$A:$CZ,$G21,OW$19)/12</f>
        <v/>
      </c>
      <c r="OX21">
        <f>INDEX('EIA Consumption'!$A:$CZ,$G21,OX$19)/12</f>
        <v/>
      </c>
      <c r="OY21">
        <f>INDEX('EIA Consumption'!$A:$CZ,$G21,OY$19)/12</f>
        <v/>
      </c>
      <c r="OZ21">
        <f>INDEX('EIA Consumption'!$A:$CZ,$G21,OZ$19)/12</f>
        <v/>
      </c>
      <c r="PA21">
        <f>INDEX('EIA Consumption'!$A:$CZ,$G21,PA$19)/12</f>
        <v/>
      </c>
      <c r="PB21">
        <f>INDEX('EIA Consumption'!$A:$CZ,$G21,PB$19)/12</f>
        <v/>
      </c>
      <c r="PC21">
        <f>INDEX('EIA Consumption'!$A:$CZ,$G21,PC$19)/12</f>
        <v/>
      </c>
      <c r="PD21">
        <f>INDEX('EIA Consumption'!$A:$CZ,$G21,PD$19)/12</f>
        <v/>
      </c>
      <c r="PE21">
        <f>INDEX('EIA Consumption'!$A:$CZ,$G21,PE$19)/12</f>
        <v/>
      </c>
      <c r="PF21">
        <f>INDEX('EIA Consumption'!$A:$CZ,$G21,PF$19)/12</f>
        <v/>
      </c>
      <c r="PG21">
        <f>INDEX('EIA Consumption'!$A:$CZ,$G21,PG$19)/12</f>
        <v/>
      </c>
      <c r="PH21">
        <f>INDEX('EIA Consumption'!$A:$CZ,$G21,PH$19)/12</f>
        <v/>
      </c>
      <c r="PI21">
        <f>INDEX('EIA Consumption'!$A:$CZ,$G21,PI$19)/12</f>
        <v/>
      </c>
      <c r="PJ21">
        <f>INDEX('EIA Consumption'!$A:$CZ,$G21,PJ$19)/12</f>
        <v/>
      </c>
      <c r="PK21">
        <f>INDEX('EIA Consumption'!$A:$CZ,$G21,PK$19)/12</f>
        <v/>
      </c>
      <c r="PL21">
        <f>INDEX('EIA Consumption'!$A:$CZ,$G21,PL$19)/12</f>
        <v/>
      </c>
      <c r="PM21">
        <f>INDEX('EIA Consumption'!$A:$CZ,$G21,PM$19)/12</f>
        <v/>
      </c>
      <c r="PN21">
        <f>INDEX('EIA Consumption'!$A:$CZ,$G21,PN$19)/12</f>
        <v/>
      </c>
      <c r="PO21">
        <f>INDEX('EIA Consumption'!$A:$CZ,$G21,PO$19)/12</f>
        <v/>
      </c>
      <c r="PP21">
        <f>INDEX('EIA Consumption'!$A:$CZ,$G21,PP$19)/12</f>
        <v/>
      </c>
      <c r="PQ21">
        <f>INDEX('EIA Consumption'!$A:$CZ,$G21,PQ$19)/12</f>
        <v/>
      </c>
      <c r="PR21">
        <f>INDEX('EIA Consumption'!$A:$CZ,$G21,PR$19)/12</f>
        <v/>
      </c>
      <c r="PS21">
        <f>INDEX('EIA Consumption'!$A:$CZ,$G21,PS$19)/12</f>
        <v/>
      </c>
      <c r="PT21">
        <f>INDEX('EIA Consumption'!$A:$CZ,$G21,PT$19)/12</f>
        <v/>
      </c>
      <c r="PU21">
        <f>INDEX('EIA Consumption'!$A:$CZ,$G21,PU$19)/12</f>
        <v/>
      </c>
      <c r="PV21">
        <f>INDEX('EIA Consumption'!$A:$CZ,$G21,PV$19)/12</f>
        <v/>
      </c>
      <c r="PW21">
        <f>INDEX('EIA Consumption'!$A:$CZ,$G21,PW$19)/12</f>
        <v/>
      </c>
      <c r="PX21">
        <f>INDEX('EIA Consumption'!$A:$CZ,$G21,PX$19)/12</f>
        <v/>
      </c>
      <c r="PY21">
        <f>INDEX('EIA Consumption'!$A:$CZ,$G21,PY$19)/12</f>
        <v/>
      </c>
      <c r="PZ21">
        <f>INDEX('EIA Consumption'!$A:$CZ,$G21,PZ$19)/12</f>
        <v/>
      </c>
      <c r="QA21">
        <f>INDEX('EIA Consumption'!$A:$CZ,$G21,QA$19)/12</f>
        <v/>
      </c>
      <c r="QB21">
        <f>INDEX('EIA Consumption'!$A:$CZ,$G21,QB$19)/12</f>
        <v/>
      </c>
      <c r="QC21">
        <f>INDEX('EIA Consumption'!$A:$CZ,$G21,QC$19)/12</f>
        <v/>
      </c>
      <c r="QD21">
        <f>INDEX('EIA Consumption'!$A:$CZ,$G21,QD$19)/12</f>
        <v/>
      </c>
      <c r="QE21">
        <f>INDEX('EIA Consumption'!$A:$CZ,$G21,QE$19)/12</f>
        <v/>
      </c>
      <c r="QF21">
        <f>INDEX('EIA Consumption'!$A:$CZ,$G21,QF$19)/12</f>
        <v/>
      </c>
      <c r="QG21">
        <f>INDEX('EIA Consumption'!$A:$CZ,$G21,QG$19)/12</f>
        <v/>
      </c>
      <c r="QH21">
        <f>INDEX('EIA Consumption'!$A:$CZ,$G21,QH$19)/12</f>
        <v/>
      </c>
      <c r="QI21">
        <f>INDEX('EIA Consumption'!$A:$CZ,$G21,QI$19)/12</f>
        <v/>
      </c>
      <c r="QJ21">
        <f>INDEX('EIA Consumption'!$A:$CZ,$G21,QJ$19)/12</f>
        <v/>
      </c>
      <c r="QK21">
        <f>INDEX('EIA Consumption'!$A:$CZ,$G21,QK$19)/12</f>
        <v/>
      </c>
      <c r="QL21">
        <f>INDEX('EIA Consumption'!$A:$CZ,$G21,QL$19)/12</f>
        <v/>
      </c>
      <c r="QM21">
        <f>INDEX('EIA Consumption'!$A:$CZ,$G21,QM$19)/12</f>
        <v/>
      </c>
      <c r="QN21">
        <f>INDEX('EIA Consumption'!$A:$CZ,$G21,QN$19)/12</f>
        <v/>
      </c>
      <c r="QO21">
        <f>INDEX('EIA Consumption'!$A:$CZ,$G21,QO$19)/12</f>
        <v/>
      </c>
      <c r="QP21">
        <f>INDEX('EIA Consumption'!$A:$CZ,$G21,QP$19)/12</f>
        <v/>
      </c>
      <c r="QQ21">
        <f>INDEX('EIA Consumption'!$A:$CZ,$G21,QQ$19)/12</f>
        <v/>
      </c>
      <c r="QR21">
        <f>INDEX('EIA Consumption'!$A:$CZ,$G21,QR$19)/12</f>
        <v/>
      </c>
      <c r="QS21">
        <f>INDEX('EIA Consumption'!$A:$CZ,$G21,QS$19)/12</f>
        <v/>
      </c>
      <c r="QT21">
        <f>INDEX('EIA Consumption'!$A:$CZ,$G21,QT$19)/12</f>
        <v/>
      </c>
      <c r="QU21">
        <f>INDEX('EIA Consumption'!$A:$CZ,$G21,QU$19)/12</f>
        <v/>
      </c>
      <c r="QV21">
        <f>INDEX('EIA Consumption'!$A:$CZ,$G21,QV$19)/12</f>
        <v/>
      </c>
      <c r="QW21">
        <f>INDEX('EIA Consumption'!$A:$CZ,$G21,QW$19)/12</f>
        <v/>
      </c>
      <c r="QX21">
        <f>INDEX('EIA Consumption'!$A:$CZ,$G21,QX$19)/12</f>
        <v/>
      </c>
      <c r="QY21">
        <f>INDEX('EIA Consumption'!$A:$CZ,$G21,QY$19)/12</f>
        <v/>
      </c>
      <c r="QZ21">
        <f>INDEX('EIA Consumption'!$A:$CZ,$G21,QZ$19)/12</f>
        <v/>
      </c>
      <c r="RA21">
        <f>INDEX('EIA Consumption'!$A:$CZ,$G21,RA$19)/12</f>
        <v/>
      </c>
      <c r="RB21">
        <f>INDEX('EIA Consumption'!$A:$CZ,$G21,RB$19)/12</f>
        <v/>
      </c>
      <c r="RC21">
        <f>INDEX('EIA Consumption'!$A:$CZ,$G21,RC$19)/12</f>
        <v/>
      </c>
      <c r="RD21">
        <f>INDEX('EIA Consumption'!$A:$CZ,$G21,RD$19)/12</f>
        <v/>
      </c>
      <c r="RE21">
        <f>INDEX('EIA Consumption'!$A:$CZ,$G21,RE$19)/12</f>
        <v/>
      </c>
      <c r="RF21">
        <f>INDEX('EIA Consumption'!$A:$CZ,$G21,RF$19)/12</f>
        <v/>
      </c>
      <c r="RG21">
        <f>INDEX('EIA Consumption'!$A:$CZ,$G21,RG$19)/12</f>
        <v/>
      </c>
      <c r="RH21">
        <f>INDEX('EIA Consumption'!$A:$CZ,$G21,RH$19)/12</f>
        <v/>
      </c>
      <c r="RI21">
        <f>INDEX('EIA Consumption'!$A:$CZ,$G21,RI$19)/12</f>
        <v/>
      </c>
      <c r="RJ21">
        <f>INDEX('EIA Consumption'!$A:$CZ,$G21,RJ$19)/12</f>
        <v/>
      </c>
      <c r="RK21">
        <f>INDEX('EIA Consumption'!$A:$CZ,$G21,RK$19)/12</f>
        <v/>
      </c>
      <c r="RL21">
        <f>INDEX('EIA Consumption'!$A:$CZ,$G21,RL$19)/12</f>
        <v/>
      </c>
      <c r="RM21">
        <f>INDEX('EIA Consumption'!$A:$CZ,$G21,RM$19)/12</f>
        <v/>
      </c>
      <c r="RN21">
        <f>INDEX('EIA Consumption'!$A:$CZ,$G21,RN$19)/12</f>
        <v/>
      </c>
      <c r="RO21">
        <f>INDEX('EIA Consumption'!$A:$CZ,$G21,RO$19)/12</f>
        <v/>
      </c>
      <c r="RP21">
        <f>INDEX('EIA Consumption'!$A:$CZ,$G21,RP$19)/12</f>
        <v/>
      </c>
      <c r="RQ21">
        <f>INDEX('EIA Consumption'!$A:$CZ,$G21,RQ$19)/12</f>
        <v/>
      </c>
      <c r="RR21">
        <f>INDEX('EIA Consumption'!$A:$CZ,$G21,RR$19)/12</f>
        <v/>
      </c>
      <c r="RS21">
        <f>INDEX('EIA Consumption'!$A:$CZ,$G21,RS$19)/12</f>
        <v/>
      </c>
      <c r="RT21">
        <f>INDEX('EIA Consumption'!$A:$CZ,$G21,RT$19)/12</f>
        <v/>
      </c>
      <c r="RU21">
        <f>INDEX('EIA Consumption'!$A:$CZ,$G21,RU$19)/12</f>
        <v/>
      </c>
      <c r="RV21">
        <f>INDEX('EIA Consumption'!$A:$CZ,$G21,RV$19)/12</f>
        <v/>
      </c>
      <c r="RW21">
        <f>INDEX('EIA Consumption'!$A:$CZ,$G21,RW$19)/12</f>
        <v/>
      </c>
      <c r="RX21">
        <f>INDEX('EIA Consumption'!$A:$CZ,$G21,RX$19)/12</f>
        <v/>
      </c>
      <c r="RY21">
        <f>INDEX('EIA Consumption'!$A:$CZ,$G21,RY$19)/12</f>
        <v/>
      </c>
      <c r="RZ21">
        <f>INDEX('EIA Consumption'!$A:$CZ,$G21,RZ$19)/12</f>
        <v/>
      </c>
      <c r="SA21">
        <f>INDEX('EIA Consumption'!$A:$CZ,$G21,SA$19)/12</f>
        <v/>
      </c>
      <c r="SB21">
        <f>INDEX('EIA Consumption'!$A:$CZ,$G21,SB$19)/12</f>
        <v/>
      </c>
      <c r="SC21">
        <f>INDEX('EIA Consumption'!$A:$CZ,$G21,SC$19)/12</f>
        <v/>
      </c>
      <c r="SD21">
        <f>INDEX('EIA Consumption'!$A:$CZ,$G21,SD$19)/12</f>
        <v/>
      </c>
      <c r="SE21">
        <f>INDEX('EIA Consumption'!$A:$CZ,$G21,SE$19)/12</f>
        <v/>
      </c>
    </row>
    <row r="22" spans="1:499">
      <c r="A22" t="s">
        <v>37</v>
      </c>
      <c r="B22" t="s">
        <v>52</v>
      </c>
      <c r="G22">
        <f>MATCH($B22,'EIA Consumption'!$C:$C,0)</f>
        <v/>
      </c>
      <c r="H22">
        <f>INDEX('EIA Consumption'!$A:$CZ,$G22,H$19)/12</f>
        <v/>
      </c>
      <c r="I22">
        <f>INDEX('EIA Consumption'!$A:$CZ,$G22,I$19)/12</f>
        <v/>
      </c>
      <c r="J22">
        <f>INDEX('EIA Consumption'!$A:$CZ,$G22,J$19)/12</f>
        <v/>
      </c>
      <c r="K22">
        <f>INDEX('EIA Consumption'!$A:$CZ,$G22,K$19)/12</f>
        <v/>
      </c>
      <c r="L22">
        <f>INDEX('EIA Consumption'!$A:$CZ,$G22,L$19)/12</f>
        <v/>
      </c>
      <c r="M22">
        <f>INDEX('EIA Consumption'!$A:$CZ,$G22,M$19)/12</f>
        <v/>
      </c>
      <c r="N22">
        <f>INDEX('EIA Consumption'!$A:$CZ,$G22,N$19)/12</f>
        <v/>
      </c>
      <c r="O22">
        <f>INDEX('EIA Consumption'!$A:$CZ,$G22,O$19)/12</f>
        <v/>
      </c>
      <c r="P22">
        <f>INDEX('EIA Consumption'!$A:$CZ,$G22,P$19)/12</f>
        <v/>
      </c>
      <c r="Q22">
        <f>INDEX('EIA Consumption'!$A:$CZ,$G22,Q$19)/12</f>
        <v/>
      </c>
      <c r="R22">
        <f>INDEX('EIA Consumption'!$A:$CZ,$G22,R$19)/12</f>
        <v/>
      </c>
      <c r="S22">
        <f>INDEX('EIA Consumption'!$A:$CZ,$G22,S$19)/12</f>
        <v/>
      </c>
      <c r="T22">
        <f>INDEX('EIA Consumption'!$A:$CZ,$G22,T$19)/12</f>
        <v/>
      </c>
      <c r="U22">
        <f>INDEX('EIA Consumption'!$A:$CZ,$G22,U$19)/12</f>
        <v/>
      </c>
      <c r="V22">
        <f>INDEX('EIA Consumption'!$A:$CZ,$G22,V$19)/12</f>
        <v/>
      </c>
      <c r="W22">
        <f>INDEX('EIA Consumption'!$A:$CZ,$G22,W$19)/12</f>
        <v/>
      </c>
      <c r="X22">
        <f>INDEX('EIA Consumption'!$A:$CZ,$G22,X$19)/12</f>
        <v/>
      </c>
      <c r="Y22">
        <f>INDEX('EIA Consumption'!$A:$CZ,$G22,Y$19)/12</f>
        <v/>
      </c>
      <c r="Z22">
        <f>INDEX('EIA Consumption'!$A:$CZ,$G22,Z$19)/12</f>
        <v/>
      </c>
      <c r="AA22">
        <f>INDEX('EIA Consumption'!$A:$CZ,$G22,AA$19)/12</f>
        <v/>
      </c>
      <c r="AB22">
        <f>INDEX('EIA Consumption'!$A:$CZ,$G22,AB$19)/12</f>
        <v/>
      </c>
      <c r="AC22">
        <f>INDEX('EIA Consumption'!$A:$CZ,$G22,AC$19)/12</f>
        <v/>
      </c>
      <c r="AD22">
        <f>INDEX('EIA Consumption'!$A:$CZ,$G22,AD$19)/12</f>
        <v/>
      </c>
      <c r="AE22">
        <f>INDEX('EIA Consumption'!$A:$CZ,$G22,AE$19)/12</f>
        <v/>
      </c>
      <c r="AF22">
        <f>INDEX('EIA Consumption'!$A:$CZ,$G22,AF$19)/12</f>
        <v/>
      </c>
      <c r="AG22">
        <f>INDEX('EIA Consumption'!$A:$CZ,$G22,AG$19)/12</f>
        <v/>
      </c>
      <c r="AH22">
        <f>INDEX('EIA Consumption'!$A:$CZ,$G22,AH$19)/12</f>
        <v/>
      </c>
      <c r="AI22">
        <f>INDEX('EIA Consumption'!$A:$CZ,$G22,AI$19)/12</f>
        <v/>
      </c>
      <c r="AJ22">
        <f>INDEX('EIA Consumption'!$A:$CZ,$G22,AJ$19)/12</f>
        <v/>
      </c>
      <c r="AK22">
        <f>INDEX('EIA Consumption'!$A:$CZ,$G22,AK$19)/12</f>
        <v/>
      </c>
      <c r="AL22">
        <f>INDEX('EIA Consumption'!$A:$CZ,$G22,AL$19)/12</f>
        <v/>
      </c>
      <c r="AM22">
        <f>INDEX('EIA Consumption'!$A:$CZ,$G22,AM$19)/12</f>
        <v/>
      </c>
      <c r="AN22">
        <f>INDEX('EIA Consumption'!$A:$CZ,$G22,AN$19)/12</f>
        <v/>
      </c>
      <c r="AO22">
        <f>INDEX('EIA Consumption'!$A:$CZ,$G22,AO$19)/12</f>
        <v/>
      </c>
      <c r="AP22">
        <f>INDEX('EIA Consumption'!$A:$CZ,$G22,AP$19)/12</f>
        <v/>
      </c>
      <c r="AQ22">
        <f>INDEX('EIA Consumption'!$A:$CZ,$G22,AQ$19)/12</f>
        <v/>
      </c>
      <c r="AR22">
        <f>INDEX('EIA Consumption'!$A:$CZ,$G22,AR$19)/12</f>
        <v/>
      </c>
      <c r="AS22">
        <f>INDEX('EIA Consumption'!$A:$CZ,$G22,AS$19)/12</f>
        <v/>
      </c>
      <c r="AT22">
        <f>INDEX('EIA Consumption'!$A:$CZ,$G22,AT$19)/12</f>
        <v/>
      </c>
      <c r="AU22">
        <f>INDEX('EIA Consumption'!$A:$CZ,$G22,AU$19)/12</f>
        <v/>
      </c>
      <c r="AV22">
        <f>INDEX('EIA Consumption'!$A:$CZ,$G22,AV$19)/12</f>
        <v/>
      </c>
      <c r="AW22">
        <f>INDEX('EIA Consumption'!$A:$CZ,$G22,AW$19)/12</f>
        <v/>
      </c>
      <c r="AX22">
        <f>INDEX('EIA Consumption'!$A:$CZ,$G22,AX$19)/12</f>
        <v/>
      </c>
      <c r="AY22">
        <f>INDEX('EIA Consumption'!$A:$CZ,$G22,AY$19)/12</f>
        <v/>
      </c>
      <c r="AZ22">
        <f>INDEX('EIA Consumption'!$A:$CZ,$G22,AZ$19)/12</f>
        <v/>
      </c>
      <c r="BA22">
        <f>INDEX('EIA Consumption'!$A:$CZ,$G22,BA$19)/12</f>
        <v/>
      </c>
      <c r="BB22">
        <f>INDEX('EIA Consumption'!$A:$CZ,$G22,BB$19)/12</f>
        <v/>
      </c>
      <c r="BC22">
        <f>INDEX('EIA Consumption'!$A:$CZ,$G22,BC$19)/12</f>
        <v/>
      </c>
      <c r="BD22">
        <f>INDEX('EIA Consumption'!$A:$CZ,$G22,BD$19)/12</f>
        <v/>
      </c>
      <c r="BE22">
        <f>INDEX('EIA Consumption'!$A:$CZ,$G22,BE$19)/12</f>
        <v/>
      </c>
      <c r="BF22">
        <f>INDEX('EIA Consumption'!$A:$CZ,$G22,BF$19)/12</f>
        <v/>
      </c>
      <c r="BG22">
        <f>INDEX('EIA Consumption'!$A:$CZ,$G22,BG$19)/12</f>
        <v/>
      </c>
      <c r="BH22">
        <f>INDEX('EIA Consumption'!$A:$CZ,$G22,BH$19)/12</f>
        <v/>
      </c>
      <c r="BI22">
        <f>INDEX('EIA Consumption'!$A:$CZ,$G22,BI$19)/12</f>
        <v/>
      </c>
      <c r="BJ22">
        <f>INDEX('EIA Consumption'!$A:$CZ,$G22,BJ$19)/12</f>
        <v/>
      </c>
      <c r="BK22">
        <f>INDEX('EIA Consumption'!$A:$CZ,$G22,BK$19)/12</f>
        <v/>
      </c>
      <c r="BL22">
        <f>INDEX('EIA Consumption'!$A:$CZ,$G22,BL$19)/12</f>
        <v/>
      </c>
      <c r="BM22">
        <f>INDEX('EIA Consumption'!$A:$CZ,$G22,BM$19)/12</f>
        <v/>
      </c>
      <c r="BN22">
        <f>INDEX('EIA Consumption'!$A:$CZ,$G22,BN$19)/12</f>
        <v/>
      </c>
      <c r="BO22">
        <f>INDEX('EIA Consumption'!$A:$CZ,$G22,BO$19)/12</f>
        <v/>
      </c>
      <c r="BP22">
        <f>INDEX('EIA Consumption'!$A:$CZ,$G22,BP$19)/12</f>
        <v/>
      </c>
      <c r="BQ22">
        <f>INDEX('EIA Consumption'!$A:$CZ,$G22,BQ$19)/12</f>
        <v/>
      </c>
      <c r="BR22">
        <f>INDEX('EIA Consumption'!$A:$CZ,$G22,BR$19)/12</f>
        <v/>
      </c>
      <c r="BS22">
        <f>INDEX('EIA Consumption'!$A:$CZ,$G22,BS$19)/12</f>
        <v/>
      </c>
      <c r="BT22">
        <f>INDEX('EIA Consumption'!$A:$CZ,$G22,BT$19)/12</f>
        <v/>
      </c>
      <c r="BU22">
        <f>INDEX('EIA Consumption'!$A:$CZ,$G22,BU$19)/12</f>
        <v/>
      </c>
      <c r="BV22">
        <f>INDEX('EIA Consumption'!$A:$CZ,$G22,BV$19)/12</f>
        <v/>
      </c>
      <c r="BW22">
        <f>INDEX('EIA Consumption'!$A:$CZ,$G22,BW$19)/12</f>
        <v/>
      </c>
      <c r="BX22">
        <f>INDEX('EIA Consumption'!$A:$CZ,$G22,BX$19)/12</f>
        <v/>
      </c>
      <c r="BY22">
        <f>INDEX('EIA Consumption'!$A:$CZ,$G22,BY$19)/12</f>
        <v/>
      </c>
      <c r="BZ22">
        <f>INDEX('EIA Consumption'!$A:$CZ,$G22,BZ$19)/12</f>
        <v/>
      </c>
      <c r="CA22">
        <f>INDEX('EIA Consumption'!$A:$CZ,$G22,CA$19)/12</f>
        <v/>
      </c>
      <c r="CB22">
        <f>INDEX('EIA Consumption'!$A:$CZ,$G22,CB$19)/12</f>
        <v/>
      </c>
      <c r="CC22">
        <f>INDEX('EIA Consumption'!$A:$CZ,$G22,CC$19)/12</f>
        <v/>
      </c>
      <c r="CD22">
        <f>INDEX('EIA Consumption'!$A:$CZ,$G22,CD$19)/12</f>
        <v/>
      </c>
      <c r="CE22">
        <f>INDEX('EIA Consumption'!$A:$CZ,$G22,CE$19)/12</f>
        <v/>
      </c>
      <c r="CF22">
        <f>INDEX('EIA Consumption'!$A:$CZ,$G22,CF$19)/12</f>
        <v/>
      </c>
      <c r="CG22">
        <f>INDEX('EIA Consumption'!$A:$CZ,$G22,CG$19)/12</f>
        <v/>
      </c>
      <c r="CH22">
        <f>INDEX('EIA Consumption'!$A:$CZ,$G22,CH$19)/12</f>
        <v/>
      </c>
      <c r="CI22">
        <f>INDEX('EIA Consumption'!$A:$CZ,$G22,CI$19)/12</f>
        <v/>
      </c>
      <c r="CJ22">
        <f>INDEX('EIA Consumption'!$A:$CZ,$G22,CJ$19)/12</f>
        <v/>
      </c>
      <c r="CK22">
        <f>INDEX('EIA Consumption'!$A:$CZ,$G22,CK$19)/12</f>
        <v/>
      </c>
      <c r="CL22">
        <f>INDEX('EIA Consumption'!$A:$CZ,$G22,CL$19)/12</f>
        <v/>
      </c>
      <c r="CM22">
        <f>INDEX('EIA Consumption'!$A:$CZ,$G22,CM$19)/12</f>
        <v/>
      </c>
      <c r="CN22">
        <f>INDEX('EIA Consumption'!$A:$CZ,$G22,CN$19)/12</f>
        <v/>
      </c>
      <c r="CO22">
        <f>INDEX('EIA Consumption'!$A:$CZ,$G22,CO$19)/12</f>
        <v/>
      </c>
      <c r="CP22">
        <f>INDEX('EIA Consumption'!$A:$CZ,$G22,CP$19)/12</f>
        <v/>
      </c>
      <c r="CQ22">
        <f>INDEX('EIA Consumption'!$A:$CZ,$G22,CQ$19)/12</f>
        <v/>
      </c>
      <c r="CR22">
        <f>INDEX('EIA Consumption'!$A:$CZ,$G22,CR$19)/12</f>
        <v/>
      </c>
      <c r="CS22">
        <f>INDEX('EIA Consumption'!$A:$CZ,$G22,CS$19)/12</f>
        <v/>
      </c>
      <c r="CT22">
        <f>INDEX('EIA Consumption'!$A:$CZ,$G22,CT$19)/12</f>
        <v/>
      </c>
      <c r="CU22">
        <f>INDEX('EIA Consumption'!$A:$CZ,$G22,CU$19)/12</f>
        <v/>
      </c>
      <c r="CV22">
        <f>INDEX('EIA Consumption'!$A:$CZ,$G22,CV$19)/12</f>
        <v/>
      </c>
      <c r="CW22">
        <f>INDEX('EIA Consumption'!$A:$CZ,$G22,CW$19)/12</f>
        <v/>
      </c>
      <c r="CX22">
        <f>INDEX('EIA Consumption'!$A:$CZ,$G22,CX$19)/12</f>
        <v/>
      </c>
      <c r="CY22">
        <f>INDEX('EIA Consumption'!$A:$CZ,$G22,CY$19)/12</f>
        <v/>
      </c>
      <c r="CZ22">
        <f>INDEX('EIA Consumption'!$A:$CZ,$G22,CZ$19)/12</f>
        <v/>
      </c>
      <c r="DA22">
        <f>INDEX('EIA Consumption'!$A:$CZ,$G22,DA$19)/12</f>
        <v/>
      </c>
      <c r="DB22">
        <f>INDEX('EIA Consumption'!$A:$CZ,$G22,DB$19)/12</f>
        <v/>
      </c>
      <c r="DC22">
        <f>INDEX('EIA Consumption'!$A:$CZ,$G22,DC$19)/12</f>
        <v/>
      </c>
      <c r="DD22">
        <f>INDEX('EIA Consumption'!$A:$CZ,$G22,DD$19)/12</f>
        <v/>
      </c>
      <c r="DE22">
        <f>INDEX('EIA Consumption'!$A:$CZ,$G22,DE$19)/12</f>
        <v/>
      </c>
      <c r="DF22">
        <f>INDEX('EIA Consumption'!$A:$CZ,$G22,DF$19)/12</f>
        <v/>
      </c>
      <c r="DG22">
        <f>INDEX('EIA Consumption'!$A:$CZ,$G22,DG$19)/12</f>
        <v/>
      </c>
      <c r="DH22">
        <f>INDEX('EIA Consumption'!$A:$CZ,$G22,DH$19)/12</f>
        <v/>
      </c>
      <c r="DI22">
        <f>INDEX('EIA Consumption'!$A:$CZ,$G22,DI$19)/12</f>
        <v/>
      </c>
      <c r="DJ22">
        <f>INDEX('EIA Consumption'!$A:$CZ,$G22,DJ$19)/12</f>
        <v/>
      </c>
      <c r="DK22">
        <f>INDEX('EIA Consumption'!$A:$CZ,$G22,DK$19)/12</f>
        <v/>
      </c>
      <c r="DL22">
        <f>INDEX('EIA Consumption'!$A:$CZ,$G22,DL$19)/12</f>
        <v/>
      </c>
      <c r="DM22">
        <f>INDEX('EIA Consumption'!$A:$CZ,$G22,DM$19)/12</f>
        <v/>
      </c>
      <c r="DN22">
        <f>INDEX('EIA Consumption'!$A:$CZ,$G22,DN$19)/12</f>
        <v/>
      </c>
      <c r="DO22">
        <f>INDEX('EIA Consumption'!$A:$CZ,$G22,DO$19)/12</f>
        <v/>
      </c>
      <c r="DP22">
        <f>INDEX('EIA Consumption'!$A:$CZ,$G22,DP$19)/12</f>
        <v/>
      </c>
      <c r="DQ22">
        <f>INDEX('EIA Consumption'!$A:$CZ,$G22,DQ$19)/12</f>
        <v/>
      </c>
      <c r="DR22">
        <f>INDEX('EIA Consumption'!$A:$CZ,$G22,DR$19)/12</f>
        <v/>
      </c>
      <c r="DS22">
        <f>INDEX('EIA Consumption'!$A:$CZ,$G22,DS$19)/12</f>
        <v/>
      </c>
      <c r="DT22">
        <f>INDEX('EIA Consumption'!$A:$CZ,$G22,DT$19)/12</f>
        <v/>
      </c>
      <c r="DU22">
        <f>INDEX('EIA Consumption'!$A:$CZ,$G22,DU$19)/12</f>
        <v/>
      </c>
      <c r="DV22">
        <f>INDEX('EIA Consumption'!$A:$CZ,$G22,DV$19)/12</f>
        <v/>
      </c>
      <c r="DW22">
        <f>INDEX('EIA Consumption'!$A:$CZ,$G22,DW$19)/12</f>
        <v/>
      </c>
      <c r="DX22">
        <f>INDEX('EIA Consumption'!$A:$CZ,$G22,DX$19)/12</f>
        <v/>
      </c>
      <c r="DY22">
        <f>INDEX('EIA Consumption'!$A:$CZ,$G22,DY$19)/12</f>
        <v/>
      </c>
      <c r="DZ22">
        <f>INDEX('EIA Consumption'!$A:$CZ,$G22,DZ$19)/12</f>
        <v/>
      </c>
      <c r="EA22">
        <f>INDEX('EIA Consumption'!$A:$CZ,$G22,EA$19)/12</f>
        <v/>
      </c>
      <c r="EB22">
        <f>INDEX('EIA Consumption'!$A:$CZ,$G22,EB$19)/12</f>
        <v/>
      </c>
      <c r="EC22">
        <f>INDEX('EIA Consumption'!$A:$CZ,$G22,EC$19)/12</f>
        <v/>
      </c>
      <c r="ED22">
        <f>INDEX('EIA Consumption'!$A:$CZ,$G22,ED$19)/12</f>
        <v/>
      </c>
      <c r="EE22">
        <f>INDEX('EIA Consumption'!$A:$CZ,$G22,EE$19)/12</f>
        <v/>
      </c>
      <c r="EF22">
        <f>INDEX('EIA Consumption'!$A:$CZ,$G22,EF$19)/12</f>
        <v/>
      </c>
      <c r="EG22">
        <f>INDEX('EIA Consumption'!$A:$CZ,$G22,EG$19)/12</f>
        <v/>
      </c>
      <c r="EH22">
        <f>INDEX('EIA Consumption'!$A:$CZ,$G22,EH$19)/12</f>
        <v/>
      </c>
      <c r="EI22">
        <f>INDEX('EIA Consumption'!$A:$CZ,$G22,EI$19)/12</f>
        <v/>
      </c>
      <c r="EJ22">
        <f>INDEX('EIA Consumption'!$A:$CZ,$G22,EJ$19)/12</f>
        <v/>
      </c>
      <c r="EK22">
        <f>INDEX('EIA Consumption'!$A:$CZ,$G22,EK$19)/12</f>
        <v/>
      </c>
      <c r="EL22">
        <f>INDEX('EIA Consumption'!$A:$CZ,$G22,EL$19)/12</f>
        <v/>
      </c>
      <c r="EM22">
        <f>INDEX('EIA Consumption'!$A:$CZ,$G22,EM$19)/12</f>
        <v/>
      </c>
      <c r="EN22">
        <f>INDEX('EIA Consumption'!$A:$CZ,$G22,EN$19)/12</f>
        <v/>
      </c>
      <c r="EO22">
        <f>INDEX('EIA Consumption'!$A:$CZ,$G22,EO$19)/12</f>
        <v/>
      </c>
      <c r="EP22">
        <f>INDEX('EIA Consumption'!$A:$CZ,$G22,EP$19)/12</f>
        <v/>
      </c>
      <c r="EQ22">
        <f>INDEX('EIA Consumption'!$A:$CZ,$G22,EQ$19)/12</f>
        <v/>
      </c>
      <c r="ER22">
        <f>INDEX('EIA Consumption'!$A:$CZ,$G22,ER$19)/12</f>
        <v/>
      </c>
      <c r="ES22">
        <f>INDEX('EIA Consumption'!$A:$CZ,$G22,ES$19)/12</f>
        <v/>
      </c>
      <c r="ET22">
        <f>INDEX('EIA Consumption'!$A:$CZ,$G22,ET$19)/12</f>
        <v/>
      </c>
      <c r="EU22">
        <f>INDEX('EIA Consumption'!$A:$CZ,$G22,EU$19)/12</f>
        <v/>
      </c>
      <c r="EV22">
        <f>INDEX('EIA Consumption'!$A:$CZ,$G22,EV$19)/12</f>
        <v/>
      </c>
      <c r="EW22">
        <f>INDEX('EIA Consumption'!$A:$CZ,$G22,EW$19)/12</f>
        <v/>
      </c>
      <c r="EX22">
        <f>INDEX('EIA Consumption'!$A:$CZ,$G22,EX$19)/12</f>
        <v/>
      </c>
      <c r="EY22">
        <f>INDEX('EIA Consumption'!$A:$CZ,$G22,EY$19)/12</f>
        <v/>
      </c>
      <c r="EZ22">
        <f>INDEX('EIA Consumption'!$A:$CZ,$G22,EZ$19)/12</f>
        <v/>
      </c>
      <c r="FA22">
        <f>INDEX('EIA Consumption'!$A:$CZ,$G22,FA$19)/12</f>
        <v/>
      </c>
      <c r="FB22">
        <f>INDEX('EIA Consumption'!$A:$CZ,$G22,FB$19)/12</f>
        <v/>
      </c>
      <c r="FC22">
        <f>INDEX('EIA Consumption'!$A:$CZ,$G22,FC$19)/12</f>
        <v/>
      </c>
      <c r="FD22">
        <f>INDEX('EIA Consumption'!$A:$CZ,$G22,FD$19)/12</f>
        <v/>
      </c>
      <c r="FE22">
        <f>INDEX('EIA Consumption'!$A:$CZ,$G22,FE$19)/12</f>
        <v/>
      </c>
      <c r="FF22">
        <f>INDEX('EIA Consumption'!$A:$CZ,$G22,FF$19)/12</f>
        <v/>
      </c>
      <c r="FG22">
        <f>INDEX('EIA Consumption'!$A:$CZ,$G22,FG$19)/12</f>
        <v/>
      </c>
      <c r="FH22">
        <f>INDEX('EIA Consumption'!$A:$CZ,$G22,FH$19)/12</f>
        <v/>
      </c>
      <c r="FI22">
        <f>INDEX('EIA Consumption'!$A:$CZ,$G22,FI$19)/12</f>
        <v/>
      </c>
      <c r="FJ22">
        <f>INDEX('EIA Consumption'!$A:$CZ,$G22,FJ$19)/12</f>
        <v/>
      </c>
      <c r="FK22">
        <f>INDEX('EIA Consumption'!$A:$CZ,$G22,FK$19)/12</f>
        <v/>
      </c>
      <c r="FL22">
        <f>INDEX('EIA Consumption'!$A:$CZ,$G22,FL$19)/12</f>
        <v/>
      </c>
      <c r="FM22">
        <f>INDEX('EIA Consumption'!$A:$CZ,$G22,FM$19)/12</f>
        <v/>
      </c>
      <c r="FN22">
        <f>INDEX('EIA Consumption'!$A:$CZ,$G22,FN$19)/12</f>
        <v/>
      </c>
      <c r="FO22">
        <f>INDEX('EIA Consumption'!$A:$CZ,$G22,FO$19)/12</f>
        <v/>
      </c>
      <c r="FP22">
        <f>INDEX('EIA Consumption'!$A:$CZ,$G22,FP$19)/12</f>
        <v/>
      </c>
      <c r="FQ22">
        <f>INDEX('EIA Consumption'!$A:$CZ,$G22,FQ$19)/12</f>
        <v/>
      </c>
      <c r="FR22">
        <f>INDEX('EIA Consumption'!$A:$CZ,$G22,FR$19)/12</f>
        <v/>
      </c>
      <c r="FS22">
        <f>INDEX('EIA Consumption'!$A:$CZ,$G22,FS$19)/12</f>
        <v/>
      </c>
      <c r="FT22">
        <f>INDEX('EIA Consumption'!$A:$CZ,$G22,FT$19)/12</f>
        <v/>
      </c>
      <c r="FU22">
        <f>INDEX('EIA Consumption'!$A:$CZ,$G22,FU$19)/12</f>
        <v/>
      </c>
      <c r="FV22">
        <f>INDEX('EIA Consumption'!$A:$CZ,$G22,FV$19)/12</f>
        <v/>
      </c>
      <c r="FW22">
        <f>INDEX('EIA Consumption'!$A:$CZ,$G22,FW$19)/12</f>
        <v/>
      </c>
      <c r="FX22">
        <f>INDEX('EIA Consumption'!$A:$CZ,$G22,FX$19)/12</f>
        <v/>
      </c>
      <c r="FY22">
        <f>INDEX('EIA Consumption'!$A:$CZ,$G22,FY$19)/12</f>
        <v/>
      </c>
      <c r="FZ22">
        <f>INDEX('EIA Consumption'!$A:$CZ,$G22,FZ$19)/12</f>
        <v/>
      </c>
      <c r="GA22">
        <f>INDEX('EIA Consumption'!$A:$CZ,$G22,GA$19)/12</f>
        <v/>
      </c>
      <c r="GB22">
        <f>INDEX('EIA Consumption'!$A:$CZ,$G22,GB$19)/12</f>
        <v/>
      </c>
      <c r="GC22">
        <f>INDEX('EIA Consumption'!$A:$CZ,$G22,GC$19)/12</f>
        <v/>
      </c>
      <c r="GD22">
        <f>INDEX('EIA Consumption'!$A:$CZ,$G22,GD$19)/12</f>
        <v/>
      </c>
      <c r="GE22">
        <f>INDEX('EIA Consumption'!$A:$CZ,$G22,GE$19)/12</f>
        <v/>
      </c>
      <c r="GF22">
        <f>INDEX('EIA Consumption'!$A:$CZ,$G22,GF$19)/12</f>
        <v/>
      </c>
      <c r="GG22">
        <f>INDEX('EIA Consumption'!$A:$CZ,$G22,GG$19)/12</f>
        <v/>
      </c>
      <c r="GH22">
        <f>INDEX('EIA Consumption'!$A:$CZ,$G22,GH$19)/12</f>
        <v/>
      </c>
      <c r="GI22">
        <f>INDEX('EIA Consumption'!$A:$CZ,$G22,GI$19)/12</f>
        <v/>
      </c>
      <c r="GJ22">
        <f>INDEX('EIA Consumption'!$A:$CZ,$G22,GJ$19)/12</f>
        <v/>
      </c>
      <c r="GK22">
        <f>INDEX('EIA Consumption'!$A:$CZ,$G22,GK$19)/12</f>
        <v/>
      </c>
      <c r="GL22">
        <f>INDEX('EIA Consumption'!$A:$CZ,$G22,GL$19)/12</f>
        <v/>
      </c>
      <c r="GM22">
        <f>INDEX('EIA Consumption'!$A:$CZ,$G22,GM$19)/12</f>
        <v/>
      </c>
      <c r="GN22">
        <f>INDEX('EIA Consumption'!$A:$CZ,$G22,GN$19)/12</f>
        <v/>
      </c>
      <c r="GO22">
        <f>INDEX('EIA Consumption'!$A:$CZ,$G22,GO$19)/12</f>
        <v/>
      </c>
      <c r="GP22">
        <f>INDEX('EIA Consumption'!$A:$CZ,$G22,GP$19)/12</f>
        <v/>
      </c>
      <c r="GQ22">
        <f>INDEX('EIA Consumption'!$A:$CZ,$G22,GQ$19)/12</f>
        <v/>
      </c>
      <c r="GR22">
        <f>INDEX('EIA Consumption'!$A:$CZ,$G22,GR$19)/12</f>
        <v/>
      </c>
      <c r="GS22">
        <f>INDEX('EIA Consumption'!$A:$CZ,$G22,GS$19)/12</f>
        <v/>
      </c>
      <c r="GT22">
        <f>INDEX('EIA Consumption'!$A:$CZ,$G22,GT$19)/12</f>
        <v/>
      </c>
      <c r="GU22">
        <f>INDEX('EIA Consumption'!$A:$CZ,$G22,GU$19)/12</f>
        <v/>
      </c>
      <c r="GV22">
        <f>INDEX('EIA Consumption'!$A:$CZ,$G22,GV$19)/12</f>
        <v/>
      </c>
      <c r="GW22">
        <f>INDEX('EIA Consumption'!$A:$CZ,$G22,GW$19)/12</f>
        <v/>
      </c>
      <c r="GX22">
        <f>INDEX('EIA Consumption'!$A:$CZ,$G22,GX$19)/12</f>
        <v/>
      </c>
      <c r="GY22">
        <f>INDEX('EIA Consumption'!$A:$CZ,$G22,GY$19)/12</f>
        <v/>
      </c>
      <c r="GZ22">
        <f>INDEX('EIA Consumption'!$A:$CZ,$G22,GZ$19)/12</f>
        <v/>
      </c>
      <c r="HA22">
        <f>INDEX('EIA Consumption'!$A:$CZ,$G22,HA$19)/12</f>
        <v/>
      </c>
      <c r="HB22">
        <f>INDEX('EIA Consumption'!$A:$CZ,$G22,HB$19)/12</f>
        <v/>
      </c>
      <c r="HC22">
        <f>INDEX('EIA Consumption'!$A:$CZ,$G22,HC$19)/12</f>
        <v/>
      </c>
      <c r="HD22">
        <f>INDEX('EIA Consumption'!$A:$CZ,$G22,HD$19)/12</f>
        <v/>
      </c>
      <c r="HE22">
        <f>INDEX('EIA Consumption'!$A:$CZ,$G22,HE$19)/12</f>
        <v/>
      </c>
      <c r="HF22">
        <f>INDEX('EIA Consumption'!$A:$CZ,$G22,HF$19)/12</f>
        <v/>
      </c>
      <c r="HG22">
        <f>INDEX('EIA Consumption'!$A:$CZ,$G22,HG$19)/12</f>
        <v/>
      </c>
      <c r="HH22">
        <f>INDEX('EIA Consumption'!$A:$CZ,$G22,HH$19)/12</f>
        <v/>
      </c>
      <c r="HI22">
        <f>INDEX('EIA Consumption'!$A:$CZ,$G22,HI$19)/12</f>
        <v/>
      </c>
      <c r="HJ22">
        <f>INDEX('EIA Consumption'!$A:$CZ,$G22,HJ$19)/12</f>
        <v/>
      </c>
      <c r="HK22">
        <f>INDEX('EIA Consumption'!$A:$CZ,$G22,HK$19)/12</f>
        <v/>
      </c>
      <c r="HL22">
        <f>INDEX('EIA Consumption'!$A:$CZ,$G22,HL$19)/12</f>
        <v/>
      </c>
      <c r="HM22">
        <f>INDEX('EIA Consumption'!$A:$CZ,$G22,HM$19)/12</f>
        <v/>
      </c>
      <c r="HN22">
        <f>INDEX('EIA Consumption'!$A:$CZ,$G22,HN$19)/12</f>
        <v/>
      </c>
      <c r="HO22">
        <f>INDEX('EIA Consumption'!$A:$CZ,$G22,HO$19)/12</f>
        <v/>
      </c>
      <c r="HP22">
        <f>INDEX('EIA Consumption'!$A:$CZ,$G22,HP$19)/12</f>
        <v/>
      </c>
      <c r="HQ22">
        <f>INDEX('EIA Consumption'!$A:$CZ,$G22,HQ$19)/12</f>
        <v/>
      </c>
      <c r="HR22">
        <f>INDEX('EIA Consumption'!$A:$CZ,$G22,HR$19)/12</f>
        <v/>
      </c>
      <c r="HS22">
        <f>INDEX('EIA Consumption'!$A:$CZ,$G22,HS$19)/12</f>
        <v/>
      </c>
      <c r="HT22">
        <f>INDEX('EIA Consumption'!$A:$CZ,$G22,HT$19)/12</f>
        <v/>
      </c>
      <c r="HU22">
        <f>INDEX('EIA Consumption'!$A:$CZ,$G22,HU$19)/12</f>
        <v/>
      </c>
      <c r="HV22">
        <f>INDEX('EIA Consumption'!$A:$CZ,$G22,HV$19)/12</f>
        <v/>
      </c>
      <c r="HW22">
        <f>INDEX('EIA Consumption'!$A:$CZ,$G22,HW$19)/12</f>
        <v/>
      </c>
      <c r="HX22">
        <f>INDEX('EIA Consumption'!$A:$CZ,$G22,HX$19)/12</f>
        <v/>
      </c>
      <c r="HY22">
        <f>INDEX('EIA Consumption'!$A:$CZ,$G22,HY$19)/12</f>
        <v/>
      </c>
      <c r="HZ22">
        <f>INDEX('EIA Consumption'!$A:$CZ,$G22,HZ$19)/12</f>
        <v/>
      </c>
      <c r="IA22">
        <f>INDEX('EIA Consumption'!$A:$CZ,$G22,IA$19)/12</f>
        <v/>
      </c>
      <c r="IB22">
        <f>INDEX('EIA Consumption'!$A:$CZ,$G22,IB$19)/12</f>
        <v/>
      </c>
      <c r="IC22">
        <f>INDEX('EIA Consumption'!$A:$CZ,$G22,IC$19)/12</f>
        <v/>
      </c>
      <c r="ID22">
        <f>INDEX('EIA Consumption'!$A:$CZ,$G22,ID$19)/12</f>
        <v/>
      </c>
      <c r="IE22">
        <f>INDEX('EIA Consumption'!$A:$CZ,$G22,IE$19)/12</f>
        <v/>
      </c>
      <c r="IF22">
        <f>INDEX('EIA Consumption'!$A:$CZ,$G22,IF$19)/12</f>
        <v/>
      </c>
      <c r="IG22">
        <f>INDEX('EIA Consumption'!$A:$CZ,$G22,IG$19)/12</f>
        <v/>
      </c>
      <c r="IH22">
        <f>INDEX('EIA Consumption'!$A:$CZ,$G22,IH$19)/12</f>
        <v/>
      </c>
      <c r="II22">
        <f>INDEX('EIA Consumption'!$A:$CZ,$G22,II$19)/12</f>
        <v/>
      </c>
      <c r="IJ22">
        <f>INDEX('EIA Consumption'!$A:$CZ,$G22,IJ$19)/12</f>
        <v/>
      </c>
      <c r="IK22">
        <f>INDEX('EIA Consumption'!$A:$CZ,$G22,IK$19)/12</f>
        <v/>
      </c>
      <c r="IL22">
        <f>INDEX('EIA Consumption'!$A:$CZ,$G22,IL$19)/12</f>
        <v/>
      </c>
      <c r="IM22">
        <f>INDEX('EIA Consumption'!$A:$CZ,$G22,IM$19)/12</f>
        <v/>
      </c>
      <c r="IN22">
        <f>INDEX('EIA Consumption'!$A:$CZ,$G22,IN$19)/12</f>
        <v/>
      </c>
      <c r="IO22">
        <f>INDEX('EIA Consumption'!$A:$CZ,$G22,IO$19)/12</f>
        <v/>
      </c>
      <c r="IP22">
        <f>INDEX('EIA Consumption'!$A:$CZ,$G22,IP$19)/12</f>
        <v/>
      </c>
      <c r="IQ22">
        <f>INDEX('EIA Consumption'!$A:$CZ,$G22,IQ$19)/12</f>
        <v/>
      </c>
      <c r="IR22">
        <f>INDEX('EIA Consumption'!$A:$CZ,$G22,IR$19)/12</f>
        <v/>
      </c>
      <c r="IS22">
        <f>INDEX('EIA Consumption'!$A:$CZ,$G22,IS$19)/12</f>
        <v/>
      </c>
      <c r="IT22">
        <f>INDEX('EIA Consumption'!$A:$CZ,$G22,IT$19)/12</f>
        <v/>
      </c>
      <c r="IU22">
        <f>INDEX('EIA Consumption'!$A:$CZ,$G22,IU$19)/12</f>
        <v/>
      </c>
      <c r="IV22">
        <f>INDEX('EIA Consumption'!$A:$CZ,$G22,IV$19)/12</f>
        <v/>
      </c>
      <c r="IW22">
        <f>INDEX('EIA Consumption'!$A:$CZ,$G22,IW$19)/12</f>
        <v/>
      </c>
      <c r="IX22">
        <f>INDEX('EIA Consumption'!$A:$CZ,$G22,IX$19)/12</f>
        <v/>
      </c>
      <c r="IY22">
        <f>INDEX('EIA Consumption'!$A:$CZ,$G22,IY$19)/12</f>
        <v/>
      </c>
      <c r="IZ22">
        <f>INDEX('EIA Consumption'!$A:$CZ,$G22,IZ$19)/12</f>
        <v/>
      </c>
      <c r="JA22">
        <f>INDEX('EIA Consumption'!$A:$CZ,$G22,JA$19)/12</f>
        <v/>
      </c>
      <c r="JB22">
        <f>INDEX('EIA Consumption'!$A:$CZ,$G22,JB$19)/12</f>
        <v/>
      </c>
      <c r="JC22">
        <f>INDEX('EIA Consumption'!$A:$CZ,$G22,JC$19)/12</f>
        <v/>
      </c>
      <c r="JD22">
        <f>INDEX('EIA Consumption'!$A:$CZ,$G22,JD$19)/12</f>
        <v/>
      </c>
      <c r="JE22">
        <f>INDEX('EIA Consumption'!$A:$CZ,$G22,JE$19)/12</f>
        <v/>
      </c>
      <c r="JF22">
        <f>INDEX('EIA Consumption'!$A:$CZ,$G22,JF$19)/12</f>
        <v/>
      </c>
      <c r="JG22">
        <f>INDEX('EIA Consumption'!$A:$CZ,$G22,JG$19)/12</f>
        <v/>
      </c>
      <c r="JH22">
        <f>INDEX('EIA Consumption'!$A:$CZ,$G22,JH$19)/12</f>
        <v/>
      </c>
      <c r="JI22">
        <f>INDEX('EIA Consumption'!$A:$CZ,$G22,JI$19)/12</f>
        <v/>
      </c>
      <c r="JJ22">
        <f>INDEX('EIA Consumption'!$A:$CZ,$G22,JJ$19)/12</f>
        <v/>
      </c>
      <c r="JK22">
        <f>INDEX('EIA Consumption'!$A:$CZ,$G22,JK$19)/12</f>
        <v/>
      </c>
      <c r="JL22">
        <f>INDEX('EIA Consumption'!$A:$CZ,$G22,JL$19)/12</f>
        <v/>
      </c>
      <c r="JM22">
        <f>INDEX('EIA Consumption'!$A:$CZ,$G22,JM$19)/12</f>
        <v/>
      </c>
      <c r="JN22">
        <f>INDEX('EIA Consumption'!$A:$CZ,$G22,JN$19)/12</f>
        <v/>
      </c>
      <c r="JO22">
        <f>INDEX('EIA Consumption'!$A:$CZ,$G22,JO$19)/12</f>
        <v/>
      </c>
      <c r="JP22">
        <f>INDEX('EIA Consumption'!$A:$CZ,$G22,JP$19)/12</f>
        <v/>
      </c>
      <c r="JQ22">
        <f>INDEX('EIA Consumption'!$A:$CZ,$G22,JQ$19)/12</f>
        <v/>
      </c>
      <c r="JR22">
        <f>INDEX('EIA Consumption'!$A:$CZ,$G22,JR$19)/12</f>
        <v/>
      </c>
      <c r="JS22">
        <f>INDEX('EIA Consumption'!$A:$CZ,$G22,JS$19)/12</f>
        <v/>
      </c>
      <c r="JT22">
        <f>INDEX('EIA Consumption'!$A:$CZ,$G22,JT$19)/12</f>
        <v/>
      </c>
      <c r="JU22">
        <f>INDEX('EIA Consumption'!$A:$CZ,$G22,JU$19)/12</f>
        <v/>
      </c>
      <c r="JV22">
        <f>INDEX('EIA Consumption'!$A:$CZ,$G22,JV$19)/12</f>
        <v/>
      </c>
      <c r="JW22">
        <f>INDEX('EIA Consumption'!$A:$CZ,$G22,JW$19)/12</f>
        <v/>
      </c>
      <c r="JX22">
        <f>INDEX('EIA Consumption'!$A:$CZ,$G22,JX$19)/12</f>
        <v/>
      </c>
      <c r="JY22">
        <f>INDEX('EIA Consumption'!$A:$CZ,$G22,JY$19)/12</f>
        <v/>
      </c>
      <c r="JZ22">
        <f>INDEX('EIA Consumption'!$A:$CZ,$G22,JZ$19)/12</f>
        <v/>
      </c>
      <c r="KA22">
        <f>INDEX('EIA Consumption'!$A:$CZ,$G22,KA$19)/12</f>
        <v/>
      </c>
      <c r="KB22">
        <f>INDEX('EIA Consumption'!$A:$CZ,$G22,KB$19)/12</f>
        <v/>
      </c>
      <c r="KC22">
        <f>INDEX('EIA Consumption'!$A:$CZ,$G22,KC$19)/12</f>
        <v/>
      </c>
      <c r="KD22">
        <f>INDEX('EIA Consumption'!$A:$CZ,$G22,KD$19)/12</f>
        <v/>
      </c>
      <c r="KE22">
        <f>INDEX('EIA Consumption'!$A:$CZ,$G22,KE$19)/12</f>
        <v/>
      </c>
      <c r="KF22">
        <f>INDEX('EIA Consumption'!$A:$CZ,$G22,KF$19)/12</f>
        <v/>
      </c>
      <c r="KG22">
        <f>INDEX('EIA Consumption'!$A:$CZ,$G22,KG$19)/12</f>
        <v/>
      </c>
      <c r="KH22">
        <f>INDEX('EIA Consumption'!$A:$CZ,$G22,KH$19)/12</f>
        <v/>
      </c>
      <c r="KI22">
        <f>INDEX('EIA Consumption'!$A:$CZ,$G22,KI$19)/12</f>
        <v/>
      </c>
      <c r="KJ22">
        <f>INDEX('EIA Consumption'!$A:$CZ,$G22,KJ$19)/12</f>
        <v/>
      </c>
      <c r="KK22">
        <f>INDEX('EIA Consumption'!$A:$CZ,$G22,KK$19)/12</f>
        <v/>
      </c>
      <c r="KL22">
        <f>INDEX('EIA Consumption'!$A:$CZ,$G22,KL$19)/12</f>
        <v/>
      </c>
      <c r="KM22">
        <f>INDEX('EIA Consumption'!$A:$CZ,$G22,KM$19)/12</f>
        <v/>
      </c>
      <c r="KN22">
        <f>INDEX('EIA Consumption'!$A:$CZ,$G22,KN$19)/12</f>
        <v/>
      </c>
      <c r="KO22">
        <f>INDEX('EIA Consumption'!$A:$CZ,$G22,KO$19)/12</f>
        <v/>
      </c>
      <c r="KP22">
        <f>INDEX('EIA Consumption'!$A:$CZ,$G22,KP$19)/12</f>
        <v/>
      </c>
      <c r="KQ22">
        <f>INDEX('EIA Consumption'!$A:$CZ,$G22,KQ$19)/12</f>
        <v/>
      </c>
      <c r="KR22">
        <f>INDEX('EIA Consumption'!$A:$CZ,$G22,KR$19)/12</f>
        <v/>
      </c>
      <c r="KS22">
        <f>INDEX('EIA Consumption'!$A:$CZ,$G22,KS$19)/12</f>
        <v/>
      </c>
      <c r="KT22">
        <f>INDEX('EIA Consumption'!$A:$CZ,$G22,KT$19)/12</f>
        <v/>
      </c>
      <c r="KU22">
        <f>INDEX('EIA Consumption'!$A:$CZ,$G22,KU$19)/12</f>
        <v/>
      </c>
      <c r="KV22">
        <f>INDEX('EIA Consumption'!$A:$CZ,$G22,KV$19)/12</f>
        <v/>
      </c>
      <c r="KW22">
        <f>INDEX('EIA Consumption'!$A:$CZ,$G22,KW$19)/12</f>
        <v/>
      </c>
      <c r="KX22">
        <f>INDEX('EIA Consumption'!$A:$CZ,$G22,KX$19)/12</f>
        <v/>
      </c>
      <c r="KY22">
        <f>INDEX('EIA Consumption'!$A:$CZ,$G22,KY$19)/12</f>
        <v/>
      </c>
      <c r="KZ22">
        <f>INDEX('EIA Consumption'!$A:$CZ,$G22,KZ$19)/12</f>
        <v/>
      </c>
      <c r="LA22">
        <f>INDEX('EIA Consumption'!$A:$CZ,$G22,LA$19)/12</f>
        <v/>
      </c>
      <c r="LB22">
        <f>INDEX('EIA Consumption'!$A:$CZ,$G22,LB$19)/12</f>
        <v/>
      </c>
      <c r="LC22">
        <f>INDEX('EIA Consumption'!$A:$CZ,$G22,LC$19)/12</f>
        <v/>
      </c>
      <c r="LD22">
        <f>INDEX('EIA Consumption'!$A:$CZ,$G22,LD$19)/12</f>
        <v/>
      </c>
      <c r="LE22">
        <f>INDEX('EIA Consumption'!$A:$CZ,$G22,LE$19)/12</f>
        <v/>
      </c>
      <c r="LF22">
        <f>INDEX('EIA Consumption'!$A:$CZ,$G22,LF$19)/12</f>
        <v/>
      </c>
      <c r="LG22">
        <f>INDEX('EIA Consumption'!$A:$CZ,$G22,LG$19)/12</f>
        <v/>
      </c>
      <c r="LH22">
        <f>INDEX('EIA Consumption'!$A:$CZ,$G22,LH$19)/12</f>
        <v/>
      </c>
      <c r="LI22">
        <f>INDEX('EIA Consumption'!$A:$CZ,$G22,LI$19)/12</f>
        <v/>
      </c>
      <c r="LJ22">
        <f>INDEX('EIA Consumption'!$A:$CZ,$G22,LJ$19)/12</f>
        <v/>
      </c>
      <c r="LK22">
        <f>INDEX('EIA Consumption'!$A:$CZ,$G22,LK$19)/12</f>
        <v/>
      </c>
      <c r="LL22">
        <f>INDEX('EIA Consumption'!$A:$CZ,$G22,LL$19)/12</f>
        <v/>
      </c>
      <c r="LM22">
        <f>INDEX('EIA Consumption'!$A:$CZ,$G22,LM$19)/12</f>
        <v/>
      </c>
      <c r="LN22">
        <f>INDEX('EIA Consumption'!$A:$CZ,$G22,LN$19)/12</f>
        <v/>
      </c>
      <c r="LO22">
        <f>INDEX('EIA Consumption'!$A:$CZ,$G22,LO$19)/12</f>
        <v/>
      </c>
      <c r="LP22">
        <f>INDEX('EIA Consumption'!$A:$CZ,$G22,LP$19)/12</f>
        <v/>
      </c>
      <c r="LQ22">
        <f>INDEX('EIA Consumption'!$A:$CZ,$G22,LQ$19)/12</f>
        <v/>
      </c>
      <c r="LR22">
        <f>INDEX('EIA Consumption'!$A:$CZ,$G22,LR$19)/12</f>
        <v/>
      </c>
      <c r="LS22">
        <f>INDEX('EIA Consumption'!$A:$CZ,$G22,LS$19)/12</f>
        <v/>
      </c>
      <c r="LT22">
        <f>INDEX('EIA Consumption'!$A:$CZ,$G22,LT$19)/12</f>
        <v/>
      </c>
      <c r="LU22">
        <f>INDEX('EIA Consumption'!$A:$CZ,$G22,LU$19)/12</f>
        <v/>
      </c>
      <c r="LV22">
        <f>INDEX('EIA Consumption'!$A:$CZ,$G22,LV$19)/12</f>
        <v/>
      </c>
      <c r="LW22">
        <f>INDEX('EIA Consumption'!$A:$CZ,$G22,LW$19)/12</f>
        <v/>
      </c>
      <c r="LX22">
        <f>INDEX('EIA Consumption'!$A:$CZ,$G22,LX$19)/12</f>
        <v/>
      </c>
      <c r="LY22">
        <f>INDEX('EIA Consumption'!$A:$CZ,$G22,LY$19)/12</f>
        <v/>
      </c>
      <c r="LZ22">
        <f>INDEX('EIA Consumption'!$A:$CZ,$G22,LZ$19)/12</f>
        <v/>
      </c>
      <c r="MA22">
        <f>INDEX('EIA Consumption'!$A:$CZ,$G22,MA$19)/12</f>
        <v/>
      </c>
      <c r="MB22">
        <f>INDEX('EIA Consumption'!$A:$CZ,$G22,MB$19)/12</f>
        <v/>
      </c>
      <c r="MC22">
        <f>INDEX('EIA Consumption'!$A:$CZ,$G22,MC$19)/12</f>
        <v/>
      </c>
      <c r="MD22">
        <f>INDEX('EIA Consumption'!$A:$CZ,$G22,MD$19)/12</f>
        <v/>
      </c>
      <c r="ME22">
        <f>INDEX('EIA Consumption'!$A:$CZ,$G22,ME$19)/12</f>
        <v/>
      </c>
      <c r="MF22">
        <f>INDEX('EIA Consumption'!$A:$CZ,$G22,MF$19)/12</f>
        <v/>
      </c>
      <c r="MG22">
        <f>INDEX('EIA Consumption'!$A:$CZ,$G22,MG$19)/12</f>
        <v/>
      </c>
      <c r="MH22">
        <f>INDEX('EIA Consumption'!$A:$CZ,$G22,MH$19)/12</f>
        <v/>
      </c>
      <c r="MI22">
        <f>INDEX('EIA Consumption'!$A:$CZ,$G22,MI$19)/12</f>
        <v/>
      </c>
      <c r="MJ22">
        <f>INDEX('EIA Consumption'!$A:$CZ,$G22,MJ$19)/12</f>
        <v/>
      </c>
      <c r="MK22">
        <f>INDEX('EIA Consumption'!$A:$CZ,$G22,MK$19)/12</f>
        <v/>
      </c>
      <c r="ML22">
        <f>INDEX('EIA Consumption'!$A:$CZ,$G22,ML$19)/12</f>
        <v/>
      </c>
      <c r="MM22">
        <f>INDEX('EIA Consumption'!$A:$CZ,$G22,MM$19)/12</f>
        <v/>
      </c>
      <c r="MN22">
        <f>INDEX('EIA Consumption'!$A:$CZ,$G22,MN$19)/12</f>
        <v/>
      </c>
      <c r="MO22">
        <f>INDEX('EIA Consumption'!$A:$CZ,$G22,MO$19)/12</f>
        <v/>
      </c>
      <c r="MP22">
        <f>INDEX('EIA Consumption'!$A:$CZ,$G22,MP$19)/12</f>
        <v/>
      </c>
      <c r="MQ22">
        <f>INDEX('EIA Consumption'!$A:$CZ,$G22,MQ$19)/12</f>
        <v/>
      </c>
      <c r="MR22">
        <f>INDEX('EIA Consumption'!$A:$CZ,$G22,MR$19)/12</f>
        <v/>
      </c>
      <c r="MS22">
        <f>INDEX('EIA Consumption'!$A:$CZ,$G22,MS$19)/12</f>
        <v/>
      </c>
      <c r="MT22">
        <f>INDEX('EIA Consumption'!$A:$CZ,$G22,MT$19)/12</f>
        <v/>
      </c>
      <c r="MU22">
        <f>INDEX('EIA Consumption'!$A:$CZ,$G22,MU$19)/12</f>
        <v/>
      </c>
      <c r="MV22">
        <f>INDEX('EIA Consumption'!$A:$CZ,$G22,MV$19)/12</f>
        <v/>
      </c>
      <c r="MW22">
        <f>INDEX('EIA Consumption'!$A:$CZ,$G22,MW$19)/12</f>
        <v/>
      </c>
      <c r="MX22">
        <f>INDEX('EIA Consumption'!$A:$CZ,$G22,MX$19)/12</f>
        <v/>
      </c>
      <c r="MY22">
        <f>INDEX('EIA Consumption'!$A:$CZ,$G22,MY$19)/12</f>
        <v/>
      </c>
      <c r="MZ22">
        <f>INDEX('EIA Consumption'!$A:$CZ,$G22,MZ$19)/12</f>
        <v/>
      </c>
      <c r="NA22">
        <f>INDEX('EIA Consumption'!$A:$CZ,$G22,NA$19)/12</f>
        <v/>
      </c>
      <c r="NB22">
        <f>INDEX('EIA Consumption'!$A:$CZ,$G22,NB$19)/12</f>
        <v/>
      </c>
      <c r="NC22">
        <f>INDEX('EIA Consumption'!$A:$CZ,$G22,NC$19)/12</f>
        <v/>
      </c>
      <c r="ND22">
        <f>INDEX('EIA Consumption'!$A:$CZ,$G22,ND$19)/12</f>
        <v/>
      </c>
      <c r="NE22">
        <f>INDEX('EIA Consumption'!$A:$CZ,$G22,NE$19)/12</f>
        <v/>
      </c>
      <c r="NF22">
        <f>INDEX('EIA Consumption'!$A:$CZ,$G22,NF$19)/12</f>
        <v/>
      </c>
      <c r="NG22">
        <f>INDEX('EIA Consumption'!$A:$CZ,$G22,NG$19)/12</f>
        <v/>
      </c>
      <c r="NH22">
        <f>INDEX('EIA Consumption'!$A:$CZ,$G22,NH$19)/12</f>
        <v/>
      </c>
      <c r="NI22">
        <f>INDEX('EIA Consumption'!$A:$CZ,$G22,NI$19)/12</f>
        <v/>
      </c>
      <c r="NJ22">
        <f>INDEX('EIA Consumption'!$A:$CZ,$G22,NJ$19)/12</f>
        <v/>
      </c>
      <c r="NK22">
        <f>INDEX('EIA Consumption'!$A:$CZ,$G22,NK$19)/12</f>
        <v/>
      </c>
      <c r="NL22">
        <f>INDEX('EIA Consumption'!$A:$CZ,$G22,NL$19)/12</f>
        <v/>
      </c>
      <c r="NM22">
        <f>INDEX('EIA Consumption'!$A:$CZ,$G22,NM$19)/12</f>
        <v/>
      </c>
      <c r="NN22">
        <f>INDEX('EIA Consumption'!$A:$CZ,$G22,NN$19)/12</f>
        <v/>
      </c>
      <c r="NO22">
        <f>INDEX('EIA Consumption'!$A:$CZ,$G22,NO$19)/12</f>
        <v/>
      </c>
      <c r="NP22">
        <f>INDEX('EIA Consumption'!$A:$CZ,$G22,NP$19)/12</f>
        <v/>
      </c>
      <c r="NQ22">
        <f>INDEX('EIA Consumption'!$A:$CZ,$G22,NQ$19)/12</f>
        <v/>
      </c>
      <c r="NR22">
        <f>INDEX('EIA Consumption'!$A:$CZ,$G22,NR$19)/12</f>
        <v/>
      </c>
      <c r="NS22">
        <f>INDEX('EIA Consumption'!$A:$CZ,$G22,NS$19)/12</f>
        <v/>
      </c>
      <c r="NT22">
        <f>INDEX('EIA Consumption'!$A:$CZ,$G22,NT$19)/12</f>
        <v/>
      </c>
      <c r="NU22">
        <f>INDEX('EIA Consumption'!$A:$CZ,$G22,NU$19)/12</f>
        <v/>
      </c>
      <c r="NV22">
        <f>INDEX('EIA Consumption'!$A:$CZ,$G22,NV$19)/12</f>
        <v/>
      </c>
      <c r="NW22">
        <f>INDEX('EIA Consumption'!$A:$CZ,$G22,NW$19)/12</f>
        <v/>
      </c>
      <c r="NX22">
        <f>INDEX('EIA Consumption'!$A:$CZ,$G22,NX$19)/12</f>
        <v/>
      </c>
      <c r="NY22">
        <f>INDEX('EIA Consumption'!$A:$CZ,$G22,NY$19)/12</f>
        <v/>
      </c>
      <c r="NZ22">
        <f>INDEX('EIA Consumption'!$A:$CZ,$G22,NZ$19)/12</f>
        <v/>
      </c>
      <c r="OA22">
        <f>INDEX('EIA Consumption'!$A:$CZ,$G22,OA$19)/12</f>
        <v/>
      </c>
      <c r="OB22">
        <f>INDEX('EIA Consumption'!$A:$CZ,$G22,OB$19)/12</f>
        <v/>
      </c>
      <c r="OC22">
        <f>INDEX('EIA Consumption'!$A:$CZ,$G22,OC$19)/12</f>
        <v/>
      </c>
      <c r="OD22">
        <f>INDEX('EIA Consumption'!$A:$CZ,$G22,OD$19)/12</f>
        <v/>
      </c>
      <c r="OE22">
        <f>INDEX('EIA Consumption'!$A:$CZ,$G22,OE$19)/12</f>
        <v/>
      </c>
      <c r="OF22">
        <f>INDEX('EIA Consumption'!$A:$CZ,$G22,OF$19)/12</f>
        <v/>
      </c>
      <c r="OG22">
        <f>INDEX('EIA Consumption'!$A:$CZ,$G22,OG$19)/12</f>
        <v/>
      </c>
      <c r="OH22">
        <f>INDEX('EIA Consumption'!$A:$CZ,$G22,OH$19)/12</f>
        <v/>
      </c>
      <c r="OI22">
        <f>INDEX('EIA Consumption'!$A:$CZ,$G22,OI$19)/12</f>
        <v/>
      </c>
      <c r="OJ22">
        <f>INDEX('EIA Consumption'!$A:$CZ,$G22,OJ$19)/12</f>
        <v/>
      </c>
      <c r="OK22">
        <f>INDEX('EIA Consumption'!$A:$CZ,$G22,OK$19)/12</f>
        <v/>
      </c>
      <c r="OL22">
        <f>INDEX('EIA Consumption'!$A:$CZ,$G22,OL$19)/12</f>
        <v/>
      </c>
      <c r="OM22">
        <f>INDEX('EIA Consumption'!$A:$CZ,$G22,OM$19)/12</f>
        <v/>
      </c>
      <c r="ON22">
        <f>INDEX('EIA Consumption'!$A:$CZ,$G22,ON$19)/12</f>
        <v/>
      </c>
      <c r="OO22">
        <f>INDEX('EIA Consumption'!$A:$CZ,$G22,OO$19)/12</f>
        <v/>
      </c>
      <c r="OP22">
        <f>INDEX('EIA Consumption'!$A:$CZ,$G22,OP$19)/12</f>
        <v/>
      </c>
      <c r="OQ22">
        <f>INDEX('EIA Consumption'!$A:$CZ,$G22,OQ$19)/12</f>
        <v/>
      </c>
      <c r="OR22">
        <f>INDEX('EIA Consumption'!$A:$CZ,$G22,OR$19)/12</f>
        <v/>
      </c>
      <c r="OS22">
        <f>INDEX('EIA Consumption'!$A:$CZ,$G22,OS$19)/12</f>
        <v/>
      </c>
      <c r="OT22">
        <f>INDEX('EIA Consumption'!$A:$CZ,$G22,OT$19)/12</f>
        <v/>
      </c>
      <c r="OU22">
        <f>INDEX('EIA Consumption'!$A:$CZ,$G22,OU$19)/12</f>
        <v/>
      </c>
      <c r="OV22">
        <f>INDEX('EIA Consumption'!$A:$CZ,$G22,OV$19)/12</f>
        <v/>
      </c>
      <c r="OW22">
        <f>INDEX('EIA Consumption'!$A:$CZ,$G22,OW$19)/12</f>
        <v/>
      </c>
      <c r="OX22">
        <f>INDEX('EIA Consumption'!$A:$CZ,$G22,OX$19)/12</f>
        <v/>
      </c>
      <c r="OY22">
        <f>INDEX('EIA Consumption'!$A:$CZ,$G22,OY$19)/12</f>
        <v/>
      </c>
      <c r="OZ22">
        <f>INDEX('EIA Consumption'!$A:$CZ,$G22,OZ$19)/12</f>
        <v/>
      </c>
      <c r="PA22">
        <f>INDEX('EIA Consumption'!$A:$CZ,$G22,PA$19)/12</f>
        <v/>
      </c>
      <c r="PB22">
        <f>INDEX('EIA Consumption'!$A:$CZ,$G22,PB$19)/12</f>
        <v/>
      </c>
      <c r="PC22">
        <f>INDEX('EIA Consumption'!$A:$CZ,$G22,PC$19)/12</f>
        <v/>
      </c>
      <c r="PD22">
        <f>INDEX('EIA Consumption'!$A:$CZ,$G22,PD$19)/12</f>
        <v/>
      </c>
      <c r="PE22">
        <f>INDEX('EIA Consumption'!$A:$CZ,$G22,PE$19)/12</f>
        <v/>
      </c>
      <c r="PF22">
        <f>INDEX('EIA Consumption'!$A:$CZ,$G22,PF$19)/12</f>
        <v/>
      </c>
      <c r="PG22">
        <f>INDEX('EIA Consumption'!$A:$CZ,$G22,PG$19)/12</f>
        <v/>
      </c>
      <c r="PH22">
        <f>INDEX('EIA Consumption'!$A:$CZ,$G22,PH$19)/12</f>
        <v/>
      </c>
      <c r="PI22">
        <f>INDEX('EIA Consumption'!$A:$CZ,$G22,PI$19)/12</f>
        <v/>
      </c>
      <c r="PJ22">
        <f>INDEX('EIA Consumption'!$A:$CZ,$G22,PJ$19)/12</f>
        <v/>
      </c>
      <c r="PK22">
        <f>INDEX('EIA Consumption'!$A:$CZ,$G22,PK$19)/12</f>
        <v/>
      </c>
      <c r="PL22">
        <f>INDEX('EIA Consumption'!$A:$CZ,$G22,PL$19)/12</f>
        <v/>
      </c>
      <c r="PM22">
        <f>INDEX('EIA Consumption'!$A:$CZ,$G22,PM$19)/12</f>
        <v/>
      </c>
      <c r="PN22">
        <f>INDEX('EIA Consumption'!$A:$CZ,$G22,PN$19)/12</f>
        <v/>
      </c>
      <c r="PO22">
        <f>INDEX('EIA Consumption'!$A:$CZ,$G22,PO$19)/12</f>
        <v/>
      </c>
      <c r="PP22">
        <f>INDEX('EIA Consumption'!$A:$CZ,$G22,PP$19)/12</f>
        <v/>
      </c>
      <c r="PQ22">
        <f>INDEX('EIA Consumption'!$A:$CZ,$G22,PQ$19)/12</f>
        <v/>
      </c>
      <c r="PR22">
        <f>INDEX('EIA Consumption'!$A:$CZ,$G22,PR$19)/12</f>
        <v/>
      </c>
      <c r="PS22">
        <f>INDEX('EIA Consumption'!$A:$CZ,$G22,PS$19)/12</f>
        <v/>
      </c>
      <c r="PT22">
        <f>INDEX('EIA Consumption'!$A:$CZ,$G22,PT$19)/12</f>
        <v/>
      </c>
      <c r="PU22">
        <f>INDEX('EIA Consumption'!$A:$CZ,$G22,PU$19)/12</f>
        <v/>
      </c>
      <c r="PV22">
        <f>INDEX('EIA Consumption'!$A:$CZ,$G22,PV$19)/12</f>
        <v/>
      </c>
      <c r="PW22">
        <f>INDEX('EIA Consumption'!$A:$CZ,$G22,PW$19)/12</f>
        <v/>
      </c>
      <c r="PX22">
        <f>INDEX('EIA Consumption'!$A:$CZ,$G22,PX$19)/12</f>
        <v/>
      </c>
      <c r="PY22">
        <f>INDEX('EIA Consumption'!$A:$CZ,$G22,PY$19)/12</f>
        <v/>
      </c>
      <c r="PZ22">
        <f>INDEX('EIA Consumption'!$A:$CZ,$G22,PZ$19)/12</f>
        <v/>
      </c>
      <c r="QA22">
        <f>INDEX('EIA Consumption'!$A:$CZ,$G22,QA$19)/12</f>
        <v/>
      </c>
      <c r="QB22">
        <f>INDEX('EIA Consumption'!$A:$CZ,$G22,QB$19)/12</f>
        <v/>
      </c>
      <c r="QC22">
        <f>INDEX('EIA Consumption'!$A:$CZ,$G22,QC$19)/12</f>
        <v/>
      </c>
      <c r="QD22">
        <f>INDEX('EIA Consumption'!$A:$CZ,$G22,QD$19)/12</f>
        <v/>
      </c>
      <c r="QE22">
        <f>INDEX('EIA Consumption'!$A:$CZ,$G22,QE$19)/12</f>
        <v/>
      </c>
      <c r="QF22">
        <f>INDEX('EIA Consumption'!$A:$CZ,$G22,QF$19)/12</f>
        <v/>
      </c>
      <c r="QG22">
        <f>INDEX('EIA Consumption'!$A:$CZ,$G22,QG$19)/12</f>
        <v/>
      </c>
      <c r="QH22">
        <f>INDEX('EIA Consumption'!$A:$CZ,$G22,QH$19)/12</f>
        <v/>
      </c>
      <c r="QI22">
        <f>INDEX('EIA Consumption'!$A:$CZ,$G22,QI$19)/12</f>
        <v/>
      </c>
      <c r="QJ22">
        <f>INDEX('EIA Consumption'!$A:$CZ,$G22,QJ$19)/12</f>
        <v/>
      </c>
      <c r="QK22">
        <f>INDEX('EIA Consumption'!$A:$CZ,$G22,QK$19)/12</f>
        <v/>
      </c>
      <c r="QL22">
        <f>INDEX('EIA Consumption'!$A:$CZ,$G22,QL$19)/12</f>
        <v/>
      </c>
      <c r="QM22">
        <f>INDEX('EIA Consumption'!$A:$CZ,$G22,QM$19)/12</f>
        <v/>
      </c>
      <c r="QN22">
        <f>INDEX('EIA Consumption'!$A:$CZ,$G22,QN$19)/12</f>
        <v/>
      </c>
      <c r="QO22">
        <f>INDEX('EIA Consumption'!$A:$CZ,$G22,QO$19)/12</f>
        <v/>
      </c>
      <c r="QP22">
        <f>INDEX('EIA Consumption'!$A:$CZ,$G22,QP$19)/12</f>
        <v/>
      </c>
      <c r="QQ22">
        <f>INDEX('EIA Consumption'!$A:$CZ,$G22,QQ$19)/12</f>
        <v/>
      </c>
      <c r="QR22">
        <f>INDEX('EIA Consumption'!$A:$CZ,$G22,QR$19)/12</f>
        <v/>
      </c>
      <c r="QS22">
        <f>INDEX('EIA Consumption'!$A:$CZ,$G22,QS$19)/12</f>
        <v/>
      </c>
      <c r="QT22">
        <f>INDEX('EIA Consumption'!$A:$CZ,$G22,QT$19)/12</f>
        <v/>
      </c>
      <c r="QU22">
        <f>INDEX('EIA Consumption'!$A:$CZ,$G22,QU$19)/12</f>
        <v/>
      </c>
      <c r="QV22">
        <f>INDEX('EIA Consumption'!$A:$CZ,$G22,QV$19)/12</f>
        <v/>
      </c>
      <c r="QW22">
        <f>INDEX('EIA Consumption'!$A:$CZ,$G22,QW$19)/12</f>
        <v/>
      </c>
      <c r="QX22">
        <f>INDEX('EIA Consumption'!$A:$CZ,$G22,QX$19)/12</f>
        <v/>
      </c>
      <c r="QY22">
        <f>INDEX('EIA Consumption'!$A:$CZ,$G22,QY$19)/12</f>
        <v/>
      </c>
      <c r="QZ22">
        <f>INDEX('EIA Consumption'!$A:$CZ,$G22,QZ$19)/12</f>
        <v/>
      </c>
      <c r="RA22">
        <f>INDEX('EIA Consumption'!$A:$CZ,$G22,RA$19)/12</f>
        <v/>
      </c>
      <c r="RB22">
        <f>INDEX('EIA Consumption'!$A:$CZ,$G22,RB$19)/12</f>
        <v/>
      </c>
      <c r="RC22">
        <f>INDEX('EIA Consumption'!$A:$CZ,$G22,RC$19)/12</f>
        <v/>
      </c>
      <c r="RD22">
        <f>INDEX('EIA Consumption'!$A:$CZ,$G22,RD$19)/12</f>
        <v/>
      </c>
      <c r="RE22">
        <f>INDEX('EIA Consumption'!$A:$CZ,$G22,RE$19)/12</f>
        <v/>
      </c>
      <c r="RF22">
        <f>INDEX('EIA Consumption'!$A:$CZ,$G22,RF$19)/12</f>
        <v/>
      </c>
      <c r="RG22">
        <f>INDEX('EIA Consumption'!$A:$CZ,$G22,RG$19)/12</f>
        <v/>
      </c>
      <c r="RH22">
        <f>INDEX('EIA Consumption'!$A:$CZ,$G22,RH$19)/12</f>
        <v/>
      </c>
      <c r="RI22">
        <f>INDEX('EIA Consumption'!$A:$CZ,$G22,RI$19)/12</f>
        <v/>
      </c>
      <c r="RJ22">
        <f>INDEX('EIA Consumption'!$A:$CZ,$G22,RJ$19)/12</f>
        <v/>
      </c>
      <c r="RK22">
        <f>INDEX('EIA Consumption'!$A:$CZ,$G22,RK$19)/12</f>
        <v/>
      </c>
      <c r="RL22">
        <f>INDEX('EIA Consumption'!$A:$CZ,$G22,RL$19)/12</f>
        <v/>
      </c>
      <c r="RM22">
        <f>INDEX('EIA Consumption'!$A:$CZ,$G22,RM$19)/12</f>
        <v/>
      </c>
      <c r="RN22">
        <f>INDEX('EIA Consumption'!$A:$CZ,$G22,RN$19)/12</f>
        <v/>
      </c>
      <c r="RO22">
        <f>INDEX('EIA Consumption'!$A:$CZ,$G22,RO$19)/12</f>
        <v/>
      </c>
      <c r="RP22">
        <f>INDEX('EIA Consumption'!$A:$CZ,$G22,RP$19)/12</f>
        <v/>
      </c>
      <c r="RQ22">
        <f>INDEX('EIA Consumption'!$A:$CZ,$G22,RQ$19)/12</f>
        <v/>
      </c>
      <c r="RR22">
        <f>INDEX('EIA Consumption'!$A:$CZ,$G22,RR$19)/12</f>
        <v/>
      </c>
      <c r="RS22">
        <f>INDEX('EIA Consumption'!$A:$CZ,$G22,RS$19)/12</f>
        <v/>
      </c>
      <c r="RT22">
        <f>INDEX('EIA Consumption'!$A:$CZ,$G22,RT$19)/12</f>
        <v/>
      </c>
      <c r="RU22">
        <f>INDEX('EIA Consumption'!$A:$CZ,$G22,RU$19)/12</f>
        <v/>
      </c>
      <c r="RV22">
        <f>INDEX('EIA Consumption'!$A:$CZ,$G22,RV$19)/12</f>
        <v/>
      </c>
      <c r="RW22">
        <f>INDEX('EIA Consumption'!$A:$CZ,$G22,RW$19)/12</f>
        <v/>
      </c>
      <c r="RX22">
        <f>INDEX('EIA Consumption'!$A:$CZ,$G22,RX$19)/12</f>
        <v/>
      </c>
      <c r="RY22">
        <f>INDEX('EIA Consumption'!$A:$CZ,$G22,RY$19)/12</f>
        <v/>
      </c>
      <c r="RZ22">
        <f>INDEX('EIA Consumption'!$A:$CZ,$G22,RZ$19)/12</f>
        <v/>
      </c>
      <c r="SA22">
        <f>INDEX('EIA Consumption'!$A:$CZ,$G22,SA$19)/12</f>
        <v/>
      </c>
      <c r="SB22">
        <f>INDEX('EIA Consumption'!$A:$CZ,$G22,SB$19)/12</f>
        <v/>
      </c>
      <c r="SC22">
        <f>INDEX('EIA Consumption'!$A:$CZ,$G22,SC$19)/12</f>
        <v/>
      </c>
      <c r="SD22">
        <f>INDEX('EIA Consumption'!$A:$CZ,$G22,SD$19)/12</f>
        <v/>
      </c>
      <c r="SE22">
        <f>INDEX('EIA Consumption'!$A:$CZ,$G22,SE$19)/12</f>
        <v/>
      </c>
    </row>
    <row r="23" spans="1:499">
      <c r="A23" t="s">
        <v>38</v>
      </c>
      <c r="B23" t="s">
        <v>53</v>
      </c>
    </row>
    <row r="24" spans="1:499">
      <c r="A24" t="s">
        <v>39</v>
      </c>
      <c r="B24" t="s">
        <v>54</v>
      </c>
      <c r="G24">
        <f>MATCH($B24,'EIA Consumption'!$C:$C,0)</f>
        <v/>
      </c>
      <c r="H24">
        <f>INDEX('EIA Consumption'!$A:$CZ,$G24,H$19)/12</f>
        <v/>
      </c>
      <c r="I24">
        <f>INDEX('EIA Consumption'!$A:$CZ,$G24,I$19)/12</f>
        <v/>
      </c>
      <c r="J24">
        <f>INDEX('EIA Consumption'!$A:$CZ,$G24,J$19)/12</f>
        <v/>
      </c>
      <c r="K24">
        <f>INDEX('EIA Consumption'!$A:$CZ,$G24,K$19)/12</f>
        <v/>
      </c>
      <c r="L24">
        <f>INDEX('EIA Consumption'!$A:$CZ,$G24,L$19)/12</f>
        <v/>
      </c>
      <c r="M24">
        <f>INDEX('EIA Consumption'!$A:$CZ,$G24,M$19)/12</f>
        <v/>
      </c>
      <c r="N24">
        <f>INDEX('EIA Consumption'!$A:$CZ,$G24,N$19)/12</f>
        <v/>
      </c>
      <c r="O24">
        <f>INDEX('EIA Consumption'!$A:$CZ,$G24,O$19)/12</f>
        <v/>
      </c>
      <c r="P24">
        <f>INDEX('EIA Consumption'!$A:$CZ,$G24,P$19)/12</f>
        <v/>
      </c>
      <c r="Q24">
        <f>INDEX('EIA Consumption'!$A:$CZ,$G24,Q$19)/12</f>
        <v/>
      </c>
      <c r="R24">
        <f>INDEX('EIA Consumption'!$A:$CZ,$G24,R$19)/12</f>
        <v/>
      </c>
      <c r="S24">
        <f>INDEX('EIA Consumption'!$A:$CZ,$G24,S$19)/12</f>
        <v/>
      </c>
      <c r="T24">
        <f>INDEX('EIA Consumption'!$A:$CZ,$G24,T$19)/12</f>
        <v/>
      </c>
      <c r="U24">
        <f>INDEX('EIA Consumption'!$A:$CZ,$G24,U$19)/12</f>
        <v/>
      </c>
      <c r="V24">
        <f>INDEX('EIA Consumption'!$A:$CZ,$G24,V$19)/12</f>
        <v/>
      </c>
      <c r="W24">
        <f>INDEX('EIA Consumption'!$A:$CZ,$G24,W$19)/12</f>
        <v/>
      </c>
      <c r="X24">
        <f>INDEX('EIA Consumption'!$A:$CZ,$G24,X$19)/12</f>
        <v/>
      </c>
      <c r="Y24">
        <f>INDEX('EIA Consumption'!$A:$CZ,$G24,Y$19)/12</f>
        <v/>
      </c>
      <c r="Z24">
        <f>INDEX('EIA Consumption'!$A:$CZ,$G24,Z$19)/12</f>
        <v/>
      </c>
      <c r="AA24">
        <f>INDEX('EIA Consumption'!$A:$CZ,$G24,AA$19)/12</f>
        <v/>
      </c>
      <c r="AB24">
        <f>INDEX('EIA Consumption'!$A:$CZ,$G24,AB$19)/12</f>
        <v/>
      </c>
      <c r="AC24">
        <f>INDEX('EIA Consumption'!$A:$CZ,$G24,AC$19)/12</f>
        <v/>
      </c>
      <c r="AD24">
        <f>INDEX('EIA Consumption'!$A:$CZ,$G24,AD$19)/12</f>
        <v/>
      </c>
      <c r="AE24">
        <f>INDEX('EIA Consumption'!$A:$CZ,$G24,AE$19)/12</f>
        <v/>
      </c>
      <c r="AF24">
        <f>INDEX('EIA Consumption'!$A:$CZ,$G24,AF$19)/12</f>
        <v/>
      </c>
      <c r="AG24">
        <f>INDEX('EIA Consumption'!$A:$CZ,$G24,AG$19)/12</f>
        <v/>
      </c>
      <c r="AH24">
        <f>INDEX('EIA Consumption'!$A:$CZ,$G24,AH$19)/12</f>
        <v/>
      </c>
      <c r="AI24">
        <f>INDEX('EIA Consumption'!$A:$CZ,$G24,AI$19)/12</f>
        <v/>
      </c>
      <c r="AJ24">
        <f>INDEX('EIA Consumption'!$A:$CZ,$G24,AJ$19)/12</f>
        <v/>
      </c>
      <c r="AK24">
        <f>INDEX('EIA Consumption'!$A:$CZ,$G24,AK$19)/12</f>
        <v/>
      </c>
      <c r="AL24">
        <f>INDEX('EIA Consumption'!$A:$CZ,$G24,AL$19)/12</f>
        <v/>
      </c>
      <c r="AM24">
        <f>INDEX('EIA Consumption'!$A:$CZ,$G24,AM$19)/12</f>
        <v/>
      </c>
      <c r="AN24">
        <f>INDEX('EIA Consumption'!$A:$CZ,$G24,AN$19)/12</f>
        <v/>
      </c>
      <c r="AO24">
        <f>INDEX('EIA Consumption'!$A:$CZ,$G24,AO$19)/12</f>
        <v/>
      </c>
      <c r="AP24">
        <f>INDEX('EIA Consumption'!$A:$CZ,$G24,AP$19)/12</f>
        <v/>
      </c>
      <c r="AQ24">
        <f>INDEX('EIA Consumption'!$A:$CZ,$G24,AQ$19)/12</f>
        <v/>
      </c>
      <c r="AR24">
        <f>INDEX('EIA Consumption'!$A:$CZ,$G24,AR$19)/12</f>
        <v/>
      </c>
      <c r="AS24">
        <f>INDEX('EIA Consumption'!$A:$CZ,$G24,AS$19)/12</f>
        <v/>
      </c>
      <c r="AT24">
        <f>INDEX('EIA Consumption'!$A:$CZ,$G24,AT$19)/12</f>
        <v/>
      </c>
      <c r="AU24">
        <f>INDEX('EIA Consumption'!$A:$CZ,$G24,AU$19)/12</f>
        <v/>
      </c>
      <c r="AV24">
        <f>INDEX('EIA Consumption'!$A:$CZ,$G24,AV$19)/12</f>
        <v/>
      </c>
      <c r="AW24">
        <f>INDEX('EIA Consumption'!$A:$CZ,$G24,AW$19)/12</f>
        <v/>
      </c>
      <c r="AX24">
        <f>INDEX('EIA Consumption'!$A:$CZ,$G24,AX$19)/12</f>
        <v/>
      </c>
      <c r="AY24">
        <f>INDEX('EIA Consumption'!$A:$CZ,$G24,AY$19)/12</f>
        <v/>
      </c>
      <c r="AZ24">
        <f>INDEX('EIA Consumption'!$A:$CZ,$G24,AZ$19)/12</f>
        <v/>
      </c>
      <c r="BA24">
        <f>INDEX('EIA Consumption'!$A:$CZ,$G24,BA$19)/12</f>
        <v/>
      </c>
      <c r="BB24">
        <f>INDEX('EIA Consumption'!$A:$CZ,$G24,BB$19)/12</f>
        <v/>
      </c>
      <c r="BC24">
        <f>INDEX('EIA Consumption'!$A:$CZ,$G24,BC$19)/12</f>
        <v/>
      </c>
      <c r="BD24">
        <f>INDEX('EIA Consumption'!$A:$CZ,$G24,BD$19)/12</f>
        <v/>
      </c>
      <c r="BE24">
        <f>INDEX('EIA Consumption'!$A:$CZ,$G24,BE$19)/12</f>
        <v/>
      </c>
      <c r="BF24">
        <f>INDEX('EIA Consumption'!$A:$CZ,$G24,BF$19)/12</f>
        <v/>
      </c>
      <c r="BG24">
        <f>INDEX('EIA Consumption'!$A:$CZ,$G24,BG$19)/12</f>
        <v/>
      </c>
      <c r="BH24">
        <f>INDEX('EIA Consumption'!$A:$CZ,$G24,BH$19)/12</f>
        <v/>
      </c>
      <c r="BI24">
        <f>INDEX('EIA Consumption'!$A:$CZ,$G24,BI$19)/12</f>
        <v/>
      </c>
      <c r="BJ24">
        <f>INDEX('EIA Consumption'!$A:$CZ,$G24,BJ$19)/12</f>
        <v/>
      </c>
      <c r="BK24">
        <f>INDEX('EIA Consumption'!$A:$CZ,$G24,BK$19)/12</f>
        <v/>
      </c>
      <c r="BL24">
        <f>INDEX('EIA Consumption'!$A:$CZ,$G24,BL$19)/12</f>
        <v/>
      </c>
      <c r="BM24">
        <f>INDEX('EIA Consumption'!$A:$CZ,$G24,BM$19)/12</f>
        <v/>
      </c>
      <c r="BN24">
        <f>INDEX('EIA Consumption'!$A:$CZ,$G24,BN$19)/12</f>
        <v/>
      </c>
      <c r="BO24">
        <f>INDEX('EIA Consumption'!$A:$CZ,$G24,BO$19)/12</f>
        <v/>
      </c>
      <c r="BP24">
        <f>INDEX('EIA Consumption'!$A:$CZ,$G24,BP$19)/12</f>
        <v/>
      </c>
      <c r="BQ24">
        <f>INDEX('EIA Consumption'!$A:$CZ,$G24,BQ$19)/12</f>
        <v/>
      </c>
      <c r="BR24">
        <f>INDEX('EIA Consumption'!$A:$CZ,$G24,BR$19)/12</f>
        <v/>
      </c>
      <c r="BS24">
        <f>INDEX('EIA Consumption'!$A:$CZ,$G24,BS$19)/12</f>
        <v/>
      </c>
      <c r="BT24">
        <f>INDEX('EIA Consumption'!$A:$CZ,$G24,BT$19)/12</f>
        <v/>
      </c>
      <c r="BU24">
        <f>INDEX('EIA Consumption'!$A:$CZ,$G24,BU$19)/12</f>
        <v/>
      </c>
      <c r="BV24">
        <f>INDEX('EIA Consumption'!$A:$CZ,$G24,BV$19)/12</f>
        <v/>
      </c>
      <c r="BW24">
        <f>INDEX('EIA Consumption'!$A:$CZ,$G24,BW$19)/12</f>
        <v/>
      </c>
      <c r="BX24">
        <f>INDEX('EIA Consumption'!$A:$CZ,$G24,BX$19)/12</f>
        <v/>
      </c>
      <c r="BY24">
        <f>INDEX('EIA Consumption'!$A:$CZ,$G24,BY$19)/12</f>
        <v/>
      </c>
      <c r="BZ24">
        <f>INDEX('EIA Consumption'!$A:$CZ,$G24,BZ$19)/12</f>
        <v/>
      </c>
      <c r="CA24">
        <f>INDEX('EIA Consumption'!$A:$CZ,$G24,CA$19)/12</f>
        <v/>
      </c>
      <c r="CB24">
        <f>INDEX('EIA Consumption'!$A:$CZ,$G24,CB$19)/12</f>
        <v/>
      </c>
      <c r="CC24">
        <f>INDEX('EIA Consumption'!$A:$CZ,$G24,CC$19)/12</f>
        <v/>
      </c>
      <c r="CD24">
        <f>INDEX('EIA Consumption'!$A:$CZ,$G24,CD$19)/12</f>
        <v/>
      </c>
      <c r="CE24">
        <f>INDEX('EIA Consumption'!$A:$CZ,$G24,CE$19)/12</f>
        <v/>
      </c>
      <c r="CF24">
        <f>INDEX('EIA Consumption'!$A:$CZ,$G24,CF$19)/12</f>
        <v/>
      </c>
      <c r="CG24">
        <f>INDEX('EIA Consumption'!$A:$CZ,$G24,CG$19)/12</f>
        <v/>
      </c>
      <c r="CH24">
        <f>INDEX('EIA Consumption'!$A:$CZ,$G24,CH$19)/12</f>
        <v/>
      </c>
      <c r="CI24">
        <f>INDEX('EIA Consumption'!$A:$CZ,$G24,CI$19)/12</f>
        <v/>
      </c>
      <c r="CJ24">
        <f>INDEX('EIA Consumption'!$A:$CZ,$G24,CJ$19)/12</f>
        <v/>
      </c>
      <c r="CK24">
        <f>INDEX('EIA Consumption'!$A:$CZ,$G24,CK$19)/12</f>
        <v/>
      </c>
      <c r="CL24">
        <f>INDEX('EIA Consumption'!$A:$CZ,$G24,CL$19)/12</f>
        <v/>
      </c>
      <c r="CM24">
        <f>INDEX('EIA Consumption'!$A:$CZ,$G24,CM$19)/12</f>
        <v/>
      </c>
      <c r="CN24">
        <f>INDEX('EIA Consumption'!$A:$CZ,$G24,CN$19)/12</f>
        <v/>
      </c>
      <c r="CO24">
        <f>INDEX('EIA Consumption'!$A:$CZ,$G24,CO$19)/12</f>
        <v/>
      </c>
      <c r="CP24">
        <f>INDEX('EIA Consumption'!$A:$CZ,$G24,CP$19)/12</f>
        <v/>
      </c>
      <c r="CQ24">
        <f>INDEX('EIA Consumption'!$A:$CZ,$G24,CQ$19)/12</f>
        <v/>
      </c>
      <c r="CR24">
        <f>INDEX('EIA Consumption'!$A:$CZ,$G24,CR$19)/12</f>
        <v/>
      </c>
      <c r="CS24">
        <f>INDEX('EIA Consumption'!$A:$CZ,$G24,CS$19)/12</f>
        <v/>
      </c>
      <c r="CT24">
        <f>INDEX('EIA Consumption'!$A:$CZ,$G24,CT$19)/12</f>
        <v/>
      </c>
      <c r="CU24">
        <f>INDEX('EIA Consumption'!$A:$CZ,$G24,CU$19)/12</f>
        <v/>
      </c>
      <c r="CV24">
        <f>INDEX('EIA Consumption'!$A:$CZ,$G24,CV$19)/12</f>
        <v/>
      </c>
      <c r="CW24">
        <f>INDEX('EIA Consumption'!$A:$CZ,$G24,CW$19)/12</f>
        <v/>
      </c>
      <c r="CX24">
        <f>INDEX('EIA Consumption'!$A:$CZ,$G24,CX$19)/12</f>
        <v/>
      </c>
      <c r="CY24">
        <f>INDEX('EIA Consumption'!$A:$CZ,$G24,CY$19)/12</f>
        <v/>
      </c>
      <c r="CZ24">
        <f>INDEX('EIA Consumption'!$A:$CZ,$G24,CZ$19)/12</f>
        <v/>
      </c>
      <c r="DA24">
        <f>INDEX('EIA Consumption'!$A:$CZ,$G24,DA$19)/12</f>
        <v/>
      </c>
      <c r="DB24">
        <f>INDEX('EIA Consumption'!$A:$CZ,$G24,DB$19)/12</f>
        <v/>
      </c>
      <c r="DC24">
        <f>INDEX('EIA Consumption'!$A:$CZ,$G24,DC$19)/12</f>
        <v/>
      </c>
      <c r="DD24">
        <f>INDEX('EIA Consumption'!$A:$CZ,$G24,DD$19)/12</f>
        <v/>
      </c>
      <c r="DE24">
        <f>INDEX('EIA Consumption'!$A:$CZ,$G24,DE$19)/12</f>
        <v/>
      </c>
      <c r="DF24">
        <f>INDEX('EIA Consumption'!$A:$CZ,$G24,DF$19)/12</f>
        <v/>
      </c>
      <c r="DG24">
        <f>INDEX('EIA Consumption'!$A:$CZ,$G24,DG$19)/12</f>
        <v/>
      </c>
      <c r="DH24">
        <f>INDEX('EIA Consumption'!$A:$CZ,$G24,DH$19)/12</f>
        <v/>
      </c>
      <c r="DI24">
        <f>INDEX('EIA Consumption'!$A:$CZ,$G24,DI$19)/12</f>
        <v/>
      </c>
      <c r="DJ24">
        <f>INDEX('EIA Consumption'!$A:$CZ,$G24,DJ$19)/12</f>
        <v/>
      </c>
      <c r="DK24">
        <f>INDEX('EIA Consumption'!$A:$CZ,$G24,DK$19)/12</f>
        <v/>
      </c>
      <c r="DL24">
        <f>INDEX('EIA Consumption'!$A:$CZ,$G24,DL$19)/12</f>
        <v/>
      </c>
      <c r="DM24">
        <f>INDEX('EIA Consumption'!$A:$CZ,$G24,DM$19)/12</f>
        <v/>
      </c>
      <c r="DN24">
        <f>INDEX('EIA Consumption'!$A:$CZ,$G24,DN$19)/12</f>
        <v/>
      </c>
      <c r="DO24">
        <f>INDEX('EIA Consumption'!$A:$CZ,$G24,DO$19)/12</f>
        <v/>
      </c>
      <c r="DP24">
        <f>INDEX('EIA Consumption'!$A:$CZ,$G24,DP$19)/12</f>
        <v/>
      </c>
      <c r="DQ24">
        <f>INDEX('EIA Consumption'!$A:$CZ,$G24,DQ$19)/12</f>
        <v/>
      </c>
      <c r="DR24">
        <f>INDEX('EIA Consumption'!$A:$CZ,$G24,DR$19)/12</f>
        <v/>
      </c>
      <c r="DS24">
        <f>INDEX('EIA Consumption'!$A:$CZ,$G24,DS$19)/12</f>
        <v/>
      </c>
      <c r="DT24">
        <f>INDEX('EIA Consumption'!$A:$CZ,$G24,DT$19)/12</f>
        <v/>
      </c>
      <c r="DU24">
        <f>INDEX('EIA Consumption'!$A:$CZ,$G24,DU$19)/12</f>
        <v/>
      </c>
      <c r="DV24">
        <f>INDEX('EIA Consumption'!$A:$CZ,$G24,DV$19)/12</f>
        <v/>
      </c>
      <c r="DW24">
        <f>INDEX('EIA Consumption'!$A:$CZ,$G24,DW$19)/12</f>
        <v/>
      </c>
      <c r="DX24">
        <f>INDEX('EIA Consumption'!$A:$CZ,$G24,DX$19)/12</f>
        <v/>
      </c>
      <c r="DY24">
        <f>INDEX('EIA Consumption'!$A:$CZ,$G24,DY$19)/12</f>
        <v/>
      </c>
      <c r="DZ24">
        <f>INDEX('EIA Consumption'!$A:$CZ,$G24,DZ$19)/12</f>
        <v/>
      </c>
      <c r="EA24">
        <f>INDEX('EIA Consumption'!$A:$CZ,$G24,EA$19)/12</f>
        <v/>
      </c>
      <c r="EB24">
        <f>INDEX('EIA Consumption'!$A:$CZ,$G24,EB$19)/12</f>
        <v/>
      </c>
      <c r="EC24">
        <f>INDEX('EIA Consumption'!$A:$CZ,$G24,EC$19)/12</f>
        <v/>
      </c>
      <c r="ED24">
        <f>INDEX('EIA Consumption'!$A:$CZ,$G24,ED$19)/12</f>
        <v/>
      </c>
      <c r="EE24">
        <f>INDEX('EIA Consumption'!$A:$CZ,$G24,EE$19)/12</f>
        <v/>
      </c>
      <c r="EF24">
        <f>INDEX('EIA Consumption'!$A:$CZ,$G24,EF$19)/12</f>
        <v/>
      </c>
      <c r="EG24">
        <f>INDEX('EIA Consumption'!$A:$CZ,$G24,EG$19)/12</f>
        <v/>
      </c>
      <c r="EH24">
        <f>INDEX('EIA Consumption'!$A:$CZ,$G24,EH$19)/12</f>
        <v/>
      </c>
      <c r="EI24">
        <f>INDEX('EIA Consumption'!$A:$CZ,$G24,EI$19)/12</f>
        <v/>
      </c>
      <c r="EJ24">
        <f>INDEX('EIA Consumption'!$A:$CZ,$G24,EJ$19)/12</f>
        <v/>
      </c>
      <c r="EK24">
        <f>INDEX('EIA Consumption'!$A:$CZ,$G24,EK$19)/12</f>
        <v/>
      </c>
      <c r="EL24">
        <f>INDEX('EIA Consumption'!$A:$CZ,$G24,EL$19)/12</f>
        <v/>
      </c>
      <c r="EM24">
        <f>INDEX('EIA Consumption'!$A:$CZ,$G24,EM$19)/12</f>
        <v/>
      </c>
      <c r="EN24">
        <f>INDEX('EIA Consumption'!$A:$CZ,$G24,EN$19)/12</f>
        <v/>
      </c>
      <c r="EO24">
        <f>INDEX('EIA Consumption'!$A:$CZ,$G24,EO$19)/12</f>
        <v/>
      </c>
      <c r="EP24">
        <f>INDEX('EIA Consumption'!$A:$CZ,$G24,EP$19)/12</f>
        <v/>
      </c>
      <c r="EQ24">
        <f>INDEX('EIA Consumption'!$A:$CZ,$G24,EQ$19)/12</f>
        <v/>
      </c>
      <c r="ER24">
        <f>INDEX('EIA Consumption'!$A:$CZ,$G24,ER$19)/12</f>
        <v/>
      </c>
      <c r="ES24">
        <f>INDEX('EIA Consumption'!$A:$CZ,$G24,ES$19)/12</f>
        <v/>
      </c>
      <c r="ET24">
        <f>INDEX('EIA Consumption'!$A:$CZ,$G24,ET$19)/12</f>
        <v/>
      </c>
      <c r="EU24">
        <f>INDEX('EIA Consumption'!$A:$CZ,$G24,EU$19)/12</f>
        <v/>
      </c>
      <c r="EV24">
        <f>INDEX('EIA Consumption'!$A:$CZ,$G24,EV$19)/12</f>
        <v/>
      </c>
      <c r="EW24">
        <f>INDEX('EIA Consumption'!$A:$CZ,$G24,EW$19)/12</f>
        <v/>
      </c>
      <c r="EX24">
        <f>INDEX('EIA Consumption'!$A:$CZ,$G24,EX$19)/12</f>
        <v/>
      </c>
      <c r="EY24">
        <f>INDEX('EIA Consumption'!$A:$CZ,$G24,EY$19)/12</f>
        <v/>
      </c>
      <c r="EZ24">
        <f>INDEX('EIA Consumption'!$A:$CZ,$G24,EZ$19)/12</f>
        <v/>
      </c>
      <c r="FA24">
        <f>INDEX('EIA Consumption'!$A:$CZ,$G24,FA$19)/12</f>
        <v/>
      </c>
      <c r="FB24">
        <f>INDEX('EIA Consumption'!$A:$CZ,$G24,FB$19)/12</f>
        <v/>
      </c>
      <c r="FC24">
        <f>INDEX('EIA Consumption'!$A:$CZ,$G24,FC$19)/12</f>
        <v/>
      </c>
      <c r="FD24">
        <f>INDEX('EIA Consumption'!$A:$CZ,$G24,FD$19)/12</f>
        <v/>
      </c>
      <c r="FE24">
        <f>INDEX('EIA Consumption'!$A:$CZ,$G24,FE$19)/12</f>
        <v/>
      </c>
      <c r="FF24">
        <f>INDEX('EIA Consumption'!$A:$CZ,$G24,FF$19)/12</f>
        <v/>
      </c>
      <c r="FG24">
        <f>INDEX('EIA Consumption'!$A:$CZ,$G24,FG$19)/12</f>
        <v/>
      </c>
      <c r="FH24">
        <f>INDEX('EIA Consumption'!$A:$CZ,$G24,FH$19)/12</f>
        <v/>
      </c>
      <c r="FI24">
        <f>INDEX('EIA Consumption'!$A:$CZ,$G24,FI$19)/12</f>
        <v/>
      </c>
      <c r="FJ24">
        <f>INDEX('EIA Consumption'!$A:$CZ,$G24,FJ$19)/12</f>
        <v/>
      </c>
      <c r="FK24">
        <f>INDEX('EIA Consumption'!$A:$CZ,$G24,FK$19)/12</f>
        <v/>
      </c>
      <c r="FL24">
        <f>INDEX('EIA Consumption'!$A:$CZ,$G24,FL$19)/12</f>
        <v/>
      </c>
      <c r="FM24">
        <f>INDEX('EIA Consumption'!$A:$CZ,$G24,FM$19)/12</f>
        <v/>
      </c>
      <c r="FN24">
        <f>INDEX('EIA Consumption'!$A:$CZ,$G24,FN$19)/12</f>
        <v/>
      </c>
      <c r="FO24">
        <f>INDEX('EIA Consumption'!$A:$CZ,$G24,FO$19)/12</f>
        <v/>
      </c>
      <c r="FP24">
        <f>INDEX('EIA Consumption'!$A:$CZ,$G24,FP$19)/12</f>
        <v/>
      </c>
      <c r="FQ24">
        <f>INDEX('EIA Consumption'!$A:$CZ,$G24,FQ$19)/12</f>
        <v/>
      </c>
      <c r="FR24">
        <f>INDEX('EIA Consumption'!$A:$CZ,$G24,FR$19)/12</f>
        <v/>
      </c>
      <c r="FS24">
        <f>INDEX('EIA Consumption'!$A:$CZ,$G24,FS$19)/12</f>
        <v/>
      </c>
      <c r="FT24">
        <f>INDEX('EIA Consumption'!$A:$CZ,$G24,FT$19)/12</f>
        <v/>
      </c>
      <c r="FU24">
        <f>INDEX('EIA Consumption'!$A:$CZ,$G24,FU$19)/12</f>
        <v/>
      </c>
      <c r="FV24">
        <f>INDEX('EIA Consumption'!$A:$CZ,$G24,FV$19)/12</f>
        <v/>
      </c>
      <c r="FW24">
        <f>INDEX('EIA Consumption'!$A:$CZ,$G24,FW$19)/12</f>
        <v/>
      </c>
      <c r="FX24">
        <f>INDEX('EIA Consumption'!$A:$CZ,$G24,FX$19)/12</f>
        <v/>
      </c>
      <c r="FY24">
        <f>INDEX('EIA Consumption'!$A:$CZ,$G24,FY$19)/12</f>
        <v/>
      </c>
      <c r="FZ24">
        <f>INDEX('EIA Consumption'!$A:$CZ,$G24,FZ$19)/12</f>
        <v/>
      </c>
      <c r="GA24">
        <f>INDEX('EIA Consumption'!$A:$CZ,$G24,GA$19)/12</f>
        <v/>
      </c>
      <c r="GB24">
        <f>INDEX('EIA Consumption'!$A:$CZ,$G24,GB$19)/12</f>
        <v/>
      </c>
      <c r="GC24">
        <f>INDEX('EIA Consumption'!$A:$CZ,$G24,GC$19)/12</f>
        <v/>
      </c>
      <c r="GD24">
        <f>INDEX('EIA Consumption'!$A:$CZ,$G24,GD$19)/12</f>
        <v/>
      </c>
      <c r="GE24">
        <f>INDEX('EIA Consumption'!$A:$CZ,$G24,GE$19)/12</f>
        <v/>
      </c>
      <c r="GF24">
        <f>INDEX('EIA Consumption'!$A:$CZ,$G24,GF$19)/12</f>
        <v/>
      </c>
      <c r="GG24">
        <f>INDEX('EIA Consumption'!$A:$CZ,$G24,GG$19)/12</f>
        <v/>
      </c>
      <c r="GH24">
        <f>INDEX('EIA Consumption'!$A:$CZ,$G24,GH$19)/12</f>
        <v/>
      </c>
      <c r="GI24">
        <f>INDEX('EIA Consumption'!$A:$CZ,$G24,GI$19)/12</f>
        <v/>
      </c>
      <c r="GJ24">
        <f>INDEX('EIA Consumption'!$A:$CZ,$G24,GJ$19)/12</f>
        <v/>
      </c>
      <c r="GK24">
        <f>INDEX('EIA Consumption'!$A:$CZ,$G24,GK$19)/12</f>
        <v/>
      </c>
      <c r="GL24">
        <f>INDEX('EIA Consumption'!$A:$CZ,$G24,GL$19)/12</f>
        <v/>
      </c>
      <c r="GM24">
        <f>INDEX('EIA Consumption'!$A:$CZ,$G24,GM$19)/12</f>
        <v/>
      </c>
      <c r="GN24">
        <f>INDEX('EIA Consumption'!$A:$CZ,$G24,GN$19)/12</f>
        <v/>
      </c>
      <c r="GO24">
        <f>INDEX('EIA Consumption'!$A:$CZ,$G24,GO$19)/12</f>
        <v/>
      </c>
      <c r="GP24">
        <f>INDEX('EIA Consumption'!$A:$CZ,$G24,GP$19)/12</f>
        <v/>
      </c>
      <c r="GQ24">
        <f>INDEX('EIA Consumption'!$A:$CZ,$G24,GQ$19)/12</f>
        <v/>
      </c>
      <c r="GR24">
        <f>INDEX('EIA Consumption'!$A:$CZ,$G24,GR$19)/12</f>
        <v/>
      </c>
      <c r="GS24">
        <f>INDEX('EIA Consumption'!$A:$CZ,$G24,GS$19)/12</f>
        <v/>
      </c>
      <c r="GT24">
        <f>INDEX('EIA Consumption'!$A:$CZ,$G24,GT$19)/12</f>
        <v/>
      </c>
      <c r="GU24">
        <f>INDEX('EIA Consumption'!$A:$CZ,$G24,GU$19)/12</f>
        <v/>
      </c>
      <c r="GV24">
        <f>INDEX('EIA Consumption'!$A:$CZ,$G24,GV$19)/12</f>
        <v/>
      </c>
      <c r="GW24">
        <f>INDEX('EIA Consumption'!$A:$CZ,$G24,GW$19)/12</f>
        <v/>
      </c>
      <c r="GX24">
        <f>INDEX('EIA Consumption'!$A:$CZ,$G24,GX$19)/12</f>
        <v/>
      </c>
      <c r="GY24">
        <f>INDEX('EIA Consumption'!$A:$CZ,$G24,GY$19)/12</f>
        <v/>
      </c>
      <c r="GZ24">
        <f>INDEX('EIA Consumption'!$A:$CZ,$G24,GZ$19)/12</f>
        <v/>
      </c>
      <c r="HA24">
        <f>INDEX('EIA Consumption'!$A:$CZ,$G24,HA$19)/12</f>
        <v/>
      </c>
      <c r="HB24">
        <f>INDEX('EIA Consumption'!$A:$CZ,$G24,HB$19)/12</f>
        <v/>
      </c>
      <c r="HC24">
        <f>INDEX('EIA Consumption'!$A:$CZ,$G24,HC$19)/12</f>
        <v/>
      </c>
      <c r="HD24">
        <f>INDEX('EIA Consumption'!$A:$CZ,$G24,HD$19)/12</f>
        <v/>
      </c>
      <c r="HE24">
        <f>INDEX('EIA Consumption'!$A:$CZ,$G24,HE$19)/12</f>
        <v/>
      </c>
      <c r="HF24">
        <f>INDEX('EIA Consumption'!$A:$CZ,$G24,HF$19)/12</f>
        <v/>
      </c>
      <c r="HG24">
        <f>INDEX('EIA Consumption'!$A:$CZ,$G24,HG$19)/12</f>
        <v/>
      </c>
      <c r="HH24">
        <f>INDEX('EIA Consumption'!$A:$CZ,$G24,HH$19)/12</f>
        <v/>
      </c>
      <c r="HI24">
        <f>INDEX('EIA Consumption'!$A:$CZ,$G24,HI$19)/12</f>
        <v/>
      </c>
      <c r="HJ24">
        <f>INDEX('EIA Consumption'!$A:$CZ,$G24,HJ$19)/12</f>
        <v/>
      </c>
      <c r="HK24">
        <f>INDEX('EIA Consumption'!$A:$CZ,$G24,HK$19)/12</f>
        <v/>
      </c>
      <c r="HL24">
        <f>INDEX('EIA Consumption'!$A:$CZ,$G24,HL$19)/12</f>
        <v/>
      </c>
      <c r="HM24">
        <f>INDEX('EIA Consumption'!$A:$CZ,$G24,HM$19)/12</f>
        <v/>
      </c>
      <c r="HN24">
        <f>INDEX('EIA Consumption'!$A:$CZ,$G24,HN$19)/12</f>
        <v/>
      </c>
      <c r="HO24">
        <f>INDEX('EIA Consumption'!$A:$CZ,$G24,HO$19)/12</f>
        <v/>
      </c>
      <c r="HP24">
        <f>INDEX('EIA Consumption'!$A:$CZ,$G24,HP$19)/12</f>
        <v/>
      </c>
      <c r="HQ24">
        <f>INDEX('EIA Consumption'!$A:$CZ,$G24,HQ$19)/12</f>
        <v/>
      </c>
      <c r="HR24">
        <f>INDEX('EIA Consumption'!$A:$CZ,$G24,HR$19)/12</f>
        <v/>
      </c>
      <c r="HS24">
        <f>INDEX('EIA Consumption'!$A:$CZ,$G24,HS$19)/12</f>
        <v/>
      </c>
      <c r="HT24">
        <f>INDEX('EIA Consumption'!$A:$CZ,$G24,HT$19)/12</f>
        <v/>
      </c>
      <c r="HU24">
        <f>INDEX('EIA Consumption'!$A:$CZ,$G24,HU$19)/12</f>
        <v/>
      </c>
      <c r="HV24">
        <f>INDEX('EIA Consumption'!$A:$CZ,$G24,HV$19)/12</f>
        <v/>
      </c>
      <c r="HW24">
        <f>INDEX('EIA Consumption'!$A:$CZ,$G24,HW$19)/12</f>
        <v/>
      </c>
      <c r="HX24">
        <f>INDEX('EIA Consumption'!$A:$CZ,$G24,HX$19)/12</f>
        <v/>
      </c>
      <c r="HY24">
        <f>INDEX('EIA Consumption'!$A:$CZ,$G24,HY$19)/12</f>
        <v/>
      </c>
      <c r="HZ24">
        <f>INDEX('EIA Consumption'!$A:$CZ,$G24,HZ$19)/12</f>
        <v/>
      </c>
      <c r="IA24">
        <f>INDEX('EIA Consumption'!$A:$CZ,$G24,IA$19)/12</f>
        <v/>
      </c>
      <c r="IB24">
        <f>INDEX('EIA Consumption'!$A:$CZ,$G24,IB$19)/12</f>
        <v/>
      </c>
      <c r="IC24">
        <f>INDEX('EIA Consumption'!$A:$CZ,$G24,IC$19)/12</f>
        <v/>
      </c>
      <c r="ID24">
        <f>INDEX('EIA Consumption'!$A:$CZ,$G24,ID$19)/12</f>
        <v/>
      </c>
      <c r="IE24">
        <f>INDEX('EIA Consumption'!$A:$CZ,$G24,IE$19)/12</f>
        <v/>
      </c>
      <c r="IF24">
        <f>INDEX('EIA Consumption'!$A:$CZ,$G24,IF$19)/12</f>
        <v/>
      </c>
      <c r="IG24">
        <f>INDEX('EIA Consumption'!$A:$CZ,$G24,IG$19)/12</f>
        <v/>
      </c>
      <c r="IH24">
        <f>INDEX('EIA Consumption'!$A:$CZ,$G24,IH$19)/12</f>
        <v/>
      </c>
      <c r="II24">
        <f>INDEX('EIA Consumption'!$A:$CZ,$G24,II$19)/12</f>
        <v/>
      </c>
      <c r="IJ24">
        <f>INDEX('EIA Consumption'!$A:$CZ,$G24,IJ$19)/12</f>
        <v/>
      </c>
      <c r="IK24">
        <f>INDEX('EIA Consumption'!$A:$CZ,$G24,IK$19)/12</f>
        <v/>
      </c>
      <c r="IL24">
        <f>INDEX('EIA Consumption'!$A:$CZ,$G24,IL$19)/12</f>
        <v/>
      </c>
      <c r="IM24">
        <f>INDEX('EIA Consumption'!$A:$CZ,$G24,IM$19)/12</f>
        <v/>
      </c>
      <c r="IN24">
        <f>INDEX('EIA Consumption'!$A:$CZ,$G24,IN$19)/12</f>
        <v/>
      </c>
      <c r="IO24">
        <f>INDEX('EIA Consumption'!$A:$CZ,$G24,IO$19)/12</f>
        <v/>
      </c>
      <c r="IP24">
        <f>INDEX('EIA Consumption'!$A:$CZ,$G24,IP$19)/12</f>
        <v/>
      </c>
      <c r="IQ24">
        <f>INDEX('EIA Consumption'!$A:$CZ,$G24,IQ$19)/12</f>
        <v/>
      </c>
      <c r="IR24">
        <f>INDEX('EIA Consumption'!$A:$CZ,$G24,IR$19)/12</f>
        <v/>
      </c>
      <c r="IS24">
        <f>INDEX('EIA Consumption'!$A:$CZ,$G24,IS$19)/12</f>
        <v/>
      </c>
      <c r="IT24">
        <f>INDEX('EIA Consumption'!$A:$CZ,$G24,IT$19)/12</f>
        <v/>
      </c>
      <c r="IU24">
        <f>INDEX('EIA Consumption'!$A:$CZ,$G24,IU$19)/12</f>
        <v/>
      </c>
      <c r="IV24">
        <f>INDEX('EIA Consumption'!$A:$CZ,$G24,IV$19)/12</f>
        <v/>
      </c>
      <c r="IW24">
        <f>INDEX('EIA Consumption'!$A:$CZ,$G24,IW$19)/12</f>
        <v/>
      </c>
      <c r="IX24">
        <f>INDEX('EIA Consumption'!$A:$CZ,$G24,IX$19)/12</f>
        <v/>
      </c>
      <c r="IY24">
        <f>INDEX('EIA Consumption'!$A:$CZ,$G24,IY$19)/12</f>
        <v/>
      </c>
      <c r="IZ24">
        <f>INDEX('EIA Consumption'!$A:$CZ,$G24,IZ$19)/12</f>
        <v/>
      </c>
      <c r="JA24">
        <f>INDEX('EIA Consumption'!$A:$CZ,$G24,JA$19)/12</f>
        <v/>
      </c>
      <c r="JB24">
        <f>INDEX('EIA Consumption'!$A:$CZ,$G24,JB$19)/12</f>
        <v/>
      </c>
      <c r="JC24">
        <f>INDEX('EIA Consumption'!$A:$CZ,$G24,JC$19)/12</f>
        <v/>
      </c>
      <c r="JD24">
        <f>INDEX('EIA Consumption'!$A:$CZ,$G24,JD$19)/12</f>
        <v/>
      </c>
      <c r="JE24">
        <f>INDEX('EIA Consumption'!$A:$CZ,$G24,JE$19)/12</f>
        <v/>
      </c>
      <c r="JF24">
        <f>INDEX('EIA Consumption'!$A:$CZ,$G24,JF$19)/12</f>
        <v/>
      </c>
      <c r="JG24">
        <f>INDEX('EIA Consumption'!$A:$CZ,$G24,JG$19)/12</f>
        <v/>
      </c>
      <c r="JH24">
        <f>INDEX('EIA Consumption'!$A:$CZ,$G24,JH$19)/12</f>
        <v/>
      </c>
      <c r="JI24">
        <f>INDEX('EIA Consumption'!$A:$CZ,$G24,JI$19)/12</f>
        <v/>
      </c>
      <c r="JJ24">
        <f>INDEX('EIA Consumption'!$A:$CZ,$G24,JJ$19)/12</f>
        <v/>
      </c>
      <c r="JK24">
        <f>INDEX('EIA Consumption'!$A:$CZ,$G24,JK$19)/12</f>
        <v/>
      </c>
      <c r="JL24">
        <f>INDEX('EIA Consumption'!$A:$CZ,$G24,JL$19)/12</f>
        <v/>
      </c>
      <c r="JM24">
        <f>INDEX('EIA Consumption'!$A:$CZ,$G24,JM$19)/12</f>
        <v/>
      </c>
      <c r="JN24">
        <f>INDEX('EIA Consumption'!$A:$CZ,$G24,JN$19)/12</f>
        <v/>
      </c>
      <c r="JO24">
        <f>INDEX('EIA Consumption'!$A:$CZ,$G24,JO$19)/12</f>
        <v/>
      </c>
      <c r="JP24">
        <f>INDEX('EIA Consumption'!$A:$CZ,$G24,JP$19)/12</f>
        <v/>
      </c>
      <c r="JQ24">
        <f>INDEX('EIA Consumption'!$A:$CZ,$G24,JQ$19)/12</f>
        <v/>
      </c>
      <c r="JR24">
        <f>INDEX('EIA Consumption'!$A:$CZ,$G24,JR$19)/12</f>
        <v/>
      </c>
      <c r="JS24">
        <f>INDEX('EIA Consumption'!$A:$CZ,$G24,JS$19)/12</f>
        <v/>
      </c>
      <c r="JT24">
        <f>INDEX('EIA Consumption'!$A:$CZ,$G24,JT$19)/12</f>
        <v/>
      </c>
      <c r="JU24">
        <f>INDEX('EIA Consumption'!$A:$CZ,$G24,JU$19)/12</f>
        <v/>
      </c>
      <c r="JV24">
        <f>INDEX('EIA Consumption'!$A:$CZ,$G24,JV$19)/12</f>
        <v/>
      </c>
      <c r="JW24">
        <f>INDEX('EIA Consumption'!$A:$CZ,$G24,JW$19)/12</f>
        <v/>
      </c>
      <c r="JX24">
        <f>INDEX('EIA Consumption'!$A:$CZ,$G24,JX$19)/12</f>
        <v/>
      </c>
      <c r="JY24">
        <f>INDEX('EIA Consumption'!$A:$CZ,$G24,JY$19)/12</f>
        <v/>
      </c>
      <c r="JZ24">
        <f>INDEX('EIA Consumption'!$A:$CZ,$G24,JZ$19)/12</f>
        <v/>
      </c>
      <c r="KA24">
        <f>INDEX('EIA Consumption'!$A:$CZ,$G24,KA$19)/12</f>
        <v/>
      </c>
      <c r="KB24">
        <f>INDEX('EIA Consumption'!$A:$CZ,$G24,KB$19)/12</f>
        <v/>
      </c>
      <c r="KC24">
        <f>INDEX('EIA Consumption'!$A:$CZ,$G24,KC$19)/12</f>
        <v/>
      </c>
      <c r="KD24">
        <f>INDEX('EIA Consumption'!$A:$CZ,$G24,KD$19)/12</f>
        <v/>
      </c>
      <c r="KE24">
        <f>INDEX('EIA Consumption'!$A:$CZ,$G24,KE$19)/12</f>
        <v/>
      </c>
      <c r="KF24">
        <f>INDEX('EIA Consumption'!$A:$CZ,$G24,KF$19)/12</f>
        <v/>
      </c>
      <c r="KG24">
        <f>INDEX('EIA Consumption'!$A:$CZ,$G24,KG$19)/12</f>
        <v/>
      </c>
      <c r="KH24">
        <f>INDEX('EIA Consumption'!$A:$CZ,$G24,KH$19)/12</f>
        <v/>
      </c>
      <c r="KI24">
        <f>INDEX('EIA Consumption'!$A:$CZ,$G24,KI$19)/12</f>
        <v/>
      </c>
      <c r="KJ24">
        <f>INDEX('EIA Consumption'!$A:$CZ,$G24,KJ$19)/12</f>
        <v/>
      </c>
      <c r="KK24">
        <f>INDEX('EIA Consumption'!$A:$CZ,$G24,KK$19)/12</f>
        <v/>
      </c>
      <c r="KL24">
        <f>INDEX('EIA Consumption'!$A:$CZ,$G24,KL$19)/12</f>
        <v/>
      </c>
      <c r="KM24">
        <f>INDEX('EIA Consumption'!$A:$CZ,$G24,KM$19)/12</f>
        <v/>
      </c>
      <c r="KN24">
        <f>INDEX('EIA Consumption'!$A:$CZ,$G24,KN$19)/12</f>
        <v/>
      </c>
      <c r="KO24">
        <f>INDEX('EIA Consumption'!$A:$CZ,$G24,KO$19)/12</f>
        <v/>
      </c>
      <c r="KP24">
        <f>INDEX('EIA Consumption'!$A:$CZ,$G24,KP$19)/12</f>
        <v/>
      </c>
      <c r="KQ24">
        <f>INDEX('EIA Consumption'!$A:$CZ,$G24,KQ$19)/12</f>
        <v/>
      </c>
      <c r="KR24">
        <f>INDEX('EIA Consumption'!$A:$CZ,$G24,KR$19)/12</f>
        <v/>
      </c>
      <c r="KS24">
        <f>INDEX('EIA Consumption'!$A:$CZ,$G24,KS$19)/12</f>
        <v/>
      </c>
      <c r="KT24">
        <f>INDEX('EIA Consumption'!$A:$CZ,$G24,KT$19)/12</f>
        <v/>
      </c>
      <c r="KU24">
        <f>INDEX('EIA Consumption'!$A:$CZ,$G24,KU$19)/12</f>
        <v/>
      </c>
      <c r="KV24">
        <f>INDEX('EIA Consumption'!$A:$CZ,$G24,KV$19)/12</f>
        <v/>
      </c>
      <c r="KW24">
        <f>INDEX('EIA Consumption'!$A:$CZ,$G24,KW$19)/12</f>
        <v/>
      </c>
      <c r="KX24">
        <f>INDEX('EIA Consumption'!$A:$CZ,$G24,KX$19)/12</f>
        <v/>
      </c>
      <c r="KY24">
        <f>INDEX('EIA Consumption'!$A:$CZ,$G24,KY$19)/12</f>
        <v/>
      </c>
      <c r="KZ24">
        <f>INDEX('EIA Consumption'!$A:$CZ,$G24,KZ$19)/12</f>
        <v/>
      </c>
      <c r="LA24">
        <f>INDEX('EIA Consumption'!$A:$CZ,$G24,LA$19)/12</f>
        <v/>
      </c>
      <c r="LB24">
        <f>INDEX('EIA Consumption'!$A:$CZ,$G24,LB$19)/12</f>
        <v/>
      </c>
      <c r="LC24">
        <f>INDEX('EIA Consumption'!$A:$CZ,$G24,LC$19)/12</f>
        <v/>
      </c>
      <c r="LD24">
        <f>INDEX('EIA Consumption'!$A:$CZ,$G24,LD$19)/12</f>
        <v/>
      </c>
      <c r="LE24">
        <f>INDEX('EIA Consumption'!$A:$CZ,$G24,LE$19)/12</f>
        <v/>
      </c>
      <c r="LF24">
        <f>INDEX('EIA Consumption'!$A:$CZ,$G24,LF$19)/12</f>
        <v/>
      </c>
      <c r="LG24">
        <f>INDEX('EIA Consumption'!$A:$CZ,$G24,LG$19)/12</f>
        <v/>
      </c>
      <c r="LH24">
        <f>INDEX('EIA Consumption'!$A:$CZ,$G24,LH$19)/12</f>
        <v/>
      </c>
      <c r="LI24">
        <f>INDEX('EIA Consumption'!$A:$CZ,$G24,LI$19)/12</f>
        <v/>
      </c>
      <c r="LJ24">
        <f>INDEX('EIA Consumption'!$A:$CZ,$G24,LJ$19)/12</f>
        <v/>
      </c>
      <c r="LK24">
        <f>INDEX('EIA Consumption'!$A:$CZ,$G24,LK$19)/12</f>
        <v/>
      </c>
      <c r="LL24">
        <f>INDEX('EIA Consumption'!$A:$CZ,$G24,LL$19)/12</f>
        <v/>
      </c>
      <c r="LM24">
        <f>INDEX('EIA Consumption'!$A:$CZ,$G24,LM$19)/12</f>
        <v/>
      </c>
      <c r="LN24">
        <f>INDEX('EIA Consumption'!$A:$CZ,$G24,LN$19)/12</f>
        <v/>
      </c>
      <c r="LO24">
        <f>INDEX('EIA Consumption'!$A:$CZ,$G24,LO$19)/12</f>
        <v/>
      </c>
      <c r="LP24">
        <f>INDEX('EIA Consumption'!$A:$CZ,$G24,LP$19)/12</f>
        <v/>
      </c>
      <c r="LQ24">
        <f>INDEX('EIA Consumption'!$A:$CZ,$G24,LQ$19)/12</f>
        <v/>
      </c>
      <c r="LR24">
        <f>INDEX('EIA Consumption'!$A:$CZ,$G24,LR$19)/12</f>
        <v/>
      </c>
      <c r="LS24">
        <f>INDEX('EIA Consumption'!$A:$CZ,$G24,LS$19)/12</f>
        <v/>
      </c>
      <c r="LT24">
        <f>INDEX('EIA Consumption'!$A:$CZ,$G24,LT$19)/12</f>
        <v/>
      </c>
      <c r="LU24">
        <f>INDEX('EIA Consumption'!$A:$CZ,$G24,LU$19)/12</f>
        <v/>
      </c>
      <c r="LV24">
        <f>INDEX('EIA Consumption'!$A:$CZ,$G24,LV$19)/12</f>
        <v/>
      </c>
      <c r="LW24">
        <f>INDEX('EIA Consumption'!$A:$CZ,$G24,LW$19)/12</f>
        <v/>
      </c>
      <c r="LX24">
        <f>INDEX('EIA Consumption'!$A:$CZ,$G24,LX$19)/12</f>
        <v/>
      </c>
      <c r="LY24">
        <f>INDEX('EIA Consumption'!$A:$CZ,$G24,LY$19)/12</f>
        <v/>
      </c>
      <c r="LZ24">
        <f>INDEX('EIA Consumption'!$A:$CZ,$G24,LZ$19)/12</f>
        <v/>
      </c>
      <c r="MA24">
        <f>INDEX('EIA Consumption'!$A:$CZ,$G24,MA$19)/12</f>
        <v/>
      </c>
      <c r="MB24">
        <f>INDEX('EIA Consumption'!$A:$CZ,$G24,MB$19)/12</f>
        <v/>
      </c>
      <c r="MC24">
        <f>INDEX('EIA Consumption'!$A:$CZ,$G24,MC$19)/12</f>
        <v/>
      </c>
      <c r="MD24">
        <f>INDEX('EIA Consumption'!$A:$CZ,$G24,MD$19)/12</f>
        <v/>
      </c>
      <c r="ME24">
        <f>INDEX('EIA Consumption'!$A:$CZ,$G24,ME$19)/12</f>
        <v/>
      </c>
      <c r="MF24">
        <f>INDEX('EIA Consumption'!$A:$CZ,$G24,MF$19)/12</f>
        <v/>
      </c>
      <c r="MG24">
        <f>INDEX('EIA Consumption'!$A:$CZ,$G24,MG$19)/12</f>
        <v/>
      </c>
      <c r="MH24">
        <f>INDEX('EIA Consumption'!$A:$CZ,$G24,MH$19)/12</f>
        <v/>
      </c>
      <c r="MI24">
        <f>INDEX('EIA Consumption'!$A:$CZ,$G24,MI$19)/12</f>
        <v/>
      </c>
      <c r="MJ24">
        <f>INDEX('EIA Consumption'!$A:$CZ,$G24,MJ$19)/12</f>
        <v/>
      </c>
      <c r="MK24">
        <f>INDEX('EIA Consumption'!$A:$CZ,$G24,MK$19)/12</f>
        <v/>
      </c>
      <c r="ML24">
        <f>INDEX('EIA Consumption'!$A:$CZ,$G24,ML$19)/12</f>
        <v/>
      </c>
      <c r="MM24">
        <f>INDEX('EIA Consumption'!$A:$CZ,$G24,MM$19)/12</f>
        <v/>
      </c>
      <c r="MN24">
        <f>INDEX('EIA Consumption'!$A:$CZ,$G24,MN$19)/12</f>
        <v/>
      </c>
      <c r="MO24">
        <f>INDEX('EIA Consumption'!$A:$CZ,$G24,MO$19)/12</f>
        <v/>
      </c>
      <c r="MP24">
        <f>INDEX('EIA Consumption'!$A:$CZ,$G24,MP$19)/12</f>
        <v/>
      </c>
      <c r="MQ24">
        <f>INDEX('EIA Consumption'!$A:$CZ,$G24,MQ$19)/12</f>
        <v/>
      </c>
      <c r="MR24">
        <f>INDEX('EIA Consumption'!$A:$CZ,$G24,MR$19)/12</f>
        <v/>
      </c>
      <c r="MS24">
        <f>INDEX('EIA Consumption'!$A:$CZ,$G24,MS$19)/12</f>
        <v/>
      </c>
      <c r="MT24">
        <f>INDEX('EIA Consumption'!$A:$CZ,$G24,MT$19)/12</f>
        <v/>
      </c>
      <c r="MU24">
        <f>INDEX('EIA Consumption'!$A:$CZ,$G24,MU$19)/12</f>
        <v/>
      </c>
      <c r="MV24">
        <f>INDEX('EIA Consumption'!$A:$CZ,$G24,MV$19)/12</f>
        <v/>
      </c>
      <c r="MW24">
        <f>INDEX('EIA Consumption'!$A:$CZ,$G24,MW$19)/12</f>
        <v/>
      </c>
      <c r="MX24">
        <f>INDEX('EIA Consumption'!$A:$CZ,$G24,MX$19)/12</f>
        <v/>
      </c>
      <c r="MY24">
        <f>INDEX('EIA Consumption'!$A:$CZ,$G24,MY$19)/12</f>
        <v/>
      </c>
      <c r="MZ24">
        <f>INDEX('EIA Consumption'!$A:$CZ,$G24,MZ$19)/12</f>
        <v/>
      </c>
      <c r="NA24">
        <f>INDEX('EIA Consumption'!$A:$CZ,$G24,NA$19)/12</f>
        <v/>
      </c>
      <c r="NB24">
        <f>INDEX('EIA Consumption'!$A:$CZ,$G24,NB$19)/12</f>
        <v/>
      </c>
      <c r="NC24">
        <f>INDEX('EIA Consumption'!$A:$CZ,$G24,NC$19)/12</f>
        <v/>
      </c>
      <c r="ND24">
        <f>INDEX('EIA Consumption'!$A:$CZ,$G24,ND$19)/12</f>
        <v/>
      </c>
      <c r="NE24">
        <f>INDEX('EIA Consumption'!$A:$CZ,$G24,NE$19)/12</f>
        <v/>
      </c>
      <c r="NF24">
        <f>INDEX('EIA Consumption'!$A:$CZ,$G24,NF$19)/12</f>
        <v/>
      </c>
      <c r="NG24">
        <f>INDEX('EIA Consumption'!$A:$CZ,$G24,NG$19)/12</f>
        <v/>
      </c>
      <c r="NH24">
        <f>INDEX('EIA Consumption'!$A:$CZ,$G24,NH$19)/12</f>
        <v/>
      </c>
      <c r="NI24">
        <f>INDEX('EIA Consumption'!$A:$CZ,$G24,NI$19)/12</f>
        <v/>
      </c>
      <c r="NJ24">
        <f>INDEX('EIA Consumption'!$A:$CZ,$G24,NJ$19)/12</f>
        <v/>
      </c>
      <c r="NK24">
        <f>INDEX('EIA Consumption'!$A:$CZ,$G24,NK$19)/12</f>
        <v/>
      </c>
      <c r="NL24">
        <f>INDEX('EIA Consumption'!$A:$CZ,$G24,NL$19)/12</f>
        <v/>
      </c>
      <c r="NM24">
        <f>INDEX('EIA Consumption'!$A:$CZ,$G24,NM$19)/12</f>
        <v/>
      </c>
      <c r="NN24">
        <f>INDEX('EIA Consumption'!$A:$CZ,$G24,NN$19)/12</f>
        <v/>
      </c>
      <c r="NO24">
        <f>INDEX('EIA Consumption'!$A:$CZ,$G24,NO$19)/12</f>
        <v/>
      </c>
      <c r="NP24">
        <f>INDEX('EIA Consumption'!$A:$CZ,$G24,NP$19)/12</f>
        <v/>
      </c>
      <c r="NQ24">
        <f>INDEX('EIA Consumption'!$A:$CZ,$G24,NQ$19)/12</f>
        <v/>
      </c>
      <c r="NR24">
        <f>INDEX('EIA Consumption'!$A:$CZ,$G24,NR$19)/12</f>
        <v/>
      </c>
      <c r="NS24">
        <f>INDEX('EIA Consumption'!$A:$CZ,$G24,NS$19)/12</f>
        <v/>
      </c>
      <c r="NT24">
        <f>INDEX('EIA Consumption'!$A:$CZ,$G24,NT$19)/12</f>
        <v/>
      </c>
      <c r="NU24">
        <f>INDEX('EIA Consumption'!$A:$CZ,$G24,NU$19)/12</f>
        <v/>
      </c>
      <c r="NV24">
        <f>INDEX('EIA Consumption'!$A:$CZ,$G24,NV$19)/12</f>
        <v/>
      </c>
      <c r="NW24">
        <f>INDEX('EIA Consumption'!$A:$CZ,$G24,NW$19)/12</f>
        <v/>
      </c>
      <c r="NX24">
        <f>INDEX('EIA Consumption'!$A:$CZ,$G24,NX$19)/12</f>
        <v/>
      </c>
      <c r="NY24">
        <f>INDEX('EIA Consumption'!$A:$CZ,$G24,NY$19)/12</f>
        <v/>
      </c>
      <c r="NZ24">
        <f>INDEX('EIA Consumption'!$A:$CZ,$G24,NZ$19)/12</f>
        <v/>
      </c>
      <c r="OA24">
        <f>INDEX('EIA Consumption'!$A:$CZ,$G24,OA$19)/12</f>
        <v/>
      </c>
      <c r="OB24">
        <f>INDEX('EIA Consumption'!$A:$CZ,$G24,OB$19)/12</f>
        <v/>
      </c>
      <c r="OC24">
        <f>INDEX('EIA Consumption'!$A:$CZ,$G24,OC$19)/12</f>
        <v/>
      </c>
      <c r="OD24">
        <f>INDEX('EIA Consumption'!$A:$CZ,$G24,OD$19)/12</f>
        <v/>
      </c>
      <c r="OE24">
        <f>INDEX('EIA Consumption'!$A:$CZ,$G24,OE$19)/12</f>
        <v/>
      </c>
      <c r="OF24">
        <f>INDEX('EIA Consumption'!$A:$CZ,$G24,OF$19)/12</f>
        <v/>
      </c>
      <c r="OG24">
        <f>INDEX('EIA Consumption'!$A:$CZ,$G24,OG$19)/12</f>
        <v/>
      </c>
      <c r="OH24">
        <f>INDEX('EIA Consumption'!$A:$CZ,$G24,OH$19)/12</f>
        <v/>
      </c>
      <c r="OI24">
        <f>INDEX('EIA Consumption'!$A:$CZ,$G24,OI$19)/12</f>
        <v/>
      </c>
      <c r="OJ24">
        <f>INDEX('EIA Consumption'!$A:$CZ,$G24,OJ$19)/12</f>
        <v/>
      </c>
      <c r="OK24">
        <f>INDEX('EIA Consumption'!$A:$CZ,$G24,OK$19)/12</f>
        <v/>
      </c>
      <c r="OL24">
        <f>INDEX('EIA Consumption'!$A:$CZ,$G24,OL$19)/12</f>
        <v/>
      </c>
      <c r="OM24">
        <f>INDEX('EIA Consumption'!$A:$CZ,$G24,OM$19)/12</f>
        <v/>
      </c>
      <c r="ON24">
        <f>INDEX('EIA Consumption'!$A:$CZ,$G24,ON$19)/12</f>
        <v/>
      </c>
      <c r="OO24">
        <f>INDEX('EIA Consumption'!$A:$CZ,$G24,OO$19)/12</f>
        <v/>
      </c>
      <c r="OP24">
        <f>INDEX('EIA Consumption'!$A:$CZ,$G24,OP$19)/12</f>
        <v/>
      </c>
      <c r="OQ24">
        <f>INDEX('EIA Consumption'!$A:$CZ,$G24,OQ$19)/12</f>
        <v/>
      </c>
      <c r="OR24">
        <f>INDEX('EIA Consumption'!$A:$CZ,$G24,OR$19)/12</f>
        <v/>
      </c>
      <c r="OS24">
        <f>INDEX('EIA Consumption'!$A:$CZ,$G24,OS$19)/12</f>
        <v/>
      </c>
      <c r="OT24">
        <f>INDEX('EIA Consumption'!$A:$CZ,$G24,OT$19)/12</f>
        <v/>
      </c>
      <c r="OU24">
        <f>INDEX('EIA Consumption'!$A:$CZ,$G24,OU$19)/12</f>
        <v/>
      </c>
      <c r="OV24">
        <f>INDEX('EIA Consumption'!$A:$CZ,$G24,OV$19)/12</f>
        <v/>
      </c>
      <c r="OW24">
        <f>INDEX('EIA Consumption'!$A:$CZ,$G24,OW$19)/12</f>
        <v/>
      </c>
      <c r="OX24">
        <f>INDEX('EIA Consumption'!$A:$CZ,$G24,OX$19)/12</f>
        <v/>
      </c>
      <c r="OY24">
        <f>INDEX('EIA Consumption'!$A:$CZ,$G24,OY$19)/12</f>
        <v/>
      </c>
      <c r="OZ24">
        <f>INDEX('EIA Consumption'!$A:$CZ,$G24,OZ$19)/12</f>
        <v/>
      </c>
      <c r="PA24">
        <f>INDEX('EIA Consumption'!$A:$CZ,$G24,PA$19)/12</f>
        <v/>
      </c>
      <c r="PB24">
        <f>INDEX('EIA Consumption'!$A:$CZ,$G24,PB$19)/12</f>
        <v/>
      </c>
      <c r="PC24">
        <f>INDEX('EIA Consumption'!$A:$CZ,$G24,PC$19)/12</f>
        <v/>
      </c>
      <c r="PD24">
        <f>INDEX('EIA Consumption'!$A:$CZ,$G24,PD$19)/12</f>
        <v/>
      </c>
      <c r="PE24">
        <f>INDEX('EIA Consumption'!$A:$CZ,$G24,PE$19)/12</f>
        <v/>
      </c>
      <c r="PF24">
        <f>INDEX('EIA Consumption'!$A:$CZ,$G24,PF$19)/12</f>
        <v/>
      </c>
      <c r="PG24">
        <f>INDEX('EIA Consumption'!$A:$CZ,$G24,PG$19)/12</f>
        <v/>
      </c>
      <c r="PH24">
        <f>INDEX('EIA Consumption'!$A:$CZ,$G24,PH$19)/12</f>
        <v/>
      </c>
      <c r="PI24">
        <f>INDEX('EIA Consumption'!$A:$CZ,$G24,PI$19)/12</f>
        <v/>
      </c>
      <c r="PJ24">
        <f>INDEX('EIA Consumption'!$A:$CZ,$G24,PJ$19)/12</f>
        <v/>
      </c>
      <c r="PK24">
        <f>INDEX('EIA Consumption'!$A:$CZ,$G24,PK$19)/12</f>
        <v/>
      </c>
      <c r="PL24">
        <f>INDEX('EIA Consumption'!$A:$CZ,$G24,PL$19)/12</f>
        <v/>
      </c>
      <c r="PM24">
        <f>INDEX('EIA Consumption'!$A:$CZ,$G24,PM$19)/12</f>
        <v/>
      </c>
      <c r="PN24">
        <f>INDEX('EIA Consumption'!$A:$CZ,$G24,PN$19)/12</f>
        <v/>
      </c>
      <c r="PO24">
        <f>INDEX('EIA Consumption'!$A:$CZ,$G24,PO$19)/12</f>
        <v/>
      </c>
      <c r="PP24">
        <f>INDEX('EIA Consumption'!$A:$CZ,$G24,PP$19)/12</f>
        <v/>
      </c>
      <c r="PQ24">
        <f>INDEX('EIA Consumption'!$A:$CZ,$G24,PQ$19)/12</f>
        <v/>
      </c>
      <c r="PR24">
        <f>INDEX('EIA Consumption'!$A:$CZ,$G24,PR$19)/12</f>
        <v/>
      </c>
      <c r="PS24">
        <f>INDEX('EIA Consumption'!$A:$CZ,$G24,PS$19)/12</f>
        <v/>
      </c>
      <c r="PT24">
        <f>INDEX('EIA Consumption'!$A:$CZ,$G24,PT$19)/12</f>
        <v/>
      </c>
      <c r="PU24">
        <f>INDEX('EIA Consumption'!$A:$CZ,$G24,PU$19)/12</f>
        <v/>
      </c>
      <c r="PV24">
        <f>INDEX('EIA Consumption'!$A:$CZ,$G24,PV$19)/12</f>
        <v/>
      </c>
      <c r="PW24">
        <f>INDEX('EIA Consumption'!$A:$CZ,$G24,PW$19)/12</f>
        <v/>
      </c>
      <c r="PX24">
        <f>INDEX('EIA Consumption'!$A:$CZ,$G24,PX$19)/12</f>
        <v/>
      </c>
      <c r="PY24">
        <f>INDEX('EIA Consumption'!$A:$CZ,$G24,PY$19)/12</f>
        <v/>
      </c>
      <c r="PZ24">
        <f>INDEX('EIA Consumption'!$A:$CZ,$G24,PZ$19)/12</f>
        <v/>
      </c>
      <c r="QA24">
        <f>INDEX('EIA Consumption'!$A:$CZ,$G24,QA$19)/12</f>
        <v/>
      </c>
      <c r="QB24">
        <f>INDEX('EIA Consumption'!$A:$CZ,$G24,QB$19)/12</f>
        <v/>
      </c>
      <c r="QC24">
        <f>INDEX('EIA Consumption'!$A:$CZ,$G24,QC$19)/12</f>
        <v/>
      </c>
      <c r="QD24">
        <f>INDEX('EIA Consumption'!$A:$CZ,$G24,QD$19)/12</f>
        <v/>
      </c>
      <c r="QE24">
        <f>INDEX('EIA Consumption'!$A:$CZ,$G24,QE$19)/12</f>
        <v/>
      </c>
      <c r="QF24">
        <f>INDEX('EIA Consumption'!$A:$CZ,$G24,QF$19)/12</f>
        <v/>
      </c>
      <c r="QG24">
        <f>INDEX('EIA Consumption'!$A:$CZ,$G24,QG$19)/12</f>
        <v/>
      </c>
      <c r="QH24">
        <f>INDEX('EIA Consumption'!$A:$CZ,$G24,QH$19)/12</f>
        <v/>
      </c>
      <c r="QI24">
        <f>INDEX('EIA Consumption'!$A:$CZ,$G24,QI$19)/12</f>
        <v/>
      </c>
      <c r="QJ24">
        <f>INDEX('EIA Consumption'!$A:$CZ,$G24,QJ$19)/12</f>
        <v/>
      </c>
      <c r="QK24">
        <f>INDEX('EIA Consumption'!$A:$CZ,$G24,QK$19)/12</f>
        <v/>
      </c>
      <c r="QL24">
        <f>INDEX('EIA Consumption'!$A:$CZ,$G24,QL$19)/12</f>
        <v/>
      </c>
      <c r="QM24">
        <f>INDEX('EIA Consumption'!$A:$CZ,$G24,QM$19)/12</f>
        <v/>
      </c>
      <c r="QN24">
        <f>INDEX('EIA Consumption'!$A:$CZ,$G24,QN$19)/12</f>
        <v/>
      </c>
      <c r="QO24">
        <f>INDEX('EIA Consumption'!$A:$CZ,$G24,QO$19)/12</f>
        <v/>
      </c>
      <c r="QP24">
        <f>INDEX('EIA Consumption'!$A:$CZ,$G24,QP$19)/12</f>
        <v/>
      </c>
      <c r="QQ24">
        <f>INDEX('EIA Consumption'!$A:$CZ,$G24,QQ$19)/12</f>
        <v/>
      </c>
      <c r="QR24">
        <f>INDEX('EIA Consumption'!$A:$CZ,$G24,QR$19)/12</f>
        <v/>
      </c>
      <c r="QS24">
        <f>INDEX('EIA Consumption'!$A:$CZ,$G24,QS$19)/12</f>
        <v/>
      </c>
      <c r="QT24">
        <f>INDEX('EIA Consumption'!$A:$CZ,$G24,QT$19)/12</f>
        <v/>
      </c>
      <c r="QU24">
        <f>INDEX('EIA Consumption'!$A:$CZ,$G24,QU$19)/12</f>
        <v/>
      </c>
      <c r="QV24">
        <f>INDEX('EIA Consumption'!$A:$CZ,$G24,QV$19)/12</f>
        <v/>
      </c>
      <c r="QW24">
        <f>INDEX('EIA Consumption'!$A:$CZ,$G24,QW$19)/12</f>
        <v/>
      </c>
      <c r="QX24">
        <f>INDEX('EIA Consumption'!$A:$CZ,$G24,QX$19)/12</f>
        <v/>
      </c>
      <c r="QY24">
        <f>INDEX('EIA Consumption'!$A:$CZ,$G24,QY$19)/12</f>
        <v/>
      </c>
      <c r="QZ24">
        <f>INDEX('EIA Consumption'!$A:$CZ,$G24,QZ$19)/12</f>
        <v/>
      </c>
      <c r="RA24">
        <f>INDEX('EIA Consumption'!$A:$CZ,$G24,RA$19)/12</f>
        <v/>
      </c>
      <c r="RB24">
        <f>INDEX('EIA Consumption'!$A:$CZ,$G24,RB$19)/12</f>
        <v/>
      </c>
      <c r="RC24">
        <f>INDEX('EIA Consumption'!$A:$CZ,$G24,RC$19)/12</f>
        <v/>
      </c>
      <c r="RD24">
        <f>INDEX('EIA Consumption'!$A:$CZ,$G24,RD$19)/12</f>
        <v/>
      </c>
      <c r="RE24">
        <f>INDEX('EIA Consumption'!$A:$CZ,$G24,RE$19)/12</f>
        <v/>
      </c>
      <c r="RF24">
        <f>INDEX('EIA Consumption'!$A:$CZ,$G24,RF$19)/12</f>
        <v/>
      </c>
      <c r="RG24">
        <f>INDEX('EIA Consumption'!$A:$CZ,$G24,RG$19)/12</f>
        <v/>
      </c>
      <c r="RH24">
        <f>INDEX('EIA Consumption'!$A:$CZ,$G24,RH$19)/12</f>
        <v/>
      </c>
      <c r="RI24">
        <f>INDEX('EIA Consumption'!$A:$CZ,$G24,RI$19)/12</f>
        <v/>
      </c>
      <c r="RJ24">
        <f>INDEX('EIA Consumption'!$A:$CZ,$G24,RJ$19)/12</f>
        <v/>
      </c>
      <c r="RK24">
        <f>INDEX('EIA Consumption'!$A:$CZ,$G24,RK$19)/12</f>
        <v/>
      </c>
      <c r="RL24">
        <f>INDEX('EIA Consumption'!$A:$CZ,$G24,RL$19)/12</f>
        <v/>
      </c>
      <c r="RM24">
        <f>INDEX('EIA Consumption'!$A:$CZ,$G24,RM$19)/12</f>
        <v/>
      </c>
      <c r="RN24">
        <f>INDEX('EIA Consumption'!$A:$CZ,$G24,RN$19)/12</f>
        <v/>
      </c>
      <c r="RO24">
        <f>INDEX('EIA Consumption'!$A:$CZ,$G24,RO$19)/12</f>
        <v/>
      </c>
      <c r="RP24">
        <f>INDEX('EIA Consumption'!$A:$CZ,$G24,RP$19)/12</f>
        <v/>
      </c>
      <c r="RQ24">
        <f>INDEX('EIA Consumption'!$A:$CZ,$G24,RQ$19)/12</f>
        <v/>
      </c>
      <c r="RR24">
        <f>INDEX('EIA Consumption'!$A:$CZ,$G24,RR$19)/12</f>
        <v/>
      </c>
      <c r="RS24">
        <f>INDEX('EIA Consumption'!$A:$CZ,$G24,RS$19)/12</f>
        <v/>
      </c>
      <c r="RT24">
        <f>INDEX('EIA Consumption'!$A:$CZ,$G24,RT$19)/12</f>
        <v/>
      </c>
      <c r="RU24">
        <f>INDEX('EIA Consumption'!$A:$CZ,$G24,RU$19)/12</f>
        <v/>
      </c>
      <c r="RV24">
        <f>INDEX('EIA Consumption'!$A:$CZ,$G24,RV$19)/12</f>
        <v/>
      </c>
      <c r="RW24">
        <f>INDEX('EIA Consumption'!$A:$CZ,$G24,RW$19)/12</f>
        <v/>
      </c>
      <c r="RX24">
        <f>INDEX('EIA Consumption'!$A:$CZ,$G24,RX$19)/12</f>
        <v/>
      </c>
      <c r="RY24">
        <f>INDEX('EIA Consumption'!$A:$CZ,$G24,RY$19)/12</f>
        <v/>
      </c>
      <c r="RZ24">
        <f>INDEX('EIA Consumption'!$A:$CZ,$G24,RZ$19)/12</f>
        <v/>
      </c>
      <c r="SA24">
        <f>INDEX('EIA Consumption'!$A:$CZ,$G24,SA$19)/12</f>
        <v/>
      </c>
      <c r="SB24">
        <f>INDEX('EIA Consumption'!$A:$CZ,$G24,SB$19)/12</f>
        <v/>
      </c>
      <c r="SC24">
        <f>INDEX('EIA Consumption'!$A:$CZ,$G24,SC$19)/12</f>
        <v/>
      </c>
      <c r="SD24">
        <f>INDEX('EIA Consumption'!$A:$CZ,$G24,SD$19)/12</f>
        <v/>
      </c>
      <c r="SE24">
        <f>INDEX('EIA Consumption'!$A:$CZ,$G24,SE$19)/12</f>
        <v/>
      </c>
    </row>
    <row r="25" spans="1:499">
      <c r="A25" t="s">
        <v>40</v>
      </c>
      <c r="B25" t="s">
        <v>55</v>
      </c>
      <c r="G25">
        <f>MATCH($B25,'EIA Consumption'!$C:$C,0)</f>
        <v/>
      </c>
      <c r="H25">
        <f>INDEX('EIA Consumption'!$A:$CZ,$G25,H$19)/12</f>
        <v/>
      </c>
      <c r="I25">
        <f>INDEX('EIA Consumption'!$A:$CZ,$G25,I$19)/12</f>
        <v/>
      </c>
      <c r="J25">
        <f>INDEX('EIA Consumption'!$A:$CZ,$G25,J$19)/12</f>
        <v/>
      </c>
      <c r="K25">
        <f>INDEX('EIA Consumption'!$A:$CZ,$G25,K$19)/12</f>
        <v/>
      </c>
      <c r="L25">
        <f>INDEX('EIA Consumption'!$A:$CZ,$G25,L$19)/12</f>
        <v/>
      </c>
      <c r="M25">
        <f>INDEX('EIA Consumption'!$A:$CZ,$G25,M$19)/12</f>
        <v/>
      </c>
      <c r="N25">
        <f>INDEX('EIA Consumption'!$A:$CZ,$G25,N$19)/12</f>
        <v/>
      </c>
      <c r="O25">
        <f>INDEX('EIA Consumption'!$A:$CZ,$G25,O$19)/12</f>
        <v/>
      </c>
      <c r="P25">
        <f>INDEX('EIA Consumption'!$A:$CZ,$G25,P$19)/12</f>
        <v/>
      </c>
      <c r="Q25">
        <f>INDEX('EIA Consumption'!$A:$CZ,$G25,Q$19)/12</f>
        <v/>
      </c>
      <c r="R25">
        <f>INDEX('EIA Consumption'!$A:$CZ,$G25,R$19)/12</f>
        <v/>
      </c>
      <c r="S25">
        <f>INDEX('EIA Consumption'!$A:$CZ,$G25,S$19)/12</f>
        <v/>
      </c>
      <c r="T25">
        <f>INDEX('EIA Consumption'!$A:$CZ,$G25,T$19)/12</f>
        <v/>
      </c>
      <c r="U25">
        <f>INDEX('EIA Consumption'!$A:$CZ,$G25,U$19)/12</f>
        <v/>
      </c>
      <c r="V25">
        <f>INDEX('EIA Consumption'!$A:$CZ,$G25,V$19)/12</f>
        <v/>
      </c>
      <c r="W25">
        <f>INDEX('EIA Consumption'!$A:$CZ,$G25,W$19)/12</f>
        <v/>
      </c>
      <c r="X25">
        <f>INDEX('EIA Consumption'!$A:$CZ,$G25,X$19)/12</f>
        <v/>
      </c>
      <c r="Y25">
        <f>INDEX('EIA Consumption'!$A:$CZ,$G25,Y$19)/12</f>
        <v/>
      </c>
      <c r="Z25">
        <f>INDEX('EIA Consumption'!$A:$CZ,$G25,Z$19)/12</f>
        <v/>
      </c>
      <c r="AA25">
        <f>INDEX('EIA Consumption'!$A:$CZ,$G25,AA$19)/12</f>
        <v/>
      </c>
      <c r="AB25">
        <f>INDEX('EIA Consumption'!$A:$CZ,$G25,AB$19)/12</f>
        <v/>
      </c>
      <c r="AC25">
        <f>INDEX('EIA Consumption'!$A:$CZ,$G25,AC$19)/12</f>
        <v/>
      </c>
      <c r="AD25">
        <f>INDEX('EIA Consumption'!$A:$CZ,$G25,AD$19)/12</f>
        <v/>
      </c>
      <c r="AE25">
        <f>INDEX('EIA Consumption'!$A:$CZ,$G25,AE$19)/12</f>
        <v/>
      </c>
      <c r="AF25">
        <f>INDEX('EIA Consumption'!$A:$CZ,$G25,AF$19)/12</f>
        <v/>
      </c>
      <c r="AG25">
        <f>INDEX('EIA Consumption'!$A:$CZ,$G25,AG$19)/12</f>
        <v/>
      </c>
      <c r="AH25">
        <f>INDEX('EIA Consumption'!$A:$CZ,$G25,AH$19)/12</f>
        <v/>
      </c>
      <c r="AI25">
        <f>INDEX('EIA Consumption'!$A:$CZ,$G25,AI$19)/12</f>
        <v/>
      </c>
      <c r="AJ25">
        <f>INDEX('EIA Consumption'!$A:$CZ,$G25,AJ$19)/12</f>
        <v/>
      </c>
      <c r="AK25">
        <f>INDEX('EIA Consumption'!$A:$CZ,$G25,AK$19)/12</f>
        <v/>
      </c>
      <c r="AL25">
        <f>INDEX('EIA Consumption'!$A:$CZ,$G25,AL$19)/12</f>
        <v/>
      </c>
      <c r="AM25">
        <f>INDEX('EIA Consumption'!$A:$CZ,$G25,AM$19)/12</f>
        <v/>
      </c>
      <c r="AN25">
        <f>INDEX('EIA Consumption'!$A:$CZ,$G25,AN$19)/12</f>
        <v/>
      </c>
      <c r="AO25">
        <f>INDEX('EIA Consumption'!$A:$CZ,$G25,AO$19)/12</f>
        <v/>
      </c>
      <c r="AP25">
        <f>INDEX('EIA Consumption'!$A:$CZ,$G25,AP$19)/12</f>
        <v/>
      </c>
      <c r="AQ25">
        <f>INDEX('EIA Consumption'!$A:$CZ,$G25,AQ$19)/12</f>
        <v/>
      </c>
      <c r="AR25">
        <f>INDEX('EIA Consumption'!$A:$CZ,$G25,AR$19)/12</f>
        <v/>
      </c>
      <c r="AS25">
        <f>INDEX('EIA Consumption'!$A:$CZ,$G25,AS$19)/12</f>
        <v/>
      </c>
      <c r="AT25">
        <f>INDEX('EIA Consumption'!$A:$CZ,$G25,AT$19)/12</f>
        <v/>
      </c>
      <c r="AU25">
        <f>INDEX('EIA Consumption'!$A:$CZ,$G25,AU$19)/12</f>
        <v/>
      </c>
      <c r="AV25">
        <f>INDEX('EIA Consumption'!$A:$CZ,$G25,AV$19)/12</f>
        <v/>
      </c>
      <c r="AW25">
        <f>INDEX('EIA Consumption'!$A:$CZ,$G25,AW$19)/12</f>
        <v/>
      </c>
      <c r="AX25">
        <f>INDEX('EIA Consumption'!$A:$CZ,$G25,AX$19)/12</f>
        <v/>
      </c>
      <c r="AY25">
        <f>INDEX('EIA Consumption'!$A:$CZ,$G25,AY$19)/12</f>
        <v/>
      </c>
      <c r="AZ25">
        <f>INDEX('EIA Consumption'!$A:$CZ,$G25,AZ$19)/12</f>
        <v/>
      </c>
      <c r="BA25">
        <f>INDEX('EIA Consumption'!$A:$CZ,$G25,BA$19)/12</f>
        <v/>
      </c>
      <c r="BB25">
        <f>INDEX('EIA Consumption'!$A:$CZ,$G25,BB$19)/12</f>
        <v/>
      </c>
      <c r="BC25">
        <f>INDEX('EIA Consumption'!$A:$CZ,$G25,BC$19)/12</f>
        <v/>
      </c>
      <c r="BD25">
        <f>INDEX('EIA Consumption'!$A:$CZ,$G25,BD$19)/12</f>
        <v/>
      </c>
      <c r="BE25">
        <f>INDEX('EIA Consumption'!$A:$CZ,$G25,BE$19)/12</f>
        <v/>
      </c>
      <c r="BF25">
        <f>INDEX('EIA Consumption'!$A:$CZ,$G25,BF$19)/12</f>
        <v/>
      </c>
      <c r="BG25">
        <f>INDEX('EIA Consumption'!$A:$CZ,$G25,BG$19)/12</f>
        <v/>
      </c>
      <c r="BH25">
        <f>INDEX('EIA Consumption'!$A:$CZ,$G25,BH$19)/12</f>
        <v/>
      </c>
      <c r="BI25">
        <f>INDEX('EIA Consumption'!$A:$CZ,$G25,BI$19)/12</f>
        <v/>
      </c>
      <c r="BJ25">
        <f>INDEX('EIA Consumption'!$A:$CZ,$G25,BJ$19)/12</f>
        <v/>
      </c>
      <c r="BK25">
        <f>INDEX('EIA Consumption'!$A:$CZ,$G25,BK$19)/12</f>
        <v/>
      </c>
      <c r="BL25">
        <f>INDEX('EIA Consumption'!$A:$CZ,$G25,BL$19)/12</f>
        <v/>
      </c>
      <c r="BM25">
        <f>INDEX('EIA Consumption'!$A:$CZ,$G25,BM$19)/12</f>
        <v/>
      </c>
      <c r="BN25">
        <f>INDEX('EIA Consumption'!$A:$CZ,$G25,BN$19)/12</f>
        <v/>
      </c>
      <c r="BO25">
        <f>INDEX('EIA Consumption'!$A:$CZ,$G25,BO$19)/12</f>
        <v/>
      </c>
      <c r="BP25">
        <f>INDEX('EIA Consumption'!$A:$CZ,$G25,BP$19)/12</f>
        <v/>
      </c>
      <c r="BQ25">
        <f>INDEX('EIA Consumption'!$A:$CZ,$G25,BQ$19)/12</f>
        <v/>
      </c>
      <c r="BR25">
        <f>INDEX('EIA Consumption'!$A:$CZ,$G25,BR$19)/12</f>
        <v/>
      </c>
      <c r="BS25">
        <f>INDEX('EIA Consumption'!$A:$CZ,$G25,BS$19)/12</f>
        <v/>
      </c>
      <c r="BT25">
        <f>INDEX('EIA Consumption'!$A:$CZ,$G25,BT$19)/12</f>
        <v/>
      </c>
      <c r="BU25">
        <f>INDEX('EIA Consumption'!$A:$CZ,$G25,BU$19)/12</f>
        <v/>
      </c>
      <c r="BV25">
        <f>INDEX('EIA Consumption'!$A:$CZ,$G25,BV$19)/12</f>
        <v/>
      </c>
      <c r="BW25">
        <f>INDEX('EIA Consumption'!$A:$CZ,$G25,BW$19)/12</f>
        <v/>
      </c>
      <c r="BX25">
        <f>INDEX('EIA Consumption'!$A:$CZ,$G25,BX$19)/12</f>
        <v/>
      </c>
      <c r="BY25">
        <f>INDEX('EIA Consumption'!$A:$CZ,$G25,BY$19)/12</f>
        <v/>
      </c>
      <c r="BZ25">
        <f>INDEX('EIA Consumption'!$A:$CZ,$G25,BZ$19)/12</f>
        <v/>
      </c>
      <c r="CA25">
        <f>INDEX('EIA Consumption'!$A:$CZ,$G25,CA$19)/12</f>
        <v/>
      </c>
      <c r="CB25">
        <f>INDEX('EIA Consumption'!$A:$CZ,$G25,CB$19)/12</f>
        <v/>
      </c>
      <c r="CC25">
        <f>INDEX('EIA Consumption'!$A:$CZ,$G25,CC$19)/12</f>
        <v/>
      </c>
      <c r="CD25">
        <f>INDEX('EIA Consumption'!$A:$CZ,$G25,CD$19)/12</f>
        <v/>
      </c>
      <c r="CE25">
        <f>INDEX('EIA Consumption'!$A:$CZ,$G25,CE$19)/12</f>
        <v/>
      </c>
      <c r="CF25">
        <f>INDEX('EIA Consumption'!$A:$CZ,$G25,CF$19)/12</f>
        <v/>
      </c>
      <c r="CG25">
        <f>INDEX('EIA Consumption'!$A:$CZ,$G25,CG$19)/12</f>
        <v/>
      </c>
      <c r="CH25">
        <f>INDEX('EIA Consumption'!$A:$CZ,$G25,CH$19)/12</f>
        <v/>
      </c>
      <c r="CI25">
        <f>INDEX('EIA Consumption'!$A:$CZ,$G25,CI$19)/12</f>
        <v/>
      </c>
      <c r="CJ25">
        <f>INDEX('EIA Consumption'!$A:$CZ,$G25,CJ$19)/12</f>
        <v/>
      </c>
      <c r="CK25">
        <f>INDEX('EIA Consumption'!$A:$CZ,$G25,CK$19)/12</f>
        <v/>
      </c>
      <c r="CL25">
        <f>INDEX('EIA Consumption'!$A:$CZ,$G25,CL$19)/12</f>
        <v/>
      </c>
      <c r="CM25">
        <f>INDEX('EIA Consumption'!$A:$CZ,$G25,CM$19)/12</f>
        <v/>
      </c>
      <c r="CN25">
        <f>INDEX('EIA Consumption'!$A:$CZ,$G25,CN$19)/12</f>
        <v/>
      </c>
      <c r="CO25">
        <f>INDEX('EIA Consumption'!$A:$CZ,$G25,CO$19)/12</f>
        <v/>
      </c>
      <c r="CP25">
        <f>INDEX('EIA Consumption'!$A:$CZ,$G25,CP$19)/12</f>
        <v/>
      </c>
      <c r="CQ25">
        <f>INDEX('EIA Consumption'!$A:$CZ,$G25,CQ$19)/12</f>
        <v/>
      </c>
      <c r="CR25">
        <f>INDEX('EIA Consumption'!$A:$CZ,$G25,CR$19)/12</f>
        <v/>
      </c>
      <c r="CS25">
        <f>INDEX('EIA Consumption'!$A:$CZ,$G25,CS$19)/12</f>
        <v/>
      </c>
      <c r="CT25">
        <f>INDEX('EIA Consumption'!$A:$CZ,$G25,CT$19)/12</f>
        <v/>
      </c>
      <c r="CU25">
        <f>INDEX('EIA Consumption'!$A:$CZ,$G25,CU$19)/12</f>
        <v/>
      </c>
      <c r="CV25">
        <f>INDEX('EIA Consumption'!$A:$CZ,$G25,CV$19)/12</f>
        <v/>
      </c>
      <c r="CW25">
        <f>INDEX('EIA Consumption'!$A:$CZ,$G25,CW$19)/12</f>
        <v/>
      </c>
      <c r="CX25">
        <f>INDEX('EIA Consumption'!$A:$CZ,$G25,CX$19)/12</f>
        <v/>
      </c>
      <c r="CY25">
        <f>INDEX('EIA Consumption'!$A:$CZ,$G25,CY$19)/12</f>
        <v/>
      </c>
      <c r="CZ25">
        <f>INDEX('EIA Consumption'!$A:$CZ,$G25,CZ$19)/12</f>
        <v/>
      </c>
      <c r="DA25">
        <f>INDEX('EIA Consumption'!$A:$CZ,$G25,DA$19)/12</f>
        <v/>
      </c>
      <c r="DB25">
        <f>INDEX('EIA Consumption'!$A:$CZ,$G25,DB$19)/12</f>
        <v/>
      </c>
      <c r="DC25">
        <f>INDEX('EIA Consumption'!$A:$CZ,$G25,DC$19)/12</f>
        <v/>
      </c>
      <c r="DD25">
        <f>INDEX('EIA Consumption'!$A:$CZ,$G25,DD$19)/12</f>
        <v/>
      </c>
      <c r="DE25">
        <f>INDEX('EIA Consumption'!$A:$CZ,$G25,DE$19)/12</f>
        <v/>
      </c>
      <c r="DF25">
        <f>INDEX('EIA Consumption'!$A:$CZ,$G25,DF$19)/12</f>
        <v/>
      </c>
      <c r="DG25">
        <f>INDEX('EIA Consumption'!$A:$CZ,$G25,DG$19)/12</f>
        <v/>
      </c>
      <c r="DH25">
        <f>INDEX('EIA Consumption'!$A:$CZ,$G25,DH$19)/12</f>
        <v/>
      </c>
      <c r="DI25">
        <f>INDEX('EIA Consumption'!$A:$CZ,$G25,DI$19)/12</f>
        <v/>
      </c>
      <c r="DJ25">
        <f>INDEX('EIA Consumption'!$A:$CZ,$G25,DJ$19)/12</f>
        <v/>
      </c>
      <c r="DK25">
        <f>INDEX('EIA Consumption'!$A:$CZ,$G25,DK$19)/12</f>
        <v/>
      </c>
      <c r="DL25">
        <f>INDEX('EIA Consumption'!$A:$CZ,$G25,DL$19)/12</f>
        <v/>
      </c>
      <c r="DM25">
        <f>INDEX('EIA Consumption'!$A:$CZ,$G25,DM$19)/12</f>
        <v/>
      </c>
      <c r="DN25">
        <f>INDEX('EIA Consumption'!$A:$CZ,$G25,DN$19)/12</f>
        <v/>
      </c>
      <c r="DO25">
        <f>INDEX('EIA Consumption'!$A:$CZ,$G25,DO$19)/12</f>
        <v/>
      </c>
      <c r="DP25">
        <f>INDEX('EIA Consumption'!$A:$CZ,$G25,DP$19)/12</f>
        <v/>
      </c>
      <c r="DQ25">
        <f>INDEX('EIA Consumption'!$A:$CZ,$G25,DQ$19)/12</f>
        <v/>
      </c>
      <c r="DR25">
        <f>INDEX('EIA Consumption'!$A:$CZ,$G25,DR$19)/12</f>
        <v/>
      </c>
      <c r="DS25">
        <f>INDEX('EIA Consumption'!$A:$CZ,$G25,DS$19)/12</f>
        <v/>
      </c>
      <c r="DT25">
        <f>INDEX('EIA Consumption'!$A:$CZ,$G25,DT$19)/12</f>
        <v/>
      </c>
      <c r="DU25">
        <f>INDEX('EIA Consumption'!$A:$CZ,$G25,DU$19)/12</f>
        <v/>
      </c>
      <c r="DV25">
        <f>INDEX('EIA Consumption'!$A:$CZ,$G25,DV$19)/12</f>
        <v/>
      </c>
      <c r="DW25">
        <f>INDEX('EIA Consumption'!$A:$CZ,$G25,DW$19)/12</f>
        <v/>
      </c>
      <c r="DX25">
        <f>INDEX('EIA Consumption'!$A:$CZ,$G25,DX$19)/12</f>
        <v/>
      </c>
      <c r="DY25">
        <f>INDEX('EIA Consumption'!$A:$CZ,$G25,DY$19)/12</f>
        <v/>
      </c>
      <c r="DZ25">
        <f>INDEX('EIA Consumption'!$A:$CZ,$G25,DZ$19)/12</f>
        <v/>
      </c>
      <c r="EA25">
        <f>INDEX('EIA Consumption'!$A:$CZ,$G25,EA$19)/12</f>
        <v/>
      </c>
      <c r="EB25">
        <f>INDEX('EIA Consumption'!$A:$CZ,$G25,EB$19)/12</f>
        <v/>
      </c>
      <c r="EC25">
        <f>INDEX('EIA Consumption'!$A:$CZ,$G25,EC$19)/12</f>
        <v/>
      </c>
      <c r="ED25">
        <f>INDEX('EIA Consumption'!$A:$CZ,$G25,ED$19)/12</f>
        <v/>
      </c>
      <c r="EE25">
        <f>INDEX('EIA Consumption'!$A:$CZ,$G25,EE$19)/12</f>
        <v/>
      </c>
      <c r="EF25">
        <f>INDEX('EIA Consumption'!$A:$CZ,$G25,EF$19)/12</f>
        <v/>
      </c>
      <c r="EG25">
        <f>INDEX('EIA Consumption'!$A:$CZ,$G25,EG$19)/12</f>
        <v/>
      </c>
      <c r="EH25">
        <f>INDEX('EIA Consumption'!$A:$CZ,$G25,EH$19)/12</f>
        <v/>
      </c>
      <c r="EI25">
        <f>INDEX('EIA Consumption'!$A:$CZ,$G25,EI$19)/12</f>
        <v/>
      </c>
      <c r="EJ25">
        <f>INDEX('EIA Consumption'!$A:$CZ,$G25,EJ$19)/12</f>
        <v/>
      </c>
      <c r="EK25">
        <f>INDEX('EIA Consumption'!$A:$CZ,$G25,EK$19)/12</f>
        <v/>
      </c>
      <c r="EL25">
        <f>INDEX('EIA Consumption'!$A:$CZ,$G25,EL$19)/12</f>
        <v/>
      </c>
      <c r="EM25">
        <f>INDEX('EIA Consumption'!$A:$CZ,$G25,EM$19)/12</f>
        <v/>
      </c>
      <c r="EN25">
        <f>INDEX('EIA Consumption'!$A:$CZ,$G25,EN$19)/12</f>
        <v/>
      </c>
      <c r="EO25">
        <f>INDEX('EIA Consumption'!$A:$CZ,$G25,EO$19)/12</f>
        <v/>
      </c>
      <c r="EP25">
        <f>INDEX('EIA Consumption'!$A:$CZ,$G25,EP$19)/12</f>
        <v/>
      </c>
      <c r="EQ25">
        <f>INDEX('EIA Consumption'!$A:$CZ,$G25,EQ$19)/12</f>
        <v/>
      </c>
      <c r="ER25">
        <f>INDEX('EIA Consumption'!$A:$CZ,$G25,ER$19)/12</f>
        <v/>
      </c>
      <c r="ES25">
        <f>INDEX('EIA Consumption'!$A:$CZ,$G25,ES$19)/12</f>
        <v/>
      </c>
      <c r="ET25">
        <f>INDEX('EIA Consumption'!$A:$CZ,$G25,ET$19)/12</f>
        <v/>
      </c>
      <c r="EU25">
        <f>INDEX('EIA Consumption'!$A:$CZ,$G25,EU$19)/12</f>
        <v/>
      </c>
      <c r="EV25">
        <f>INDEX('EIA Consumption'!$A:$CZ,$G25,EV$19)/12</f>
        <v/>
      </c>
      <c r="EW25">
        <f>INDEX('EIA Consumption'!$A:$CZ,$G25,EW$19)/12</f>
        <v/>
      </c>
      <c r="EX25">
        <f>INDEX('EIA Consumption'!$A:$CZ,$G25,EX$19)/12</f>
        <v/>
      </c>
      <c r="EY25">
        <f>INDEX('EIA Consumption'!$A:$CZ,$G25,EY$19)/12</f>
        <v/>
      </c>
      <c r="EZ25">
        <f>INDEX('EIA Consumption'!$A:$CZ,$G25,EZ$19)/12</f>
        <v/>
      </c>
      <c r="FA25">
        <f>INDEX('EIA Consumption'!$A:$CZ,$G25,FA$19)/12</f>
        <v/>
      </c>
      <c r="FB25">
        <f>INDEX('EIA Consumption'!$A:$CZ,$G25,FB$19)/12</f>
        <v/>
      </c>
      <c r="FC25">
        <f>INDEX('EIA Consumption'!$A:$CZ,$G25,FC$19)/12</f>
        <v/>
      </c>
      <c r="FD25">
        <f>INDEX('EIA Consumption'!$A:$CZ,$G25,FD$19)/12</f>
        <v/>
      </c>
      <c r="FE25">
        <f>INDEX('EIA Consumption'!$A:$CZ,$G25,FE$19)/12</f>
        <v/>
      </c>
      <c r="FF25">
        <f>INDEX('EIA Consumption'!$A:$CZ,$G25,FF$19)/12</f>
        <v/>
      </c>
      <c r="FG25">
        <f>INDEX('EIA Consumption'!$A:$CZ,$G25,FG$19)/12</f>
        <v/>
      </c>
      <c r="FH25">
        <f>INDEX('EIA Consumption'!$A:$CZ,$G25,FH$19)/12</f>
        <v/>
      </c>
      <c r="FI25">
        <f>INDEX('EIA Consumption'!$A:$CZ,$G25,FI$19)/12</f>
        <v/>
      </c>
      <c r="FJ25">
        <f>INDEX('EIA Consumption'!$A:$CZ,$G25,FJ$19)/12</f>
        <v/>
      </c>
      <c r="FK25">
        <f>INDEX('EIA Consumption'!$A:$CZ,$G25,FK$19)/12</f>
        <v/>
      </c>
      <c r="FL25">
        <f>INDEX('EIA Consumption'!$A:$CZ,$G25,FL$19)/12</f>
        <v/>
      </c>
      <c r="FM25">
        <f>INDEX('EIA Consumption'!$A:$CZ,$G25,FM$19)/12</f>
        <v/>
      </c>
      <c r="FN25">
        <f>INDEX('EIA Consumption'!$A:$CZ,$G25,FN$19)/12</f>
        <v/>
      </c>
      <c r="FO25">
        <f>INDEX('EIA Consumption'!$A:$CZ,$G25,FO$19)/12</f>
        <v/>
      </c>
      <c r="FP25">
        <f>INDEX('EIA Consumption'!$A:$CZ,$G25,FP$19)/12</f>
        <v/>
      </c>
      <c r="FQ25">
        <f>INDEX('EIA Consumption'!$A:$CZ,$G25,FQ$19)/12</f>
        <v/>
      </c>
      <c r="FR25">
        <f>INDEX('EIA Consumption'!$A:$CZ,$G25,FR$19)/12</f>
        <v/>
      </c>
      <c r="FS25">
        <f>INDEX('EIA Consumption'!$A:$CZ,$G25,FS$19)/12</f>
        <v/>
      </c>
      <c r="FT25">
        <f>INDEX('EIA Consumption'!$A:$CZ,$G25,FT$19)/12</f>
        <v/>
      </c>
      <c r="FU25">
        <f>INDEX('EIA Consumption'!$A:$CZ,$G25,FU$19)/12</f>
        <v/>
      </c>
      <c r="FV25">
        <f>INDEX('EIA Consumption'!$A:$CZ,$G25,FV$19)/12</f>
        <v/>
      </c>
      <c r="FW25">
        <f>INDEX('EIA Consumption'!$A:$CZ,$G25,FW$19)/12</f>
        <v/>
      </c>
      <c r="FX25">
        <f>INDEX('EIA Consumption'!$A:$CZ,$G25,FX$19)/12</f>
        <v/>
      </c>
      <c r="FY25">
        <f>INDEX('EIA Consumption'!$A:$CZ,$G25,FY$19)/12</f>
        <v/>
      </c>
      <c r="FZ25">
        <f>INDEX('EIA Consumption'!$A:$CZ,$G25,FZ$19)/12</f>
        <v/>
      </c>
      <c r="GA25">
        <f>INDEX('EIA Consumption'!$A:$CZ,$G25,GA$19)/12</f>
        <v/>
      </c>
      <c r="GB25">
        <f>INDEX('EIA Consumption'!$A:$CZ,$G25,GB$19)/12</f>
        <v/>
      </c>
      <c r="GC25">
        <f>INDEX('EIA Consumption'!$A:$CZ,$G25,GC$19)/12</f>
        <v/>
      </c>
      <c r="GD25">
        <f>INDEX('EIA Consumption'!$A:$CZ,$G25,GD$19)/12</f>
        <v/>
      </c>
      <c r="GE25">
        <f>INDEX('EIA Consumption'!$A:$CZ,$G25,GE$19)/12</f>
        <v/>
      </c>
      <c r="GF25">
        <f>INDEX('EIA Consumption'!$A:$CZ,$G25,GF$19)/12</f>
        <v/>
      </c>
      <c r="GG25">
        <f>INDEX('EIA Consumption'!$A:$CZ,$G25,GG$19)/12</f>
        <v/>
      </c>
      <c r="GH25">
        <f>INDEX('EIA Consumption'!$A:$CZ,$G25,GH$19)/12</f>
        <v/>
      </c>
      <c r="GI25">
        <f>INDEX('EIA Consumption'!$A:$CZ,$G25,GI$19)/12</f>
        <v/>
      </c>
      <c r="GJ25">
        <f>INDEX('EIA Consumption'!$A:$CZ,$G25,GJ$19)/12</f>
        <v/>
      </c>
      <c r="GK25">
        <f>INDEX('EIA Consumption'!$A:$CZ,$G25,GK$19)/12</f>
        <v/>
      </c>
      <c r="GL25">
        <f>INDEX('EIA Consumption'!$A:$CZ,$G25,GL$19)/12</f>
        <v/>
      </c>
      <c r="GM25">
        <f>INDEX('EIA Consumption'!$A:$CZ,$G25,GM$19)/12</f>
        <v/>
      </c>
      <c r="GN25">
        <f>INDEX('EIA Consumption'!$A:$CZ,$G25,GN$19)/12</f>
        <v/>
      </c>
      <c r="GO25">
        <f>INDEX('EIA Consumption'!$A:$CZ,$G25,GO$19)/12</f>
        <v/>
      </c>
      <c r="GP25">
        <f>INDEX('EIA Consumption'!$A:$CZ,$G25,GP$19)/12</f>
        <v/>
      </c>
      <c r="GQ25">
        <f>INDEX('EIA Consumption'!$A:$CZ,$G25,GQ$19)/12</f>
        <v/>
      </c>
      <c r="GR25">
        <f>INDEX('EIA Consumption'!$A:$CZ,$G25,GR$19)/12</f>
        <v/>
      </c>
      <c r="GS25">
        <f>INDEX('EIA Consumption'!$A:$CZ,$G25,GS$19)/12</f>
        <v/>
      </c>
      <c r="GT25">
        <f>INDEX('EIA Consumption'!$A:$CZ,$G25,GT$19)/12</f>
        <v/>
      </c>
      <c r="GU25">
        <f>INDEX('EIA Consumption'!$A:$CZ,$G25,GU$19)/12</f>
        <v/>
      </c>
      <c r="GV25">
        <f>INDEX('EIA Consumption'!$A:$CZ,$G25,GV$19)/12</f>
        <v/>
      </c>
      <c r="GW25">
        <f>INDEX('EIA Consumption'!$A:$CZ,$G25,GW$19)/12</f>
        <v/>
      </c>
      <c r="GX25">
        <f>INDEX('EIA Consumption'!$A:$CZ,$G25,GX$19)/12</f>
        <v/>
      </c>
      <c r="GY25">
        <f>INDEX('EIA Consumption'!$A:$CZ,$G25,GY$19)/12</f>
        <v/>
      </c>
      <c r="GZ25">
        <f>INDEX('EIA Consumption'!$A:$CZ,$G25,GZ$19)/12</f>
        <v/>
      </c>
      <c r="HA25">
        <f>INDEX('EIA Consumption'!$A:$CZ,$G25,HA$19)/12</f>
        <v/>
      </c>
      <c r="HB25">
        <f>INDEX('EIA Consumption'!$A:$CZ,$G25,HB$19)/12</f>
        <v/>
      </c>
      <c r="HC25">
        <f>INDEX('EIA Consumption'!$A:$CZ,$G25,HC$19)/12</f>
        <v/>
      </c>
      <c r="HD25">
        <f>INDEX('EIA Consumption'!$A:$CZ,$G25,HD$19)/12</f>
        <v/>
      </c>
      <c r="HE25">
        <f>INDEX('EIA Consumption'!$A:$CZ,$G25,HE$19)/12</f>
        <v/>
      </c>
      <c r="HF25">
        <f>INDEX('EIA Consumption'!$A:$CZ,$G25,HF$19)/12</f>
        <v/>
      </c>
      <c r="HG25">
        <f>INDEX('EIA Consumption'!$A:$CZ,$G25,HG$19)/12</f>
        <v/>
      </c>
      <c r="HH25">
        <f>INDEX('EIA Consumption'!$A:$CZ,$G25,HH$19)/12</f>
        <v/>
      </c>
      <c r="HI25">
        <f>INDEX('EIA Consumption'!$A:$CZ,$G25,HI$19)/12</f>
        <v/>
      </c>
      <c r="HJ25">
        <f>INDEX('EIA Consumption'!$A:$CZ,$G25,HJ$19)/12</f>
        <v/>
      </c>
      <c r="HK25">
        <f>INDEX('EIA Consumption'!$A:$CZ,$G25,HK$19)/12</f>
        <v/>
      </c>
      <c r="HL25">
        <f>INDEX('EIA Consumption'!$A:$CZ,$G25,HL$19)/12</f>
        <v/>
      </c>
      <c r="HM25">
        <f>INDEX('EIA Consumption'!$A:$CZ,$G25,HM$19)/12</f>
        <v/>
      </c>
      <c r="HN25">
        <f>INDEX('EIA Consumption'!$A:$CZ,$G25,HN$19)/12</f>
        <v/>
      </c>
      <c r="HO25">
        <f>INDEX('EIA Consumption'!$A:$CZ,$G25,HO$19)/12</f>
        <v/>
      </c>
      <c r="HP25">
        <f>INDEX('EIA Consumption'!$A:$CZ,$G25,HP$19)/12</f>
        <v/>
      </c>
      <c r="HQ25">
        <f>INDEX('EIA Consumption'!$A:$CZ,$G25,HQ$19)/12</f>
        <v/>
      </c>
      <c r="HR25">
        <f>INDEX('EIA Consumption'!$A:$CZ,$G25,HR$19)/12</f>
        <v/>
      </c>
      <c r="HS25">
        <f>INDEX('EIA Consumption'!$A:$CZ,$G25,HS$19)/12</f>
        <v/>
      </c>
      <c r="HT25">
        <f>INDEX('EIA Consumption'!$A:$CZ,$G25,HT$19)/12</f>
        <v/>
      </c>
      <c r="HU25">
        <f>INDEX('EIA Consumption'!$A:$CZ,$G25,HU$19)/12</f>
        <v/>
      </c>
      <c r="HV25">
        <f>INDEX('EIA Consumption'!$A:$CZ,$G25,HV$19)/12</f>
        <v/>
      </c>
      <c r="HW25">
        <f>INDEX('EIA Consumption'!$A:$CZ,$G25,HW$19)/12</f>
        <v/>
      </c>
      <c r="HX25">
        <f>INDEX('EIA Consumption'!$A:$CZ,$G25,HX$19)/12</f>
        <v/>
      </c>
      <c r="HY25">
        <f>INDEX('EIA Consumption'!$A:$CZ,$G25,HY$19)/12</f>
        <v/>
      </c>
      <c r="HZ25">
        <f>INDEX('EIA Consumption'!$A:$CZ,$G25,HZ$19)/12</f>
        <v/>
      </c>
      <c r="IA25">
        <f>INDEX('EIA Consumption'!$A:$CZ,$G25,IA$19)/12</f>
        <v/>
      </c>
      <c r="IB25">
        <f>INDEX('EIA Consumption'!$A:$CZ,$G25,IB$19)/12</f>
        <v/>
      </c>
      <c r="IC25">
        <f>INDEX('EIA Consumption'!$A:$CZ,$G25,IC$19)/12</f>
        <v/>
      </c>
      <c r="ID25">
        <f>INDEX('EIA Consumption'!$A:$CZ,$G25,ID$19)/12</f>
        <v/>
      </c>
      <c r="IE25">
        <f>INDEX('EIA Consumption'!$A:$CZ,$G25,IE$19)/12</f>
        <v/>
      </c>
      <c r="IF25">
        <f>INDEX('EIA Consumption'!$A:$CZ,$G25,IF$19)/12</f>
        <v/>
      </c>
      <c r="IG25">
        <f>INDEX('EIA Consumption'!$A:$CZ,$G25,IG$19)/12</f>
        <v/>
      </c>
      <c r="IH25">
        <f>INDEX('EIA Consumption'!$A:$CZ,$G25,IH$19)/12</f>
        <v/>
      </c>
      <c r="II25">
        <f>INDEX('EIA Consumption'!$A:$CZ,$G25,II$19)/12</f>
        <v/>
      </c>
      <c r="IJ25">
        <f>INDEX('EIA Consumption'!$A:$CZ,$G25,IJ$19)/12</f>
        <v/>
      </c>
      <c r="IK25">
        <f>INDEX('EIA Consumption'!$A:$CZ,$G25,IK$19)/12</f>
        <v/>
      </c>
      <c r="IL25">
        <f>INDEX('EIA Consumption'!$A:$CZ,$G25,IL$19)/12</f>
        <v/>
      </c>
      <c r="IM25">
        <f>INDEX('EIA Consumption'!$A:$CZ,$G25,IM$19)/12</f>
        <v/>
      </c>
      <c r="IN25">
        <f>INDEX('EIA Consumption'!$A:$CZ,$G25,IN$19)/12</f>
        <v/>
      </c>
      <c r="IO25">
        <f>INDEX('EIA Consumption'!$A:$CZ,$G25,IO$19)/12</f>
        <v/>
      </c>
      <c r="IP25">
        <f>INDEX('EIA Consumption'!$A:$CZ,$G25,IP$19)/12</f>
        <v/>
      </c>
      <c r="IQ25">
        <f>INDEX('EIA Consumption'!$A:$CZ,$G25,IQ$19)/12</f>
        <v/>
      </c>
      <c r="IR25">
        <f>INDEX('EIA Consumption'!$A:$CZ,$G25,IR$19)/12</f>
        <v/>
      </c>
      <c r="IS25">
        <f>INDEX('EIA Consumption'!$A:$CZ,$G25,IS$19)/12</f>
        <v/>
      </c>
      <c r="IT25">
        <f>INDEX('EIA Consumption'!$A:$CZ,$G25,IT$19)/12</f>
        <v/>
      </c>
      <c r="IU25">
        <f>INDEX('EIA Consumption'!$A:$CZ,$G25,IU$19)/12</f>
        <v/>
      </c>
      <c r="IV25">
        <f>INDEX('EIA Consumption'!$A:$CZ,$G25,IV$19)/12</f>
        <v/>
      </c>
      <c r="IW25">
        <f>INDEX('EIA Consumption'!$A:$CZ,$G25,IW$19)/12</f>
        <v/>
      </c>
      <c r="IX25">
        <f>INDEX('EIA Consumption'!$A:$CZ,$G25,IX$19)/12</f>
        <v/>
      </c>
      <c r="IY25">
        <f>INDEX('EIA Consumption'!$A:$CZ,$G25,IY$19)/12</f>
        <v/>
      </c>
      <c r="IZ25">
        <f>INDEX('EIA Consumption'!$A:$CZ,$G25,IZ$19)/12</f>
        <v/>
      </c>
      <c r="JA25">
        <f>INDEX('EIA Consumption'!$A:$CZ,$G25,JA$19)/12</f>
        <v/>
      </c>
      <c r="JB25">
        <f>INDEX('EIA Consumption'!$A:$CZ,$G25,JB$19)/12</f>
        <v/>
      </c>
      <c r="JC25">
        <f>INDEX('EIA Consumption'!$A:$CZ,$G25,JC$19)/12</f>
        <v/>
      </c>
      <c r="JD25">
        <f>INDEX('EIA Consumption'!$A:$CZ,$G25,JD$19)/12</f>
        <v/>
      </c>
      <c r="JE25">
        <f>INDEX('EIA Consumption'!$A:$CZ,$G25,JE$19)/12</f>
        <v/>
      </c>
      <c r="JF25">
        <f>INDEX('EIA Consumption'!$A:$CZ,$G25,JF$19)/12</f>
        <v/>
      </c>
      <c r="JG25">
        <f>INDEX('EIA Consumption'!$A:$CZ,$G25,JG$19)/12</f>
        <v/>
      </c>
      <c r="JH25">
        <f>INDEX('EIA Consumption'!$A:$CZ,$G25,JH$19)/12</f>
        <v/>
      </c>
      <c r="JI25">
        <f>INDEX('EIA Consumption'!$A:$CZ,$G25,JI$19)/12</f>
        <v/>
      </c>
      <c r="JJ25">
        <f>INDEX('EIA Consumption'!$A:$CZ,$G25,JJ$19)/12</f>
        <v/>
      </c>
      <c r="JK25">
        <f>INDEX('EIA Consumption'!$A:$CZ,$G25,JK$19)/12</f>
        <v/>
      </c>
      <c r="JL25">
        <f>INDEX('EIA Consumption'!$A:$CZ,$G25,JL$19)/12</f>
        <v/>
      </c>
      <c r="JM25">
        <f>INDEX('EIA Consumption'!$A:$CZ,$G25,JM$19)/12</f>
        <v/>
      </c>
      <c r="JN25">
        <f>INDEX('EIA Consumption'!$A:$CZ,$G25,JN$19)/12</f>
        <v/>
      </c>
      <c r="JO25">
        <f>INDEX('EIA Consumption'!$A:$CZ,$G25,JO$19)/12</f>
        <v/>
      </c>
      <c r="JP25">
        <f>INDEX('EIA Consumption'!$A:$CZ,$G25,JP$19)/12</f>
        <v/>
      </c>
      <c r="JQ25">
        <f>INDEX('EIA Consumption'!$A:$CZ,$G25,JQ$19)/12</f>
        <v/>
      </c>
      <c r="JR25">
        <f>INDEX('EIA Consumption'!$A:$CZ,$G25,JR$19)/12</f>
        <v/>
      </c>
      <c r="JS25">
        <f>INDEX('EIA Consumption'!$A:$CZ,$G25,JS$19)/12</f>
        <v/>
      </c>
      <c r="JT25">
        <f>INDEX('EIA Consumption'!$A:$CZ,$G25,JT$19)/12</f>
        <v/>
      </c>
      <c r="JU25">
        <f>INDEX('EIA Consumption'!$A:$CZ,$G25,JU$19)/12</f>
        <v/>
      </c>
      <c r="JV25">
        <f>INDEX('EIA Consumption'!$A:$CZ,$G25,JV$19)/12</f>
        <v/>
      </c>
      <c r="JW25">
        <f>INDEX('EIA Consumption'!$A:$CZ,$G25,JW$19)/12</f>
        <v/>
      </c>
      <c r="JX25">
        <f>INDEX('EIA Consumption'!$A:$CZ,$G25,JX$19)/12</f>
        <v/>
      </c>
      <c r="JY25">
        <f>INDEX('EIA Consumption'!$A:$CZ,$G25,JY$19)/12</f>
        <v/>
      </c>
      <c r="JZ25">
        <f>INDEX('EIA Consumption'!$A:$CZ,$G25,JZ$19)/12</f>
        <v/>
      </c>
      <c r="KA25">
        <f>INDEX('EIA Consumption'!$A:$CZ,$G25,KA$19)/12</f>
        <v/>
      </c>
      <c r="KB25">
        <f>INDEX('EIA Consumption'!$A:$CZ,$G25,KB$19)/12</f>
        <v/>
      </c>
      <c r="KC25">
        <f>INDEX('EIA Consumption'!$A:$CZ,$G25,KC$19)/12</f>
        <v/>
      </c>
      <c r="KD25">
        <f>INDEX('EIA Consumption'!$A:$CZ,$G25,KD$19)/12</f>
        <v/>
      </c>
      <c r="KE25">
        <f>INDEX('EIA Consumption'!$A:$CZ,$G25,KE$19)/12</f>
        <v/>
      </c>
      <c r="KF25">
        <f>INDEX('EIA Consumption'!$A:$CZ,$G25,KF$19)/12</f>
        <v/>
      </c>
      <c r="KG25">
        <f>INDEX('EIA Consumption'!$A:$CZ,$G25,KG$19)/12</f>
        <v/>
      </c>
      <c r="KH25">
        <f>INDEX('EIA Consumption'!$A:$CZ,$G25,KH$19)/12</f>
        <v/>
      </c>
      <c r="KI25">
        <f>INDEX('EIA Consumption'!$A:$CZ,$G25,KI$19)/12</f>
        <v/>
      </c>
      <c r="KJ25">
        <f>INDEX('EIA Consumption'!$A:$CZ,$G25,KJ$19)/12</f>
        <v/>
      </c>
      <c r="KK25">
        <f>INDEX('EIA Consumption'!$A:$CZ,$G25,KK$19)/12</f>
        <v/>
      </c>
      <c r="KL25">
        <f>INDEX('EIA Consumption'!$A:$CZ,$G25,KL$19)/12</f>
        <v/>
      </c>
      <c r="KM25">
        <f>INDEX('EIA Consumption'!$A:$CZ,$G25,KM$19)/12</f>
        <v/>
      </c>
      <c r="KN25">
        <f>INDEX('EIA Consumption'!$A:$CZ,$G25,KN$19)/12</f>
        <v/>
      </c>
      <c r="KO25">
        <f>INDEX('EIA Consumption'!$A:$CZ,$G25,KO$19)/12</f>
        <v/>
      </c>
      <c r="KP25">
        <f>INDEX('EIA Consumption'!$A:$CZ,$G25,KP$19)/12</f>
        <v/>
      </c>
      <c r="KQ25">
        <f>INDEX('EIA Consumption'!$A:$CZ,$G25,KQ$19)/12</f>
        <v/>
      </c>
      <c r="KR25">
        <f>INDEX('EIA Consumption'!$A:$CZ,$G25,KR$19)/12</f>
        <v/>
      </c>
      <c r="KS25">
        <f>INDEX('EIA Consumption'!$A:$CZ,$G25,KS$19)/12</f>
        <v/>
      </c>
      <c r="KT25">
        <f>INDEX('EIA Consumption'!$A:$CZ,$G25,KT$19)/12</f>
        <v/>
      </c>
      <c r="KU25">
        <f>INDEX('EIA Consumption'!$A:$CZ,$G25,KU$19)/12</f>
        <v/>
      </c>
      <c r="KV25">
        <f>INDEX('EIA Consumption'!$A:$CZ,$G25,KV$19)/12</f>
        <v/>
      </c>
      <c r="KW25">
        <f>INDEX('EIA Consumption'!$A:$CZ,$G25,KW$19)/12</f>
        <v/>
      </c>
      <c r="KX25">
        <f>INDEX('EIA Consumption'!$A:$CZ,$G25,KX$19)/12</f>
        <v/>
      </c>
      <c r="KY25">
        <f>INDEX('EIA Consumption'!$A:$CZ,$G25,KY$19)/12</f>
        <v/>
      </c>
      <c r="KZ25">
        <f>INDEX('EIA Consumption'!$A:$CZ,$G25,KZ$19)/12</f>
        <v/>
      </c>
      <c r="LA25">
        <f>INDEX('EIA Consumption'!$A:$CZ,$G25,LA$19)/12</f>
        <v/>
      </c>
      <c r="LB25">
        <f>INDEX('EIA Consumption'!$A:$CZ,$G25,LB$19)/12</f>
        <v/>
      </c>
      <c r="LC25">
        <f>INDEX('EIA Consumption'!$A:$CZ,$G25,LC$19)/12</f>
        <v/>
      </c>
      <c r="LD25">
        <f>INDEX('EIA Consumption'!$A:$CZ,$G25,LD$19)/12</f>
        <v/>
      </c>
      <c r="LE25">
        <f>INDEX('EIA Consumption'!$A:$CZ,$G25,LE$19)/12</f>
        <v/>
      </c>
      <c r="LF25">
        <f>INDEX('EIA Consumption'!$A:$CZ,$G25,LF$19)/12</f>
        <v/>
      </c>
      <c r="LG25">
        <f>INDEX('EIA Consumption'!$A:$CZ,$G25,LG$19)/12</f>
        <v/>
      </c>
      <c r="LH25">
        <f>INDEX('EIA Consumption'!$A:$CZ,$G25,LH$19)/12</f>
        <v/>
      </c>
      <c r="LI25">
        <f>INDEX('EIA Consumption'!$A:$CZ,$G25,LI$19)/12</f>
        <v/>
      </c>
      <c r="LJ25">
        <f>INDEX('EIA Consumption'!$A:$CZ,$G25,LJ$19)/12</f>
        <v/>
      </c>
      <c r="LK25">
        <f>INDEX('EIA Consumption'!$A:$CZ,$G25,LK$19)/12</f>
        <v/>
      </c>
      <c r="LL25">
        <f>INDEX('EIA Consumption'!$A:$CZ,$G25,LL$19)/12</f>
        <v/>
      </c>
      <c r="LM25">
        <f>INDEX('EIA Consumption'!$A:$CZ,$G25,LM$19)/12</f>
        <v/>
      </c>
      <c r="LN25">
        <f>INDEX('EIA Consumption'!$A:$CZ,$G25,LN$19)/12</f>
        <v/>
      </c>
      <c r="LO25">
        <f>INDEX('EIA Consumption'!$A:$CZ,$G25,LO$19)/12</f>
        <v/>
      </c>
      <c r="LP25">
        <f>INDEX('EIA Consumption'!$A:$CZ,$G25,LP$19)/12</f>
        <v/>
      </c>
      <c r="LQ25">
        <f>INDEX('EIA Consumption'!$A:$CZ,$G25,LQ$19)/12</f>
        <v/>
      </c>
      <c r="LR25">
        <f>INDEX('EIA Consumption'!$A:$CZ,$G25,LR$19)/12</f>
        <v/>
      </c>
      <c r="LS25">
        <f>INDEX('EIA Consumption'!$A:$CZ,$G25,LS$19)/12</f>
        <v/>
      </c>
      <c r="LT25">
        <f>INDEX('EIA Consumption'!$A:$CZ,$G25,LT$19)/12</f>
        <v/>
      </c>
      <c r="LU25">
        <f>INDEX('EIA Consumption'!$A:$CZ,$G25,LU$19)/12</f>
        <v/>
      </c>
      <c r="LV25">
        <f>INDEX('EIA Consumption'!$A:$CZ,$G25,LV$19)/12</f>
        <v/>
      </c>
      <c r="LW25">
        <f>INDEX('EIA Consumption'!$A:$CZ,$G25,LW$19)/12</f>
        <v/>
      </c>
      <c r="LX25">
        <f>INDEX('EIA Consumption'!$A:$CZ,$G25,LX$19)/12</f>
        <v/>
      </c>
      <c r="LY25">
        <f>INDEX('EIA Consumption'!$A:$CZ,$G25,LY$19)/12</f>
        <v/>
      </c>
      <c r="LZ25">
        <f>INDEX('EIA Consumption'!$A:$CZ,$G25,LZ$19)/12</f>
        <v/>
      </c>
      <c r="MA25">
        <f>INDEX('EIA Consumption'!$A:$CZ,$G25,MA$19)/12</f>
        <v/>
      </c>
      <c r="MB25">
        <f>INDEX('EIA Consumption'!$A:$CZ,$G25,MB$19)/12</f>
        <v/>
      </c>
      <c r="MC25">
        <f>INDEX('EIA Consumption'!$A:$CZ,$G25,MC$19)/12</f>
        <v/>
      </c>
      <c r="MD25">
        <f>INDEX('EIA Consumption'!$A:$CZ,$G25,MD$19)/12</f>
        <v/>
      </c>
      <c r="ME25">
        <f>INDEX('EIA Consumption'!$A:$CZ,$G25,ME$19)/12</f>
        <v/>
      </c>
      <c r="MF25">
        <f>INDEX('EIA Consumption'!$A:$CZ,$G25,MF$19)/12</f>
        <v/>
      </c>
      <c r="MG25">
        <f>INDEX('EIA Consumption'!$A:$CZ,$G25,MG$19)/12</f>
        <v/>
      </c>
      <c r="MH25">
        <f>INDEX('EIA Consumption'!$A:$CZ,$G25,MH$19)/12</f>
        <v/>
      </c>
      <c r="MI25">
        <f>INDEX('EIA Consumption'!$A:$CZ,$G25,MI$19)/12</f>
        <v/>
      </c>
      <c r="MJ25">
        <f>INDEX('EIA Consumption'!$A:$CZ,$G25,MJ$19)/12</f>
        <v/>
      </c>
      <c r="MK25">
        <f>INDEX('EIA Consumption'!$A:$CZ,$G25,MK$19)/12</f>
        <v/>
      </c>
      <c r="ML25">
        <f>INDEX('EIA Consumption'!$A:$CZ,$G25,ML$19)/12</f>
        <v/>
      </c>
      <c r="MM25">
        <f>INDEX('EIA Consumption'!$A:$CZ,$G25,MM$19)/12</f>
        <v/>
      </c>
      <c r="MN25">
        <f>INDEX('EIA Consumption'!$A:$CZ,$G25,MN$19)/12</f>
        <v/>
      </c>
      <c r="MO25">
        <f>INDEX('EIA Consumption'!$A:$CZ,$G25,MO$19)/12</f>
        <v/>
      </c>
      <c r="MP25">
        <f>INDEX('EIA Consumption'!$A:$CZ,$G25,MP$19)/12</f>
        <v/>
      </c>
      <c r="MQ25">
        <f>INDEX('EIA Consumption'!$A:$CZ,$G25,MQ$19)/12</f>
        <v/>
      </c>
      <c r="MR25">
        <f>INDEX('EIA Consumption'!$A:$CZ,$G25,MR$19)/12</f>
        <v/>
      </c>
      <c r="MS25">
        <f>INDEX('EIA Consumption'!$A:$CZ,$G25,MS$19)/12</f>
        <v/>
      </c>
      <c r="MT25">
        <f>INDEX('EIA Consumption'!$A:$CZ,$G25,MT$19)/12</f>
        <v/>
      </c>
      <c r="MU25">
        <f>INDEX('EIA Consumption'!$A:$CZ,$G25,MU$19)/12</f>
        <v/>
      </c>
      <c r="MV25">
        <f>INDEX('EIA Consumption'!$A:$CZ,$G25,MV$19)/12</f>
        <v/>
      </c>
      <c r="MW25">
        <f>INDEX('EIA Consumption'!$A:$CZ,$G25,MW$19)/12</f>
        <v/>
      </c>
      <c r="MX25">
        <f>INDEX('EIA Consumption'!$A:$CZ,$G25,MX$19)/12</f>
        <v/>
      </c>
      <c r="MY25">
        <f>INDEX('EIA Consumption'!$A:$CZ,$G25,MY$19)/12</f>
        <v/>
      </c>
      <c r="MZ25">
        <f>INDEX('EIA Consumption'!$A:$CZ,$G25,MZ$19)/12</f>
        <v/>
      </c>
      <c r="NA25">
        <f>INDEX('EIA Consumption'!$A:$CZ,$G25,NA$19)/12</f>
        <v/>
      </c>
      <c r="NB25">
        <f>INDEX('EIA Consumption'!$A:$CZ,$G25,NB$19)/12</f>
        <v/>
      </c>
      <c r="NC25">
        <f>INDEX('EIA Consumption'!$A:$CZ,$G25,NC$19)/12</f>
        <v/>
      </c>
      <c r="ND25">
        <f>INDEX('EIA Consumption'!$A:$CZ,$G25,ND$19)/12</f>
        <v/>
      </c>
      <c r="NE25">
        <f>INDEX('EIA Consumption'!$A:$CZ,$G25,NE$19)/12</f>
        <v/>
      </c>
      <c r="NF25">
        <f>INDEX('EIA Consumption'!$A:$CZ,$G25,NF$19)/12</f>
        <v/>
      </c>
      <c r="NG25">
        <f>INDEX('EIA Consumption'!$A:$CZ,$G25,NG$19)/12</f>
        <v/>
      </c>
      <c r="NH25">
        <f>INDEX('EIA Consumption'!$A:$CZ,$G25,NH$19)/12</f>
        <v/>
      </c>
      <c r="NI25">
        <f>INDEX('EIA Consumption'!$A:$CZ,$G25,NI$19)/12</f>
        <v/>
      </c>
      <c r="NJ25">
        <f>INDEX('EIA Consumption'!$A:$CZ,$G25,NJ$19)/12</f>
        <v/>
      </c>
      <c r="NK25">
        <f>INDEX('EIA Consumption'!$A:$CZ,$G25,NK$19)/12</f>
        <v/>
      </c>
      <c r="NL25">
        <f>INDEX('EIA Consumption'!$A:$CZ,$G25,NL$19)/12</f>
        <v/>
      </c>
      <c r="NM25">
        <f>INDEX('EIA Consumption'!$A:$CZ,$G25,NM$19)/12</f>
        <v/>
      </c>
      <c r="NN25">
        <f>INDEX('EIA Consumption'!$A:$CZ,$G25,NN$19)/12</f>
        <v/>
      </c>
      <c r="NO25">
        <f>INDEX('EIA Consumption'!$A:$CZ,$G25,NO$19)/12</f>
        <v/>
      </c>
      <c r="NP25">
        <f>INDEX('EIA Consumption'!$A:$CZ,$G25,NP$19)/12</f>
        <v/>
      </c>
      <c r="NQ25">
        <f>INDEX('EIA Consumption'!$A:$CZ,$G25,NQ$19)/12</f>
        <v/>
      </c>
      <c r="NR25">
        <f>INDEX('EIA Consumption'!$A:$CZ,$G25,NR$19)/12</f>
        <v/>
      </c>
      <c r="NS25">
        <f>INDEX('EIA Consumption'!$A:$CZ,$G25,NS$19)/12</f>
        <v/>
      </c>
      <c r="NT25">
        <f>INDEX('EIA Consumption'!$A:$CZ,$G25,NT$19)/12</f>
        <v/>
      </c>
      <c r="NU25">
        <f>INDEX('EIA Consumption'!$A:$CZ,$G25,NU$19)/12</f>
        <v/>
      </c>
      <c r="NV25">
        <f>INDEX('EIA Consumption'!$A:$CZ,$G25,NV$19)/12</f>
        <v/>
      </c>
      <c r="NW25">
        <f>INDEX('EIA Consumption'!$A:$CZ,$G25,NW$19)/12</f>
        <v/>
      </c>
      <c r="NX25">
        <f>INDEX('EIA Consumption'!$A:$CZ,$G25,NX$19)/12</f>
        <v/>
      </c>
      <c r="NY25">
        <f>INDEX('EIA Consumption'!$A:$CZ,$G25,NY$19)/12</f>
        <v/>
      </c>
      <c r="NZ25">
        <f>INDEX('EIA Consumption'!$A:$CZ,$G25,NZ$19)/12</f>
        <v/>
      </c>
      <c r="OA25">
        <f>INDEX('EIA Consumption'!$A:$CZ,$G25,OA$19)/12</f>
        <v/>
      </c>
      <c r="OB25">
        <f>INDEX('EIA Consumption'!$A:$CZ,$G25,OB$19)/12</f>
        <v/>
      </c>
      <c r="OC25">
        <f>INDEX('EIA Consumption'!$A:$CZ,$G25,OC$19)/12</f>
        <v/>
      </c>
      <c r="OD25">
        <f>INDEX('EIA Consumption'!$A:$CZ,$G25,OD$19)/12</f>
        <v/>
      </c>
      <c r="OE25">
        <f>INDEX('EIA Consumption'!$A:$CZ,$G25,OE$19)/12</f>
        <v/>
      </c>
      <c r="OF25">
        <f>INDEX('EIA Consumption'!$A:$CZ,$G25,OF$19)/12</f>
        <v/>
      </c>
      <c r="OG25">
        <f>INDEX('EIA Consumption'!$A:$CZ,$G25,OG$19)/12</f>
        <v/>
      </c>
      <c r="OH25">
        <f>INDEX('EIA Consumption'!$A:$CZ,$G25,OH$19)/12</f>
        <v/>
      </c>
      <c r="OI25">
        <f>INDEX('EIA Consumption'!$A:$CZ,$G25,OI$19)/12</f>
        <v/>
      </c>
      <c r="OJ25">
        <f>INDEX('EIA Consumption'!$A:$CZ,$G25,OJ$19)/12</f>
        <v/>
      </c>
      <c r="OK25">
        <f>INDEX('EIA Consumption'!$A:$CZ,$G25,OK$19)/12</f>
        <v/>
      </c>
      <c r="OL25">
        <f>INDEX('EIA Consumption'!$A:$CZ,$G25,OL$19)/12</f>
        <v/>
      </c>
      <c r="OM25">
        <f>INDEX('EIA Consumption'!$A:$CZ,$G25,OM$19)/12</f>
        <v/>
      </c>
      <c r="ON25">
        <f>INDEX('EIA Consumption'!$A:$CZ,$G25,ON$19)/12</f>
        <v/>
      </c>
      <c r="OO25">
        <f>INDEX('EIA Consumption'!$A:$CZ,$G25,OO$19)/12</f>
        <v/>
      </c>
      <c r="OP25">
        <f>INDEX('EIA Consumption'!$A:$CZ,$G25,OP$19)/12</f>
        <v/>
      </c>
      <c r="OQ25">
        <f>INDEX('EIA Consumption'!$A:$CZ,$G25,OQ$19)/12</f>
        <v/>
      </c>
      <c r="OR25">
        <f>INDEX('EIA Consumption'!$A:$CZ,$G25,OR$19)/12</f>
        <v/>
      </c>
      <c r="OS25">
        <f>INDEX('EIA Consumption'!$A:$CZ,$G25,OS$19)/12</f>
        <v/>
      </c>
      <c r="OT25">
        <f>INDEX('EIA Consumption'!$A:$CZ,$G25,OT$19)/12</f>
        <v/>
      </c>
      <c r="OU25">
        <f>INDEX('EIA Consumption'!$A:$CZ,$G25,OU$19)/12</f>
        <v/>
      </c>
      <c r="OV25">
        <f>INDEX('EIA Consumption'!$A:$CZ,$G25,OV$19)/12</f>
        <v/>
      </c>
      <c r="OW25">
        <f>INDEX('EIA Consumption'!$A:$CZ,$G25,OW$19)/12</f>
        <v/>
      </c>
      <c r="OX25">
        <f>INDEX('EIA Consumption'!$A:$CZ,$G25,OX$19)/12</f>
        <v/>
      </c>
      <c r="OY25">
        <f>INDEX('EIA Consumption'!$A:$CZ,$G25,OY$19)/12</f>
        <v/>
      </c>
      <c r="OZ25">
        <f>INDEX('EIA Consumption'!$A:$CZ,$G25,OZ$19)/12</f>
        <v/>
      </c>
      <c r="PA25">
        <f>INDEX('EIA Consumption'!$A:$CZ,$G25,PA$19)/12</f>
        <v/>
      </c>
      <c r="PB25">
        <f>INDEX('EIA Consumption'!$A:$CZ,$G25,PB$19)/12</f>
        <v/>
      </c>
      <c r="PC25">
        <f>INDEX('EIA Consumption'!$A:$CZ,$G25,PC$19)/12</f>
        <v/>
      </c>
      <c r="PD25">
        <f>INDEX('EIA Consumption'!$A:$CZ,$G25,PD$19)/12</f>
        <v/>
      </c>
      <c r="PE25">
        <f>INDEX('EIA Consumption'!$A:$CZ,$G25,PE$19)/12</f>
        <v/>
      </c>
      <c r="PF25">
        <f>INDEX('EIA Consumption'!$A:$CZ,$G25,PF$19)/12</f>
        <v/>
      </c>
      <c r="PG25">
        <f>INDEX('EIA Consumption'!$A:$CZ,$G25,PG$19)/12</f>
        <v/>
      </c>
      <c r="PH25">
        <f>INDEX('EIA Consumption'!$A:$CZ,$G25,PH$19)/12</f>
        <v/>
      </c>
      <c r="PI25">
        <f>INDEX('EIA Consumption'!$A:$CZ,$G25,PI$19)/12</f>
        <v/>
      </c>
      <c r="PJ25">
        <f>INDEX('EIA Consumption'!$A:$CZ,$G25,PJ$19)/12</f>
        <v/>
      </c>
      <c r="PK25">
        <f>INDEX('EIA Consumption'!$A:$CZ,$G25,PK$19)/12</f>
        <v/>
      </c>
      <c r="PL25">
        <f>INDEX('EIA Consumption'!$A:$CZ,$G25,PL$19)/12</f>
        <v/>
      </c>
      <c r="PM25">
        <f>INDEX('EIA Consumption'!$A:$CZ,$G25,PM$19)/12</f>
        <v/>
      </c>
      <c r="PN25">
        <f>INDEX('EIA Consumption'!$A:$CZ,$G25,PN$19)/12</f>
        <v/>
      </c>
      <c r="PO25">
        <f>INDEX('EIA Consumption'!$A:$CZ,$G25,PO$19)/12</f>
        <v/>
      </c>
      <c r="PP25">
        <f>INDEX('EIA Consumption'!$A:$CZ,$G25,PP$19)/12</f>
        <v/>
      </c>
      <c r="PQ25">
        <f>INDEX('EIA Consumption'!$A:$CZ,$G25,PQ$19)/12</f>
        <v/>
      </c>
      <c r="PR25">
        <f>INDEX('EIA Consumption'!$A:$CZ,$G25,PR$19)/12</f>
        <v/>
      </c>
      <c r="PS25">
        <f>INDEX('EIA Consumption'!$A:$CZ,$G25,PS$19)/12</f>
        <v/>
      </c>
      <c r="PT25">
        <f>INDEX('EIA Consumption'!$A:$CZ,$G25,PT$19)/12</f>
        <v/>
      </c>
      <c r="PU25">
        <f>INDEX('EIA Consumption'!$A:$CZ,$G25,PU$19)/12</f>
        <v/>
      </c>
      <c r="PV25">
        <f>INDEX('EIA Consumption'!$A:$CZ,$G25,PV$19)/12</f>
        <v/>
      </c>
      <c r="PW25">
        <f>INDEX('EIA Consumption'!$A:$CZ,$G25,PW$19)/12</f>
        <v/>
      </c>
      <c r="PX25">
        <f>INDEX('EIA Consumption'!$A:$CZ,$G25,PX$19)/12</f>
        <v/>
      </c>
      <c r="PY25">
        <f>INDEX('EIA Consumption'!$A:$CZ,$G25,PY$19)/12</f>
        <v/>
      </c>
      <c r="PZ25">
        <f>INDEX('EIA Consumption'!$A:$CZ,$G25,PZ$19)/12</f>
        <v/>
      </c>
      <c r="QA25">
        <f>INDEX('EIA Consumption'!$A:$CZ,$G25,QA$19)/12</f>
        <v/>
      </c>
      <c r="QB25">
        <f>INDEX('EIA Consumption'!$A:$CZ,$G25,QB$19)/12</f>
        <v/>
      </c>
      <c r="QC25">
        <f>INDEX('EIA Consumption'!$A:$CZ,$G25,QC$19)/12</f>
        <v/>
      </c>
      <c r="QD25">
        <f>INDEX('EIA Consumption'!$A:$CZ,$G25,QD$19)/12</f>
        <v/>
      </c>
      <c r="QE25">
        <f>INDEX('EIA Consumption'!$A:$CZ,$G25,QE$19)/12</f>
        <v/>
      </c>
      <c r="QF25">
        <f>INDEX('EIA Consumption'!$A:$CZ,$G25,QF$19)/12</f>
        <v/>
      </c>
      <c r="QG25">
        <f>INDEX('EIA Consumption'!$A:$CZ,$G25,QG$19)/12</f>
        <v/>
      </c>
      <c r="QH25">
        <f>INDEX('EIA Consumption'!$A:$CZ,$G25,QH$19)/12</f>
        <v/>
      </c>
      <c r="QI25">
        <f>INDEX('EIA Consumption'!$A:$CZ,$G25,QI$19)/12</f>
        <v/>
      </c>
      <c r="QJ25">
        <f>INDEX('EIA Consumption'!$A:$CZ,$G25,QJ$19)/12</f>
        <v/>
      </c>
      <c r="QK25">
        <f>INDEX('EIA Consumption'!$A:$CZ,$G25,QK$19)/12</f>
        <v/>
      </c>
      <c r="QL25">
        <f>INDEX('EIA Consumption'!$A:$CZ,$G25,QL$19)/12</f>
        <v/>
      </c>
      <c r="QM25">
        <f>INDEX('EIA Consumption'!$A:$CZ,$G25,QM$19)/12</f>
        <v/>
      </c>
      <c r="QN25">
        <f>INDEX('EIA Consumption'!$A:$CZ,$G25,QN$19)/12</f>
        <v/>
      </c>
      <c r="QO25">
        <f>INDEX('EIA Consumption'!$A:$CZ,$G25,QO$19)/12</f>
        <v/>
      </c>
      <c r="QP25">
        <f>INDEX('EIA Consumption'!$A:$CZ,$G25,QP$19)/12</f>
        <v/>
      </c>
      <c r="QQ25">
        <f>INDEX('EIA Consumption'!$A:$CZ,$G25,QQ$19)/12</f>
        <v/>
      </c>
      <c r="QR25">
        <f>INDEX('EIA Consumption'!$A:$CZ,$G25,QR$19)/12</f>
        <v/>
      </c>
      <c r="QS25">
        <f>INDEX('EIA Consumption'!$A:$CZ,$G25,QS$19)/12</f>
        <v/>
      </c>
      <c r="QT25">
        <f>INDEX('EIA Consumption'!$A:$CZ,$G25,QT$19)/12</f>
        <v/>
      </c>
      <c r="QU25">
        <f>INDEX('EIA Consumption'!$A:$CZ,$G25,QU$19)/12</f>
        <v/>
      </c>
      <c r="QV25">
        <f>INDEX('EIA Consumption'!$A:$CZ,$G25,QV$19)/12</f>
        <v/>
      </c>
      <c r="QW25">
        <f>INDEX('EIA Consumption'!$A:$CZ,$G25,QW$19)/12</f>
        <v/>
      </c>
      <c r="QX25">
        <f>INDEX('EIA Consumption'!$A:$CZ,$G25,QX$19)/12</f>
        <v/>
      </c>
      <c r="QY25">
        <f>INDEX('EIA Consumption'!$A:$CZ,$G25,QY$19)/12</f>
        <v/>
      </c>
      <c r="QZ25">
        <f>INDEX('EIA Consumption'!$A:$CZ,$G25,QZ$19)/12</f>
        <v/>
      </c>
      <c r="RA25">
        <f>INDEX('EIA Consumption'!$A:$CZ,$G25,RA$19)/12</f>
        <v/>
      </c>
      <c r="RB25">
        <f>INDEX('EIA Consumption'!$A:$CZ,$G25,RB$19)/12</f>
        <v/>
      </c>
      <c r="RC25">
        <f>INDEX('EIA Consumption'!$A:$CZ,$G25,RC$19)/12</f>
        <v/>
      </c>
      <c r="RD25">
        <f>INDEX('EIA Consumption'!$A:$CZ,$G25,RD$19)/12</f>
        <v/>
      </c>
      <c r="RE25">
        <f>INDEX('EIA Consumption'!$A:$CZ,$G25,RE$19)/12</f>
        <v/>
      </c>
      <c r="RF25">
        <f>INDEX('EIA Consumption'!$A:$CZ,$G25,RF$19)/12</f>
        <v/>
      </c>
      <c r="RG25">
        <f>INDEX('EIA Consumption'!$A:$CZ,$G25,RG$19)/12</f>
        <v/>
      </c>
      <c r="RH25">
        <f>INDEX('EIA Consumption'!$A:$CZ,$G25,RH$19)/12</f>
        <v/>
      </c>
      <c r="RI25">
        <f>INDEX('EIA Consumption'!$A:$CZ,$G25,RI$19)/12</f>
        <v/>
      </c>
      <c r="RJ25">
        <f>INDEX('EIA Consumption'!$A:$CZ,$G25,RJ$19)/12</f>
        <v/>
      </c>
      <c r="RK25">
        <f>INDEX('EIA Consumption'!$A:$CZ,$G25,RK$19)/12</f>
        <v/>
      </c>
      <c r="RL25">
        <f>INDEX('EIA Consumption'!$A:$CZ,$G25,RL$19)/12</f>
        <v/>
      </c>
      <c r="RM25">
        <f>INDEX('EIA Consumption'!$A:$CZ,$G25,RM$19)/12</f>
        <v/>
      </c>
      <c r="RN25">
        <f>INDEX('EIA Consumption'!$A:$CZ,$G25,RN$19)/12</f>
        <v/>
      </c>
      <c r="RO25">
        <f>INDEX('EIA Consumption'!$A:$CZ,$G25,RO$19)/12</f>
        <v/>
      </c>
      <c r="RP25">
        <f>INDEX('EIA Consumption'!$A:$CZ,$G25,RP$19)/12</f>
        <v/>
      </c>
      <c r="RQ25">
        <f>INDEX('EIA Consumption'!$A:$CZ,$G25,RQ$19)/12</f>
        <v/>
      </c>
      <c r="RR25">
        <f>INDEX('EIA Consumption'!$A:$CZ,$G25,RR$19)/12</f>
        <v/>
      </c>
      <c r="RS25">
        <f>INDEX('EIA Consumption'!$A:$CZ,$G25,RS$19)/12</f>
        <v/>
      </c>
      <c r="RT25">
        <f>INDEX('EIA Consumption'!$A:$CZ,$G25,RT$19)/12</f>
        <v/>
      </c>
      <c r="RU25">
        <f>INDEX('EIA Consumption'!$A:$CZ,$G25,RU$19)/12</f>
        <v/>
      </c>
      <c r="RV25">
        <f>INDEX('EIA Consumption'!$A:$CZ,$G25,RV$19)/12</f>
        <v/>
      </c>
      <c r="RW25">
        <f>INDEX('EIA Consumption'!$A:$CZ,$G25,RW$19)/12</f>
        <v/>
      </c>
      <c r="RX25">
        <f>INDEX('EIA Consumption'!$A:$CZ,$G25,RX$19)/12</f>
        <v/>
      </c>
      <c r="RY25">
        <f>INDEX('EIA Consumption'!$A:$CZ,$G25,RY$19)/12</f>
        <v/>
      </c>
      <c r="RZ25">
        <f>INDEX('EIA Consumption'!$A:$CZ,$G25,RZ$19)/12</f>
        <v/>
      </c>
      <c r="SA25">
        <f>INDEX('EIA Consumption'!$A:$CZ,$G25,SA$19)/12</f>
        <v/>
      </c>
      <c r="SB25">
        <f>INDEX('EIA Consumption'!$A:$CZ,$G25,SB$19)/12</f>
        <v/>
      </c>
      <c r="SC25">
        <f>INDEX('EIA Consumption'!$A:$CZ,$G25,SC$19)/12</f>
        <v/>
      </c>
      <c r="SD25">
        <f>INDEX('EIA Consumption'!$A:$CZ,$G25,SD$19)/12</f>
        <v/>
      </c>
      <c r="SE25">
        <f>INDEX('EIA Consumption'!$A:$CZ,$G25,SE$19)/12</f>
        <v/>
      </c>
    </row>
    <row r="26" spans="1:499">
      <c r="A26" t="s">
        <v>41</v>
      </c>
      <c r="B26" t="s">
        <v>56</v>
      </c>
      <c r="G26">
        <f>MATCH("PATCP",'EIA Consumption'!$C:$C,0)</f>
        <v/>
      </c>
      <c r="H26">
        <f>INDEX('EIA Consumption'!$A:$CZ,$G26,H$19)/12-(H20+H22+H24+H25+H27+H28)</f>
        <v/>
      </c>
      <c r="I26">
        <f>INDEX('EIA Consumption'!$A:$CZ,$G26,I$19)/12-(I20+I22+I24+I25+I27+I28)</f>
        <v/>
      </c>
      <c r="J26">
        <f>INDEX('EIA Consumption'!$A:$CZ,$G26,J$19)/12-(J20+J22+J24+J25+J27+J28)</f>
        <v/>
      </c>
      <c r="K26">
        <f>INDEX('EIA Consumption'!$A:$CZ,$G26,K$19)/12-(K20+K22+K24+K25+K27+K28)</f>
        <v/>
      </c>
      <c r="L26">
        <f>INDEX('EIA Consumption'!$A:$CZ,$G26,L$19)/12-(L20+L22+L24+L25+L27+L28)</f>
        <v/>
      </c>
      <c r="M26">
        <f>INDEX('EIA Consumption'!$A:$CZ,$G26,M$19)/12-(M20+M22+M24+M25+M27+M28)</f>
        <v/>
      </c>
      <c r="N26">
        <f>INDEX('EIA Consumption'!$A:$CZ,$G26,N$19)/12-(N20+N22+N24+N25+N27+N28)</f>
        <v/>
      </c>
      <c r="O26">
        <f>INDEX('EIA Consumption'!$A:$CZ,$G26,O$19)/12-(O20+O22+O24+O25+O27+O28)</f>
        <v/>
      </c>
      <c r="P26">
        <f>INDEX('EIA Consumption'!$A:$CZ,$G26,P$19)/12-(P20+P22+P24+P25+P27+P28)</f>
        <v/>
      </c>
      <c r="Q26">
        <f>INDEX('EIA Consumption'!$A:$CZ,$G26,Q$19)/12-(Q20+Q22+Q24+Q25+Q27+Q28)</f>
        <v/>
      </c>
      <c r="R26">
        <f>INDEX('EIA Consumption'!$A:$CZ,$G26,R$19)/12-(R20+R22+R24+R25+R27+R28)</f>
        <v/>
      </c>
      <c r="S26">
        <f>INDEX('EIA Consumption'!$A:$CZ,$G26,S$19)/12-(S20+S22+S24+S25+S27+S28)</f>
        <v/>
      </c>
      <c r="T26">
        <f>INDEX('EIA Consumption'!$A:$CZ,$G26,T$19)/12-(T20+T22+T24+T25+T27+T28)</f>
        <v/>
      </c>
      <c r="U26">
        <f>INDEX('EIA Consumption'!$A:$CZ,$G26,U$19)/12-(U20+U22+U24+U25+U27+U28)</f>
        <v/>
      </c>
      <c r="V26">
        <f>INDEX('EIA Consumption'!$A:$CZ,$G26,V$19)/12-(V20+V22+V24+V25+V27+V28)</f>
        <v/>
      </c>
      <c r="W26">
        <f>INDEX('EIA Consumption'!$A:$CZ,$G26,W$19)/12-(W20+W22+W24+W25+W27+W28)</f>
        <v/>
      </c>
      <c r="X26">
        <f>INDEX('EIA Consumption'!$A:$CZ,$G26,X$19)/12-(X20+X22+X24+X25+X27+X28)</f>
        <v/>
      </c>
      <c r="Y26">
        <f>INDEX('EIA Consumption'!$A:$CZ,$G26,Y$19)/12-(Y20+Y22+Y24+Y25+Y27+Y28)</f>
        <v/>
      </c>
      <c r="Z26">
        <f>INDEX('EIA Consumption'!$A:$CZ,$G26,Z$19)/12-(Z20+Z22+Z24+Z25+Z27+Z28)</f>
        <v/>
      </c>
      <c r="AA26">
        <f>INDEX('EIA Consumption'!$A:$CZ,$G26,AA$19)/12-(AA20+AA22+AA24+AA25+AA27+AA28)</f>
        <v/>
      </c>
      <c r="AB26">
        <f>INDEX('EIA Consumption'!$A:$CZ,$G26,AB$19)/12-(AB20+AB22+AB24+AB25+AB27+AB28)</f>
        <v/>
      </c>
      <c r="AC26">
        <f>INDEX('EIA Consumption'!$A:$CZ,$G26,AC$19)/12-(AC20+AC22+AC24+AC25+AC27+AC28)</f>
        <v/>
      </c>
      <c r="AD26">
        <f>INDEX('EIA Consumption'!$A:$CZ,$G26,AD$19)/12-(AD20+AD22+AD24+AD25+AD27+AD28)</f>
        <v/>
      </c>
      <c r="AE26">
        <f>INDEX('EIA Consumption'!$A:$CZ,$G26,AE$19)/12-(AE20+AE22+AE24+AE25+AE27+AE28)</f>
        <v/>
      </c>
      <c r="AF26">
        <f>INDEX('EIA Consumption'!$A:$CZ,$G26,AF$19)/12-(AF20+AF22+AF24+AF25+AF27+AF28)</f>
        <v/>
      </c>
      <c r="AG26">
        <f>INDEX('EIA Consumption'!$A:$CZ,$G26,AG$19)/12-(AG20+AG22+AG24+AG25+AG27+AG28)</f>
        <v/>
      </c>
      <c r="AH26">
        <f>INDEX('EIA Consumption'!$A:$CZ,$G26,AH$19)/12-(AH20+AH22+AH24+AH25+AH27+AH28)</f>
        <v/>
      </c>
      <c r="AI26">
        <f>INDEX('EIA Consumption'!$A:$CZ,$G26,AI$19)/12-(AI20+AI22+AI24+AI25+AI27+AI28)</f>
        <v/>
      </c>
      <c r="AJ26">
        <f>INDEX('EIA Consumption'!$A:$CZ,$G26,AJ$19)/12-(AJ20+AJ22+AJ24+AJ25+AJ27+AJ28)</f>
        <v/>
      </c>
      <c r="AK26">
        <f>INDEX('EIA Consumption'!$A:$CZ,$G26,AK$19)/12-(AK20+AK22+AK24+AK25+AK27+AK28)</f>
        <v/>
      </c>
      <c r="AL26">
        <f>INDEX('EIA Consumption'!$A:$CZ,$G26,AL$19)/12-(AL20+AL22+AL24+AL25+AL27+AL28)</f>
        <v/>
      </c>
      <c r="AM26">
        <f>INDEX('EIA Consumption'!$A:$CZ,$G26,AM$19)/12-(AM20+AM22+AM24+AM25+AM27+AM28)</f>
        <v/>
      </c>
      <c r="AN26">
        <f>INDEX('EIA Consumption'!$A:$CZ,$G26,AN$19)/12-(AN20+AN22+AN24+AN25+AN27+AN28)</f>
        <v/>
      </c>
      <c r="AO26">
        <f>INDEX('EIA Consumption'!$A:$CZ,$G26,AO$19)/12-(AO20+AO22+AO24+AO25+AO27+AO28)</f>
        <v/>
      </c>
      <c r="AP26">
        <f>INDEX('EIA Consumption'!$A:$CZ,$G26,AP$19)/12-(AP20+AP22+AP24+AP25+AP27+AP28)</f>
        <v/>
      </c>
      <c r="AQ26">
        <f>INDEX('EIA Consumption'!$A:$CZ,$G26,AQ$19)/12-(AQ20+AQ22+AQ24+AQ25+AQ27+AQ28)</f>
        <v/>
      </c>
      <c r="AR26">
        <f>INDEX('EIA Consumption'!$A:$CZ,$G26,AR$19)/12-(AR20+AR22+AR24+AR25+AR27+AR28)</f>
        <v/>
      </c>
      <c r="AS26">
        <f>INDEX('EIA Consumption'!$A:$CZ,$G26,AS$19)/12-(AS20+AS22+AS24+AS25+AS27+AS28)</f>
        <v/>
      </c>
      <c r="AT26">
        <f>INDEX('EIA Consumption'!$A:$CZ,$G26,AT$19)/12-(AT20+AT22+AT24+AT25+AT27+AT28)</f>
        <v/>
      </c>
      <c r="AU26">
        <f>INDEX('EIA Consumption'!$A:$CZ,$G26,AU$19)/12-(AU20+AU22+AU24+AU25+AU27+AU28)</f>
        <v/>
      </c>
      <c r="AV26">
        <f>INDEX('EIA Consumption'!$A:$CZ,$G26,AV$19)/12-(AV20+AV22+AV24+AV25+AV27+AV28)</f>
        <v/>
      </c>
      <c r="AW26">
        <f>INDEX('EIA Consumption'!$A:$CZ,$G26,AW$19)/12-(AW20+AW22+AW24+AW25+AW27+AW28)</f>
        <v/>
      </c>
      <c r="AX26">
        <f>INDEX('EIA Consumption'!$A:$CZ,$G26,AX$19)/12-(AX20+AX22+AX24+AX25+AX27+AX28)</f>
        <v/>
      </c>
      <c r="AY26">
        <f>INDEX('EIA Consumption'!$A:$CZ,$G26,AY$19)/12-(AY20+AY22+AY24+AY25+AY27+AY28)</f>
        <v/>
      </c>
      <c r="AZ26">
        <f>INDEX('EIA Consumption'!$A:$CZ,$G26,AZ$19)/12-(AZ20+AZ22+AZ24+AZ25+AZ27+AZ28)</f>
        <v/>
      </c>
      <c r="BA26">
        <f>INDEX('EIA Consumption'!$A:$CZ,$G26,BA$19)/12-(BA20+BA22+BA24+BA25+BA27+BA28)</f>
        <v/>
      </c>
      <c r="BB26">
        <f>INDEX('EIA Consumption'!$A:$CZ,$G26,BB$19)/12-(BB20+BB22+BB24+BB25+BB27+BB28)</f>
        <v/>
      </c>
      <c r="BC26">
        <f>INDEX('EIA Consumption'!$A:$CZ,$G26,BC$19)/12-(BC20+BC22+BC24+BC25+BC27+BC28)</f>
        <v/>
      </c>
      <c r="BD26">
        <f>INDEX('EIA Consumption'!$A:$CZ,$G26,BD$19)/12-(BD20+BD22+BD24+BD25+BD27+BD28)</f>
        <v/>
      </c>
      <c r="BE26">
        <f>INDEX('EIA Consumption'!$A:$CZ,$G26,BE$19)/12-(BE20+BE22+BE24+BE25+BE27+BE28)</f>
        <v/>
      </c>
      <c r="BF26">
        <f>INDEX('EIA Consumption'!$A:$CZ,$G26,BF$19)/12-(BF20+BF22+BF24+BF25+BF27+BF28)</f>
        <v/>
      </c>
      <c r="BG26">
        <f>INDEX('EIA Consumption'!$A:$CZ,$G26,BG$19)/12-(BG20+BG22+BG24+BG25+BG27+BG28)</f>
        <v/>
      </c>
      <c r="BH26">
        <f>INDEX('EIA Consumption'!$A:$CZ,$G26,BH$19)/12-(BH20+BH22+BH24+BH25+BH27+BH28)</f>
        <v/>
      </c>
      <c r="BI26">
        <f>INDEX('EIA Consumption'!$A:$CZ,$G26,BI$19)/12-(BI20+BI22+BI24+BI25+BI27+BI28)</f>
        <v/>
      </c>
      <c r="BJ26">
        <f>INDEX('EIA Consumption'!$A:$CZ,$G26,BJ$19)/12-(BJ20+BJ22+BJ24+BJ25+BJ27+BJ28)</f>
        <v/>
      </c>
      <c r="BK26">
        <f>INDEX('EIA Consumption'!$A:$CZ,$G26,BK$19)/12-(BK20+BK22+BK24+BK25+BK27+BK28)</f>
        <v/>
      </c>
      <c r="BL26">
        <f>INDEX('EIA Consumption'!$A:$CZ,$G26,BL$19)/12-(BL20+BL22+BL24+BL25+BL27+BL28)</f>
        <v/>
      </c>
      <c r="BM26">
        <f>INDEX('EIA Consumption'!$A:$CZ,$G26,BM$19)/12-(BM20+BM22+BM24+BM25+BM27+BM28)</f>
        <v/>
      </c>
      <c r="BN26">
        <f>INDEX('EIA Consumption'!$A:$CZ,$G26,BN$19)/12-(BN20+BN22+BN24+BN25+BN27+BN28)</f>
        <v/>
      </c>
      <c r="BO26">
        <f>INDEX('EIA Consumption'!$A:$CZ,$G26,BO$19)/12-(BO20+BO22+BO24+BO25+BO27+BO28)</f>
        <v/>
      </c>
      <c r="BP26">
        <f>INDEX('EIA Consumption'!$A:$CZ,$G26,BP$19)/12-(BP20+BP22+BP24+BP25+BP27+BP28)</f>
        <v/>
      </c>
      <c r="BQ26">
        <f>INDEX('EIA Consumption'!$A:$CZ,$G26,BQ$19)/12-(BQ20+BQ22+BQ24+BQ25+BQ27+BQ28)</f>
        <v/>
      </c>
      <c r="BR26">
        <f>INDEX('EIA Consumption'!$A:$CZ,$G26,BR$19)/12-(BR20+BR22+BR24+BR25+BR27+BR28)</f>
        <v/>
      </c>
      <c r="BS26">
        <f>INDEX('EIA Consumption'!$A:$CZ,$G26,BS$19)/12-(BS20+BS22+BS24+BS25+BS27+BS28)</f>
        <v/>
      </c>
      <c r="BT26">
        <f>INDEX('EIA Consumption'!$A:$CZ,$G26,BT$19)/12-(BT20+BT22+BT24+BT25+BT27+BT28)</f>
        <v/>
      </c>
      <c r="BU26">
        <f>INDEX('EIA Consumption'!$A:$CZ,$G26,BU$19)/12-(BU20+BU22+BU24+BU25+BU27+BU28)</f>
        <v/>
      </c>
      <c r="BV26">
        <f>INDEX('EIA Consumption'!$A:$CZ,$G26,BV$19)/12-(BV20+BV22+BV24+BV25+BV27+BV28)</f>
        <v/>
      </c>
      <c r="BW26">
        <f>INDEX('EIA Consumption'!$A:$CZ,$G26,BW$19)/12-(BW20+BW22+BW24+BW25+BW27+BW28)</f>
        <v/>
      </c>
      <c r="BX26">
        <f>INDEX('EIA Consumption'!$A:$CZ,$G26,BX$19)/12-(BX20+BX22+BX24+BX25+BX27+BX28)</f>
        <v/>
      </c>
      <c r="BY26">
        <f>INDEX('EIA Consumption'!$A:$CZ,$G26,BY$19)/12-(BY20+BY22+BY24+BY25+BY27+BY28)</f>
        <v/>
      </c>
      <c r="BZ26">
        <f>INDEX('EIA Consumption'!$A:$CZ,$G26,BZ$19)/12-(BZ20+BZ22+BZ24+BZ25+BZ27+BZ28)</f>
        <v/>
      </c>
      <c r="CA26">
        <f>INDEX('EIA Consumption'!$A:$CZ,$G26,CA$19)/12-(CA20+CA22+CA24+CA25+CA27+CA28)</f>
        <v/>
      </c>
      <c r="CB26">
        <f>INDEX('EIA Consumption'!$A:$CZ,$G26,CB$19)/12-(CB20+CB22+CB24+CB25+CB27+CB28)</f>
        <v/>
      </c>
      <c r="CC26">
        <f>INDEX('EIA Consumption'!$A:$CZ,$G26,CC$19)/12-(CC20+CC22+CC24+CC25+CC27+CC28)</f>
        <v/>
      </c>
      <c r="CD26">
        <f>INDEX('EIA Consumption'!$A:$CZ,$G26,CD$19)/12-(CD20+CD22+CD24+CD25+CD27+CD28)</f>
        <v/>
      </c>
      <c r="CE26">
        <f>INDEX('EIA Consumption'!$A:$CZ,$G26,CE$19)/12-(CE20+CE22+CE24+CE25+CE27+CE28)</f>
        <v/>
      </c>
      <c r="CF26">
        <f>INDEX('EIA Consumption'!$A:$CZ,$G26,CF$19)/12-(CF20+CF22+CF24+CF25+CF27+CF28)</f>
        <v/>
      </c>
      <c r="CG26">
        <f>INDEX('EIA Consumption'!$A:$CZ,$G26,CG$19)/12-(CG20+CG22+CG24+CG25+CG27+CG28)</f>
        <v/>
      </c>
      <c r="CH26">
        <f>INDEX('EIA Consumption'!$A:$CZ,$G26,CH$19)/12-(CH20+CH22+CH24+CH25+CH27+CH28)</f>
        <v/>
      </c>
      <c r="CI26">
        <f>INDEX('EIA Consumption'!$A:$CZ,$G26,CI$19)/12-(CI20+CI22+CI24+CI25+CI27+CI28)</f>
        <v/>
      </c>
      <c r="CJ26">
        <f>INDEX('EIA Consumption'!$A:$CZ,$G26,CJ$19)/12-(CJ20+CJ22+CJ24+CJ25+CJ27+CJ28)</f>
        <v/>
      </c>
      <c r="CK26">
        <f>INDEX('EIA Consumption'!$A:$CZ,$G26,CK$19)/12-(CK20+CK22+CK24+CK25+CK27+CK28)</f>
        <v/>
      </c>
      <c r="CL26">
        <f>INDEX('EIA Consumption'!$A:$CZ,$G26,CL$19)/12-(CL20+CL22+CL24+CL25+CL27+CL28)</f>
        <v/>
      </c>
      <c r="CM26">
        <f>INDEX('EIA Consumption'!$A:$CZ,$G26,CM$19)/12-(CM20+CM22+CM24+CM25+CM27+CM28)</f>
        <v/>
      </c>
      <c r="CN26">
        <f>INDEX('EIA Consumption'!$A:$CZ,$G26,CN$19)/12-(CN20+CN22+CN24+CN25+CN27+CN28)</f>
        <v/>
      </c>
      <c r="CO26">
        <f>INDEX('EIA Consumption'!$A:$CZ,$G26,CO$19)/12-(CO20+CO22+CO24+CO25+CO27+CO28)</f>
        <v/>
      </c>
      <c r="CP26">
        <f>INDEX('EIA Consumption'!$A:$CZ,$G26,CP$19)/12-(CP20+CP22+CP24+CP25+CP27+CP28)</f>
        <v/>
      </c>
      <c r="CQ26">
        <f>INDEX('EIA Consumption'!$A:$CZ,$G26,CQ$19)/12-(CQ20+CQ22+CQ24+CQ25+CQ27+CQ28)</f>
        <v/>
      </c>
      <c r="CR26">
        <f>INDEX('EIA Consumption'!$A:$CZ,$G26,CR$19)/12-(CR20+CR22+CR24+CR25+CR27+CR28)</f>
        <v/>
      </c>
      <c r="CS26">
        <f>INDEX('EIA Consumption'!$A:$CZ,$G26,CS$19)/12-(CS20+CS22+CS24+CS25+CS27+CS28)</f>
        <v/>
      </c>
      <c r="CT26">
        <f>INDEX('EIA Consumption'!$A:$CZ,$G26,CT$19)/12-(CT20+CT22+CT24+CT25+CT27+CT28)</f>
        <v/>
      </c>
      <c r="CU26">
        <f>INDEX('EIA Consumption'!$A:$CZ,$G26,CU$19)/12-(CU20+CU22+CU24+CU25+CU27+CU28)</f>
        <v/>
      </c>
      <c r="CV26">
        <f>INDEX('EIA Consumption'!$A:$CZ,$G26,CV$19)/12-(CV20+CV22+CV24+CV25+CV27+CV28)</f>
        <v/>
      </c>
      <c r="CW26">
        <f>INDEX('EIA Consumption'!$A:$CZ,$G26,CW$19)/12-(CW20+CW22+CW24+CW25+CW27+CW28)</f>
        <v/>
      </c>
      <c r="CX26">
        <f>INDEX('EIA Consumption'!$A:$CZ,$G26,CX$19)/12-(CX20+CX22+CX24+CX25+CX27+CX28)</f>
        <v/>
      </c>
      <c r="CY26">
        <f>INDEX('EIA Consumption'!$A:$CZ,$G26,CY$19)/12-(CY20+CY22+CY24+CY25+CY27+CY28)</f>
        <v/>
      </c>
      <c r="CZ26">
        <f>INDEX('EIA Consumption'!$A:$CZ,$G26,CZ$19)/12-(CZ20+CZ22+CZ24+CZ25+CZ27+CZ28)</f>
        <v/>
      </c>
      <c r="DA26">
        <f>INDEX('EIA Consumption'!$A:$CZ,$G26,DA$19)/12-(DA20+DA22+DA24+DA25+DA27+DA28)</f>
        <v/>
      </c>
      <c r="DB26">
        <f>INDEX('EIA Consumption'!$A:$CZ,$G26,DB$19)/12-(DB20+DB22+DB24+DB25+DB27+DB28)</f>
        <v/>
      </c>
      <c r="DC26">
        <f>INDEX('EIA Consumption'!$A:$CZ,$G26,DC$19)/12-(DC20+DC22+DC24+DC25+DC27+DC28)</f>
        <v/>
      </c>
      <c r="DD26">
        <f>INDEX('EIA Consumption'!$A:$CZ,$G26,DD$19)/12-(DD20+DD22+DD24+DD25+DD27+DD28)</f>
        <v/>
      </c>
      <c r="DE26">
        <f>INDEX('EIA Consumption'!$A:$CZ,$G26,DE$19)/12-(DE20+DE22+DE24+DE25+DE27+DE28)</f>
        <v/>
      </c>
      <c r="DF26">
        <f>INDEX('EIA Consumption'!$A:$CZ,$G26,DF$19)/12-(DF20+DF22+DF24+DF25+DF27+DF28)</f>
        <v/>
      </c>
      <c r="DG26">
        <f>INDEX('EIA Consumption'!$A:$CZ,$G26,DG$19)/12-(DG20+DG22+DG24+DG25+DG27+DG28)</f>
        <v/>
      </c>
      <c r="DH26">
        <f>INDEX('EIA Consumption'!$A:$CZ,$G26,DH$19)/12-(DH20+DH22+DH24+DH25+DH27+DH28)</f>
        <v/>
      </c>
      <c r="DI26">
        <f>INDEX('EIA Consumption'!$A:$CZ,$G26,DI$19)/12-(DI20+DI22+DI24+DI25+DI27+DI28)</f>
        <v/>
      </c>
      <c r="DJ26">
        <f>INDEX('EIA Consumption'!$A:$CZ,$G26,DJ$19)/12-(DJ20+DJ22+DJ24+DJ25+DJ27+DJ28)</f>
        <v/>
      </c>
      <c r="DK26">
        <f>INDEX('EIA Consumption'!$A:$CZ,$G26,DK$19)/12-(DK20+DK22+DK24+DK25+DK27+DK28)</f>
        <v/>
      </c>
      <c r="DL26">
        <f>INDEX('EIA Consumption'!$A:$CZ,$G26,DL$19)/12-(DL20+DL22+DL24+DL25+DL27+DL28)</f>
        <v/>
      </c>
      <c r="DM26">
        <f>INDEX('EIA Consumption'!$A:$CZ,$G26,DM$19)/12-(DM20+DM22+DM24+DM25+DM27+DM28)</f>
        <v/>
      </c>
      <c r="DN26">
        <f>INDEX('EIA Consumption'!$A:$CZ,$G26,DN$19)/12-(DN20+DN22+DN24+DN25+DN27+DN28)</f>
        <v/>
      </c>
      <c r="DO26">
        <f>INDEX('EIA Consumption'!$A:$CZ,$G26,DO$19)/12-(DO20+DO22+DO24+DO25+DO27+DO28)</f>
        <v/>
      </c>
      <c r="DP26">
        <f>INDEX('EIA Consumption'!$A:$CZ,$G26,DP$19)/12-(DP20+DP22+DP24+DP25+DP27+DP28)</f>
        <v/>
      </c>
      <c r="DQ26">
        <f>INDEX('EIA Consumption'!$A:$CZ,$G26,DQ$19)/12-(DQ20+DQ22+DQ24+DQ25+DQ27+DQ28)</f>
        <v/>
      </c>
      <c r="DR26">
        <f>INDEX('EIA Consumption'!$A:$CZ,$G26,DR$19)/12-(DR20+DR22+DR24+DR25+DR27+DR28)</f>
        <v/>
      </c>
      <c r="DS26">
        <f>INDEX('EIA Consumption'!$A:$CZ,$G26,DS$19)/12-(DS20+DS22+DS24+DS25+DS27+DS28)</f>
        <v/>
      </c>
      <c r="DT26">
        <f>INDEX('EIA Consumption'!$A:$CZ,$G26,DT$19)/12-(DT20+DT22+DT24+DT25+DT27+DT28)</f>
        <v/>
      </c>
      <c r="DU26">
        <f>INDEX('EIA Consumption'!$A:$CZ,$G26,DU$19)/12-(DU20+DU22+DU24+DU25+DU27+DU28)</f>
        <v/>
      </c>
      <c r="DV26">
        <f>INDEX('EIA Consumption'!$A:$CZ,$G26,DV$19)/12-(DV20+DV22+DV24+DV25+DV27+DV28)</f>
        <v/>
      </c>
      <c r="DW26">
        <f>INDEX('EIA Consumption'!$A:$CZ,$G26,DW$19)/12-(DW20+DW22+DW24+DW25+DW27+DW28)</f>
        <v/>
      </c>
      <c r="DX26">
        <f>INDEX('EIA Consumption'!$A:$CZ,$G26,DX$19)/12-(DX20+DX22+DX24+DX25+DX27+DX28)</f>
        <v/>
      </c>
      <c r="DY26">
        <f>INDEX('EIA Consumption'!$A:$CZ,$G26,DY$19)/12-(DY20+DY22+DY24+DY25+DY27+DY28)</f>
        <v/>
      </c>
      <c r="DZ26">
        <f>INDEX('EIA Consumption'!$A:$CZ,$G26,DZ$19)/12-(DZ20+DZ22+DZ24+DZ25+DZ27+DZ28)</f>
        <v/>
      </c>
      <c r="EA26">
        <f>INDEX('EIA Consumption'!$A:$CZ,$G26,EA$19)/12-(EA20+EA22+EA24+EA25+EA27+EA28)</f>
        <v/>
      </c>
      <c r="EB26">
        <f>INDEX('EIA Consumption'!$A:$CZ,$G26,EB$19)/12-(EB20+EB22+EB24+EB25+EB27+EB28)</f>
        <v/>
      </c>
      <c r="EC26">
        <f>INDEX('EIA Consumption'!$A:$CZ,$G26,EC$19)/12-(EC20+EC22+EC24+EC25+EC27+EC28)</f>
        <v/>
      </c>
      <c r="ED26">
        <f>INDEX('EIA Consumption'!$A:$CZ,$G26,ED$19)/12-(ED20+ED22+ED24+ED25+ED27+ED28)</f>
        <v/>
      </c>
      <c r="EE26">
        <f>INDEX('EIA Consumption'!$A:$CZ,$G26,EE$19)/12-(EE20+EE22+EE24+EE25+EE27+EE28)</f>
        <v/>
      </c>
      <c r="EF26">
        <f>INDEX('EIA Consumption'!$A:$CZ,$G26,EF$19)/12-(EF20+EF22+EF24+EF25+EF27+EF28)</f>
        <v/>
      </c>
      <c r="EG26">
        <f>INDEX('EIA Consumption'!$A:$CZ,$G26,EG$19)/12-(EG20+EG22+EG24+EG25+EG27+EG28)</f>
        <v/>
      </c>
      <c r="EH26">
        <f>INDEX('EIA Consumption'!$A:$CZ,$G26,EH$19)/12-(EH20+EH22+EH24+EH25+EH27+EH28)</f>
        <v/>
      </c>
      <c r="EI26">
        <f>INDEX('EIA Consumption'!$A:$CZ,$G26,EI$19)/12-(EI20+EI22+EI24+EI25+EI27+EI28)</f>
        <v/>
      </c>
      <c r="EJ26">
        <f>INDEX('EIA Consumption'!$A:$CZ,$G26,EJ$19)/12-(EJ20+EJ22+EJ24+EJ25+EJ27+EJ28)</f>
        <v/>
      </c>
      <c r="EK26">
        <f>INDEX('EIA Consumption'!$A:$CZ,$G26,EK$19)/12-(EK20+EK22+EK24+EK25+EK27+EK28)</f>
        <v/>
      </c>
      <c r="EL26">
        <f>INDEX('EIA Consumption'!$A:$CZ,$G26,EL$19)/12-(EL20+EL22+EL24+EL25+EL27+EL28)</f>
        <v/>
      </c>
      <c r="EM26">
        <f>INDEX('EIA Consumption'!$A:$CZ,$G26,EM$19)/12-(EM20+EM22+EM24+EM25+EM27+EM28)</f>
        <v/>
      </c>
      <c r="EN26">
        <f>INDEX('EIA Consumption'!$A:$CZ,$G26,EN$19)/12-(EN20+EN22+EN24+EN25+EN27+EN28)</f>
        <v/>
      </c>
      <c r="EO26">
        <f>INDEX('EIA Consumption'!$A:$CZ,$G26,EO$19)/12-(EO20+EO22+EO24+EO25+EO27+EO28)</f>
        <v/>
      </c>
      <c r="EP26">
        <f>INDEX('EIA Consumption'!$A:$CZ,$G26,EP$19)/12-(EP20+EP22+EP24+EP25+EP27+EP28)</f>
        <v/>
      </c>
      <c r="EQ26">
        <f>INDEX('EIA Consumption'!$A:$CZ,$G26,EQ$19)/12-(EQ20+EQ22+EQ24+EQ25+EQ27+EQ28)</f>
        <v/>
      </c>
      <c r="ER26">
        <f>INDEX('EIA Consumption'!$A:$CZ,$G26,ER$19)/12-(ER20+ER22+ER24+ER25+ER27+ER28)</f>
        <v/>
      </c>
      <c r="ES26">
        <f>INDEX('EIA Consumption'!$A:$CZ,$G26,ES$19)/12-(ES20+ES22+ES24+ES25+ES27+ES28)</f>
        <v/>
      </c>
      <c r="ET26">
        <f>INDEX('EIA Consumption'!$A:$CZ,$G26,ET$19)/12-(ET20+ET22+ET24+ET25+ET27+ET28)</f>
        <v/>
      </c>
      <c r="EU26">
        <f>INDEX('EIA Consumption'!$A:$CZ,$G26,EU$19)/12-(EU20+EU22+EU24+EU25+EU27+EU28)</f>
        <v/>
      </c>
      <c r="EV26">
        <f>INDEX('EIA Consumption'!$A:$CZ,$G26,EV$19)/12-(EV20+EV22+EV24+EV25+EV27+EV28)</f>
        <v/>
      </c>
      <c r="EW26">
        <f>INDEX('EIA Consumption'!$A:$CZ,$G26,EW$19)/12-(EW20+EW22+EW24+EW25+EW27+EW28)</f>
        <v/>
      </c>
      <c r="EX26">
        <f>INDEX('EIA Consumption'!$A:$CZ,$G26,EX$19)/12-(EX20+EX22+EX24+EX25+EX27+EX28)</f>
        <v/>
      </c>
      <c r="EY26">
        <f>INDEX('EIA Consumption'!$A:$CZ,$G26,EY$19)/12-(EY20+EY22+EY24+EY25+EY27+EY28)</f>
        <v/>
      </c>
      <c r="EZ26">
        <f>INDEX('EIA Consumption'!$A:$CZ,$G26,EZ$19)/12-(EZ20+EZ22+EZ24+EZ25+EZ27+EZ28)</f>
        <v/>
      </c>
      <c r="FA26">
        <f>INDEX('EIA Consumption'!$A:$CZ,$G26,FA$19)/12-(FA20+FA22+FA24+FA25+FA27+FA28)</f>
        <v/>
      </c>
      <c r="FB26">
        <f>INDEX('EIA Consumption'!$A:$CZ,$G26,FB$19)/12-(FB20+FB22+FB24+FB25+FB27+FB28)</f>
        <v/>
      </c>
      <c r="FC26">
        <f>INDEX('EIA Consumption'!$A:$CZ,$G26,FC$19)/12-(FC20+FC22+FC24+FC25+FC27+FC28)</f>
        <v/>
      </c>
      <c r="FD26">
        <f>INDEX('EIA Consumption'!$A:$CZ,$G26,FD$19)/12-(FD20+FD22+FD24+FD25+FD27+FD28)</f>
        <v/>
      </c>
      <c r="FE26">
        <f>INDEX('EIA Consumption'!$A:$CZ,$G26,FE$19)/12-(FE20+FE22+FE24+FE25+FE27+FE28)</f>
        <v/>
      </c>
      <c r="FF26">
        <f>INDEX('EIA Consumption'!$A:$CZ,$G26,FF$19)/12-(FF20+FF22+FF24+FF25+FF27+FF28)</f>
        <v/>
      </c>
      <c r="FG26">
        <f>INDEX('EIA Consumption'!$A:$CZ,$G26,FG$19)/12-(FG20+FG22+FG24+FG25+FG27+FG28)</f>
        <v/>
      </c>
      <c r="FH26">
        <f>INDEX('EIA Consumption'!$A:$CZ,$G26,FH$19)/12-(FH20+FH22+FH24+FH25+FH27+FH28)</f>
        <v/>
      </c>
      <c r="FI26">
        <f>INDEX('EIA Consumption'!$A:$CZ,$G26,FI$19)/12-(FI20+FI22+FI24+FI25+FI27+FI28)</f>
        <v/>
      </c>
      <c r="FJ26">
        <f>INDEX('EIA Consumption'!$A:$CZ,$G26,FJ$19)/12-(FJ20+FJ22+FJ24+FJ25+FJ27+FJ28)</f>
        <v/>
      </c>
      <c r="FK26">
        <f>INDEX('EIA Consumption'!$A:$CZ,$G26,FK$19)/12-(FK20+FK22+FK24+FK25+FK27+FK28)</f>
        <v/>
      </c>
      <c r="FL26">
        <f>INDEX('EIA Consumption'!$A:$CZ,$G26,FL$19)/12-(FL20+FL22+FL24+FL25+FL27+FL28)</f>
        <v/>
      </c>
      <c r="FM26">
        <f>INDEX('EIA Consumption'!$A:$CZ,$G26,FM$19)/12-(FM20+FM22+FM24+FM25+FM27+FM28)</f>
        <v/>
      </c>
      <c r="FN26">
        <f>INDEX('EIA Consumption'!$A:$CZ,$G26,FN$19)/12-(FN20+FN22+FN24+FN25+FN27+FN28)</f>
        <v/>
      </c>
      <c r="FO26">
        <f>INDEX('EIA Consumption'!$A:$CZ,$G26,FO$19)/12-(FO20+FO22+FO24+FO25+FO27+FO28)</f>
        <v/>
      </c>
      <c r="FP26">
        <f>INDEX('EIA Consumption'!$A:$CZ,$G26,FP$19)/12-(FP20+FP22+FP24+FP25+FP27+FP28)</f>
        <v/>
      </c>
      <c r="FQ26">
        <f>INDEX('EIA Consumption'!$A:$CZ,$G26,FQ$19)/12-(FQ20+FQ22+FQ24+FQ25+FQ27+FQ28)</f>
        <v/>
      </c>
      <c r="FR26">
        <f>INDEX('EIA Consumption'!$A:$CZ,$G26,FR$19)/12-(FR20+FR22+FR24+FR25+FR27+FR28)</f>
        <v/>
      </c>
      <c r="FS26">
        <f>INDEX('EIA Consumption'!$A:$CZ,$G26,FS$19)/12-(FS20+FS22+FS24+FS25+FS27+FS28)</f>
        <v/>
      </c>
      <c r="FT26">
        <f>INDEX('EIA Consumption'!$A:$CZ,$G26,FT$19)/12-(FT20+FT22+FT24+FT25+FT27+FT28)</f>
        <v/>
      </c>
      <c r="FU26">
        <f>INDEX('EIA Consumption'!$A:$CZ,$G26,FU$19)/12-(FU20+FU22+FU24+FU25+FU27+FU28)</f>
        <v/>
      </c>
      <c r="FV26">
        <f>INDEX('EIA Consumption'!$A:$CZ,$G26,FV$19)/12-(FV20+FV22+FV24+FV25+FV27+FV28)</f>
        <v/>
      </c>
      <c r="FW26">
        <f>INDEX('EIA Consumption'!$A:$CZ,$G26,FW$19)/12-(FW20+FW22+FW24+FW25+FW27+FW28)</f>
        <v/>
      </c>
      <c r="FX26">
        <f>INDEX('EIA Consumption'!$A:$CZ,$G26,FX$19)/12-(FX20+FX22+FX24+FX25+FX27+FX28)</f>
        <v/>
      </c>
      <c r="FY26">
        <f>INDEX('EIA Consumption'!$A:$CZ,$G26,FY$19)/12-(FY20+FY22+FY24+FY25+FY27+FY28)</f>
        <v/>
      </c>
      <c r="FZ26">
        <f>INDEX('EIA Consumption'!$A:$CZ,$G26,FZ$19)/12-(FZ20+FZ22+FZ24+FZ25+FZ27+FZ28)</f>
        <v/>
      </c>
      <c r="GA26">
        <f>INDEX('EIA Consumption'!$A:$CZ,$G26,GA$19)/12-(GA20+GA22+GA24+GA25+GA27+GA28)</f>
        <v/>
      </c>
      <c r="GB26">
        <f>INDEX('EIA Consumption'!$A:$CZ,$G26,GB$19)/12-(GB20+GB22+GB24+GB25+GB27+GB28)</f>
        <v/>
      </c>
      <c r="GC26">
        <f>INDEX('EIA Consumption'!$A:$CZ,$G26,GC$19)/12-(GC20+GC22+GC24+GC25+GC27+GC28)</f>
        <v/>
      </c>
      <c r="GD26">
        <f>INDEX('EIA Consumption'!$A:$CZ,$G26,GD$19)/12-(GD20+GD22+GD24+GD25+GD27+GD28)</f>
        <v/>
      </c>
      <c r="GE26">
        <f>INDEX('EIA Consumption'!$A:$CZ,$G26,GE$19)/12-(GE20+GE22+GE24+GE25+GE27+GE28)</f>
        <v/>
      </c>
      <c r="GF26">
        <f>INDEX('EIA Consumption'!$A:$CZ,$G26,GF$19)/12-(GF20+GF22+GF24+GF25+GF27+GF28)</f>
        <v/>
      </c>
      <c r="GG26">
        <f>INDEX('EIA Consumption'!$A:$CZ,$G26,GG$19)/12-(GG20+GG22+GG24+GG25+GG27+GG28)</f>
        <v/>
      </c>
      <c r="GH26">
        <f>INDEX('EIA Consumption'!$A:$CZ,$G26,GH$19)/12-(GH20+GH22+GH24+GH25+GH27+GH28)</f>
        <v/>
      </c>
      <c r="GI26">
        <f>INDEX('EIA Consumption'!$A:$CZ,$G26,GI$19)/12-(GI20+GI22+GI24+GI25+GI27+GI28)</f>
        <v/>
      </c>
      <c r="GJ26">
        <f>INDEX('EIA Consumption'!$A:$CZ,$G26,GJ$19)/12-(GJ20+GJ22+GJ24+GJ25+GJ27+GJ28)</f>
        <v/>
      </c>
      <c r="GK26">
        <f>INDEX('EIA Consumption'!$A:$CZ,$G26,GK$19)/12-(GK20+GK22+GK24+GK25+GK27+GK28)</f>
        <v/>
      </c>
      <c r="GL26">
        <f>INDEX('EIA Consumption'!$A:$CZ,$G26,GL$19)/12-(GL20+GL22+GL24+GL25+GL27+GL28)</f>
        <v/>
      </c>
      <c r="GM26">
        <f>INDEX('EIA Consumption'!$A:$CZ,$G26,GM$19)/12-(GM20+GM22+GM24+GM25+GM27+GM28)</f>
        <v/>
      </c>
      <c r="GN26">
        <f>INDEX('EIA Consumption'!$A:$CZ,$G26,GN$19)/12-(GN20+GN22+GN24+GN25+GN27+GN28)</f>
        <v/>
      </c>
      <c r="GO26">
        <f>INDEX('EIA Consumption'!$A:$CZ,$G26,GO$19)/12-(GO20+GO22+GO24+GO25+GO27+GO28)</f>
        <v/>
      </c>
      <c r="GP26">
        <f>INDEX('EIA Consumption'!$A:$CZ,$G26,GP$19)/12-(GP20+GP22+GP24+GP25+GP27+GP28)</f>
        <v/>
      </c>
      <c r="GQ26">
        <f>INDEX('EIA Consumption'!$A:$CZ,$G26,GQ$19)/12-(GQ20+GQ22+GQ24+GQ25+GQ27+GQ28)</f>
        <v/>
      </c>
      <c r="GR26">
        <f>INDEX('EIA Consumption'!$A:$CZ,$G26,GR$19)/12-(GR20+GR22+GR24+GR25+GR27+GR28)</f>
        <v/>
      </c>
      <c r="GS26">
        <f>INDEX('EIA Consumption'!$A:$CZ,$G26,GS$19)/12-(GS20+GS22+GS24+GS25+GS27+GS28)</f>
        <v/>
      </c>
      <c r="GT26">
        <f>INDEX('EIA Consumption'!$A:$CZ,$G26,GT$19)/12-(GT20+GT22+GT24+GT25+GT27+GT28)</f>
        <v/>
      </c>
      <c r="GU26">
        <f>INDEX('EIA Consumption'!$A:$CZ,$G26,GU$19)/12-(GU20+GU22+GU24+GU25+GU27+GU28)</f>
        <v/>
      </c>
      <c r="GV26">
        <f>INDEX('EIA Consumption'!$A:$CZ,$G26,GV$19)/12-(GV20+GV22+GV24+GV25+GV27+GV28)</f>
        <v/>
      </c>
      <c r="GW26">
        <f>INDEX('EIA Consumption'!$A:$CZ,$G26,GW$19)/12-(GW20+GW22+GW24+GW25+GW27+GW28)</f>
        <v/>
      </c>
      <c r="GX26">
        <f>INDEX('EIA Consumption'!$A:$CZ,$G26,GX$19)/12-(GX20+GX22+GX24+GX25+GX27+GX28)</f>
        <v/>
      </c>
      <c r="GY26">
        <f>INDEX('EIA Consumption'!$A:$CZ,$G26,GY$19)/12-(GY20+GY22+GY24+GY25+GY27+GY28)</f>
        <v/>
      </c>
      <c r="GZ26">
        <f>INDEX('EIA Consumption'!$A:$CZ,$G26,GZ$19)/12-(GZ20+GZ22+GZ24+GZ25+GZ27+GZ28)</f>
        <v/>
      </c>
      <c r="HA26">
        <f>INDEX('EIA Consumption'!$A:$CZ,$G26,HA$19)/12-(HA20+HA22+HA24+HA25+HA27+HA28)</f>
        <v/>
      </c>
      <c r="HB26">
        <f>INDEX('EIA Consumption'!$A:$CZ,$G26,HB$19)/12-(HB20+HB22+HB24+HB25+HB27+HB28)</f>
        <v/>
      </c>
      <c r="HC26">
        <f>INDEX('EIA Consumption'!$A:$CZ,$G26,HC$19)/12-(HC20+HC22+HC24+HC25+HC27+HC28)</f>
        <v/>
      </c>
      <c r="HD26">
        <f>INDEX('EIA Consumption'!$A:$CZ,$G26,HD$19)/12-(HD20+HD22+HD24+HD25+HD27+HD28)</f>
        <v/>
      </c>
      <c r="HE26">
        <f>INDEX('EIA Consumption'!$A:$CZ,$G26,HE$19)/12-(HE20+HE22+HE24+HE25+HE27+HE28)</f>
        <v/>
      </c>
      <c r="HF26">
        <f>INDEX('EIA Consumption'!$A:$CZ,$G26,HF$19)/12-(HF20+HF22+HF24+HF25+HF27+HF28)</f>
        <v/>
      </c>
      <c r="HG26">
        <f>INDEX('EIA Consumption'!$A:$CZ,$G26,HG$19)/12-(HG20+HG22+HG24+HG25+HG27+HG28)</f>
        <v/>
      </c>
      <c r="HH26">
        <f>INDEX('EIA Consumption'!$A:$CZ,$G26,HH$19)/12-(HH20+HH22+HH24+HH25+HH27+HH28)</f>
        <v/>
      </c>
      <c r="HI26">
        <f>INDEX('EIA Consumption'!$A:$CZ,$G26,HI$19)/12-(HI20+HI22+HI24+HI25+HI27+HI28)</f>
        <v/>
      </c>
      <c r="HJ26">
        <f>INDEX('EIA Consumption'!$A:$CZ,$G26,HJ$19)/12-(HJ20+HJ22+HJ24+HJ25+HJ27+HJ28)</f>
        <v/>
      </c>
      <c r="HK26">
        <f>INDEX('EIA Consumption'!$A:$CZ,$G26,HK$19)/12-(HK20+HK22+HK24+HK25+HK27+HK28)</f>
        <v/>
      </c>
      <c r="HL26">
        <f>INDEX('EIA Consumption'!$A:$CZ,$G26,HL$19)/12-(HL20+HL22+HL24+HL25+HL27+HL28)</f>
        <v/>
      </c>
      <c r="HM26">
        <f>INDEX('EIA Consumption'!$A:$CZ,$G26,HM$19)/12-(HM20+HM22+HM24+HM25+HM27+HM28)</f>
        <v/>
      </c>
      <c r="HN26">
        <f>INDEX('EIA Consumption'!$A:$CZ,$G26,HN$19)/12-(HN20+HN22+HN24+HN25+HN27+HN28)</f>
        <v/>
      </c>
      <c r="HO26">
        <f>INDEX('EIA Consumption'!$A:$CZ,$G26,HO$19)/12-(HO20+HO22+HO24+HO25+HO27+HO28)</f>
        <v/>
      </c>
      <c r="HP26">
        <f>INDEX('EIA Consumption'!$A:$CZ,$G26,HP$19)/12-(HP20+HP22+HP24+HP25+HP27+HP28)</f>
        <v/>
      </c>
      <c r="HQ26">
        <f>INDEX('EIA Consumption'!$A:$CZ,$G26,HQ$19)/12-(HQ20+HQ22+HQ24+HQ25+HQ27+HQ28)</f>
        <v/>
      </c>
      <c r="HR26">
        <f>INDEX('EIA Consumption'!$A:$CZ,$G26,HR$19)/12-(HR20+HR22+HR24+HR25+HR27+HR28)</f>
        <v/>
      </c>
      <c r="HS26">
        <f>INDEX('EIA Consumption'!$A:$CZ,$G26,HS$19)/12-(HS20+HS22+HS24+HS25+HS27+HS28)</f>
        <v/>
      </c>
      <c r="HT26">
        <f>INDEX('EIA Consumption'!$A:$CZ,$G26,HT$19)/12-(HT20+HT22+HT24+HT25+HT27+HT28)</f>
        <v/>
      </c>
      <c r="HU26">
        <f>INDEX('EIA Consumption'!$A:$CZ,$G26,HU$19)/12-(HU20+HU22+HU24+HU25+HU27+HU28)</f>
        <v/>
      </c>
      <c r="HV26">
        <f>INDEX('EIA Consumption'!$A:$CZ,$G26,HV$19)/12-(HV20+HV22+HV24+HV25+HV27+HV28)</f>
        <v/>
      </c>
      <c r="HW26">
        <f>INDEX('EIA Consumption'!$A:$CZ,$G26,HW$19)/12-(HW20+HW22+HW24+HW25+HW27+HW28)</f>
        <v/>
      </c>
      <c r="HX26">
        <f>INDEX('EIA Consumption'!$A:$CZ,$G26,HX$19)/12-(HX20+HX22+HX24+HX25+HX27+HX28)</f>
        <v/>
      </c>
      <c r="HY26">
        <f>INDEX('EIA Consumption'!$A:$CZ,$G26,HY$19)/12-(HY20+HY22+HY24+HY25+HY27+HY28)</f>
        <v/>
      </c>
      <c r="HZ26">
        <f>INDEX('EIA Consumption'!$A:$CZ,$G26,HZ$19)/12-(HZ20+HZ22+HZ24+HZ25+HZ27+HZ28)</f>
        <v/>
      </c>
      <c r="IA26">
        <f>INDEX('EIA Consumption'!$A:$CZ,$G26,IA$19)/12-(IA20+IA22+IA24+IA25+IA27+IA28)</f>
        <v/>
      </c>
      <c r="IB26">
        <f>INDEX('EIA Consumption'!$A:$CZ,$G26,IB$19)/12-(IB20+IB22+IB24+IB25+IB27+IB28)</f>
        <v/>
      </c>
      <c r="IC26">
        <f>INDEX('EIA Consumption'!$A:$CZ,$G26,IC$19)/12-(IC20+IC22+IC24+IC25+IC27+IC28)</f>
        <v/>
      </c>
      <c r="ID26">
        <f>INDEX('EIA Consumption'!$A:$CZ,$G26,ID$19)/12-(ID20+ID22+ID24+ID25+ID27+ID28)</f>
        <v/>
      </c>
      <c r="IE26">
        <f>INDEX('EIA Consumption'!$A:$CZ,$G26,IE$19)/12-(IE20+IE22+IE24+IE25+IE27+IE28)</f>
        <v/>
      </c>
      <c r="IF26">
        <f>INDEX('EIA Consumption'!$A:$CZ,$G26,IF$19)/12-(IF20+IF22+IF24+IF25+IF27+IF28)</f>
        <v/>
      </c>
      <c r="IG26">
        <f>INDEX('EIA Consumption'!$A:$CZ,$G26,IG$19)/12-(IG20+IG22+IG24+IG25+IG27+IG28)</f>
        <v/>
      </c>
      <c r="IH26">
        <f>INDEX('EIA Consumption'!$A:$CZ,$G26,IH$19)/12-(IH20+IH22+IH24+IH25+IH27+IH28)</f>
        <v/>
      </c>
      <c r="II26">
        <f>INDEX('EIA Consumption'!$A:$CZ,$G26,II$19)/12-(II20+II22+II24+II25+II27+II28)</f>
        <v/>
      </c>
      <c r="IJ26">
        <f>INDEX('EIA Consumption'!$A:$CZ,$G26,IJ$19)/12-(IJ20+IJ22+IJ24+IJ25+IJ27+IJ28)</f>
        <v/>
      </c>
      <c r="IK26">
        <f>INDEX('EIA Consumption'!$A:$CZ,$G26,IK$19)/12-(IK20+IK22+IK24+IK25+IK27+IK28)</f>
        <v/>
      </c>
      <c r="IL26">
        <f>INDEX('EIA Consumption'!$A:$CZ,$G26,IL$19)/12-(IL20+IL22+IL24+IL25+IL27+IL28)</f>
        <v/>
      </c>
      <c r="IM26">
        <f>INDEX('EIA Consumption'!$A:$CZ,$G26,IM$19)/12-(IM20+IM22+IM24+IM25+IM27+IM28)</f>
        <v/>
      </c>
      <c r="IN26">
        <f>INDEX('EIA Consumption'!$A:$CZ,$G26,IN$19)/12-(IN20+IN22+IN24+IN25+IN27+IN28)</f>
        <v/>
      </c>
      <c r="IO26">
        <f>INDEX('EIA Consumption'!$A:$CZ,$G26,IO$19)/12-(IO20+IO22+IO24+IO25+IO27+IO28)</f>
        <v/>
      </c>
      <c r="IP26">
        <f>INDEX('EIA Consumption'!$A:$CZ,$G26,IP$19)/12-(IP20+IP22+IP24+IP25+IP27+IP28)</f>
        <v/>
      </c>
      <c r="IQ26">
        <f>INDEX('EIA Consumption'!$A:$CZ,$G26,IQ$19)/12-(IQ20+IQ22+IQ24+IQ25+IQ27+IQ28)</f>
        <v/>
      </c>
      <c r="IR26">
        <f>INDEX('EIA Consumption'!$A:$CZ,$G26,IR$19)/12-(IR20+IR22+IR24+IR25+IR27+IR28)</f>
        <v/>
      </c>
      <c r="IS26">
        <f>INDEX('EIA Consumption'!$A:$CZ,$G26,IS$19)/12-(IS20+IS22+IS24+IS25+IS27+IS28)</f>
        <v/>
      </c>
      <c r="IT26">
        <f>INDEX('EIA Consumption'!$A:$CZ,$G26,IT$19)/12-(IT20+IT22+IT24+IT25+IT27+IT28)</f>
        <v/>
      </c>
      <c r="IU26">
        <f>INDEX('EIA Consumption'!$A:$CZ,$G26,IU$19)/12-(IU20+IU22+IU24+IU25+IU27+IU28)</f>
        <v/>
      </c>
      <c r="IV26">
        <f>INDEX('EIA Consumption'!$A:$CZ,$G26,IV$19)/12-(IV20+IV22+IV24+IV25+IV27+IV28)</f>
        <v/>
      </c>
      <c r="IW26">
        <f>INDEX('EIA Consumption'!$A:$CZ,$G26,IW$19)/12-(IW20+IW22+IW24+IW25+IW27+IW28)</f>
        <v/>
      </c>
      <c r="IX26">
        <f>INDEX('EIA Consumption'!$A:$CZ,$G26,IX$19)/12-(IX20+IX22+IX24+IX25+IX27+IX28)</f>
        <v/>
      </c>
      <c r="IY26">
        <f>INDEX('EIA Consumption'!$A:$CZ,$G26,IY$19)/12-(IY20+IY22+IY24+IY25+IY27+IY28)</f>
        <v/>
      </c>
      <c r="IZ26">
        <f>INDEX('EIA Consumption'!$A:$CZ,$G26,IZ$19)/12-(IZ20+IZ22+IZ24+IZ25+IZ27+IZ28)</f>
        <v/>
      </c>
      <c r="JA26">
        <f>INDEX('EIA Consumption'!$A:$CZ,$G26,JA$19)/12-(JA20+JA22+JA24+JA25+JA27+JA28)</f>
        <v/>
      </c>
      <c r="JB26">
        <f>INDEX('EIA Consumption'!$A:$CZ,$G26,JB$19)/12-(JB20+JB22+JB24+JB25+JB27+JB28)</f>
        <v/>
      </c>
      <c r="JC26">
        <f>INDEX('EIA Consumption'!$A:$CZ,$G26,JC$19)/12-(JC20+JC22+JC24+JC25+JC27+JC28)</f>
        <v/>
      </c>
      <c r="JD26">
        <f>INDEX('EIA Consumption'!$A:$CZ,$G26,JD$19)/12-(JD20+JD22+JD24+JD25+JD27+JD28)</f>
        <v/>
      </c>
      <c r="JE26">
        <f>INDEX('EIA Consumption'!$A:$CZ,$G26,JE$19)/12-(JE20+JE22+JE24+JE25+JE27+JE28)</f>
        <v/>
      </c>
      <c r="JF26">
        <f>INDEX('EIA Consumption'!$A:$CZ,$G26,JF$19)/12-(JF20+JF22+JF24+JF25+JF27+JF28)</f>
        <v/>
      </c>
      <c r="JG26">
        <f>INDEX('EIA Consumption'!$A:$CZ,$G26,JG$19)/12-(JG20+JG22+JG24+JG25+JG27+JG28)</f>
        <v/>
      </c>
      <c r="JH26">
        <f>INDEX('EIA Consumption'!$A:$CZ,$G26,JH$19)/12-(JH20+JH22+JH24+JH25+JH27+JH28)</f>
        <v/>
      </c>
      <c r="JI26">
        <f>INDEX('EIA Consumption'!$A:$CZ,$G26,JI$19)/12-(JI20+JI22+JI24+JI25+JI27+JI28)</f>
        <v/>
      </c>
      <c r="JJ26">
        <f>INDEX('EIA Consumption'!$A:$CZ,$G26,JJ$19)/12-(JJ20+JJ22+JJ24+JJ25+JJ27+JJ28)</f>
        <v/>
      </c>
      <c r="JK26">
        <f>INDEX('EIA Consumption'!$A:$CZ,$G26,JK$19)/12-(JK20+JK22+JK24+JK25+JK27+JK28)</f>
        <v/>
      </c>
      <c r="JL26">
        <f>INDEX('EIA Consumption'!$A:$CZ,$G26,JL$19)/12-(JL20+JL22+JL24+JL25+JL27+JL28)</f>
        <v/>
      </c>
      <c r="JM26">
        <f>INDEX('EIA Consumption'!$A:$CZ,$G26,JM$19)/12-(JM20+JM22+JM24+JM25+JM27+JM28)</f>
        <v/>
      </c>
      <c r="JN26">
        <f>INDEX('EIA Consumption'!$A:$CZ,$G26,JN$19)/12-(JN20+JN22+JN24+JN25+JN27+JN28)</f>
        <v/>
      </c>
      <c r="JO26">
        <f>INDEX('EIA Consumption'!$A:$CZ,$G26,JO$19)/12-(JO20+JO22+JO24+JO25+JO27+JO28)</f>
        <v/>
      </c>
      <c r="JP26">
        <f>INDEX('EIA Consumption'!$A:$CZ,$G26,JP$19)/12-(JP20+JP22+JP24+JP25+JP27+JP28)</f>
        <v/>
      </c>
      <c r="JQ26">
        <f>INDEX('EIA Consumption'!$A:$CZ,$G26,JQ$19)/12-(JQ20+JQ22+JQ24+JQ25+JQ27+JQ28)</f>
        <v/>
      </c>
      <c r="JR26">
        <f>INDEX('EIA Consumption'!$A:$CZ,$G26,JR$19)/12-(JR20+JR22+JR24+JR25+JR27+JR28)</f>
        <v/>
      </c>
      <c r="JS26">
        <f>INDEX('EIA Consumption'!$A:$CZ,$G26,JS$19)/12-(JS20+JS22+JS24+JS25+JS27+JS28)</f>
        <v/>
      </c>
      <c r="JT26">
        <f>INDEX('EIA Consumption'!$A:$CZ,$G26,JT$19)/12-(JT20+JT22+JT24+JT25+JT27+JT28)</f>
        <v/>
      </c>
      <c r="JU26">
        <f>INDEX('EIA Consumption'!$A:$CZ,$G26,JU$19)/12-(JU20+JU22+JU24+JU25+JU27+JU28)</f>
        <v/>
      </c>
      <c r="JV26">
        <f>INDEX('EIA Consumption'!$A:$CZ,$G26,JV$19)/12-(JV20+JV22+JV24+JV25+JV27+JV28)</f>
        <v/>
      </c>
      <c r="JW26">
        <f>INDEX('EIA Consumption'!$A:$CZ,$G26,JW$19)/12-(JW20+JW22+JW24+JW25+JW27+JW28)</f>
        <v/>
      </c>
      <c r="JX26">
        <f>INDEX('EIA Consumption'!$A:$CZ,$G26,JX$19)/12-(JX20+JX22+JX24+JX25+JX27+JX28)</f>
        <v/>
      </c>
      <c r="JY26">
        <f>INDEX('EIA Consumption'!$A:$CZ,$G26,JY$19)/12-(JY20+JY22+JY24+JY25+JY27+JY28)</f>
        <v/>
      </c>
      <c r="JZ26">
        <f>INDEX('EIA Consumption'!$A:$CZ,$G26,JZ$19)/12-(JZ20+JZ22+JZ24+JZ25+JZ27+JZ28)</f>
        <v/>
      </c>
      <c r="KA26">
        <f>INDEX('EIA Consumption'!$A:$CZ,$G26,KA$19)/12-(KA20+KA22+KA24+KA25+KA27+KA28)</f>
        <v/>
      </c>
      <c r="KB26">
        <f>INDEX('EIA Consumption'!$A:$CZ,$G26,KB$19)/12-(KB20+KB22+KB24+KB25+KB27+KB28)</f>
        <v/>
      </c>
      <c r="KC26">
        <f>INDEX('EIA Consumption'!$A:$CZ,$G26,KC$19)/12-(KC20+KC22+KC24+KC25+KC27+KC28)</f>
        <v/>
      </c>
      <c r="KD26">
        <f>INDEX('EIA Consumption'!$A:$CZ,$G26,KD$19)/12-(KD20+KD22+KD24+KD25+KD27+KD28)</f>
        <v/>
      </c>
      <c r="KE26">
        <f>INDEX('EIA Consumption'!$A:$CZ,$G26,KE$19)/12-(KE20+KE22+KE24+KE25+KE27+KE28)</f>
        <v/>
      </c>
      <c r="KF26">
        <f>INDEX('EIA Consumption'!$A:$CZ,$G26,KF$19)/12-(KF20+KF22+KF24+KF25+KF27+KF28)</f>
        <v/>
      </c>
      <c r="KG26">
        <f>INDEX('EIA Consumption'!$A:$CZ,$G26,KG$19)/12-(KG20+KG22+KG24+KG25+KG27+KG28)</f>
        <v/>
      </c>
      <c r="KH26">
        <f>INDEX('EIA Consumption'!$A:$CZ,$G26,KH$19)/12-(KH20+KH22+KH24+KH25+KH27+KH28)</f>
        <v/>
      </c>
      <c r="KI26">
        <f>INDEX('EIA Consumption'!$A:$CZ,$G26,KI$19)/12-(KI20+KI22+KI24+KI25+KI27+KI28)</f>
        <v/>
      </c>
      <c r="KJ26">
        <f>INDEX('EIA Consumption'!$A:$CZ,$G26,KJ$19)/12-(KJ20+KJ22+KJ24+KJ25+KJ27+KJ28)</f>
        <v/>
      </c>
      <c r="KK26">
        <f>INDEX('EIA Consumption'!$A:$CZ,$G26,KK$19)/12-(KK20+KK22+KK24+KK25+KK27+KK28)</f>
        <v/>
      </c>
      <c r="KL26">
        <f>INDEX('EIA Consumption'!$A:$CZ,$G26,KL$19)/12-(KL20+KL22+KL24+KL25+KL27+KL28)</f>
        <v/>
      </c>
      <c r="KM26">
        <f>INDEX('EIA Consumption'!$A:$CZ,$G26,KM$19)/12-(KM20+KM22+KM24+KM25+KM27+KM28)</f>
        <v/>
      </c>
      <c r="KN26">
        <f>INDEX('EIA Consumption'!$A:$CZ,$G26,KN$19)/12-(KN20+KN22+KN24+KN25+KN27+KN28)</f>
        <v/>
      </c>
      <c r="KO26">
        <f>INDEX('EIA Consumption'!$A:$CZ,$G26,KO$19)/12-(KO20+KO22+KO24+KO25+KO27+KO28)</f>
        <v/>
      </c>
      <c r="KP26">
        <f>INDEX('EIA Consumption'!$A:$CZ,$G26,KP$19)/12-(KP20+KP22+KP24+KP25+KP27+KP28)</f>
        <v/>
      </c>
      <c r="KQ26">
        <f>INDEX('EIA Consumption'!$A:$CZ,$G26,KQ$19)/12-(KQ20+KQ22+KQ24+KQ25+KQ27+KQ28)</f>
        <v/>
      </c>
      <c r="KR26">
        <f>INDEX('EIA Consumption'!$A:$CZ,$G26,KR$19)/12-(KR20+KR22+KR24+KR25+KR27+KR28)</f>
        <v/>
      </c>
      <c r="KS26">
        <f>INDEX('EIA Consumption'!$A:$CZ,$G26,KS$19)/12-(KS20+KS22+KS24+KS25+KS27+KS28)</f>
        <v/>
      </c>
      <c r="KT26">
        <f>INDEX('EIA Consumption'!$A:$CZ,$G26,KT$19)/12-(KT20+KT22+KT24+KT25+KT27+KT28)</f>
        <v/>
      </c>
      <c r="KU26">
        <f>INDEX('EIA Consumption'!$A:$CZ,$G26,KU$19)/12-(KU20+KU22+KU24+KU25+KU27+KU28)</f>
        <v/>
      </c>
      <c r="KV26">
        <f>INDEX('EIA Consumption'!$A:$CZ,$G26,KV$19)/12-(KV20+KV22+KV24+KV25+KV27+KV28)</f>
        <v/>
      </c>
      <c r="KW26">
        <f>INDEX('EIA Consumption'!$A:$CZ,$G26,KW$19)/12-(KW20+KW22+KW24+KW25+KW27+KW28)</f>
        <v/>
      </c>
      <c r="KX26">
        <f>INDEX('EIA Consumption'!$A:$CZ,$G26,KX$19)/12-(KX20+KX22+KX24+KX25+KX27+KX28)</f>
        <v/>
      </c>
      <c r="KY26">
        <f>INDEX('EIA Consumption'!$A:$CZ,$G26,KY$19)/12-(KY20+KY22+KY24+KY25+KY27+KY28)</f>
        <v/>
      </c>
      <c r="KZ26">
        <f>INDEX('EIA Consumption'!$A:$CZ,$G26,KZ$19)/12-(KZ20+KZ22+KZ24+KZ25+KZ27+KZ28)</f>
        <v/>
      </c>
      <c r="LA26">
        <f>INDEX('EIA Consumption'!$A:$CZ,$G26,LA$19)/12-(LA20+LA22+LA24+LA25+LA27+LA28)</f>
        <v/>
      </c>
      <c r="LB26">
        <f>INDEX('EIA Consumption'!$A:$CZ,$G26,LB$19)/12-(LB20+LB22+LB24+LB25+LB27+LB28)</f>
        <v/>
      </c>
      <c r="LC26">
        <f>INDEX('EIA Consumption'!$A:$CZ,$G26,LC$19)/12-(LC20+LC22+LC24+LC25+LC27+LC28)</f>
        <v/>
      </c>
      <c r="LD26">
        <f>INDEX('EIA Consumption'!$A:$CZ,$G26,LD$19)/12-(LD20+LD22+LD24+LD25+LD27+LD28)</f>
        <v/>
      </c>
      <c r="LE26">
        <f>INDEX('EIA Consumption'!$A:$CZ,$G26,LE$19)/12-(LE20+LE22+LE24+LE25+LE27+LE28)</f>
        <v/>
      </c>
      <c r="LF26">
        <f>INDEX('EIA Consumption'!$A:$CZ,$G26,LF$19)/12-(LF20+LF22+LF24+LF25+LF27+LF28)</f>
        <v/>
      </c>
      <c r="LG26">
        <f>INDEX('EIA Consumption'!$A:$CZ,$G26,LG$19)/12-(LG20+LG22+LG24+LG25+LG27+LG28)</f>
        <v/>
      </c>
      <c r="LH26">
        <f>INDEX('EIA Consumption'!$A:$CZ,$G26,LH$19)/12-(LH20+LH22+LH24+LH25+LH27+LH28)</f>
        <v/>
      </c>
      <c r="LI26">
        <f>INDEX('EIA Consumption'!$A:$CZ,$G26,LI$19)/12-(LI20+LI22+LI24+LI25+LI27+LI28)</f>
        <v/>
      </c>
      <c r="LJ26">
        <f>INDEX('EIA Consumption'!$A:$CZ,$G26,LJ$19)/12-(LJ20+LJ22+LJ24+LJ25+LJ27+LJ28)</f>
        <v/>
      </c>
      <c r="LK26">
        <f>INDEX('EIA Consumption'!$A:$CZ,$G26,LK$19)/12-(LK20+LK22+LK24+LK25+LK27+LK28)</f>
        <v/>
      </c>
      <c r="LL26">
        <f>INDEX('EIA Consumption'!$A:$CZ,$G26,LL$19)/12-(LL20+LL22+LL24+LL25+LL27+LL28)</f>
        <v/>
      </c>
      <c r="LM26">
        <f>INDEX('EIA Consumption'!$A:$CZ,$G26,LM$19)/12-(LM20+LM22+LM24+LM25+LM27+LM28)</f>
        <v/>
      </c>
      <c r="LN26">
        <f>INDEX('EIA Consumption'!$A:$CZ,$G26,LN$19)/12-(LN20+LN22+LN24+LN25+LN27+LN28)</f>
        <v/>
      </c>
      <c r="LO26">
        <f>INDEX('EIA Consumption'!$A:$CZ,$G26,LO$19)/12-(LO20+LO22+LO24+LO25+LO27+LO28)</f>
        <v/>
      </c>
      <c r="LP26">
        <f>INDEX('EIA Consumption'!$A:$CZ,$G26,LP$19)/12-(LP20+LP22+LP24+LP25+LP27+LP28)</f>
        <v/>
      </c>
      <c r="LQ26">
        <f>INDEX('EIA Consumption'!$A:$CZ,$G26,LQ$19)/12-(LQ20+LQ22+LQ24+LQ25+LQ27+LQ28)</f>
        <v/>
      </c>
      <c r="LR26">
        <f>INDEX('EIA Consumption'!$A:$CZ,$G26,LR$19)/12-(LR20+LR22+LR24+LR25+LR27+LR28)</f>
        <v/>
      </c>
      <c r="LS26">
        <f>INDEX('EIA Consumption'!$A:$CZ,$G26,LS$19)/12-(LS20+LS22+LS24+LS25+LS27+LS28)</f>
        <v/>
      </c>
      <c r="LT26">
        <f>INDEX('EIA Consumption'!$A:$CZ,$G26,LT$19)/12-(LT20+LT22+LT24+LT25+LT27+LT28)</f>
        <v/>
      </c>
      <c r="LU26">
        <f>INDEX('EIA Consumption'!$A:$CZ,$G26,LU$19)/12-(LU20+LU22+LU24+LU25+LU27+LU28)</f>
        <v/>
      </c>
      <c r="LV26">
        <f>INDEX('EIA Consumption'!$A:$CZ,$G26,LV$19)/12-(LV20+LV22+LV24+LV25+LV27+LV28)</f>
        <v/>
      </c>
      <c r="LW26">
        <f>INDEX('EIA Consumption'!$A:$CZ,$G26,LW$19)/12-(LW20+LW22+LW24+LW25+LW27+LW28)</f>
        <v/>
      </c>
      <c r="LX26">
        <f>INDEX('EIA Consumption'!$A:$CZ,$G26,LX$19)/12-(LX20+LX22+LX24+LX25+LX27+LX28)</f>
        <v/>
      </c>
      <c r="LY26">
        <f>INDEX('EIA Consumption'!$A:$CZ,$G26,LY$19)/12-(LY20+LY22+LY24+LY25+LY27+LY28)</f>
        <v/>
      </c>
      <c r="LZ26">
        <f>INDEX('EIA Consumption'!$A:$CZ,$G26,LZ$19)/12-(LZ20+LZ22+LZ24+LZ25+LZ27+LZ28)</f>
        <v/>
      </c>
      <c r="MA26">
        <f>INDEX('EIA Consumption'!$A:$CZ,$G26,MA$19)/12-(MA20+MA22+MA24+MA25+MA27+MA28)</f>
        <v/>
      </c>
      <c r="MB26">
        <f>INDEX('EIA Consumption'!$A:$CZ,$G26,MB$19)/12-(MB20+MB22+MB24+MB25+MB27+MB28)</f>
        <v/>
      </c>
      <c r="MC26">
        <f>INDEX('EIA Consumption'!$A:$CZ,$G26,MC$19)/12-(MC20+MC22+MC24+MC25+MC27+MC28)</f>
        <v/>
      </c>
      <c r="MD26">
        <f>INDEX('EIA Consumption'!$A:$CZ,$G26,MD$19)/12-(MD20+MD22+MD24+MD25+MD27+MD28)</f>
        <v/>
      </c>
      <c r="ME26">
        <f>INDEX('EIA Consumption'!$A:$CZ,$G26,ME$19)/12-(ME20+ME22+ME24+ME25+ME27+ME28)</f>
        <v/>
      </c>
      <c r="MF26">
        <f>INDEX('EIA Consumption'!$A:$CZ,$G26,MF$19)/12-(MF20+MF22+MF24+MF25+MF27+MF28)</f>
        <v/>
      </c>
      <c r="MG26">
        <f>INDEX('EIA Consumption'!$A:$CZ,$G26,MG$19)/12-(MG20+MG22+MG24+MG25+MG27+MG28)</f>
        <v/>
      </c>
      <c r="MH26">
        <f>INDEX('EIA Consumption'!$A:$CZ,$G26,MH$19)/12-(MH20+MH22+MH24+MH25+MH27+MH28)</f>
        <v/>
      </c>
      <c r="MI26">
        <f>INDEX('EIA Consumption'!$A:$CZ,$G26,MI$19)/12-(MI20+MI22+MI24+MI25+MI27+MI28)</f>
        <v/>
      </c>
      <c r="MJ26">
        <f>INDEX('EIA Consumption'!$A:$CZ,$G26,MJ$19)/12-(MJ20+MJ22+MJ24+MJ25+MJ27+MJ28)</f>
        <v/>
      </c>
      <c r="MK26">
        <f>INDEX('EIA Consumption'!$A:$CZ,$G26,MK$19)/12-(MK20+MK22+MK24+MK25+MK27+MK28)</f>
        <v/>
      </c>
      <c r="ML26">
        <f>INDEX('EIA Consumption'!$A:$CZ,$G26,ML$19)/12-(ML20+ML22+ML24+ML25+ML27+ML28)</f>
        <v/>
      </c>
      <c r="MM26">
        <f>INDEX('EIA Consumption'!$A:$CZ,$G26,MM$19)/12-(MM20+MM22+MM24+MM25+MM27+MM28)</f>
        <v/>
      </c>
      <c r="MN26">
        <f>INDEX('EIA Consumption'!$A:$CZ,$G26,MN$19)/12-(MN20+MN22+MN24+MN25+MN27+MN28)</f>
        <v/>
      </c>
      <c r="MO26">
        <f>INDEX('EIA Consumption'!$A:$CZ,$G26,MO$19)/12-(MO20+MO22+MO24+MO25+MO27+MO28)</f>
        <v/>
      </c>
      <c r="MP26">
        <f>INDEX('EIA Consumption'!$A:$CZ,$G26,MP$19)/12-(MP20+MP22+MP24+MP25+MP27+MP28)</f>
        <v/>
      </c>
      <c r="MQ26">
        <f>INDEX('EIA Consumption'!$A:$CZ,$G26,MQ$19)/12-(MQ20+MQ22+MQ24+MQ25+MQ27+MQ28)</f>
        <v/>
      </c>
      <c r="MR26">
        <f>INDEX('EIA Consumption'!$A:$CZ,$G26,MR$19)/12-(MR20+MR22+MR24+MR25+MR27+MR28)</f>
        <v/>
      </c>
      <c r="MS26">
        <f>INDEX('EIA Consumption'!$A:$CZ,$G26,MS$19)/12-(MS20+MS22+MS24+MS25+MS27+MS28)</f>
        <v/>
      </c>
      <c r="MT26">
        <f>INDEX('EIA Consumption'!$A:$CZ,$G26,MT$19)/12-(MT20+MT22+MT24+MT25+MT27+MT28)</f>
        <v/>
      </c>
      <c r="MU26">
        <f>INDEX('EIA Consumption'!$A:$CZ,$G26,MU$19)/12-(MU20+MU22+MU24+MU25+MU27+MU28)</f>
        <v/>
      </c>
      <c r="MV26">
        <f>INDEX('EIA Consumption'!$A:$CZ,$G26,MV$19)/12-(MV20+MV22+MV24+MV25+MV27+MV28)</f>
        <v/>
      </c>
      <c r="MW26">
        <f>INDEX('EIA Consumption'!$A:$CZ,$G26,MW$19)/12-(MW20+MW22+MW24+MW25+MW27+MW28)</f>
        <v/>
      </c>
      <c r="MX26">
        <f>INDEX('EIA Consumption'!$A:$CZ,$G26,MX$19)/12-(MX20+MX22+MX24+MX25+MX27+MX28)</f>
        <v/>
      </c>
      <c r="MY26">
        <f>INDEX('EIA Consumption'!$A:$CZ,$G26,MY$19)/12-(MY20+MY22+MY24+MY25+MY27+MY28)</f>
        <v/>
      </c>
      <c r="MZ26">
        <f>INDEX('EIA Consumption'!$A:$CZ,$G26,MZ$19)/12-(MZ20+MZ22+MZ24+MZ25+MZ27+MZ28)</f>
        <v/>
      </c>
      <c r="NA26">
        <f>INDEX('EIA Consumption'!$A:$CZ,$G26,NA$19)/12-(NA20+NA22+NA24+NA25+NA27+NA28)</f>
        <v/>
      </c>
      <c r="NB26">
        <f>INDEX('EIA Consumption'!$A:$CZ,$G26,NB$19)/12-(NB20+NB22+NB24+NB25+NB27+NB28)</f>
        <v/>
      </c>
      <c r="NC26">
        <f>INDEX('EIA Consumption'!$A:$CZ,$G26,NC$19)/12-(NC20+NC22+NC24+NC25+NC27+NC28)</f>
        <v/>
      </c>
      <c r="ND26">
        <f>INDEX('EIA Consumption'!$A:$CZ,$G26,ND$19)/12-(ND20+ND22+ND24+ND25+ND27+ND28)</f>
        <v/>
      </c>
      <c r="NE26">
        <f>INDEX('EIA Consumption'!$A:$CZ,$G26,NE$19)/12-(NE20+NE22+NE24+NE25+NE27+NE28)</f>
        <v/>
      </c>
      <c r="NF26">
        <f>INDEX('EIA Consumption'!$A:$CZ,$G26,NF$19)/12-(NF20+NF22+NF24+NF25+NF27+NF28)</f>
        <v/>
      </c>
      <c r="NG26">
        <f>INDEX('EIA Consumption'!$A:$CZ,$G26,NG$19)/12-(NG20+NG22+NG24+NG25+NG27+NG28)</f>
        <v/>
      </c>
      <c r="NH26">
        <f>INDEX('EIA Consumption'!$A:$CZ,$G26,NH$19)/12-(NH20+NH22+NH24+NH25+NH27+NH28)</f>
        <v/>
      </c>
      <c r="NI26">
        <f>INDEX('EIA Consumption'!$A:$CZ,$G26,NI$19)/12-(NI20+NI22+NI24+NI25+NI27+NI28)</f>
        <v/>
      </c>
      <c r="NJ26">
        <f>INDEX('EIA Consumption'!$A:$CZ,$G26,NJ$19)/12-(NJ20+NJ22+NJ24+NJ25+NJ27+NJ28)</f>
        <v/>
      </c>
      <c r="NK26">
        <f>INDEX('EIA Consumption'!$A:$CZ,$G26,NK$19)/12-(NK20+NK22+NK24+NK25+NK27+NK28)</f>
        <v/>
      </c>
      <c r="NL26">
        <f>INDEX('EIA Consumption'!$A:$CZ,$G26,NL$19)/12-(NL20+NL22+NL24+NL25+NL27+NL28)</f>
        <v/>
      </c>
      <c r="NM26">
        <f>INDEX('EIA Consumption'!$A:$CZ,$G26,NM$19)/12-(NM20+NM22+NM24+NM25+NM27+NM28)</f>
        <v/>
      </c>
      <c r="NN26">
        <f>INDEX('EIA Consumption'!$A:$CZ,$G26,NN$19)/12-(NN20+NN22+NN24+NN25+NN27+NN28)</f>
        <v/>
      </c>
      <c r="NO26">
        <f>INDEX('EIA Consumption'!$A:$CZ,$G26,NO$19)/12-(NO20+NO22+NO24+NO25+NO27+NO28)</f>
        <v/>
      </c>
      <c r="NP26">
        <f>INDEX('EIA Consumption'!$A:$CZ,$G26,NP$19)/12-(NP20+NP22+NP24+NP25+NP27+NP28)</f>
        <v/>
      </c>
      <c r="NQ26">
        <f>INDEX('EIA Consumption'!$A:$CZ,$G26,NQ$19)/12-(NQ20+NQ22+NQ24+NQ25+NQ27+NQ28)</f>
        <v/>
      </c>
      <c r="NR26">
        <f>INDEX('EIA Consumption'!$A:$CZ,$G26,NR$19)/12-(NR20+NR22+NR24+NR25+NR27+NR28)</f>
        <v/>
      </c>
      <c r="NS26">
        <f>INDEX('EIA Consumption'!$A:$CZ,$G26,NS$19)/12-(NS20+NS22+NS24+NS25+NS27+NS28)</f>
        <v/>
      </c>
      <c r="NT26">
        <f>INDEX('EIA Consumption'!$A:$CZ,$G26,NT$19)/12-(NT20+NT22+NT24+NT25+NT27+NT28)</f>
        <v/>
      </c>
      <c r="NU26">
        <f>INDEX('EIA Consumption'!$A:$CZ,$G26,NU$19)/12-(NU20+NU22+NU24+NU25+NU27+NU28)</f>
        <v/>
      </c>
      <c r="NV26">
        <f>INDEX('EIA Consumption'!$A:$CZ,$G26,NV$19)/12-(NV20+NV22+NV24+NV25+NV27+NV28)</f>
        <v/>
      </c>
      <c r="NW26">
        <f>INDEX('EIA Consumption'!$A:$CZ,$G26,NW$19)/12-(NW20+NW22+NW24+NW25+NW27+NW28)</f>
        <v/>
      </c>
      <c r="NX26">
        <f>INDEX('EIA Consumption'!$A:$CZ,$G26,NX$19)/12-(NX20+NX22+NX24+NX25+NX27+NX28)</f>
        <v/>
      </c>
      <c r="NY26">
        <f>INDEX('EIA Consumption'!$A:$CZ,$G26,NY$19)/12-(NY20+NY22+NY24+NY25+NY27+NY28)</f>
        <v/>
      </c>
      <c r="NZ26">
        <f>INDEX('EIA Consumption'!$A:$CZ,$G26,NZ$19)/12-(NZ20+NZ22+NZ24+NZ25+NZ27+NZ28)</f>
        <v/>
      </c>
      <c r="OA26">
        <f>INDEX('EIA Consumption'!$A:$CZ,$G26,OA$19)/12-(OA20+OA22+OA24+OA25+OA27+OA28)</f>
        <v/>
      </c>
      <c r="OB26">
        <f>INDEX('EIA Consumption'!$A:$CZ,$G26,OB$19)/12-(OB20+OB22+OB24+OB25+OB27+OB28)</f>
        <v/>
      </c>
      <c r="OC26">
        <f>INDEX('EIA Consumption'!$A:$CZ,$G26,OC$19)/12-(OC20+OC22+OC24+OC25+OC27+OC28)</f>
        <v/>
      </c>
      <c r="OD26">
        <f>INDEX('EIA Consumption'!$A:$CZ,$G26,OD$19)/12-(OD20+OD22+OD24+OD25+OD27+OD28)</f>
        <v/>
      </c>
      <c r="OE26">
        <f>INDEX('EIA Consumption'!$A:$CZ,$G26,OE$19)/12-(OE20+OE22+OE24+OE25+OE27+OE28)</f>
        <v/>
      </c>
      <c r="OF26">
        <f>INDEX('EIA Consumption'!$A:$CZ,$G26,OF$19)/12-(OF20+OF22+OF24+OF25+OF27+OF28)</f>
        <v/>
      </c>
      <c r="OG26">
        <f>INDEX('EIA Consumption'!$A:$CZ,$G26,OG$19)/12-(OG20+OG22+OG24+OG25+OG27+OG28)</f>
        <v/>
      </c>
      <c r="OH26">
        <f>INDEX('EIA Consumption'!$A:$CZ,$G26,OH$19)/12-(OH20+OH22+OH24+OH25+OH27+OH28)</f>
        <v/>
      </c>
      <c r="OI26">
        <f>INDEX('EIA Consumption'!$A:$CZ,$G26,OI$19)/12-(OI20+OI22+OI24+OI25+OI27+OI28)</f>
        <v/>
      </c>
      <c r="OJ26">
        <f>INDEX('EIA Consumption'!$A:$CZ,$G26,OJ$19)/12-(OJ20+OJ22+OJ24+OJ25+OJ27+OJ28)</f>
        <v/>
      </c>
      <c r="OK26">
        <f>INDEX('EIA Consumption'!$A:$CZ,$G26,OK$19)/12-(OK20+OK22+OK24+OK25+OK27+OK28)</f>
        <v/>
      </c>
      <c r="OL26">
        <f>INDEX('EIA Consumption'!$A:$CZ,$G26,OL$19)/12-(OL20+OL22+OL24+OL25+OL27+OL28)</f>
        <v/>
      </c>
      <c r="OM26">
        <f>INDEX('EIA Consumption'!$A:$CZ,$G26,OM$19)/12-(OM20+OM22+OM24+OM25+OM27+OM28)</f>
        <v/>
      </c>
      <c r="ON26">
        <f>INDEX('EIA Consumption'!$A:$CZ,$G26,ON$19)/12-(ON20+ON22+ON24+ON25+ON27+ON28)</f>
        <v/>
      </c>
      <c r="OO26">
        <f>INDEX('EIA Consumption'!$A:$CZ,$G26,OO$19)/12-(OO20+OO22+OO24+OO25+OO27+OO28)</f>
        <v/>
      </c>
      <c r="OP26">
        <f>INDEX('EIA Consumption'!$A:$CZ,$G26,OP$19)/12-(OP20+OP22+OP24+OP25+OP27+OP28)</f>
        <v/>
      </c>
      <c r="OQ26">
        <f>INDEX('EIA Consumption'!$A:$CZ,$G26,OQ$19)/12-(OQ20+OQ22+OQ24+OQ25+OQ27+OQ28)</f>
        <v/>
      </c>
      <c r="OR26">
        <f>INDEX('EIA Consumption'!$A:$CZ,$G26,OR$19)/12-(OR20+OR22+OR24+OR25+OR27+OR28)</f>
        <v/>
      </c>
      <c r="OS26">
        <f>INDEX('EIA Consumption'!$A:$CZ,$G26,OS$19)/12-(OS20+OS22+OS24+OS25+OS27+OS28)</f>
        <v/>
      </c>
      <c r="OT26">
        <f>INDEX('EIA Consumption'!$A:$CZ,$G26,OT$19)/12-(OT20+OT22+OT24+OT25+OT27+OT28)</f>
        <v/>
      </c>
      <c r="OU26">
        <f>INDEX('EIA Consumption'!$A:$CZ,$G26,OU$19)/12-(OU20+OU22+OU24+OU25+OU27+OU28)</f>
        <v/>
      </c>
      <c r="OV26">
        <f>INDEX('EIA Consumption'!$A:$CZ,$G26,OV$19)/12-(OV20+OV22+OV24+OV25+OV27+OV28)</f>
        <v/>
      </c>
      <c r="OW26">
        <f>INDEX('EIA Consumption'!$A:$CZ,$G26,OW$19)/12-(OW20+OW22+OW24+OW25+OW27+OW28)</f>
        <v/>
      </c>
      <c r="OX26">
        <f>INDEX('EIA Consumption'!$A:$CZ,$G26,OX$19)/12-(OX20+OX22+OX24+OX25+OX27+OX28)</f>
        <v/>
      </c>
      <c r="OY26">
        <f>INDEX('EIA Consumption'!$A:$CZ,$G26,OY$19)/12-(OY20+OY22+OY24+OY25+OY27+OY28)</f>
        <v/>
      </c>
      <c r="OZ26">
        <f>INDEX('EIA Consumption'!$A:$CZ,$G26,OZ$19)/12-(OZ20+OZ22+OZ24+OZ25+OZ27+OZ28)</f>
        <v/>
      </c>
      <c r="PA26">
        <f>INDEX('EIA Consumption'!$A:$CZ,$G26,PA$19)/12-(PA20+PA22+PA24+PA25+PA27+PA28)</f>
        <v/>
      </c>
      <c r="PB26">
        <f>INDEX('EIA Consumption'!$A:$CZ,$G26,PB$19)/12-(PB20+PB22+PB24+PB25+PB27+PB28)</f>
        <v/>
      </c>
      <c r="PC26">
        <f>INDEX('EIA Consumption'!$A:$CZ,$G26,PC$19)/12-(PC20+PC22+PC24+PC25+PC27+PC28)</f>
        <v/>
      </c>
      <c r="PD26">
        <f>INDEX('EIA Consumption'!$A:$CZ,$G26,PD$19)/12-(PD20+PD22+PD24+PD25+PD27+PD28)</f>
        <v/>
      </c>
      <c r="PE26">
        <f>INDEX('EIA Consumption'!$A:$CZ,$G26,PE$19)/12-(PE20+PE22+PE24+PE25+PE27+PE28)</f>
        <v/>
      </c>
      <c r="PF26">
        <f>INDEX('EIA Consumption'!$A:$CZ,$G26,PF$19)/12-(PF20+PF22+PF24+PF25+PF27+PF28)</f>
        <v/>
      </c>
      <c r="PG26">
        <f>INDEX('EIA Consumption'!$A:$CZ,$G26,PG$19)/12-(PG20+PG22+PG24+PG25+PG27+PG28)</f>
        <v/>
      </c>
      <c r="PH26">
        <f>INDEX('EIA Consumption'!$A:$CZ,$G26,PH$19)/12-(PH20+PH22+PH24+PH25+PH27+PH28)</f>
        <v/>
      </c>
      <c r="PI26">
        <f>INDEX('EIA Consumption'!$A:$CZ,$G26,PI$19)/12-(PI20+PI22+PI24+PI25+PI27+PI28)</f>
        <v/>
      </c>
      <c r="PJ26">
        <f>INDEX('EIA Consumption'!$A:$CZ,$G26,PJ$19)/12-(PJ20+PJ22+PJ24+PJ25+PJ27+PJ28)</f>
        <v/>
      </c>
      <c r="PK26">
        <f>INDEX('EIA Consumption'!$A:$CZ,$G26,PK$19)/12-(PK20+PK22+PK24+PK25+PK27+PK28)</f>
        <v/>
      </c>
      <c r="PL26">
        <f>INDEX('EIA Consumption'!$A:$CZ,$G26,PL$19)/12-(PL20+PL22+PL24+PL25+PL27+PL28)</f>
        <v/>
      </c>
      <c r="PM26">
        <f>INDEX('EIA Consumption'!$A:$CZ,$G26,PM$19)/12-(PM20+PM22+PM24+PM25+PM27+PM28)</f>
        <v/>
      </c>
      <c r="PN26">
        <f>INDEX('EIA Consumption'!$A:$CZ,$G26,PN$19)/12-(PN20+PN22+PN24+PN25+PN27+PN28)</f>
        <v/>
      </c>
      <c r="PO26">
        <f>INDEX('EIA Consumption'!$A:$CZ,$G26,PO$19)/12-(PO20+PO22+PO24+PO25+PO27+PO28)</f>
        <v/>
      </c>
      <c r="PP26">
        <f>INDEX('EIA Consumption'!$A:$CZ,$G26,PP$19)/12-(PP20+PP22+PP24+PP25+PP27+PP28)</f>
        <v/>
      </c>
      <c r="PQ26">
        <f>INDEX('EIA Consumption'!$A:$CZ,$G26,PQ$19)/12-(PQ20+PQ22+PQ24+PQ25+PQ27+PQ28)</f>
        <v/>
      </c>
      <c r="PR26">
        <f>INDEX('EIA Consumption'!$A:$CZ,$G26,PR$19)/12-(PR20+PR22+PR24+PR25+PR27+PR28)</f>
        <v/>
      </c>
      <c r="PS26">
        <f>INDEX('EIA Consumption'!$A:$CZ,$G26,PS$19)/12-(PS20+PS22+PS24+PS25+PS27+PS28)</f>
        <v/>
      </c>
      <c r="PT26">
        <f>INDEX('EIA Consumption'!$A:$CZ,$G26,PT$19)/12-(PT20+PT22+PT24+PT25+PT27+PT28)</f>
        <v/>
      </c>
      <c r="PU26">
        <f>INDEX('EIA Consumption'!$A:$CZ,$G26,PU$19)/12-(PU20+PU22+PU24+PU25+PU27+PU28)</f>
        <v/>
      </c>
      <c r="PV26">
        <f>INDEX('EIA Consumption'!$A:$CZ,$G26,PV$19)/12-(PV20+PV22+PV24+PV25+PV27+PV28)</f>
        <v/>
      </c>
      <c r="PW26">
        <f>INDEX('EIA Consumption'!$A:$CZ,$G26,PW$19)/12-(PW20+PW22+PW24+PW25+PW27+PW28)</f>
        <v/>
      </c>
      <c r="PX26">
        <f>INDEX('EIA Consumption'!$A:$CZ,$G26,PX$19)/12-(PX20+PX22+PX24+PX25+PX27+PX28)</f>
        <v/>
      </c>
      <c r="PY26">
        <f>INDEX('EIA Consumption'!$A:$CZ,$G26,PY$19)/12-(PY20+PY22+PY24+PY25+PY27+PY28)</f>
        <v/>
      </c>
      <c r="PZ26">
        <f>INDEX('EIA Consumption'!$A:$CZ,$G26,PZ$19)/12-(PZ20+PZ22+PZ24+PZ25+PZ27+PZ28)</f>
        <v/>
      </c>
      <c r="QA26">
        <f>INDEX('EIA Consumption'!$A:$CZ,$G26,QA$19)/12-(QA20+QA22+QA24+QA25+QA27+QA28)</f>
        <v/>
      </c>
      <c r="QB26">
        <f>INDEX('EIA Consumption'!$A:$CZ,$G26,QB$19)/12-(QB20+QB22+QB24+QB25+QB27+QB28)</f>
        <v/>
      </c>
      <c r="QC26">
        <f>INDEX('EIA Consumption'!$A:$CZ,$G26,QC$19)/12-(QC20+QC22+QC24+QC25+QC27+QC28)</f>
        <v/>
      </c>
      <c r="QD26">
        <f>INDEX('EIA Consumption'!$A:$CZ,$G26,QD$19)/12-(QD20+QD22+QD24+QD25+QD27+QD28)</f>
        <v/>
      </c>
      <c r="QE26">
        <f>INDEX('EIA Consumption'!$A:$CZ,$G26,QE$19)/12-(QE20+QE22+QE24+QE25+QE27+QE28)</f>
        <v/>
      </c>
      <c r="QF26">
        <f>INDEX('EIA Consumption'!$A:$CZ,$G26,QF$19)/12-(QF20+QF22+QF24+QF25+QF27+QF28)</f>
        <v/>
      </c>
      <c r="QG26">
        <f>INDEX('EIA Consumption'!$A:$CZ,$G26,QG$19)/12-(QG20+QG22+QG24+QG25+QG27+QG28)</f>
        <v/>
      </c>
      <c r="QH26">
        <f>INDEX('EIA Consumption'!$A:$CZ,$G26,QH$19)/12-(QH20+QH22+QH24+QH25+QH27+QH28)</f>
        <v/>
      </c>
      <c r="QI26">
        <f>INDEX('EIA Consumption'!$A:$CZ,$G26,QI$19)/12-(QI20+QI22+QI24+QI25+QI27+QI28)</f>
        <v/>
      </c>
      <c r="QJ26">
        <f>INDEX('EIA Consumption'!$A:$CZ,$G26,QJ$19)/12-(QJ20+QJ22+QJ24+QJ25+QJ27+QJ28)</f>
        <v/>
      </c>
      <c r="QK26">
        <f>INDEX('EIA Consumption'!$A:$CZ,$G26,QK$19)/12-(QK20+QK22+QK24+QK25+QK27+QK28)</f>
        <v/>
      </c>
      <c r="QL26">
        <f>INDEX('EIA Consumption'!$A:$CZ,$G26,QL$19)/12-(QL20+QL22+QL24+QL25+QL27+QL28)</f>
        <v/>
      </c>
      <c r="QM26">
        <f>INDEX('EIA Consumption'!$A:$CZ,$G26,QM$19)/12-(QM20+QM22+QM24+QM25+QM27+QM28)</f>
        <v/>
      </c>
      <c r="QN26">
        <f>INDEX('EIA Consumption'!$A:$CZ,$G26,QN$19)/12-(QN20+QN22+QN24+QN25+QN27+QN28)</f>
        <v/>
      </c>
      <c r="QO26">
        <f>INDEX('EIA Consumption'!$A:$CZ,$G26,QO$19)/12-(QO20+QO22+QO24+QO25+QO27+QO28)</f>
        <v/>
      </c>
      <c r="QP26">
        <f>INDEX('EIA Consumption'!$A:$CZ,$G26,QP$19)/12-(QP20+QP22+QP24+QP25+QP27+QP28)</f>
        <v/>
      </c>
      <c r="QQ26">
        <f>INDEX('EIA Consumption'!$A:$CZ,$G26,QQ$19)/12-(QQ20+QQ22+QQ24+QQ25+QQ27+QQ28)</f>
        <v/>
      </c>
      <c r="QR26">
        <f>INDEX('EIA Consumption'!$A:$CZ,$G26,QR$19)/12-(QR20+QR22+QR24+QR25+QR27+QR28)</f>
        <v/>
      </c>
      <c r="QS26">
        <f>INDEX('EIA Consumption'!$A:$CZ,$G26,QS$19)/12-(QS20+QS22+QS24+QS25+QS27+QS28)</f>
        <v/>
      </c>
      <c r="QT26">
        <f>INDEX('EIA Consumption'!$A:$CZ,$G26,QT$19)/12-(QT20+QT22+QT24+QT25+QT27+QT28)</f>
        <v/>
      </c>
      <c r="QU26">
        <f>INDEX('EIA Consumption'!$A:$CZ,$G26,QU$19)/12-(QU20+QU22+QU24+QU25+QU27+QU28)</f>
        <v/>
      </c>
      <c r="QV26">
        <f>INDEX('EIA Consumption'!$A:$CZ,$G26,QV$19)/12-(QV20+QV22+QV24+QV25+QV27+QV28)</f>
        <v/>
      </c>
      <c r="QW26">
        <f>INDEX('EIA Consumption'!$A:$CZ,$G26,QW$19)/12-(QW20+QW22+QW24+QW25+QW27+QW28)</f>
        <v/>
      </c>
      <c r="QX26">
        <f>INDEX('EIA Consumption'!$A:$CZ,$G26,QX$19)/12-(QX20+QX22+QX24+QX25+QX27+QX28)</f>
        <v/>
      </c>
      <c r="QY26">
        <f>INDEX('EIA Consumption'!$A:$CZ,$G26,QY$19)/12-(QY20+QY22+QY24+QY25+QY27+QY28)</f>
        <v/>
      </c>
      <c r="QZ26">
        <f>INDEX('EIA Consumption'!$A:$CZ,$G26,QZ$19)/12-(QZ20+QZ22+QZ24+QZ25+QZ27+QZ28)</f>
        <v/>
      </c>
      <c r="RA26">
        <f>INDEX('EIA Consumption'!$A:$CZ,$G26,RA$19)/12-(RA20+RA22+RA24+RA25+RA27+RA28)</f>
        <v/>
      </c>
      <c r="RB26">
        <f>INDEX('EIA Consumption'!$A:$CZ,$G26,RB$19)/12-(RB20+RB22+RB24+RB25+RB27+RB28)</f>
        <v/>
      </c>
      <c r="RC26">
        <f>INDEX('EIA Consumption'!$A:$CZ,$G26,RC$19)/12-(RC20+RC22+RC24+RC25+RC27+RC28)</f>
        <v/>
      </c>
      <c r="RD26">
        <f>INDEX('EIA Consumption'!$A:$CZ,$G26,RD$19)/12-(RD20+RD22+RD24+RD25+RD27+RD28)</f>
        <v/>
      </c>
      <c r="RE26">
        <f>INDEX('EIA Consumption'!$A:$CZ,$G26,RE$19)/12-(RE20+RE22+RE24+RE25+RE27+RE28)</f>
        <v/>
      </c>
      <c r="RF26">
        <f>INDEX('EIA Consumption'!$A:$CZ,$G26,RF$19)/12-(RF20+RF22+RF24+RF25+RF27+RF28)</f>
        <v/>
      </c>
      <c r="RG26">
        <f>INDEX('EIA Consumption'!$A:$CZ,$G26,RG$19)/12-(RG20+RG22+RG24+RG25+RG27+RG28)</f>
        <v/>
      </c>
      <c r="RH26">
        <f>INDEX('EIA Consumption'!$A:$CZ,$G26,RH$19)/12-(RH20+RH22+RH24+RH25+RH27+RH28)</f>
        <v/>
      </c>
      <c r="RI26">
        <f>INDEX('EIA Consumption'!$A:$CZ,$G26,RI$19)/12-(RI20+RI22+RI24+RI25+RI27+RI28)</f>
        <v/>
      </c>
      <c r="RJ26">
        <f>INDEX('EIA Consumption'!$A:$CZ,$G26,RJ$19)/12-(RJ20+RJ22+RJ24+RJ25+RJ27+RJ28)</f>
        <v/>
      </c>
      <c r="RK26">
        <f>INDEX('EIA Consumption'!$A:$CZ,$G26,RK$19)/12-(RK20+RK22+RK24+RK25+RK27+RK28)</f>
        <v/>
      </c>
      <c r="RL26">
        <f>INDEX('EIA Consumption'!$A:$CZ,$G26,RL$19)/12-(RL20+RL22+RL24+RL25+RL27+RL28)</f>
        <v/>
      </c>
      <c r="RM26">
        <f>INDEX('EIA Consumption'!$A:$CZ,$G26,RM$19)/12-(RM20+RM22+RM24+RM25+RM27+RM28)</f>
        <v/>
      </c>
      <c r="RN26">
        <f>INDEX('EIA Consumption'!$A:$CZ,$G26,RN$19)/12-(RN20+RN22+RN24+RN25+RN27+RN28)</f>
        <v/>
      </c>
      <c r="RO26">
        <f>INDEX('EIA Consumption'!$A:$CZ,$G26,RO$19)/12-(RO20+RO22+RO24+RO25+RO27+RO28)</f>
        <v/>
      </c>
      <c r="RP26">
        <f>INDEX('EIA Consumption'!$A:$CZ,$G26,RP$19)/12-(RP20+RP22+RP24+RP25+RP27+RP28)</f>
        <v/>
      </c>
      <c r="RQ26">
        <f>INDEX('EIA Consumption'!$A:$CZ,$G26,RQ$19)/12-(RQ20+RQ22+RQ24+RQ25+RQ27+RQ28)</f>
        <v/>
      </c>
      <c r="RR26">
        <f>INDEX('EIA Consumption'!$A:$CZ,$G26,RR$19)/12-(RR20+RR22+RR24+RR25+RR27+RR28)</f>
        <v/>
      </c>
      <c r="RS26">
        <f>INDEX('EIA Consumption'!$A:$CZ,$G26,RS$19)/12-(RS20+RS22+RS24+RS25+RS27+RS28)</f>
        <v/>
      </c>
      <c r="RT26">
        <f>INDEX('EIA Consumption'!$A:$CZ,$G26,RT$19)/12-(RT20+RT22+RT24+RT25+RT27+RT28)</f>
        <v/>
      </c>
      <c r="RU26">
        <f>INDEX('EIA Consumption'!$A:$CZ,$G26,RU$19)/12-(RU20+RU22+RU24+RU25+RU27+RU28)</f>
        <v/>
      </c>
      <c r="RV26">
        <f>INDEX('EIA Consumption'!$A:$CZ,$G26,RV$19)/12-(RV20+RV22+RV24+RV25+RV27+RV28)</f>
        <v/>
      </c>
      <c r="RW26">
        <f>INDEX('EIA Consumption'!$A:$CZ,$G26,RW$19)/12-(RW20+RW22+RW24+RW25+RW27+RW28)</f>
        <v/>
      </c>
      <c r="RX26">
        <f>INDEX('EIA Consumption'!$A:$CZ,$G26,RX$19)/12-(RX20+RX22+RX24+RX25+RX27+RX28)</f>
        <v/>
      </c>
      <c r="RY26">
        <f>INDEX('EIA Consumption'!$A:$CZ,$G26,RY$19)/12-(RY20+RY22+RY24+RY25+RY27+RY28)</f>
        <v/>
      </c>
      <c r="RZ26">
        <f>INDEX('EIA Consumption'!$A:$CZ,$G26,RZ$19)/12-(RZ20+RZ22+RZ24+RZ25+RZ27+RZ28)</f>
        <v/>
      </c>
      <c r="SA26">
        <f>INDEX('EIA Consumption'!$A:$CZ,$G26,SA$19)/12-(SA20+SA22+SA24+SA25+SA27+SA28)</f>
        <v/>
      </c>
      <c r="SB26">
        <f>INDEX('EIA Consumption'!$A:$CZ,$G26,SB$19)/12-(SB20+SB22+SB24+SB25+SB27+SB28)</f>
        <v/>
      </c>
      <c r="SC26">
        <f>INDEX('EIA Consumption'!$A:$CZ,$G26,SC$19)/12-(SC20+SC22+SC24+SC25+SC27+SC28)</f>
        <v/>
      </c>
      <c r="SD26">
        <f>INDEX('EIA Consumption'!$A:$CZ,$G26,SD$19)/12-(SD20+SD22+SD24+SD25+SD27+SD28)</f>
        <v/>
      </c>
      <c r="SE26">
        <f>INDEX('EIA Consumption'!$A:$CZ,$G26,SE$19)/12-(SE20+SE22+SE24+SE25+SE27+SE28)</f>
        <v/>
      </c>
    </row>
    <row r="27" spans="1:499">
      <c r="A27" t="s">
        <v>42</v>
      </c>
      <c r="B27" t="s">
        <v>57</v>
      </c>
      <c r="G27">
        <f>MATCH($B27,'EIA Consumption'!$C:$C,0)</f>
        <v/>
      </c>
      <c r="H27">
        <f>INDEX('EIA Consumption'!$A:$CZ,$G27,H$19)/12</f>
        <v/>
      </c>
      <c r="I27">
        <f>INDEX('EIA Consumption'!$A:$CZ,$G27,I$19)/12</f>
        <v/>
      </c>
      <c r="J27">
        <f>INDEX('EIA Consumption'!$A:$CZ,$G27,J$19)/12</f>
        <v/>
      </c>
      <c r="K27">
        <f>INDEX('EIA Consumption'!$A:$CZ,$G27,K$19)/12</f>
        <v/>
      </c>
      <c r="L27">
        <f>INDEX('EIA Consumption'!$A:$CZ,$G27,L$19)/12</f>
        <v/>
      </c>
      <c r="M27">
        <f>INDEX('EIA Consumption'!$A:$CZ,$G27,M$19)/12</f>
        <v/>
      </c>
      <c r="N27">
        <f>INDEX('EIA Consumption'!$A:$CZ,$G27,N$19)/12</f>
        <v/>
      </c>
      <c r="O27">
        <f>INDEX('EIA Consumption'!$A:$CZ,$G27,O$19)/12</f>
        <v/>
      </c>
      <c r="P27">
        <f>INDEX('EIA Consumption'!$A:$CZ,$G27,P$19)/12</f>
        <v/>
      </c>
      <c r="Q27">
        <f>INDEX('EIA Consumption'!$A:$CZ,$G27,Q$19)/12</f>
        <v/>
      </c>
      <c r="R27">
        <f>INDEX('EIA Consumption'!$A:$CZ,$G27,R$19)/12</f>
        <v/>
      </c>
      <c r="S27">
        <f>INDEX('EIA Consumption'!$A:$CZ,$G27,S$19)/12</f>
        <v/>
      </c>
      <c r="T27">
        <f>INDEX('EIA Consumption'!$A:$CZ,$G27,T$19)/12</f>
        <v/>
      </c>
      <c r="U27">
        <f>INDEX('EIA Consumption'!$A:$CZ,$G27,U$19)/12</f>
        <v/>
      </c>
      <c r="V27">
        <f>INDEX('EIA Consumption'!$A:$CZ,$G27,V$19)/12</f>
        <v/>
      </c>
      <c r="W27">
        <f>INDEX('EIA Consumption'!$A:$CZ,$G27,W$19)/12</f>
        <v/>
      </c>
      <c r="X27">
        <f>INDEX('EIA Consumption'!$A:$CZ,$G27,X$19)/12</f>
        <v/>
      </c>
      <c r="Y27">
        <f>INDEX('EIA Consumption'!$A:$CZ,$G27,Y$19)/12</f>
        <v/>
      </c>
      <c r="Z27">
        <f>INDEX('EIA Consumption'!$A:$CZ,$G27,Z$19)/12</f>
        <v/>
      </c>
      <c r="AA27">
        <f>INDEX('EIA Consumption'!$A:$CZ,$G27,AA$19)/12</f>
        <v/>
      </c>
      <c r="AB27">
        <f>INDEX('EIA Consumption'!$A:$CZ,$G27,AB$19)/12</f>
        <v/>
      </c>
      <c r="AC27">
        <f>INDEX('EIA Consumption'!$A:$CZ,$G27,AC$19)/12</f>
        <v/>
      </c>
      <c r="AD27">
        <f>INDEX('EIA Consumption'!$A:$CZ,$G27,AD$19)/12</f>
        <v/>
      </c>
      <c r="AE27">
        <f>INDEX('EIA Consumption'!$A:$CZ,$G27,AE$19)/12</f>
        <v/>
      </c>
      <c r="AF27">
        <f>INDEX('EIA Consumption'!$A:$CZ,$G27,AF$19)/12</f>
        <v/>
      </c>
      <c r="AG27">
        <f>INDEX('EIA Consumption'!$A:$CZ,$G27,AG$19)/12</f>
        <v/>
      </c>
      <c r="AH27">
        <f>INDEX('EIA Consumption'!$A:$CZ,$G27,AH$19)/12</f>
        <v/>
      </c>
      <c r="AI27">
        <f>INDEX('EIA Consumption'!$A:$CZ,$G27,AI$19)/12</f>
        <v/>
      </c>
      <c r="AJ27">
        <f>INDEX('EIA Consumption'!$A:$CZ,$G27,AJ$19)/12</f>
        <v/>
      </c>
      <c r="AK27">
        <f>INDEX('EIA Consumption'!$A:$CZ,$G27,AK$19)/12</f>
        <v/>
      </c>
      <c r="AL27">
        <f>INDEX('EIA Consumption'!$A:$CZ,$G27,AL$19)/12</f>
        <v/>
      </c>
      <c r="AM27">
        <f>INDEX('EIA Consumption'!$A:$CZ,$G27,AM$19)/12</f>
        <v/>
      </c>
      <c r="AN27">
        <f>INDEX('EIA Consumption'!$A:$CZ,$G27,AN$19)/12</f>
        <v/>
      </c>
      <c r="AO27">
        <f>INDEX('EIA Consumption'!$A:$CZ,$G27,AO$19)/12</f>
        <v/>
      </c>
      <c r="AP27">
        <f>INDEX('EIA Consumption'!$A:$CZ,$G27,AP$19)/12</f>
        <v/>
      </c>
      <c r="AQ27">
        <f>INDEX('EIA Consumption'!$A:$CZ,$G27,AQ$19)/12</f>
        <v/>
      </c>
      <c r="AR27">
        <f>INDEX('EIA Consumption'!$A:$CZ,$G27,AR$19)/12</f>
        <v/>
      </c>
      <c r="AS27">
        <f>INDEX('EIA Consumption'!$A:$CZ,$G27,AS$19)/12</f>
        <v/>
      </c>
      <c r="AT27">
        <f>INDEX('EIA Consumption'!$A:$CZ,$G27,AT$19)/12</f>
        <v/>
      </c>
      <c r="AU27">
        <f>INDEX('EIA Consumption'!$A:$CZ,$G27,AU$19)/12</f>
        <v/>
      </c>
      <c r="AV27">
        <f>INDEX('EIA Consumption'!$A:$CZ,$G27,AV$19)/12</f>
        <v/>
      </c>
      <c r="AW27">
        <f>INDEX('EIA Consumption'!$A:$CZ,$G27,AW$19)/12</f>
        <v/>
      </c>
      <c r="AX27">
        <f>INDEX('EIA Consumption'!$A:$CZ,$G27,AX$19)/12</f>
        <v/>
      </c>
      <c r="AY27">
        <f>INDEX('EIA Consumption'!$A:$CZ,$G27,AY$19)/12</f>
        <v/>
      </c>
      <c r="AZ27">
        <f>INDEX('EIA Consumption'!$A:$CZ,$G27,AZ$19)/12</f>
        <v/>
      </c>
      <c r="BA27">
        <f>INDEX('EIA Consumption'!$A:$CZ,$G27,BA$19)/12</f>
        <v/>
      </c>
      <c r="BB27">
        <f>INDEX('EIA Consumption'!$A:$CZ,$G27,BB$19)/12</f>
        <v/>
      </c>
      <c r="BC27">
        <f>INDEX('EIA Consumption'!$A:$CZ,$G27,BC$19)/12</f>
        <v/>
      </c>
      <c r="BD27">
        <f>INDEX('EIA Consumption'!$A:$CZ,$G27,BD$19)/12</f>
        <v/>
      </c>
      <c r="BE27">
        <f>INDEX('EIA Consumption'!$A:$CZ,$G27,BE$19)/12</f>
        <v/>
      </c>
      <c r="BF27">
        <f>INDEX('EIA Consumption'!$A:$CZ,$G27,BF$19)/12</f>
        <v/>
      </c>
      <c r="BG27">
        <f>INDEX('EIA Consumption'!$A:$CZ,$G27,BG$19)/12</f>
        <v/>
      </c>
      <c r="BH27">
        <f>INDEX('EIA Consumption'!$A:$CZ,$G27,BH$19)/12</f>
        <v/>
      </c>
      <c r="BI27">
        <f>INDEX('EIA Consumption'!$A:$CZ,$G27,BI$19)/12</f>
        <v/>
      </c>
      <c r="BJ27">
        <f>INDEX('EIA Consumption'!$A:$CZ,$G27,BJ$19)/12</f>
        <v/>
      </c>
      <c r="BK27">
        <f>INDEX('EIA Consumption'!$A:$CZ,$G27,BK$19)/12</f>
        <v/>
      </c>
      <c r="BL27">
        <f>INDEX('EIA Consumption'!$A:$CZ,$G27,BL$19)/12</f>
        <v/>
      </c>
      <c r="BM27">
        <f>INDEX('EIA Consumption'!$A:$CZ,$G27,BM$19)/12</f>
        <v/>
      </c>
      <c r="BN27">
        <f>INDEX('EIA Consumption'!$A:$CZ,$G27,BN$19)/12</f>
        <v/>
      </c>
      <c r="BO27">
        <f>INDEX('EIA Consumption'!$A:$CZ,$G27,BO$19)/12</f>
        <v/>
      </c>
      <c r="BP27">
        <f>INDEX('EIA Consumption'!$A:$CZ,$G27,BP$19)/12</f>
        <v/>
      </c>
      <c r="BQ27">
        <f>INDEX('EIA Consumption'!$A:$CZ,$G27,BQ$19)/12</f>
        <v/>
      </c>
      <c r="BR27">
        <f>INDEX('EIA Consumption'!$A:$CZ,$G27,BR$19)/12</f>
        <v/>
      </c>
      <c r="BS27">
        <f>INDEX('EIA Consumption'!$A:$CZ,$G27,BS$19)/12</f>
        <v/>
      </c>
      <c r="BT27">
        <f>INDEX('EIA Consumption'!$A:$CZ,$G27,BT$19)/12</f>
        <v/>
      </c>
      <c r="BU27">
        <f>INDEX('EIA Consumption'!$A:$CZ,$G27,BU$19)/12</f>
        <v/>
      </c>
      <c r="BV27">
        <f>INDEX('EIA Consumption'!$A:$CZ,$G27,BV$19)/12</f>
        <v/>
      </c>
      <c r="BW27">
        <f>INDEX('EIA Consumption'!$A:$CZ,$G27,BW$19)/12</f>
        <v/>
      </c>
      <c r="BX27">
        <f>INDEX('EIA Consumption'!$A:$CZ,$G27,BX$19)/12</f>
        <v/>
      </c>
      <c r="BY27">
        <f>INDEX('EIA Consumption'!$A:$CZ,$G27,BY$19)/12</f>
        <v/>
      </c>
      <c r="BZ27">
        <f>INDEX('EIA Consumption'!$A:$CZ,$G27,BZ$19)/12</f>
        <v/>
      </c>
      <c r="CA27">
        <f>INDEX('EIA Consumption'!$A:$CZ,$G27,CA$19)/12</f>
        <v/>
      </c>
      <c r="CB27">
        <f>INDEX('EIA Consumption'!$A:$CZ,$G27,CB$19)/12</f>
        <v/>
      </c>
      <c r="CC27">
        <f>INDEX('EIA Consumption'!$A:$CZ,$G27,CC$19)/12</f>
        <v/>
      </c>
      <c r="CD27">
        <f>INDEX('EIA Consumption'!$A:$CZ,$G27,CD$19)/12</f>
        <v/>
      </c>
      <c r="CE27">
        <f>INDEX('EIA Consumption'!$A:$CZ,$G27,CE$19)/12</f>
        <v/>
      </c>
      <c r="CF27">
        <f>INDEX('EIA Consumption'!$A:$CZ,$G27,CF$19)/12</f>
        <v/>
      </c>
      <c r="CG27">
        <f>INDEX('EIA Consumption'!$A:$CZ,$G27,CG$19)/12</f>
        <v/>
      </c>
      <c r="CH27">
        <f>INDEX('EIA Consumption'!$A:$CZ,$G27,CH$19)/12</f>
        <v/>
      </c>
      <c r="CI27">
        <f>INDEX('EIA Consumption'!$A:$CZ,$G27,CI$19)/12</f>
        <v/>
      </c>
      <c r="CJ27">
        <f>INDEX('EIA Consumption'!$A:$CZ,$G27,CJ$19)/12</f>
        <v/>
      </c>
      <c r="CK27">
        <f>INDEX('EIA Consumption'!$A:$CZ,$G27,CK$19)/12</f>
        <v/>
      </c>
      <c r="CL27">
        <f>INDEX('EIA Consumption'!$A:$CZ,$G27,CL$19)/12</f>
        <v/>
      </c>
      <c r="CM27">
        <f>INDEX('EIA Consumption'!$A:$CZ,$G27,CM$19)/12</f>
        <v/>
      </c>
      <c r="CN27">
        <f>INDEX('EIA Consumption'!$A:$CZ,$G27,CN$19)/12</f>
        <v/>
      </c>
      <c r="CO27">
        <f>INDEX('EIA Consumption'!$A:$CZ,$G27,CO$19)/12</f>
        <v/>
      </c>
      <c r="CP27">
        <f>INDEX('EIA Consumption'!$A:$CZ,$G27,CP$19)/12</f>
        <v/>
      </c>
      <c r="CQ27">
        <f>INDEX('EIA Consumption'!$A:$CZ,$G27,CQ$19)/12</f>
        <v/>
      </c>
      <c r="CR27">
        <f>INDEX('EIA Consumption'!$A:$CZ,$G27,CR$19)/12</f>
        <v/>
      </c>
      <c r="CS27">
        <f>INDEX('EIA Consumption'!$A:$CZ,$G27,CS$19)/12</f>
        <v/>
      </c>
      <c r="CT27">
        <f>INDEX('EIA Consumption'!$A:$CZ,$G27,CT$19)/12</f>
        <v/>
      </c>
      <c r="CU27">
        <f>INDEX('EIA Consumption'!$A:$CZ,$G27,CU$19)/12</f>
        <v/>
      </c>
      <c r="CV27">
        <f>INDEX('EIA Consumption'!$A:$CZ,$G27,CV$19)/12</f>
        <v/>
      </c>
      <c r="CW27">
        <f>INDEX('EIA Consumption'!$A:$CZ,$G27,CW$19)/12</f>
        <v/>
      </c>
      <c r="CX27">
        <f>INDEX('EIA Consumption'!$A:$CZ,$G27,CX$19)/12</f>
        <v/>
      </c>
      <c r="CY27">
        <f>INDEX('EIA Consumption'!$A:$CZ,$G27,CY$19)/12</f>
        <v/>
      </c>
      <c r="CZ27">
        <f>INDEX('EIA Consumption'!$A:$CZ,$G27,CZ$19)/12</f>
        <v/>
      </c>
      <c r="DA27">
        <f>INDEX('EIA Consumption'!$A:$CZ,$G27,DA$19)/12</f>
        <v/>
      </c>
      <c r="DB27">
        <f>INDEX('EIA Consumption'!$A:$CZ,$G27,DB$19)/12</f>
        <v/>
      </c>
      <c r="DC27">
        <f>INDEX('EIA Consumption'!$A:$CZ,$G27,DC$19)/12</f>
        <v/>
      </c>
      <c r="DD27">
        <f>INDEX('EIA Consumption'!$A:$CZ,$G27,DD$19)/12</f>
        <v/>
      </c>
      <c r="DE27">
        <f>INDEX('EIA Consumption'!$A:$CZ,$G27,DE$19)/12</f>
        <v/>
      </c>
      <c r="DF27">
        <f>INDEX('EIA Consumption'!$A:$CZ,$G27,DF$19)/12</f>
        <v/>
      </c>
      <c r="DG27">
        <f>INDEX('EIA Consumption'!$A:$CZ,$G27,DG$19)/12</f>
        <v/>
      </c>
      <c r="DH27">
        <f>INDEX('EIA Consumption'!$A:$CZ,$G27,DH$19)/12</f>
        <v/>
      </c>
      <c r="DI27">
        <f>INDEX('EIA Consumption'!$A:$CZ,$G27,DI$19)/12</f>
        <v/>
      </c>
      <c r="DJ27">
        <f>INDEX('EIA Consumption'!$A:$CZ,$G27,DJ$19)/12</f>
        <v/>
      </c>
      <c r="DK27">
        <f>INDEX('EIA Consumption'!$A:$CZ,$G27,DK$19)/12</f>
        <v/>
      </c>
      <c r="DL27">
        <f>INDEX('EIA Consumption'!$A:$CZ,$G27,DL$19)/12</f>
        <v/>
      </c>
      <c r="DM27">
        <f>INDEX('EIA Consumption'!$A:$CZ,$G27,DM$19)/12</f>
        <v/>
      </c>
      <c r="DN27">
        <f>INDEX('EIA Consumption'!$A:$CZ,$G27,DN$19)/12</f>
        <v/>
      </c>
      <c r="DO27">
        <f>INDEX('EIA Consumption'!$A:$CZ,$G27,DO$19)/12</f>
        <v/>
      </c>
      <c r="DP27">
        <f>INDEX('EIA Consumption'!$A:$CZ,$G27,DP$19)/12</f>
        <v/>
      </c>
      <c r="DQ27">
        <f>INDEX('EIA Consumption'!$A:$CZ,$G27,DQ$19)/12</f>
        <v/>
      </c>
      <c r="DR27">
        <f>INDEX('EIA Consumption'!$A:$CZ,$G27,DR$19)/12</f>
        <v/>
      </c>
      <c r="DS27">
        <f>INDEX('EIA Consumption'!$A:$CZ,$G27,DS$19)/12</f>
        <v/>
      </c>
      <c r="DT27">
        <f>INDEX('EIA Consumption'!$A:$CZ,$G27,DT$19)/12</f>
        <v/>
      </c>
      <c r="DU27">
        <f>INDEX('EIA Consumption'!$A:$CZ,$G27,DU$19)/12</f>
        <v/>
      </c>
      <c r="DV27">
        <f>INDEX('EIA Consumption'!$A:$CZ,$G27,DV$19)/12</f>
        <v/>
      </c>
      <c r="DW27">
        <f>INDEX('EIA Consumption'!$A:$CZ,$G27,DW$19)/12</f>
        <v/>
      </c>
      <c r="DX27">
        <f>INDEX('EIA Consumption'!$A:$CZ,$G27,DX$19)/12</f>
        <v/>
      </c>
      <c r="DY27">
        <f>INDEX('EIA Consumption'!$A:$CZ,$G27,DY$19)/12</f>
        <v/>
      </c>
      <c r="DZ27">
        <f>INDEX('EIA Consumption'!$A:$CZ,$G27,DZ$19)/12</f>
        <v/>
      </c>
      <c r="EA27">
        <f>INDEX('EIA Consumption'!$A:$CZ,$G27,EA$19)/12</f>
        <v/>
      </c>
      <c r="EB27">
        <f>INDEX('EIA Consumption'!$A:$CZ,$G27,EB$19)/12</f>
        <v/>
      </c>
      <c r="EC27">
        <f>INDEX('EIA Consumption'!$A:$CZ,$G27,EC$19)/12</f>
        <v/>
      </c>
      <c r="ED27">
        <f>INDEX('EIA Consumption'!$A:$CZ,$G27,ED$19)/12</f>
        <v/>
      </c>
      <c r="EE27">
        <f>INDEX('EIA Consumption'!$A:$CZ,$G27,EE$19)/12</f>
        <v/>
      </c>
      <c r="EF27">
        <f>INDEX('EIA Consumption'!$A:$CZ,$G27,EF$19)/12</f>
        <v/>
      </c>
      <c r="EG27">
        <f>INDEX('EIA Consumption'!$A:$CZ,$G27,EG$19)/12</f>
        <v/>
      </c>
      <c r="EH27">
        <f>INDEX('EIA Consumption'!$A:$CZ,$G27,EH$19)/12</f>
        <v/>
      </c>
      <c r="EI27">
        <f>INDEX('EIA Consumption'!$A:$CZ,$G27,EI$19)/12</f>
        <v/>
      </c>
      <c r="EJ27">
        <f>INDEX('EIA Consumption'!$A:$CZ,$G27,EJ$19)/12</f>
        <v/>
      </c>
      <c r="EK27">
        <f>INDEX('EIA Consumption'!$A:$CZ,$G27,EK$19)/12</f>
        <v/>
      </c>
      <c r="EL27">
        <f>INDEX('EIA Consumption'!$A:$CZ,$G27,EL$19)/12</f>
        <v/>
      </c>
      <c r="EM27">
        <f>INDEX('EIA Consumption'!$A:$CZ,$G27,EM$19)/12</f>
        <v/>
      </c>
      <c r="EN27">
        <f>INDEX('EIA Consumption'!$A:$CZ,$G27,EN$19)/12</f>
        <v/>
      </c>
      <c r="EO27">
        <f>INDEX('EIA Consumption'!$A:$CZ,$G27,EO$19)/12</f>
        <v/>
      </c>
      <c r="EP27">
        <f>INDEX('EIA Consumption'!$A:$CZ,$G27,EP$19)/12</f>
        <v/>
      </c>
      <c r="EQ27">
        <f>INDEX('EIA Consumption'!$A:$CZ,$G27,EQ$19)/12</f>
        <v/>
      </c>
      <c r="ER27">
        <f>INDEX('EIA Consumption'!$A:$CZ,$G27,ER$19)/12</f>
        <v/>
      </c>
      <c r="ES27">
        <f>INDEX('EIA Consumption'!$A:$CZ,$G27,ES$19)/12</f>
        <v/>
      </c>
      <c r="ET27">
        <f>INDEX('EIA Consumption'!$A:$CZ,$G27,ET$19)/12</f>
        <v/>
      </c>
      <c r="EU27">
        <f>INDEX('EIA Consumption'!$A:$CZ,$G27,EU$19)/12</f>
        <v/>
      </c>
      <c r="EV27">
        <f>INDEX('EIA Consumption'!$A:$CZ,$G27,EV$19)/12</f>
        <v/>
      </c>
      <c r="EW27">
        <f>INDEX('EIA Consumption'!$A:$CZ,$G27,EW$19)/12</f>
        <v/>
      </c>
      <c r="EX27">
        <f>INDEX('EIA Consumption'!$A:$CZ,$G27,EX$19)/12</f>
        <v/>
      </c>
      <c r="EY27">
        <f>INDEX('EIA Consumption'!$A:$CZ,$G27,EY$19)/12</f>
        <v/>
      </c>
      <c r="EZ27">
        <f>INDEX('EIA Consumption'!$A:$CZ,$G27,EZ$19)/12</f>
        <v/>
      </c>
      <c r="FA27">
        <f>INDEX('EIA Consumption'!$A:$CZ,$G27,FA$19)/12</f>
        <v/>
      </c>
      <c r="FB27">
        <f>INDEX('EIA Consumption'!$A:$CZ,$G27,FB$19)/12</f>
        <v/>
      </c>
      <c r="FC27">
        <f>INDEX('EIA Consumption'!$A:$CZ,$G27,FC$19)/12</f>
        <v/>
      </c>
      <c r="FD27">
        <f>INDEX('EIA Consumption'!$A:$CZ,$G27,FD$19)/12</f>
        <v/>
      </c>
      <c r="FE27">
        <f>INDEX('EIA Consumption'!$A:$CZ,$G27,FE$19)/12</f>
        <v/>
      </c>
      <c r="FF27">
        <f>INDEX('EIA Consumption'!$A:$CZ,$G27,FF$19)/12</f>
        <v/>
      </c>
      <c r="FG27">
        <f>INDEX('EIA Consumption'!$A:$CZ,$G27,FG$19)/12</f>
        <v/>
      </c>
      <c r="FH27">
        <f>INDEX('EIA Consumption'!$A:$CZ,$G27,FH$19)/12</f>
        <v/>
      </c>
      <c r="FI27">
        <f>INDEX('EIA Consumption'!$A:$CZ,$G27,FI$19)/12</f>
        <v/>
      </c>
      <c r="FJ27">
        <f>INDEX('EIA Consumption'!$A:$CZ,$G27,FJ$19)/12</f>
        <v/>
      </c>
      <c r="FK27">
        <f>INDEX('EIA Consumption'!$A:$CZ,$G27,FK$19)/12</f>
        <v/>
      </c>
      <c r="FL27">
        <f>INDEX('EIA Consumption'!$A:$CZ,$G27,FL$19)/12</f>
        <v/>
      </c>
      <c r="FM27">
        <f>INDEX('EIA Consumption'!$A:$CZ,$G27,FM$19)/12</f>
        <v/>
      </c>
      <c r="FN27">
        <f>INDEX('EIA Consumption'!$A:$CZ,$G27,FN$19)/12</f>
        <v/>
      </c>
      <c r="FO27">
        <f>INDEX('EIA Consumption'!$A:$CZ,$G27,FO$19)/12</f>
        <v/>
      </c>
      <c r="FP27">
        <f>INDEX('EIA Consumption'!$A:$CZ,$G27,FP$19)/12</f>
        <v/>
      </c>
      <c r="FQ27">
        <f>INDEX('EIA Consumption'!$A:$CZ,$G27,FQ$19)/12</f>
        <v/>
      </c>
      <c r="FR27">
        <f>INDEX('EIA Consumption'!$A:$CZ,$G27,FR$19)/12</f>
        <v/>
      </c>
      <c r="FS27">
        <f>INDEX('EIA Consumption'!$A:$CZ,$G27,FS$19)/12</f>
        <v/>
      </c>
      <c r="FT27">
        <f>INDEX('EIA Consumption'!$A:$CZ,$G27,FT$19)/12</f>
        <v/>
      </c>
      <c r="FU27">
        <f>INDEX('EIA Consumption'!$A:$CZ,$G27,FU$19)/12</f>
        <v/>
      </c>
      <c r="FV27">
        <f>INDEX('EIA Consumption'!$A:$CZ,$G27,FV$19)/12</f>
        <v/>
      </c>
      <c r="FW27">
        <f>INDEX('EIA Consumption'!$A:$CZ,$G27,FW$19)/12</f>
        <v/>
      </c>
      <c r="FX27">
        <f>INDEX('EIA Consumption'!$A:$CZ,$G27,FX$19)/12</f>
        <v/>
      </c>
      <c r="FY27">
        <f>INDEX('EIA Consumption'!$A:$CZ,$G27,FY$19)/12</f>
        <v/>
      </c>
      <c r="FZ27">
        <f>INDEX('EIA Consumption'!$A:$CZ,$G27,FZ$19)/12</f>
        <v/>
      </c>
      <c r="GA27">
        <f>INDEX('EIA Consumption'!$A:$CZ,$G27,GA$19)/12</f>
        <v/>
      </c>
      <c r="GB27">
        <f>INDEX('EIA Consumption'!$A:$CZ,$G27,GB$19)/12</f>
        <v/>
      </c>
      <c r="GC27">
        <f>INDEX('EIA Consumption'!$A:$CZ,$G27,GC$19)/12</f>
        <v/>
      </c>
      <c r="GD27">
        <f>INDEX('EIA Consumption'!$A:$CZ,$G27,GD$19)/12</f>
        <v/>
      </c>
      <c r="GE27">
        <f>INDEX('EIA Consumption'!$A:$CZ,$G27,GE$19)/12</f>
        <v/>
      </c>
      <c r="GF27">
        <f>INDEX('EIA Consumption'!$A:$CZ,$G27,GF$19)/12</f>
        <v/>
      </c>
      <c r="GG27">
        <f>INDEX('EIA Consumption'!$A:$CZ,$G27,GG$19)/12</f>
        <v/>
      </c>
      <c r="GH27">
        <f>INDEX('EIA Consumption'!$A:$CZ,$G27,GH$19)/12</f>
        <v/>
      </c>
      <c r="GI27">
        <f>INDEX('EIA Consumption'!$A:$CZ,$G27,GI$19)/12</f>
        <v/>
      </c>
      <c r="GJ27">
        <f>INDEX('EIA Consumption'!$A:$CZ,$G27,GJ$19)/12</f>
        <v/>
      </c>
      <c r="GK27">
        <f>INDEX('EIA Consumption'!$A:$CZ,$G27,GK$19)/12</f>
        <v/>
      </c>
      <c r="GL27">
        <f>INDEX('EIA Consumption'!$A:$CZ,$G27,GL$19)/12</f>
        <v/>
      </c>
      <c r="GM27">
        <f>INDEX('EIA Consumption'!$A:$CZ,$G27,GM$19)/12</f>
        <v/>
      </c>
      <c r="GN27">
        <f>INDEX('EIA Consumption'!$A:$CZ,$G27,GN$19)/12</f>
        <v/>
      </c>
      <c r="GO27">
        <f>INDEX('EIA Consumption'!$A:$CZ,$G27,GO$19)/12</f>
        <v/>
      </c>
      <c r="GP27">
        <f>INDEX('EIA Consumption'!$A:$CZ,$G27,GP$19)/12</f>
        <v/>
      </c>
      <c r="GQ27">
        <f>INDEX('EIA Consumption'!$A:$CZ,$G27,GQ$19)/12</f>
        <v/>
      </c>
      <c r="GR27">
        <f>INDEX('EIA Consumption'!$A:$CZ,$G27,GR$19)/12</f>
        <v/>
      </c>
      <c r="GS27">
        <f>INDEX('EIA Consumption'!$A:$CZ,$G27,GS$19)/12</f>
        <v/>
      </c>
      <c r="GT27">
        <f>INDEX('EIA Consumption'!$A:$CZ,$G27,GT$19)/12</f>
        <v/>
      </c>
      <c r="GU27">
        <f>INDEX('EIA Consumption'!$A:$CZ,$G27,GU$19)/12</f>
        <v/>
      </c>
      <c r="GV27">
        <f>INDEX('EIA Consumption'!$A:$CZ,$G27,GV$19)/12</f>
        <v/>
      </c>
      <c r="GW27">
        <f>INDEX('EIA Consumption'!$A:$CZ,$G27,GW$19)/12</f>
        <v/>
      </c>
      <c r="GX27">
        <f>INDEX('EIA Consumption'!$A:$CZ,$G27,GX$19)/12</f>
        <v/>
      </c>
      <c r="GY27">
        <f>INDEX('EIA Consumption'!$A:$CZ,$G27,GY$19)/12</f>
        <v/>
      </c>
      <c r="GZ27">
        <f>INDEX('EIA Consumption'!$A:$CZ,$G27,GZ$19)/12</f>
        <v/>
      </c>
      <c r="HA27">
        <f>INDEX('EIA Consumption'!$A:$CZ,$G27,HA$19)/12</f>
        <v/>
      </c>
      <c r="HB27">
        <f>INDEX('EIA Consumption'!$A:$CZ,$G27,HB$19)/12</f>
        <v/>
      </c>
      <c r="HC27">
        <f>INDEX('EIA Consumption'!$A:$CZ,$G27,HC$19)/12</f>
        <v/>
      </c>
      <c r="HD27">
        <f>INDEX('EIA Consumption'!$A:$CZ,$G27,HD$19)/12</f>
        <v/>
      </c>
      <c r="HE27">
        <f>INDEX('EIA Consumption'!$A:$CZ,$G27,HE$19)/12</f>
        <v/>
      </c>
      <c r="HF27">
        <f>INDEX('EIA Consumption'!$A:$CZ,$G27,HF$19)/12</f>
        <v/>
      </c>
      <c r="HG27">
        <f>INDEX('EIA Consumption'!$A:$CZ,$G27,HG$19)/12</f>
        <v/>
      </c>
      <c r="HH27">
        <f>INDEX('EIA Consumption'!$A:$CZ,$G27,HH$19)/12</f>
        <v/>
      </c>
      <c r="HI27">
        <f>INDEX('EIA Consumption'!$A:$CZ,$G27,HI$19)/12</f>
        <v/>
      </c>
      <c r="HJ27">
        <f>INDEX('EIA Consumption'!$A:$CZ,$G27,HJ$19)/12</f>
        <v/>
      </c>
      <c r="HK27">
        <f>INDEX('EIA Consumption'!$A:$CZ,$G27,HK$19)/12</f>
        <v/>
      </c>
      <c r="HL27">
        <f>INDEX('EIA Consumption'!$A:$CZ,$G27,HL$19)/12</f>
        <v/>
      </c>
      <c r="HM27">
        <f>INDEX('EIA Consumption'!$A:$CZ,$G27,HM$19)/12</f>
        <v/>
      </c>
      <c r="HN27">
        <f>INDEX('EIA Consumption'!$A:$CZ,$G27,HN$19)/12</f>
        <v/>
      </c>
      <c r="HO27">
        <f>INDEX('EIA Consumption'!$A:$CZ,$G27,HO$19)/12</f>
        <v/>
      </c>
      <c r="HP27">
        <f>INDEX('EIA Consumption'!$A:$CZ,$G27,HP$19)/12</f>
        <v/>
      </c>
      <c r="HQ27">
        <f>INDEX('EIA Consumption'!$A:$CZ,$G27,HQ$19)/12</f>
        <v/>
      </c>
      <c r="HR27">
        <f>INDEX('EIA Consumption'!$A:$CZ,$G27,HR$19)/12</f>
        <v/>
      </c>
      <c r="HS27">
        <f>INDEX('EIA Consumption'!$A:$CZ,$G27,HS$19)/12</f>
        <v/>
      </c>
      <c r="HT27">
        <f>INDEX('EIA Consumption'!$A:$CZ,$G27,HT$19)/12</f>
        <v/>
      </c>
      <c r="HU27">
        <f>INDEX('EIA Consumption'!$A:$CZ,$G27,HU$19)/12</f>
        <v/>
      </c>
      <c r="HV27">
        <f>INDEX('EIA Consumption'!$A:$CZ,$G27,HV$19)/12</f>
        <v/>
      </c>
      <c r="HW27">
        <f>INDEX('EIA Consumption'!$A:$CZ,$G27,HW$19)/12</f>
        <v/>
      </c>
      <c r="HX27">
        <f>INDEX('EIA Consumption'!$A:$CZ,$G27,HX$19)/12</f>
        <v/>
      </c>
      <c r="HY27">
        <f>INDEX('EIA Consumption'!$A:$CZ,$G27,HY$19)/12</f>
        <v/>
      </c>
      <c r="HZ27">
        <f>INDEX('EIA Consumption'!$A:$CZ,$G27,HZ$19)/12</f>
        <v/>
      </c>
      <c r="IA27">
        <f>INDEX('EIA Consumption'!$A:$CZ,$G27,IA$19)/12</f>
        <v/>
      </c>
      <c r="IB27">
        <f>INDEX('EIA Consumption'!$A:$CZ,$G27,IB$19)/12</f>
        <v/>
      </c>
      <c r="IC27">
        <f>INDEX('EIA Consumption'!$A:$CZ,$G27,IC$19)/12</f>
        <v/>
      </c>
      <c r="ID27">
        <f>INDEX('EIA Consumption'!$A:$CZ,$G27,ID$19)/12</f>
        <v/>
      </c>
      <c r="IE27">
        <f>INDEX('EIA Consumption'!$A:$CZ,$G27,IE$19)/12</f>
        <v/>
      </c>
      <c r="IF27">
        <f>INDEX('EIA Consumption'!$A:$CZ,$G27,IF$19)/12</f>
        <v/>
      </c>
      <c r="IG27">
        <f>INDEX('EIA Consumption'!$A:$CZ,$G27,IG$19)/12</f>
        <v/>
      </c>
      <c r="IH27">
        <f>INDEX('EIA Consumption'!$A:$CZ,$G27,IH$19)/12</f>
        <v/>
      </c>
      <c r="II27">
        <f>INDEX('EIA Consumption'!$A:$CZ,$G27,II$19)/12</f>
        <v/>
      </c>
      <c r="IJ27">
        <f>INDEX('EIA Consumption'!$A:$CZ,$G27,IJ$19)/12</f>
        <v/>
      </c>
      <c r="IK27">
        <f>INDEX('EIA Consumption'!$A:$CZ,$G27,IK$19)/12</f>
        <v/>
      </c>
      <c r="IL27">
        <f>INDEX('EIA Consumption'!$A:$CZ,$G27,IL$19)/12</f>
        <v/>
      </c>
      <c r="IM27">
        <f>INDEX('EIA Consumption'!$A:$CZ,$G27,IM$19)/12</f>
        <v/>
      </c>
      <c r="IN27">
        <f>INDEX('EIA Consumption'!$A:$CZ,$G27,IN$19)/12</f>
        <v/>
      </c>
      <c r="IO27">
        <f>INDEX('EIA Consumption'!$A:$CZ,$G27,IO$19)/12</f>
        <v/>
      </c>
      <c r="IP27">
        <f>INDEX('EIA Consumption'!$A:$CZ,$G27,IP$19)/12</f>
        <v/>
      </c>
      <c r="IQ27">
        <f>INDEX('EIA Consumption'!$A:$CZ,$G27,IQ$19)/12</f>
        <v/>
      </c>
      <c r="IR27">
        <f>INDEX('EIA Consumption'!$A:$CZ,$G27,IR$19)/12</f>
        <v/>
      </c>
      <c r="IS27">
        <f>INDEX('EIA Consumption'!$A:$CZ,$G27,IS$19)/12</f>
        <v/>
      </c>
      <c r="IT27">
        <f>INDEX('EIA Consumption'!$A:$CZ,$G27,IT$19)/12</f>
        <v/>
      </c>
      <c r="IU27">
        <f>INDEX('EIA Consumption'!$A:$CZ,$G27,IU$19)/12</f>
        <v/>
      </c>
      <c r="IV27">
        <f>INDEX('EIA Consumption'!$A:$CZ,$G27,IV$19)/12</f>
        <v/>
      </c>
      <c r="IW27">
        <f>INDEX('EIA Consumption'!$A:$CZ,$G27,IW$19)/12</f>
        <v/>
      </c>
      <c r="IX27">
        <f>INDEX('EIA Consumption'!$A:$CZ,$G27,IX$19)/12</f>
        <v/>
      </c>
      <c r="IY27">
        <f>INDEX('EIA Consumption'!$A:$CZ,$G27,IY$19)/12</f>
        <v/>
      </c>
      <c r="IZ27">
        <f>INDEX('EIA Consumption'!$A:$CZ,$G27,IZ$19)/12</f>
        <v/>
      </c>
      <c r="JA27">
        <f>INDEX('EIA Consumption'!$A:$CZ,$G27,JA$19)/12</f>
        <v/>
      </c>
      <c r="JB27">
        <f>INDEX('EIA Consumption'!$A:$CZ,$G27,JB$19)/12</f>
        <v/>
      </c>
      <c r="JC27">
        <f>INDEX('EIA Consumption'!$A:$CZ,$G27,JC$19)/12</f>
        <v/>
      </c>
      <c r="JD27">
        <f>INDEX('EIA Consumption'!$A:$CZ,$G27,JD$19)/12</f>
        <v/>
      </c>
      <c r="JE27">
        <f>INDEX('EIA Consumption'!$A:$CZ,$G27,JE$19)/12</f>
        <v/>
      </c>
      <c r="JF27">
        <f>INDEX('EIA Consumption'!$A:$CZ,$G27,JF$19)/12</f>
        <v/>
      </c>
      <c r="JG27">
        <f>INDEX('EIA Consumption'!$A:$CZ,$G27,JG$19)/12</f>
        <v/>
      </c>
      <c r="JH27">
        <f>INDEX('EIA Consumption'!$A:$CZ,$G27,JH$19)/12</f>
        <v/>
      </c>
      <c r="JI27">
        <f>INDEX('EIA Consumption'!$A:$CZ,$G27,JI$19)/12</f>
        <v/>
      </c>
      <c r="JJ27">
        <f>INDEX('EIA Consumption'!$A:$CZ,$G27,JJ$19)/12</f>
        <v/>
      </c>
      <c r="JK27">
        <f>INDEX('EIA Consumption'!$A:$CZ,$G27,JK$19)/12</f>
        <v/>
      </c>
      <c r="JL27">
        <f>INDEX('EIA Consumption'!$A:$CZ,$G27,JL$19)/12</f>
        <v/>
      </c>
      <c r="JM27">
        <f>INDEX('EIA Consumption'!$A:$CZ,$G27,JM$19)/12</f>
        <v/>
      </c>
      <c r="JN27">
        <f>INDEX('EIA Consumption'!$A:$CZ,$G27,JN$19)/12</f>
        <v/>
      </c>
      <c r="JO27">
        <f>INDEX('EIA Consumption'!$A:$CZ,$G27,JO$19)/12</f>
        <v/>
      </c>
      <c r="JP27">
        <f>INDEX('EIA Consumption'!$A:$CZ,$G27,JP$19)/12</f>
        <v/>
      </c>
      <c r="JQ27">
        <f>INDEX('EIA Consumption'!$A:$CZ,$G27,JQ$19)/12</f>
        <v/>
      </c>
      <c r="JR27">
        <f>INDEX('EIA Consumption'!$A:$CZ,$G27,JR$19)/12</f>
        <v/>
      </c>
      <c r="JS27">
        <f>INDEX('EIA Consumption'!$A:$CZ,$G27,JS$19)/12</f>
        <v/>
      </c>
      <c r="JT27">
        <f>INDEX('EIA Consumption'!$A:$CZ,$G27,JT$19)/12</f>
        <v/>
      </c>
      <c r="JU27">
        <f>INDEX('EIA Consumption'!$A:$CZ,$G27,JU$19)/12</f>
        <v/>
      </c>
      <c r="JV27">
        <f>INDEX('EIA Consumption'!$A:$CZ,$G27,JV$19)/12</f>
        <v/>
      </c>
      <c r="JW27">
        <f>INDEX('EIA Consumption'!$A:$CZ,$G27,JW$19)/12</f>
        <v/>
      </c>
      <c r="JX27">
        <f>INDEX('EIA Consumption'!$A:$CZ,$G27,JX$19)/12</f>
        <v/>
      </c>
      <c r="JY27">
        <f>INDEX('EIA Consumption'!$A:$CZ,$G27,JY$19)/12</f>
        <v/>
      </c>
      <c r="JZ27">
        <f>INDEX('EIA Consumption'!$A:$CZ,$G27,JZ$19)/12</f>
        <v/>
      </c>
      <c r="KA27">
        <f>INDEX('EIA Consumption'!$A:$CZ,$G27,KA$19)/12</f>
        <v/>
      </c>
      <c r="KB27">
        <f>INDEX('EIA Consumption'!$A:$CZ,$G27,KB$19)/12</f>
        <v/>
      </c>
      <c r="KC27">
        <f>INDEX('EIA Consumption'!$A:$CZ,$G27,KC$19)/12</f>
        <v/>
      </c>
      <c r="KD27">
        <f>INDEX('EIA Consumption'!$A:$CZ,$G27,KD$19)/12</f>
        <v/>
      </c>
      <c r="KE27">
        <f>INDEX('EIA Consumption'!$A:$CZ,$G27,KE$19)/12</f>
        <v/>
      </c>
      <c r="KF27">
        <f>INDEX('EIA Consumption'!$A:$CZ,$G27,KF$19)/12</f>
        <v/>
      </c>
      <c r="KG27">
        <f>INDEX('EIA Consumption'!$A:$CZ,$G27,KG$19)/12</f>
        <v/>
      </c>
      <c r="KH27">
        <f>INDEX('EIA Consumption'!$A:$CZ,$G27,KH$19)/12</f>
        <v/>
      </c>
      <c r="KI27">
        <f>INDEX('EIA Consumption'!$A:$CZ,$G27,KI$19)/12</f>
        <v/>
      </c>
      <c r="KJ27">
        <f>INDEX('EIA Consumption'!$A:$CZ,$G27,KJ$19)/12</f>
        <v/>
      </c>
      <c r="KK27">
        <f>INDEX('EIA Consumption'!$A:$CZ,$G27,KK$19)/12</f>
        <v/>
      </c>
      <c r="KL27">
        <f>INDEX('EIA Consumption'!$A:$CZ,$G27,KL$19)/12</f>
        <v/>
      </c>
      <c r="KM27">
        <f>INDEX('EIA Consumption'!$A:$CZ,$G27,KM$19)/12</f>
        <v/>
      </c>
      <c r="KN27">
        <f>INDEX('EIA Consumption'!$A:$CZ,$G27,KN$19)/12</f>
        <v/>
      </c>
      <c r="KO27">
        <f>INDEX('EIA Consumption'!$A:$CZ,$G27,KO$19)/12</f>
        <v/>
      </c>
      <c r="KP27">
        <f>INDEX('EIA Consumption'!$A:$CZ,$G27,KP$19)/12</f>
        <v/>
      </c>
      <c r="KQ27">
        <f>INDEX('EIA Consumption'!$A:$CZ,$G27,KQ$19)/12</f>
        <v/>
      </c>
      <c r="KR27">
        <f>INDEX('EIA Consumption'!$A:$CZ,$G27,KR$19)/12</f>
        <v/>
      </c>
      <c r="KS27">
        <f>INDEX('EIA Consumption'!$A:$CZ,$G27,KS$19)/12</f>
        <v/>
      </c>
      <c r="KT27">
        <f>INDEX('EIA Consumption'!$A:$CZ,$G27,KT$19)/12</f>
        <v/>
      </c>
      <c r="KU27">
        <f>INDEX('EIA Consumption'!$A:$CZ,$G27,KU$19)/12</f>
        <v/>
      </c>
      <c r="KV27">
        <f>INDEX('EIA Consumption'!$A:$CZ,$G27,KV$19)/12</f>
        <v/>
      </c>
      <c r="KW27">
        <f>INDEX('EIA Consumption'!$A:$CZ,$G27,KW$19)/12</f>
        <v/>
      </c>
      <c r="KX27">
        <f>INDEX('EIA Consumption'!$A:$CZ,$G27,KX$19)/12</f>
        <v/>
      </c>
      <c r="KY27">
        <f>INDEX('EIA Consumption'!$A:$CZ,$G27,KY$19)/12</f>
        <v/>
      </c>
      <c r="KZ27">
        <f>INDEX('EIA Consumption'!$A:$CZ,$G27,KZ$19)/12</f>
        <v/>
      </c>
      <c r="LA27">
        <f>INDEX('EIA Consumption'!$A:$CZ,$G27,LA$19)/12</f>
        <v/>
      </c>
      <c r="LB27">
        <f>INDEX('EIA Consumption'!$A:$CZ,$G27,LB$19)/12</f>
        <v/>
      </c>
      <c r="LC27">
        <f>INDEX('EIA Consumption'!$A:$CZ,$G27,LC$19)/12</f>
        <v/>
      </c>
      <c r="LD27">
        <f>INDEX('EIA Consumption'!$A:$CZ,$G27,LD$19)/12</f>
        <v/>
      </c>
      <c r="LE27">
        <f>INDEX('EIA Consumption'!$A:$CZ,$G27,LE$19)/12</f>
        <v/>
      </c>
      <c r="LF27">
        <f>INDEX('EIA Consumption'!$A:$CZ,$G27,LF$19)/12</f>
        <v/>
      </c>
      <c r="LG27">
        <f>INDEX('EIA Consumption'!$A:$CZ,$G27,LG$19)/12</f>
        <v/>
      </c>
      <c r="LH27">
        <f>INDEX('EIA Consumption'!$A:$CZ,$G27,LH$19)/12</f>
        <v/>
      </c>
      <c r="LI27">
        <f>INDEX('EIA Consumption'!$A:$CZ,$G27,LI$19)/12</f>
        <v/>
      </c>
      <c r="LJ27">
        <f>INDEX('EIA Consumption'!$A:$CZ,$G27,LJ$19)/12</f>
        <v/>
      </c>
      <c r="LK27">
        <f>INDEX('EIA Consumption'!$A:$CZ,$G27,LK$19)/12</f>
        <v/>
      </c>
      <c r="LL27">
        <f>INDEX('EIA Consumption'!$A:$CZ,$G27,LL$19)/12</f>
        <v/>
      </c>
      <c r="LM27">
        <f>INDEX('EIA Consumption'!$A:$CZ,$G27,LM$19)/12</f>
        <v/>
      </c>
      <c r="LN27">
        <f>INDEX('EIA Consumption'!$A:$CZ,$G27,LN$19)/12</f>
        <v/>
      </c>
      <c r="LO27">
        <f>INDEX('EIA Consumption'!$A:$CZ,$G27,LO$19)/12</f>
        <v/>
      </c>
      <c r="LP27">
        <f>INDEX('EIA Consumption'!$A:$CZ,$G27,LP$19)/12</f>
        <v/>
      </c>
      <c r="LQ27">
        <f>INDEX('EIA Consumption'!$A:$CZ,$G27,LQ$19)/12</f>
        <v/>
      </c>
      <c r="LR27">
        <f>INDEX('EIA Consumption'!$A:$CZ,$G27,LR$19)/12</f>
        <v/>
      </c>
      <c r="LS27">
        <f>INDEX('EIA Consumption'!$A:$CZ,$G27,LS$19)/12</f>
        <v/>
      </c>
      <c r="LT27">
        <f>INDEX('EIA Consumption'!$A:$CZ,$G27,LT$19)/12</f>
        <v/>
      </c>
      <c r="LU27">
        <f>INDEX('EIA Consumption'!$A:$CZ,$G27,LU$19)/12</f>
        <v/>
      </c>
      <c r="LV27">
        <f>INDEX('EIA Consumption'!$A:$CZ,$G27,LV$19)/12</f>
        <v/>
      </c>
      <c r="LW27">
        <f>INDEX('EIA Consumption'!$A:$CZ,$G27,LW$19)/12</f>
        <v/>
      </c>
      <c r="LX27">
        <f>INDEX('EIA Consumption'!$A:$CZ,$G27,LX$19)/12</f>
        <v/>
      </c>
      <c r="LY27">
        <f>INDEX('EIA Consumption'!$A:$CZ,$G27,LY$19)/12</f>
        <v/>
      </c>
      <c r="LZ27">
        <f>INDEX('EIA Consumption'!$A:$CZ,$G27,LZ$19)/12</f>
        <v/>
      </c>
      <c r="MA27">
        <f>INDEX('EIA Consumption'!$A:$CZ,$G27,MA$19)/12</f>
        <v/>
      </c>
      <c r="MB27">
        <f>INDEX('EIA Consumption'!$A:$CZ,$G27,MB$19)/12</f>
        <v/>
      </c>
      <c r="MC27">
        <f>INDEX('EIA Consumption'!$A:$CZ,$G27,MC$19)/12</f>
        <v/>
      </c>
      <c r="MD27">
        <f>INDEX('EIA Consumption'!$A:$CZ,$G27,MD$19)/12</f>
        <v/>
      </c>
      <c r="ME27">
        <f>INDEX('EIA Consumption'!$A:$CZ,$G27,ME$19)/12</f>
        <v/>
      </c>
      <c r="MF27">
        <f>INDEX('EIA Consumption'!$A:$CZ,$G27,MF$19)/12</f>
        <v/>
      </c>
      <c r="MG27">
        <f>INDEX('EIA Consumption'!$A:$CZ,$G27,MG$19)/12</f>
        <v/>
      </c>
      <c r="MH27">
        <f>INDEX('EIA Consumption'!$A:$CZ,$G27,MH$19)/12</f>
        <v/>
      </c>
      <c r="MI27">
        <f>INDEX('EIA Consumption'!$A:$CZ,$G27,MI$19)/12</f>
        <v/>
      </c>
      <c r="MJ27">
        <f>INDEX('EIA Consumption'!$A:$CZ,$G27,MJ$19)/12</f>
        <v/>
      </c>
      <c r="MK27">
        <f>INDEX('EIA Consumption'!$A:$CZ,$G27,MK$19)/12</f>
        <v/>
      </c>
      <c r="ML27">
        <f>INDEX('EIA Consumption'!$A:$CZ,$G27,ML$19)/12</f>
        <v/>
      </c>
      <c r="MM27">
        <f>INDEX('EIA Consumption'!$A:$CZ,$G27,MM$19)/12</f>
        <v/>
      </c>
      <c r="MN27">
        <f>INDEX('EIA Consumption'!$A:$CZ,$G27,MN$19)/12</f>
        <v/>
      </c>
      <c r="MO27">
        <f>INDEX('EIA Consumption'!$A:$CZ,$G27,MO$19)/12</f>
        <v/>
      </c>
      <c r="MP27">
        <f>INDEX('EIA Consumption'!$A:$CZ,$G27,MP$19)/12</f>
        <v/>
      </c>
      <c r="MQ27">
        <f>INDEX('EIA Consumption'!$A:$CZ,$G27,MQ$19)/12</f>
        <v/>
      </c>
      <c r="MR27">
        <f>INDEX('EIA Consumption'!$A:$CZ,$G27,MR$19)/12</f>
        <v/>
      </c>
      <c r="MS27">
        <f>INDEX('EIA Consumption'!$A:$CZ,$G27,MS$19)/12</f>
        <v/>
      </c>
      <c r="MT27">
        <f>INDEX('EIA Consumption'!$A:$CZ,$G27,MT$19)/12</f>
        <v/>
      </c>
      <c r="MU27">
        <f>INDEX('EIA Consumption'!$A:$CZ,$G27,MU$19)/12</f>
        <v/>
      </c>
      <c r="MV27">
        <f>INDEX('EIA Consumption'!$A:$CZ,$G27,MV$19)/12</f>
        <v/>
      </c>
      <c r="MW27">
        <f>INDEX('EIA Consumption'!$A:$CZ,$G27,MW$19)/12</f>
        <v/>
      </c>
      <c r="MX27">
        <f>INDEX('EIA Consumption'!$A:$CZ,$G27,MX$19)/12</f>
        <v/>
      </c>
      <c r="MY27">
        <f>INDEX('EIA Consumption'!$A:$CZ,$G27,MY$19)/12</f>
        <v/>
      </c>
      <c r="MZ27">
        <f>INDEX('EIA Consumption'!$A:$CZ,$G27,MZ$19)/12</f>
        <v/>
      </c>
      <c r="NA27">
        <f>INDEX('EIA Consumption'!$A:$CZ,$G27,NA$19)/12</f>
        <v/>
      </c>
      <c r="NB27">
        <f>INDEX('EIA Consumption'!$A:$CZ,$G27,NB$19)/12</f>
        <v/>
      </c>
      <c r="NC27">
        <f>INDEX('EIA Consumption'!$A:$CZ,$G27,NC$19)/12</f>
        <v/>
      </c>
      <c r="ND27">
        <f>INDEX('EIA Consumption'!$A:$CZ,$G27,ND$19)/12</f>
        <v/>
      </c>
      <c r="NE27">
        <f>INDEX('EIA Consumption'!$A:$CZ,$G27,NE$19)/12</f>
        <v/>
      </c>
      <c r="NF27">
        <f>INDEX('EIA Consumption'!$A:$CZ,$G27,NF$19)/12</f>
        <v/>
      </c>
      <c r="NG27">
        <f>INDEX('EIA Consumption'!$A:$CZ,$G27,NG$19)/12</f>
        <v/>
      </c>
      <c r="NH27">
        <f>INDEX('EIA Consumption'!$A:$CZ,$G27,NH$19)/12</f>
        <v/>
      </c>
      <c r="NI27">
        <f>INDEX('EIA Consumption'!$A:$CZ,$G27,NI$19)/12</f>
        <v/>
      </c>
      <c r="NJ27">
        <f>INDEX('EIA Consumption'!$A:$CZ,$G27,NJ$19)/12</f>
        <v/>
      </c>
      <c r="NK27">
        <f>INDEX('EIA Consumption'!$A:$CZ,$G27,NK$19)/12</f>
        <v/>
      </c>
      <c r="NL27">
        <f>INDEX('EIA Consumption'!$A:$CZ,$G27,NL$19)/12</f>
        <v/>
      </c>
      <c r="NM27">
        <f>INDEX('EIA Consumption'!$A:$CZ,$G27,NM$19)/12</f>
        <v/>
      </c>
      <c r="NN27">
        <f>INDEX('EIA Consumption'!$A:$CZ,$G27,NN$19)/12</f>
        <v/>
      </c>
      <c r="NO27">
        <f>INDEX('EIA Consumption'!$A:$CZ,$G27,NO$19)/12</f>
        <v/>
      </c>
      <c r="NP27">
        <f>INDEX('EIA Consumption'!$A:$CZ,$G27,NP$19)/12</f>
        <v/>
      </c>
      <c r="NQ27">
        <f>INDEX('EIA Consumption'!$A:$CZ,$G27,NQ$19)/12</f>
        <v/>
      </c>
      <c r="NR27">
        <f>INDEX('EIA Consumption'!$A:$CZ,$G27,NR$19)/12</f>
        <v/>
      </c>
      <c r="NS27">
        <f>INDEX('EIA Consumption'!$A:$CZ,$G27,NS$19)/12</f>
        <v/>
      </c>
      <c r="NT27">
        <f>INDEX('EIA Consumption'!$A:$CZ,$G27,NT$19)/12</f>
        <v/>
      </c>
      <c r="NU27">
        <f>INDEX('EIA Consumption'!$A:$CZ,$G27,NU$19)/12</f>
        <v/>
      </c>
      <c r="NV27">
        <f>INDEX('EIA Consumption'!$A:$CZ,$G27,NV$19)/12</f>
        <v/>
      </c>
      <c r="NW27">
        <f>INDEX('EIA Consumption'!$A:$CZ,$G27,NW$19)/12</f>
        <v/>
      </c>
      <c r="NX27">
        <f>INDEX('EIA Consumption'!$A:$CZ,$G27,NX$19)/12</f>
        <v/>
      </c>
      <c r="NY27">
        <f>INDEX('EIA Consumption'!$A:$CZ,$G27,NY$19)/12</f>
        <v/>
      </c>
      <c r="NZ27">
        <f>INDEX('EIA Consumption'!$A:$CZ,$G27,NZ$19)/12</f>
        <v/>
      </c>
      <c r="OA27">
        <f>INDEX('EIA Consumption'!$A:$CZ,$G27,OA$19)/12</f>
        <v/>
      </c>
      <c r="OB27">
        <f>INDEX('EIA Consumption'!$A:$CZ,$G27,OB$19)/12</f>
        <v/>
      </c>
      <c r="OC27">
        <f>INDEX('EIA Consumption'!$A:$CZ,$G27,OC$19)/12</f>
        <v/>
      </c>
      <c r="OD27">
        <f>INDEX('EIA Consumption'!$A:$CZ,$G27,OD$19)/12</f>
        <v/>
      </c>
      <c r="OE27">
        <f>INDEX('EIA Consumption'!$A:$CZ,$G27,OE$19)/12</f>
        <v/>
      </c>
      <c r="OF27">
        <f>INDEX('EIA Consumption'!$A:$CZ,$G27,OF$19)/12</f>
        <v/>
      </c>
      <c r="OG27">
        <f>INDEX('EIA Consumption'!$A:$CZ,$G27,OG$19)/12</f>
        <v/>
      </c>
      <c r="OH27">
        <f>INDEX('EIA Consumption'!$A:$CZ,$G27,OH$19)/12</f>
        <v/>
      </c>
      <c r="OI27">
        <f>INDEX('EIA Consumption'!$A:$CZ,$G27,OI$19)/12</f>
        <v/>
      </c>
      <c r="OJ27">
        <f>INDEX('EIA Consumption'!$A:$CZ,$G27,OJ$19)/12</f>
        <v/>
      </c>
      <c r="OK27">
        <f>INDEX('EIA Consumption'!$A:$CZ,$G27,OK$19)/12</f>
        <v/>
      </c>
      <c r="OL27">
        <f>INDEX('EIA Consumption'!$A:$CZ,$G27,OL$19)/12</f>
        <v/>
      </c>
      <c r="OM27">
        <f>INDEX('EIA Consumption'!$A:$CZ,$G27,OM$19)/12</f>
        <v/>
      </c>
      <c r="ON27">
        <f>INDEX('EIA Consumption'!$A:$CZ,$G27,ON$19)/12</f>
        <v/>
      </c>
      <c r="OO27">
        <f>INDEX('EIA Consumption'!$A:$CZ,$G27,OO$19)/12</f>
        <v/>
      </c>
      <c r="OP27">
        <f>INDEX('EIA Consumption'!$A:$CZ,$G27,OP$19)/12</f>
        <v/>
      </c>
      <c r="OQ27">
        <f>INDEX('EIA Consumption'!$A:$CZ,$G27,OQ$19)/12</f>
        <v/>
      </c>
      <c r="OR27">
        <f>INDEX('EIA Consumption'!$A:$CZ,$G27,OR$19)/12</f>
        <v/>
      </c>
      <c r="OS27">
        <f>INDEX('EIA Consumption'!$A:$CZ,$G27,OS$19)/12</f>
        <v/>
      </c>
      <c r="OT27">
        <f>INDEX('EIA Consumption'!$A:$CZ,$G27,OT$19)/12</f>
        <v/>
      </c>
      <c r="OU27">
        <f>INDEX('EIA Consumption'!$A:$CZ,$G27,OU$19)/12</f>
        <v/>
      </c>
      <c r="OV27">
        <f>INDEX('EIA Consumption'!$A:$CZ,$G27,OV$19)/12</f>
        <v/>
      </c>
      <c r="OW27">
        <f>INDEX('EIA Consumption'!$A:$CZ,$G27,OW$19)/12</f>
        <v/>
      </c>
      <c r="OX27">
        <f>INDEX('EIA Consumption'!$A:$CZ,$G27,OX$19)/12</f>
        <v/>
      </c>
      <c r="OY27">
        <f>INDEX('EIA Consumption'!$A:$CZ,$G27,OY$19)/12</f>
        <v/>
      </c>
      <c r="OZ27">
        <f>INDEX('EIA Consumption'!$A:$CZ,$G27,OZ$19)/12</f>
        <v/>
      </c>
      <c r="PA27">
        <f>INDEX('EIA Consumption'!$A:$CZ,$G27,PA$19)/12</f>
        <v/>
      </c>
      <c r="PB27">
        <f>INDEX('EIA Consumption'!$A:$CZ,$G27,PB$19)/12</f>
        <v/>
      </c>
      <c r="PC27">
        <f>INDEX('EIA Consumption'!$A:$CZ,$G27,PC$19)/12</f>
        <v/>
      </c>
      <c r="PD27">
        <f>INDEX('EIA Consumption'!$A:$CZ,$G27,PD$19)/12</f>
        <v/>
      </c>
      <c r="PE27">
        <f>INDEX('EIA Consumption'!$A:$CZ,$G27,PE$19)/12</f>
        <v/>
      </c>
      <c r="PF27">
        <f>INDEX('EIA Consumption'!$A:$CZ,$G27,PF$19)/12</f>
        <v/>
      </c>
      <c r="PG27">
        <f>INDEX('EIA Consumption'!$A:$CZ,$G27,PG$19)/12</f>
        <v/>
      </c>
      <c r="PH27">
        <f>INDEX('EIA Consumption'!$A:$CZ,$G27,PH$19)/12</f>
        <v/>
      </c>
      <c r="PI27">
        <f>INDEX('EIA Consumption'!$A:$CZ,$G27,PI$19)/12</f>
        <v/>
      </c>
      <c r="PJ27">
        <f>INDEX('EIA Consumption'!$A:$CZ,$G27,PJ$19)/12</f>
        <v/>
      </c>
      <c r="PK27">
        <f>INDEX('EIA Consumption'!$A:$CZ,$G27,PK$19)/12</f>
        <v/>
      </c>
      <c r="PL27">
        <f>INDEX('EIA Consumption'!$A:$CZ,$G27,PL$19)/12</f>
        <v/>
      </c>
      <c r="PM27">
        <f>INDEX('EIA Consumption'!$A:$CZ,$G27,PM$19)/12</f>
        <v/>
      </c>
      <c r="PN27">
        <f>INDEX('EIA Consumption'!$A:$CZ,$G27,PN$19)/12</f>
        <v/>
      </c>
      <c r="PO27">
        <f>INDEX('EIA Consumption'!$A:$CZ,$G27,PO$19)/12</f>
        <v/>
      </c>
      <c r="PP27">
        <f>INDEX('EIA Consumption'!$A:$CZ,$G27,PP$19)/12</f>
        <v/>
      </c>
      <c r="PQ27">
        <f>INDEX('EIA Consumption'!$A:$CZ,$G27,PQ$19)/12</f>
        <v/>
      </c>
      <c r="PR27">
        <f>INDEX('EIA Consumption'!$A:$CZ,$G27,PR$19)/12</f>
        <v/>
      </c>
      <c r="PS27">
        <f>INDEX('EIA Consumption'!$A:$CZ,$G27,PS$19)/12</f>
        <v/>
      </c>
      <c r="PT27">
        <f>INDEX('EIA Consumption'!$A:$CZ,$G27,PT$19)/12</f>
        <v/>
      </c>
      <c r="PU27">
        <f>INDEX('EIA Consumption'!$A:$CZ,$G27,PU$19)/12</f>
        <v/>
      </c>
      <c r="PV27">
        <f>INDEX('EIA Consumption'!$A:$CZ,$G27,PV$19)/12</f>
        <v/>
      </c>
      <c r="PW27">
        <f>INDEX('EIA Consumption'!$A:$CZ,$G27,PW$19)/12</f>
        <v/>
      </c>
      <c r="PX27">
        <f>INDEX('EIA Consumption'!$A:$CZ,$G27,PX$19)/12</f>
        <v/>
      </c>
      <c r="PY27">
        <f>INDEX('EIA Consumption'!$A:$CZ,$G27,PY$19)/12</f>
        <v/>
      </c>
      <c r="PZ27">
        <f>INDEX('EIA Consumption'!$A:$CZ,$G27,PZ$19)/12</f>
        <v/>
      </c>
      <c r="QA27">
        <f>INDEX('EIA Consumption'!$A:$CZ,$G27,QA$19)/12</f>
        <v/>
      </c>
      <c r="QB27">
        <f>INDEX('EIA Consumption'!$A:$CZ,$G27,QB$19)/12</f>
        <v/>
      </c>
      <c r="QC27">
        <f>INDEX('EIA Consumption'!$A:$CZ,$G27,QC$19)/12</f>
        <v/>
      </c>
      <c r="QD27">
        <f>INDEX('EIA Consumption'!$A:$CZ,$G27,QD$19)/12</f>
        <v/>
      </c>
      <c r="QE27">
        <f>INDEX('EIA Consumption'!$A:$CZ,$G27,QE$19)/12</f>
        <v/>
      </c>
      <c r="QF27">
        <f>INDEX('EIA Consumption'!$A:$CZ,$G27,QF$19)/12</f>
        <v/>
      </c>
      <c r="QG27">
        <f>INDEX('EIA Consumption'!$A:$CZ,$G27,QG$19)/12</f>
        <v/>
      </c>
      <c r="QH27">
        <f>INDEX('EIA Consumption'!$A:$CZ,$G27,QH$19)/12</f>
        <v/>
      </c>
      <c r="QI27">
        <f>INDEX('EIA Consumption'!$A:$CZ,$G27,QI$19)/12</f>
        <v/>
      </c>
      <c r="QJ27">
        <f>INDEX('EIA Consumption'!$A:$CZ,$G27,QJ$19)/12</f>
        <v/>
      </c>
      <c r="QK27">
        <f>INDEX('EIA Consumption'!$A:$CZ,$G27,QK$19)/12</f>
        <v/>
      </c>
      <c r="QL27">
        <f>INDEX('EIA Consumption'!$A:$CZ,$G27,QL$19)/12</f>
        <v/>
      </c>
      <c r="QM27">
        <f>INDEX('EIA Consumption'!$A:$CZ,$G27,QM$19)/12</f>
        <v/>
      </c>
      <c r="QN27">
        <f>INDEX('EIA Consumption'!$A:$CZ,$G27,QN$19)/12</f>
        <v/>
      </c>
      <c r="QO27">
        <f>INDEX('EIA Consumption'!$A:$CZ,$G27,QO$19)/12</f>
        <v/>
      </c>
      <c r="QP27">
        <f>INDEX('EIA Consumption'!$A:$CZ,$G27,QP$19)/12</f>
        <v/>
      </c>
      <c r="QQ27">
        <f>INDEX('EIA Consumption'!$A:$CZ,$G27,QQ$19)/12</f>
        <v/>
      </c>
      <c r="QR27">
        <f>INDEX('EIA Consumption'!$A:$CZ,$G27,QR$19)/12</f>
        <v/>
      </c>
      <c r="QS27">
        <f>INDEX('EIA Consumption'!$A:$CZ,$G27,QS$19)/12</f>
        <v/>
      </c>
      <c r="QT27">
        <f>INDEX('EIA Consumption'!$A:$CZ,$G27,QT$19)/12</f>
        <v/>
      </c>
      <c r="QU27">
        <f>INDEX('EIA Consumption'!$A:$CZ,$G27,QU$19)/12</f>
        <v/>
      </c>
      <c r="QV27">
        <f>INDEX('EIA Consumption'!$A:$CZ,$G27,QV$19)/12</f>
        <v/>
      </c>
      <c r="QW27">
        <f>INDEX('EIA Consumption'!$A:$CZ,$G27,QW$19)/12</f>
        <v/>
      </c>
      <c r="QX27">
        <f>INDEX('EIA Consumption'!$A:$CZ,$G27,QX$19)/12</f>
        <v/>
      </c>
      <c r="QY27">
        <f>INDEX('EIA Consumption'!$A:$CZ,$G27,QY$19)/12</f>
        <v/>
      </c>
      <c r="QZ27">
        <f>INDEX('EIA Consumption'!$A:$CZ,$G27,QZ$19)/12</f>
        <v/>
      </c>
      <c r="RA27">
        <f>INDEX('EIA Consumption'!$A:$CZ,$G27,RA$19)/12</f>
        <v/>
      </c>
      <c r="RB27">
        <f>INDEX('EIA Consumption'!$A:$CZ,$G27,RB$19)/12</f>
        <v/>
      </c>
      <c r="RC27">
        <f>INDEX('EIA Consumption'!$A:$CZ,$G27,RC$19)/12</f>
        <v/>
      </c>
      <c r="RD27">
        <f>INDEX('EIA Consumption'!$A:$CZ,$G27,RD$19)/12</f>
        <v/>
      </c>
      <c r="RE27">
        <f>INDEX('EIA Consumption'!$A:$CZ,$G27,RE$19)/12</f>
        <v/>
      </c>
      <c r="RF27">
        <f>INDEX('EIA Consumption'!$A:$CZ,$G27,RF$19)/12</f>
        <v/>
      </c>
      <c r="RG27">
        <f>INDEX('EIA Consumption'!$A:$CZ,$G27,RG$19)/12</f>
        <v/>
      </c>
      <c r="RH27">
        <f>INDEX('EIA Consumption'!$A:$CZ,$G27,RH$19)/12</f>
        <v/>
      </c>
      <c r="RI27">
        <f>INDEX('EIA Consumption'!$A:$CZ,$G27,RI$19)/12</f>
        <v/>
      </c>
      <c r="RJ27">
        <f>INDEX('EIA Consumption'!$A:$CZ,$G27,RJ$19)/12</f>
        <v/>
      </c>
      <c r="RK27">
        <f>INDEX('EIA Consumption'!$A:$CZ,$G27,RK$19)/12</f>
        <v/>
      </c>
      <c r="RL27">
        <f>INDEX('EIA Consumption'!$A:$CZ,$G27,RL$19)/12</f>
        <v/>
      </c>
      <c r="RM27">
        <f>INDEX('EIA Consumption'!$A:$CZ,$G27,RM$19)/12</f>
        <v/>
      </c>
      <c r="RN27">
        <f>INDEX('EIA Consumption'!$A:$CZ,$G27,RN$19)/12</f>
        <v/>
      </c>
      <c r="RO27">
        <f>INDEX('EIA Consumption'!$A:$CZ,$G27,RO$19)/12</f>
        <v/>
      </c>
      <c r="RP27">
        <f>INDEX('EIA Consumption'!$A:$CZ,$G27,RP$19)/12</f>
        <v/>
      </c>
      <c r="RQ27">
        <f>INDEX('EIA Consumption'!$A:$CZ,$G27,RQ$19)/12</f>
        <v/>
      </c>
      <c r="RR27">
        <f>INDEX('EIA Consumption'!$A:$CZ,$G27,RR$19)/12</f>
        <v/>
      </c>
      <c r="RS27">
        <f>INDEX('EIA Consumption'!$A:$CZ,$G27,RS$19)/12</f>
        <v/>
      </c>
      <c r="RT27">
        <f>INDEX('EIA Consumption'!$A:$CZ,$G27,RT$19)/12</f>
        <v/>
      </c>
      <c r="RU27">
        <f>INDEX('EIA Consumption'!$A:$CZ,$G27,RU$19)/12</f>
        <v/>
      </c>
      <c r="RV27">
        <f>INDEX('EIA Consumption'!$A:$CZ,$G27,RV$19)/12</f>
        <v/>
      </c>
      <c r="RW27">
        <f>INDEX('EIA Consumption'!$A:$CZ,$G27,RW$19)/12</f>
        <v/>
      </c>
      <c r="RX27">
        <f>INDEX('EIA Consumption'!$A:$CZ,$G27,RX$19)/12</f>
        <v/>
      </c>
      <c r="RY27">
        <f>INDEX('EIA Consumption'!$A:$CZ,$G27,RY$19)/12</f>
        <v/>
      </c>
      <c r="RZ27">
        <f>INDEX('EIA Consumption'!$A:$CZ,$G27,RZ$19)/12</f>
        <v/>
      </c>
      <c r="SA27">
        <f>INDEX('EIA Consumption'!$A:$CZ,$G27,SA$19)/12</f>
        <v/>
      </c>
      <c r="SB27">
        <f>INDEX('EIA Consumption'!$A:$CZ,$G27,SB$19)/12</f>
        <v/>
      </c>
      <c r="SC27">
        <f>INDEX('EIA Consumption'!$A:$CZ,$G27,SC$19)/12</f>
        <v/>
      </c>
      <c r="SD27">
        <f>INDEX('EIA Consumption'!$A:$CZ,$G27,SD$19)/12</f>
        <v/>
      </c>
      <c r="SE27">
        <f>INDEX('EIA Consumption'!$A:$CZ,$G27,SE$19)/12</f>
        <v/>
      </c>
    </row>
    <row r="28" spans="1:499">
      <c r="A28" t="s">
        <v>43</v>
      </c>
      <c r="B28" t="s">
        <v>58</v>
      </c>
      <c r="G28">
        <f>MATCH($B28,'EIA Consumption'!$C:$C,0)</f>
        <v/>
      </c>
      <c r="H28">
        <f>INDEX('EIA Consumption'!$A:$CZ,$G28,H$19)/12</f>
        <v/>
      </c>
      <c r="I28">
        <f>INDEX('EIA Consumption'!$A:$CZ,$G28,I$19)/12</f>
        <v/>
      </c>
      <c r="J28">
        <f>INDEX('EIA Consumption'!$A:$CZ,$G28,J$19)/12</f>
        <v/>
      </c>
      <c r="K28">
        <f>INDEX('EIA Consumption'!$A:$CZ,$G28,K$19)/12</f>
        <v/>
      </c>
      <c r="L28">
        <f>INDEX('EIA Consumption'!$A:$CZ,$G28,L$19)/12</f>
        <v/>
      </c>
      <c r="M28">
        <f>INDEX('EIA Consumption'!$A:$CZ,$G28,M$19)/12</f>
        <v/>
      </c>
      <c r="N28">
        <f>INDEX('EIA Consumption'!$A:$CZ,$G28,N$19)/12</f>
        <v/>
      </c>
      <c r="O28">
        <f>INDEX('EIA Consumption'!$A:$CZ,$G28,O$19)/12</f>
        <v/>
      </c>
      <c r="P28">
        <f>INDEX('EIA Consumption'!$A:$CZ,$G28,P$19)/12</f>
        <v/>
      </c>
      <c r="Q28">
        <f>INDEX('EIA Consumption'!$A:$CZ,$G28,Q$19)/12</f>
        <v/>
      </c>
      <c r="R28">
        <f>INDEX('EIA Consumption'!$A:$CZ,$G28,R$19)/12</f>
        <v/>
      </c>
      <c r="S28">
        <f>INDEX('EIA Consumption'!$A:$CZ,$G28,S$19)/12</f>
        <v/>
      </c>
      <c r="T28">
        <f>INDEX('EIA Consumption'!$A:$CZ,$G28,T$19)/12</f>
        <v/>
      </c>
      <c r="U28">
        <f>INDEX('EIA Consumption'!$A:$CZ,$G28,U$19)/12</f>
        <v/>
      </c>
      <c r="V28">
        <f>INDEX('EIA Consumption'!$A:$CZ,$G28,V$19)/12</f>
        <v/>
      </c>
      <c r="W28">
        <f>INDEX('EIA Consumption'!$A:$CZ,$G28,W$19)/12</f>
        <v/>
      </c>
      <c r="X28">
        <f>INDEX('EIA Consumption'!$A:$CZ,$G28,X$19)/12</f>
        <v/>
      </c>
      <c r="Y28">
        <f>INDEX('EIA Consumption'!$A:$CZ,$G28,Y$19)/12</f>
        <v/>
      </c>
      <c r="Z28">
        <f>INDEX('EIA Consumption'!$A:$CZ,$G28,Z$19)/12</f>
        <v/>
      </c>
      <c r="AA28">
        <f>INDEX('EIA Consumption'!$A:$CZ,$G28,AA$19)/12</f>
        <v/>
      </c>
      <c r="AB28">
        <f>INDEX('EIA Consumption'!$A:$CZ,$G28,AB$19)/12</f>
        <v/>
      </c>
      <c r="AC28">
        <f>INDEX('EIA Consumption'!$A:$CZ,$G28,AC$19)/12</f>
        <v/>
      </c>
      <c r="AD28">
        <f>INDEX('EIA Consumption'!$A:$CZ,$G28,AD$19)/12</f>
        <v/>
      </c>
      <c r="AE28">
        <f>INDEX('EIA Consumption'!$A:$CZ,$G28,AE$19)/12</f>
        <v/>
      </c>
      <c r="AF28">
        <f>INDEX('EIA Consumption'!$A:$CZ,$G28,AF$19)/12</f>
        <v/>
      </c>
      <c r="AG28">
        <f>INDEX('EIA Consumption'!$A:$CZ,$G28,AG$19)/12</f>
        <v/>
      </c>
      <c r="AH28">
        <f>INDEX('EIA Consumption'!$A:$CZ,$G28,AH$19)/12</f>
        <v/>
      </c>
      <c r="AI28">
        <f>INDEX('EIA Consumption'!$A:$CZ,$G28,AI$19)/12</f>
        <v/>
      </c>
      <c r="AJ28">
        <f>INDEX('EIA Consumption'!$A:$CZ,$G28,AJ$19)/12</f>
        <v/>
      </c>
      <c r="AK28">
        <f>INDEX('EIA Consumption'!$A:$CZ,$G28,AK$19)/12</f>
        <v/>
      </c>
      <c r="AL28">
        <f>INDEX('EIA Consumption'!$A:$CZ,$G28,AL$19)/12</f>
        <v/>
      </c>
      <c r="AM28">
        <f>INDEX('EIA Consumption'!$A:$CZ,$G28,AM$19)/12</f>
        <v/>
      </c>
      <c r="AN28">
        <f>INDEX('EIA Consumption'!$A:$CZ,$G28,AN$19)/12</f>
        <v/>
      </c>
      <c r="AO28">
        <f>INDEX('EIA Consumption'!$A:$CZ,$G28,AO$19)/12</f>
        <v/>
      </c>
      <c r="AP28">
        <f>INDEX('EIA Consumption'!$A:$CZ,$G28,AP$19)/12</f>
        <v/>
      </c>
      <c r="AQ28">
        <f>INDEX('EIA Consumption'!$A:$CZ,$G28,AQ$19)/12</f>
        <v/>
      </c>
      <c r="AR28">
        <f>INDEX('EIA Consumption'!$A:$CZ,$G28,AR$19)/12</f>
        <v/>
      </c>
      <c r="AS28">
        <f>INDEX('EIA Consumption'!$A:$CZ,$G28,AS$19)/12</f>
        <v/>
      </c>
      <c r="AT28">
        <f>INDEX('EIA Consumption'!$A:$CZ,$G28,AT$19)/12</f>
        <v/>
      </c>
      <c r="AU28">
        <f>INDEX('EIA Consumption'!$A:$CZ,$G28,AU$19)/12</f>
        <v/>
      </c>
      <c r="AV28">
        <f>INDEX('EIA Consumption'!$A:$CZ,$G28,AV$19)/12</f>
        <v/>
      </c>
      <c r="AW28">
        <f>INDEX('EIA Consumption'!$A:$CZ,$G28,AW$19)/12</f>
        <v/>
      </c>
      <c r="AX28">
        <f>INDEX('EIA Consumption'!$A:$CZ,$G28,AX$19)/12</f>
        <v/>
      </c>
      <c r="AY28">
        <f>INDEX('EIA Consumption'!$A:$CZ,$G28,AY$19)/12</f>
        <v/>
      </c>
      <c r="AZ28">
        <f>INDEX('EIA Consumption'!$A:$CZ,$G28,AZ$19)/12</f>
        <v/>
      </c>
      <c r="BA28">
        <f>INDEX('EIA Consumption'!$A:$CZ,$G28,BA$19)/12</f>
        <v/>
      </c>
      <c r="BB28">
        <f>INDEX('EIA Consumption'!$A:$CZ,$G28,BB$19)/12</f>
        <v/>
      </c>
      <c r="BC28">
        <f>INDEX('EIA Consumption'!$A:$CZ,$G28,BC$19)/12</f>
        <v/>
      </c>
      <c r="BD28">
        <f>INDEX('EIA Consumption'!$A:$CZ,$G28,BD$19)/12</f>
        <v/>
      </c>
      <c r="BE28">
        <f>INDEX('EIA Consumption'!$A:$CZ,$G28,BE$19)/12</f>
        <v/>
      </c>
      <c r="BF28">
        <f>INDEX('EIA Consumption'!$A:$CZ,$G28,BF$19)/12</f>
        <v/>
      </c>
      <c r="BG28">
        <f>INDEX('EIA Consumption'!$A:$CZ,$G28,BG$19)/12</f>
        <v/>
      </c>
      <c r="BH28">
        <f>INDEX('EIA Consumption'!$A:$CZ,$G28,BH$19)/12</f>
        <v/>
      </c>
      <c r="BI28">
        <f>INDEX('EIA Consumption'!$A:$CZ,$G28,BI$19)/12</f>
        <v/>
      </c>
      <c r="BJ28">
        <f>INDEX('EIA Consumption'!$A:$CZ,$G28,BJ$19)/12</f>
        <v/>
      </c>
      <c r="BK28">
        <f>INDEX('EIA Consumption'!$A:$CZ,$G28,BK$19)/12</f>
        <v/>
      </c>
      <c r="BL28">
        <f>INDEX('EIA Consumption'!$A:$CZ,$G28,BL$19)/12</f>
        <v/>
      </c>
      <c r="BM28">
        <f>INDEX('EIA Consumption'!$A:$CZ,$G28,BM$19)/12</f>
        <v/>
      </c>
      <c r="BN28">
        <f>INDEX('EIA Consumption'!$A:$CZ,$G28,BN$19)/12</f>
        <v/>
      </c>
      <c r="BO28">
        <f>INDEX('EIA Consumption'!$A:$CZ,$G28,BO$19)/12</f>
        <v/>
      </c>
      <c r="BP28">
        <f>INDEX('EIA Consumption'!$A:$CZ,$G28,BP$19)/12</f>
        <v/>
      </c>
      <c r="BQ28">
        <f>INDEX('EIA Consumption'!$A:$CZ,$G28,BQ$19)/12</f>
        <v/>
      </c>
      <c r="BR28">
        <f>INDEX('EIA Consumption'!$A:$CZ,$G28,BR$19)/12</f>
        <v/>
      </c>
      <c r="BS28">
        <f>INDEX('EIA Consumption'!$A:$CZ,$G28,BS$19)/12</f>
        <v/>
      </c>
      <c r="BT28">
        <f>INDEX('EIA Consumption'!$A:$CZ,$G28,BT$19)/12</f>
        <v/>
      </c>
      <c r="BU28">
        <f>INDEX('EIA Consumption'!$A:$CZ,$G28,BU$19)/12</f>
        <v/>
      </c>
      <c r="BV28">
        <f>INDEX('EIA Consumption'!$A:$CZ,$G28,BV$19)/12</f>
        <v/>
      </c>
      <c r="BW28">
        <f>INDEX('EIA Consumption'!$A:$CZ,$G28,BW$19)/12</f>
        <v/>
      </c>
      <c r="BX28">
        <f>INDEX('EIA Consumption'!$A:$CZ,$G28,BX$19)/12</f>
        <v/>
      </c>
      <c r="BY28">
        <f>INDEX('EIA Consumption'!$A:$CZ,$G28,BY$19)/12</f>
        <v/>
      </c>
      <c r="BZ28">
        <f>INDEX('EIA Consumption'!$A:$CZ,$G28,BZ$19)/12</f>
        <v/>
      </c>
      <c r="CA28">
        <f>INDEX('EIA Consumption'!$A:$CZ,$G28,CA$19)/12</f>
        <v/>
      </c>
      <c r="CB28">
        <f>INDEX('EIA Consumption'!$A:$CZ,$G28,CB$19)/12</f>
        <v/>
      </c>
      <c r="CC28">
        <f>INDEX('EIA Consumption'!$A:$CZ,$G28,CC$19)/12</f>
        <v/>
      </c>
      <c r="CD28">
        <f>INDEX('EIA Consumption'!$A:$CZ,$G28,CD$19)/12</f>
        <v/>
      </c>
      <c r="CE28">
        <f>INDEX('EIA Consumption'!$A:$CZ,$G28,CE$19)/12</f>
        <v/>
      </c>
      <c r="CF28">
        <f>INDEX('EIA Consumption'!$A:$CZ,$G28,CF$19)/12</f>
        <v/>
      </c>
      <c r="CG28">
        <f>INDEX('EIA Consumption'!$A:$CZ,$G28,CG$19)/12</f>
        <v/>
      </c>
      <c r="CH28">
        <f>INDEX('EIA Consumption'!$A:$CZ,$G28,CH$19)/12</f>
        <v/>
      </c>
      <c r="CI28">
        <f>INDEX('EIA Consumption'!$A:$CZ,$G28,CI$19)/12</f>
        <v/>
      </c>
      <c r="CJ28">
        <f>INDEX('EIA Consumption'!$A:$CZ,$G28,CJ$19)/12</f>
        <v/>
      </c>
      <c r="CK28">
        <f>INDEX('EIA Consumption'!$A:$CZ,$G28,CK$19)/12</f>
        <v/>
      </c>
      <c r="CL28">
        <f>INDEX('EIA Consumption'!$A:$CZ,$G28,CL$19)/12</f>
        <v/>
      </c>
      <c r="CM28">
        <f>INDEX('EIA Consumption'!$A:$CZ,$G28,CM$19)/12</f>
        <v/>
      </c>
      <c r="CN28">
        <f>INDEX('EIA Consumption'!$A:$CZ,$G28,CN$19)/12</f>
        <v/>
      </c>
      <c r="CO28">
        <f>INDEX('EIA Consumption'!$A:$CZ,$G28,CO$19)/12</f>
        <v/>
      </c>
      <c r="CP28">
        <f>INDEX('EIA Consumption'!$A:$CZ,$G28,CP$19)/12</f>
        <v/>
      </c>
      <c r="CQ28">
        <f>INDEX('EIA Consumption'!$A:$CZ,$G28,CQ$19)/12</f>
        <v/>
      </c>
      <c r="CR28">
        <f>INDEX('EIA Consumption'!$A:$CZ,$G28,CR$19)/12</f>
        <v/>
      </c>
      <c r="CS28">
        <f>INDEX('EIA Consumption'!$A:$CZ,$G28,CS$19)/12</f>
        <v/>
      </c>
      <c r="CT28">
        <f>INDEX('EIA Consumption'!$A:$CZ,$G28,CT$19)/12</f>
        <v/>
      </c>
      <c r="CU28">
        <f>INDEX('EIA Consumption'!$A:$CZ,$G28,CU$19)/12</f>
        <v/>
      </c>
      <c r="CV28">
        <f>INDEX('EIA Consumption'!$A:$CZ,$G28,CV$19)/12</f>
        <v/>
      </c>
      <c r="CW28">
        <f>INDEX('EIA Consumption'!$A:$CZ,$G28,CW$19)/12</f>
        <v/>
      </c>
      <c r="CX28">
        <f>INDEX('EIA Consumption'!$A:$CZ,$G28,CX$19)/12</f>
        <v/>
      </c>
      <c r="CY28">
        <f>INDEX('EIA Consumption'!$A:$CZ,$G28,CY$19)/12</f>
        <v/>
      </c>
      <c r="CZ28">
        <f>INDEX('EIA Consumption'!$A:$CZ,$G28,CZ$19)/12</f>
        <v/>
      </c>
      <c r="DA28">
        <f>INDEX('EIA Consumption'!$A:$CZ,$G28,DA$19)/12</f>
        <v/>
      </c>
      <c r="DB28">
        <f>INDEX('EIA Consumption'!$A:$CZ,$G28,DB$19)/12</f>
        <v/>
      </c>
      <c r="DC28">
        <f>INDEX('EIA Consumption'!$A:$CZ,$G28,DC$19)/12</f>
        <v/>
      </c>
      <c r="DD28">
        <f>INDEX('EIA Consumption'!$A:$CZ,$G28,DD$19)/12</f>
        <v/>
      </c>
      <c r="DE28">
        <f>INDEX('EIA Consumption'!$A:$CZ,$G28,DE$19)/12</f>
        <v/>
      </c>
      <c r="DF28">
        <f>INDEX('EIA Consumption'!$A:$CZ,$G28,DF$19)/12</f>
        <v/>
      </c>
      <c r="DG28">
        <f>INDEX('EIA Consumption'!$A:$CZ,$G28,DG$19)/12</f>
        <v/>
      </c>
      <c r="DH28">
        <f>INDEX('EIA Consumption'!$A:$CZ,$G28,DH$19)/12</f>
        <v/>
      </c>
      <c r="DI28">
        <f>INDEX('EIA Consumption'!$A:$CZ,$G28,DI$19)/12</f>
        <v/>
      </c>
      <c r="DJ28">
        <f>INDEX('EIA Consumption'!$A:$CZ,$G28,DJ$19)/12</f>
        <v/>
      </c>
      <c r="DK28">
        <f>INDEX('EIA Consumption'!$A:$CZ,$G28,DK$19)/12</f>
        <v/>
      </c>
      <c r="DL28">
        <f>INDEX('EIA Consumption'!$A:$CZ,$G28,DL$19)/12</f>
        <v/>
      </c>
      <c r="DM28">
        <f>INDEX('EIA Consumption'!$A:$CZ,$G28,DM$19)/12</f>
        <v/>
      </c>
      <c r="DN28">
        <f>INDEX('EIA Consumption'!$A:$CZ,$G28,DN$19)/12</f>
        <v/>
      </c>
      <c r="DO28">
        <f>INDEX('EIA Consumption'!$A:$CZ,$G28,DO$19)/12</f>
        <v/>
      </c>
      <c r="DP28">
        <f>INDEX('EIA Consumption'!$A:$CZ,$G28,DP$19)/12</f>
        <v/>
      </c>
      <c r="DQ28">
        <f>INDEX('EIA Consumption'!$A:$CZ,$G28,DQ$19)/12</f>
        <v/>
      </c>
      <c r="DR28">
        <f>INDEX('EIA Consumption'!$A:$CZ,$G28,DR$19)/12</f>
        <v/>
      </c>
      <c r="DS28">
        <f>INDEX('EIA Consumption'!$A:$CZ,$G28,DS$19)/12</f>
        <v/>
      </c>
      <c r="DT28">
        <f>INDEX('EIA Consumption'!$A:$CZ,$G28,DT$19)/12</f>
        <v/>
      </c>
      <c r="DU28">
        <f>INDEX('EIA Consumption'!$A:$CZ,$G28,DU$19)/12</f>
        <v/>
      </c>
      <c r="DV28">
        <f>INDEX('EIA Consumption'!$A:$CZ,$G28,DV$19)/12</f>
        <v/>
      </c>
      <c r="DW28">
        <f>INDEX('EIA Consumption'!$A:$CZ,$G28,DW$19)/12</f>
        <v/>
      </c>
      <c r="DX28">
        <f>INDEX('EIA Consumption'!$A:$CZ,$G28,DX$19)/12</f>
        <v/>
      </c>
      <c r="DY28">
        <f>INDEX('EIA Consumption'!$A:$CZ,$G28,DY$19)/12</f>
        <v/>
      </c>
      <c r="DZ28">
        <f>INDEX('EIA Consumption'!$A:$CZ,$G28,DZ$19)/12</f>
        <v/>
      </c>
      <c r="EA28">
        <f>INDEX('EIA Consumption'!$A:$CZ,$G28,EA$19)/12</f>
        <v/>
      </c>
      <c r="EB28">
        <f>INDEX('EIA Consumption'!$A:$CZ,$G28,EB$19)/12</f>
        <v/>
      </c>
      <c r="EC28">
        <f>INDEX('EIA Consumption'!$A:$CZ,$G28,EC$19)/12</f>
        <v/>
      </c>
      <c r="ED28">
        <f>INDEX('EIA Consumption'!$A:$CZ,$G28,ED$19)/12</f>
        <v/>
      </c>
      <c r="EE28">
        <f>INDEX('EIA Consumption'!$A:$CZ,$G28,EE$19)/12</f>
        <v/>
      </c>
      <c r="EF28">
        <f>INDEX('EIA Consumption'!$A:$CZ,$G28,EF$19)/12</f>
        <v/>
      </c>
      <c r="EG28">
        <f>INDEX('EIA Consumption'!$A:$CZ,$G28,EG$19)/12</f>
        <v/>
      </c>
      <c r="EH28">
        <f>INDEX('EIA Consumption'!$A:$CZ,$G28,EH$19)/12</f>
        <v/>
      </c>
      <c r="EI28">
        <f>INDEX('EIA Consumption'!$A:$CZ,$G28,EI$19)/12</f>
        <v/>
      </c>
      <c r="EJ28">
        <f>INDEX('EIA Consumption'!$A:$CZ,$G28,EJ$19)/12</f>
        <v/>
      </c>
      <c r="EK28">
        <f>INDEX('EIA Consumption'!$A:$CZ,$G28,EK$19)/12</f>
        <v/>
      </c>
      <c r="EL28">
        <f>INDEX('EIA Consumption'!$A:$CZ,$G28,EL$19)/12</f>
        <v/>
      </c>
      <c r="EM28">
        <f>INDEX('EIA Consumption'!$A:$CZ,$G28,EM$19)/12</f>
        <v/>
      </c>
      <c r="EN28">
        <f>INDEX('EIA Consumption'!$A:$CZ,$G28,EN$19)/12</f>
        <v/>
      </c>
      <c r="EO28">
        <f>INDEX('EIA Consumption'!$A:$CZ,$G28,EO$19)/12</f>
        <v/>
      </c>
      <c r="EP28">
        <f>INDEX('EIA Consumption'!$A:$CZ,$G28,EP$19)/12</f>
        <v/>
      </c>
      <c r="EQ28">
        <f>INDEX('EIA Consumption'!$A:$CZ,$G28,EQ$19)/12</f>
        <v/>
      </c>
      <c r="ER28">
        <f>INDEX('EIA Consumption'!$A:$CZ,$G28,ER$19)/12</f>
        <v/>
      </c>
      <c r="ES28">
        <f>INDEX('EIA Consumption'!$A:$CZ,$G28,ES$19)/12</f>
        <v/>
      </c>
      <c r="ET28">
        <f>INDEX('EIA Consumption'!$A:$CZ,$G28,ET$19)/12</f>
        <v/>
      </c>
      <c r="EU28">
        <f>INDEX('EIA Consumption'!$A:$CZ,$G28,EU$19)/12</f>
        <v/>
      </c>
      <c r="EV28">
        <f>INDEX('EIA Consumption'!$A:$CZ,$G28,EV$19)/12</f>
        <v/>
      </c>
      <c r="EW28">
        <f>INDEX('EIA Consumption'!$A:$CZ,$G28,EW$19)/12</f>
        <v/>
      </c>
      <c r="EX28">
        <f>INDEX('EIA Consumption'!$A:$CZ,$G28,EX$19)/12</f>
        <v/>
      </c>
      <c r="EY28">
        <f>INDEX('EIA Consumption'!$A:$CZ,$G28,EY$19)/12</f>
        <v/>
      </c>
      <c r="EZ28">
        <f>INDEX('EIA Consumption'!$A:$CZ,$G28,EZ$19)/12</f>
        <v/>
      </c>
      <c r="FA28">
        <f>INDEX('EIA Consumption'!$A:$CZ,$G28,FA$19)/12</f>
        <v/>
      </c>
      <c r="FB28">
        <f>INDEX('EIA Consumption'!$A:$CZ,$G28,FB$19)/12</f>
        <v/>
      </c>
      <c r="FC28">
        <f>INDEX('EIA Consumption'!$A:$CZ,$G28,FC$19)/12</f>
        <v/>
      </c>
      <c r="FD28">
        <f>INDEX('EIA Consumption'!$A:$CZ,$G28,FD$19)/12</f>
        <v/>
      </c>
      <c r="FE28">
        <f>INDEX('EIA Consumption'!$A:$CZ,$G28,FE$19)/12</f>
        <v/>
      </c>
      <c r="FF28">
        <f>INDEX('EIA Consumption'!$A:$CZ,$G28,FF$19)/12</f>
        <v/>
      </c>
      <c r="FG28">
        <f>INDEX('EIA Consumption'!$A:$CZ,$G28,FG$19)/12</f>
        <v/>
      </c>
      <c r="FH28">
        <f>INDEX('EIA Consumption'!$A:$CZ,$G28,FH$19)/12</f>
        <v/>
      </c>
      <c r="FI28">
        <f>INDEX('EIA Consumption'!$A:$CZ,$G28,FI$19)/12</f>
        <v/>
      </c>
      <c r="FJ28">
        <f>INDEX('EIA Consumption'!$A:$CZ,$G28,FJ$19)/12</f>
        <v/>
      </c>
      <c r="FK28">
        <f>INDEX('EIA Consumption'!$A:$CZ,$G28,FK$19)/12</f>
        <v/>
      </c>
      <c r="FL28">
        <f>INDEX('EIA Consumption'!$A:$CZ,$G28,FL$19)/12</f>
        <v/>
      </c>
      <c r="FM28">
        <f>INDEX('EIA Consumption'!$A:$CZ,$G28,FM$19)/12</f>
        <v/>
      </c>
      <c r="FN28">
        <f>INDEX('EIA Consumption'!$A:$CZ,$G28,FN$19)/12</f>
        <v/>
      </c>
      <c r="FO28">
        <f>INDEX('EIA Consumption'!$A:$CZ,$G28,FO$19)/12</f>
        <v/>
      </c>
      <c r="FP28">
        <f>INDEX('EIA Consumption'!$A:$CZ,$G28,FP$19)/12</f>
        <v/>
      </c>
      <c r="FQ28">
        <f>INDEX('EIA Consumption'!$A:$CZ,$G28,FQ$19)/12</f>
        <v/>
      </c>
      <c r="FR28">
        <f>INDEX('EIA Consumption'!$A:$CZ,$G28,FR$19)/12</f>
        <v/>
      </c>
      <c r="FS28">
        <f>INDEX('EIA Consumption'!$A:$CZ,$G28,FS$19)/12</f>
        <v/>
      </c>
      <c r="FT28">
        <f>INDEX('EIA Consumption'!$A:$CZ,$G28,FT$19)/12</f>
        <v/>
      </c>
      <c r="FU28">
        <f>INDEX('EIA Consumption'!$A:$CZ,$G28,FU$19)/12</f>
        <v/>
      </c>
      <c r="FV28">
        <f>INDEX('EIA Consumption'!$A:$CZ,$G28,FV$19)/12</f>
        <v/>
      </c>
      <c r="FW28">
        <f>INDEX('EIA Consumption'!$A:$CZ,$G28,FW$19)/12</f>
        <v/>
      </c>
      <c r="FX28">
        <f>INDEX('EIA Consumption'!$A:$CZ,$G28,FX$19)/12</f>
        <v/>
      </c>
      <c r="FY28">
        <f>INDEX('EIA Consumption'!$A:$CZ,$G28,FY$19)/12</f>
        <v/>
      </c>
      <c r="FZ28">
        <f>INDEX('EIA Consumption'!$A:$CZ,$G28,FZ$19)/12</f>
        <v/>
      </c>
      <c r="GA28">
        <f>INDEX('EIA Consumption'!$A:$CZ,$G28,GA$19)/12</f>
        <v/>
      </c>
      <c r="GB28">
        <f>INDEX('EIA Consumption'!$A:$CZ,$G28,GB$19)/12</f>
        <v/>
      </c>
      <c r="GC28">
        <f>INDEX('EIA Consumption'!$A:$CZ,$G28,GC$19)/12</f>
        <v/>
      </c>
      <c r="GD28">
        <f>INDEX('EIA Consumption'!$A:$CZ,$G28,GD$19)/12</f>
        <v/>
      </c>
      <c r="GE28">
        <f>INDEX('EIA Consumption'!$A:$CZ,$G28,GE$19)/12</f>
        <v/>
      </c>
      <c r="GF28">
        <f>INDEX('EIA Consumption'!$A:$CZ,$G28,GF$19)/12</f>
        <v/>
      </c>
      <c r="GG28">
        <f>INDEX('EIA Consumption'!$A:$CZ,$G28,GG$19)/12</f>
        <v/>
      </c>
      <c r="GH28">
        <f>INDEX('EIA Consumption'!$A:$CZ,$G28,GH$19)/12</f>
        <v/>
      </c>
      <c r="GI28">
        <f>INDEX('EIA Consumption'!$A:$CZ,$G28,GI$19)/12</f>
        <v/>
      </c>
      <c r="GJ28">
        <f>INDEX('EIA Consumption'!$A:$CZ,$G28,GJ$19)/12</f>
        <v/>
      </c>
      <c r="GK28">
        <f>INDEX('EIA Consumption'!$A:$CZ,$G28,GK$19)/12</f>
        <v/>
      </c>
      <c r="GL28">
        <f>INDEX('EIA Consumption'!$A:$CZ,$G28,GL$19)/12</f>
        <v/>
      </c>
      <c r="GM28">
        <f>INDEX('EIA Consumption'!$A:$CZ,$G28,GM$19)/12</f>
        <v/>
      </c>
      <c r="GN28">
        <f>INDEX('EIA Consumption'!$A:$CZ,$G28,GN$19)/12</f>
        <v/>
      </c>
      <c r="GO28">
        <f>INDEX('EIA Consumption'!$A:$CZ,$G28,GO$19)/12</f>
        <v/>
      </c>
      <c r="GP28">
        <f>INDEX('EIA Consumption'!$A:$CZ,$G28,GP$19)/12</f>
        <v/>
      </c>
      <c r="GQ28">
        <f>INDEX('EIA Consumption'!$A:$CZ,$G28,GQ$19)/12</f>
        <v/>
      </c>
      <c r="GR28">
        <f>INDEX('EIA Consumption'!$A:$CZ,$G28,GR$19)/12</f>
        <v/>
      </c>
      <c r="GS28">
        <f>INDEX('EIA Consumption'!$A:$CZ,$G28,GS$19)/12</f>
        <v/>
      </c>
      <c r="GT28">
        <f>INDEX('EIA Consumption'!$A:$CZ,$G28,GT$19)/12</f>
        <v/>
      </c>
      <c r="GU28">
        <f>INDEX('EIA Consumption'!$A:$CZ,$G28,GU$19)/12</f>
        <v/>
      </c>
      <c r="GV28">
        <f>INDEX('EIA Consumption'!$A:$CZ,$G28,GV$19)/12</f>
        <v/>
      </c>
      <c r="GW28">
        <f>INDEX('EIA Consumption'!$A:$CZ,$G28,GW$19)/12</f>
        <v/>
      </c>
      <c r="GX28">
        <f>INDEX('EIA Consumption'!$A:$CZ,$G28,GX$19)/12</f>
        <v/>
      </c>
      <c r="GY28">
        <f>INDEX('EIA Consumption'!$A:$CZ,$G28,GY$19)/12</f>
        <v/>
      </c>
      <c r="GZ28">
        <f>INDEX('EIA Consumption'!$A:$CZ,$G28,GZ$19)/12</f>
        <v/>
      </c>
      <c r="HA28">
        <f>INDEX('EIA Consumption'!$A:$CZ,$G28,HA$19)/12</f>
        <v/>
      </c>
      <c r="HB28">
        <f>INDEX('EIA Consumption'!$A:$CZ,$G28,HB$19)/12</f>
        <v/>
      </c>
      <c r="HC28">
        <f>INDEX('EIA Consumption'!$A:$CZ,$G28,HC$19)/12</f>
        <v/>
      </c>
      <c r="HD28">
        <f>INDEX('EIA Consumption'!$A:$CZ,$G28,HD$19)/12</f>
        <v/>
      </c>
      <c r="HE28">
        <f>INDEX('EIA Consumption'!$A:$CZ,$G28,HE$19)/12</f>
        <v/>
      </c>
      <c r="HF28">
        <f>INDEX('EIA Consumption'!$A:$CZ,$G28,HF$19)/12</f>
        <v/>
      </c>
      <c r="HG28">
        <f>INDEX('EIA Consumption'!$A:$CZ,$G28,HG$19)/12</f>
        <v/>
      </c>
      <c r="HH28">
        <f>INDEX('EIA Consumption'!$A:$CZ,$G28,HH$19)/12</f>
        <v/>
      </c>
      <c r="HI28">
        <f>INDEX('EIA Consumption'!$A:$CZ,$G28,HI$19)/12</f>
        <v/>
      </c>
      <c r="HJ28">
        <f>INDEX('EIA Consumption'!$A:$CZ,$G28,HJ$19)/12</f>
        <v/>
      </c>
      <c r="HK28">
        <f>INDEX('EIA Consumption'!$A:$CZ,$G28,HK$19)/12</f>
        <v/>
      </c>
      <c r="HL28">
        <f>INDEX('EIA Consumption'!$A:$CZ,$G28,HL$19)/12</f>
        <v/>
      </c>
      <c r="HM28">
        <f>INDEX('EIA Consumption'!$A:$CZ,$G28,HM$19)/12</f>
        <v/>
      </c>
      <c r="HN28">
        <f>INDEX('EIA Consumption'!$A:$CZ,$G28,HN$19)/12</f>
        <v/>
      </c>
      <c r="HO28">
        <f>INDEX('EIA Consumption'!$A:$CZ,$G28,HO$19)/12</f>
        <v/>
      </c>
      <c r="HP28">
        <f>INDEX('EIA Consumption'!$A:$CZ,$G28,HP$19)/12</f>
        <v/>
      </c>
      <c r="HQ28">
        <f>INDEX('EIA Consumption'!$A:$CZ,$G28,HQ$19)/12</f>
        <v/>
      </c>
      <c r="HR28">
        <f>INDEX('EIA Consumption'!$A:$CZ,$G28,HR$19)/12</f>
        <v/>
      </c>
      <c r="HS28">
        <f>INDEX('EIA Consumption'!$A:$CZ,$G28,HS$19)/12</f>
        <v/>
      </c>
      <c r="HT28">
        <f>INDEX('EIA Consumption'!$A:$CZ,$G28,HT$19)/12</f>
        <v/>
      </c>
      <c r="HU28">
        <f>INDEX('EIA Consumption'!$A:$CZ,$G28,HU$19)/12</f>
        <v/>
      </c>
      <c r="HV28">
        <f>INDEX('EIA Consumption'!$A:$CZ,$G28,HV$19)/12</f>
        <v/>
      </c>
      <c r="HW28">
        <f>INDEX('EIA Consumption'!$A:$CZ,$G28,HW$19)/12</f>
        <v/>
      </c>
      <c r="HX28">
        <f>INDEX('EIA Consumption'!$A:$CZ,$G28,HX$19)/12</f>
        <v/>
      </c>
      <c r="HY28">
        <f>INDEX('EIA Consumption'!$A:$CZ,$G28,HY$19)/12</f>
        <v/>
      </c>
      <c r="HZ28">
        <f>INDEX('EIA Consumption'!$A:$CZ,$G28,HZ$19)/12</f>
        <v/>
      </c>
      <c r="IA28">
        <f>INDEX('EIA Consumption'!$A:$CZ,$G28,IA$19)/12</f>
        <v/>
      </c>
      <c r="IB28">
        <f>INDEX('EIA Consumption'!$A:$CZ,$G28,IB$19)/12</f>
        <v/>
      </c>
      <c r="IC28">
        <f>INDEX('EIA Consumption'!$A:$CZ,$G28,IC$19)/12</f>
        <v/>
      </c>
      <c r="ID28">
        <f>INDEX('EIA Consumption'!$A:$CZ,$G28,ID$19)/12</f>
        <v/>
      </c>
      <c r="IE28">
        <f>INDEX('EIA Consumption'!$A:$CZ,$G28,IE$19)/12</f>
        <v/>
      </c>
      <c r="IF28">
        <f>INDEX('EIA Consumption'!$A:$CZ,$G28,IF$19)/12</f>
        <v/>
      </c>
      <c r="IG28">
        <f>INDEX('EIA Consumption'!$A:$CZ,$G28,IG$19)/12</f>
        <v/>
      </c>
      <c r="IH28">
        <f>INDEX('EIA Consumption'!$A:$CZ,$G28,IH$19)/12</f>
        <v/>
      </c>
      <c r="II28">
        <f>INDEX('EIA Consumption'!$A:$CZ,$G28,II$19)/12</f>
        <v/>
      </c>
      <c r="IJ28">
        <f>INDEX('EIA Consumption'!$A:$CZ,$G28,IJ$19)/12</f>
        <v/>
      </c>
      <c r="IK28">
        <f>INDEX('EIA Consumption'!$A:$CZ,$G28,IK$19)/12</f>
        <v/>
      </c>
      <c r="IL28">
        <f>INDEX('EIA Consumption'!$A:$CZ,$G28,IL$19)/12</f>
        <v/>
      </c>
      <c r="IM28">
        <f>INDEX('EIA Consumption'!$A:$CZ,$G28,IM$19)/12</f>
        <v/>
      </c>
      <c r="IN28">
        <f>INDEX('EIA Consumption'!$A:$CZ,$G28,IN$19)/12</f>
        <v/>
      </c>
      <c r="IO28">
        <f>INDEX('EIA Consumption'!$A:$CZ,$G28,IO$19)/12</f>
        <v/>
      </c>
      <c r="IP28">
        <f>INDEX('EIA Consumption'!$A:$CZ,$G28,IP$19)/12</f>
        <v/>
      </c>
      <c r="IQ28">
        <f>INDEX('EIA Consumption'!$A:$CZ,$G28,IQ$19)/12</f>
        <v/>
      </c>
      <c r="IR28">
        <f>INDEX('EIA Consumption'!$A:$CZ,$G28,IR$19)/12</f>
        <v/>
      </c>
      <c r="IS28">
        <f>INDEX('EIA Consumption'!$A:$CZ,$G28,IS$19)/12</f>
        <v/>
      </c>
      <c r="IT28">
        <f>INDEX('EIA Consumption'!$A:$CZ,$G28,IT$19)/12</f>
        <v/>
      </c>
      <c r="IU28">
        <f>INDEX('EIA Consumption'!$A:$CZ,$G28,IU$19)/12</f>
        <v/>
      </c>
      <c r="IV28">
        <f>INDEX('EIA Consumption'!$A:$CZ,$G28,IV$19)/12</f>
        <v/>
      </c>
      <c r="IW28">
        <f>INDEX('EIA Consumption'!$A:$CZ,$G28,IW$19)/12</f>
        <v/>
      </c>
      <c r="IX28">
        <f>INDEX('EIA Consumption'!$A:$CZ,$G28,IX$19)/12</f>
        <v/>
      </c>
      <c r="IY28">
        <f>INDEX('EIA Consumption'!$A:$CZ,$G28,IY$19)/12</f>
        <v/>
      </c>
      <c r="IZ28">
        <f>INDEX('EIA Consumption'!$A:$CZ,$G28,IZ$19)/12</f>
        <v/>
      </c>
      <c r="JA28">
        <f>INDEX('EIA Consumption'!$A:$CZ,$G28,JA$19)/12</f>
        <v/>
      </c>
      <c r="JB28">
        <f>INDEX('EIA Consumption'!$A:$CZ,$G28,JB$19)/12</f>
        <v/>
      </c>
      <c r="JC28">
        <f>INDEX('EIA Consumption'!$A:$CZ,$G28,JC$19)/12</f>
        <v/>
      </c>
      <c r="JD28">
        <f>INDEX('EIA Consumption'!$A:$CZ,$G28,JD$19)/12</f>
        <v/>
      </c>
      <c r="JE28">
        <f>INDEX('EIA Consumption'!$A:$CZ,$G28,JE$19)/12</f>
        <v/>
      </c>
      <c r="JF28">
        <f>INDEX('EIA Consumption'!$A:$CZ,$G28,JF$19)/12</f>
        <v/>
      </c>
      <c r="JG28">
        <f>INDEX('EIA Consumption'!$A:$CZ,$G28,JG$19)/12</f>
        <v/>
      </c>
      <c r="JH28">
        <f>INDEX('EIA Consumption'!$A:$CZ,$G28,JH$19)/12</f>
        <v/>
      </c>
      <c r="JI28">
        <f>INDEX('EIA Consumption'!$A:$CZ,$G28,JI$19)/12</f>
        <v/>
      </c>
      <c r="JJ28">
        <f>INDEX('EIA Consumption'!$A:$CZ,$G28,JJ$19)/12</f>
        <v/>
      </c>
      <c r="JK28">
        <f>INDEX('EIA Consumption'!$A:$CZ,$G28,JK$19)/12</f>
        <v/>
      </c>
      <c r="JL28">
        <f>INDEX('EIA Consumption'!$A:$CZ,$G28,JL$19)/12</f>
        <v/>
      </c>
      <c r="JM28">
        <f>INDEX('EIA Consumption'!$A:$CZ,$G28,JM$19)/12</f>
        <v/>
      </c>
      <c r="JN28">
        <f>INDEX('EIA Consumption'!$A:$CZ,$G28,JN$19)/12</f>
        <v/>
      </c>
      <c r="JO28">
        <f>INDEX('EIA Consumption'!$A:$CZ,$G28,JO$19)/12</f>
        <v/>
      </c>
      <c r="JP28">
        <f>INDEX('EIA Consumption'!$A:$CZ,$G28,JP$19)/12</f>
        <v/>
      </c>
      <c r="JQ28">
        <f>INDEX('EIA Consumption'!$A:$CZ,$G28,JQ$19)/12</f>
        <v/>
      </c>
      <c r="JR28">
        <f>INDEX('EIA Consumption'!$A:$CZ,$G28,JR$19)/12</f>
        <v/>
      </c>
      <c r="JS28">
        <f>INDEX('EIA Consumption'!$A:$CZ,$G28,JS$19)/12</f>
        <v/>
      </c>
      <c r="JT28">
        <f>INDEX('EIA Consumption'!$A:$CZ,$G28,JT$19)/12</f>
        <v/>
      </c>
      <c r="JU28">
        <f>INDEX('EIA Consumption'!$A:$CZ,$G28,JU$19)/12</f>
        <v/>
      </c>
      <c r="JV28">
        <f>INDEX('EIA Consumption'!$A:$CZ,$G28,JV$19)/12</f>
        <v/>
      </c>
      <c r="JW28">
        <f>INDEX('EIA Consumption'!$A:$CZ,$G28,JW$19)/12</f>
        <v/>
      </c>
      <c r="JX28">
        <f>INDEX('EIA Consumption'!$A:$CZ,$G28,JX$19)/12</f>
        <v/>
      </c>
      <c r="JY28">
        <f>INDEX('EIA Consumption'!$A:$CZ,$G28,JY$19)/12</f>
        <v/>
      </c>
      <c r="JZ28">
        <f>INDEX('EIA Consumption'!$A:$CZ,$G28,JZ$19)/12</f>
        <v/>
      </c>
      <c r="KA28">
        <f>INDEX('EIA Consumption'!$A:$CZ,$G28,KA$19)/12</f>
        <v/>
      </c>
      <c r="KB28">
        <f>INDEX('EIA Consumption'!$A:$CZ,$G28,KB$19)/12</f>
        <v/>
      </c>
      <c r="KC28">
        <f>INDEX('EIA Consumption'!$A:$CZ,$G28,KC$19)/12</f>
        <v/>
      </c>
      <c r="KD28">
        <f>INDEX('EIA Consumption'!$A:$CZ,$G28,KD$19)/12</f>
        <v/>
      </c>
      <c r="KE28">
        <f>INDEX('EIA Consumption'!$A:$CZ,$G28,KE$19)/12</f>
        <v/>
      </c>
      <c r="KF28">
        <f>INDEX('EIA Consumption'!$A:$CZ,$G28,KF$19)/12</f>
        <v/>
      </c>
      <c r="KG28">
        <f>INDEX('EIA Consumption'!$A:$CZ,$G28,KG$19)/12</f>
        <v/>
      </c>
      <c r="KH28">
        <f>INDEX('EIA Consumption'!$A:$CZ,$G28,KH$19)/12</f>
        <v/>
      </c>
      <c r="KI28">
        <f>INDEX('EIA Consumption'!$A:$CZ,$G28,KI$19)/12</f>
        <v/>
      </c>
      <c r="KJ28">
        <f>INDEX('EIA Consumption'!$A:$CZ,$G28,KJ$19)/12</f>
        <v/>
      </c>
      <c r="KK28">
        <f>INDEX('EIA Consumption'!$A:$CZ,$G28,KK$19)/12</f>
        <v/>
      </c>
      <c r="KL28">
        <f>INDEX('EIA Consumption'!$A:$CZ,$G28,KL$19)/12</f>
        <v/>
      </c>
      <c r="KM28">
        <f>INDEX('EIA Consumption'!$A:$CZ,$G28,KM$19)/12</f>
        <v/>
      </c>
      <c r="KN28">
        <f>INDEX('EIA Consumption'!$A:$CZ,$G28,KN$19)/12</f>
        <v/>
      </c>
      <c r="KO28">
        <f>INDEX('EIA Consumption'!$A:$CZ,$G28,KO$19)/12</f>
        <v/>
      </c>
      <c r="KP28">
        <f>INDEX('EIA Consumption'!$A:$CZ,$G28,KP$19)/12</f>
        <v/>
      </c>
      <c r="KQ28">
        <f>INDEX('EIA Consumption'!$A:$CZ,$G28,KQ$19)/12</f>
        <v/>
      </c>
      <c r="KR28">
        <f>INDEX('EIA Consumption'!$A:$CZ,$G28,KR$19)/12</f>
        <v/>
      </c>
      <c r="KS28">
        <f>INDEX('EIA Consumption'!$A:$CZ,$G28,KS$19)/12</f>
        <v/>
      </c>
      <c r="KT28">
        <f>INDEX('EIA Consumption'!$A:$CZ,$G28,KT$19)/12</f>
        <v/>
      </c>
      <c r="KU28">
        <f>INDEX('EIA Consumption'!$A:$CZ,$G28,KU$19)/12</f>
        <v/>
      </c>
      <c r="KV28">
        <f>INDEX('EIA Consumption'!$A:$CZ,$G28,KV$19)/12</f>
        <v/>
      </c>
      <c r="KW28">
        <f>INDEX('EIA Consumption'!$A:$CZ,$G28,KW$19)/12</f>
        <v/>
      </c>
      <c r="KX28">
        <f>INDEX('EIA Consumption'!$A:$CZ,$G28,KX$19)/12</f>
        <v/>
      </c>
      <c r="KY28">
        <f>INDEX('EIA Consumption'!$A:$CZ,$G28,KY$19)/12</f>
        <v/>
      </c>
      <c r="KZ28">
        <f>INDEX('EIA Consumption'!$A:$CZ,$G28,KZ$19)/12</f>
        <v/>
      </c>
      <c r="LA28">
        <f>INDEX('EIA Consumption'!$A:$CZ,$G28,LA$19)/12</f>
        <v/>
      </c>
      <c r="LB28">
        <f>INDEX('EIA Consumption'!$A:$CZ,$G28,LB$19)/12</f>
        <v/>
      </c>
      <c r="LC28">
        <f>INDEX('EIA Consumption'!$A:$CZ,$G28,LC$19)/12</f>
        <v/>
      </c>
      <c r="LD28">
        <f>INDEX('EIA Consumption'!$A:$CZ,$G28,LD$19)/12</f>
        <v/>
      </c>
      <c r="LE28">
        <f>INDEX('EIA Consumption'!$A:$CZ,$G28,LE$19)/12</f>
        <v/>
      </c>
      <c r="LF28">
        <f>INDEX('EIA Consumption'!$A:$CZ,$G28,LF$19)/12</f>
        <v/>
      </c>
      <c r="LG28">
        <f>INDEX('EIA Consumption'!$A:$CZ,$G28,LG$19)/12</f>
        <v/>
      </c>
      <c r="LH28">
        <f>INDEX('EIA Consumption'!$A:$CZ,$G28,LH$19)/12</f>
        <v/>
      </c>
      <c r="LI28">
        <f>INDEX('EIA Consumption'!$A:$CZ,$G28,LI$19)/12</f>
        <v/>
      </c>
      <c r="LJ28">
        <f>INDEX('EIA Consumption'!$A:$CZ,$G28,LJ$19)/12</f>
        <v/>
      </c>
      <c r="LK28">
        <f>INDEX('EIA Consumption'!$A:$CZ,$G28,LK$19)/12</f>
        <v/>
      </c>
      <c r="LL28">
        <f>INDEX('EIA Consumption'!$A:$CZ,$G28,LL$19)/12</f>
        <v/>
      </c>
      <c r="LM28">
        <f>INDEX('EIA Consumption'!$A:$CZ,$G28,LM$19)/12</f>
        <v/>
      </c>
      <c r="LN28">
        <f>INDEX('EIA Consumption'!$A:$CZ,$G28,LN$19)/12</f>
        <v/>
      </c>
      <c r="LO28">
        <f>INDEX('EIA Consumption'!$A:$CZ,$G28,LO$19)/12</f>
        <v/>
      </c>
      <c r="LP28">
        <f>INDEX('EIA Consumption'!$A:$CZ,$G28,LP$19)/12</f>
        <v/>
      </c>
      <c r="LQ28">
        <f>INDEX('EIA Consumption'!$A:$CZ,$G28,LQ$19)/12</f>
        <v/>
      </c>
      <c r="LR28">
        <f>INDEX('EIA Consumption'!$A:$CZ,$G28,LR$19)/12</f>
        <v/>
      </c>
      <c r="LS28">
        <f>INDEX('EIA Consumption'!$A:$CZ,$G28,LS$19)/12</f>
        <v/>
      </c>
      <c r="LT28">
        <f>INDEX('EIA Consumption'!$A:$CZ,$G28,LT$19)/12</f>
        <v/>
      </c>
      <c r="LU28">
        <f>INDEX('EIA Consumption'!$A:$CZ,$G28,LU$19)/12</f>
        <v/>
      </c>
      <c r="LV28">
        <f>INDEX('EIA Consumption'!$A:$CZ,$G28,LV$19)/12</f>
        <v/>
      </c>
      <c r="LW28">
        <f>INDEX('EIA Consumption'!$A:$CZ,$G28,LW$19)/12</f>
        <v/>
      </c>
      <c r="LX28">
        <f>INDEX('EIA Consumption'!$A:$CZ,$G28,LX$19)/12</f>
        <v/>
      </c>
      <c r="LY28">
        <f>INDEX('EIA Consumption'!$A:$CZ,$G28,LY$19)/12</f>
        <v/>
      </c>
      <c r="LZ28">
        <f>INDEX('EIA Consumption'!$A:$CZ,$G28,LZ$19)/12</f>
        <v/>
      </c>
      <c r="MA28">
        <f>INDEX('EIA Consumption'!$A:$CZ,$G28,MA$19)/12</f>
        <v/>
      </c>
      <c r="MB28">
        <f>INDEX('EIA Consumption'!$A:$CZ,$G28,MB$19)/12</f>
        <v/>
      </c>
      <c r="MC28">
        <f>INDEX('EIA Consumption'!$A:$CZ,$G28,MC$19)/12</f>
        <v/>
      </c>
      <c r="MD28">
        <f>INDEX('EIA Consumption'!$A:$CZ,$G28,MD$19)/12</f>
        <v/>
      </c>
      <c r="ME28">
        <f>INDEX('EIA Consumption'!$A:$CZ,$G28,ME$19)/12</f>
        <v/>
      </c>
      <c r="MF28">
        <f>INDEX('EIA Consumption'!$A:$CZ,$G28,MF$19)/12</f>
        <v/>
      </c>
      <c r="MG28">
        <f>INDEX('EIA Consumption'!$A:$CZ,$G28,MG$19)/12</f>
        <v/>
      </c>
      <c r="MH28">
        <f>INDEX('EIA Consumption'!$A:$CZ,$G28,MH$19)/12</f>
        <v/>
      </c>
      <c r="MI28">
        <f>INDEX('EIA Consumption'!$A:$CZ,$G28,MI$19)/12</f>
        <v/>
      </c>
      <c r="MJ28">
        <f>INDEX('EIA Consumption'!$A:$CZ,$G28,MJ$19)/12</f>
        <v/>
      </c>
      <c r="MK28">
        <f>INDEX('EIA Consumption'!$A:$CZ,$G28,MK$19)/12</f>
        <v/>
      </c>
      <c r="ML28">
        <f>INDEX('EIA Consumption'!$A:$CZ,$G28,ML$19)/12</f>
        <v/>
      </c>
      <c r="MM28">
        <f>INDEX('EIA Consumption'!$A:$CZ,$G28,MM$19)/12</f>
        <v/>
      </c>
      <c r="MN28">
        <f>INDEX('EIA Consumption'!$A:$CZ,$G28,MN$19)/12</f>
        <v/>
      </c>
      <c r="MO28">
        <f>INDEX('EIA Consumption'!$A:$CZ,$G28,MO$19)/12</f>
        <v/>
      </c>
      <c r="MP28">
        <f>INDEX('EIA Consumption'!$A:$CZ,$G28,MP$19)/12</f>
        <v/>
      </c>
      <c r="MQ28">
        <f>INDEX('EIA Consumption'!$A:$CZ,$G28,MQ$19)/12</f>
        <v/>
      </c>
      <c r="MR28">
        <f>INDEX('EIA Consumption'!$A:$CZ,$G28,MR$19)/12</f>
        <v/>
      </c>
      <c r="MS28">
        <f>INDEX('EIA Consumption'!$A:$CZ,$G28,MS$19)/12</f>
        <v/>
      </c>
      <c r="MT28">
        <f>INDEX('EIA Consumption'!$A:$CZ,$G28,MT$19)/12</f>
        <v/>
      </c>
      <c r="MU28">
        <f>INDEX('EIA Consumption'!$A:$CZ,$G28,MU$19)/12</f>
        <v/>
      </c>
      <c r="MV28">
        <f>INDEX('EIA Consumption'!$A:$CZ,$G28,MV$19)/12</f>
        <v/>
      </c>
      <c r="MW28">
        <f>INDEX('EIA Consumption'!$A:$CZ,$G28,MW$19)/12</f>
        <v/>
      </c>
      <c r="MX28">
        <f>INDEX('EIA Consumption'!$A:$CZ,$G28,MX$19)/12</f>
        <v/>
      </c>
      <c r="MY28">
        <f>INDEX('EIA Consumption'!$A:$CZ,$G28,MY$19)/12</f>
        <v/>
      </c>
      <c r="MZ28">
        <f>INDEX('EIA Consumption'!$A:$CZ,$G28,MZ$19)/12</f>
        <v/>
      </c>
      <c r="NA28">
        <f>INDEX('EIA Consumption'!$A:$CZ,$G28,NA$19)/12</f>
        <v/>
      </c>
      <c r="NB28">
        <f>INDEX('EIA Consumption'!$A:$CZ,$G28,NB$19)/12</f>
        <v/>
      </c>
      <c r="NC28">
        <f>INDEX('EIA Consumption'!$A:$CZ,$G28,NC$19)/12</f>
        <v/>
      </c>
      <c r="ND28">
        <f>INDEX('EIA Consumption'!$A:$CZ,$G28,ND$19)/12</f>
        <v/>
      </c>
      <c r="NE28">
        <f>INDEX('EIA Consumption'!$A:$CZ,$G28,NE$19)/12</f>
        <v/>
      </c>
      <c r="NF28">
        <f>INDEX('EIA Consumption'!$A:$CZ,$G28,NF$19)/12</f>
        <v/>
      </c>
      <c r="NG28">
        <f>INDEX('EIA Consumption'!$A:$CZ,$G28,NG$19)/12</f>
        <v/>
      </c>
      <c r="NH28">
        <f>INDEX('EIA Consumption'!$A:$CZ,$G28,NH$19)/12</f>
        <v/>
      </c>
      <c r="NI28">
        <f>INDEX('EIA Consumption'!$A:$CZ,$G28,NI$19)/12</f>
        <v/>
      </c>
      <c r="NJ28">
        <f>INDEX('EIA Consumption'!$A:$CZ,$G28,NJ$19)/12</f>
        <v/>
      </c>
      <c r="NK28">
        <f>INDEX('EIA Consumption'!$A:$CZ,$G28,NK$19)/12</f>
        <v/>
      </c>
      <c r="NL28">
        <f>INDEX('EIA Consumption'!$A:$CZ,$G28,NL$19)/12</f>
        <v/>
      </c>
      <c r="NM28">
        <f>INDEX('EIA Consumption'!$A:$CZ,$G28,NM$19)/12</f>
        <v/>
      </c>
      <c r="NN28">
        <f>INDEX('EIA Consumption'!$A:$CZ,$G28,NN$19)/12</f>
        <v/>
      </c>
      <c r="NO28">
        <f>INDEX('EIA Consumption'!$A:$CZ,$G28,NO$19)/12</f>
        <v/>
      </c>
      <c r="NP28">
        <f>INDEX('EIA Consumption'!$A:$CZ,$G28,NP$19)/12</f>
        <v/>
      </c>
      <c r="NQ28">
        <f>INDEX('EIA Consumption'!$A:$CZ,$G28,NQ$19)/12</f>
        <v/>
      </c>
      <c r="NR28">
        <f>INDEX('EIA Consumption'!$A:$CZ,$G28,NR$19)/12</f>
        <v/>
      </c>
      <c r="NS28">
        <f>INDEX('EIA Consumption'!$A:$CZ,$G28,NS$19)/12</f>
        <v/>
      </c>
      <c r="NT28">
        <f>INDEX('EIA Consumption'!$A:$CZ,$G28,NT$19)/12</f>
        <v/>
      </c>
      <c r="NU28">
        <f>INDEX('EIA Consumption'!$A:$CZ,$G28,NU$19)/12</f>
        <v/>
      </c>
      <c r="NV28">
        <f>INDEX('EIA Consumption'!$A:$CZ,$G28,NV$19)/12</f>
        <v/>
      </c>
      <c r="NW28">
        <f>INDEX('EIA Consumption'!$A:$CZ,$G28,NW$19)/12</f>
        <v/>
      </c>
      <c r="NX28">
        <f>INDEX('EIA Consumption'!$A:$CZ,$G28,NX$19)/12</f>
        <v/>
      </c>
      <c r="NY28">
        <f>INDEX('EIA Consumption'!$A:$CZ,$G28,NY$19)/12</f>
        <v/>
      </c>
      <c r="NZ28">
        <f>INDEX('EIA Consumption'!$A:$CZ,$G28,NZ$19)/12</f>
        <v/>
      </c>
      <c r="OA28">
        <f>INDEX('EIA Consumption'!$A:$CZ,$G28,OA$19)/12</f>
        <v/>
      </c>
      <c r="OB28">
        <f>INDEX('EIA Consumption'!$A:$CZ,$G28,OB$19)/12</f>
        <v/>
      </c>
      <c r="OC28">
        <f>INDEX('EIA Consumption'!$A:$CZ,$G28,OC$19)/12</f>
        <v/>
      </c>
      <c r="OD28">
        <f>INDEX('EIA Consumption'!$A:$CZ,$G28,OD$19)/12</f>
        <v/>
      </c>
      <c r="OE28">
        <f>INDEX('EIA Consumption'!$A:$CZ,$G28,OE$19)/12</f>
        <v/>
      </c>
      <c r="OF28">
        <f>INDEX('EIA Consumption'!$A:$CZ,$G28,OF$19)/12</f>
        <v/>
      </c>
      <c r="OG28">
        <f>INDEX('EIA Consumption'!$A:$CZ,$G28,OG$19)/12</f>
        <v/>
      </c>
      <c r="OH28">
        <f>INDEX('EIA Consumption'!$A:$CZ,$G28,OH$19)/12</f>
        <v/>
      </c>
      <c r="OI28">
        <f>INDEX('EIA Consumption'!$A:$CZ,$G28,OI$19)/12</f>
        <v/>
      </c>
      <c r="OJ28">
        <f>INDEX('EIA Consumption'!$A:$CZ,$G28,OJ$19)/12</f>
        <v/>
      </c>
      <c r="OK28">
        <f>INDEX('EIA Consumption'!$A:$CZ,$G28,OK$19)/12</f>
        <v/>
      </c>
      <c r="OL28">
        <f>INDEX('EIA Consumption'!$A:$CZ,$G28,OL$19)/12</f>
        <v/>
      </c>
      <c r="OM28">
        <f>INDEX('EIA Consumption'!$A:$CZ,$G28,OM$19)/12</f>
        <v/>
      </c>
      <c r="ON28">
        <f>INDEX('EIA Consumption'!$A:$CZ,$G28,ON$19)/12</f>
        <v/>
      </c>
      <c r="OO28">
        <f>INDEX('EIA Consumption'!$A:$CZ,$G28,OO$19)/12</f>
        <v/>
      </c>
      <c r="OP28">
        <f>INDEX('EIA Consumption'!$A:$CZ,$G28,OP$19)/12</f>
        <v/>
      </c>
      <c r="OQ28">
        <f>INDEX('EIA Consumption'!$A:$CZ,$G28,OQ$19)/12</f>
        <v/>
      </c>
      <c r="OR28">
        <f>INDEX('EIA Consumption'!$A:$CZ,$G28,OR$19)/12</f>
        <v/>
      </c>
      <c r="OS28">
        <f>INDEX('EIA Consumption'!$A:$CZ,$G28,OS$19)/12</f>
        <v/>
      </c>
      <c r="OT28">
        <f>INDEX('EIA Consumption'!$A:$CZ,$G28,OT$19)/12</f>
        <v/>
      </c>
      <c r="OU28">
        <f>INDEX('EIA Consumption'!$A:$CZ,$G28,OU$19)/12</f>
        <v/>
      </c>
      <c r="OV28">
        <f>INDEX('EIA Consumption'!$A:$CZ,$G28,OV$19)/12</f>
        <v/>
      </c>
      <c r="OW28">
        <f>INDEX('EIA Consumption'!$A:$CZ,$G28,OW$19)/12</f>
        <v/>
      </c>
      <c r="OX28">
        <f>INDEX('EIA Consumption'!$A:$CZ,$G28,OX$19)/12</f>
        <v/>
      </c>
      <c r="OY28">
        <f>INDEX('EIA Consumption'!$A:$CZ,$G28,OY$19)/12</f>
        <v/>
      </c>
      <c r="OZ28">
        <f>INDEX('EIA Consumption'!$A:$CZ,$G28,OZ$19)/12</f>
        <v/>
      </c>
      <c r="PA28">
        <f>INDEX('EIA Consumption'!$A:$CZ,$G28,PA$19)/12</f>
        <v/>
      </c>
      <c r="PB28">
        <f>INDEX('EIA Consumption'!$A:$CZ,$G28,PB$19)/12</f>
        <v/>
      </c>
      <c r="PC28">
        <f>INDEX('EIA Consumption'!$A:$CZ,$G28,PC$19)/12</f>
        <v/>
      </c>
      <c r="PD28">
        <f>INDEX('EIA Consumption'!$A:$CZ,$G28,PD$19)/12</f>
        <v/>
      </c>
      <c r="PE28">
        <f>INDEX('EIA Consumption'!$A:$CZ,$G28,PE$19)/12</f>
        <v/>
      </c>
      <c r="PF28">
        <f>INDEX('EIA Consumption'!$A:$CZ,$G28,PF$19)/12</f>
        <v/>
      </c>
      <c r="PG28">
        <f>INDEX('EIA Consumption'!$A:$CZ,$G28,PG$19)/12</f>
        <v/>
      </c>
      <c r="PH28">
        <f>INDEX('EIA Consumption'!$A:$CZ,$G28,PH$19)/12</f>
        <v/>
      </c>
      <c r="PI28">
        <f>INDEX('EIA Consumption'!$A:$CZ,$G28,PI$19)/12</f>
        <v/>
      </c>
      <c r="PJ28">
        <f>INDEX('EIA Consumption'!$A:$CZ,$G28,PJ$19)/12</f>
        <v/>
      </c>
      <c r="PK28">
        <f>INDEX('EIA Consumption'!$A:$CZ,$G28,PK$19)/12</f>
        <v/>
      </c>
      <c r="PL28">
        <f>INDEX('EIA Consumption'!$A:$CZ,$G28,PL$19)/12</f>
        <v/>
      </c>
      <c r="PM28">
        <f>INDEX('EIA Consumption'!$A:$CZ,$G28,PM$19)/12</f>
        <v/>
      </c>
      <c r="PN28">
        <f>INDEX('EIA Consumption'!$A:$CZ,$G28,PN$19)/12</f>
        <v/>
      </c>
      <c r="PO28">
        <f>INDEX('EIA Consumption'!$A:$CZ,$G28,PO$19)/12</f>
        <v/>
      </c>
      <c r="PP28">
        <f>INDEX('EIA Consumption'!$A:$CZ,$G28,PP$19)/12</f>
        <v/>
      </c>
      <c r="PQ28">
        <f>INDEX('EIA Consumption'!$A:$CZ,$G28,PQ$19)/12</f>
        <v/>
      </c>
      <c r="PR28">
        <f>INDEX('EIA Consumption'!$A:$CZ,$G28,PR$19)/12</f>
        <v/>
      </c>
      <c r="PS28">
        <f>INDEX('EIA Consumption'!$A:$CZ,$G28,PS$19)/12</f>
        <v/>
      </c>
      <c r="PT28">
        <f>INDEX('EIA Consumption'!$A:$CZ,$G28,PT$19)/12</f>
        <v/>
      </c>
      <c r="PU28">
        <f>INDEX('EIA Consumption'!$A:$CZ,$G28,PU$19)/12</f>
        <v/>
      </c>
      <c r="PV28">
        <f>INDEX('EIA Consumption'!$A:$CZ,$G28,PV$19)/12</f>
        <v/>
      </c>
      <c r="PW28">
        <f>INDEX('EIA Consumption'!$A:$CZ,$G28,PW$19)/12</f>
        <v/>
      </c>
      <c r="PX28">
        <f>INDEX('EIA Consumption'!$A:$CZ,$G28,PX$19)/12</f>
        <v/>
      </c>
      <c r="PY28">
        <f>INDEX('EIA Consumption'!$A:$CZ,$G28,PY$19)/12</f>
        <v/>
      </c>
      <c r="PZ28">
        <f>INDEX('EIA Consumption'!$A:$CZ,$G28,PZ$19)/12</f>
        <v/>
      </c>
      <c r="QA28">
        <f>INDEX('EIA Consumption'!$A:$CZ,$G28,QA$19)/12</f>
        <v/>
      </c>
      <c r="QB28">
        <f>INDEX('EIA Consumption'!$A:$CZ,$G28,QB$19)/12</f>
        <v/>
      </c>
      <c r="QC28">
        <f>INDEX('EIA Consumption'!$A:$CZ,$G28,QC$19)/12</f>
        <v/>
      </c>
      <c r="QD28">
        <f>INDEX('EIA Consumption'!$A:$CZ,$G28,QD$19)/12</f>
        <v/>
      </c>
      <c r="QE28">
        <f>INDEX('EIA Consumption'!$A:$CZ,$G28,QE$19)/12</f>
        <v/>
      </c>
      <c r="QF28">
        <f>INDEX('EIA Consumption'!$A:$CZ,$G28,QF$19)/12</f>
        <v/>
      </c>
      <c r="QG28">
        <f>INDEX('EIA Consumption'!$A:$CZ,$G28,QG$19)/12</f>
        <v/>
      </c>
      <c r="QH28">
        <f>INDEX('EIA Consumption'!$A:$CZ,$G28,QH$19)/12</f>
        <v/>
      </c>
      <c r="QI28">
        <f>INDEX('EIA Consumption'!$A:$CZ,$G28,QI$19)/12</f>
        <v/>
      </c>
      <c r="QJ28">
        <f>INDEX('EIA Consumption'!$A:$CZ,$G28,QJ$19)/12</f>
        <v/>
      </c>
      <c r="QK28">
        <f>INDEX('EIA Consumption'!$A:$CZ,$G28,QK$19)/12</f>
        <v/>
      </c>
      <c r="QL28">
        <f>INDEX('EIA Consumption'!$A:$CZ,$G28,QL$19)/12</f>
        <v/>
      </c>
      <c r="QM28">
        <f>INDEX('EIA Consumption'!$A:$CZ,$G28,QM$19)/12</f>
        <v/>
      </c>
      <c r="QN28">
        <f>INDEX('EIA Consumption'!$A:$CZ,$G28,QN$19)/12</f>
        <v/>
      </c>
      <c r="QO28">
        <f>INDEX('EIA Consumption'!$A:$CZ,$G28,QO$19)/12</f>
        <v/>
      </c>
      <c r="QP28">
        <f>INDEX('EIA Consumption'!$A:$CZ,$G28,QP$19)/12</f>
        <v/>
      </c>
      <c r="QQ28">
        <f>INDEX('EIA Consumption'!$A:$CZ,$G28,QQ$19)/12</f>
        <v/>
      </c>
      <c r="QR28">
        <f>INDEX('EIA Consumption'!$A:$CZ,$G28,QR$19)/12</f>
        <v/>
      </c>
      <c r="QS28">
        <f>INDEX('EIA Consumption'!$A:$CZ,$G28,QS$19)/12</f>
        <v/>
      </c>
      <c r="QT28">
        <f>INDEX('EIA Consumption'!$A:$CZ,$G28,QT$19)/12</f>
        <v/>
      </c>
      <c r="QU28">
        <f>INDEX('EIA Consumption'!$A:$CZ,$G28,QU$19)/12</f>
        <v/>
      </c>
      <c r="QV28">
        <f>INDEX('EIA Consumption'!$A:$CZ,$G28,QV$19)/12</f>
        <v/>
      </c>
      <c r="QW28">
        <f>INDEX('EIA Consumption'!$A:$CZ,$G28,QW$19)/12</f>
        <v/>
      </c>
      <c r="QX28">
        <f>INDEX('EIA Consumption'!$A:$CZ,$G28,QX$19)/12</f>
        <v/>
      </c>
      <c r="QY28">
        <f>INDEX('EIA Consumption'!$A:$CZ,$G28,QY$19)/12</f>
        <v/>
      </c>
      <c r="QZ28">
        <f>INDEX('EIA Consumption'!$A:$CZ,$G28,QZ$19)/12</f>
        <v/>
      </c>
      <c r="RA28">
        <f>INDEX('EIA Consumption'!$A:$CZ,$G28,RA$19)/12</f>
        <v/>
      </c>
      <c r="RB28">
        <f>INDEX('EIA Consumption'!$A:$CZ,$G28,RB$19)/12</f>
        <v/>
      </c>
      <c r="RC28">
        <f>INDEX('EIA Consumption'!$A:$CZ,$G28,RC$19)/12</f>
        <v/>
      </c>
      <c r="RD28">
        <f>INDEX('EIA Consumption'!$A:$CZ,$G28,RD$19)/12</f>
        <v/>
      </c>
      <c r="RE28">
        <f>INDEX('EIA Consumption'!$A:$CZ,$G28,RE$19)/12</f>
        <v/>
      </c>
      <c r="RF28">
        <f>INDEX('EIA Consumption'!$A:$CZ,$G28,RF$19)/12</f>
        <v/>
      </c>
      <c r="RG28">
        <f>INDEX('EIA Consumption'!$A:$CZ,$G28,RG$19)/12</f>
        <v/>
      </c>
      <c r="RH28">
        <f>INDEX('EIA Consumption'!$A:$CZ,$G28,RH$19)/12</f>
        <v/>
      </c>
      <c r="RI28">
        <f>INDEX('EIA Consumption'!$A:$CZ,$G28,RI$19)/12</f>
        <v/>
      </c>
      <c r="RJ28">
        <f>INDEX('EIA Consumption'!$A:$CZ,$G28,RJ$19)/12</f>
        <v/>
      </c>
      <c r="RK28">
        <f>INDEX('EIA Consumption'!$A:$CZ,$G28,RK$19)/12</f>
        <v/>
      </c>
      <c r="RL28">
        <f>INDEX('EIA Consumption'!$A:$CZ,$G28,RL$19)/12</f>
        <v/>
      </c>
      <c r="RM28">
        <f>INDEX('EIA Consumption'!$A:$CZ,$G28,RM$19)/12</f>
        <v/>
      </c>
      <c r="RN28">
        <f>INDEX('EIA Consumption'!$A:$CZ,$G28,RN$19)/12</f>
        <v/>
      </c>
      <c r="RO28">
        <f>INDEX('EIA Consumption'!$A:$CZ,$G28,RO$19)/12</f>
        <v/>
      </c>
      <c r="RP28">
        <f>INDEX('EIA Consumption'!$A:$CZ,$G28,RP$19)/12</f>
        <v/>
      </c>
      <c r="RQ28">
        <f>INDEX('EIA Consumption'!$A:$CZ,$G28,RQ$19)/12</f>
        <v/>
      </c>
      <c r="RR28">
        <f>INDEX('EIA Consumption'!$A:$CZ,$G28,RR$19)/12</f>
        <v/>
      </c>
      <c r="RS28">
        <f>INDEX('EIA Consumption'!$A:$CZ,$G28,RS$19)/12</f>
        <v/>
      </c>
      <c r="RT28">
        <f>INDEX('EIA Consumption'!$A:$CZ,$G28,RT$19)/12</f>
        <v/>
      </c>
      <c r="RU28">
        <f>INDEX('EIA Consumption'!$A:$CZ,$G28,RU$19)/12</f>
        <v/>
      </c>
      <c r="RV28">
        <f>INDEX('EIA Consumption'!$A:$CZ,$G28,RV$19)/12</f>
        <v/>
      </c>
      <c r="RW28">
        <f>INDEX('EIA Consumption'!$A:$CZ,$G28,RW$19)/12</f>
        <v/>
      </c>
      <c r="RX28">
        <f>INDEX('EIA Consumption'!$A:$CZ,$G28,RX$19)/12</f>
        <v/>
      </c>
      <c r="RY28">
        <f>INDEX('EIA Consumption'!$A:$CZ,$G28,RY$19)/12</f>
        <v/>
      </c>
      <c r="RZ28">
        <f>INDEX('EIA Consumption'!$A:$CZ,$G28,RZ$19)/12</f>
        <v/>
      </c>
      <c r="SA28">
        <f>INDEX('EIA Consumption'!$A:$CZ,$G28,SA$19)/12</f>
        <v/>
      </c>
      <c r="SB28">
        <f>INDEX('EIA Consumption'!$A:$CZ,$G28,SB$19)/12</f>
        <v/>
      </c>
      <c r="SC28">
        <f>INDEX('EIA Consumption'!$A:$CZ,$G28,SC$19)/12</f>
        <v/>
      </c>
      <c r="SD28">
        <f>INDEX('EIA Consumption'!$A:$CZ,$G28,SD$19)/12</f>
        <v/>
      </c>
      <c r="SE28">
        <f>INDEX('EIA Consumption'!$A:$CZ,$G28,SE$19)/12</f>
        <v/>
      </c>
    </row>
    <row r="29" spans="1:499">
      <c r="A29" t="s">
        <v>44</v>
      </c>
      <c r="B29" t="s">
        <v>53</v>
      </c>
      <c r="G29">
        <f>MATCH($B29,'EIA Consumption'!$C:$C,0)</f>
        <v/>
      </c>
    </row>
    <row r="36" spans="1:499">
      <c r="K36">
        <f>'Country Imports Petroleum'!H$60</f>
        <v/>
      </c>
      <c r="L36">
        <f>'Country Imports Petroleum'!I$60</f>
        <v/>
      </c>
      <c r="M36">
        <f>'Country Imports Petroleum'!J$60</f>
        <v/>
      </c>
      <c r="N36">
        <f>'Country Imports Petroleum'!K$60</f>
        <v/>
      </c>
      <c r="O36">
        <f>'Country Imports Petroleum'!L$60</f>
        <v/>
      </c>
      <c r="P36">
        <f>'Country Imports Petroleum'!M$60</f>
        <v/>
      </c>
      <c r="Q36">
        <f>'Country Imports Petroleum'!N$60</f>
        <v/>
      </c>
      <c r="R36">
        <f>'Country Imports Petroleum'!O$60</f>
        <v/>
      </c>
      <c r="S36">
        <f>'Country Imports Petroleum'!P$60</f>
        <v/>
      </c>
      <c r="T36">
        <f>'Country Imports Petroleum'!Q$60</f>
        <v/>
      </c>
      <c r="U36">
        <f>'Country Imports Petroleum'!R$60</f>
        <v/>
      </c>
      <c r="V36">
        <f>'Country Imports Petroleum'!S$60</f>
        <v/>
      </c>
      <c r="W36">
        <f>'Country Imports Petroleum'!T$60</f>
        <v/>
      </c>
      <c r="X36">
        <f>'Country Imports Petroleum'!U$60</f>
        <v/>
      </c>
      <c r="Y36">
        <f>'Country Imports Petroleum'!V$60</f>
        <v/>
      </c>
      <c r="Z36">
        <f>'Country Imports Petroleum'!W$60</f>
        <v/>
      </c>
      <c r="AA36">
        <f>'Country Imports Petroleum'!X$60</f>
        <v/>
      </c>
      <c r="AB36">
        <f>'Country Imports Petroleum'!Y$60</f>
        <v/>
      </c>
      <c r="AC36">
        <f>'Country Imports Petroleum'!Z$60</f>
        <v/>
      </c>
      <c r="AD36">
        <f>'Country Imports Petroleum'!AA$60</f>
        <v/>
      </c>
      <c r="AE36">
        <f>'Country Imports Petroleum'!AB$60</f>
        <v/>
      </c>
      <c r="AF36">
        <f>'Country Imports Petroleum'!AC$60</f>
        <v/>
      </c>
      <c r="AG36">
        <f>'Country Imports Petroleum'!AD$60</f>
        <v/>
      </c>
      <c r="AH36">
        <f>'Country Imports Petroleum'!AE$60</f>
        <v/>
      </c>
      <c r="AI36">
        <f>'Country Imports Petroleum'!AF$60</f>
        <v/>
      </c>
      <c r="AJ36">
        <f>'Country Imports Petroleum'!AG$60</f>
        <v/>
      </c>
      <c r="AK36">
        <f>'Country Imports Petroleum'!AH$60</f>
        <v/>
      </c>
      <c r="AL36">
        <f>'Country Imports Petroleum'!AI$60</f>
        <v/>
      </c>
      <c r="AM36">
        <f>'Country Imports Petroleum'!AJ$60</f>
        <v/>
      </c>
      <c r="AN36">
        <f>'Country Imports Petroleum'!AK$60</f>
        <v/>
      </c>
      <c r="AO36">
        <f>'Country Imports Petroleum'!AL$60</f>
        <v/>
      </c>
      <c r="AP36">
        <f>'Country Imports Petroleum'!AM$60</f>
        <v/>
      </c>
      <c r="AQ36">
        <f>'Country Imports Petroleum'!AN$60</f>
        <v/>
      </c>
      <c r="AR36">
        <f>'Country Imports Petroleum'!AO$60</f>
        <v/>
      </c>
      <c r="AS36">
        <f>'Country Imports Petroleum'!AP$60</f>
        <v/>
      </c>
      <c r="AT36">
        <f>'Country Imports Petroleum'!AQ$60</f>
        <v/>
      </c>
    </row>
    <row r="39" spans="1:499">
      <c r="H39" t="s">
        <v>59</v>
      </c>
      <c r="O39" t="s">
        <v>46</v>
      </c>
    </row>
    <row r="40" spans="1:499">
      <c r="H40" t="s">
        <v>60</v>
      </c>
      <c r="I40" t="s">
        <v>61</v>
      </c>
      <c r="J40" t="s">
        <v>62</v>
      </c>
      <c r="K40" t="s">
        <v>63</v>
      </c>
      <c r="O40" t="s">
        <v>60</v>
      </c>
      <c r="P40" t="s">
        <v>64</v>
      </c>
      <c r="Q40" t="s">
        <v>62</v>
      </c>
      <c r="R40" t="s">
        <v>61</v>
      </c>
      <c r="T40" t="s">
        <v>65</v>
      </c>
      <c r="U40" t="s">
        <v>66</v>
      </c>
      <c r="V40" t="s">
        <v>67</v>
      </c>
      <c r="W40" t="s">
        <v>68</v>
      </c>
      <c r="X40" t="s">
        <v>69</v>
      </c>
      <c r="Y40" t="s">
        <v>70</v>
      </c>
      <c r="AA40" t="s">
        <v>71</v>
      </c>
    </row>
    <row r="41" spans="1:499">
      <c r="I41" t="s">
        <v>72</v>
      </c>
      <c r="J41" t="s">
        <v>73</v>
      </c>
      <c r="K41" t="s">
        <v>74</v>
      </c>
    </row>
    <row r="42" spans="1:499">
      <c r="I42" t="s">
        <v>75</v>
      </c>
      <c r="R42" t="s">
        <v>76</v>
      </c>
      <c r="U42" t="s">
        <v>77</v>
      </c>
    </row>
    <row r="43" spans="1:499">
      <c r="G43" t="s">
        <v>49</v>
      </c>
      <c r="I43">
        <f>MATCH(I42,'EIA Consumption'!$C:$C,0)</f>
        <v/>
      </c>
      <c r="R43">
        <f>MATCH(R42,'EIA Consumption'!$C:$C,0)</f>
        <v/>
      </c>
      <c r="U43">
        <f>MATCH(U42,'EIA Expenditures'!$C:$C,0)</f>
        <v/>
      </c>
    </row>
    <row r="44" spans="1:499">
      <c r="A44">
        <f>'Country Imports Petroleum'!H$60</f>
        <v/>
      </c>
      <c r="B44">
        <f>A44=J44</f>
        <v/>
      </c>
      <c r="G44">
        <f>MATCH($H44, 'EIA Consumption'!$2:$2,0)</f>
        <v/>
      </c>
      <c r="H44" t="n">
        <v>1990</v>
      </c>
      <c r="I44">
        <f>INDEX('EIA Consumption'!$A:$BZ,I$43,$G44)</f>
        <v/>
      </c>
      <c r="J44">
        <f>SUMIF('EIA Imports'!$A:$A,'Dashboard M2 Imports Data'!$H44,'EIA Imports'!$D:$D)</f>
        <v/>
      </c>
      <c r="K44">
        <f>I44-J44</f>
        <v/>
      </c>
      <c r="L44">
        <f>J44/I44</f>
        <v/>
      </c>
      <c r="O44" t="n">
        <v>1990</v>
      </c>
      <c r="P44">
        <f>MAX(R44-Q44,0)</f>
        <v/>
      </c>
      <c r="Q44">
        <f>SUMIF('Coal Foreign Imports'!$A:$A,'Dashboard M2 Imports Data'!O44,'Coal Foreign Imports'!$B:$B)</f>
        <v/>
      </c>
      <c r="R44">
        <f>INDEX('EIA Consumption'!$A:$BZ,R$43,$G44)*1000</f>
        <v/>
      </c>
      <c r="S44">
        <f>Q44/R44</f>
        <v/>
      </c>
      <c r="T44">
        <f>SUMIF('Coal Foreign Imports'!$A$2:$A$75,'Dashboard M2 Imports Data'!O44,'Coal Foreign Imports'!$C$2:$C$75)</f>
        <v/>
      </c>
      <c r="U44">
        <f>INDEX('EIA Expenditures'!$A:$CZ, U$43,$G44)*1000000</f>
        <v/>
      </c>
      <c r="V44">
        <f>MAX(U44-T44,0)</f>
        <v/>
      </c>
      <c r="W44">
        <f>AVERAGEIF('Coal Foreign Imports'!$A$2:$A$75,O44,'Coal Foreign Imports'!$D$2:$D$75)</f>
        <v/>
      </c>
      <c r="X44">
        <f>V44/P44</f>
        <v/>
      </c>
      <c r="Y44">
        <f>X44</f>
        <v/>
      </c>
    </row>
    <row r="45" spans="1:499">
      <c r="A45">
        <f>'Country Imports Petroleum'!I$60</f>
        <v/>
      </c>
      <c r="B45">
        <f>A45=J45</f>
        <v/>
      </c>
      <c r="G45">
        <f>MATCH($H45, 'EIA Consumption'!$2:$2,0)</f>
        <v/>
      </c>
      <c r="H45" t="n">
        <v>1991</v>
      </c>
      <c r="I45">
        <f>INDEX('EIA Consumption'!$A:$BZ,I$43,$G45)</f>
        <v/>
      </c>
      <c r="J45">
        <f>SUMIF('EIA Imports'!$A:$A,'Dashboard M2 Imports Data'!$H45,'EIA Imports'!$D:$D)</f>
        <v/>
      </c>
      <c r="K45">
        <f>I45-J45</f>
        <v/>
      </c>
      <c r="L45">
        <f>J45/I45</f>
        <v/>
      </c>
      <c r="O45" t="n">
        <v>1991</v>
      </c>
      <c r="P45">
        <f>MAX(R45-Q45,0)</f>
        <v/>
      </c>
      <c r="Q45">
        <f>SUMIF('Coal Foreign Imports'!$A:$A,'Dashboard M2 Imports Data'!O45,'Coal Foreign Imports'!$B:$B)</f>
        <v/>
      </c>
      <c r="R45">
        <f>INDEX('EIA Consumption'!$A:$BZ,R$43,$G45)*1000</f>
        <v/>
      </c>
      <c r="S45">
        <f>Q45/R45</f>
        <v/>
      </c>
      <c r="T45">
        <f>SUMIF('Coal Foreign Imports'!$A$2:$A$75,'Dashboard M2 Imports Data'!O45,'Coal Foreign Imports'!$C$2:$C$75)</f>
        <v/>
      </c>
      <c r="U45">
        <f>INDEX('EIA Expenditures'!$A:$CZ, U$43,$G45)*1000000</f>
        <v/>
      </c>
      <c r="V45">
        <f>MAX(U45-T45,0)</f>
        <v/>
      </c>
      <c r="W45">
        <f>AVERAGEIF('Coal Foreign Imports'!$A$2:$A$75,O45,'Coal Foreign Imports'!$D$2:$D$75)</f>
        <v/>
      </c>
      <c r="X45">
        <f>V45/P45</f>
        <v/>
      </c>
      <c r="Y45">
        <f>X45</f>
        <v/>
      </c>
    </row>
    <row r="46" spans="1:499">
      <c r="A46">
        <f>'Country Imports Petroleum'!J$60</f>
        <v/>
      </c>
      <c r="B46">
        <f>A46=J46</f>
        <v/>
      </c>
      <c r="G46">
        <f>MATCH($H46, 'EIA Consumption'!$2:$2,0)</f>
        <v/>
      </c>
      <c r="H46" t="n">
        <v>1992</v>
      </c>
      <c r="I46">
        <f>INDEX('EIA Consumption'!$A:$BZ,I$43,$G46)</f>
        <v/>
      </c>
      <c r="J46">
        <f>SUMIF('EIA Imports'!$A:$A,'Dashboard M2 Imports Data'!$H46,'EIA Imports'!$D:$D)</f>
        <v/>
      </c>
      <c r="K46">
        <f>I46-J46</f>
        <v/>
      </c>
      <c r="L46">
        <f>J46/I46</f>
        <v/>
      </c>
      <c r="O46" t="n">
        <v>1992</v>
      </c>
      <c r="P46">
        <f>MAX(R46-Q46,0)</f>
        <v/>
      </c>
      <c r="Q46">
        <f>SUMIF('Coal Foreign Imports'!$A:$A,'Dashboard M2 Imports Data'!O46,'Coal Foreign Imports'!$B:$B)</f>
        <v/>
      </c>
      <c r="R46">
        <f>INDEX('EIA Consumption'!$A:$BZ,R$43,$G46)*1000</f>
        <v/>
      </c>
      <c r="S46">
        <f>Q46/R46</f>
        <v/>
      </c>
      <c r="T46">
        <f>SUMIF('Coal Foreign Imports'!$A$2:$A$75,'Dashboard M2 Imports Data'!O46,'Coal Foreign Imports'!$C$2:$C$75)</f>
        <v/>
      </c>
      <c r="U46">
        <f>INDEX('EIA Expenditures'!$A:$CZ, U$43,$G46)*1000000</f>
        <v/>
      </c>
      <c r="V46">
        <f>MAX(U46-T46,0)</f>
        <v/>
      </c>
      <c r="W46">
        <f>AVERAGEIF('Coal Foreign Imports'!$A$2:$A$75,O46,'Coal Foreign Imports'!$D$2:$D$75)</f>
        <v/>
      </c>
      <c r="X46">
        <f>V46/P46</f>
        <v/>
      </c>
      <c r="Y46">
        <f>X46</f>
        <v/>
      </c>
    </row>
    <row r="47" spans="1:499">
      <c r="A47">
        <f>'Country Imports Petroleum'!K$60</f>
        <v/>
      </c>
      <c r="B47">
        <f>A47=J47</f>
        <v/>
      </c>
      <c r="G47">
        <f>MATCH($H47, 'EIA Consumption'!$2:$2,0)</f>
        <v/>
      </c>
      <c r="H47" t="n">
        <v>1993</v>
      </c>
      <c r="I47">
        <f>INDEX('EIA Consumption'!$A:$BZ,I$43,$G47)</f>
        <v/>
      </c>
      <c r="J47">
        <f>SUMIF('EIA Imports'!$A:$A,'Dashboard M2 Imports Data'!$H47,'EIA Imports'!$D:$D)</f>
        <v/>
      </c>
      <c r="K47">
        <f>I47-J47</f>
        <v/>
      </c>
      <c r="L47">
        <f>J47/I47</f>
        <v/>
      </c>
      <c r="O47" t="n">
        <v>1993</v>
      </c>
      <c r="P47">
        <f>MAX(R47-Q47,0)</f>
        <v/>
      </c>
      <c r="Q47">
        <f>SUMIF('Coal Foreign Imports'!$A:$A,'Dashboard M2 Imports Data'!O47,'Coal Foreign Imports'!$B:$B)</f>
        <v/>
      </c>
      <c r="R47">
        <f>INDEX('EIA Consumption'!$A:$BZ,R$43,$G47)*1000</f>
        <v/>
      </c>
      <c r="S47">
        <f>Q47/R47</f>
        <v/>
      </c>
      <c r="T47">
        <f>SUMIF('Coal Foreign Imports'!$A$2:$A$75,'Dashboard M2 Imports Data'!O47,'Coal Foreign Imports'!$C$2:$C$75)</f>
        <v/>
      </c>
      <c r="U47">
        <f>INDEX('EIA Expenditures'!$A:$CZ, U$43,$G47)*1000000</f>
        <v/>
      </c>
      <c r="V47">
        <f>MAX(U47-T47,0)</f>
        <v/>
      </c>
      <c r="W47">
        <f>AVERAGEIF('Coal Foreign Imports'!$A$2:$A$75,O47,'Coal Foreign Imports'!$D$2:$D$75)</f>
        <v/>
      </c>
      <c r="X47">
        <f>V47/P47</f>
        <v/>
      </c>
      <c r="Y47">
        <f>X47</f>
        <v/>
      </c>
    </row>
    <row r="48" spans="1:499">
      <c r="A48">
        <f>'Country Imports Petroleum'!L$60</f>
        <v/>
      </c>
      <c r="B48">
        <f>A48=J48</f>
        <v/>
      </c>
      <c r="G48">
        <f>MATCH($H48, 'EIA Consumption'!$2:$2,0)</f>
        <v/>
      </c>
      <c r="H48" t="n">
        <v>1994</v>
      </c>
      <c r="I48">
        <f>INDEX('EIA Consumption'!$A:$BZ,I$43,$G48)</f>
        <v/>
      </c>
      <c r="J48">
        <f>SUMIF('EIA Imports'!$A:$A,'Dashboard M2 Imports Data'!$H48,'EIA Imports'!$D:$D)</f>
        <v/>
      </c>
      <c r="K48">
        <f>I48-J48</f>
        <v/>
      </c>
      <c r="L48">
        <f>J48/I48</f>
        <v/>
      </c>
      <c r="O48" t="n">
        <v>1994</v>
      </c>
      <c r="P48">
        <f>MAX(R48-Q48,0)</f>
        <v/>
      </c>
      <c r="Q48">
        <f>SUMIF('Coal Foreign Imports'!$A:$A,'Dashboard M2 Imports Data'!O48,'Coal Foreign Imports'!$B:$B)</f>
        <v/>
      </c>
      <c r="R48">
        <f>INDEX('EIA Consumption'!$A:$BZ,R$43,$G48)*1000</f>
        <v/>
      </c>
      <c r="S48">
        <f>Q48/R48</f>
        <v/>
      </c>
      <c r="T48">
        <f>SUMIF('Coal Foreign Imports'!$A$2:$A$75,'Dashboard M2 Imports Data'!O48,'Coal Foreign Imports'!$C$2:$C$75)</f>
        <v/>
      </c>
      <c r="U48">
        <f>INDEX('EIA Expenditures'!$A:$CZ, U$43,$G48)*1000000</f>
        <v/>
      </c>
      <c r="V48">
        <f>MAX(U48-T48,0)</f>
        <v/>
      </c>
      <c r="W48">
        <f>AVERAGEIF('Coal Foreign Imports'!$A$2:$A$75,O48,'Coal Foreign Imports'!$D$2:$D$75)</f>
        <v/>
      </c>
      <c r="X48">
        <f>V48/P48</f>
        <v/>
      </c>
      <c r="Y48">
        <f>X48</f>
        <v/>
      </c>
    </row>
    <row r="49" spans="1:499">
      <c r="A49">
        <f>'Country Imports Petroleum'!M$60</f>
        <v/>
      </c>
      <c r="B49">
        <f>A49=J49</f>
        <v/>
      </c>
      <c r="G49">
        <f>MATCH($H49, 'EIA Consumption'!$2:$2,0)</f>
        <v/>
      </c>
      <c r="H49" t="n">
        <v>1995</v>
      </c>
      <c r="I49">
        <f>INDEX('EIA Consumption'!$A:$BZ,I$43,$G49)</f>
        <v/>
      </c>
      <c r="J49">
        <f>SUMIF('EIA Imports'!$A:$A,'Dashboard M2 Imports Data'!$H49,'EIA Imports'!$D:$D)</f>
        <v/>
      </c>
      <c r="K49">
        <f>I49-J49</f>
        <v/>
      </c>
      <c r="L49">
        <f>J49/I49</f>
        <v/>
      </c>
      <c r="O49" t="n">
        <v>1995</v>
      </c>
      <c r="P49">
        <f>MAX(R49-Q49,0)</f>
        <v/>
      </c>
      <c r="Q49">
        <f>SUMIF('Coal Foreign Imports'!$A:$A,'Dashboard M2 Imports Data'!O49,'Coal Foreign Imports'!$B:$B)</f>
        <v/>
      </c>
      <c r="R49">
        <f>INDEX('EIA Consumption'!$A:$BZ,R$43,$G49)*1000</f>
        <v/>
      </c>
      <c r="S49">
        <f>Q49/R49</f>
        <v/>
      </c>
      <c r="T49">
        <f>SUMIF('Coal Foreign Imports'!$A$2:$A$75,'Dashboard M2 Imports Data'!O49,'Coal Foreign Imports'!$C$2:$C$75)</f>
        <v/>
      </c>
      <c r="U49">
        <f>INDEX('EIA Expenditures'!$A:$CZ, U$43,$G49)*1000000</f>
        <v/>
      </c>
      <c r="V49">
        <f>MAX(U49-T49,0)</f>
        <v/>
      </c>
      <c r="W49">
        <f>AVERAGEIF('Coal Foreign Imports'!$A$2:$A$75,O49,'Coal Foreign Imports'!$D$2:$D$75)</f>
        <v/>
      </c>
      <c r="X49">
        <f>V49/P49</f>
        <v/>
      </c>
      <c r="Y49">
        <f>X49</f>
        <v/>
      </c>
    </row>
    <row r="50" spans="1:499">
      <c r="A50">
        <f>'Country Imports Petroleum'!N$60</f>
        <v/>
      </c>
      <c r="B50">
        <f>A50=J50</f>
        <v/>
      </c>
      <c r="G50">
        <f>MATCH($H50, 'EIA Consumption'!$2:$2,0)</f>
        <v/>
      </c>
      <c r="H50" t="n">
        <v>1996</v>
      </c>
      <c r="I50">
        <f>INDEX('EIA Consumption'!$A:$BZ,I$43,$G50)</f>
        <v/>
      </c>
      <c r="J50">
        <f>SUMIF('EIA Imports'!$A:$A,'Dashboard M2 Imports Data'!$H50,'EIA Imports'!$D:$D)</f>
        <v/>
      </c>
      <c r="K50">
        <f>I50-J50</f>
        <v/>
      </c>
      <c r="L50">
        <f>J50/I50</f>
        <v/>
      </c>
      <c r="O50" t="n">
        <v>1996</v>
      </c>
      <c r="P50">
        <f>MAX(R50-Q50,0)</f>
        <v/>
      </c>
      <c r="Q50">
        <f>SUMIF('Coal Foreign Imports'!$A:$A,'Dashboard M2 Imports Data'!O50,'Coal Foreign Imports'!$B:$B)</f>
        <v/>
      </c>
      <c r="R50">
        <f>INDEX('EIA Consumption'!$A:$BZ,R$43,$G50)*1000</f>
        <v/>
      </c>
      <c r="S50">
        <f>Q50/R50</f>
        <v/>
      </c>
      <c r="T50">
        <f>SUMIF('Coal Foreign Imports'!$A$2:$A$75,'Dashboard M2 Imports Data'!O50,'Coal Foreign Imports'!$C$2:$C$75)</f>
        <v/>
      </c>
      <c r="U50">
        <f>INDEX('EIA Expenditures'!$A:$CZ, U$43,$G50)*1000000</f>
        <v/>
      </c>
      <c r="V50">
        <f>MAX(U50-T50,0)</f>
        <v/>
      </c>
      <c r="W50">
        <f>AVERAGEIF('Coal Foreign Imports'!$A$2:$A$75,O50,'Coal Foreign Imports'!$D$2:$D$75)</f>
        <v/>
      </c>
      <c r="X50">
        <f>V50/P50</f>
        <v/>
      </c>
      <c r="Y50">
        <f>X50</f>
        <v/>
      </c>
    </row>
    <row r="51" spans="1:499">
      <c r="A51">
        <f>'Country Imports Petroleum'!O$60</f>
        <v/>
      </c>
      <c r="B51">
        <f>A51=J51</f>
        <v/>
      </c>
      <c r="G51">
        <f>MATCH($H51, 'EIA Consumption'!$2:$2,0)</f>
        <v/>
      </c>
      <c r="H51" t="n">
        <v>1997</v>
      </c>
      <c r="I51">
        <f>INDEX('EIA Consumption'!$A:$BZ,I$43,$G51)</f>
        <v/>
      </c>
      <c r="J51">
        <f>SUMIF('EIA Imports'!$A:$A,'Dashboard M2 Imports Data'!$H51,'EIA Imports'!$D:$D)</f>
        <v/>
      </c>
      <c r="K51">
        <f>I51-J51</f>
        <v/>
      </c>
      <c r="L51">
        <f>J51/I51</f>
        <v/>
      </c>
      <c r="O51" t="n">
        <v>1997</v>
      </c>
      <c r="P51">
        <f>MAX(R51-Q51,0)</f>
        <v/>
      </c>
      <c r="Q51">
        <f>SUMIF('Coal Foreign Imports'!$A:$A,'Dashboard M2 Imports Data'!O51,'Coal Foreign Imports'!$B:$B)</f>
        <v/>
      </c>
      <c r="R51">
        <f>INDEX('EIA Consumption'!$A:$BZ,R$43,$G51)*1000</f>
        <v/>
      </c>
      <c r="S51">
        <f>Q51/R51</f>
        <v/>
      </c>
      <c r="T51">
        <f>SUMIF('Coal Foreign Imports'!$A$2:$A$75,'Dashboard M2 Imports Data'!O51,'Coal Foreign Imports'!$C$2:$C$75)</f>
        <v/>
      </c>
      <c r="U51">
        <f>INDEX('EIA Expenditures'!$A:$CZ, U$43,$G51)*1000000</f>
        <v/>
      </c>
      <c r="V51">
        <f>MAX(U51-T51,0)</f>
        <v/>
      </c>
      <c r="W51">
        <f>AVERAGEIF('Coal Foreign Imports'!$A$2:$A$75,O51,'Coal Foreign Imports'!$D$2:$D$75)</f>
        <v/>
      </c>
      <c r="X51">
        <f>V51/P51</f>
        <v/>
      </c>
      <c r="Y51">
        <f>X51</f>
        <v/>
      </c>
    </row>
    <row r="52" spans="1:499">
      <c r="A52">
        <f>'Country Imports Petroleum'!P$60</f>
        <v/>
      </c>
      <c r="B52">
        <f>A52=J52</f>
        <v/>
      </c>
      <c r="G52">
        <f>MATCH($H52, 'EIA Consumption'!$2:$2,0)</f>
        <v/>
      </c>
      <c r="H52" t="n">
        <v>1998</v>
      </c>
      <c r="I52">
        <f>INDEX('EIA Consumption'!$A:$BZ,I$43,$G52)</f>
        <v/>
      </c>
      <c r="J52">
        <f>SUMIF('EIA Imports'!$A:$A,'Dashboard M2 Imports Data'!$H52,'EIA Imports'!$D:$D)</f>
        <v/>
      </c>
      <c r="K52">
        <f>I52-J52</f>
        <v/>
      </c>
      <c r="L52">
        <f>J52/I52</f>
        <v/>
      </c>
      <c r="O52" t="n">
        <v>1998</v>
      </c>
      <c r="P52">
        <f>MAX(R52-Q52,0)</f>
        <v/>
      </c>
      <c r="Q52">
        <f>SUMIF('Coal Foreign Imports'!$A:$A,'Dashboard M2 Imports Data'!O52,'Coal Foreign Imports'!$B:$B)</f>
        <v/>
      </c>
      <c r="R52">
        <f>INDEX('EIA Consumption'!$A:$BZ,R$43,$G52)*1000</f>
        <v/>
      </c>
      <c r="S52">
        <f>Q52/R52</f>
        <v/>
      </c>
      <c r="T52">
        <f>SUMIF('Coal Foreign Imports'!$A$2:$A$75,'Dashboard M2 Imports Data'!O52,'Coal Foreign Imports'!$C$2:$C$75)</f>
        <v/>
      </c>
      <c r="U52">
        <f>INDEX('EIA Expenditures'!$A:$CZ, U$43,$G52)*1000000</f>
        <v/>
      </c>
      <c r="V52">
        <f>MAX(U52-T52,0)</f>
        <v/>
      </c>
      <c r="W52">
        <f>AVERAGEIF('Coal Foreign Imports'!$A$2:$A$75,O52,'Coal Foreign Imports'!$D$2:$D$75)</f>
        <v/>
      </c>
      <c r="X52">
        <f>V52/P52</f>
        <v/>
      </c>
      <c r="Y52">
        <f>X52</f>
        <v/>
      </c>
    </row>
    <row r="53" spans="1:499">
      <c r="A53">
        <f>'Country Imports Petroleum'!Q$60</f>
        <v/>
      </c>
      <c r="B53">
        <f>A53=J53</f>
        <v/>
      </c>
      <c r="G53">
        <f>MATCH($H53, 'EIA Consumption'!$2:$2,0)</f>
        <v/>
      </c>
      <c r="H53" t="n">
        <v>1999</v>
      </c>
      <c r="I53">
        <f>INDEX('EIA Consumption'!$A:$BZ,I$43,$G53)</f>
        <v/>
      </c>
      <c r="J53">
        <f>SUMIF('EIA Imports'!$A:$A,'Dashboard M2 Imports Data'!$H53,'EIA Imports'!$D:$D)</f>
        <v/>
      </c>
      <c r="K53">
        <f>I53-J53</f>
        <v/>
      </c>
      <c r="L53">
        <f>J53/I53</f>
        <v/>
      </c>
      <c r="O53" t="n">
        <v>1999</v>
      </c>
      <c r="P53">
        <f>MAX(R53-Q53,0)</f>
        <v/>
      </c>
      <c r="Q53">
        <f>SUMIF('Coal Foreign Imports'!$A:$A,'Dashboard M2 Imports Data'!O53,'Coal Foreign Imports'!$B:$B)</f>
        <v/>
      </c>
      <c r="R53">
        <f>INDEX('EIA Consumption'!$A:$BZ,R$43,$G53)*1000</f>
        <v/>
      </c>
      <c r="S53">
        <f>Q53/R53</f>
        <v/>
      </c>
      <c r="T53">
        <f>SUMIF('Coal Foreign Imports'!$A$2:$A$75,'Dashboard M2 Imports Data'!O53,'Coal Foreign Imports'!$C$2:$C$75)</f>
        <v/>
      </c>
      <c r="U53">
        <f>INDEX('EIA Expenditures'!$A:$CZ, U$43,$G53)*1000000</f>
        <v/>
      </c>
      <c r="V53">
        <f>MAX(U53-T53,0)</f>
        <v/>
      </c>
      <c r="W53">
        <f>AVERAGEIF('Coal Foreign Imports'!$A$2:$A$75,O53,'Coal Foreign Imports'!$D$2:$D$75)</f>
        <v/>
      </c>
      <c r="X53">
        <f>V53/P53</f>
        <v/>
      </c>
      <c r="Y53">
        <f>X53</f>
        <v/>
      </c>
    </row>
    <row r="54" spans="1:499">
      <c r="A54">
        <f>'Country Imports Petroleum'!R$60</f>
        <v/>
      </c>
      <c r="B54">
        <f>A54=J54</f>
        <v/>
      </c>
      <c r="G54">
        <f>MATCH($H54, 'EIA Consumption'!$2:$2,0)</f>
        <v/>
      </c>
      <c r="H54" t="n">
        <v>2000</v>
      </c>
      <c r="I54">
        <f>INDEX('EIA Consumption'!$A:$BZ,I$43,$G54)</f>
        <v/>
      </c>
      <c r="J54">
        <f>SUMIF('EIA Imports'!$A:$A,'Dashboard M2 Imports Data'!$H54,'EIA Imports'!$D:$D)</f>
        <v/>
      </c>
      <c r="K54">
        <f>I54-J54</f>
        <v/>
      </c>
      <c r="L54">
        <f>J54/I54</f>
        <v/>
      </c>
      <c r="O54" t="n">
        <v>2000</v>
      </c>
      <c r="P54">
        <f>MAX(R54-Q54,0)</f>
        <v/>
      </c>
      <c r="Q54">
        <f>SUMIF('Coal Foreign Imports'!$A:$A,'Dashboard M2 Imports Data'!O54,'Coal Foreign Imports'!$B:$B)</f>
        <v/>
      </c>
      <c r="R54">
        <f>INDEX('EIA Consumption'!$A:$BZ,R$43,$G54)*1000</f>
        <v/>
      </c>
      <c r="S54">
        <f>Q54/R54</f>
        <v/>
      </c>
      <c r="T54">
        <f>SUMIF('Coal Foreign Imports'!$A$2:$A$75,'Dashboard M2 Imports Data'!O54,'Coal Foreign Imports'!$C$2:$C$75)</f>
        <v/>
      </c>
      <c r="U54">
        <f>INDEX('EIA Expenditures'!$A:$CZ, U$43,$G54)*1000000</f>
        <v/>
      </c>
      <c r="V54">
        <f>MAX(U54-T54,0)</f>
        <v/>
      </c>
      <c r="W54">
        <f>AVERAGEIF('Coal Foreign Imports'!$A$2:$A$75,O54,'Coal Foreign Imports'!$D$2:$D$75)</f>
        <v/>
      </c>
      <c r="X54">
        <f>V54/P54</f>
        <v/>
      </c>
      <c r="Y54">
        <f>X54</f>
        <v/>
      </c>
    </row>
    <row r="55" spans="1:499">
      <c r="A55">
        <f>'Country Imports Petroleum'!S$60</f>
        <v/>
      </c>
      <c r="B55">
        <f>A55=J55</f>
        <v/>
      </c>
      <c r="G55">
        <f>MATCH($H55, 'EIA Consumption'!$2:$2,0)</f>
        <v/>
      </c>
      <c r="H55" t="n">
        <v>2001</v>
      </c>
      <c r="I55">
        <f>INDEX('EIA Consumption'!$A:$BZ,I$43,$G55)</f>
        <v/>
      </c>
      <c r="J55">
        <f>SUMIF('EIA Imports'!$A:$A,'Dashboard M2 Imports Data'!$H55,'EIA Imports'!$D:$D)</f>
        <v/>
      </c>
      <c r="K55">
        <f>I55-J55</f>
        <v/>
      </c>
      <c r="L55">
        <f>J55/I55</f>
        <v/>
      </c>
      <c r="O55" t="n">
        <v>2001</v>
      </c>
      <c r="P55">
        <f>MAX(R55-Q55,0)</f>
        <v/>
      </c>
      <c r="Q55">
        <f>SUMIF('Coal Foreign Imports'!$A:$A,'Dashboard M2 Imports Data'!O55,'Coal Foreign Imports'!$B:$B)</f>
        <v/>
      </c>
      <c r="R55">
        <f>INDEX('EIA Consumption'!$A:$BZ,R$43,$G55)*1000</f>
        <v/>
      </c>
      <c r="S55">
        <f>Q55/R55</f>
        <v/>
      </c>
      <c r="T55">
        <f>SUMIF('Coal Foreign Imports'!$A$2:$A$75,'Dashboard M2 Imports Data'!O55,'Coal Foreign Imports'!$C$2:$C$75)</f>
        <v/>
      </c>
      <c r="U55">
        <f>INDEX('EIA Expenditures'!$A:$CZ, U$43,$G55)*1000000</f>
        <v/>
      </c>
      <c r="V55">
        <f>MAX(U55-T55,0)</f>
        <v/>
      </c>
      <c r="W55">
        <f>AVERAGEIF('Coal Foreign Imports'!$A$2:$A$75,O55,'Coal Foreign Imports'!$D$2:$D$75)</f>
        <v/>
      </c>
      <c r="X55">
        <f>V55/P55</f>
        <v/>
      </c>
      <c r="Y55">
        <f>X55</f>
        <v/>
      </c>
    </row>
    <row r="56" spans="1:499">
      <c r="A56">
        <f>'Country Imports Petroleum'!T$60</f>
        <v/>
      </c>
      <c r="B56">
        <f>A56=J56</f>
        <v/>
      </c>
      <c r="G56">
        <f>MATCH($H56, 'EIA Consumption'!$2:$2,0)</f>
        <v/>
      </c>
      <c r="H56" t="n">
        <v>2002</v>
      </c>
      <c r="I56">
        <f>INDEX('EIA Consumption'!$A:$BZ,I$43,$G56)</f>
        <v/>
      </c>
      <c r="J56">
        <f>SUMIF('EIA Imports'!$A:$A,'Dashboard M2 Imports Data'!$H56,'EIA Imports'!$D:$D)</f>
        <v/>
      </c>
      <c r="K56">
        <f>I56-J56</f>
        <v/>
      </c>
      <c r="L56">
        <f>J56/I56</f>
        <v/>
      </c>
      <c r="O56" t="n">
        <v>2002</v>
      </c>
      <c r="P56">
        <f>MAX(R56-Q56,0)</f>
        <v/>
      </c>
      <c r="Q56">
        <f>SUMIF('Coal Foreign Imports'!$A:$A,'Dashboard M2 Imports Data'!O56,'Coal Foreign Imports'!$B:$B)</f>
        <v/>
      </c>
      <c r="R56">
        <f>INDEX('EIA Consumption'!$A:$BZ,R$43,$G56)*1000</f>
        <v/>
      </c>
      <c r="S56">
        <f>Q56/R56</f>
        <v/>
      </c>
      <c r="T56">
        <f>SUMIF('Coal Foreign Imports'!$A$2:$A$75,'Dashboard M2 Imports Data'!O56,'Coal Foreign Imports'!$C$2:$C$75)</f>
        <v/>
      </c>
      <c r="U56">
        <f>INDEX('EIA Expenditures'!$A:$CZ, U$43,$G56)*1000000</f>
        <v/>
      </c>
      <c r="V56">
        <f>MAX(U56-T56,0)</f>
        <v/>
      </c>
      <c r="W56">
        <f>T56/Q56</f>
        <v/>
      </c>
      <c r="X56">
        <f>V56/P56</f>
        <v/>
      </c>
      <c r="Y56">
        <f>W56</f>
        <v/>
      </c>
    </row>
    <row r="57" spans="1:499">
      <c r="A57">
        <f>'Country Imports Petroleum'!U$60</f>
        <v/>
      </c>
      <c r="B57">
        <f>A57=J57</f>
        <v/>
      </c>
      <c r="G57">
        <f>MATCH($H57, 'EIA Consumption'!$2:$2,0)</f>
        <v/>
      </c>
      <c r="H57" t="n">
        <v>2003</v>
      </c>
      <c r="I57">
        <f>INDEX('EIA Consumption'!$A:$BZ,I$43,$G57)</f>
        <v/>
      </c>
      <c r="J57">
        <f>SUMIF('EIA Imports'!$A:$A,'Dashboard M2 Imports Data'!$H57,'EIA Imports'!$D:$D)</f>
        <v/>
      </c>
      <c r="K57">
        <f>I57-J57</f>
        <v/>
      </c>
      <c r="L57">
        <f>J57/I57</f>
        <v/>
      </c>
      <c r="O57" t="n">
        <v>2003</v>
      </c>
      <c r="P57">
        <f>MAX(R57-Q57,0)</f>
        <v/>
      </c>
      <c r="Q57">
        <f>SUMIF('Coal Foreign Imports'!$A:$A,'Dashboard M2 Imports Data'!O57,'Coal Foreign Imports'!$B:$B)</f>
        <v/>
      </c>
      <c r="R57">
        <f>INDEX('EIA Consumption'!$A:$BZ,R$43,$G57)*1000</f>
        <v/>
      </c>
      <c r="S57">
        <f>Q57/R57</f>
        <v/>
      </c>
      <c r="T57">
        <f>SUMIF('Coal Foreign Imports'!$A$2:$A$75,'Dashboard M2 Imports Data'!O57,'Coal Foreign Imports'!$C$2:$C$75)</f>
        <v/>
      </c>
      <c r="U57">
        <f>INDEX('EIA Expenditures'!$A:$CZ, U$43,$G57)*1000000</f>
        <v/>
      </c>
      <c r="V57">
        <f>MAX(U57-T57,0)</f>
        <v/>
      </c>
      <c r="W57">
        <f>T57/Q57</f>
        <v/>
      </c>
      <c r="X57">
        <f>V57/P57</f>
        <v/>
      </c>
      <c r="Y57">
        <f>W57</f>
        <v/>
      </c>
    </row>
    <row r="58" spans="1:499">
      <c r="A58">
        <f>'Country Imports Petroleum'!V$60</f>
        <v/>
      </c>
      <c r="B58">
        <f>A58=J58</f>
        <v/>
      </c>
      <c r="G58">
        <f>MATCH($H58, 'EIA Consumption'!$2:$2,0)</f>
        <v/>
      </c>
      <c r="H58" t="n">
        <v>2004</v>
      </c>
      <c r="I58">
        <f>INDEX('EIA Consumption'!$A:$BZ,I$43,$G58)</f>
        <v/>
      </c>
      <c r="J58">
        <f>SUMIF('EIA Imports'!$A:$A,'Dashboard M2 Imports Data'!$H58,'EIA Imports'!$D:$D)</f>
        <v/>
      </c>
      <c r="K58">
        <f>I58-J58</f>
        <v/>
      </c>
      <c r="L58">
        <f>J58/I58</f>
        <v/>
      </c>
      <c r="O58" t="n">
        <v>2004</v>
      </c>
      <c r="P58">
        <f>MAX(R58-Q58,0)</f>
        <v/>
      </c>
      <c r="Q58">
        <f>SUMIF('Coal Foreign Imports'!$A:$A,'Dashboard M2 Imports Data'!O58,'Coal Foreign Imports'!$B:$B)</f>
        <v/>
      </c>
      <c r="R58">
        <f>INDEX('EIA Consumption'!$A:$BZ,R$43,$G58)*1000</f>
        <v/>
      </c>
      <c r="S58">
        <f>Q58/R58</f>
        <v/>
      </c>
      <c r="T58">
        <f>SUMIF('Coal Foreign Imports'!$A$2:$A$75,'Dashboard M2 Imports Data'!O58,'Coal Foreign Imports'!$C$2:$C$75)</f>
        <v/>
      </c>
      <c r="U58">
        <f>INDEX('EIA Expenditures'!$A:$CZ, U$43,$G58)*1000000</f>
        <v/>
      </c>
      <c r="V58">
        <f>MAX(U58-T58,0)</f>
        <v/>
      </c>
      <c r="W58">
        <f>T58/Q58</f>
        <v/>
      </c>
      <c r="X58">
        <f>V58/P58</f>
        <v/>
      </c>
      <c r="Y58">
        <f>W58</f>
        <v/>
      </c>
    </row>
    <row r="59" spans="1:499">
      <c r="A59">
        <f>'Country Imports Petroleum'!W$60</f>
        <v/>
      </c>
      <c r="B59">
        <f>A59=J59</f>
        <v/>
      </c>
      <c r="G59">
        <f>MATCH($H59, 'EIA Consumption'!$2:$2,0)</f>
        <v/>
      </c>
      <c r="H59" t="n">
        <v>2005</v>
      </c>
      <c r="I59">
        <f>INDEX('EIA Consumption'!$A:$BZ,I$43,$G59)</f>
        <v/>
      </c>
      <c r="J59">
        <f>SUMIF('EIA Imports'!$A:$A,'Dashboard M2 Imports Data'!$H59,'EIA Imports'!$D:$D)</f>
        <v/>
      </c>
      <c r="K59">
        <f>I59-J59</f>
        <v/>
      </c>
      <c r="L59">
        <f>J59/I59</f>
        <v/>
      </c>
      <c r="O59" t="n">
        <v>2005</v>
      </c>
      <c r="P59">
        <f>MAX(R59-Q59,0)</f>
        <v/>
      </c>
      <c r="Q59">
        <f>SUMIF('Coal Foreign Imports'!$A:$A,'Dashboard M2 Imports Data'!O59,'Coal Foreign Imports'!$B:$B)</f>
        <v/>
      </c>
      <c r="R59">
        <f>INDEX('EIA Consumption'!$A:$BZ,R$43,$G59)*1000</f>
        <v/>
      </c>
      <c r="S59">
        <f>Q59/R59</f>
        <v/>
      </c>
      <c r="T59">
        <f>SUMIF('Coal Foreign Imports'!$A$2:$A$75,'Dashboard M2 Imports Data'!O59,'Coal Foreign Imports'!$C$2:$C$75)</f>
        <v/>
      </c>
      <c r="U59">
        <f>INDEX('EIA Expenditures'!$A:$CZ, U$43,$G59)*1000000</f>
        <v/>
      </c>
      <c r="V59">
        <f>MAX(U59-T59,0)</f>
        <v/>
      </c>
      <c r="W59">
        <f>T59/Q59</f>
        <v/>
      </c>
      <c r="X59">
        <f>V59/P59</f>
        <v/>
      </c>
      <c r="Y59">
        <f>W59</f>
        <v/>
      </c>
    </row>
    <row r="60" spans="1:499">
      <c r="A60">
        <f>'Country Imports Petroleum'!X$60</f>
        <v/>
      </c>
      <c r="B60">
        <f>A60=J60</f>
        <v/>
      </c>
      <c r="G60">
        <f>MATCH($H60, 'EIA Consumption'!$2:$2,0)</f>
        <v/>
      </c>
      <c r="H60" t="n">
        <v>2006</v>
      </c>
      <c r="I60">
        <f>INDEX('EIA Consumption'!$A:$BZ,I$43,$G60)</f>
        <v/>
      </c>
      <c r="J60">
        <f>SUMIF('EIA Imports'!$A:$A,'Dashboard M2 Imports Data'!$H60,'EIA Imports'!$D:$D)</f>
        <v/>
      </c>
      <c r="K60">
        <f>I60-J60</f>
        <v/>
      </c>
      <c r="L60">
        <f>J60/I60</f>
        <v/>
      </c>
      <c r="O60" t="n">
        <v>2006</v>
      </c>
      <c r="P60">
        <f>MAX(R60-Q60,0)</f>
        <v/>
      </c>
      <c r="Q60">
        <f>SUMIF('Coal Foreign Imports'!$A:$A,'Dashboard M2 Imports Data'!O60,'Coal Foreign Imports'!$B:$B)</f>
        <v/>
      </c>
      <c r="R60">
        <f>INDEX('EIA Consumption'!$A:$BZ,R$43,$G60)*1000</f>
        <v/>
      </c>
      <c r="S60">
        <f>Q60/R60</f>
        <v/>
      </c>
      <c r="T60">
        <f>SUMIF('Coal Foreign Imports'!$A$2:$A$75,'Dashboard M2 Imports Data'!O60,'Coal Foreign Imports'!$C$2:$C$75)</f>
        <v/>
      </c>
      <c r="U60">
        <f>INDEX('EIA Expenditures'!$A:$CZ, U$43,$G60)*1000000</f>
        <v/>
      </c>
      <c r="V60">
        <f>MAX(U60-T60,0)</f>
        <v/>
      </c>
      <c r="W60">
        <f>T60/Q60</f>
        <v/>
      </c>
      <c r="X60">
        <f>V60/P60</f>
        <v/>
      </c>
      <c r="Y60">
        <f>W60</f>
        <v/>
      </c>
    </row>
    <row r="61" spans="1:499">
      <c r="A61">
        <f>'Country Imports Petroleum'!Y$60</f>
        <v/>
      </c>
      <c r="B61">
        <f>A61=J61</f>
        <v/>
      </c>
      <c r="G61">
        <f>MATCH($H61, 'EIA Consumption'!$2:$2,0)</f>
        <v/>
      </c>
      <c r="H61" t="n">
        <v>2007</v>
      </c>
      <c r="I61">
        <f>INDEX('EIA Consumption'!$A:$BZ,I$43,$G61)</f>
        <v/>
      </c>
      <c r="J61">
        <f>SUMIF('EIA Imports'!$A:$A,'Dashboard M2 Imports Data'!$H61,'EIA Imports'!$D:$D)</f>
        <v/>
      </c>
      <c r="K61">
        <f>I61-J61</f>
        <v/>
      </c>
      <c r="L61">
        <f>J61/I61</f>
        <v/>
      </c>
      <c r="O61" t="n">
        <v>2007</v>
      </c>
      <c r="P61">
        <f>MAX(R61-Q61,0)</f>
        <v/>
      </c>
      <c r="Q61">
        <f>SUMIF('Coal Foreign Imports'!$A:$A,'Dashboard M2 Imports Data'!O61,'Coal Foreign Imports'!$B:$B)</f>
        <v/>
      </c>
      <c r="R61">
        <f>INDEX('EIA Consumption'!$A:$BZ,R$43,$G61)*1000</f>
        <v/>
      </c>
      <c r="S61">
        <f>Q61/R61</f>
        <v/>
      </c>
      <c r="T61">
        <f>SUMIF('Coal Foreign Imports'!$A$2:$A$75,'Dashboard M2 Imports Data'!O61,'Coal Foreign Imports'!$C$2:$C$75)</f>
        <v/>
      </c>
      <c r="U61">
        <f>INDEX('EIA Expenditures'!$A:$CZ, U$43,$G61)*1000000</f>
        <v/>
      </c>
      <c r="V61">
        <f>MAX(U61-T61,0)</f>
        <v/>
      </c>
      <c r="W61">
        <f>T61/Q61</f>
        <v/>
      </c>
      <c r="X61">
        <f>V61/P61</f>
        <v/>
      </c>
      <c r="Y61">
        <f>W61</f>
        <v/>
      </c>
    </row>
    <row r="62" spans="1:499">
      <c r="A62">
        <f>'Country Imports Petroleum'!Z$60</f>
        <v/>
      </c>
      <c r="B62">
        <f>A62=J62</f>
        <v/>
      </c>
      <c r="G62">
        <f>MATCH($H62, 'EIA Consumption'!$2:$2,0)</f>
        <v/>
      </c>
      <c r="H62" t="n">
        <v>2008</v>
      </c>
      <c r="I62">
        <f>INDEX('EIA Consumption'!$A:$BZ,I$43,$G62)</f>
        <v/>
      </c>
      <c r="J62">
        <f>SUMIF('EIA Imports'!$A:$A,'Dashboard M2 Imports Data'!$H62,'EIA Imports'!$D:$D)</f>
        <v/>
      </c>
      <c r="K62">
        <f>I62-J62</f>
        <v/>
      </c>
      <c r="L62">
        <f>J62/I62</f>
        <v/>
      </c>
      <c r="O62" t="n">
        <v>2008</v>
      </c>
      <c r="P62">
        <f>MAX(R62-Q62,0)</f>
        <v/>
      </c>
      <c r="Q62">
        <f>SUMIF('Coal Foreign Imports'!$A:$A,'Dashboard M2 Imports Data'!O62,'Coal Foreign Imports'!$B:$B)</f>
        <v/>
      </c>
      <c r="R62">
        <f>INDEX('EIA Consumption'!$A:$BZ,R$43,$G62)*1000</f>
        <v/>
      </c>
      <c r="S62">
        <f>Q62/R62</f>
        <v/>
      </c>
      <c r="T62">
        <f>SUMIF('Coal Foreign Imports'!$A$2:$A$75,'Dashboard M2 Imports Data'!O62,'Coal Foreign Imports'!$C$2:$C$75)</f>
        <v/>
      </c>
      <c r="U62">
        <f>INDEX('EIA Expenditures'!$A:$CZ, U$43,$G62)*1000000</f>
        <v/>
      </c>
      <c r="V62">
        <f>MAX(U62-T62,0)</f>
        <v/>
      </c>
      <c r="W62">
        <f>T62/Q62</f>
        <v/>
      </c>
      <c r="X62">
        <f>V62/P62</f>
        <v/>
      </c>
      <c r="Y62">
        <f>W62</f>
        <v/>
      </c>
    </row>
    <row r="63" spans="1:499">
      <c r="A63">
        <f>'Country Imports Petroleum'!AA$60</f>
        <v/>
      </c>
      <c r="B63">
        <f>A63=J63</f>
        <v/>
      </c>
      <c r="G63">
        <f>MATCH($H63, 'EIA Consumption'!$2:$2,0)</f>
        <v/>
      </c>
      <c r="H63" t="n">
        <v>2009</v>
      </c>
      <c r="I63">
        <f>INDEX('EIA Consumption'!$A:$BZ,I$43,$G63)</f>
        <v/>
      </c>
      <c r="J63">
        <f>SUMIF('EIA Imports'!$A:$A,'Dashboard M2 Imports Data'!$H63,'EIA Imports'!$D:$D)</f>
        <v/>
      </c>
      <c r="K63">
        <f>I63-J63</f>
        <v/>
      </c>
      <c r="L63">
        <f>J63/I63</f>
        <v/>
      </c>
      <c r="O63" t="n">
        <v>2009</v>
      </c>
      <c r="P63">
        <f>MAX(R63-Q63,0)</f>
        <v/>
      </c>
      <c r="Q63">
        <f>SUMIF('Coal Foreign Imports'!$A:$A,'Dashboard M2 Imports Data'!O63,'Coal Foreign Imports'!$B:$B)</f>
        <v/>
      </c>
      <c r="R63">
        <f>INDEX('EIA Consumption'!$A:$BZ,R$43,$G63)*1000</f>
        <v/>
      </c>
      <c r="S63">
        <f>Q63/R63</f>
        <v/>
      </c>
      <c r="T63">
        <f>SUMIF('Coal Foreign Imports'!$A$2:$A$75,'Dashboard M2 Imports Data'!O63,'Coal Foreign Imports'!$C$2:$C$75)</f>
        <v/>
      </c>
      <c r="U63">
        <f>INDEX('EIA Expenditures'!$A:$CZ, U$43,$G63)*1000000</f>
        <v/>
      </c>
      <c r="V63">
        <f>MAX(U63-T63,0)</f>
        <v/>
      </c>
      <c r="W63">
        <f>T63/Q63</f>
        <v/>
      </c>
      <c r="X63">
        <f>V63/P63</f>
        <v/>
      </c>
      <c r="Y63">
        <f>W63</f>
        <v/>
      </c>
    </row>
    <row r="64" spans="1:499">
      <c r="A64">
        <f>'Country Imports Petroleum'!AB$60</f>
        <v/>
      </c>
      <c r="B64">
        <f>A64=J64</f>
        <v/>
      </c>
      <c r="G64">
        <f>MATCH($H64, 'EIA Consumption'!$2:$2,0)</f>
        <v/>
      </c>
      <c r="H64" t="n">
        <v>2010</v>
      </c>
      <c r="I64">
        <f>INDEX('EIA Consumption'!$A:$BZ,I$43,$G64)</f>
        <v/>
      </c>
      <c r="J64">
        <f>SUMIF('EIA Imports'!$A:$A,'Dashboard M2 Imports Data'!$H64,'EIA Imports'!$D:$D)</f>
        <v/>
      </c>
      <c r="K64">
        <f>I64-J64</f>
        <v/>
      </c>
      <c r="L64">
        <f>J64/I64</f>
        <v/>
      </c>
      <c r="O64" t="n">
        <v>2010</v>
      </c>
      <c r="P64">
        <f>MAX(R64-Q64,0)</f>
        <v/>
      </c>
      <c r="Q64">
        <f>SUMIF('Coal Foreign Imports'!$A:$A,'Dashboard M2 Imports Data'!O64,'Coal Foreign Imports'!$B:$B)</f>
        <v/>
      </c>
      <c r="R64">
        <f>INDEX('EIA Consumption'!$A:$BZ,R$43,$G64)*1000</f>
        <v/>
      </c>
      <c r="S64">
        <f>Q64/R64</f>
        <v/>
      </c>
      <c r="T64">
        <f>SUMIF('Coal Foreign Imports'!$A$2:$A$75,'Dashboard M2 Imports Data'!O64,'Coal Foreign Imports'!$C$2:$C$75)</f>
        <v/>
      </c>
      <c r="U64">
        <f>INDEX('EIA Expenditures'!$A:$CZ, U$43,$G64)*1000000</f>
        <v/>
      </c>
      <c r="V64">
        <f>MAX(U64-T64,0)</f>
        <v/>
      </c>
      <c r="W64">
        <f>T64/Q64</f>
        <v/>
      </c>
      <c r="X64">
        <f>V64/P64</f>
        <v/>
      </c>
      <c r="Y64">
        <f>W64</f>
        <v/>
      </c>
    </row>
    <row r="65" spans="1:499">
      <c r="A65">
        <f>'Country Imports Petroleum'!AC$60</f>
        <v/>
      </c>
      <c r="B65">
        <f>A65=J65</f>
        <v/>
      </c>
      <c r="G65">
        <f>MATCH($H65, 'EIA Consumption'!$2:$2,0)</f>
        <v/>
      </c>
      <c r="H65" t="n">
        <v>2011</v>
      </c>
      <c r="I65">
        <f>INDEX('EIA Consumption'!$A:$BZ,I$43,$G65)</f>
        <v/>
      </c>
      <c r="J65">
        <f>SUMIF('EIA Imports'!$A:$A,'Dashboard M2 Imports Data'!$H65,'EIA Imports'!$D:$D)</f>
        <v/>
      </c>
      <c r="K65">
        <f>I65-J65</f>
        <v/>
      </c>
      <c r="L65">
        <f>J65/I65</f>
        <v/>
      </c>
      <c r="O65" t="n">
        <v>2011</v>
      </c>
      <c r="P65">
        <f>MAX(R65-Q65,0)</f>
        <v/>
      </c>
      <c r="Q65">
        <f>SUMIF('Coal Foreign Imports'!$A:$A,'Dashboard M2 Imports Data'!O65,'Coal Foreign Imports'!$B:$B)</f>
        <v/>
      </c>
      <c r="R65">
        <f>INDEX('EIA Consumption'!$A:$BZ,R$43,$G65)*1000</f>
        <v/>
      </c>
      <c r="S65">
        <f>Q65/R65</f>
        <v/>
      </c>
      <c r="T65">
        <f>SUMIF('Coal Foreign Imports'!$A$2:$A$75,'Dashboard M2 Imports Data'!O65,'Coal Foreign Imports'!$C$2:$C$75)</f>
        <v/>
      </c>
      <c r="U65">
        <f>INDEX('EIA Expenditures'!$A:$CZ, U$43,$G65)*1000000</f>
        <v/>
      </c>
      <c r="V65">
        <f>MAX(U65-T65,0)</f>
        <v/>
      </c>
      <c r="W65">
        <f>T65/Q65</f>
        <v/>
      </c>
      <c r="X65">
        <f>V65/P65</f>
        <v/>
      </c>
      <c r="Y65">
        <f>W65</f>
        <v/>
      </c>
    </row>
    <row r="66" spans="1:499">
      <c r="A66">
        <f>'Country Imports Petroleum'!AD$60</f>
        <v/>
      </c>
      <c r="B66">
        <f>A66=J66</f>
        <v/>
      </c>
      <c r="G66">
        <f>MATCH($H66, 'EIA Consumption'!$2:$2,0)</f>
        <v/>
      </c>
      <c r="H66" t="n">
        <v>2012</v>
      </c>
      <c r="I66">
        <f>INDEX('EIA Consumption'!$A:$BZ,I$43,$G66)</f>
        <v/>
      </c>
      <c r="J66">
        <f>SUMIF('EIA Imports'!$A:$A,'Dashboard M2 Imports Data'!$H66,'EIA Imports'!$D:$D)</f>
        <v/>
      </c>
      <c r="K66">
        <f>I66-J66</f>
        <v/>
      </c>
      <c r="L66">
        <f>J66/I66</f>
        <v/>
      </c>
      <c r="O66" t="n">
        <v>2012</v>
      </c>
      <c r="P66">
        <f>MAX(R66-Q66,0)</f>
        <v/>
      </c>
      <c r="Q66">
        <f>SUMIF('Coal Foreign Imports'!$A:$A,'Dashboard M2 Imports Data'!O66,'Coal Foreign Imports'!$B:$B)</f>
        <v/>
      </c>
      <c r="R66">
        <f>INDEX('EIA Consumption'!$A:$BZ,R$43,$G66)*1000</f>
        <v/>
      </c>
      <c r="S66">
        <f>Q66/R66</f>
        <v/>
      </c>
      <c r="T66">
        <f>SUMIF('Coal Foreign Imports'!$A$2:$A$198,'Dashboard M2 Imports Data'!O66,'Coal Foreign Imports'!$C$2:$C$198)</f>
        <v/>
      </c>
      <c r="U66">
        <f>INDEX('EIA Expenditures'!$A:$CZ, U$43,$G66)*1000000</f>
        <v/>
      </c>
      <c r="V66">
        <f>MAX(U66-T66,0)</f>
        <v/>
      </c>
      <c r="W66">
        <f>AVERAGEIF('Coal Foreign Imports'!$A$2:$A$198,O66,'Coal Foreign Imports'!$D$2:$D$198)</f>
        <v/>
      </c>
      <c r="X66">
        <f>V66/P66</f>
        <v/>
      </c>
    </row>
    <row r="67" spans="1:499">
      <c r="A67">
        <f>'Country Imports Petroleum'!AE$60</f>
        <v/>
      </c>
      <c r="B67">
        <f>A67=J67</f>
        <v/>
      </c>
      <c r="G67">
        <f>MATCH($H67, 'EIA Consumption'!$2:$2,0)</f>
        <v/>
      </c>
      <c r="H67" t="n">
        <v>2013</v>
      </c>
      <c r="I67">
        <f>INDEX('EIA Consumption'!$A:$BZ,I$43,$G67)</f>
        <v/>
      </c>
      <c r="J67">
        <f>SUMIF('EIA Imports'!$A:$A,'Dashboard M2 Imports Data'!$H67,'EIA Imports'!$D:$D)</f>
        <v/>
      </c>
      <c r="K67">
        <f>I67-J67</f>
        <v/>
      </c>
      <c r="L67">
        <f>J67/I67</f>
        <v/>
      </c>
      <c r="O67" t="n">
        <v>2013</v>
      </c>
      <c r="P67">
        <f>MAX(R67-Q67,0)</f>
        <v/>
      </c>
      <c r="Q67">
        <f>SUMIF('Coal Foreign Imports'!$A:$A,'Dashboard M2 Imports Data'!O67,'Coal Foreign Imports'!$B:$B)</f>
        <v/>
      </c>
      <c r="R67">
        <f>INDEX('EIA Consumption'!$A:$BZ,R$43,$G67)*1000</f>
        <v/>
      </c>
      <c r="S67">
        <f>Q67/R67</f>
        <v/>
      </c>
      <c r="T67">
        <f>SUMIF('Coal Foreign Imports'!$A$2:$A$198,'Dashboard M2 Imports Data'!O67,'Coal Foreign Imports'!$C$2:$C$198)</f>
        <v/>
      </c>
      <c r="U67">
        <f>INDEX('EIA Expenditures'!$A:$CZ, U$43,$G67)*1000000</f>
        <v/>
      </c>
      <c r="V67">
        <f>MAX(U67-T67,0)</f>
        <v/>
      </c>
      <c r="W67">
        <f>AVERAGEIF('Coal Foreign Imports'!$A$2:$A$198,O67,'Coal Foreign Imports'!$D$2:$D$198)</f>
        <v/>
      </c>
      <c r="X67">
        <f>V67/P67</f>
        <v/>
      </c>
    </row>
    <row r="68" spans="1:499">
      <c r="A68">
        <f>'Country Imports Petroleum'!AF$60</f>
        <v/>
      </c>
      <c r="B68">
        <f>A68=J68</f>
        <v/>
      </c>
      <c r="G68">
        <f>MATCH($H68, 'EIA Consumption'!$2:$2,0)</f>
        <v/>
      </c>
      <c r="H68" t="n">
        <v>2014</v>
      </c>
      <c r="I68">
        <f>INDEX('EIA Consumption'!$A:$BZ,I$43,$G68)</f>
        <v/>
      </c>
      <c r="J68">
        <f>SUMIF('EIA Imports'!$A:$A,'Dashboard M2 Imports Data'!$H68,'EIA Imports'!$D:$D)</f>
        <v/>
      </c>
      <c r="K68">
        <f>I68-J68</f>
        <v/>
      </c>
      <c r="L68">
        <f>J68/I68</f>
        <v/>
      </c>
      <c r="O68" t="n">
        <v>2014</v>
      </c>
      <c r="P68">
        <f>MAX(R68-Q68,0)</f>
        <v/>
      </c>
      <c r="Q68">
        <f>SUMIF('Coal Foreign Imports'!$A:$A,'Dashboard M2 Imports Data'!O68,'Coal Foreign Imports'!$B:$B)</f>
        <v/>
      </c>
      <c r="R68">
        <f>INDEX('EIA Consumption'!$A:$BZ,R$43,$G68)*1000</f>
        <v/>
      </c>
      <c r="S68">
        <f>Q68/R68</f>
        <v/>
      </c>
      <c r="T68">
        <f>SUMIF('Coal Foreign Imports'!$A$2:$A$198,'Dashboard M2 Imports Data'!O68,'Coal Foreign Imports'!$C$2:$C$198)</f>
        <v/>
      </c>
      <c r="U68">
        <f>INDEX('EIA Expenditures'!$A:$CZ, U$43,$G68)*1000000</f>
        <v/>
      </c>
      <c r="V68">
        <f>MAX(U68-T68,0)</f>
        <v/>
      </c>
      <c r="W68">
        <f>AVERAGEIF('Coal Foreign Imports'!$A$2:$A$198,O68,'Coal Foreign Imports'!$D$2:$D$198)</f>
        <v/>
      </c>
      <c r="X68">
        <f>V68/P68</f>
        <v/>
      </c>
    </row>
    <row r="69" spans="1:499">
      <c r="A69">
        <f>'Country Imports Petroleum'!AG$60</f>
        <v/>
      </c>
      <c r="G69">
        <f>MATCH($H69, 'EIA Consumption'!$2:$2,0)</f>
        <v/>
      </c>
      <c r="H69" t="n">
        <v>2015</v>
      </c>
      <c r="I69">
        <f>INDEX('EIA Consumption'!$A:$BZ,I$43,$G69)</f>
        <v/>
      </c>
      <c r="J69">
        <f>SUMIF('EIA Imports'!$A:$A,'Dashboard M2 Imports Data'!$H69,'EIA Imports'!$D:$D)</f>
        <v/>
      </c>
      <c r="K69">
        <f>I69-J69</f>
        <v/>
      </c>
      <c r="L69">
        <f>J69/I69</f>
        <v/>
      </c>
      <c r="O69" t="n">
        <v>2015</v>
      </c>
      <c r="P69">
        <f>MAX(R69-Q69,0)</f>
        <v/>
      </c>
      <c r="Q69">
        <f>SUMIF('Coal Foreign Imports'!$A:$A,'Dashboard M2 Imports Data'!O69,'Coal Foreign Imports'!$B:$B)</f>
        <v/>
      </c>
      <c r="R69">
        <f>INDEX('EIA Consumption'!$A:$BZ,R$43,$G69)*1000</f>
        <v/>
      </c>
      <c r="S69">
        <f>Q69/R69</f>
        <v/>
      </c>
      <c r="T69">
        <f>SUMIF('Coal Foreign Imports'!$A$2:$A$198,'Dashboard M2 Imports Data'!O69,'Coal Foreign Imports'!$C$2:$C$198)</f>
        <v/>
      </c>
      <c r="U69">
        <f>INDEX('EIA Expenditures'!$A:$CZ, U$43,$G69)*1000000</f>
        <v/>
      </c>
      <c r="V69">
        <f>MAX(U69-T69,0)</f>
        <v/>
      </c>
      <c r="W69">
        <f>AVERAGEIF('Coal Foreign Imports'!$A$2:$A$198,O69,'Coal Foreign Imports'!$D$2:$D$198)</f>
        <v/>
      </c>
      <c r="X69">
        <f>V69/P69</f>
        <v/>
      </c>
    </row>
    <row r="70" spans="1:499">
      <c r="A70">
        <f>'Country Imports Petroleum'!AH$60</f>
        <v/>
      </c>
      <c r="G70">
        <f>MATCH($H70, 'EIA Consumption'!$2:$2,0)</f>
        <v/>
      </c>
      <c r="H70" t="n">
        <v>2016</v>
      </c>
      <c r="I70">
        <f>INDEX('EIA Consumption'!$A:$BZ,I$43,$G70)</f>
        <v/>
      </c>
      <c r="J70">
        <f>SUMIF('EIA Imports'!$A:$A,'Dashboard M2 Imports Data'!$H70,'EIA Imports'!$D:$D)</f>
        <v/>
      </c>
      <c r="K70">
        <f>I70-J70</f>
        <v/>
      </c>
      <c r="L70">
        <f>J70/I70</f>
        <v/>
      </c>
      <c r="O70" t="n">
        <v>2016</v>
      </c>
      <c r="P70">
        <f>MAX(R70-Q70,0)</f>
        <v/>
      </c>
      <c r="Q70">
        <f>SUMIF('Coal Foreign Imports'!$A:$A,'Dashboard M2 Imports Data'!O70,'Coal Foreign Imports'!$B:$B)</f>
        <v/>
      </c>
      <c r="R70">
        <f>INDEX('EIA Consumption'!$A:$BZ,R$43,$G70)*1000</f>
        <v/>
      </c>
      <c r="S70">
        <f>Q70/R70</f>
        <v/>
      </c>
      <c r="T70">
        <f>SUMIF('Coal Foreign Imports'!$A$2:$A$198,'Dashboard M2 Imports Data'!O70,'Coal Foreign Imports'!$C$2:$C$198)</f>
        <v/>
      </c>
      <c r="U70">
        <f>INDEX('EIA Expenditures'!$A:$CZ, U$43,$G70)*1000000</f>
        <v/>
      </c>
      <c r="V70">
        <f>MAX(U70-T70,0)</f>
        <v/>
      </c>
      <c r="W70">
        <f>AVERAGEIF('Coal Foreign Imports'!$A$2:$A$198,O70,'Coal Foreign Imports'!$D$2:$D$198)</f>
        <v/>
      </c>
      <c r="X70">
        <f>V70/P70</f>
        <v/>
      </c>
    </row>
    <row r="71" spans="1:499">
      <c r="A71">
        <f>'Country Imports Petroleum'!AI$60</f>
        <v/>
      </c>
      <c r="G71">
        <f>MATCH($H71, 'EIA Consumption'!$2:$2,0)</f>
        <v/>
      </c>
      <c r="H71" t="n">
        <v>2017</v>
      </c>
      <c r="I71">
        <f>INDEX('EIA Consumption'!$A:$BZ,I$43,$G71)</f>
        <v/>
      </c>
      <c r="J71">
        <f>SUMIF('EIA Imports'!$A:$A,'Dashboard M2 Imports Data'!$H71,'EIA Imports'!$D:$D)</f>
        <v/>
      </c>
      <c r="K71">
        <f>I71-J71</f>
        <v/>
      </c>
      <c r="L71">
        <f>J71/I71</f>
        <v/>
      </c>
      <c r="O71" t="n">
        <v>2017</v>
      </c>
      <c r="P71">
        <f>MAX(R71-Q71,0)</f>
        <v/>
      </c>
      <c r="Q71">
        <f>SUMIF('Coal Foreign Imports'!$A:$A,'Dashboard M2 Imports Data'!O71,'Coal Foreign Imports'!$B:$B)</f>
        <v/>
      </c>
      <c r="R71">
        <f>INDEX('EIA Consumption'!$A:$BZ,R$43,$G71)*1000</f>
        <v/>
      </c>
      <c r="S71">
        <f>Q71/R71</f>
        <v/>
      </c>
      <c r="T71">
        <f>SUMIF('Coal Foreign Imports'!$A$2:$A$198,'Dashboard M2 Imports Data'!O71,'Coal Foreign Imports'!$C$2:$C$198)</f>
        <v/>
      </c>
      <c r="U71">
        <f>INDEX('EIA Expenditures'!$A:$CZ, U$43,$G71)*1000000</f>
        <v/>
      </c>
      <c r="V71">
        <f>MAX(U71-T71,0)</f>
        <v/>
      </c>
      <c r="W71">
        <f>AVERAGEIF('Coal Foreign Imports'!$A$2:$A$198,O71,'Coal Foreign Imports'!$D$2:$D$198)</f>
        <v/>
      </c>
      <c r="X71">
        <f>V71/P71</f>
        <v/>
      </c>
    </row>
    <row r="72" spans="1:499">
      <c r="A72">
        <f>'Country Imports Petroleum'!AJ$60</f>
        <v/>
      </c>
      <c r="G72">
        <f>MATCH($H72, 'EIA Consumption'!$2:$2,0)</f>
        <v/>
      </c>
      <c r="H72" t="n">
        <v>2018</v>
      </c>
      <c r="I72">
        <f>INDEX('EIA Consumption'!$A:$BZ,I$43,$G72)</f>
        <v/>
      </c>
      <c r="J72">
        <f>SUMIF('EIA Imports'!$A:$A,'Dashboard M2 Imports Data'!$H72,'EIA Imports'!$D:$D)</f>
        <v/>
      </c>
      <c r="K72">
        <f>I72-J72</f>
        <v/>
      </c>
      <c r="L72">
        <f>J72/I72</f>
        <v/>
      </c>
      <c r="O72" t="n">
        <v>2018</v>
      </c>
      <c r="P72">
        <f>MAX(R72-Q72,0)</f>
        <v/>
      </c>
      <c r="Q72">
        <f>SUMIF('Coal Foreign Imports'!$A:$A,'Dashboard M2 Imports Data'!O72,'Coal Foreign Imports'!$B:$B)</f>
        <v/>
      </c>
      <c r="R72">
        <f>INDEX('EIA Consumption'!$A:$BZ,R$43,$G72)*1000</f>
        <v/>
      </c>
      <c r="S72">
        <f>Q72/R72</f>
        <v/>
      </c>
      <c r="T72">
        <f>SUMIF('Coal Foreign Imports'!$A$2:$A$198,'Dashboard M2 Imports Data'!O72,'Coal Foreign Imports'!$C$2:$C$198)</f>
        <v/>
      </c>
      <c r="U72">
        <f>INDEX('EIA Expenditures'!$A:$CZ, U$43,$G72)*1000000</f>
        <v/>
      </c>
      <c r="V72">
        <f>MAX(U72-T72,0)</f>
        <v/>
      </c>
      <c r="W72">
        <f>AVERAGEIF('Coal Foreign Imports'!$A$2:$A$198,O72,'Coal Foreign Imports'!$D$2:$D$198)</f>
        <v/>
      </c>
      <c r="X72">
        <f>V72/P72</f>
        <v/>
      </c>
    </row>
    <row r="73" spans="1:499">
      <c r="A73">
        <f>'Country Imports Petroleum'!AK$60</f>
        <v/>
      </c>
      <c r="G73">
        <f>MATCH($H73, 'EIA Consumption'!$2:$2,0)</f>
        <v/>
      </c>
      <c r="H73" t="n">
        <v>2019</v>
      </c>
      <c r="I73">
        <f>INDEX('EIA Consumption'!$A:$BZ,I$43,$G73)</f>
        <v/>
      </c>
      <c r="J73">
        <f>SUMIF('EIA Imports'!$A:$A,'Dashboard M2 Imports Data'!$H73,'EIA Imports'!$D:$D)</f>
        <v/>
      </c>
      <c r="K73">
        <f>I73-J73</f>
        <v/>
      </c>
      <c r="L73">
        <f>J73/I73</f>
        <v/>
      </c>
      <c r="O73" t="n">
        <v>2019</v>
      </c>
      <c r="P73">
        <f>MAX(R73-Q73,0)</f>
        <v/>
      </c>
      <c r="Q73">
        <f>SUMIF('Coal Foreign Imports'!$A:$A,'Dashboard M2 Imports Data'!O73,'Coal Foreign Imports'!$B:$B)</f>
        <v/>
      </c>
      <c r="R73">
        <f>INDEX('EIA Consumption'!$A:$BZ,R$43,$G73)*1000</f>
        <v/>
      </c>
      <c r="S73">
        <f>Q73/R73</f>
        <v/>
      </c>
      <c r="T73">
        <f>SUMIF('Coal Foreign Imports'!$A$2:$A$198,'Dashboard M2 Imports Data'!O73,'Coal Foreign Imports'!$C$2:$C$198)</f>
        <v/>
      </c>
      <c r="U73">
        <f>INDEX('EIA Expenditures'!$A:$CZ, U$43,$G73)*1000000</f>
        <v/>
      </c>
      <c r="V73">
        <f>MAX(U73-T73,0)</f>
        <v/>
      </c>
      <c r="W73">
        <f>AVERAGEIF('Coal Foreign Imports'!$A$2:$A$198,O73,'Coal Foreign Imports'!$D$2:$D$198)</f>
        <v/>
      </c>
      <c r="X73">
        <f>V73/P73</f>
        <v/>
      </c>
    </row>
    <row r="74" spans="1:499">
      <c r="A74">
        <f>'Country Imports Petroleum'!AL$60</f>
        <v/>
      </c>
      <c r="G74">
        <f>MATCH($H74, 'EIA Consumption'!$2:$2,0)</f>
        <v/>
      </c>
      <c r="H74" t="n">
        <v>2020</v>
      </c>
      <c r="I74">
        <f>INDEX('EIA Consumption'!$A:$BZ,I$43,$G74)</f>
        <v/>
      </c>
      <c r="J74">
        <f>SUMIF('EIA Imports'!$A:$A,'Dashboard M2 Imports Data'!$H74,'EIA Imports'!$D:$D)</f>
        <v/>
      </c>
      <c r="K74">
        <f>I74-J74</f>
        <v/>
      </c>
      <c r="L74">
        <f>J74/I74</f>
        <v/>
      </c>
      <c r="O74" t="n">
        <v>2020</v>
      </c>
      <c r="P74">
        <f>MAX(R74-Q74,0)</f>
        <v/>
      </c>
      <c r="Q74">
        <f>SUMIF('Coal Foreign Imports'!$A:$A,'Dashboard M2 Imports Data'!O74,'Coal Foreign Imports'!$B:$B)</f>
        <v/>
      </c>
      <c r="R74">
        <f>INDEX('EIA Consumption'!$A:$BZ,R$43,$G74)*1000</f>
        <v/>
      </c>
      <c r="S74">
        <f>Q74/R74</f>
        <v/>
      </c>
      <c r="T74">
        <f>SUMIF('Coal Foreign Imports'!$A$2:$A$198,'Dashboard M2 Imports Data'!O74,'Coal Foreign Imports'!$C$2:$C$198)</f>
        <v/>
      </c>
      <c r="U74">
        <f>INDEX('EIA Expenditures'!$A:$CZ, U$43,$G74)*1000000</f>
        <v/>
      </c>
      <c r="V74">
        <f>MAX(U74-T74,0)</f>
        <v/>
      </c>
      <c r="W74">
        <f>AVERAGEIF('Coal Foreign Imports'!$A$2:$A$198,O74,'Coal Foreign Imports'!$D$2:$D$198)</f>
        <v/>
      </c>
      <c r="X74">
        <f>V74/P74</f>
        <v/>
      </c>
    </row>
    <row r="75" spans="1:499">
      <c r="A75">
        <f>'Country Imports Petroleum'!AM$60</f>
        <v/>
      </c>
      <c r="G75">
        <f>MATCH($H75, 'EIA Consumption'!$2:$2,0)</f>
        <v/>
      </c>
      <c r="H75" t="n">
        <v>2021</v>
      </c>
      <c r="I75">
        <f>INDEX('EIA Consumption'!$A:$BZ,I$43,$G75)</f>
        <v/>
      </c>
      <c r="J75">
        <f>SUMIF('EIA Imports'!$A:$A,'Dashboard M2 Imports Data'!$H75,'EIA Imports'!$D:$D)</f>
        <v/>
      </c>
      <c r="K75">
        <f>I75-J75</f>
        <v/>
      </c>
      <c r="L75">
        <f>J75/I75</f>
        <v/>
      </c>
      <c r="O75" t="n">
        <v>2021</v>
      </c>
      <c r="P75">
        <f>MAX(R75-Q75,0)</f>
        <v/>
      </c>
      <c r="Q75">
        <f>SUMIF('Coal Foreign Imports'!$A:$A,'Dashboard M2 Imports Data'!O75,'Coal Foreign Imports'!$B:$B)</f>
        <v/>
      </c>
      <c r="R75">
        <f>INDEX('EIA Consumption'!$A:$BZ,R$43,$G75)*1000</f>
        <v/>
      </c>
      <c r="S75">
        <f>Q75/R75</f>
        <v/>
      </c>
      <c r="T75">
        <f>SUMIF('Coal Foreign Imports'!$A$2:$A$198,'Dashboard M2 Imports Data'!O75,'Coal Foreign Imports'!$C$2:$C$198)</f>
        <v/>
      </c>
      <c r="U75">
        <f>INDEX('EIA Expenditures'!$A:$CZ, U$43,$G75)*1000000</f>
        <v/>
      </c>
      <c r="V75">
        <f>MAX(U75-T75,0)</f>
        <v/>
      </c>
      <c r="W75">
        <f>AVERAGEIF('Coal Foreign Imports'!$A$2:$A$198,O75,'Coal Foreign Imports'!$D$2:$D$198)</f>
        <v/>
      </c>
      <c r="X75">
        <f>V75/P75</f>
        <v/>
      </c>
    </row>
    <row r="76" spans="1:499">
      <c r="A76">
        <f>'Country Imports Petroleum'!AN$60</f>
        <v/>
      </c>
      <c r="G76">
        <f>MATCH($H76, 'EIA Consumption'!$2:$2,0)</f>
        <v/>
      </c>
      <c r="H76" t="n">
        <v>2022</v>
      </c>
      <c r="I76">
        <f>INDEX('EIA Consumption'!$A:$BZ,I$43,$G76)</f>
        <v/>
      </c>
      <c r="J76">
        <f>SUMIF('EIA Imports'!$A:$A,'Dashboard M2 Imports Data'!$H76,'EIA Imports'!$D:$D)</f>
        <v/>
      </c>
      <c r="K76">
        <f>I76-J76</f>
        <v/>
      </c>
      <c r="L76">
        <f>J76/I76</f>
        <v/>
      </c>
      <c r="O76" t="n">
        <v>2022</v>
      </c>
      <c r="P76">
        <f>MAX(R76-Q76,0)</f>
        <v/>
      </c>
      <c r="Q76">
        <f>SUMIF('Coal Foreign Imports'!$A:$A,'Dashboard M2 Imports Data'!O76,'Coal Foreign Imports'!$B:$B)</f>
        <v/>
      </c>
      <c r="R76">
        <f>INDEX('EIA Consumption'!$A:$BZ,R$43,$G76)*1000</f>
        <v/>
      </c>
      <c r="S76">
        <f>Q76/R76</f>
        <v/>
      </c>
      <c r="T76">
        <f>SUMIF('Coal Foreign Imports'!$A$2:$A$198,'Dashboard M2 Imports Data'!O76,'Coal Foreign Imports'!$C$2:$C$198)</f>
        <v/>
      </c>
      <c r="U76">
        <f>INDEX('EIA Expenditures'!$A:$CZ, U$43,$G76)*1000000</f>
        <v/>
      </c>
      <c r="V76">
        <f>MAX(U76-T76,0)</f>
        <v/>
      </c>
      <c r="W76">
        <f>AVERAGEIF('Coal Foreign Imports'!$A$2:$A$198,O76,'Coal Foreign Imports'!$D$2:$D$198)</f>
        <v/>
      </c>
      <c r="X76">
        <f>V76/P76</f>
        <v/>
      </c>
    </row>
    <row r="77" spans="1:499">
      <c r="A77">
        <f>'Country Imports Petroleum'!AO$60</f>
        <v/>
      </c>
      <c r="G77">
        <f>MATCH($H77, 'EIA Consumption'!$2:$2,0)</f>
        <v/>
      </c>
      <c r="H77" t="n">
        <v>2023</v>
      </c>
      <c r="I77">
        <f>INDEX('EIA Consumption'!$A:$BZ,I$43,$G77)</f>
        <v/>
      </c>
      <c r="J77">
        <f>SUMIF('EIA Imports'!$A:$A,'Dashboard M2 Imports Data'!$H77,'EIA Imports'!$D:$D)</f>
        <v/>
      </c>
      <c r="K77">
        <f>I77-J77</f>
        <v/>
      </c>
      <c r="L77">
        <f>J77/I77</f>
        <v/>
      </c>
      <c r="O77" t="n">
        <v>2023</v>
      </c>
      <c r="P77">
        <f>MAX(R77-Q77,0)</f>
        <v/>
      </c>
      <c r="Q77">
        <f>SUMIF('Coal Foreign Imports'!$A:$A,'Dashboard M2 Imports Data'!O77,'Coal Foreign Imports'!$B:$B)</f>
        <v/>
      </c>
      <c r="R77">
        <f>INDEX('EIA Consumption'!$A:$BZ,R$43,$G77)*1000</f>
        <v/>
      </c>
      <c r="S77">
        <f>Q77/R77</f>
        <v/>
      </c>
      <c r="T77">
        <f>SUMIF('Coal Foreign Imports'!$A$2:$A$198,'Dashboard M2 Imports Data'!O77,'Coal Foreign Imports'!$C$2:$C$198)</f>
        <v/>
      </c>
      <c r="U77">
        <f>INDEX('EIA Expenditures'!$A:$CZ, U$43,$G77)*1000000</f>
        <v/>
      </c>
      <c r="V77">
        <f>MAX(U77-T77,0)</f>
        <v/>
      </c>
      <c r="W77">
        <f>AVERAGEIF('Coal Foreign Imports'!$A$2:$A$198,O77,'Coal Foreign Imports'!$D$2:$D$198)</f>
        <v/>
      </c>
      <c r="X77">
        <f>V77/P77</f>
        <v/>
      </c>
    </row>
    <row r="78" spans="1:499">
      <c r="A78">
        <f>'Country Imports Petroleum'!AP$60</f>
        <v/>
      </c>
      <c r="G78">
        <f>MATCH($H78, 'EIA Consumption'!$2:$2,0)</f>
        <v/>
      </c>
      <c r="H78" t="n">
        <v>2024</v>
      </c>
      <c r="I78">
        <f>INDEX('EIA Consumption'!$A:$BZ,I$43,$G78)</f>
        <v/>
      </c>
      <c r="J78">
        <f>SUMIF('EIA Imports'!$A:$A,'Dashboard M2 Imports Data'!$H78,'EIA Imports'!$D:$D)</f>
        <v/>
      </c>
      <c r="K78">
        <f>I78-J78</f>
        <v/>
      </c>
      <c r="L78">
        <f>J78/I78</f>
        <v/>
      </c>
      <c r="O78" t="n">
        <v>2024</v>
      </c>
      <c r="P78">
        <f>MAX(R78-Q78,0)</f>
        <v/>
      </c>
      <c r="Q78">
        <f>SUMIF('Coal Foreign Imports'!$A:$A,'Dashboard M2 Imports Data'!O78,'Coal Foreign Imports'!$B:$B)</f>
        <v/>
      </c>
      <c r="R78">
        <f>INDEX('EIA Consumption'!$A:$BZ,R$43,$G78)*1000</f>
        <v/>
      </c>
      <c r="S78">
        <f>Q78/R78</f>
        <v/>
      </c>
      <c r="T78">
        <f>SUMIF('Coal Foreign Imports'!$A$2:$A$198,'Dashboard M2 Imports Data'!O78,'Coal Foreign Imports'!$C$2:$C$198)</f>
        <v/>
      </c>
      <c r="U78">
        <f>INDEX('EIA Expenditures'!$A:$CZ, U$43,$G78)*1000000</f>
        <v/>
      </c>
      <c r="V78">
        <f>MAX(U78-T78,0)</f>
        <v/>
      </c>
      <c r="W78">
        <f>AVERAGEIF('Coal Foreign Imports'!$A$2:$A$198,O78,'Coal Foreign Imports'!$D$2:$D$198)</f>
        <v/>
      </c>
      <c r="X78">
        <f>V78/P78</f>
        <v/>
      </c>
    </row>
    <row r="79" spans="1:499">
      <c r="A79">
        <f>'Country Imports Petroleum'!AQ$60</f>
        <v/>
      </c>
      <c r="G79">
        <f>MATCH($H79, 'EIA Consumption'!$2:$2,0)</f>
        <v/>
      </c>
      <c r="H79" t="n">
        <v>2025</v>
      </c>
      <c r="I79">
        <f>INDEX('EIA Consumption'!$A:$BZ,I$43,$G79)</f>
        <v/>
      </c>
      <c r="J79">
        <f>SUMIF('EIA Imports'!$A:$A,'Dashboard M2 Imports Data'!$H79,'EIA Imports'!$D:$D)</f>
        <v/>
      </c>
      <c r="K79">
        <f>I79-J79</f>
        <v/>
      </c>
      <c r="L79">
        <f>J79/I79</f>
        <v/>
      </c>
      <c r="O79" t="n">
        <v>2025</v>
      </c>
      <c r="P79">
        <f>MAX(R79-Q79,0)</f>
        <v/>
      </c>
      <c r="Q79">
        <f>SUMIF('Coal Foreign Imports'!$A:$A,'Dashboard M2 Imports Data'!O79,'Coal Foreign Imports'!$B:$B)</f>
        <v/>
      </c>
      <c r="R79">
        <f>INDEX('EIA Consumption'!$A:$BZ,R$43,$G79)*1000</f>
        <v/>
      </c>
      <c r="S79">
        <f>Q79/R79</f>
        <v/>
      </c>
      <c r="T79">
        <f>SUMIF('Coal Foreign Imports'!$A$2:$A$198,'Dashboard M2 Imports Data'!O79,'Coal Foreign Imports'!$C$2:$C$198)</f>
        <v/>
      </c>
      <c r="U79">
        <f>INDEX('EIA Expenditures'!$A:$CZ, U$43,$G79)*1000000</f>
        <v/>
      </c>
      <c r="V79">
        <f>MAX(U79-T79,0)</f>
        <v/>
      </c>
      <c r="W79">
        <f>AVERAGEIF('Coal Foreign Imports'!$A$2:$A$198,O79,'Coal Foreign Imports'!$D$2:$D$198)</f>
        <v/>
      </c>
      <c r="X79">
        <f>V79/P79</f>
        <v/>
      </c>
    </row>
    <row r="80" spans="1:499">
      <c r="G80">
        <f>MATCH($H80, 'EIA Consumption'!$2:$2,0)</f>
        <v/>
      </c>
      <c r="H80" t="n">
        <v>2026</v>
      </c>
      <c r="I80">
        <f>INDEX('EIA Consumption'!$A:$BZ,I$43,$G80)</f>
        <v/>
      </c>
      <c r="J80">
        <f>SUMIF('EIA Imports'!$A:$A,'Dashboard M2 Imports Data'!$H80,'EIA Imports'!$D:$D)</f>
        <v/>
      </c>
      <c r="K80">
        <f>I80-J80</f>
        <v/>
      </c>
      <c r="L80">
        <f>J80/I80</f>
        <v/>
      </c>
      <c r="O80" t="n">
        <v>2026</v>
      </c>
      <c r="P80">
        <f>MAX(R80-Q80,0)</f>
        <v/>
      </c>
      <c r="Q80">
        <f>SUMIF('Coal Foreign Imports'!$A:$A,'Dashboard M2 Imports Data'!O80,'Coal Foreign Imports'!$B:$B)</f>
        <v/>
      </c>
      <c r="R80">
        <f>INDEX('EIA Consumption'!$A:$BZ,R$43,$G80)*1000</f>
        <v/>
      </c>
      <c r="S80">
        <f>Q80/R80</f>
        <v/>
      </c>
      <c r="T80">
        <f>SUMIF('Coal Foreign Imports'!$A$2:$A$198,'Dashboard M2 Imports Data'!O80,'Coal Foreign Imports'!$C$2:$C$198)</f>
        <v/>
      </c>
      <c r="U80">
        <f>INDEX('EIA Expenditures'!$A:$CZ, U$43,$G80)*1000000</f>
        <v/>
      </c>
      <c r="V80">
        <f>MAX(U80-T80,0)</f>
        <v/>
      </c>
      <c r="W80">
        <f>AVERAGEIF('Coal Foreign Imports'!$A$2:$A$198,O80,'Coal Foreign Imports'!$D$2:$D$198)</f>
        <v/>
      </c>
      <c r="X80">
        <f>V80/P80</f>
        <v/>
      </c>
    </row>
    <row r="81" spans="1:499">
      <c r="G81">
        <f>MATCH($H81, 'EIA Consumption'!$2:$2,0)</f>
        <v/>
      </c>
      <c r="H81" t="n">
        <v>2027</v>
      </c>
      <c r="I81">
        <f>INDEX('EIA Consumption'!$A:$BZ,I$43,$G81)</f>
        <v/>
      </c>
      <c r="J81">
        <f>SUMIF('EIA Imports'!$A:$A,'Dashboard M2 Imports Data'!$H81,'EIA Imports'!$D:$D)</f>
        <v/>
      </c>
      <c r="K81">
        <f>I81-J81</f>
        <v/>
      </c>
      <c r="L81">
        <f>J81/I81</f>
        <v/>
      </c>
      <c r="O81" t="n">
        <v>2027</v>
      </c>
      <c r="P81">
        <f>MAX(R81-Q81,0)</f>
        <v/>
      </c>
      <c r="Q81">
        <f>SUMIF('Coal Foreign Imports'!$A:$A,'Dashboard M2 Imports Data'!O81,'Coal Foreign Imports'!$B:$B)</f>
        <v/>
      </c>
      <c r="R81">
        <f>INDEX('EIA Consumption'!$A:$BZ,R$43,$G81)*1000</f>
        <v/>
      </c>
      <c r="S81">
        <f>Q81/R81</f>
        <v/>
      </c>
      <c r="T81">
        <f>SUMIF('Coal Foreign Imports'!$A$2:$A$198,'Dashboard M2 Imports Data'!O81,'Coal Foreign Imports'!$C$2:$C$198)</f>
        <v/>
      </c>
      <c r="U81">
        <f>INDEX('EIA Expenditures'!$A:$CZ, U$43,$G81)*1000000</f>
        <v/>
      </c>
      <c r="V81">
        <f>MAX(U81-T81,0)</f>
        <v/>
      </c>
      <c r="W81">
        <f>AVERAGEIF('Coal Foreign Imports'!$A$2:$A$198,O81,'Coal Foreign Imports'!$D$2:$D$198)</f>
        <v/>
      </c>
      <c r="X81">
        <f>V81/P81</f>
        <v/>
      </c>
    </row>
    <row r="82" spans="1:499">
      <c r="G82">
        <f>MATCH($H82, 'EIA Consumption'!$2:$2,0)</f>
        <v/>
      </c>
      <c r="H82" t="n">
        <v>2028</v>
      </c>
      <c r="I82">
        <f>INDEX('EIA Consumption'!$A:$BZ,I$43,$G82)</f>
        <v/>
      </c>
      <c r="J82">
        <f>SUMIF('EIA Imports'!$A:$A,'Dashboard M2 Imports Data'!$H82,'EIA Imports'!$D:$D)</f>
        <v/>
      </c>
      <c r="K82">
        <f>I82-J82</f>
        <v/>
      </c>
      <c r="L82">
        <f>J82/I82</f>
        <v/>
      </c>
      <c r="O82" t="n">
        <v>2028</v>
      </c>
      <c r="P82">
        <f>MAX(R82-Q82,0)</f>
        <v/>
      </c>
      <c r="Q82">
        <f>SUMIF('Coal Foreign Imports'!$A:$A,'Dashboard M2 Imports Data'!O82,'Coal Foreign Imports'!$B:$B)</f>
        <v/>
      </c>
      <c r="R82">
        <f>INDEX('EIA Consumption'!$A:$BZ,R$43,$G82)*1000</f>
        <v/>
      </c>
      <c r="S82">
        <f>Q82/R82</f>
        <v/>
      </c>
      <c r="T82">
        <f>SUMIF('Coal Foreign Imports'!$A$2:$A$198,'Dashboard M2 Imports Data'!O82,'Coal Foreign Imports'!$C$2:$C$198)</f>
        <v/>
      </c>
      <c r="U82">
        <f>INDEX('EIA Expenditures'!$A:$CZ, U$43,$G82)*1000000</f>
        <v/>
      </c>
      <c r="V82">
        <f>MAX(U82-T82,0)</f>
        <v/>
      </c>
      <c r="W82">
        <f>AVERAGEIF('Coal Foreign Imports'!$A$2:$A$198,O82,'Coal Foreign Imports'!$D$2:$D$198)</f>
        <v/>
      </c>
      <c r="X82">
        <f>V82/P82</f>
        <v/>
      </c>
    </row>
    <row r="83" spans="1:499">
      <c r="G83">
        <f>MATCH($H83, 'EIA Consumption'!$2:$2,0)</f>
        <v/>
      </c>
      <c r="H83" t="n">
        <v>2029</v>
      </c>
      <c r="I83">
        <f>INDEX('EIA Consumption'!$A:$BZ,I$43,$G83)</f>
        <v/>
      </c>
      <c r="J83">
        <f>SUMIF('EIA Imports'!$A:$A,'Dashboard M2 Imports Data'!$H83,'EIA Imports'!$D:$D)</f>
        <v/>
      </c>
      <c r="K83">
        <f>I83-J83</f>
        <v/>
      </c>
      <c r="L83">
        <f>J83/I83</f>
        <v/>
      </c>
      <c r="O83" t="n">
        <v>2029</v>
      </c>
      <c r="P83">
        <f>MAX(R83-Q83,0)</f>
        <v/>
      </c>
      <c r="Q83">
        <f>SUMIF('Coal Foreign Imports'!$A:$A,'Dashboard M2 Imports Data'!O83,'Coal Foreign Imports'!$B:$B)</f>
        <v/>
      </c>
      <c r="R83">
        <f>INDEX('EIA Consumption'!$A:$BZ,R$43,$G83)*1000</f>
        <v/>
      </c>
      <c r="S83">
        <f>Q83/R83</f>
        <v/>
      </c>
      <c r="T83">
        <f>SUMIF('Coal Foreign Imports'!$A$2:$A$198,'Dashboard M2 Imports Data'!O83,'Coal Foreign Imports'!$C$2:$C$198)</f>
        <v/>
      </c>
      <c r="U83">
        <f>INDEX('EIA Expenditures'!$A:$CZ, U$43,$G83)*1000000</f>
        <v/>
      </c>
      <c r="V83">
        <f>MAX(U83-T83,0)</f>
        <v/>
      </c>
      <c r="W83">
        <f>AVERAGEIF('Coal Foreign Imports'!$A$2:$A$198,O83,'Coal Foreign Imports'!$D$2:$D$198)</f>
        <v/>
      </c>
      <c r="X83">
        <f>V83/P83</f>
        <v/>
      </c>
    </row>
    <row r="84" spans="1:499">
      <c r="G84">
        <f>MATCH($H84, 'EIA Consumption'!$2:$2,0)</f>
        <v/>
      </c>
      <c r="H84" t="n">
        <v>2030</v>
      </c>
      <c r="I84">
        <f>INDEX('EIA Consumption'!$A:$BZ,I$43,$G84)</f>
        <v/>
      </c>
      <c r="J84">
        <f>SUMIF('EIA Imports'!$A:$A,'Dashboard M2 Imports Data'!$H84,'EIA Imports'!$D:$D)</f>
        <v/>
      </c>
      <c r="K84">
        <f>I84-J84</f>
        <v/>
      </c>
      <c r="L84">
        <f>J84/I84</f>
        <v/>
      </c>
      <c r="O84" t="n">
        <v>2030</v>
      </c>
      <c r="P84">
        <f>MAX(R84-Q84,0)</f>
        <v/>
      </c>
      <c r="Q84">
        <f>SUMIF('Coal Foreign Imports'!$A:$A,'Dashboard M2 Imports Data'!O84,'Coal Foreign Imports'!$B:$B)</f>
        <v/>
      </c>
      <c r="R84">
        <f>INDEX('EIA Consumption'!$A:$BZ,R$43,$G84)*1000</f>
        <v/>
      </c>
      <c r="S84">
        <f>Q84/R84</f>
        <v/>
      </c>
      <c r="T84">
        <f>SUMIF('Coal Foreign Imports'!$A$2:$A$198,'Dashboard M2 Imports Data'!O84,'Coal Foreign Imports'!$C$2:$C$198)</f>
        <v/>
      </c>
      <c r="U84">
        <f>INDEX('EIA Expenditures'!$A:$CZ, U$43,$G84)*1000000</f>
        <v/>
      </c>
      <c r="V84">
        <f>MAX(U84-T84,0)</f>
        <v/>
      </c>
      <c r="W84">
        <f>AVERAGEIF('Coal Foreign Imports'!$A$2:$A$198,O84,'Coal Foreign Imports'!$D$2:$D$198)</f>
        <v/>
      </c>
      <c r="X84">
        <f>V84/P84</f>
        <v/>
      </c>
    </row>
    <row r="89" spans="1:499">
      <c r="T89" t="s">
        <v>78</v>
      </c>
    </row>
    <row r="90" spans="1:499">
      <c r="T90" t="s">
        <v>79</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TZ68"/>
  <sheetViews>
    <sheetView workbookViewId="0">
      <selection activeCell="A1" sqref="A1"/>
    </sheetView>
  </sheetViews>
  <sheetFormatPr baseColWidth="10" defaultRowHeight="15"/>
  <sheetData>
    <row r="1" spans="1:546">
      <c r="A1" t="s">
        <v>80</v>
      </c>
      <c r="G1">
        <f>YEAR(G2)</f>
        <v/>
      </c>
      <c r="H1">
        <f>YEAR(H2)</f>
        <v/>
      </c>
      <c r="I1">
        <f>YEAR(I2)</f>
        <v/>
      </c>
      <c r="J1">
        <f>YEAR(J2)</f>
        <v/>
      </c>
      <c r="K1">
        <f>YEAR(K2)</f>
        <v/>
      </c>
      <c r="L1">
        <f>YEAR(L2)</f>
        <v/>
      </c>
      <c r="M1">
        <f>YEAR(M2)</f>
        <v/>
      </c>
      <c r="N1">
        <f>YEAR(N2)</f>
        <v/>
      </c>
      <c r="O1">
        <f>YEAR(O2)</f>
        <v/>
      </c>
      <c r="P1">
        <f>YEAR(P2)</f>
        <v/>
      </c>
      <c r="Q1">
        <f>YEAR(Q2)</f>
        <v/>
      </c>
      <c r="R1">
        <f>YEAR(R2)</f>
        <v/>
      </c>
      <c r="S1">
        <f>YEAR(S2)</f>
        <v/>
      </c>
      <c r="T1">
        <f>YEAR(T2)</f>
        <v/>
      </c>
      <c r="U1">
        <f>YEAR(U2)</f>
        <v/>
      </c>
      <c r="V1">
        <f>YEAR(V2)</f>
        <v/>
      </c>
      <c r="W1">
        <f>YEAR(W2)</f>
        <v/>
      </c>
      <c r="X1">
        <f>YEAR(X2)</f>
        <v/>
      </c>
      <c r="Y1">
        <f>YEAR(Y2)</f>
        <v/>
      </c>
      <c r="Z1">
        <f>YEAR(Z2)</f>
        <v/>
      </c>
      <c r="AA1">
        <f>YEAR(AA2)</f>
        <v/>
      </c>
      <c r="AB1">
        <f>YEAR(AB2)</f>
        <v/>
      </c>
      <c r="AC1">
        <f>YEAR(AC2)</f>
        <v/>
      </c>
      <c r="AD1">
        <f>YEAR(AD2)</f>
        <v/>
      </c>
      <c r="AE1">
        <f>YEAR(AE2)</f>
        <v/>
      </c>
      <c r="AF1">
        <f>YEAR(AF2)</f>
        <v/>
      </c>
      <c r="AG1">
        <f>YEAR(AG2)</f>
        <v/>
      </c>
      <c r="AH1">
        <f>YEAR(AH2)</f>
        <v/>
      </c>
      <c r="AI1">
        <f>YEAR(AI2)</f>
        <v/>
      </c>
      <c r="AJ1">
        <f>YEAR(AJ2)</f>
        <v/>
      </c>
      <c r="AK1">
        <f>YEAR(AK2)</f>
        <v/>
      </c>
      <c r="AL1">
        <f>YEAR(AL2)</f>
        <v/>
      </c>
      <c r="AM1">
        <f>YEAR(AM2)</f>
        <v/>
      </c>
      <c r="AN1">
        <f>YEAR(AN2)</f>
        <v/>
      </c>
      <c r="AO1">
        <f>YEAR(AO2)</f>
        <v/>
      </c>
      <c r="AP1">
        <f>YEAR(AP2)</f>
        <v/>
      </c>
      <c r="AQ1">
        <f>YEAR(AQ2)</f>
        <v/>
      </c>
      <c r="AR1">
        <f>YEAR(AR2)</f>
        <v/>
      </c>
      <c r="AS1">
        <f>YEAR(AS2)</f>
        <v/>
      </c>
      <c r="AT1">
        <f>YEAR(AT2)</f>
        <v/>
      </c>
      <c r="AU1">
        <f>YEAR(AU2)</f>
        <v/>
      </c>
      <c r="AV1">
        <f>YEAR(AV2)</f>
        <v/>
      </c>
      <c r="AW1">
        <f>YEAR(AW2)</f>
        <v/>
      </c>
      <c r="AX1">
        <f>YEAR(AX2)</f>
        <v/>
      </c>
      <c r="AY1">
        <f>YEAR(AY2)</f>
        <v/>
      </c>
      <c r="AZ1">
        <f>YEAR(AZ2)</f>
        <v/>
      </c>
      <c r="BA1">
        <f>YEAR(BA2)</f>
        <v/>
      </c>
      <c r="BB1">
        <f>YEAR(BB2)</f>
        <v/>
      </c>
      <c r="BC1">
        <f>YEAR(BC2)</f>
        <v/>
      </c>
      <c r="BD1">
        <f>YEAR(BD2)</f>
        <v/>
      </c>
      <c r="BE1">
        <f>YEAR(BE2)</f>
        <v/>
      </c>
      <c r="BF1">
        <f>YEAR(BF2)</f>
        <v/>
      </c>
      <c r="BG1">
        <f>YEAR(BG2)</f>
        <v/>
      </c>
      <c r="BH1">
        <f>YEAR(BH2)</f>
        <v/>
      </c>
      <c r="BI1">
        <f>YEAR(BI2)</f>
        <v/>
      </c>
      <c r="BJ1">
        <f>YEAR(BJ2)</f>
        <v/>
      </c>
      <c r="BK1">
        <f>YEAR(BK2)</f>
        <v/>
      </c>
      <c r="BL1">
        <f>YEAR(BL2)</f>
        <v/>
      </c>
      <c r="BM1">
        <f>YEAR(BM2)</f>
        <v/>
      </c>
      <c r="BN1">
        <f>YEAR(BN2)</f>
        <v/>
      </c>
      <c r="BO1">
        <f>YEAR(BO2)</f>
        <v/>
      </c>
      <c r="BP1">
        <f>YEAR(BP2)</f>
        <v/>
      </c>
      <c r="BQ1">
        <f>YEAR(BQ2)</f>
        <v/>
      </c>
      <c r="BR1">
        <f>YEAR(BR2)</f>
        <v/>
      </c>
      <c r="BS1">
        <f>YEAR(BS2)</f>
        <v/>
      </c>
      <c r="BT1">
        <f>YEAR(BT2)</f>
        <v/>
      </c>
      <c r="BU1">
        <f>YEAR(BU2)</f>
        <v/>
      </c>
      <c r="BV1">
        <f>YEAR(BV2)</f>
        <v/>
      </c>
      <c r="BW1">
        <f>YEAR(BW2)</f>
        <v/>
      </c>
      <c r="BX1">
        <f>YEAR(BX2)</f>
        <v/>
      </c>
      <c r="BY1">
        <f>YEAR(BY2)</f>
        <v/>
      </c>
      <c r="BZ1">
        <f>YEAR(BZ2)</f>
        <v/>
      </c>
      <c r="CA1">
        <f>YEAR(CA2)</f>
        <v/>
      </c>
      <c r="CB1">
        <f>YEAR(CB2)</f>
        <v/>
      </c>
      <c r="CC1">
        <f>YEAR(CC2)</f>
        <v/>
      </c>
      <c r="CD1">
        <f>YEAR(CD2)</f>
        <v/>
      </c>
      <c r="CE1">
        <f>YEAR(CE2)</f>
        <v/>
      </c>
      <c r="CF1">
        <f>YEAR(CF2)</f>
        <v/>
      </c>
      <c r="CG1">
        <f>YEAR(CG2)</f>
        <v/>
      </c>
      <c r="CH1">
        <f>YEAR(CH2)</f>
        <v/>
      </c>
      <c r="CI1">
        <f>YEAR(CI2)</f>
        <v/>
      </c>
      <c r="CJ1">
        <f>YEAR(CJ2)</f>
        <v/>
      </c>
      <c r="CK1">
        <f>YEAR(CK2)</f>
        <v/>
      </c>
      <c r="CL1">
        <f>YEAR(CL2)</f>
        <v/>
      </c>
      <c r="CM1">
        <f>YEAR(CM2)</f>
        <v/>
      </c>
      <c r="CN1">
        <f>YEAR(CN2)</f>
        <v/>
      </c>
      <c r="CO1">
        <f>YEAR(CO2)</f>
        <v/>
      </c>
      <c r="CP1">
        <f>YEAR(CP2)</f>
        <v/>
      </c>
      <c r="CQ1">
        <f>YEAR(CQ2)</f>
        <v/>
      </c>
      <c r="CR1">
        <f>YEAR(CR2)</f>
        <v/>
      </c>
      <c r="CS1">
        <f>YEAR(CS2)</f>
        <v/>
      </c>
      <c r="CT1">
        <f>YEAR(CT2)</f>
        <v/>
      </c>
      <c r="CU1">
        <f>YEAR(CU2)</f>
        <v/>
      </c>
      <c r="CV1">
        <f>YEAR(CV2)</f>
        <v/>
      </c>
      <c r="CW1">
        <f>YEAR(CW2)</f>
        <v/>
      </c>
      <c r="CX1">
        <f>YEAR(CX2)</f>
        <v/>
      </c>
      <c r="CY1">
        <f>YEAR(CY2)</f>
        <v/>
      </c>
      <c r="CZ1">
        <f>YEAR(CZ2)</f>
        <v/>
      </c>
      <c r="DA1">
        <f>YEAR(DA2)</f>
        <v/>
      </c>
      <c r="DB1">
        <f>YEAR(DB2)</f>
        <v/>
      </c>
      <c r="DC1">
        <f>YEAR(DC2)</f>
        <v/>
      </c>
      <c r="DD1">
        <f>YEAR(DD2)</f>
        <v/>
      </c>
      <c r="DE1">
        <f>YEAR(DE2)</f>
        <v/>
      </c>
      <c r="DF1">
        <f>YEAR(DF2)</f>
        <v/>
      </c>
      <c r="DG1">
        <f>YEAR(DG2)</f>
        <v/>
      </c>
      <c r="DH1">
        <f>YEAR(DH2)</f>
        <v/>
      </c>
      <c r="DI1">
        <f>YEAR(DI2)</f>
        <v/>
      </c>
      <c r="DJ1">
        <f>YEAR(DJ2)</f>
        <v/>
      </c>
      <c r="DK1">
        <f>YEAR(DK2)</f>
        <v/>
      </c>
      <c r="DL1">
        <f>YEAR(DL2)</f>
        <v/>
      </c>
      <c r="DM1">
        <f>YEAR(DM2)</f>
        <v/>
      </c>
      <c r="DN1">
        <f>YEAR(DN2)</f>
        <v/>
      </c>
      <c r="DO1">
        <f>YEAR(DO2)</f>
        <v/>
      </c>
      <c r="DP1">
        <f>YEAR(DP2)</f>
        <v/>
      </c>
      <c r="DQ1">
        <f>YEAR(DQ2)</f>
        <v/>
      </c>
      <c r="DR1">
        <f>YEAR(DR2)</f>
        <v/>
      </c>
      <c r="DS1">
        <f>YEAR(DS2)</f>
        <v/>
      </c>
      <c r="DT1">
        <f>YEAR(DT2)</f>
        <v/>
      </c>
      <c r="DU1">
        <f>YEAR(DU2)</f>
        <v/>
      </c>
      <c r="DV1">
        <f>YEAR(DV2)</f>
        <v/>
      </c>
      <c r="DW1">
        <f>YEAR(DW2)</f>
        <v/>
      </c>
      <c r="DX1">
        <f>YEAR(DX2)</f>
        <v/>
      </c>
      <c r="DY1">
        <f>YEAR(DY2)</f>
        <v/>
      </c>
      <c r="DZ1">
        <f>YEAR(DZ2)</f>
        <v/>
      </c>
      <c r="EA1">
        <f>YEAR(EA2)</f>
        <v/>
      </c>
      <c r="EB1">
        <f>YEAR(EB2)</f>
        <v/>
      </c>
      <c r="EC1">
        <f>YEAR(EC2)</f>
        <v/>
      </c>
      <c r="ED1">
        <f>YEAR(ED2)</f>
        <v/>
      </c>
      <c r="EE1">
        <f>YEAR(EE2)</f>
        <v/>
      </c>
      <c r="EF1">
        <f>YEAR(EF2)</f>
        <v/>
      </c>
      <c r="EG1">
        <f>YEAR(EG2)</f>
        <v/>
      </c>
      <c r="EH1">
        <f>YEAR(EH2)</f>
        <v/>
      </c>
      <c r="EI1">
        <f>YEAR(EI2)</f>
        <v/>
      </c>
      <c r="EJ1">
        <f>YEAR(EJ2)</f>
        <v/>
      </c>
      <c r="EK1">
        <f>YEAR(EK2)</f>
        <v/>
      </c>
      <c r="EL1">
        <f>YEAR(EL2)</f>
        <v/>
      </c>
      <c r="EM1">
        <f>YEAR(EM2)</f>
        <v/>
      </c>
      <c r="EN1">
        <f>YEAR(EN2)</f>
        <v/>
      </c>
      <c r="EO1">
        <f>YEAR(EO2)</f>
        <v/>
      </c>
      <c r="EP1">
        <f>YEAR(EP2)</f>
        <v/>
      </c>
      <c r="EQ1">
        <f>YEAR(EQ2)</f>
        <v/>
      </c>
      <c r="ER1">
        <f>YEAR(ER2)</f>
        <v/>
      </c>
      <c r="ES1">
        <f>YEAR(ES2)</f>
        <v/>
      </c>
      <c r="ET1">
        <f>YEAR(ET2)</f>
        <v/>
      </c>
      <c r="EU1">
        <f>YEAR(EU2)</f>
        <v/>
      </c>
      <c r="EV1">
        <f>YEAR(EV2)</f>
        <v/>
      </c>
      <c r="EW1">
        <f>YEAR(EW2)</f>
        <v/>
      </c>
      <c r="EX1">
        <f>YEAR(EX2)</f>
        <v/>
      </c>
      <c r="EY1">
        <f>YEAR(EY2)</f>
        <v/>
      </c>
      <c r="EZ1">
        <f>YEAR(EZ2)</f>
        <v/>
      </c>
      <c r="FA1">
        <f>YEAR(FA2)</f>
        <v/>
      </c>
      <c r="FB1">
        <f>YEAR(FB2)</f>
        <v/>
      </c>
      <c r="FC1">
        <f>YEAR(FC2)</f>
        <v/>
      </c>
      <c r="FD1">
        <f>YEAR(FD2)</f>
        <v/>
      </c>
      <c r="FE1">
        <f>YEAR(FE2)</f>
        <v/>
      </c>
      <c r="FF1">
        <f>YEAR(FF2)</f>
        <v/>
      </c>
      <c r="FG1">
        <f>YEAR(FG2)</f>
        <v/>
      </c>
      <c r="FH1">
        <f>YEAR(FH2)</f>
        <v/>
      </c>
      <c r="FI1">
        <f>YEAR(FI2)</f>
        <v/>
      </c>
      <c r="FJ1">
        <f>YEAR(FJ2)</f>
        <v/>
      </c>
      <c r="FK1">
        <f>YEAR(FK2)</f>
        <v/>
      </c>
      <c r="FL1">
        <f>YEAR(FL2)</f>
        <v/>
      </c>
      <c r="FM1">
        <f>YEAR(FM2)</f>
        <v/>
      </c>
      <c r="FN1">
        <f>YEAR(FN2)</f>
        <v/>
      </c>
      <c r="FO1">
        <f>YEAR(FO2)</f>
        <v/>
      </c>
      <c r="FP1">
        <f>YEAR(FP2)</f>
        <v/>
      </c>
      <c r="FQ1">
        <f>YEAR(FQ2)</f>
        <v/>
      </c>
      <c r="FR1">
        <f>YEAR(FR2)</f>
        <v/>
      </c>
      <c r="FS1">
        <f>YEAR(FS2)</f>
        <v/>
      </c>
      <c r="FT1">
        <f>YEAR(FT2)</f>
        <v/>
      </c>
      <c r="FU1">
        <f>YEAR(FU2)</f>
        <v/>
      </c>
      <c r="FV1">
        <f>YEAR(FV2)</f>
        <v/>
      </c>
      <c r="FW1">
        <f>YEAR(FW2)</f>
        <v/>
      </c>
      <c r="FX1">
        <f>YEAR(FX2)</f>
        <v/>
      </c>
      <c r="FY1">
        <f>YEAR(FY2)</f>
        <v/>
      </c>
      <c r="FZ1">
        <f>YEAR(FZ2)</f>
        <v/>
      </c>
      <c r="GA1">
        <f>YEAR(GA2)</f>
        <v/>
      </c>
      <c r="GB1">
        <f>YEAR(GB2)</f>
        <v/>
      </c>
      <c r="GC1">
        <f>YEAR(GC2)</f>
        <v/>
      </c>
      <c r="GD1">
        <f>YEAR(GD2)</f>
        <v/>
      </c>
      <c r="GE1">
        <f>YEAR(GE2)</f>
        <v/>
      </c>
      <c r="GF1">
        <f>YEAR(GF2)</f>
        <v/>
      </c>
      <c r="GG1">
        <f>YEAR(GG2)</f>
        <v/>
      </c>
      <c r="GH1">
        <f>YEAR(GH2)</f>
        <v/>
      </c>
      <c r="GI1">
        <f>YEAR(GI2)</f>
        <v/>
      </c>
      <c r="GJ1">
        <f>YEAR(GJ2)</f>
        <v/>
      </c>
      <c r="GK1">
        <f>YEAR(GK2)</f>
        <v/>
      </c>
      <c r="GL1">
        <f>YEAR(GL2)</f>
        <v/>
      </c>
      <c r="GM1">
        <f>YEAR(GM2)</f>
        <v/>
      </c>
      <c r="GN1">
        <f>YEAR(GN2)</f>
        <v/>
      </c>
      <c r="GO1">
        <f>YEAR(GO2)</f>
        <v/>
      </c>
      <c r="GP1">
        <f>YEAR(GP2)</f>
        <v/>
      </c>
      <c r="GQ1">
        <f>YEAR(GQ2)</f>
        <v/>
      </c>
      <c r="GR1">
        <f>YEAR(GR2)</f>
        <v/>
      </c>
      <c r="GS1">
        <f>YEAR(GS2)</f>
        <v/>
      </c>
      <c r="GT1">
        <f>YEAR(GT2)</f>
        <v/>
      </c>
      <c r="GU1">
        <f>YEAR(GU2)</f>
        <v/>
      </c>
      <c r="GV1">
        <f>YEAR(GV2)</f>
        <v/>
      </c>
      <c r="GW1">
        <f>YEAR(GW2)</f>
        <v/>
      </c>
      <c r="GX1">
        <f>YEAR(GX2)</f>
        <v/>
      </c>
      <c r="GY1">
        <f>YEAR(GY2)</f>
        <v/>
      </c>
      <c r="GZ1">
        <f>YEAR(GZ2)</f>
        <v/>
      </c>
      <c r="HA1">
        <f>YEAR(HA2)</f>
        <v/>
      </c>
      <c r="HB1">
        <f>YEAR(HB2)</f>
        <v/>
      </c>
      <c r="HC1">
        <f>YEAR(HC2)</f>
        <v/>
      </c>
      <c r="HD1">
        <f>YEAR(HD2)</f>
        <v/>
      </c>
      <c r="HE1">
        <f>YEAR(HE2)</f>
        <v/>
      </c>
      <c r="HF1">
        <f>YEAR(HF2)</f>
        <v/>
      </c>
      <c r="HG1">
        <f>YEAR(HG2)</f>
        <v/>
      </c>
      <c r="HH1">
        <f>YEAR(HH2)</f>
        <v/>
      </c>
      <c r="HI1">
        <f>YEAR(HI2)</f>
        <v/>
      </c>
      <c r="HJ1">
        <f>YEAR(HJ2)</f>
        <v/>
      </c>
      <c r="HK1">
        <f>YEAR(HK2)</f>
        <v/>
      </c>
      <c r="HL1">
        <f>YEAR(HL2)</f>
        <v/>
      </c>
      <c r="HM1">
        <f>YEAR(HM2)</f>
        <v/>
      </c>
      <c r="HN1">
        <f>YEAR(HN2)</f>
        <v/>
      </c>
      <c r="HO1">
        <f>YEAR(HO2)</f>
        <v/>
      </c>
      <c r="HP1">
        <f>YEAR(HP2)</f>
        <v/>
      </c>
      <c r="HQ1">
        <f>YEAR(HQ2)</f>
        <v/>
      </c>
      <c r="HR1">
        <f>YEAR(HR2)</f>
        <v/>
      </c>
      <c r="HS1">
        <f>YEAR(HS2)</f>
        <v/>
      </c>
      <c r="HT1">
        <f>YEAR(HT2)</f>
        <v/>
      </c>
      <c r="HU1">
        <f>YEAR(HU2)</f>
        <v/>
      </c>
      <c r="HV1">
        <f>YEAR(HV2)</f>
        <v/>
      </c>
      <c r="HW1">
        <f>YEAR(HW2)</f>
        <v/>
      </c>
      <c r="HX1">
        <f>YEAR(HX2)</f>
        <v/>
      </c>
      <c r="HY1">
        <f>YEAR(HY2)</f>
        <v/>
      </c>
      <c r="HZ1">
        <f>YEAR(HZ2)</f>
        <v/>
      </c>
      <c r="IA1">
        <f>YEAR(IA2)</f>
        <v/>
      </c>
      <c r="IB1">
        <f>YEAR(IB2)</f>
        <v/>
      </c>
      <c r="IC1">
        <f>YEAR(IC2)</f>
        <v/>
      </c>
      <c r="ID1">
        <f>YEAR(ID2)</f>
        <v/>
      </c>
      <c r="IE1">
        <f>YEAR(IE2)</f>
        <v/>
      </c>
      <c r="IF1">
        <f>YEAR(IF2)</f>
        <v/>
      </c>
      <c r="IG1">
        <f>YEAR(IG2)</f>
        <v/>
      </c>
      <c r="IH1">
        <f>YEAR(IH2)</f>
        <v/>
      </c>
      <c r="II1">
        <f>YEAR(II2)</f>
        <v/>
      </c>
      <c r="IJ1">
        <f>YEAR(IJ2)</f>
        <v/>
      </c>
      <c r="IK1">
        <f>YEAR(IK2)</f>
        <v/>
      </c>
      <c r="IL1">
        <f>YEAR(IL2)</f>
        <v/>
      </c>
      <c r="IM1">
        <f>YEAR(IM2)</f>
        <v/>
      </c>
      <c r="IN1">
        <f>YEAR(IN2)</f>
        <v/>
      </c>
      <c r="IO1">
        <f>YEAR(IO2)</f>
        <v/>
      </c>
      <c r="IP1">
        <f>YEAR(IP2)</f>
        <v/>
      </c>
      <c r="IQ1">
        <f>YEAR(IQ2)</f>
        <v/>
      </c>
      <c r="IR1">
        <f>YEAR(IR2)</f>
        <v/>
      </c>
      <c r="IS1">
        <f>YEAR(IS2)</f>
        <v/>
      </c>
      <c r="IT1">
        <f>YEAR(IT2)</f>
        <v/>
      </c>
      <c r="IU1">
        <f>YEAR(IU2)</f>
        <v/>
      </c>
      <c r="IV1">
        <f>YEAR(IV2)</f>
        <v/>
      </c>
      <c r="IW1">
        <f>YEAR(IW2)</f>
        <v/>
      </c>
      <c r="IX1">
        <f>YEAR(IX2)</f>
        <v/>
      </c>
      <c r="IY1">
        <f>YEAR(IY2)</f>
        <v/>
      </c>
      <c r="IZ1">
        <f>YEAR(IZ2)</f>
        <v/>
      </c>
      <c r="JA1">
        <f>YEAR(JA2)</f>
        <v/>
      </c>
      <c r="JB1">
        <f>YEAR(JB2)</f>
        <v/>
      </c>
      <c r="JC1">
        <f>YEAR(JC2)</f>
        <v/>
      </c>
      <c r="JD1">
        <f>YEAR(JD2)</f>
        <v/>
      </c>
      <c r="JE1">
        <f>YEAR(JE2)</f>
        <v/>
      </c>
      <c r="JF1">
        <f>YEAR(JF2)</f>
        <v/>
      </c>
      <c r="JG1">
        <f>YEAR(JG2)</f>
        <v/>
      </c>
      <c r="JH1">
        <f>YEAR(JH2)</f>
        <v/>
      </c>
      <c r="JI1">
        <f>YEAR(JI2)</f>
        <v/>
      </c>
      <c r="JJ1">
        <f>YEAR(JJ2)</f>
        <v/>
      </c>
      <c r="JK1">
        <f>YEAR(JK2)</f>
        <v/>
      </c>
      <c r="JL1">
        <f>YEAR(JL2)</f>
        <v/>
      </c>
      <c r="JM1">
        <f>YEAR(JM2)</f>
        <v/>
      </c>
      <c r="JN1">
        <f>YEAR(JN2)</f>
        <v/>
      </c>
      <c r="JO1">
        <f>YEAR(JO2)</f>
        <v/>
      </c>
      <c r="JP1">
        <f>YEAR(JP2)</f>
        <v/>
      </c>
      <c r="JQ1">
        <f>YEAR(JQ2)</f>
        <v/>
      </c>
      <c r="JR1">
        <f>YEAR(JR2)</f>
        <v/>
      </c>
      <c r="JS1">
        <f>YEAR(JS2)</f>
        <v/>
      </c>
      <c r="JT1">
        <f>YEAR(JT2)</f>
        <v/>
      </c>
      <c r="JU1">
        <f>YEAR(JU2)</f>
        <v/>
      </c>
      <c r="JV1">
        <f>YEAR(JV2)</f>
        <v/>
      </c>
      <c r="JW1">
        <f>YEAR(JW2)</f>
        <v/>
      </c>
      <c r="JX1">
        <f>YEAR(JX2)</f>
        <v/>
      </c>
      <c r="JY1">
        <f>YEAR(JY2)</f>
        <v/>
      </c>
      <c r="JZ1">
        <f>YEAR(JZ2)</f>
        <v/>
      </c>
      <c r="KA1">
        <f>YEAR(KA2)</f>
        <v/>
      </c>
      <c r="KB1">
        <f>YEAR(KB2)</f>
        <v/>
      </c>
      <c r="KC1">
        <f>YEAR(KC2)</f>
        <v/>
      </c>
      <c r="KD1">
        <f>YEAR(KD2)</f>
        <v/>
      </c>
      <c r="KE1">
        <f>YEAR(KE2)</f>
        <v/>
      </c>
      <c r="KF1">
        <f>YEAR(KF2)</f>
        <v/>
      </c>
      <c r="KG1">
        <f>YEAR(KG2)</f>
        <v/>
      </c>
      <c r="KH1">
        <f>YEAR(KH2)</f>
        <v/>
      </c>
      <c r="KI1">
        <f>YEAR(KI2)</f>
        <v/>
      </c>
      <c r="KJ1">
        <f>YEAR(KJ2)</f>
        <v/>
      </c>
      <c r="KK1">
        <f>YEAR(KK2)</f>
        <v/>
      </c>
      <c r="KL1">
        <f>YEAR(KL2)</f>
        <v/>
      </c>
      <c r="KM1">
        <f>YEAR(KM2)</f>
        <v/>
      </c>
      <c r="KN1">
        <f>YEAR(KN2)</f>
        <v/>
      </c>
      <c r="KO1">
        <f>YEAR(KO2)</f>
        <v/>
      </c>
      <c r="KP1">
        <f>YEAR(KP2)</f>
        <v/>
      </c>
      <c r="KQ1">
        <f>YEAR(KQ2)</f>
        <v/>
      </c>
      <c r="KR1">
        <f>YEAR(KR2)</f>
        <v/>
      </c>
      <c r="KS1">
        <f>YEAR(KS2)</f>
        <v/>
      </c>
      <c r="KT1">
        <f>YEAR(KT2)</f>
        <v/>
      </c>
      <c r="KU1">
        <f>YEAR(KU2)</f>
        <v/>
      </c>
      <c r="KV1">
        <f>YEAR(KV2)</f>
        <v/>
      </c>
      <c r="KW1">
        <f>YEAR(KW2)</f>
        <v/>
      </c>
      <c r="KX1">
        <f>YEAR(KX2)</f>
        <v/>
      </c>
      <c r="KY1">
        <f>YEAR(KY2)</f>
        <v/>
      </c>
      <c r="KZ1">
        <f>YEAR(KZ2)</f>
        <v/>
      </c>
      <c r="LA1">
        <f>YEAR(LA2)</f>
        <v/>
      </c>
      <c r="LB1">
        <f>YEAR(LB2)</f>
        <v/>
      </c>
      <c r="LC1">
        <f>YEAR(LC2)</f>
        <v/>
      </c>
      <c r="LD1">
        <f>YEAR(LD2)</f>
        <v/>
      </c>
      <c r="LE1">
        <f>YEAR(LE2)</f>
        <v/>
      </c>
      <c r="LF1">
        <f>YEAR(LF2)</f>
        <v/>
      </c>
      <c r="LG1">
        <f>YEAR(LG2)</f>
        <v/>
      </c>
      <c r="LH1">
        <f>YEAR(LH2)</f>
        <v/>
      </c>
      <c r="LI1">
        <f>YEAR(LI2)</f>
        <v/>
      </c>
      <c r="LJ1">
        <f>YEAR(LJ2)</f>
        <v/>
      </c>
      <c r="LK1">
        <f>YEAR(LK2)</f>
        <v/>
      </c>
      <c r="LL1">
        <f>YEAR(LL2)</f>
        <v/>
      </c>
      <c r="LM1">
        <f>YEAR(LM2)</f>
        <v/>
      </c>
      <c r="LN1">
        <f>YEAR(LN2)</f>
        <v/>
      </c>
      <c r="LO1">
        <f>YEAR(LO2)</f>
        <v/>
      </c>
      <c r="LP1">
        <f>YEAR(LP2)</f>
        <v/>
      </c>
      <c r="LQ1">
        <f>YEAR(LQ2)</f>
        <v/>
      </c>
      <c r="LR1">
        <f>YEAR(LR2)</f>
        <v/>
      </c>
      <c r="LS1">
        <f>YEAR(LS2)</f>
        <v/>
      </c>
      <c r="LT1">
        <f>YEAR(LT2)</f>
        <v/>
      </c>
      <c r="LU1">
        <f>YEAR(LU2)</f>
        <v/>
      </c>
      <c r="LV1">
        <f>YEAR(LV2)</f>
        <v/>
      </c>
      <c r="LW1">
        <f>YEAR(LW2)</f>
        <v/>
      </c>
      <c r="LX1">
        <f>YEAR(LX2)</f>
        <v/>
      </c>
      <c r="LY1">
        <f>YEAR(LY2)</f>
        <v/>
      </c>
      <c r="LZ1">
        <f>YEAR(LZ2)</f>
        <v/>
      </c>
      <c r="MA1">
        <f>YEAR(MA2)</f>
        <v/>
      </c>
      <c r="MB1">
        <f>YEAR(MB2)</f>
        <v/>
      </c>
      <c r="MC1">
        <f>YEAR(MC2)</f>
        <v/>
      </c>
      <c r="MD1">
        <f>YEAR(MD2)</f>
        <v/>
      </c>
      <c r="ME1">
        <f>YEAR(ME2)</f>
        <v/>
      </c>
      <c r="MF1">
        <f>YEAR(MF2)</f>
        <v/>
      </c>
      <c r="MG1">
        <f>YEAR(MG2)</f>
        <v/>
      </c>
      <c r="MH1">
        <f>YEAR(MH2)</f>
        <v/>
      </c>
      <c r="MI1">
        <f>YEAR(MI2)</f>
        <v/>
      </c>
      <c r="MJ1">
        <f>YEAR(MJ2)</f>
        <v/>
      </c>
      <c r="MK1">
        <f>YEAR(MK2)</f>
        <v/>
      </c>
      <c r="ML1">
        <f>YEAR(ML2)</f>
        <v/>
      </c>
      <c r="MM1">
        <f>YEAR(MM2)</f>
        <v/>
      </c>
      <c r="MN1">
        <f>YEAR(MN2)</f>
        <v/>
      </c>
      <c r="MO1">
        <f>YEAR(MO2)</f>
        <v/>
      </c>
      <c r="MP1">
        <f>YEAR(MP2)</f>
        <v/>
      </c>
      <c r="MQ1">
        <f>YEAR(MQ2)</f>
        <v/>
      </c>
      <c r="MR1">
        <f>YEAR(MR2)</f>
        <v/>
      </c>
      <c r="MS1">
        <f>YEAR(MS2)</f>
        <v/>
      </c>
      <c r="MT1">
        <f>YEAR(MT2)</f>
        <v/>
      </c>
      <c r="MU1">
        <f>YEAR(MU2)</f>
        <v/>
      </c>
      <c r="MV1">
        <f>YEAR(MV2)</f>
        <v/>
      </c>
      <c r="MW1">
        <f>YEAR(MW2)</f>
        <v/>
      </c>
      <c r="MX1">
        <f>YEAR(MX2)</f>
        <v/>
      </c>
      <c r="MY1">
        <f>YEAR(MY2)</f>
        <v/>
      </c>
      <c r="MZ1">
        <f>YEAR(MZ2)</f>
        <v/>
      </c>
      <c r="NA1">
        <f>YEAR(NA2)</f>
        <v/>
      </c>
      <c r="NB1">
        <f>YEAR(NB2)</f>
        <v/>
      </c>
      <c r="NC1">
        <f>YEAR(NC2)</f>
        <v/>
      </c>
      <c r="ND1">
        <f>YEAR(ND2)</f>
        <v/>
      </c>
      <c r="NE1">
        <f>YEAR(NE2)</f>
        <v/>
      </c>
      <c r="NF1">
        <f>YEAR(NF2)</f>
        <v/>
      </c>
      <c r="NG1">
        <f>YEAR(NG2)</f>
        <v/>
      </c>
      <c r="NH1">
        <f>YEAR(NH2)</f>
        <v/>
      </c>
      <c r="NI1">
        <f>YEAR(NI2)</f>
        <v/>
      </c>
      <c r="NJ1">
        <f>YEAR(NJ2)</f>
        <v/>
      </c>
      <c r="NK1">
        <f>YEAR(NK2)</f>
        <v/>
      </c>
      <c r="NL1">
        <f>YEAR(NL2)</f>
        <v/>
      </c>
      <c r="NM1">
        <f>YEAR(NM2)</f>
        <v/>
      </c>
      <c r="NN1">
        <f>YEAR(NN2)</f>
        <v/>
      </c>
      <c r="NO1">
        <f>YEAR(NO2)</f>
        <v/>
      </c>
      <c r="NP1">
        <f>YEAR(NP2)</f>
        <v/>
      </c>
      <c r="NQ1">
        <f>YEAR(NQ2)</f>
        <v/>
      </c>
      <c r="NR1">
        <f>YEAR(NR2)</f>
        <v/>
      </c>
      <c r="NS1">
        <f>YEAR(NS2)</f>
        <v/>
      </c>
      <c r="NT1">
        <f>YEAR(NT2)</f>
        <v/>
      </c>
      <c r="NU1">
        <f>YEAR(NU2)</f>
        <v/>
      </c>
      <c r="NV1">
        <f>YEAR(NV2)</f>
        <v/>
      </c>
      <c r="NW1">
        <f>YEAR(NW2)</f>
        <v/>
      </c>
      <c r="NX1">
        <f>YEAR(NX2)</f>
        <v/>
      </c>
      <c r="NY1">
        <f>YEAR(NY2)</f>
        <v/>
      </c>
      <c r="NZ1">
        <f>YEAR(NZ2)</f>
        <v/>
      </c>
      <c r="OA1">
        <f>YEAR(OA2)</f>
        <v/>
      </c>
      <c r="OB1">
        <f>YEAR(OB2)</f>
        <v/>
      </c>
      <c r="OC1">
        <f>YEAR(OC2)</f>
        <v/>
      </c>
      <c r="OD1">
        <f>YEAR(OD2)</f>
        <v/>
      </c>
      <c r="OE1">
        <f>YEAR(OE2)</f>
        <v/>
      </c>
      <c r="OF1">
        <f>YEAR(OF2)</f>
        <v/>
      </c>
      <c r="OG1">
        <f>YEAR(OG2)</f>
        <v/>
      </c>
      <c r="OH1">
        <f>YEAR(OH2)</f>
        <v/>
      </c>
      <c r="OI1">
        <f>YEAR(OI2)</f>
        <v/>
      </c>
      <c r="OJ1">
        <f>YEAR(OJ2)</f>
        <v/>
      </c>
      <c r="OK1">
        <f>YEAR(OK2)</f>
        <v/>
      </c>
      <c r="OL1">
        <f>YEAR(OL2)</f>
        <v/>
      </c>
      <c r="OM1">
        <f>YEAR(OM2)</f>
        <v/>
      </c>
      <c r="ON1">
        <f>YEAR(ON2)</f>
        <v/>
      </c>
      <c r="OO1">
        <f>YEAR(OO2)</f>
        <v/>
      </c>
      <c r="OP1">
        <f>YEAR(OP2)</f>
        <v/>
      </c>
      <c r="OQ1">
        <f>YEAR(OQ2)</f>
        <v/>
      </c>
      <c r="OR1">
        <f>YEAR(OR2)</f>
        <v/>
      </c>
      <c r="OS1">
        <f>YEAR(OS2)</f>
        <v/>
      </c>
      <c r="OT1">
        <f>YEAR(OT2)</f>
        <v/>
      </c>
      <c r="OU1">
        <f>YEAR(OU2)</f>
        <v/>
      </c>
      <c r="OV1">
        <f>YEAR(OV2)</f>
        <v/>
      </c>
      <c r="OW1">
        <f>YEAR(OW2)</f>
        <v/>
      </c>
      <c r="OX1">
        <f>YEAR(OX2)</f>
        <v/>
      </c>
      <c r="OY1">
        <f>YEAR(OY2)</f>
        <v/>
      </c>
      <c r="OZ1">
        <f>YEAR(OZ2)</f>
        <v/>
      </c>
      <c r="PA1">
        <f>YEAR(PA2)</f>
        <v/>
      </c>
      <c r="PB1">
        <f>YEAR(PB2)</f>
        <v/>
      </c>
      <c r="PC1">
        <f>YEAR(PC2)</f>
        <v/>
      </c>
      <c r="PD1">
        <f>YEAR(PD2)</f>
        <v/>
      </c>
      <c r="PE1">
        <f>YEAR(PE2)</f>
        <v/>
      </c>
      <c r="PF1">
        <f>YEAR(PF2)</f>
        <v/>
      </c>
      <c r="PG1">
        <f>YEAR(PG2)</f>
        <v/>
      </c>
      <c r="PH1">
        <f>YEAR(PH2)</f>
        <v/>
      </c>
      <c r="PI1">
        <f>YEAR(PI2)</f>
        <v/>
      </c>
      <c r="PJ1">
        <f>YEAR(PJ2)</f>
        <v/>
      </c>
      <c r="PK1">
        <f>YEAR(PK2)</f>
        <v/>
      </c>
      <c r="PL1">
        <f>YEAR(PL2)</f>
        <v/>
      </c>
      <c r="PM1">
        <f>YEAR(PM2)</f>
        <v/>
      </c>
      <c r="PN1">
        <f>YEAR(PN2)</f>
        <v/>
      </c>
      <c r="PO1">
        <f>YEAR(PO2)</f>
        <v/>
      </c>
      <c r="PP1">
        <f>YEAR(PP2)</f>
        <v/>
      </c>
      <c r="PQ1">
        <f>YEAR(PQ2)</f>
        <v/>
      </c>
      <c r="PR1">
        <f>YEAR(PR2)</f>
        <v/>
      </c>
      <c r="PS1">
        <f>YEAR(PS2)</f>
        <v/>
      </c>
      <c r="PT1">
        <f>YEAR(PT2)</f>
        <v/>
      </c>
      <c r="PU1">
        <f>YEAR(PU2)</f>
        <v/>
      </c>
      <c r="PV1">
        <f>YEAR(PV2)</f>
        <v/>
      </c>
      <c r="PW1">
        <f>YEAR(PW2)</f>
        <v/>
      </c>
      <c r="PX1">
        <f>YEAR(PX2)</f>
        <v/>
      </c>
      <c r="PY1">
        <f>YEAR(PY2)</f>
        <v/>
      </c>
      <c r="PZ1">
        <f>YEAR(PZ2)</f>
        <v/>
      </c>
      <c r="QA1">
        <f>YEAR(QA2)</f>
        <v/>
      </c>
      <c r="QB1">
        <f>YEAR(QB2)</f>
        <v/>
      </c>
      <c r="QC1">
        <f>YEAR(QC2)</f>
        <v/>
      </c>
      <c r="QD1">
        <f>YEAR(QD2)</f>
        <v/>
      </c>
      <c r="QE1">
        <f>YEAR(QE2)</f>
        <v/>
      </c>
      <c r="QF1">
        <f>YEAR(QF2)</f>
        <v/>
      </c>
      <c r="QG1">
        <f>YEAR(QG2)</f>
        <v/>
      </c>
      <c r="QH1">
        <f>YEAR(QH2)</f>
        <v/>
      </c>
      <c r="QI1">
        <f>YEAR(QI2)</f>
        <v/>
      </c>
      <c r="QJ1">
        <f>YEAR(QJ2)</f>
        <v/>
      </c>
      <c r="QK1">
        <f>YEAR(QK2)</f>
        <v/>
      </c>
      <c r="QL1">
        <f>YEAR(QL2)</f>
        <v/>
      </c>
      <c r="QM1">
        <f>YEAR(QM2)</f>
        <v/>
      </c>
      <c r="QN1">
        <f>YEAR(QN2)</f>
        <v/>
      </c>
      <c r="QO1">
        <f>YEAR(QO2)</f>
        <v/>
      </c>
      <c r="QP1">
        <f>YEAR(QP2)</f>
        <v/>
      </c>
      <c r="QQ1">
        <f>YEAR(QQ2)</f>
        <v/>
      </c>
      <c r="QR1">
        <f>YEAR(QR2)</f>
        <v/>
      </c>
      <c r="QS1">
        <f>YEAR(QS2)</f>
        <v/>
      </c>
      <c r="QT1">
        <f>YEAR(QT2)</f>
        <v/>
      </c>
      <c r="QU1">
        <f>YEAR(QU2)</f>
        <v/>
      </c>
      <c r="QV1">
        <f>YEAR(QV2)</f>
        <v/>
      </c>
      <c r="QW1">
        <f>YEAR(QW2)</f>
        <v/>
      </c>
      <c r="QX1">
        <f>YEAR(QX2)</f>
        <v/>
      </c>
      <c r="QY1">
        <f>YEAR(QY2)</f>
        <v/>
      </c>
      <c r="QZ1">
        <f>YEAR(QZ2)</f>
        <v/>
      </c>
      <c r="RA1">
        <f>YEAR(RA2)</f>
        <v/>
      </c>
      <c r="RB1">
        <f>YEAR(RB2)</f>
        <v/>
      </c>
      <c r="RC1">
        <f>YEAR(RC2)</f>
        <v/>
      </c>
      <c r="RD1">
        <f>YEAR(RD2)</f>
        <v/>
      </c>
      <c r="RE1">
        <f>YEAR(RE2)</f>
        <v/>
      </c>
      <c r="RF1">
        <f>YEAR(RF2)</f>
        <v/>
      </c>
      <c r="RG1">
        <f>YEAR(RG2)</f>
        <v/>
      </c>
      <c r="RH1">
        <f>YEAR(RH2)</f>
        <v/>
      </c>
      <c r="RI1">
        <f>YEAR(RI2)</f>
        <v/>
      </c>
      <c r="RJ1">
        <f>YEAR(RJ2)</f>
        <v/>
      </c>
      <c r="RK1">
        <f>YEAR(RK2)</f>
        <v/>
      </c>
      <c r="RL1">
        <f>YEAR(RL2)</f>
        <v/>
      </c>
      <c r="RM1">
        <f>YEAR(RM2)</f>
        <v/>
      </c>
      <c r="RN1">
        <f>YEAR(RN2)</f>
        <v/>
      </c>
      <c r="RO1">
        <f>YEAR(RO2)</f>
        <v/>
      </c>
      <c r="RP1">
        <f>YEAR(RP2)</f>
        <v/>
      </c>
      <c r="RQ1">
        <f>YEAR(RQ2)</f>
        <v/>
      </c>
      <c r="RR1">
        <f>YEAR(RR2)</f>
        <v/>
      </c>
      <c r="RS1">
        <f>YEAR(RS2)</f>
        <v/>
      </c>
      <c r="RT1">
        <f>YEAR(RT2)</f>
        <v/>
      </c>
      <c r="RU1">
        <f>YEAR(RU2)</f>
        <v/>
      </c>
      <c r="RV1">
        <f>YEAR(RV2)</f>
        <v/>
      </c>
      <c r="RW1">
        <f>YEAR(RW2)</f>
        <v/>
      </c>
      <c r="RX1">
        <f>YEAR(RX2)</f>
        <v/>
      </c>
      <c r="RY1">
        <f>YEAR(RY2)</f>
        <v/>
      </c>
      <c r="RZ1">
        <f>YEAR(RZ2)</f>
        <v/>
      </c>
      <c r="SA1">
        <f>YEAR(SA2)</f>
        <v/>
      </c>
      <c r="SB1">
        <f>YEAR(SB2)</f>
        <v/>
      </c>
      <c r="SC1">
        <f>YEAR(SC2)</f>
        <v/>
      </c>
      <c r="SD1">
        <f>YEAR(SD2)</f>
        <v/>
      </c>
      <c r="SE1">
        <f>YEAR(SE2)</f>
        <v/>
      </c>
      <c r="SF1">
        <f>YEAR(SF2)</f>
        <v/>
      </c>
      <c r="SG1">
        <f>YEAR(SG2)</f>
        <v/>
      </c>
      <c r="SH1">
        <f>YEAR(SH2)</f>
        <v/>
      </c>
      <c r="SI1">
        <f>YEAR(SI2)</f>
        <v/>
      </c>
      <c r="SJ1">
        <f>YEAR(SJ2)</f>
        <v/>
      </c>
      <c r="SK1">
        <f>YEAR(SK2)</f>
        <v/>
      </c>
      <c r="SL1">
        <f>YEAR(SL2)</f>
        <v/>
      </c>
      <c r="SM1">
        <f>YEAR(SM2)</f>
        <v/>
      </c>
      <c r="SN1">
        <f>YEAR(SN2)</f>
        <v/>
      </c>
      <c r="SO1">
        <f>YEAR(SO2)</f>
        <v/>
      </c>
      <c r="SP1">
        <f>YEAR(SP2)</f>
        <v/>
      </c>
      <c r="SQ1">
        <f>YEAR(SQ2)</f>
        <v/>
      </c>
      <c r="SR1">
        <f>YEAR(SR2)</f>
        <v/>
      </c>
      <c r="SS1">
        <f>YEAR(SS2)</f>
        <v/>
      </c>
      <c r="ST1">
        <f>YEAR(ST2)</f>
        <v/>
      </c>
      <c r="SU1">
        <f>YEAR(SU2)</f>
        <v/>
      </c>
      <c r="SV1">
        <f>YEAR(SV2)</f>
        <v/>
      </c>
      <c r="SW1">
        <f>YEAR(SW2)</f>
        <v/>
      </c>
      <c r="SX1">
        <f>YEAR(SX2)</f>
        <v/>
      </c>
      <c r="SY1">
        <f>YEAR(SY2)</f>
        <v/>
      </c>
      <c r="SZ1">
        <f>YEAR(SZ2)</f>
        <v/>
      </c>
      <c r="TA1">
        <f>YEAR(TA2)</f>
        <v/>
      </c>
      <c r="TB1">
        <f>YEAR(TB2)</f>
        <v/>
      </c>
      <c r="TC1">
        <f>YEAR(TC2)</f>
        <v/>
      </c>
      <c r="TD1">
        <f>YEAR(TD2)</f>
        <v/>
      </c>
      <c r="TE1">
        <f>YEAR(TE2)</f>
        <v/>
      </c>
      <c r="TF1">
        <f>YEAR(TF2)</f>
        <v/>
      </c>
      <c r="TG1">
        <f>YEAR(TG2)</f>
        <v/>
      </c>
      <c r="TH1">
        <f>YEAR(TH2)</f>
        <v/>
      </c>
      <c r="TI1">
        <f>YEAR(TI2)</f>
        <v/>
      </c>
      <c r="TJ1">
        <f>YEAR(TJ2)</f>
        <v/>
      </c>
      <c r="TK1">
        <f>YEAR(TK2)</f>
        <v/>
      </c>
      <c r="TL1">
        <f>YEAR(TL2)</f>
        <v/>
      </c>
      <c r="TM1">
        <f>YEAR(TM2)</f>
        <v/>
      </c>
      <c r="TN1">
        <f>YEAR(TN2)</f>
        <v/>
      </c>
      <c r="TO1">
        <f>YEAR(TO2)</f>
        <v/>
      </c>
      <c r="TP1">
        <f>YEAR(TP2)</f>
        <v/>
      </c>
      <c r="TQ1">
        <f>YEAR(TQ2)</f>
        <v/>
      </c>
      <c r="TR1">
        <f>YEAR(TR2)</f>
        <v/>
      </c>
      <c r="TS1">
        <f>YEAR(TS2)</f>
        <v/>
      </c>
      <c r="TT1">
        <f>YEAR(TT2)</f>
        <v/>
      </c>
      <c r="TU1">
        <f>YEAR(TU2)</f>
        <v/>
      </c>
      <c r="TV1">
        <f>YEAR(TV2)</f>
        <v/>
      </c>
      <c r="TW1">
        <f>YEAR(TW2)</f>
        <v/>
      </c>
      <c r="TX1">
        <f>YEAR(TX2)</f>
        <v/>
      </c>
      <c r="TY1">
        <f>YEAR(TY2)</f>
        <v/>
      </c>
      <c r="TZ1">
        <f>YEAR(TZ2)</f>
        <v/>
      </c>
    </row>
    <row r="2" spans="1:546">
      <c r="B2" t="s">
        <v>81</v>
      </c>
      <c r="C2" t="s">
        <v>82</v>
      </c>
      <c r="D2" t="s">
        <v>1</v>
      </c>
      <c r="E2" t="s">
        <v>83</v>
      </c>
      <c r="F2" t="s">
        <v>1</v>
      </c>
      <c r="G2" s="1" t="n">
        <v>31427</v>
      </c>
      <c r="H2" s="1" t="n">
        <v>31458</v>
      </c>
      <c r="I2" s="1" t="n">
        <v>31486</v>
      </c>
      <c r="J2" s="1" t="n">
        <v>31517</v>
      </c>
      <c r="K2" s="1" t="n">
        <v>31547</v>
      </c>
      <c r="L2" s="1" t="n">
        <v>31578</v>
      </c>
      <c r="M2" s="1" t="n">
        <v>31608</v>
      </c>
      <c r="N2" s="1" t="n">
        <v>31639</v>
      </c>
      <c r="O2" s="1" t="n">
        <v>31670</v>
      </c>
      <c r="P2" s="1" t="n">
        <v>31700</v>
      </c>
      <c r="Q2" s="1" t="n">
        <v>31731</v>
      </c>
      <c r="R2" s="1" t="n">
        <v>31761</v>
      </c>
      <c r="S2" s="1" t="n">
        <v>31792</v>
      </c>
      <c r="T2" s="1" t="n">
        <v>31823</v>
      </c>
      <c r="U2" s="1" t="n">
        <v>31851</v>
      </c>
      <c r="V2" s="1" t="n">
        <v>31882</v>
      </c>
      <c r="W2" s="1" t="n">
        <v>31912</v>
      </c>
      <c r="X2" s="1" t="n">
        <v>31943</v>
      </c>
      <c r="Y2" s="1" t="n">
        <v>31973</v>
      </c>
      <c r="Z2" s="1" t="n">
        <v>32004</v>
      </c>
      <c r="AA2" s="1" t="n">
        <v>32035</v>
      </c>
      <c r="AB2" s="1" t="n">
        <v>32065</v>
      </c>
      <c r="AC2" s="1" t="n">
        <v>32096</v>
      </c>
      <c r="AD2" s="1" t="n">
        <v>32126</v>
      </c>
      <c r="AE2" s="1" t="n">
        <v>32157</v>
      </c>
      <c r="AF2" s="1" t="n">
        <v>32188</v>
      </c>
      <c r="AG2" s="1" t="n">
        <v>32217</v>
      </c>
      <c r="AH2" s="1" t="n">
        <v>32248</v>
      </c>
      <c r="AI2" s="1" t="n">
        <v>32278</v>
      </c>
      <c r="AJ2" s="1" t="n">
        <v>32309</v>
      </c>
      <c r="AK2" s="1" t="n">
        <v>32339</v>
      </c>
      <c r="AL2" s="1" t="n">
        <v>32370</v>
      </c>
      <c r="AM2" s="1" t="n">
        <v>32401</v>
      </c>
      <c r="AN2" s="1" t="n">
        <v>32431</v>
      </c>
      <c r="AO2" s="1" t="n">
        <v>32462</v>
      </c>
      <c r="AP2" s="1" t="n">
        <v>32492</v>
      </c>
      <c r="AQ2" s="1" t="n">
        <v>32523</v>
      </c>
      <c r="AR2" s="1" t="n">
        <v>32554</v>
      </c>
      <c r="AS2" s="1" t="n">
        <v>32582</v>
      </c>
      <c r="AT2" s="1" t="n">
        <v>32613</v>
      </c>
      <c r="AU2" s="1" t="n">
        <v>32643</v>
      </c>
      <c r="AV2" s="1" t="n">
        <v>32674</v>
      </c>
      <c r="AW2" s="1" t="n">
        <v>32704</v>
      </c>
      <c r="AX2" s="1" t="n">
        <v>32735</v>
      </c>
      <c r="AY2" s="1" t="n">
        <v>32766</v>
      </c>
      <c r="AZ2" s="1" t="n">
        <v>32796</v>
      </c>
      <c r="BA2" s="1" t="n">
        <v>32827</v>
      </c>
      <c r="BB2" s="1" t="n">
        <v>32857</v>
      </c>
      <c r="BC2" s="1" t="n">
        <v>32888</v>
      </c>
      <c r="BD2" s="1" t="n">
        <v>32919</v>
      </c>
      <c r="BE2" s="1" t="n">
        <v>32947</v>
      </c>
      <c r="BF2" s="1" t="n">
        <v>32978</v>
      </c>
      <c r="BG2" s="1" t="n">
        <v>33008</v>
      </c>
      <c r="BH2" s="1" t="n">
        <v>33039</v>
      </c>
      <c r="BI2" s="1" t="n">
        <v>33069</v>
      </c>
      <c r="BJ2" s="1" t="n">
        <v>33100</v>
      </c>
      <c r="BK2" s="1" t="n">
        <v>33131</v>
      </c>
      <c r="BL2" s="1" t="n">
        <v>33161</v>
      </c>
      <c r="BM2" s="1" t="n">
        <v>33192</v>
      </c>
      <c r="BN2" s="1" t="n">
        <v>33222</v>
      </c>
      <c r="BO2" s="1" t="n">
        <v>33253</v>
      </c>
      <c r="BP2" s="1" t="n">
        <v>33284</v>
      </c>
      <c r="BQ2" s="1" t="n">
        <v>33312</v>
      </c>
      <c r="BR2" s="1" t="n">
        <v>33343</v>
      </c>
      <c r="BS2" s="1" t="n">
        <v>33373</v>
      </c>
      <c r="BT2" s="1" t="n">
        <v>33404</v>
      </c>
      <c r="BU2" s="1" t="n">
        <v>33434</v>
      </c>
      <c r="BV2" s="1" t="n">
        <v>33465</v>
      </c>
      <c r="BW2" s="1" t="n">
        <v>33496</v>
      </c>
      <c r="BX2" s="1" t="n">
        <v>33526</v>
      </c>
      <c r="BY2" s="1" t="n">
        <v>33557</v>
      </c>
      <c r="BZ2" s="1" t="n">
        <v>33587</v>
      </c>
      <c r="CA2" s="1" t="n">
        <v>33618</v>
      </c>
      <c r="CB2" s="1" t="n">
        <v>33649</v>
      </c>
      <c r="CC2" s="1" t="n">
        <v>33678</v>
      </c>
      <c r="CD2" s="1" t="n">
        <v>33709</v>
      </c>
      <c r="CE2" s="1" t="n">
        <v>33739</v>
      </c>
      <c r="CF2" s="1" t="n">
        <v>33770</v>
      </c>
      <c r="CG2" s="1" t="n">
        <v>33800</v>
      </c>
      <c r="CH2" s="1" t="n">
        <v>33831</v>
      </c>
      <c r="CI2" s="1" t="n">
        <v>33862</v>
      </c>
      <c r="CJ2" s="1" t="n">
        <v>33892</v>
      </c>
      <c r="CK2" s="1" t="n">
        <v>33923</v>
      </c>
      <c r="CL2" s="1" t="n">
        <v>33953</v>
      </c>
      <c r="CM2" s="1" t="n">
        <v>33984</v>
      </c>
      <c r="CN2" s="1" t="n">
        <v>34015</v>
      </c>
      <c r="CO2" s="1" t="n">
        <v>34043</v>
      </c>
      <c r="CP2" s="1" t="n">
        <v>34074</v>
      </c>
      <c r="CQ2" s="1" t="n">
        <v>34104</v>
      </c>
      <c r="CR2" s="1" t="n">
        <v>34135</v>
      </c>
      <c r="CS2" s="1" t="n">
        <v>34165</v>
      </c>
      <c r="CT2" s="1" t="n">
        <v>34196</v>
      </c>
      <c r="CU2" s="1" t="n">
        <v>34227</v>
      </c>
      <c r="CV2" s="1" t="n">
        <v>34257</v>
      </c>
      <c r="CW2" s="1" t="n">
        <v>34288</v>
      </c>
      <c r="CX2" s="1" t="n">
        <v>34318</v>
      </c>
      <c r="CY2" s="1" t="n">
        <v>34349</v>
      </c>
      <c r="CZ2" s="1" t="n">
        <v>34380</v>
      </c>
      <c r="DA2" s="1" t="n">
        <v>34408</v>
      </c>
      <c r="DB2" s="1" t="n">
        <v>34439</v>
      </c>
      <c r="DC2" s="1" t="n">
        <v>34469</v>
      </c>
      <c r="DD2" s="1" t="n">
        <v>34500</v>
      </c>
      <c r="DE2" s="1" t="n">
        <v>34530</v>
      </c>
      <c r="DF2" s="1" t="n">
        <v>34561</v>
      </c>
      <c r="DG2" s="1" t="n">
        <v>34592</v>
      </c>
      <c r="DH2" s="1" t="n">
        <v>34622</v>
      </c>
      <c r="DI2" s="1" t="n">
        <v>34653</v>
      </c>
      <c r="DJ2" s="1" t="n">
        <v>34683</v>
      </c>
      <c r="DK2" s="1" t="n">
        <v>34714</v>
      </c>
      <c r="DL2" s="1" t="n">
        <v>34745</v>
      </c>
      <c r="DM2" s="1" t="n">
        <v>34773</v>
      </c>
      <c r="DN2" s="1" t="n">
        <v>34804</v>
      </c>
      <c r="DO2" s="1" t="n">
        <v>34834</v>
      </c>
      <c r="DP2" s="1" t="n">
        <v>34865</v>
      </c>
      <c r="DQ2" s="1" t="n">
        <v>34895</v>
      </c>
      <c r="DR2" s="1" t="n">
        <v>34926</v>
      </c>
      <c r="DS2" s="1" t="n">
        <v>34957</v>
      </c>
      <c r="DT2" s="1" t="n">
        <v>34987</v>
      </c>
      <c r="DU2" s="1" t="n">
        <v>35018</v>
      </c>
      <c r="DV2" s="1" t="n">
        <v>35048</v>
      </c>
      <c r="DW2" s="1" t="n">
        <v>35079</v>
      </c>
      <c r="DX2" s="1" t="n">
        <v>35110</v>
      </c>
      <c r="DY2" s="1" t="n">
        <v>35139</v>
      </c>
      <c r="DZ2" s="1" t="n">
        <v>35170</v>
      </c>
      <c r="EA2" s="1" t="n">
        <v>35200</v>
      </c>
      <c r="EB2" s="1" t="n">
        <v>35231</v>
      </c>
      <c r="EC2" s="1" t="n">
        <v>35261</v>
      </c>
      <c r="ED2" s="1" t="n">
        <v>35292</v>
      </c>
      <c r="EE2" s="1" t="n">
        <v>35323</v>
      </c>
      <c r="EF2" s="1" t="n">
        <v>35353</v>
      </c>
      <c r="EG2" s="1" t="n">
        <v>35384</v>
      </c>
      <c r="EH2" s="1" t="n">
        <v>35414</v>
      </c>
      <c r="EI2" s="1" t="n">
        <v>35445</v>
      </c>
      <c r="EJ2" s="1" t="n">
        <v>35476</v>
      </c>
      <c r="EK2" s="1" t="n">
        <v>35504</v>
      </c>
      <c r="EL2" s="1" t="n">
        <v>35535</v>
      </c>
      <c r="EM2" s="1" t="n">
        <v>35565</v>
      </c>
      <c r="EN2" s="1" t="n">
        <v>35596</v>
      </c>
      <c r="EO2" s="1" t="n">
        <v>35626</v>
      </c>
      <c r="EP2" s="1" t="n">
        <v>35657</v>
      </c>
      <c r="EQ2" s="1" t="n">
        <v>35688</v>
      </c>
      <c r="ER2" s="1" t="n">
        <v>35718</v>
      </c>
      <c r="ES2" s="1" t="n">
        <v>35749</v>
      </c>
      <c r="ET2" s="1" t="n">
        <v>35779</v>
      </c>
      <c r="EU2" s="1" t="n">
        <v>35810</v>
      </c>
      <c r="EV2" s="1" t="n">
        <v>35841</v>
      </c>
      <c r="EW2" s="1" t="n">
        <v>35869</v>
      </c>
      <c r="EX2" s="1" t="n">
        <v>35900</v>
      </c>
      <c r="EY2" s="1" t="n">
        <v>35930</v>
      </c>
      <c r="EZ2" s="1" t="n">
        <v>35961</v>
      </c>
      <c r="FA2" s="1" t="n">
        <v>35991</v>
      </c>
      <c r="FB2" s="1" t="n">
        <v>36022</v>
      </c>
      <c r="FC2" s="1" t="n">
        <v>36053</v>
      </c>
      <c r="FD2" s="1" t="n">
        <v>36083</v>
      </c>
      <c r="FE2" s="1" t="n">
        <v>36114</v>
      </c>
      <c r="FF2" s="1" t="n">
        <v>36144</v>
      </c>
      <c r="FG2" s="1" t="n">
        <v>36175</v>
      </c>
      <c r="FH2" s="1" t="n">
        <v>36206</v>
      </c>
      <c r="FI2" s="1" t="n">
        <v>36234</v>
      </c>
      <c r="FJ2" s="1" t="n">
        <v>36265</v>
      </c>
      <c r="FK2" s="1" t="n">
        <v>36295</v>
      </c>
      <c r="FL2" s="1" t="n">
        <v>36326</v>
      </c>
      <c r="FM2" s="1" t="n">
        <v>36356</v>
      </c>
      <c r="FN2" s="1" t="n">
        <v>36387</v>
      </c>
      <c r="FO2" s="1" t="n">
        <v>36418</v>
      </c>
      <c r="FP2" s="1" t="n">
        <v>36448</v>
      </c>
      <c r="FQ2" s="1" t="n">
        <v>36479</v>
      </c>
      <c r="FR2" s="1" t="n">
        <v>36509</v>
      </c>
      <c r="FS2" s="1" t="n">
        <v>36540</v>
      </c>
      <c r="FT2" s="1" t="n">
        <v>36571</v>
      </c>
      <c r="FU2" s="1" t="n">
        <v>36600</v>
      </c>
      <c r="FV2" s="1" t="n">
        <v>36631</v>
      </c>
      <c r="FW2" s="1" t="n">
        <v>36661</v>
      </c>
      <c r="FX2" s="1" t="n">
        <v>36692</v>
      </c>
      <c r="FY2" s="1" t="n">
        <v>36722</v>
      </c>
      <c r="FZ2" s="1" t="n">
        <v>36753</v>
      </c>
      <c r="GA2" s="1" t="n">
        <v>36784</v>
      </c>
      <c r="GB2" s="1" t="n">
        <v>36814</v>
      </c>
      <c r="GC2" s="1" t="n">
        <v>36845</v>
      </c>
      <c r="GD2" s="1" t="n">
        <v>36875</v>
      </c>
      <c r="GE2" s="1" t="n">
        <v>36906</v>
      </c>
      <c r="GF2" s="1" t="n">
        <v>36937</v>
      </c>
      <c r="GG2" s="1" t="n">
        <v>36965</v>
      </c>
      <c r="GH2" s="1" t="n">
        <v>36996</v>
      </c>
      <c r="GI2" s="1" t="n">
        <v>37026</v>
      </c>
      <c r="GJ2" s="1" t="n">
        <v>37057</v>
      </c>
      <c r="GK2" s="1" t="n">
        <v>37087</v>
      </c>
      <c r="GL2" s="1" t="n">
        <v>37118</v>
      </c>
      <c r="GM2" s="1" t="n">
        <v>37149</v>
      </c>
      <c r="GN2" s="1" t="n">
        <v>37179</v>
      </c>
      <c r="GO2" s="1" t="n">
        <v>37210</v>
      </c>
      <c r="GP2" s="1" t="n">
        <v>37240</v>
      </c>
      <c r="GQ2" s="1" t="n">
        <v>37271</v>
      </c>
      <c r="GR2" s="1" t="n">
        <v>37302</v>
      </c>
      <c r="GS2" s="1" t="n">
        <v>37330</v>
      </c>
      <c r="GT2" s="1" t="n">
        <v>37361</v>
      </c>
      <c r="GU2" s="1" t="n">
        <v>37391</v>
      </c>
      <c r="GV2" s="1" t="n">
        <v>37422</v>
      </c>
      <c r="GW2" s="1" t="n">
        <v>37452</v>
      </c>
      <c r="GX2" s="1" t="n">
        <v>37483</v>
      </c>
      <c r="GY2" s="1" t="n">
        <v>37514</v>
      </c>
      <c r="GZ2" s="1" t="n">
        <v>37544</v>
      </c>
      <c r="HA2" s="1" t="n">
        <v>37575</v>
      </c>
      <c r="HB2" s="1" t="n">
        <v>37605</v>
      </c>
      <c r="HC2" s="1" t="n">
        <v>37636</v>
      </c>
      <c r="HD2" s="1" t="n">
        <v>37667</v>
      </c>
      <c r="HE2" s="1" t="n">
        <v>37695</v>
      </c>
      <c r="HF2" s="1" t="n">
        <v>37726</v>
      </c>
      <c r="HG2" s="1" t="n">
        <v>37756</v>
      </c>
      <c r="HH2" s="1" t="n">
        <v>37787</v>
      </c>
      <c r="HI2" s="1" t="n">
        <v>37817</v>
      </c>
      <c r="HJ2" s="1" t="n">
        <v>37848</v>
      </c>
      <c r="HK2" s="1" t="n">
        <v>37879</v>
      </c>
      <c r="HL2" s="1" t="n">
        <v>37909</v>
      </c>
      <c r="HM2" s="1" t="n">
        <v>37940</v>
      </c>
      <c r="HN2" s="1" t="n">
        <v>37970</v>
      </c>
      <c r="HO2" s="1" t="n">
        <v>38001</v>
      </c>
      <c r="HP2" s="1" t="n">
        <v>38032</v>
      </c>
      <c r="HQ2" s="1" t="n">
        <v>38061</v>
      </c>
      <c r="HR2" s="1" t="n">
        <v>38092</v>
      </c>
      <c r="HS2" s="1" t="n">
        <v>38122</v>
      </c>
      <c r="HT2" s="1" t="n">
        <v>38153</v>
      </c>
      <c r="HU2" s="1" t="n">
        <v>38183</v>
      </c>
      <c r="HV2" s="1" t="n">
        <v>38214</v>
      </c>
      <c r="HW2" s="1" t="n">
        <v>38245</v>
      </c>
      <c r="HX2" s="1" t="n">
        <v>38275</v>
      </c>
      <c r="HY2" s="1" t="n">
        <v>38306</v>
      </c>
      <c r="HZ2" s="1" t="n">
        <v>38336</v>
      </c>
      <c r="IA2" s="1" t="n">
        <v>38367</v>
      </c>
      <c r="IB2" s="1" t="n">
        <v>38398</v>
      </c>
      <c r="IC2" s="1" t="n">
        <v>38426</v>
      </c>
      <c r="ID2" s="1" t="n">
        <v>38457</v>
      </c>
      <c r="IE2" s="1" t="n">
        <v>38487</v>
      </c>
      <c r="IF2" s="1" t="n">
        <v>38518</v>
      </c>
      <c r="IG2" s="1" t="n">
        <v>38548</v>
      </c>
      <c r="IH2" s="1" t="n">
        <v>38579</v>
      </c>
      <c r="II2" s="1" t="n">
        <v>38610</v>
      </c>
      <c r="IJ2" s="1" t="n">
        <v>38640</v>
      </c>
      <c r="IK2" s="1" t="n">
        <v>38671</v>
      </c>
      <c r="IL2" s="1" t="n">
        <v>38701</v>
      </c>
      <c r="IM2" s="1" t="n">
        <v>38732</v>
      </c>
      <c r="IN2" s="1" t="n">
        <v>38763</v>
      </c>
      <c r="IO2" s="1" t="n">
        <v>38791</v>
      </c>
      <c r="IP2" s="1" t="n">
        <v>38822</v>
      </c>
      <c r="IQ2" s="1" t="n">
        <v>38852</v>
      </c>
      <c r="IR2" s="1" t="n">
        <v>38883</v>
      </c>
      <c r="IS2" s="1" t="n">
        <v>38913</v>
      </c>
      <c r="IT2" s="1" t="n">
        <v>38944</v>
      </c>
      <c r="IU2" s="1" t="n">
        <v>38975</v>
      </c>
      <c r="IV2" s="1" t="n">
        <v>39005</v>
      </c>
      <c r="IW2" s="1" t="n">
        <v>39036</v>
      </c>
      <c r="IX2" s="1" t="n">
        <v>39066</v>
      </c>
      <c r="IY2" s="1" t="n">
        <v>39097</v>
      </c>
      <c r="IZ2" s="1" t="n">
        <v>39128</v>
      </c>
      <c r="JA2" s="1" t="n">
        <v>39156</v>
      </c>
      <c r="JB2" s="1" t="n">
        <v>39187</v>
      </c>
      <c r="JC2" s="1" t="n">
        <v>39217</v>
      </c>
      <c r="JD2" s="1" t="n">
        <v>39248</v>
      </c>
      <c r="JE2" s="1" t="n">
        <v>39278</v>
      </c>
      <c r="JF2" s="1" t="n">
        <v>39309</v>
      </c>
      <c r="JG2" s="1" t="n">
        <v>39340</v>
      </c>
      <c r="JH2" s="1" t="n">
        <v>39370</v>
      </c>
      <c r="JI2" s="1" t="n">
        <v>39401</v>
      </c>
      <c r="JJ2" s="1" t="n">
        <v>39431</v>
      </c>
      <c r="JK2" s="1" t="n">
        <v>39462</v>
      </c>
      <c r="JL2" s="1" t="n">
        <v>39493</v>
      </c>
      <c r="JM2" s="1" t="n">
        <v>39522</v>
      </c>
      <c r="JN2" s="1" t="n">
        <v>39553</v>
      </c>
      <c r="JO2" s="1" t="n">
        <v>39583</v>
      </c>
      <c r="JP2" s="1" t="n">
        <v>39614</v>
      </c>
      <c r="JQ2" s="1" t="n">
        <v>39644</v>
      </c>
      <c r="JR2" s="1" t="n">
        <v>39675</v>
      </c>
      <c r="JS2" s="1" t="n">
        <v>39706</v>
      </c>
      <c r="JT2" s="1" t="n">
        <v>39736</v>
      </c>
      <c r="JU2" s="1" t="n">
        <v>39767</v>
      </c>
      <c r="JV2" s="1" t="n">
        <v>39797</v>
      </c>
      <c r="JW2" s="1" t="n">
        <v>39828</v>
      </c>
      <c r="JX2" s="1" t="n">
        <v>39859</v>
      </c>
      <c r="JY2" s="1" t="n">
        <v>39887</v>
      </c>
      <c r="JZ2" s="1" t="n">
        <v>39918</v>
      </c>
      <c r="KA2" s="1" t="n">
        <v>39948</v>
      </c>
      <c r="KB2" s="1" t="n">
        <v>39979</v>
      </c>
      <c r="KC2" s="1" t="n">
        <v>40009</v>
      </c>
      <c r="KD2" s="1" t="n">
        <v>40040</v>
      </c>
      <c r="KE2" s="1" t="n">
        <v>40071</v>
      </c>
      <c r="KF2" s="1" t="n">
        <v>40101</v>
      </c>
      <c r="KG2" s="1" t="n">
        <v>40132</v>
      </c>
      <c r="KH2" s="1" t="n">
        <v>40162</v>
      </c>
      <c r="KI2" s="1" t="n">
        <v>40193</v>
      </c>
      <c r="KJ2" s="1" t="n">
        <v>40224</v>
      </c>
      <c r="KK2" s="1" t="n">
        <v>40252</v>
      </c>
      <c r="KL2" s="1" t="n">
        <v>40283</v>
      </c>
      <c r="KM2" s="1" t="n">
        <v>40313</v>
      </c>
      <c r="KN2" s="1" t="n">
        <v>40344</v>
      </c>
      <c r="KO2" s="1" t="n">
        <v>40374</v>
      </c>
      <c r="KP2" s="1" t="n">
        <v>40405</v>
      </c>
      <c r="KQ2" s="1" t="n">
        <v>40436</v>
      </c>
      <c r="KR2" s="1" t="n">
        <v>40466</v>
      </c>
      <c r="KS2" s="1" t="n">
        <v>40497</v>
      </c>
      <c r="KT2" s="1" t="n">
        <v>40527</v>
      </c>
      <c r="KU2" s="1" t="n">
        <v>40558</v>
      </c>
      <c r="KV2" s="1" t="n">
        <v>40589</v>
      </c>
      <c r="KW2" s="1" t="n">
        <v>40617</v>
      </c>
      <c r="KX2" s="1" t="n">
        <v>40648</v>
      </c>
      <c r="KY2" s="1" t="n">
        <v>40678</v>
      </c>
      <c r="KZ2" s="1" t="n">
        <v>40709</v>
      </c>
      <c r="LA2" s="1" t="n">
        <v>40739</v>
      </c>
      <c r="LB2" s="1" t="n">
        <v>40770</v>
      </c>
      <c r="LC2" s="1" t="n">
        <v>40801</v>
      </c>
      <c r="LD2" s="1" t="n">
        <v>40831</v>
      </c>
      <c r="LE2" s="1" t="n">
        <v>40862</v>
      </c>
      <c r="LF2" s="1" t="n">
        <v>40892</v>
      </c>
      <c r="LG2" s="1" t="n">
        <v>40923</v>
      </c>
      <c r="LH2" s="1" t="n">
        <v>40954</v>
      </c>
      <c r="LI2" s="1" t="n">
        <v>40983</v>
      </c>
      <c r="LJ2" s="1" t="n">
        <v>41014</v>
      </c>
      <c r="LK2" s="1" t="n">
        <v>41044</v>
      </c>
      <c r="LL2" s="1" t="n">
        <v>41075</v>
      </c>
      <c r="LM2" s="1" t="n">
        <v>41105</v>
      </c>
      <c r="LN2" s="1" t="n">
        <v>41136</v>
      </c>
      <c r="LO2" s="1" t="n">
        <v>41167</v>
      </c>
      <c r="LP2" s="1" t="n">
        <v>41197</v>
      </c>
      <c r="LQ2" s="1" t="n">
        <v>41228</v>
      </c>
      <c r="LR2" s="1" t="n">
        <v>41258</v>
      </c>
      <c r="LS2" s="1" t="n">
        <v>41289</v>
      </c>
      <c r="LT2" s="1" t="n">
        <v>41320</v>
      </c>
      <c r="LU2" s="1" t="n">
        <v>41348</v>
      </c>
      <c r="LV2" s="1" t="n">
        <v>41379</v>
      </c>
      <c r="LW2" s="1" t="n">
        <v>41409</v>
      </c>
      <c r="LX2" s="1" t="n">
        <v>41440</v>
      </c>
      <c r="LY2" s="1" t="n">
        <v>41470</v>
      </c>
      <c r="LZ2" s="1" t="n">
        <v>41501</v>
      </c>
      <c r="MA2" s="1" t="n">
        <v>41532</v>
      </c>
      <c r="MB2" s="1" t="n">
        <v>41562</v>
      </c>
      <c r="MC2" s="1" t="n">
        <v>41593</v>
      </c>
      <c r="MD2" s="1" t="n">
        <v>41623</v>
      </c>
      <c r="ME2" s="1" t="n">
        <v>41654</v>
      </c>
      <c r="MF2" s="1" t="n">
        <v>41685</v>
      </c>
      <c r="MG2" s="1" t="n">
        <v>41713</v>
      </c>
      <c r="MH2" s="1" t="n">
        <v>41744</v>
      </c>
      <c r="MI2" s="1" t="n">
        <v>41774</v>
      </c>
      <c r="MJ2" s="1" t="n">
        <v>41805</v>
      </c>
      <c r="MK2" s="1" t="n">
        <v>41835</v>
      </c>
      <c r="ML2" s="1" t="n">
        <v>41866</v>
      </c>
      <c r="MM2" s="1" t="n">
        <v>41897</v>
      </c>
      <c r="MN2" s="1" t="n">
        <v>41927</v>
      </c>
      <c r="MO2" s="1" t="n">
        <v>41958</v>
      </c>
      <c r="MP2" s="1" t="n">
        <v>41988</v>
      </c>
      <c r="MQ2" s="1" t="n">
        <v>42019</v>
      </c>
      <c r="MR2" s="1" t="n">
        <v>42050</v>
      </c>
      <c r="MS2" s="1" t="n">
        <v>42078</v>
      </c>
      <c r="MT2" s="1" t="n">
        <v>42109</v>
      </c>
      <c r="MU2" s="1" t="n">
        <v>42139</v>
      </c>
      <c r="MV2" s="1" t="n">
        <v>42170</v>
      </c>
      <c r="MW2" s="1" t="n">
        <v>42200</v>
      </c>
      <c r="MX2" s="1" t="n">
        <v>42231</v>
      </c>
      <c r="MY2" s="1" t="n">
        <v>42262</v>
      </c>
      <c r="MZ2" s="1" t="n">
        <v>42292</v>
      </c>
      <c r="NA2" s="1" t="n">
        <v>42323</v>
      </c>
      <c r="NB2" s="1" t="n">
        <v>42353</v>
      </c>
      <c r="NC2" s="1" t="n">
        <v>42384</v>
      </c>
      <c r="ND2" s="1" t="n">
        <v>42415</v>
      </c>
      <c r="NE2" s="1" t="n">
        <v>42444</v>
      </c>
      <c r="NF2" s="1" t="n">
        <v>42475</v>
      </c>
      <c r="NG2" s="1" t="n">
        <v>42505</v>
      </c>
      <c r="NH2" s="1" t="n">
        <v>42536</v>
      </c>
      <c r="NI2" s="1" t="n">
        <v>42566</v>
      </c>
      <c r="NJ2" s="1" t="n">
        <v>42597</v>
      </c>
      <c r="NK2" s="1" t="n">
        <v>42628</v>
      </c>
      <c r="NL2" s="1" t="n">
        <v>42658</v>
      </c>
      <c r="NM2" s="1" t="n">
        <v>42689</v>
      </c>
      <c r="NN2" s="1" t="n">
        <v>42719</v>
      </c>
      <c r="NO2" s="1" t="n">
        <v>42750</v>
      </c>
      <c r="NP2" s="1" t="n">
        <v>42781</v>
      </c>
      <c r="NQ2" s="1" t="n">
        <v>42809</v>
      </c>
      <c r="NR2" s="1" t="n">
        <v>42840</v>
      </c>
      <c r="NS2" s="1" t="n">
        <v>42870</v>
      </c>
      <c r="NT2" s="1" t="n">
        <v>42901</v>
      </c>
      <c r="NU2" s="1" t="n">
        <v>42931</v>
      </c>
      <c r="NV2" s="1" t="n">
        <v>42962</v>
      </c>
      <c r="NW2" s="1" t="n">
        <v>42993</v>
      </c>
      <c r="NX2" s="1" t="n">
        <v>43023</v>
      </c>
      <c r="NY2" s="1" t="n">
        <v>43054</v>
      </c>
      <c r="NZ2" s="1" t="n">
        <v>43084</v>
      </c>
      <c r="OA2" s="1" t="n">
        <v>43115</v>
      </c>
      <c r="OB2" s="1" t="n">
        <v>43146</v>
      </c>
      <c r="OC2" s="1" t="n">
        <v>43174</v>
      </c>
      <c r="OD2" s="1" t="n">
        <v>43205</v>
      </c>
      <c r="OE2" s="1" t="n">
        <v>43235</v>
      </c>
      <c r="OF2" s="1" t="n">
        <v>43266</v>
      </c>
      <c r="OG2" s="1" t="n">
        <v>43296</v>
      </c>
      <c r="OH2" s="1" t="n">
        <v>43327</v>
      </c>
      <c r="OI2" s="1" t="n">
        <v>43358</v>
      </c>
      <c r="OJ2" s="1" t="n">
        <v>43388</v>
      </c>
      <c r="OK2" s="1" t="n">
        <v>43419</v>
      </c>
      <c r="OL2" s="1" t="n">
        <v>43449</v>
      </c>
      <c r="OM2" s="1" t="n">
        <v>43480</v>
      </c>
      <c r="ON2" s="1" t="n">
        <v>43511</v>
      </c>
      <c r="OO2" s="1" t="n">
        <v>43539</v>
      </c>
      <c r="OP2" s="1" t="n">
        <v>43570</v>
      </c>
      <c r="OQ2" s="1" t="n">
        <v>43600</v>
      </c>
      <c r="OR2" s="1" t="n">
        <v>43631</v>
      </c>
      <c r="OS2" s="1" t="n">
        <v>43661</v>
      </c>
      <c r="OT2" s="1" t="n">
        <v>43692</v>
      </c>
      <c r="OU2" s="1" t="n">
        <v>43723</v>
      </c>
      <c r="OV2" s="1" t="n">
        <v>43753</v>
      </c>
      <c r="OW2" s="1" t="n">
        <v>43784</v>
      </c>
      <c r="OX2" s="1" t="n">
        <v>43814</v>
      </c>
      <c r="OY2" s="1" t="n">
        <v>43845</v>
      </c>
      <c r="OZ2" s="1" t="n">
        <v>43876</v>
      </c>
      <c r="PA2" s="1" t="n">
        <v>43905</v>
      </c>
      <c r="PB2" s="1" t="n">
        <v>43936</v>
      </c>
      <c r="PC2" s="1" t="n">
        <v>43966</v>
      </c>
      <c r="PD2" s="1" t="n">
        <v>43997</v>
      </c>
      <c r="PE2" s="1" t="n">
        <v>44027</v>
      </c>
      <c r="PF2" s="1" t="n">
        <v>44058</v>
      </c>
      <c r="PG2" s="1" t="n">
        <v>44089</v>
      </c>
      <c r="PH2" s="1" t="n">
        <v>44119</v>
      </c>
      <c r="PI2" s="1" t="n">
        <v>44150</v>
      </c>
      <c r="PJ2" s="1" t="n">
        <v>44180</v>
      </c>
      <c r="PK2" s="1" t="n">
        <v>44211</v>
      </c>
      <c r="PL2" s="1" t="n">
        <v>44242</v>
      </c>
      <c r="PM2" s="1" t="n">
        <v>44270</v>
      </c>
      <c r="PN2" s="1" t="n">
        <v>44301</v>
      </c>
      <c r="PO2" s="1" t="n">
        <v>44331</v>
      </c>
      <c r="PP2" s="1" t="n">
        <v>44362</v>
      </c>
      <c r="PQ2" s="1" t="n">
        <v>44392</v>
      </c>
      <c r="PR2" s="1" t="n">
        <v>44423</v>
      </c>
      <c r="PS2" s="1" t="n">
        <v>44454</v>
      </c>
      <c r="PT2" s="1" t="n">
        <v>44484</v>
      </c>
      <c r="PU2" s="1" t="n">
        <v>44515</v>
      </c>
      <c r="PV2" s="1" t="n">
        <v>44545</v>
      </c>
      <c r="PW2" s="1" t="n">
        <v>44576</v>
      </c>
      <c r="PX2" s="1" t="n">
        <v>44607</v>
      </c>
      <c r="PY2" s="1" t="n">
        <v>44635</v>
      </c>
      <c r="PZ2" s="1" t="n">
        <v>44666</v>
      </c>
      <c r="QA2" s="1" t="n">
        <v>44696</v>
      </c>
      <c r="QB2" s="1" t="n">
        <v>44727</v>
      </c>
      <c r="QC2" s="1" t="n">
        <v>44757</v>
      </c>
      <c r="QD2" s="1" t="n">
        <v>44788</v>
      </c>
      <c r="QE2" s="1" t="n">
        <v>44819</v>
      </c>
      <c r="QF2" s="1" t="n">
        <v>44849</v>
      </c>
      <c r="QG2" s="1" t="n">
        <v>44880</v>
      </c>
      <c r="QH2" s="1" t="n">
        <v>44910</v>
      </c>
      <c r="QI2" s="1" t="n">
        <v>44941</v>
      </c>
      <c r="QJ2" s="1" t="n">
        <v>44972</v>
      </c>
      <c r="QK2" s="1" t="n">
        <v>45000</v>
      </c>
      <c r="QL2" s="1" t="n">
        <v>45031</v>
      </c>
      <c r="QM2" s="1" t="n">
        <v>45061</v>
      </c>
      <c r="QN2" s="1" t="n">
        <v>45092</v>
      </c>
      <c r="QO2" s="1" t="n">
        <v>45122</v>
      </c>
      <c r="QP2" s="1" t="n">
        <v>45153</v>
      </c>
      <c r="QQ2" s="1" t="n">
        <v>45184</v>
      </c>
      <c r="QR2" s="1" t="n">
        <v>45214</v>
      </c>
      <c r="QS2" s="1" t="n">
        <v>45245</v>
      </c>
      <c r="QT2" s="1" t="n">
        <v>45275</v>
      </c>
      <c r="QU2" s="1" t="n">
        <v>45306</v>
      </c>
      <c r="QV2" s="1" t="n">
        <v>45337</v>
      </c>
      <c r="QW2" s="1" t="n">
        <v>45366</v>
      </c>
      <c r="QX2" s="1" t="n">
        <v>45397</v>
      </c>
      <c r="QY2" s="1" t="n">
        <v>45427</v>
      </c>
      <c r="QZ2" s="1" t="n">
        <v>45458</v>
      </c>
      <c r="RA2" s="1" t="n">
        <v>45488</v>
      </c>
      <c r="RB2" s="1" t="n">
        <v>45519</v>
      </c>
      <c r="RC2" s="1" t="n">
        <v>45550</v>
      </c>
      <c r="RD2" s="1" t="n">
        <v>45580</v>
      </c>
      <c r="RE2" s="1" t="n">
        <v>45611</v>
      </c>
      <c r="RF2" s="1" t="n">
        <v>45641</v>
      </c>
      <c r="RG2" s="1" t="n">
        <v>45672</v>
      </c>
      <c r="RH2" s="1" t="n">
        <v>45703</v>
      </c>
      <c r="RI2" s="1" t="n">
        <v>45731</v>
      </c>
      <c r="RJ2" s="1" t="n">
        <v>45762</v>
      </c>
      <c r="RK2" s="1" t="n">
        <v>45792</v>
      </c>
      <c r="RL2" s="1" t="n">
        <v>45823</v>
      </c>
      <c r="RM2" s="1" t="n">
        <v>45853</v>
      </c>
      <c r="RN2" s="1" t="n">
        <v>45884</v>
      </c>
      <c r="RO2" s="1" t="n">
        <v>45915</v>
      </c>
      <c r="RP2" s="1" t="n">
        <v>45945</v>
      </c>
      <c r="RQ2" s="1" t="n">
        <v>45976</v>
      </c>
      <c r="RR2" s="1" t="n">
        <v>46006</v>
      </c>
      <c r="RS2" s="1" t="n">
        <v>46037</v>
      </c>
      <c r="RT2" s="1" t="n">
        <v>46068</v>
      </c>
      <c r="RU2" s="1" t="n">
        <v>46096</v>
      </c>
      <c r="RV2" s="1" t="n">
        <v>46127</v>
      </c>
      <c r="RW2" s="1" t="n">
        <v>46157</v>
      </c>
      <c r="RX2" s="1" t="n">
        <v>46188</v>
      </c>
      <c r="RY2" s="1" t="n">
        <v>46218</v>
      </c>
      <c r="RZ2" s="1" t="n">
        <v>46249</v>
      </c>
      <c r="SA2" s="1" t="n">
        <v>46280</v>
      </c>
      <c r="SB2" s="1" t="n">
        <v>46310</v>
      </c>
      <c r="SC2" s="1" t="n">
        <v>46341</v>
      </c>
      <c r="SD2" s="1" t="n">
        <v>46371</v>
      </c>
      <c r="SE2" s="1" t="n">
        <v>46402</v>
      </c>
      <c r="SF2" s="1" t="n">
        <v>46433</v>
      </c>
      <c r="SG2" s="1" t="n">
        <v>46461</v>
      </c>
      <c r="SH2" s="1" t="n">
        <v>46492</v>
      </c>
      <c r="SI2" s="1" t="n">
        <v>46522</v>
      </c>
      <c r="SJ2" s="1" t="n">
        <v>46553</v>
      </c>
      <c r="SK2" s="1" t="n">
        <v>46583</v>
      </c>
      <c r="SL2" s="1" t="n">
        <v>46614</v>
      </c>
      <c r="SM2" s="1" t="n">
        <v>46645</v>
      </c>
      <c r="SN2" s="1" t="n">
        <v>46675</v>
      </c>
      <c r="SO2" s="1" t="n">
        <v>46706</v>
      </c>
      <c r="SP2" s="1" t="n">
        <v>46736</v>
      </c>
      <c r="SQ2" s="1" t="n">
        <v>46767</v>
      </c>
      <c r="SR2" s="1" t="n">
        <v>46798</v>
      </c>
      <c r="SS2" s="1" t="n">
        <v>46827</v>
      </c>
      <c r="ST2" s="1" t="n">
        <v>46858</v>
      </c>
      <c r="SU2" s="1" t="n">
        <v>46888</v>
      </c>
      <c r="SV2" s="1" t="n">
        <v>46919</v>
      </c>
      <c r="SW2" s="1" t="n">
        <v>46949</v>
      </c>
      <c r="SX2" s="1" t="n">
        <v>46980</v>
      </c>
      <c r="SY2" s="1" t="n">
        <v>47011</v>
      </c>
      <c r="SZ2" s="1" t="n">
        <v>47041</v>
      </c>
      <c r="TA2" s="1" t="n">
        <v>47072</v>
      </c>
      <c r="TB2" s="1" t="n">
        <v>47102</v>
      </c>
      <c r="TC2" s="1" t="n">
        <v>47133</v>
      </c>
      <c r="TD2" s="1" t="n">
        <v>47164</v>
      </c>
      <c r="TE2" s="1" t="n">
        <v>47192</v>
      </c>
      <c r="TF2" s="1" t="n">
        <v>47223</v>
      </c>
      <c r="TG2" s="1" t="n">
        <v>47253</v>
      </c>
      <c r="TH2" s="1" t="n">
        <v>47284</v>
      </c>
      <c r="TI2" s="1" t="n">
        <v>47314</v>
      </c>
      <c r="TJ2" s="1" t="n">
        <v>47345</v>
      </c>
      <c r="TK2" s="1" t="n">
        <v>47376</v>
      </c>
      <c r="TL2" s="1" t="n">
        <v>47406</v>
      </c>
      <c r="TM2" s="1" t="n">
        <v>47437</v>
      </c>
      <c r="TN2" s="1" t="n">
        <v>47467</v>
      </c>
      <c r="TO2" s="1" t="n">
        <v>47498</v>
      </c>
      <c r="TP2" s="1" t="n">
        <v>47529</v>
      </c>
      <c r="TQ2" s="1" t="n">
        <v>47557</v>
      </c>
      <c r="TR2" s="1" t="n">
        <v>47588</v>
      </c>
      <c r="TS2" s="1" t="n">
        <v>47618</v>
      </c>
      <c r="TT2" s="1" t="n">
        <v>47649</v>
      </c>
      <c r="TU2" s="1" t="n">
        <v>47679</v>
      </c>
      <c r="TV2" s="1" t="n">
        <v>47710</v>
      </c>
      <c r="TW2" s="1" t="n">
        <v>47741</v>
      </c>
      <c r="TX2" s="1" t="n">
        <v>47771</v>
      </c>
      <c r="TY2" s="1" t="n">
        <v>47802</v>
      </c>
      <c r="TZ2" s="1" t="n">
        <v>47832</v>
      </c>
    </row>
    <row r="3" spans="1:546">
      <c r="A3" t="s">
        <v>84</v>
      </c>
    </row>
    <row r="4" spans="1:546">
      <c r="A4" t="s">
        <v>85</v>
      </c>
    </row>
    <row r="5" spans="1:546">
      <c r="A5" t="s">
        <v>9</v>
      </c>
    </row>
    <row r="6" spans="1:546">
      <c r="A6" t="s">
        <v>10</v>
      </c>
      <c r="B6" t="s">
        <v>32</v>
      </c>
      <c r="C6" t="s">
        <v>86</v>
      </c>
      <c r="D6" t="s">
        <v>87</v>
      </c>
      <c r="E6">
        <f>MATCH(G$2,'Crude Oil Prices'!$A:$A,0)-COLUMN(G$1)</f>
        <v/>
      </c>
      <c r="G6">
        <f>(INDEX('Crude Oil Prices'!$C:$C,COLUMN(G$1)+$E6,1))</f>
        <v/>
      </c>
      <c r="H6">
        <f>(INDEX('Crude Oil Prices'!$C:$C,COLUMN(H$1)+$E6,1))</f>
        <v/>
      </c>
      <c r="I6">
        <f>(INDEX('Crude Oil Prices'!$C:$C,COLUMN(I$1)+$E6,1))</f>
        <v/>
      </c>
      <c r="J6">
        <f>(INDEX('Crude Oil Prices'!$C:$C,COLUMN(J$1)+$E6,1))</f>
        <v/>
      </c>
      <c r="K6">
        <f>(INDEX('Crude Oil Prices'!$C:$C,COLUMN(K$1)+$E6,1))</f>
        <v/>
      </c>
      <c r="L6">
        <f>(INDEX('Crude Oil Prices'!$C:$C,COLUMN(L$1)+$E6,1))</f>
        <v/>
      </c>
      <c r="M6">
        <f>(INDEX('Crude Oil Prices'!$C:$C,COLUMN(M$1)+$E6,1))</f>
        <v/>
      </c>
      <c r="N6">
        <f>(INDEX('Crude Oil Prices'!$C:$C,COLUMN(N$1)+$E6,1))</f>
        <v/>
      </c>
      <c r="O6">
        <f>(INDEX('Crude Oil Prices'!$C:$C,COLUMN(O$1)+$E6,1))</f>
        <v/>
      </c>
      <c r="P6">
        <f>(INDEX('Crude Oil Prices'!$C:$C,COLUMN(P$1)+$E6,1))</f>
        <v/>
      </c>
      <c r="Q6">
        <f>(INDEX('Crude Oil Prices'!$C:$C,COLUMN(Q$1)+$E6,1))</f>
        <v/>
      </c>
      <c r="R6">
        <f>(INDEX('Crude Oil Prices'!$C:$C,COLUMN(R$1)+$E6,1))</f>
        <v/>
      </c>
      <c r="S6">
        <f>(INDEX('Crude Oil Prices'!$C:$C,COLUMN(S$1)+$E6,1))</f>
        <v/>
      </c>
      <c r="T6">
        <f>(INDEX('Crude Oil Prices'!$C:$C,COLUMN(T$1)+$E6,1))</f>
        <v/>
      </c>
      <c r="U6">
        <f>(INDEX('Crude Oil Prices'!$C:$C,COLUMN(U$1)+$E6,1))</f>
        <v/>
      </c>
      <c r="V6">
        <f>(INDEX('Crude Oil Prices'!$C:$C,COLUMN(V$1)+$E6,1))</f>
        <v/>
      </c>
      <c r="W6">
        <f>(INDEX('Crude Oil Prices'!$C:$C,COLUMN(W$1)+$E6,1))</f>
        <v/>
      </c>
      <c r="X6">
        <f>(INDEX('Crude Oil Prices'!$C:$C,COLUMN(X$1)+$E6,1))</f>
        <v/>
      </c>
      <c r="Y6">
        <f>(INDEX('Crude Oil Prices'!$C:$C,COLUMN(Y$1)+$E6,1))</f>
        <v/>
      </c>
      <c r="Z6">
        <f>(INDEX('Crude Oil Prices'!$C:$C,COLUMN(Z$1)+$E6,1))</f>
        <v/>
      </c>
      <c r="AA6">
        <f>(INDEX('Crude Oil Prices'!$C:$C,COLUMN(AA$1)+$E6,1))</f>
        <v/>
      </c>
      <c r="AB6">
        <f>(INDEX('Crude Oil Prices'!$C:$C,COLUMN(AB$1)+$E6,1))</f>
        <v/>
      </c>
      <c r="AC6">
        <f>(INDEX('Crude Oil Prices'!$C:$C,COLUMN(AC$1)+$E6,1))</f>
        <v/>
      </c>
      <c r="AD6">
        <f>(INDEX('Crude Oil Prices'!$C:$C,COLUMN(AD$1)+$E6,1))</f>
        <v/>
      </c>
      <c r="AE6">
        <f>(INDEX('Crude Oil Prices'!$C:$C,COLUMN(AE$1)+$E6,1))</f>
        <v/>
      </c>
      <c r="AF6">
        <f>(INDEX('Crude Oil Prices'!$C:$C,COLUMN(AF$1)+$E6,1))</f>
        <v/>
      </c>
      <c r="AG6">
        <f>(INDEX('Crude Oil Prices'!$C:$C,COLUMN(AG$1)+$E6,1))</f>
        <v/>
      </c>
      <c r="AH6">
        <f>(INDEX('Crude Oil Prices'!$C:$C,COLUMN(AH$1)+$E6,1))</f>
        <v/>
      </c>
      <c r="AI6">
        <f>(INDEX('Crude Oil Prices'!$C:$C,COLUMN(AI$1)+$E6,1))</f>
        <v/>
      </c>
      <c r="AJ6">
        <f>(INDEX('Crude Oil Prices'!$C:$C,COLUMN(AJ$1)+$E6,1))</f>
        <v/>
      </c>
      <c r="AK6">
        <f>(INDEX('Crude Oil Prices'!$C:$C,COLUMN(AK$1)+$E6,1))</f>
        <v/>
      </c>
      <c r="AL6">
        <f>(INDEX('Crude Oil Prices'!$C:$C,COLUMN(AL$1)+$E6,1))</f>
        <v/>
      </c>
      <c r="AM6">
        <f>(INDEX('Crude Oil Prices'!$C:$C,COLUMN(AM$1)+$E6,1))</f>
        <v/>
      </c>
      <c r="AN6">
        <f>(INDEX('Crude Oil Prices'!$C:$C,COLUMN(AN$1)+$E6,1))</f>
        <v/>
      </c>
      <c r="AO6">
        <f>(INDEX('Crude Oil Prices'!$C:$C,COLUMN(AO$1)+$E6,1))</f>
        <v/>
      </c>
      <c r="AP6">
        <f>(INDEX('Crude Oil Prices'!$C:$C,COLUMN(AP$1)+$E6,1))</f>
        <v/>
      </c>
      <c r="AQ6">
        <f>(INDEX('Crude Oil Prices'!$C:$C,COLUMN(AQ$1)+$E6,1))</f>
        <v/>
      </c>
      <c r="AR6">
        <f>(INDEX('Crude Oil Prices'!$C:$C,COLUMN(AR$1)+$E6,1))</f>
        <v/>
      </c>
      <c r="AS6">
        <f>(INDEX('Crude Oil Prices'!$C:$C,COLUMN(AS$1)+$E6,1))</f>
        <v/>
      </c>
      <c r="AT6">
        <f>(INDEX('Crude Oil Prices'!$C:$C,COLUMN(AT$1)+$E6,1))</f>
        <v/>
      </c>
      <c r="AU6">
        <f>(INDEX('Crude Oil Prices'!$C:$C,COLUMN(AU$1)+$E6,1))</f>
        <v/>
      </c>
      <c r="AV6">
        <f>(INDEX('Crude Oil Prices'!$C:$C,COLUMN(AV$1)+$E6,1))</f>
        <v/>
      </c>
      <c r="AW6">
        <f>(INDEX('Crude Oil Prices'!$C:$C,COLUMN(AW$1)+$E6,1))</f>
        <v/>
      </c>
      <c r="AX6">
        <f>(INDEX('Crude Oil Prices'!$C:$C,COLUMN(AX$1)+$E6,1))</f>
        <v/>
      </c>
      <c r="AY6">
        <f>(INDEX('Crude Oil Prices'!$C:$C,COLUMN(AY$1)+$E6,1))</f>
        <v/>
      </c>
      <c r="AZ6">
        <f>(INDEX('Crude Oil Prices'!$C:$C,COLUMN(AZ$1)+$E6,1))</f>
        <v/>
      </c>
      <c r="BA6">
        <f>(INDEX('Crude Oil Prices'!$C:$C,COLUMN(BA$1)+$E6,1))</f>
        <v/>
      </c>
      <c r="BB6">
        <f>(INDEX('Crude Oil Prices'!$C:$C,COLUMN(BB$1)+$E6,1))</f>
        <v/>
      </c>
      <c r="BC6">
        <f>(INDEX('Crude Oil Prices'!$C:$C,COLUMN(BC$1)+$E6,1))</f>
        <v/>
      </c>
      <c r="BD6">
        <f>(INDEX('Crude Oil Prices'!$C:$C,COLUMN(BD$1)+$E6,1))</f>
        <v/>
      </c>
      <c r="BE6">
        <f>(INDEX('Crude Oil Prices'!$C:$C,COLUMN(BE$1)+$E6,1))</f>
        <v/>
      </c>
      <c r="BF6">
        <f>(INDEX('Crude Oil Prices'!$C:$C,COLUMN(BF$1)+$E6,1))</f>
        <v/>
      </c>
      <c r="BG6">
        <f>(INDEX('Crude Oil Prices'!$C:$C,COLUMN(BG$1)+$E6,1))</f>
        <v/>
      </c>
      <c r="BH6">
        <f>(INDEX('Crude Oil Prices'!$C:$C,COLUMN(BH$1)+$E6,1))</f>
        <v/>
      </c>
      <c r="BI6">
        <f>(INDEX('Crude Oil Prices'!$C:$C,COLUMN(BI$1)+$E6,1))</f>
        <v/>
      </c>
      <c r="BJ6">
        <f>(INDEX('Crude Oil Prices'!$C:$C,COLUMN(BJ$1)+$E6,1))</f>
        <v/>
      </c>
      <c r="BK6">
        <f>(INDEX('Crude Oil Prices'!$C:$C,COLUMN(BK$1)+$E6,1))</f>
        <v/>
      </c>
      <c r="BL6">
        <f>(INDEX('Crude Oil Prices'!$C:$C,COLUMN(BL$1)+$E6,1))</f>
        <v/>
      </c>
      <c r="BM6">
        <f>(INDEX('Crude Oil Prices'!$C:$C,COLUMN(BM$1)+$E6,1))</f>
        <v/>
      </c>
      <c r="BN6">
        <f>(INDEX('Crude Oil Prices'!$C:$C,COLUMN(BN$1)+$E6,1))</f>
        <v/>
      </c>
      <c r="BO6">
        <f>(INDEX('Crude Oil Prices'!$C:$C,COLUMN(BO$1)+$E6,1))</f>
        <v/>
      </c>
      <c r="BP6">
        <f>(INDEX('Crude Oil Prices'!$C:$C,COLUMN(BP$1)+$E6,1))</f>
        <v/>
      </c>
      <c r="BQ6">
        <f>(INDEX('Crude Oil Prices'!$C:$C,COLUMN(BQ$1)+$E6,1))</f>
        <v/>
      </c>
      <c r="BR6">
        <f>(INDEX('Crude Oil Prices'!$C:$C,COLUMN(BR$1)+$E6,1))</f>
        <v/>
      </c>
      <c r="BS6">
        <f>(INDEX('Crude Oil Prices'!$C:$C,COLUMN(BS$1)+$E6,1))</f>
        <v/>
      </c>
      <c r="BT6">
        <f>(INDEX('Crude Oil Prices'!$C:$C,COLUMN(BT$1)+$E6,1))</f>
        <v/>
      </c>
      <c r="BU6">
        <f>(INDEX('Crude Oil Prices'!$C:$C,COLUMN(BU$1)+$E6,1))</f>
        <v/>
      </c>
      <c r="BV6">
        <f>(INDEX('Crude Oil Prices'!$C:$C,COLUMN(BV$1)+$E6,1))</f>
        <v/>
      </c>
      <c r="BW6">
        <f>(INDEX('Crude Oil Prices'!$C:$C,COLUMN(BW$1)+$E6,1))</f>
        <v/>
      </c>
      <c r="BX6">
        <f>(INDEX('Crude Oil Prices'!$C:$C,COLUMN(BX$1)+$E6,1))</f>
        <v/>
      </c>
      <c r="BY6">
        <f>(INDEX('Crude Oil Prices'!$C:$C,COLUMN(BY$1)+$E6,1))</f>
        <v/>
      </c>
      <c r="BZ6">
        <f>(INDEX('Crude Oil Prices'!$C:$C,COLUMN(BZ$1)+$E6,1))</f>
        <v/>
      </c>
      <c r="CA6">
        <f>(INDEX('Crude Oil Prices'!$C:$C,COLUMN(CA$1)+$E6,1))</f>
        <v/>
      </c>
      <c r="CB6">
        <f>(INDEX('Crude Oil Prices'!$C:$C,COLUMN(CB$1)+$E6,1))</f>
        <v/>
      </c>
      <c r="CC6">
        <f>(INDEX('Crude Oil Prices'!$C:$C,COLUMN(CC$1)+$E6,1))</f>
        <v/>
      </c>
      <c r="CD6">
        <f>(INDEX('Crude Oil Prices'!$C:$C,COLUMN(CD$1)+$E6,1))</f>
        <v/>
      </c>
      <c r="CE6">
        <f>(INDEX('Crude Oil Prices'!$C:$C,COLUMN(CE$1)+$E6,1))</f>
        <v/>
      </c>
      <c r="CF6">
        <f>(INDEX('Crude Oil Prices'!$C:$C,COLUMN(CF$1)+$E6,1))</f>
        <v/>
      </c>
      <c r="CG6">
        <f>(INDEX('Crude Oil Prices'!$C:$C,COLUMN(CG$1)+$E6,1))</f>
        <v/>
      </c>
      <c r="CH6">
        <f>(INDEX('Crude Oil Prices'!$C:$C,COLUMN(CH$1)+$E6,1))</f>
        <v/>
      </c>
      <c r="CI6">
        <f>(INDEX('Crude Oil Prices'!$C:$C,COLUMN(CI$1)+$E6,1))</f>
        <v/>
      </c>
      <c r="CJ6">
        <f>(INDEX('Crude Oil Prices'!$C:$C,COLUMN(CJ$1)+$E6,1))</f>
        <v/>
      </c>
      <c r="CK6">
        <f>(INDEX('Crude Oil Prices'!$C:$C,COLUMN(CK$1)+$E6,1))</f>
        <v/>
      </c>
      <c r="CL6">
        <f>(INDEX('Crude Oil Prices'!$C:$C,COLUMN(CL$1)+$E6,1))</f>
        <v/>
      </c>
      <c r="CM6">
        <f>(INDEX('Crude Oil Prices'!$C:$C,COLUMN(CM$1)+$E6,1))</f>
        <v/>
      </c>
      <c r="CN6">
        <f>(INDEX('Crude Oil Prices'!$C:$C,COLUMN(CN$1)+$E6,1))</f>
        <v/>
      </c>
      <c r="CO6">
        <f>(INDEX('Crude Oil Prices'!$C:$C,COLUMN(CO$1)+$E6,1))</f>
        <v/>
      </c>
      <c r="CP6">
        <f>(INDEX('Crude Oil Prices'!$C:$C,COLUMN(CP$1)+$E6,1))</f>
        <v/>
      </c>
      <c r="CQ6">
        <f>(INDEX('Crude Oil Prices'!$C:$C,COLUMN(CQ$1)+$E6,1))</f>
        <v/>
      </c>
      <c r="CR6">
        <f>(INDEX('Crude Oil Prices'!$C:$C,COLUMN(CR$1)+$E6,1))</f>
        <v/>
      </c>
      <c r="CS6">
        <f>(INDEX('Crude Oil Prices'!$C:$C,COLUMN(CS$1)+$E6,1))</f>
        <v/>
      </c>
      <c r="CT6">
        <f>(INDEX('Crude Oil Prices'!$C:$C,COLUMN(CT$1)+$E6,1))</f>
        <v/>
      </c>
      <c r="CU6">
        <f>(INDEX('Crude Oil Prices'!$C:$C,COLUMN(CU$1)+$E6,1))</f>
        <v/>
      </c>
      <c r="CV6">
        <f>(INDEX('Crude Oil Prices'!$C:$C,COLUMN(CV$1)+$E6,1))</f>
        <v/>
      </c>
      <c r="CW6">
        <f>(INDEX('Crude Oil Prices'!$C:$C,COLUMN(CW$1)+$E6,1))</f>
        <v/>
      </c>
      <c r="CX6">
        <f>(INDEX('Crude Oil Prices'!$C:$C,COLUMN(CX$1)+$E6,1))</f>
        <v/>
      </c>
      <c r="CY6">
        <f>(INDEX('Crude Oil Prices'!$C:$C,COLUMN(CY$1)+$E6,1))</f>
        <v/>
      </c>
      <c r="CZ6">
        <f>(INDEX('Crude Oil Prices'!$C:$C,COLUMN(CZ$1)+$E6,1))</f>
        <v/>
      </c>
      <c r="DA6">
        <f>(INDEX('Crude Oil Prices'!$C:$C,COLUMN(DA$1)+$E6,1))</f>
        <v/>
      </c>
      <c r="DB6">
        <f>(INDEX('Crude Oil Prices'!$C:$C,COLUMN(DB$1)+$E6,1))</f>
        <v/>
      </c>
      <c r="DC6">
        <f>(INDEX('Crude Oil Prices'!$C:$C,COLUMN(DC$1)+$E6,1))</f>
        <v/>
      </c>
      <c r="DD6">
        <f>(INDEX('Crude Oil Prices'!$C:$C,COLUMN(DD$1)+$E6,1))</f>
        <v/>
      </c>
      <c r="DE6">
        <f>(INDEX('Crude Oil Prices'!$C:$C,COLUMN(DE$1)+$E6,1))</f>
        <v/>
      </c>
      <c r="DF6">
        <f>(INDEX('Crude Oil Prices'!$C:$C,COLUMN(DF$1)+$E6,1))</f>
        <v/>
      </c>
      <c r="DG6">
        <f>(INDEX('Crude Oil Prices'!$C:$C,COLUMN(DG$1)+$E6,1))</f>
        <v/>
      </c>
      <c r="DH6">
        <f>(INDEX('Crude Oil Prices'!$C:$C,COLUMN(DH$1)+$E6,1))</f>
        <v/>
      </c>
      <c r="DI6">
        <f>(INDEX('Crude Oil Prices'!$C:$C,COLUMN(DI$1)+$E6,1))</f>
        <v/>
      </c>
      <c r="DJ6">
        <f>(INDEX('Crude Oil Prices'!$C:$C,COLUMN(DJ$1)+$E6,1))</f>
        <v/>
      </c>
      <c r="DK6">
        <f>(INDEX('Crude Oil Prices'!$C:$C,COLUMN(DK$1)+$E6,1))</f>
        <v/>
      </c>
      <c r="DL6">
        <f>(INDEX('Crude Oil Prices'!$C:$C,COLUMN(DL$1)+$E6,1))</f>
        <v/>
      </c>
      <c r="DM6">
        <f>(INDEX('Crude Oil Prices'!$C:$C,COLUMN(DM$1)+$E6,1))</f>
        <v/>
      </c>
      <c r="DN6">
        <f>(INDEX('Crude Oil Prices'!$C:$C,COLUMN(DN$1)+$E6,1))</f>
        <v/>
      </c>
      <c r="DO6">
        <f>(INDEX('Crude Oil Prices'!$C:$C,COLUMN(DO$1)+$E6,1))</f>
        <v/>
      </c>
      <c r="DP6">
        <f>(INDEX('Crude Oil Prices'!$C:$C,COLUMN(DP$1)+$E6,1))</f>
        <v/>
      </c>
      <c r="DQ6">
        <f>(INDEX('Crude Oil Prices'!$C:$C,COLUMN(DQ$1)+$E6,1))</f>
        <v/>
      </c>
      <c r="DR6">
        <f>(INDEX('Crude Oil Prices'!$C:$C,COLUMN(DR$1)+$E6,1))</f>
        <v/>
      </c>
      <c r="DS6">
        <f>(INDEX('Crude Oil Prices'!$C:$C,COLUMN(DS$1)+$E6,1))</f>
        <v/>
      </c>
      <c r="DT6">
        <f>(INDEX('Crude Oil Prices'!$C:$C,COLUMN(DT$1)+$E6,1))</f>
        <v/>
      </c>
      <c r="DU6">
        <f>(INDEX('Crude Oil Prices'!$C:$C,COLUMN(DU$1)+$E6,1))</f>
        <v/>
      </c>
      <c r="DV6">
        <f>(INDEX('Crude Oil Prices'!$C:$C,COLUMN(DV$1)+$E6,1))</f>
        <v/>
      </c>
      <c r="DW6">
        <f>(INDEX('Crude Oil Prices'!$C:$C,COLUMN(DW$1)+$E6,1))</f>
        <v/>
      </c>
      <c r="DX6">
        <f>(INDEX('Crude Oil Prices'!$C:$C,COLUMN(DX$1)+$E6,1))</f>
        <v/>
      </c>
      <c r="DY6">
        <f>(INDEX('Crude Oil Prices'!$C:$C,COLUMN(DY$1)+$E6,1))</f>
        <v/>
      </c>
      <c r="DZ6">
        <f>(INDEX('Crude Oil Prices'!$C:$C,COLUMN(DZ$1)+$E6,1))</f>
        <v/>
      </c>
      <c r="EA6">
        <f>(INDEX('Crude Oil Prices'!$C:$C,COLUMN(EA$1)+$E6,1))</f>
        <v/>
      </c>
      <c r="EB6">
        <f>(INDEX('Crude Oil Prices'!$C:$C,COLUMN(EB$1)+$E6,1))</f>
        <v/>
      </c>
      <c r="EC6">
        <f>(INDEX('Crude Oil Prices'!$C:$C,COLUMN(EC$1)+$E6,1))</f>
        <v/>
      </c>
      <c r="ED6">
        <f>(INDEX('Crude Oil Prices'!$C:$C,COLUMN(ED$1)+$E6,1))</f>
        <v/>
      </c>
      <c r="EE6">
        <f>(INDEX('Crude Oil Prices'!$C:$C,COLUMN(EE$1)+$E6,1))</f>
        <v/>
      </c>
      <c r="EF6">
        <f>(INDEX('Crude Oil Prices'!$C:$C,COLUMN(EF$1)+$E6,1))</f>
        <v/>
      </c>
      <c r="EG6">
        <f>(INDEX('Crude Oil Prices'!$C:$C,COLUMN(EG$1)+$E6,1))</f>
        <v/>
      </c>
      <c r="EH6">
        <f>(INDEX('Crude Oil Prices'!$C:$C,COLUMN(EH$1)+$E6,1))</f>
        <v/>
      </c>
      <c r="EI6">
        <f>(INDEX('Crude Oil Prices'!$C:$C,COLUMN(EI$1)+$E6,1))</f>
        <v/>
      </c>
      <c r="EJ6">
        <f>(INDEX('Crude Oil Prices'!$C:$C,COLUMN(EJ$1)+$E6,1))</f>
        <v/>
      </c>
      <c r="EK6">
        <f>(INDEX('Crude Oil Prices'!$C:$C,COLUMN(EK$1)+$E6,1))</f>
        <v/>
      </c>
      <c r="EL6">
        <f>(INDEX('Crude Oil Prices'!$C:$C,COLUMN(EL$1)+$E6,1))</f>
        <v/>
      </c>
      <c r="EM6">
        <f>(INDEX('Crude Oil Prices'!$C:$C,COLUMN(EM$1)+$E6,1))</f>
        <v/>
      </c>
      <c r="EN6">
        <f>(INDEX('Crude Oil Prices'!$C:$C,COLUMN(EN$1)+$E6,1))</f>
        <v/>
      </c>
      <c r="EO6">
        <f>(INDEX('Crude Oil Prices'!$C:$C,COLUMN(EO$1)+$E6,1))</f>
        <v/>
      </c>
      <c r="EP6">
        <f>(INDEX('Crude Oil Prices'!$C:$C,COLUMN(EP$1)+$E6,1))</f>
        <v/>
      </c>
      <c r="EQ6">
        <f>(INDEX('Crude Oil Prices'!$C:$C,COLUMN(EQ$1)+$E6,1))</f>
        <v/>
      </c>
      <c r="ER6">
        <f>(INDEX('Crude Oil Prices'!$C:$C,COLUMN(ER$1)+$E6,1))</f>
        <v/>
      </c>
      <c r="ES6">
        <f>(INDEX('Crude Oil Prices'!$C:$C,COLUMN(ES$1)+$E6,1))</f>
        <v/>
      </c>
      <c r="ET6">
        <f>(INDEX('Crude Oil Prices'!$C:$C,COLUMN(ET$1)+$E6,1))</f>
        <v/>
      </c>
      <c r="EU6">
        <f>(INDEX('Crude Oil Prices'!$C:$C,COLUMN(EU$1)+$E6,1))</f>
        <v/>
      </c>
      <c r="EV6">
        <f>(INDEX('Crude Oil Prices'!$C:$C,COLUMN(EV$1)+$E6,1))</f>
        <v/>
      </c>
      <c r="EW6">
        <f>(INDEX('Crude Oil Prices'!$C:$C,COLUMN(EW$1)+$E6,1))</f>
        <v/>
      </c>
      <c r="EX6">
        <f>(INDEX('Crude Oil Prices'!$C:$C,COLUMN(EX$1)+$E6,1))</f>
        <v/>
      </c>
      <c r="EY6">
        <f>(INDEX('Crude Oil Prices'!$C:$C,COLUMN(EY$1)+$E6,1))</f>
        <v/>
      </c>
      <c r="EZ6">
        <f>(INDEX('Crude Oil Prices'!$C:$C,COLUMN(EZ$1)+$E6,1))</f>
        <v/>
      </c>
      <c r="FA6">
        <f>(INDEX('Crude Oil Prices'!$C:$C,COLUMN(FA$1)+$E6,1))</f>
        <v/>
      </c>
      <c r="FB6">
        <f>(INDEX('Crude Oil Prices'!$C:$C,COLUMN(FB$1)+$E6,1))</f>
        <v/>
      </c>
      <c r="FC6">
        <f>(INDEX('Crude Oil Prices'!$C:$C,COLUMN(FC$1)+$E6,1))</f>
        <v/>
      </c>
      <c r="FD6">
        <f>(INDEX('Crude Oil Prices'!$C:$C,COLUMN(FD$1)+$E6,1))</f>
        <v/>
      </c>
      <c r="FE6">
        <f>(INDEX('Crude Oil Prices'!$C:$C,COLUMN(FE$1)+$E6,1))</f>
        <v/>
      </c>
      <c r="FF6">
        <f>(INDEX('Crude Oil Prices'!$C:$C,COLUMN(FF$1)+$E6,1))</f>
        <v/>
      </c>
      <c r="FG6">
        <f>(INDEX('Crude Oil Prices'!$C:$C,COLUMN(FG$1)+$E6,1))</f>
        <v/>
      </c>
      <c r="FH6">
        <f>(INDEX('Crude Oil Prices'!$C:$C,COLUMN(FH$1)+$E6,1))</f>
        <v/>
      </c>
      <c r="FI6">
        <f>(INDEX('Crude Oil Prices'!$C:$C,COLUMN(FI$1)+$E6,1))</f>
        <v/>
      </c>
      <c r="FJ6">
        <f>(INDEX('Crude Oil Prices'!$C:$C,COLUMN(FJ$1)+$E6,1))</f>
        <v/>
      </c>
      <c r="FK6">
        <f>(INDEX('Crude Oil Prices'!$C:$C,COLUMN(FK$1)+$E6,1))</f>
        <v/>
      </c>
      <c r="FL6">
        <f>(INDEX('Crude Oil Prices'!$C:$C,COLUMN(FL$1)+$E6,1))</f>
        <v/>
      </c>
      <c r="FM6">
        <f>(INDEX('Crude Oil Prices'!$C:$C,COLUMN(FM$1)+$E6,1))</f>
        <v/>
      </c>
      <c r="FN6">
        <f>(INDEX('Crude Oil Prices'!$C:$C,COLUMN(FN$1)+$E6,1))</f>
        <v/>
      </c>
      <c r="FO6">
        <f>(INDEX('Crude Oil Prices'!$C:$C,COLUMN(FO$1)+$E6,1))</f>
        <v/>
      </c>
      <c r="FP6">
        <f>(INDEX('Crude Oil Prices'!$C:$C,COLUMN(FP$1)+$E6,1))</f>
        <v/>
      </c>
      <c r="FQ6">
        <f>(INDEX('Crude Oil Prices'!$C:$C,COLUMN(FQ$1)+$E6,1))</f>
        <v/>
      </c>
      <c r="FR6">
        <f>(INDEX('Crude Oil Prices'!$C:$C,COLUMN(FR$1)+$E6,1))</f>
        <v/>
      </c>
      <c r="FS6">
        <f>(INDEX('Crude Oil Prices'!$C:$C,COLUMN(FS$1)+$E6,1))</f>
        <v/>
      </c>
      <c r="FT6">
        <f>(INDEX('Crude Oil Prices'!$C:$C,COLUMN(FT$1)+$E6,1))</f>
        <v/>
      </c>
      <c r="FU6">
        <f>(INDEX('Crude Oil Prices'!$C:$C,COLUMN(FU$1)+$E6,1))</f>
        <v/>
      </c>
      <c r="FV6">
        <f>(INDEX('Crude Oil Prices'!$C:$C,COLUMN(FV$1)+$E6,1))</f>
        <v/>
      </c>
      <c r="FW6">
        <f>(INDEX('Crude Oil Prices'!$C:$C,COLUMN(FW$1)+$E6,1))</f>
        <v/>
      </c>
      <c r="FX6">
        <f>(INDEX('Crude Oil Prices'!$C:$C,COLUMN(FX$1)+$E6,1))</f>
        <v/>
      </c>
      <c r="FY6">
        <f>(INDEX('Crude Oil Prices'!$C:$C,COLUMN(FY$1)+$E6,1))</f>
        <v/>
      </c>
      <c r="FZ6">
        <f>(INDEX('Crude Oil Prices'!$C:$C,COLUMN(FZ$1)+$E6,1))</f>
        <v/>
      </c>
      <c r="GA6">
        <f>(INDEX('Crude Oil Prices'!$C:$C,COLUMN(GA$1)+$E6,1))</f>
        <v/>
      </c>
      <c r="GB6">
        <f>(INDEX('Crude Oil Prices'!$C:$C,COLUMN(GB$1)+$E6,1))</f>
        <v/>
      </c>
      <c r="GC6">
        <f>(INDEX('Crude Oil Prices'!$C:$C,COLUMN(GC$1)+$E6,1))</f>
        <v/>
      </c>
      <c r="GD6">
        <f>(INDEX('Crude Oil Prices'!$C:$C,COLUMN(GD$1)+$E6,1))</f>
        <v/>
      </c>
      <c r="GE6">
        <f>(INDEX('Crude Oil Prices'!$C:$C,COLUMN(GE$1)+$E6,1))</f>
        <v/>
      </c>
      <c r="GF6">
        <f>(INDEX('Crude Oil Prices'!$C:$C,COLUMN(GF$1)+$E6,1))</f>
        <v/>
      </c>
      <c r="GG6">
        <f>(INDEX('Crude Oil Prices'!$C:$C,COLUMN(GG$1)+$E6,1))</f>
        <v/>
      </c>
      <c r="GH6">
        <f>(INDEX('Crude Oil Prices'!$C:$C,COLUMN(GH$1)+$E6,1))</f>
        <v/>
      </c>
      <c r="GI6">
        <f>(INDEX('Crude Oil Prices'!$C:$C,COLUMN(GI$1)+$E6,1))</f>
        <v/>
      </c>
      <c r="GJ6">
        <f>(INDEX('Crude Oil Prices'!$C:$C,COLUMN(GJ$1)+$E6,1))</f>
        <v/>
      </c>
      <c r="GK6">
        <f>(INDEX('Crude Oil Prices'!$C:$C,COLUMN(GK$1)+$E6,1))</f>
        <v/>
      </c>
      <c r="GL6">
        <f>(INDEX('Crude Oil Prices'!$C:$C,COLUMN(GL$1)+$E6,1))</f>
        <v/>
      </c>
      <c r="GM6">
        <f>(INDEX('Crude Oil Prices'!$C:$C,COLUMN(GM$1)+$E6,1))</f>
        <v/>
      </c>
      <c r="GN6">
        <f>(INDEX('Crude Oil Prices'!$C:$C,COLUMN(GN$1)+$E6,1))</f>
        <v/>
      </c>
      <c r="GO6">
        <f>(INDEX('Crude Oil Prices'!$C:$C,COLUMN(GO$1)+$E6,1))</f>
        <v/>
      </c>
      <c r="GP6">
        <f>(INDEX('Crude Oil Prices'!$C:$C,COLUMN(GP$1)+$E6,1))</f>
        <v/>
      </c>
      <c r="GQ6">
        <f>(INDEX('Crude Oil Prices'!$C:$C,COLUMN(GQ$1)+$E6,1))</f>
        <v/>
      </c>
      <c r="GR6">
        <f>(INDEX('Crude Oil Prices'!$C:$C,COLUMN(GR$1)+$E6,1))</f>
        <v/>
      </c>
      <c r="GS6">
        <f>(INDEX('Crude Oil Prices'!$C:$C,COLUMN(GS$1)+$E6,1))</f>
        <v/>
      </c>
      <c r="GT6">
        <f>(INDEX('Crude Oil Prices'!$C:$C,COLUMN(GT$1)+$E6,1))</f>
        <v/>
      </c>
      <c r="GU6">
        <f>(INDEX('Crude Oil Prices'!$C:$C,COLUMN(GU$1)+$E6,1))</f>
        <v/>
      </c>
      <c r="GV6">
        <f>(INDEX('Crude Oil Prices'!$C:$C,COLUMN(GV$1)+$E6,1))</f>
        <v/>
      </c>
      <c r="GW6">
        <f>(INDEX('Crude Oil Prices'!$C:$C,COLUMN(GW$1)+$E6,1))</f>
        <v/>
      </c>
      <c r="GX6">
        <f>(INDEX('Crude Oil Prices'!$C:$C,COLUMN(GX$1)+$E6,1))</f>
        <v/>
      </c>
      <c r="GY6">
        <f>(INDEX('Crude Oil Prices'!$C:$C,COLUMN(GY$1)+$E6,1))</f>
        <v/>
      </c>
      <c r="GZ6">
        <f>(INDEX('Crude Oil Prices'!$C:$C,COLUMN(GZ$1)+$E6,1))</f>
        <v/>
      </c>
      <c r="HA6">
        <f>(INDEX('Crude Oil Prices'!$C:$C,COLUMN(HA$1)+$E6,1))</f>
        <v/>
      </c>
      <c r="HB6">
        <f>(INDEX('Crude Oil Prices'!$C:$C,COLUMN(HB$1)+$E6,1))</f>
        <v/>
      </c>
      <c r="HC6">
        <f>(INDEX('Crude Oil Prices'!$C:$C,COLUMN(HC$1)+$E6,1))</f>
        <v/>
      </c>
      <c r="HD6">
        <f>(INDEX('Crude Oil Prices'!$C:$C,COLUMN(HD$1)+$E6,1))</f>
        <v/>
      </c>
      <c r="HE6">
        <f>(INDEX('Crude Oil Prices'!$C:$C,COLUMN(HE$1)+$E6,1))</f>
        <v/>
      </c>
      <c r="HF6">
        <f>(INDEX('Crude Oil Prices'!$C:$C,COLUMN(HF$1)+$E6,1))</f>
        <v/>
      </c>
      <c r="HG6">
        <f>(INDEX('Crude Oil Prices'!$C:$C,COLUMN(HG$1)+$E6,1))</f>
        <v/>
      </c>
      <c r="HH6">
        <f>(INDEX('Crude Oil Prices'!$C:$C,COLUMN(HH$1)+$E6,1))</f>
        <v/>
      </c>
      <c r="HI6">
        <f>(INDEX('Crude Oil Prices'!$C:$C,COLUMN(HI$1)+$E6,1))</f>
        <v/>
      </c>
      <c r="HJ6">
        <f>(INDEX('Crude Oil Prices'!$C:$C,COLUMN(HJ$1)+$E6,1))</f>
        <v/>
      </c>
      <c r="HK6">
        <f>(INDEX('Crude Oil Prices'!$C:$C,COLUMN(HK$1)+$E6,1))</f>
        <v/>
      </c>
      <c r="HL6">
        <f>(INDEX('Crude Oil Prices'!$C:$C,COLUMN(HL$1)+$E6,1))</f>
        <v/>
      </c>
      <c r="HM6">
        <f>(INDEX('Crude Oil Prices'!$C:$C,COLUMN(HM$1)+$E6,1))</f>
        <v/>
      </c>
      <c r="HN6">
        <f>(INDEX('Crude Oil Prices'!$C:$C,COLUMN(HN$1)+$E6,1))</f>
        <v/>
      </c>
      <c r="HO6">
        <f>(INDEX('Crude Oil Prices'!$C:$C,COLUMN(HO$1)+$E6,1))</f>
        <v/>
      </c>
      <c r="HP6">
        <f>(INDEX('Crude Oil Prices'!$C:$C,COLUMN(HP$1)+$E6,1))</f>
        <v/>
      </c>
      <c r="HQ6">
        <f>(INDEX('Crude Oil Prices'!$C:$C,COLUMN(HQ$1)+$E6,1))</f>
        <v/>
      </c>
      <c r="HR6">
        <f>(INDEX('Crude Oil Prices'!$C:$C,COLUMN(HR$1)+$E6,1))</f>
        <v/>
      </c>
      <c r="HS6">
        <f>(INDEX('Crude Oil Prices'!$C:$C,COLUMN(HS$1)+$E6,1))</f>
        <v/>
      </c>
      <c r="HT6">
        <f>(INDEX('Crude Oil Prices'!$C:$C,COLUMN(HT$1)+$E6,1))</f>
        <v/>
      </c>
      <c r="HU6">
        <f>(INDEX('Crude Oil Prices'!$C:$C,COLUMN(HU$1)+$E6,1))</f>
        <v/>
      </c>
      <c r="HV6">
        <f>(INDEX('Crude Oil Prices'!$C:$C,COLUMN(HV$1)+$E6,1))</f>
        <v/>
      </c>
      <c r="HW6">
        <f>(INDEX('Crude Oil Prices'!$C:$C,COLUMN(HW$1)+$E6,1))</f>
        <v/>
      </c>
      <c r="HX6">
        <f>(INDEX('Crude Oil Prices'!$C:$C,COLUMN(HX$1)+$E6,1))</f>
        <v/>
      </c>
      <c r="HY6">
        <f>(INDEX('Crude Oil Prices'!$C:$C,COLUMN(HY$1)+$E6,1))</f>
        <v/>
      </c>
      <c r="HZ6">
        <f>(INDEX('Crude Oil Prices'!$C:$C,COLUMN(HZ$1)+$E6,1))</f>
        <v/>
      </c>
      <c r="IA6">
        <f>(INDEX('Crude Oil Prices'!$C:$C,COLUMN(IA$1)+$E6,1))</f>
        <v/>
      </c>
      <c r="IB6">
        <f>(INDEX('Crude Oil Prices'!$C:$C,COLUMN(IB$1)+$E6,1))</f>
        <v/>
      </c>
      <c r="IC6">
        <f>(INDEX('Crude Oil Prices'!$C:$C,COLUMN(IC$1)+$E6,1))</f>
        <v/>
      </c>
      <c r="ID6">
        <f>(INDEX('Crude Oil Prices'!$C:$C,COLUMN(ID$1)+$E6,1))</f>
        <v/>
      </c>
      <c r="IE6">
        <f>(INDEX('Crude Oil Prices'!$C:$C,COLUMN(IE$1)+$E6,1))</f>
        <v/>
      </c>
      <c r="IF6">
        <f>(INDEX('Crude Oil Prices'!$C:$C,COLUMN(IF$1)+$E6,1))</f>
        <v/>
      </c>
      <c r="IG6">
        <f>(INDEX('Crude Oil Prices'!$C:$C,COLUMN(IG$1)+$E6,1))</f>
        <v/>
      </c>
      <c r="IH6">
        <f>(INDEX('Crude Oil Prices'!$C:$C,COLUMN(IH$1)+$E6,1))</f>
        <v/>
      </c>
      <c r="II6">
        <f>(INDEX('Crude Oil Prices'!$C:$C,COLUMN(II$1)+$E6,1))</f>
        <v/>
      </c>
      <c r="IJ6">
        <f>(INDEX('Crude Oil Prices'!$C:$C,COLUMN(IJ$1)+$E6,1))</f>
        <v/>
      </c>
      <c r="IK6">
        <f>(INDEX('Crude Oil Prices'!$C:$C,COLUMN(IK$1)+$E6,1))</f>
        <v/>
      </c>
      <c r="IL6">
        <f>(INDEX('Crude Oil Prices'!$C:$C,COLUMN(IL$1)+$E6,1))</f>
        <v/>
      </c>
      <c r="IM6">
        <f>(INDEX('Crude Oil Prices'!$C:$C,COLUMN(IM$1)+$E6,1))</f>
        <v/>
      </c>
      <c r="IN6">
        <f>(INDEX('Crude Oil Prices'!$C:$C,COLUMN(IN$1)+$E6,1))</f>
        <v/>
      </c>
      <c r="IO6">
        <f>(INDEX('Crude Oil Prices'!$C:$C,COLUMN(IO$1)+$E6,1))</f>
        <v/>
      </c>
      <c r="IP6">
        <f>(INDEX('Crude Oil Prices'!$C:$C,COLUMN(IP$1)+$E6,1))</f>
        <v/>
      </c>
      <c r="IQ6">
        <f>(INDEX('Crude Oil Prices'!$C:$C,COLUMN(IQ$1)+$E6,1))</f>
        <v/>
      </c>
      <c r="IR6">
        <f>(INDEX('Crude Oil Prices'!$C:$C,COLUMN(IR$1)+$E6,1))</f>
        <v/>
      </c>
      <c r="IS6">
        <f>(INDEX('Crude Oil Prices'!$C:$C,COLUMN(IS$1)+$E6,1))</f>
        <v/>
      </c>
      <c r="IT6">
        <f>(INDEX('Crude Oil Prices'!$C:$C,COLUMN(IT$1)+$E6,1))</f>
        <v/>
      </c>
      <c r="IU6">
        <f>(INDEX('Crude Oil Prices'!$C:$C,COLUMN(IU$1)+$E6,1))</f>
        <v/>
      </c>
      <c r="IV6">
        <f>(INDEX('Crude Oil Prices'!$C:$C,COLUMN(IV$1)+$E6,1))</f>
        <v/>
      </c>
      <c r="IW6">
        <f>(INDEX('Crude Oil Prices'!$C:$C,COLUMN(IW$1)+$E6,1))</f>
        <v/>
      </c>
      <c r="IX6">
        <f>(INDEX('Crude Oil Prices'!$C:$C,COLUMN(IX$1)+$E6,1))</f>
        <v/>
      </c>
      <c r="IY6">
        <f>(INDEX('Crude Oil Prices'!$C:$C,COLUMN(IY$1)+$E6,1))</f>
        <v/>
      </c>
      <c r="IZ6">
        <f>(INDEX('Crude Oil Prices'!$C:$C,COLUMN(IZ$1)+$E6,1))</f>
        <v/>
      </c>
      <c r="JA6">
        <f>(INDEX('Crude Oil Prices'!$C:$C,COLUMN(JA$1)+$E6,1))</f>
        <v/>
      </c>
      <c r="JB6">
        <f>(INDEX('Crude Oil Prices'!$C:$C,COLUMN(JB$1)+$E6,1))</f>
        <v/>
      </c>
      <c r="JC6">
        <f>(INDEX('Crude Oil Prices'!$C:$C,COLUMN(JC$1)+$E6,1))</f>
        <v/>
      </c>
      <c r="JD6">
        <f>(INDEX('Crude Oil Prices'!$C:$C,COLUMN(JD$1)+$E6,1))</f>
        <v/>
      </c>
      <c r="JE6">
        <f>(INDEX('Crude Oil Prices'!$C:$C,COLUMN(JE$1)+$E6,1))</f>
        <v/>
      </c>
      <c r="JF6">
        <f>(INDEX('Crude Oil Prices'!$C:$C,COLUMN(JF$1)+$E6,1))</f>
        <v/>
      </c>
      <c r="JG6">
        <f>(INDEX('Crude Oil Prices'!$C:$C,COLUMN(JG$1)+$E6,1))</f>
        <v/>
      </c>
      <c r="JH6">
        <f>(INDEX('Crude Oil Prices'!$C:$C,COLUMN(JH$1)+$E6,1))</f>
        <v/>
      </c>
      <c r="JI6">
        <f>(INDEX('Crude Oil Prices'!$C:$C,COLUMN(JI$1)+$E6,1))</f>
        <v/>
      </c>
      <c r="JJ6">
        <f>(INDEX('Crude Oil Prices'!$C:$C,COLUMN(JJ$1)+$E6,1))</f>
        <v/>
      </c>
      <c r="JK6">
        <f>(INDEX('Crude Oil Prices'!$C:$C,COLUMN(JK$1)+$E6,1))</f>
        <v/>
      </c>
      <c r="JL6">
        <f>(INDEX('Crude Oil Prices'!$C:$C,COLUMN(JL$1)+$E6,1))</f>
        <v/>
      </c>
      <c r="JM6">
        <f>(INDEX('Crude Oil Prices'!$C:$C,COLUMN(JM$1)+$E6,1))</f>
        <v/>
      </c>
      <c r="JN6">
        <f>(INDEX('Crude Oil Prices'!$C:$C,COLUMN(JN$1)+$E6,1))</f>
        <v/>
      </c>
      <c r="JO6">
        <f>(INDEX('Crude Oil Prices'!$C:$C,COLUMN(JO$1)+$E6,1))</f>
        <v/>
      </c>
      <c r="JP6">
        <f>(INDEX('Crude Oil Prices'!$C:$C,COLUMN(JP$1)+$E6,1))</f>
        <v/>
      </c>
      <c r="JQ6">
        <f>(INDEX('Crude Oil Prices'!$C:$C,COLUMN(JQ$1)+$E6,1))</f>
        <v/>
      </c>
      <c r="JR6">
        <f>(INDEX('Crude Oil Prices'!$C:$C,COLUMN(JR$1)+$E6,1))</f>
        <v/>
      </c>
      <c r="JS6">
        <f>(INDEX('Crude Oil Prices'!$C:$C,COLUMN(JS$1)+$E6,1))</f>
        <v/>
      </c>
      <c r="JT6">
        <f>(INDEX('Crude Oil Prices'!$C:$C,COLUMN(JT$1)+$E6,1))</f>
        <v/>
      </c>
      <c r="JU6">
        <f>(INDEX('Crude Oil Prices'!$C:$C,COLUMN(JU$1)+$E6,1))</f>
        <v/>
      </c>
      <c r="JV6">
        <f>(INDEX('Crude Oil Prices'!$C:$C,COLUMN(JV$1)+$E6,1))</f>
        <v/>
      </c>
      <c r="JW6">
        <f>(INDEX('Crude Oil Prices'!$C:$C,COLUMN(JW$1)+$E6,1))</f>
        <v/>
      </c>
      <c r="JX6">
        <f>(INDEX('Crude Oil Prices'!$C:$C,COLUMN(JX$1)+$E6,1))</f>
        <v/>
      </c>
      <c r="JY6">
        <f>(INDEX('Crude Oil Prices'!$C:$C,COLUMN(JY$1)+$E6,1))</f>
        <v/>
      </c>
      <c r="JZ6">
        <f>(INDEX('Crude Oil Prices'!$C:$C,COLUMN(JZ$1)+$E6,1))</f>
        <v/>
      </c>
      <c r="KA6">
        <f>(INDEX('Crude Oil Prices'!$C:$C,COLUMN(KA$1)+$E6,1))</f>
        <v/>
      </c>
      <c r="KB6">
        <f>(INDEX('Crude Oil Prices'!$C:$C,COLUMN(KB$1)+$E6,1))</f>
        <v/>
      </c>
      <c r="KC6">
        <f>(INDEX('Crude Oil Prices'!$C:$C,COLUMN(KC$1)+$E6,1))</f>
        <v/>
      </c>
      <c r="KD6">
        <f>(INDEX('Crude Oil Prices'!$C:$C,COLUMN(KD$1)+$E6,1))</f>
        <v/>
      </c>
      <c r="KE6">
        <f>(INDEX('Crude Oil Prices'!$C:$C,COLUMN(KE$1)+$E6,1))</f>
        <v/>
      </c>
      <c r="KF6">
        <f>(INDEX('Crude Oil Prices'!$C:$C,COLUMN(KF$1)+$E6,1))</f>
        <v/>
      </c>
      <c r="KG6">
        <f>(INDEX('Crude Oil Prices'!$C:$C,COLUMN(KG$1)+$E6,1))</f>
        <v/>
      </c>
      <c r="KH6">
        <f>(INDEX('Crude Oil Prices'!$C:$C,COLUMN(KH$1)+$E6,1))</f>
        <v/>
      </c>
      <c r="KI6">
        <f>(INDEX('Crude Oil Prices'!$C:$C,COLUMN(KI$1)+$E6,1))</f>
        <v/>
      </c>
      <c r="KJ6">
        <f>(INDEX('Crude Oil Prices'!$C:$C,COLUMN(KJ$1)+$E6,1))</f>
        <v/>
      </c>
      <c r="KK6">
        <f>(INDEX('Crude Oil Prices'!$C:$C,COLUMN(KK$1)+$E6,1))</f>
        <v/>
      </c>
      <c r="KL6">
        <f>(INDEX('Crude Oil Prices'!$C:$C,COLUMN(KL$1)+$E6,1))</f>
        <v/>
      </c>
      <c r="KM6">
        <f>(INDEX('Crude Oil Prices'!$C:$C,COLUMN(KM$1)+$E6,1))</f>
        <v/>
      </c>
      <c r="KN6">
        <f>(INDEX('Crude Oil Prices'!$C:$C,COLUMN(KN$1)+$E6,1))</f>
        <v/>
      </c>
      <c r="KO6">
        <f>(INDEX('Crude Oil Prices'!$C:$C,COLUMN(KO$1)+$E6,1))</f>
        <v/>
      </c>
      <c r="KP6">
        <f>(INDEX('Crude Oil Prices'!$C:$C,COLUMN(KP$1)+$E6,1))</f>
        <v/>
      </c>
      <c r="KQ6">
        <f>(INDEX('Crude Oil Prices'!$C:$C,COLUMN(KQ$1)+$E6,1))</f>
        <v/>
      </c>
      <c r="KR6">
        <f>(INDEX('Crude Oil Prices'!$C:$C,COLUMN(KR$1)+$E6,1))</f>
        <v/>
      </c>
      <c r="KS6">
        <f>(INDEX('Crude Oil Prices'!$C:$C,COLUMN(KS$1)+$E6,1))</f>
        <v/>
      </c>
      <c r="KT6">
        <f>(INDEX('Crude Oil Prices'!$C:$C,COLUMN(KT$1)+$E6,1))</f>
        <v/>
      </c>
      <c r="KU6">
        <f>(INDEX('Crude Oil Prices'!$C:$C,COLUMN(KU$1)+$E6,1))</f>
        <v/>
      </c>
      <c r="KV6">
        <f>(INDEX('Crude Oil Prices'!$C:$C,COLUMN(KV$1)+$E6,1))</f>
        <v/>
      </c>
      <c r="KW6">
        <f>(INDEX('Crude Oil Prices'!$C:$C,COLUMN(KW$1)+$E6,1))</f>
        <v/>
      </c>
      <c r="KX6">
        <f>(INDEX('Crude Oil Prices'!$C:$C,COLUMN(KX$1)+$E6,1))</f>
        <v/>
      </c>
      <c r="KY6">
        <f>(INDEX('Crude Oil Prices'!$C:$C,COLUMN(KY$1)+$E6,1))</f>
        <v/>
      </c>
      <c r="KZ6">
        <f>(INDEX('Crude Oil Prices'!$C:$C,COLUMN(KZ$1)+$E6,1))</f>
        <v/>
      </c>
      <c r="LA6">
        <f>(INDEX('Crude Oil Prices'!$C:$C,COLUMN(LA$1)+$E6,1))</f>
        <v/>
      </c>
      <c r="LB6">
        <f>(INDEX('Crude Oil Prices'!$C:$C,COLUMN(LB$1)+$E6,1))</f>
        <v/>
      </c>
      <c r="LC6">
        <f>(INDEX('Crude Oil Prices'!$C:$C,COLUMN(LC$1)+$E6,1))</f>
        <v/>
      </c>
      <c r="LD6">
        <f>(INDEX('Crude Oil Prices'!$C:$C,COLUMN(LD$1)+$E6,1))</f>
        <v/>
      </c>
      <c r="LE6">
        <f>(INDEX('Crude Oil Prices'!$C:$C,COLUMN(LE$1)+$E6,1))</f>
        <v/>
      </c>
      <c r="LF6">
        <f>(INDEX('Crude Oil Prices'!$C:$C,COLUMN(LF$1)+$E6,1))</f>
        <v/>
      </c>
      <c r="LG6">
        <f>(INDEX('Crude Oil Prices'!$C:$C,COLUMN(LG$1)+$E6,1))</f>
        <v/>
      </c>
      <c r="LH6">
        <f>(INDEX('Crude Oil Prices'!$C:$C,COLUMN(LH$1)+$E6,1))</f>
        <v/>
      </c>
      <c r="LI6">
        <f>(INDEX('Crude Oil Prices'!$C:$C,COLUMN(LI$1)+$E6,1))</f>
        <v/>
      </c>
      <c r="LJ6">
        <f>(INDEX('Crude Oil Prices'!$C:$C,COLUMN(LJ$1)+$E6,1))</f>
        <v/>
      </c>
      <c r="LK6">
        <f>(INDEX('Crude Oil Prices'!$C:$C,COLUMN(LK$1)+$E6,1))</f>
        <v/>
      </c>
      <c r="LL6">
        <f>(INDEX('Crude Oil Prices'!$C:$C,COLUMN(LL$1)+$E6,1))</f>
        <v/>
      </c>
      <c r="LM6">
        <f>(INDEX('Crude Oil Prices'!$C:$C,COLUMN(LM$1)+$E6,1))</f>
        <v/>
      </c>
      <c r="LN6">
        <f>(INDEX('Crude Oil Prices'!$C:$C,COLUMN(LN$1)+$E6,1))</f>
        <v/>
      </c>
      <c r="LO6">
        <f>(INDEX('Crude Oil Prices'!$C:$C,COLUMN(LO$1)+$E6,1))</f>
        <v/>
      </c>
      <c r="LP6">
        <f>(INDEX('Crude Oil Prices'!$C:$C,COLUMN(LP$1)+$E6,1))</f>
        <v/>
      </c>
      <c r="LQ6">
        <f>(INDEX('Crude Oil Prices'!$C:$C,COLUMN(LQ$1)+$E6,1))</f>
        <v/>
      </c>
      <c r="LR6">
        <f>(INDEX('Crude Oil Prices'!$C:$C,COLUMN(LR$1)+$E6,1))</f>
        <v/>
      </c>
      <c r="LS6">
        <f>(INDEX('Crude Oil Prices'!$C:$C,COLUMN(LS$1)+$E6,1))</f>
        <v/>
      </c>
      <c r="LT6">
        <f>(INDEX('Crude Oil Prices'!$C:$C,COLUMN(LT$1)+$E6,1))</f>
        <v/>
      </c>
      <c r="LU6">
        <f>(INDEX('Crude Oil Prices'!$C:$C,COLUMN(LU$1)+$E6,1))</f>
        <v/>
      </c>
      <c r="LV6">
        <f>(INDEX('Crude Oil Prices'!$C:$C,COLUMN(LV$1)+$E6,1))</f>
        <v/>
      </c>
      <c r="LW6">
        <f>(INDEX('Crude Oil Prices'!$C:$C,COLUMN(LW$1)+$E6,1))</f>
        <v/>
      </c>
      <c r="LX6">
        <f>(INDEX('Crude Oil Prices'!$C:$C,COLUMN(LX$1)+$E6,1))</f>
        <v/>
      </c>
      <c r="LY6">
        <f>(INDEX('Crude Oil Prices'!$C:$C,COLUMN(LY$1)+$E6,1))</f>
        <v/>
      </c>
      <c r="LZ6">
        <f>(INDEX('Crude Oil Prices'!$C:$C,COLUMN(LZ$1)+$E6,1))</f>
        <v/>
      </c>
      <c r="MA6">
        <f>(INDEX('Crude Oil Prices'!$C:$C,COLUMN(MA$1)+$E6,1))</f>
        <v/>
      </c>
      <c r="MB6">
        <f>(INDEX('Crude Oil Prices'!$C:$C,COLUMN(MB$1)+$E6,1))</f>
        <v/>
      </c>
      <c r="MC6">
        <f>(INDEX('Crude Oil Prices'!$C:$C,COLUMN(MC$1)+$E6,1))</f>
        <v/>
      </c>
      <c r="MD6">
        <f>(INDEX('Crude Oil Prices'!$C:$C,COLUMN(MD$1)+$E6,1))</f>
        <v/>
      </c>
      <c r="ME6">
        <f>(INDEX('Crude Oil Prices'!$C:$C,COLUMN(ME$1)+$E6,1))</f>
        <v/>
      </c>
      <c r="MF6">
        <f>(INDEX('Crude Oil Prices'!$C:$C,COLUMN(MF$1)+$E6,1))</f>
        <v/>
      </c>
      <c r="MG6">
        <f>(INDEX('Crude Oil Prices'!$C:$C,COLUMN(MG$1)+$E6,1))</f>
        <v/>
      </c>
      <c r="MH6">
        <f>(INDEX('Crude Oil Prices'!$C:$C,COLUMN(MH$1)+$E6,1))</f>
        <v/>
      </c>
      <c r="MI6">
        <f>(INDEX('Crude Oil Prices'!$C:$C,COLUMN(MI$1)+$E6,1))</f>
        <v/>
      </c>
      <c r="MJ6">
        <f>(INDEX('Crude Oil Prices'!$C:$C,COLUMN(MJ$1)+$E6,1))</f>
        <v/>
      </c>
      <c r="MK6">
        <f>(INDEX('Crude Oil Prices'!$C:$C,COLUMN(MK$1)+$E6,1))</f>
        <v/>
      </c>
      <c r="ML6">
        <f>(INDEX('Crude Oil Prices'!$C:$C,COLUMN(ML$1)+$E6,1))</f>
        <v/>
      </c>
      <c r="MM6">
        <f>(INDEX('Crude Oil Prices'!$C:$C,COLUMN(MM$1)+$E6,1))</f>
        <v/>
      </c>
      <c r="MN6">
        <f>(INDEX('Crude Oil Prices'!$C:$C,COLUMN(MN$1)+$E6,1))</f>
        <v/>
      </c>
      <c r="MO6">
        <f>(INDEX('Crude Oil Prices'!$C:$C,COLUMN(MO$1)+$E6,1))</f>
        <v/>
      </c>
      <c r="MP6">
        <f>(INDEX('Crude Oil Prices'!$C:$C,COLUMN(MP$1)+$E6,1))</f>
        <v/>
      </c>
      <c r="MQ6">
        <f>(INDEX('Crude Oil Prices'!$C:$C,COLUMN(MQ$1)+$E6,1))</f>
        <v/>
      </c>
      <c r="MR6">
        <f>(INDEX('Crude Oil Prices'!$C:$C,COLUMN(MR$1)+$E6,1))</f>
        <v/>
      </c>
      <c r="MS6">
        <f>(INDEX('Crude Oil Prices'!$C:$C,COLUMN(MS$1)+$E6,1))</f>
        <v/>
      </c>
      <c r="MT6">
        <f>(INDEX('Crude Oil Prices'!$C:$C,COLUMN(MT$1)+$E6,1))</f>
        <v/>
      </c>
      <c r="MU6">
        <f>(INDEX('Crude Oil Prices'!$C:$C,COLUMN(MU$1)+$E6,1))</f>
        <v/>
      </c>
      <c r="MV6">
        <f>(INDEX('Crude Oil Prices'!$C:$C,COLUMN(MV$1)+$E6,1))</f>
        <v/>
      </c>
      <c r="MW6">
        <f>(INDEX('Crude Oil Prices'!$C:$C,COLUMN(MW$1)+$E6,1))</f>
        <v/>
      </c>
      <c r="MX6">
        <f>(INDEX('Crude Oil Prices'!$C:$C,COLUMN(MX$1)+$E6,1))</f>
        <v/>
      </c>
      <c r="MY6">
        <f>(INDEX('Crude Oil Prices'!$C:$C,COLUMN(MY$1)+$E6,1))</f>
        <v/>
      </c>
      <c r="MZ6">
        <f>(INDEX('Crude Oil Prices'!$C:$C,COLUMN(MZ$1)+$E6,1))</f>
        <v/>
      </c>
      <c r="NA6">
        <f>(INDEX('Crude Oil Prices'!$C:$C,COLUMN(NA$1)+$E6,1))</f>
        <v/>
      </c>
      <c r="NB6">
        <f>(INDEX('Crude Oil Prices'!$C:$C,COLUMN(NB$1)+$E6,1))</f>
        <v/>
      </c>
      <c r="NC6">
        <f>(INDEX('Crude Oil Prices'!$C:$C,COLUMN(NC$1)+$E6,1))</f>
        <v/>
      </c>
      <c r="ND6">
        <f>(INDEX('Crude Oil Prices'!$C:$C,COLUMN(ND$1)+$E6,1))</f>
        <v/>
      </c>
      <c r="NE6">
        <f>(INDEX('Crude Oil Prices'!$C:$C,COLUMN(NE$1)+$E6,1))</f>
        <v/>
      </c>
      <c r="NF6">
        <f>(INDEX('Crude Oil Prices'!$C:$C,COLUMN(NF$1)+$E6,1))</f>
        <v/>
      </c>
      <c r="NG6">
        <f>(INDEX('Crude Oil Prices'!$C:$C,COLUMN(NG$1)+$E6,1))</f>
        <v/>
      </c>
      <c r="NH6">
        <f>(INDEX('Crude Oil Prices'!$C:$C,COLUMN(NH$1)+$E6,1))</f>
        <v/>
      </c>
      <c r="NI6">
        <f>(INDEX('Crude Oil Prices'!$C:$C,COLUMN(NI$1)+$E6,1))</f>
        <v/>
      </c>
      <c r="NJ6">
        <f>(INDEX('Crude Oil Prices'!$C:$C,COLUMN(NJ$1)+$E6,1))</f>
        <v/>
      </c>
      <c r="NK6">
        <f>(INDEX('Crude Oil Prices'!$C:$C,COLUMN(NK$1)+$E6,1))</f>
        <v/>
      </c>
      <c r="NL6">
        <f>(INDEX('Crude Oil Prices'!$C:$C,COLUMN(NL$1)+$E6,1))</f>
        <v/>
      </c>
      <c r="NM6">
        <f>(INDEX('Crude Oil Prices'!$C:$C,COLUMN(NM$1)+$E6,1))</f>
        <v/>
      </c>
      <c r="NN6">
        <f>(INDEX('Crude Oil Prices'!$C:$C,COLUMN(NN$1)+$E6,1))</f>
        <v/>
      </c>
      <c r="NO6">
        <f>(INDEX('Crude Oil Prices'!$C:$C,COLUMN(NO$1)+$E6,1))</f>
        <v/>
      </c>
      <c r="NP6">
        <f>(INDEX('Crude Oil Prices'!$C:$C,COLUMN(NP$1)+$E6,1))</f>
        <v/>
      </c>
      <c r="NQ6">
        <f>(INDEX('Crude Oil Prices'!$C:$C,COLUMN(NQ$1)+$E6,1))</f>
        <v/>
      </c>
      <c r="NR6">
        <f>(INDEX('Crude Oil Prices'!$C:$C,COLUMN(NR$1)+$E6,1))</f>
        <v/>
      </c>
      <c r="NS6">
        <f>(INDEX('Crude Oil Prices'!$C:$C,COLUMN(NS$1)+$E6,1))</f>
        <v/>
      </c>
      <c r="NT6">
        <f>(INDEX('Crude Oil Prices'!$C:$C,COLUMN(NT$1)+$E6,1))</f>
        <v/>
      </c>
      <c r="NU6">
        <f>(INDEX('Crude Oil Prices'!$C:$C,COLUMN(NU$1)+$E6,1))</f>
        <v/>
      </c>
      <c r="NV6">
        <f>(INDEX('Crude Oil Prices'!$C:$C,COLUMN(NV$1)+$E6,1))</f>
        <v/>
      </c>
      <c r="NW6">
        <f>(INDEX('Crude Oil Prices'!$C:$C,COLUMN(NW$1)+$E6,1))</f>
        <v/>
      </c>
      <c r="NX6">
        <f>(INDEX('Crude Oil Prices'!$C:$C,COLUMN(NX$1)+$E6,1))</f>
        <v/>
      </c>
      <c r="NY6">
        <f>(INDEX('Crude Oil Prices'!$C:$C,COLUMN(NY$1)+$E6,1))</f>
        <v/>
      </c>
      <c r="NZ6">
        <f>(INDEX('Crude Oil Prices'!$C:$C,COLUMN(NZ$1)+$E6,1))</f>
        <v/>
      </c>
      <c r="OA6">
        <f>(INDEX('Crude Oil Prices'!$C:$C,COLUMN(OA$1)+$E6,1))</f>
        <v/>
      </c>
      <c r="OB6">
        <f>(INDEX('Crude Oil Prices'!$C:$C,COLUMN(OB$1)+$E6,1))</f>
        <v/>
      </c>
      <c r="OC6">
        <f>(INDEX('Crude Oil Prices'!$C:$C,COLUMN(OC$1)+$E6,1))</f>
        <v/>
      </c>
      <c r="OD6">
        <f>(INDEX('Crude Oil Prices'!$C:$C,COLUMN(OD$1)+$E6,1))</f>
        <v/>
      </c>
      <c r="OE6">
        <f>(INDEX('Crude Oil Prices'!$C:$C,COLUMN(OE$1)+$E6,1))</f>
        <v/>
      </c>
      <c r="OF6">
        <f>(INDEX('Crude Oil Prices'!$C:$C,COLUMN(OF$1)+$E6,1))</f>
        <v/>
      </c>
      <c r="OG6">
        <f>(INDEX('Crude Oil Prices'!$C:$C,COLUMN(OG$1)+$E6,1))</f>
        <v/>
      </c>
      <c r="OH6">
        <f>(INDEX('Crude Oil Prices'!$C:$C,COLUMN(OH$1)+$E6,1))</f>
        <v/>
      </c>
      <c r="OI6">
        <f>(INDEX('Crude Oil Prices'!$C:$C,COLUMN(OI$1)+$E6,1))</f>
        <v/>
      </c>
      <c r="OJ6">
        <f>(INDEX('Crude Oil Prices'!$C:$C,COLUMN(OJ$1)+$E6,1))</f>
        <v/>
      </c>
      <c r="OK6">
        <f>(INDEX('Crude Oil Prices'!$C:$C,COLUMN(OK$1)+$E6,1))</f>
        <v/>
      </c>
      <c r="OL6">
        <f>(INDEX('Crude Oil Prices'!$C:$C,COLUMN(OL$1)+$E6,1))</f>
        <v/>
      </c>
      <c r="OM6">
        <f>(INDEX('Crude Oil Prices'!$C:$C,COLUMN(OM$1)+$E6,1))</f>
        <v/>
      </c>
      <c r="ON6">
        <f>(INDEX('Crude Oil Prices'!$C:$C,COLUMN(ON$1)+$E6,1))</f>
        <v/>
      </c>
      <c r="OO6">
        <f>(INDEX('Crude Oil Prices'!$C:$C,COLUMN(OO$1)+$E6,1))</f>
        <v/>
      </c>
      <c r="OP6">
        <f>(INDEX('Crude Oil Prices'!$C:$C,COLUMN(OP$1)+$E6,1))</f>
        <v/>
      </c>
      <c r="OQ6">
        <f>(INDEX('Crude Oil Prices'!$C:$C,COLUMN(OQ$1)+$E6,1))</f>
        <v/>
      </c>
      <c r="OR6">
        <f>(INDEX('Crude Oil Prices'!$C:$C,COLUMN(OR$1)+$E6,1))</f>
        <v/>
      </c>
      <c r="OS6">
        <f>(INDEX('Crude Oil Prices'!$C:$C,COLUMN(OS$1)+$E6,1))</f>
        <v/>
      </c>
      <c r="OT6">
        <f>(INDEX('Crude Oil Prices'!$C:$C,COLUMN(OT$1)+$E6,1))</f>
        <v/>
      </c>
      <c r="OU6">
        <f>(INDEX('Crude Oil Prices'!$C:$C,COLUMN(OU$1)+$E6,1))</f>
        <v/>
      </c>
      <c r="OV6">
        <f>(INDEX('Crude Oil Prices'!$C:$C,COLUMN(OV$1)+$E6,1))</f>
        <v/>
      </c>
      <c r="OW6">
        <f>(INDEX('Crude Oil Prices'!$C:$C,COLUMN(OW$1)+$E6,1))</f>
        <v/>
      </c>
      <c r="OX6">
        <f>(INDEX('Crude Oil Prices'!$C:$C,COLUMN(OX$1)+$E6,1))</f>
        <v/>
      </c>
      <c r="OY6">
        <f>(INDEX('Crude Oil Prices'!$C:$C,COLUMN(OY$1)+$E6,1))</f>
        <v/>
      </c>
      <c r="OZ6">
        <f>(INDEX('Crude Oil Prices'!$C:$C,COLUMN(OZ$1)+$E6,1))</f>
        <v/>
      </c>
      <c r="PA6">
        <f>(INDEX('Crude Oil Prices'!$C:$C,COLUMN(PA$1)+$E6,1))</f>
        <v/>
      </c>
      <c r="PB6">
        <f>(INDEX('Crude Oil Prices'!$C:$C,COLUMN(PB$1)+$E6,1))</f>
        <v/>
      </c>
      <c r="PC6">
        <f>(INDEX('Crude Oil Prices'!$C:$C,COLUMN(PC$1)+$E6,1))</f>
        <v/>
      </c>
      <c r="PD6">
        <f>(INDEX('Crude Oil Prices'!$C:$C,COLUMN(PD$1)+$E6,1))</f>
        <v/>
      </c>
      <c r="PE6">
        <f>(INDEX('Crude Oil Prices'!$C:$C,COLUMN(PE$1)+$E6,1))</f>
        <v/>
      </c>
      <c r="PF6">
        <f>(INDEX('Crude Oil Prices'!$C:$C,COLUMN(PF$1)+$E6,1))</f>
        <v/>
      </c>
      <c r="PG6">
        <f>(INDEX('Crude Oil Prices'!$C:$C,COLUMN(PG$1)+$E6,1))</f>
        <v/>
      </c>
      <c r="PH6">
        <f>(INDEX('Crude Oil Prices'!$C:$C,COLUMN(PH$1)+$E6,1))</f>
        <v/>
      </c>
      <c r="PI6">
        <f>(INDEX('Crude Oil Prices'!$C:$C,COLUMN(PI$1)+$E6,1))</f>
        <v/>
      </c>
      <c r="PJ6">
        <f>(INDEX('Crude Oil Prices'!$C:$C,COLUMN(PJ$1)+$E6,1))</f>
        <v/>
      </c>
      <c r="PK6">
        <f>(INDEX('Crude Oil Prices'!$C:$C,COLUMN(PK$1)+$E6,1))</f>
        <v/>
      </c>
      <c r="PL6">
        <f>(INDEX('Crude Oil Prices'!$C:$C,COLUMN(PL$1)+$E6,1))</f>
        <v/>
      </c>
      <c r="PM6">
        <f>(INDEX('Crude Oil Prices'!$C:$C,COLUMN(PM$1)+$E6,1))</f>
        <v/>
      </c>
      <c r="PN6">
        <f>(INDEX('Crude Oil Prices'!$C:$C,COLUMN(PN$1)+$E6,1))</f>
        <v/>
      </c>
      <c r="PO6">
        <f>(INDEX('Crude Oil Prices'!$C:$C,COLUMN(PO$1)+$E6,1))</f>
        <v/>
      </c>
      <c r="PP6">
        <f>(INDEX('Crude Oil Prices'!$C:$C,COLUMN(PP$1)+$E6,1))</f>
        <v/>
      </c>
      <c r="PQ6">
        <f>(INDEX('Crude Oil Prices'!$C:$C,COLUMN(PQ$1)+$E6,1))</f>
        <v/>
      </c>
      <c r="PR6">
        <f>(INDEX('Crude Oil Prices'!$C:$C,COLUMN(PR$1)+$E6,1))</f>
        <v/>
      </c>
      <c r="PS6">
        <f>(INDEX('Crude Oil Prices'!$C:$C,COLUMN(PS$1)+$E6,1))</f>
        <v/>
      </c>
      <c r="PT6">
        <f>(INDEX('Crude Oil Prices'!$C:$C,COLUMN(PT$1)+$E6,1))</f>
        <v/>
      </c>
      <c r="PU6">
        <f>(INDEX('Crude Oil Prices'!$C:$C,COLUMN(PU$1)+$E6,1))</f>
        <v/>
      </c>
      <c r="PV6">
        <f>(INDEX('Crude Oil Prices'!$C:$C,COLUMN(PV$1)+$E6,1))</f>
        <v/>
      </c>
      <c r="PW6">
        <f>(INDEX('Crude Oil Prices'!$C:$C,COLUMN(PW$1)+$E6,1))</f>
        <v/>
      </c>
      <c r="PX6">
        <f>(INDEX('Crude Oil Prices'!$C:$C,COLUMN(PX$1)+$E6,1))</f>
        <v/>
      </c>
      <c r="PY6">
        <f>(INDEX('Crude Oil Prices'!$C:$C,COLUMN(PY$1)+$E6,1))</f>
        <v/>
      </c>
      <c r="PZ6">
        <f>(INDEX('Crude Oil Prices'!$C:$C,COLUMN(PZ$1)+$E6,1))</f>
        <v/>
      </c>
      <c r="QA6">
        <f>(INDEX('Crude Oil Prices'!$C:$C,COLUMN(QA$1)+$E6,1))</f>
        <v/>
      </c>
      <c r="QB6">
        <f>(INDEX('Crude Oil Prices'!$C:$C,COLUMN(QB$1)+$E6,1))</f>
        <v/>
      </c>
      <c r="QC6">
        <f>(INDEX('Crude Oil Prices'!$C:$C,COLUMN(QC$1)+$E6,1))</f>
        <v/>
      </c>
      <c r="QD6">
        <f>(INDEX('Crude Oil Prices'!$C:$C,COLUMN(QD$1)+$E6,1))</f>
        <v/>
      </c>
      <c r="QE6">
        <f>(INDEX('Crude Oil Prices'!$C:$C,COLUMN(QE$1)+$E6,1))</f>
        <v/>
      </c>
      <c r="QF6">
        <f>(INDEX('Crude Oil Prices'!$C:$C,COLUMN(QF$1)+$E6,1))</f>
        <v/>
      </c>
      <c r="QG6">
        <f>(INDEX('Crude Oil Prices'!$C:$C,COLUMN(QG$1)+$E6,1))</f>
        <v/>
      </c>
      <c r="QH6">
        <f>(INDEX('Crude Oil Prices'!$C:$C,COLUMN(QH$1)+$E6,1))</f>
        <v/>
      </c>
      <c r="QI6">
        <f>(INDEX('Crude Oil Prices'!$C:$C,COLUMN(QI$1)+$E6,1))</f>
        <v/>
      </c>
      <c r="QJ6">
        <f>(INDEX('Crude Oil Prices'!$C:$C,COLUMN(QJ$1)+$E6,1))</f>
        <v/>
      </c>
      <c r="QK6">
        <f>(INDEX('Crude Oil Prices'!$C:$C,COLUMN(QK$1)+$E6,1))</f>
        <v/>
      </c>
      <c r="QL6">
        <f>(INDEX('Crude Oil Prices'!$C:$C,COLUMN(QL$1)+$E6,1))</f>
        <v/>
      </c>
      <c r="QM6">
        <f>(INDEX('Crude Oil Prices'!$C:$C,COLUMN(QM$1)+$E6,1))</f>
        <v/>
      </c>
      <c r="QN6">
        <f>(INDEX('Crude Oil Prices'!$C:$C,COLUMN(QN$1)+$E6,1))</f>
        <v/>
      </c>
      <c r="QO6">
        <f>(INDEX('Crude Oil Prices'!$C:$C,COLUMN(QO$1)+$E6,1))</f>
        <v/>
      </c>
      <c r="QP6">
        <f>(INDEX('Crude Oil Prices'!$C:$C,COLUMN(QP$1)+$E6,1))</f>
        <v/>
      </c>
      <c r="QQ6">
        <f>(INDEX('Crude Oil Prices'!$C:$C,COLUMN(QQ$1)+$E6,1))</f>
        <v/>
      </c>
      <c r="QR6">
        <f>(INDEX('Crude Oil Prices'!$C:$C,COLUMN(QR$1)+$E6,1))</f>
        <v/>
      </c>
      <c r="QS6">
        <f>(INDEX('Crude Oil Prices'!$C:$C,COLUMN(QS$1)+$E6,1))</f>
        <v/>
      </c>
      <c r="QT6">
        <f>(INDEX('Crude Oil Prices'!$C:$C,COLUMN(QT$1)+$E6,1))</f>
        <v/>
      </c>
      <c r="QU6">
        <f>(INDEX('Crude Oil Prices'!$C:$C,COLUMN(QU$1)+$E6,1))</f>
        <v/>
      </c>
      <c r="QV6">
        <f>(INDEX('Crude Oil Prices'!$C:$C,COLUMN(QV$1)+$E6,1))</f>
        <v/>
      </c>
      <c r="QW6">
        <f>(INDEX('Crude Oil Prices'!$C:$C,COLUMN(QW$1)+$E6,1))</f>
        <v/>
      </c>
      <c r="QX6">
        <f>(INDEX('Crude Oil Prices'!$C:$C,COLUMN(QX$1)+$E6,1))</f>
        <v/>
      </c>
      <c r="QY6">
        <f>(INDEX('Crude Oil Prices'!$C:$C,COLUMN(QY$1)+$E6,1))</f>
        <v/>
      </c>
      <c r="QZ6">
        <f>(INDEX('Crude Oil Prices'!$C:$C,COLUMN(QZ$1)+$E6,1))</f>
        <v/>
      </c>
      <c r="RA6">
        <f>(INDEX('Crude Oil Prices'!$C:$C,COLUMN(RA$1)+$E6,1))</f>
        <v/>
      </c>
      <c r="RB6">
        <f>(INDEX('Crude Oil Prices'!$C:$C,COLUMN(RB$1)+$E6,1))</f>
        <v/>
      </c>
      <c r="RC6">
        <f>(INDEX('Crude Oil Prices'!$C:$C,COLUMN(RC$1)+$E6,1))</f>
        <v/>
      </c>
      <c r="RD6">
        <f>(INDEX('Crude Oil Prices'!$C:$C,COLUMN(RD$1)+$E6,1))</f>
        <v/>
      </c>
      <c r="RE6">
        <f>(INDEX('Crude Oil Prices'!$C:$C,COLUMN(RE$1)+$E6,1))</f>
        <v/>
      </c>
      <c r="RF6">
        <f>(INDEX('Crude Oil Prices'!$C:$C,COLUMN(RF$1)+$E6,1))</f>
        <v/>
      </c>
      <c r="RG6">
        <f>(INDEX('Crude Oil Prices'!$C:$C,COLUMN(RG$1)+$E6,1))</f>
        <v/>
      </c>
      <c r="RH6">
        <f>(INDEX('Crude Oil Prices'!$C:$C,COLUMN(RH$1)+$E6,1))</f>
        <v/>
      </c>
      <c r="RI6">
        <f>(INDEX('Crude Oil Prices'!$C:$C,COLUMN(RI$1)+$E6,1))</f>
        <v/>
      </c>
      <c r="RJ6">
        <f>(INDEX('Crude Oil Prices'!$C:$C,COLUMN(RJ$1)+$E6,1))</f>
        <v/>
      </c>
      <c r="RK6">
        <f>(INDEX('Crude Oil Prices'!$C:$C,COLUMN(RK$1)+$E6,1))</f>
        <v/>
      </c>
      <c r="RL6">
        <f>(INDEX('Crude Oil Prices'!$C:$C,COLUMN(RL$1)+$E6,1))</f>
        <v/>
      </c>
      <c r="RM6">
        <f>(INDEX('Crude Oil Prices'!$C:$C,COLUMN(RM$1)+$E6,1))</f>
        <v/>
      </c>
      <c r="RN6">
        <f>(INDEX('Crude Oil Prices'!$C:$C,COLUMN(RN$1)+$E6,1))</f>
        <v/>
      </c>
      <c r="RO6">
        <f>(INDEX('Crude Oil Prices'!$C:$C,COLUMN(RO$1)+$E6,1))</f>
        <v/>
      </c>
      <c r="RP6">
        <f>(INDEX('Crude Oil Prices'!$C:$C,COLUMN(RP$1)+$E6,1))</f>
        <v/>
      </c>
      <c r="RQ6">
        <f>(INDEX('Crude Oil Prices'!$C:$C,COLUMN(RQ$1)+$E6,1))</f>
        <v/>
      </c>
      <c r="RR6">
        <f>(INDEX('Crude Oil Prices'!$C:$C,COLUMN(RR$1)+$E6,1))</f>
        <v/>
      </c>
      <c r="RS6">
        <f>(INDEX('Crude Oil Prices'!$C:$C,COLUMN(RS$1)+$E6,1))</f>
        <v/>
      </c>
      <c r="RT6">
        <f>(INDEX('Crude Oil Prices'!$C:$C,COLUMN(RT$1)+$E6,1))</f>
        <v/>
      </c>
      <c r="RU6">
        <f>(INDEX('Crude Oil Prices'!$C:$C,COLUMN(RU$1)+$E6,1))</f>
        <v/>
      </c>
      <c r="RV6">
        <f>(INDEX('Crude Oil Prices'!$C:$C,COLUMN(RV$1)+$E6,1))</f>
        <v/>
      </c>
      <c r="RW6">
        <f>(INDEX('Crude Oil Prices'!$C:$C,COLUMN(RW$1)+$E6,1))</f>
        <v/>
      </c>
      <c r="RX6">
        <f>(INDEX('Crude Oil Prices'!$C:$C,COLUMN(RX$1)+$E6,1))</f>
        <v/>
      </c>
      <c r="RY6">
        <f>(INDEX('Crude Oil Prices'!$C:$C,COLUMN(RY$1)+$E6,1))</f>
        <v/>
      </c>
      <c r="RZ6">
        <f>(INDEX('Crude Oil Prices'!$C:$C,COLUMN(RZ$1)+$E6,1))</f>
        <v/>
      </c>
      <c r="SA6">
        <f>(INDEX('Crude Oil Prices'!$C:$C,COLUMN(SA$1)+$E6,1))</f>
        <v/>
      </c>
      <c r="SB6">
        <f>(INDEX('Crude Oil Prices'!$C:$C,COLUMN(SB$1)+$E6,1))</f>
        <v/>
      </c>
      <c r="SC6">
        <f>(INDEX('Crude Oil Prices'!$C:$C,COLUMN(SC$1)+$E6,1))</f>
        <v/>
      </c>
      <c r="SD6">
        <f>(INDEX('Crude Oil Prices'!$C:$C,COLUMN(SD$1)+$E6,1))</f>
        <v/>
      </c>
      <c r="SE6">
        <f>(INDEX('Crude Oil Prices'!$C:$C,COLUMN(SE$1)+$E6,1))</f>
        <v/>
      </c>
      <c r="SF6">
        <f>(INDEX('Crude Oil Prices'!$C:$C,COLUMN(SF$1)+$E6,1))</f>
        <v/>
      </c>
      <c r="SG6">
        <f>(INDEX('Crude Oil Prices'!$C:$C,COLUMN(SG$1)+$E6,1))</f>
        <v/>
      </c>
      <c r="SH6">
        <f>(INDEX('Crude Oil Prices'!$C:$C,COLUMN(SH$1)+$E6,1))</f>
        <v/>
      </c>
      <c r="SI6">
        <f>(INDEX('Crude Oil Prices'!$C:$C,COLUMN(SI$1)+$E6,1))</f>
        <v/>
      </c>
      <c r="SJ6">
        <f>(INDEX('Crude Oil Prices'!$C:$C,COLUMN(SJ$1)+$E6,1))</f>
        <v/>
      </c>
      <c r="SK6">
        <f>(INDEX('Crude Oil Prices'!$C:$C,COLUMN(SK$1)+$E6,1))</f>
        <v/>
      </c>
      <c r="SL6">
        <f>(INDEX('Crude Oil Prices'!$C:$C,COLUMN(SL$1)+$E6,1))</f>
        <v/>
      </c>
      <c r="SM6">
        <f>(INDEX('Crude Oil Prices'!$C:$C,COLUMN(SM$1)+$E6,1))</f>
        <v/>
      </c>
      <c r="SN6">
        <f>(INDEX('Crude Oil Prices'!$C:$C,COLUMN(SN$1)+$E6,1))</f>
        <v/>
      </c>
      <c r="SO6">
        <f>(INDEX('Crude Oil Prices'!$C:$C,COLUMN(SO$1)+$E6,1))</f>
        <v/>
      </c>
      <c r="SP6">
        <f>(INDEX('Crude Oil Prices'!$C:$C,COLUMN(SP$1)+$E6,1))</f>
        <v/>
      </c>
      <c r="SQ6">
        <f>(INDEX('Crude Oil Prices'!$C:$C,COLUMN(SQ$1)+$E6,1))</f>
        <v/>
      </c>
      <c r="SR6">
        <f>(INDEX('Crude Oil Prices'!$C:$C,COLUMN(SR$1)+$E6,1))</f>
        <v/>
      </c>
      <c r="SS6">
        <f>(INDEX('Crude Oil Prices'!$C:$C,COLUMN(SS$1)+$E6,1))</f>
        <v/>
      </c>
      <c r="ST6">
        <f>(INDEX('Crude Oil Prices'!$C:$C,COLUMN(ST$1)+$E6,1))</f>
        <v/>
      </c>
      <c r="SU6">
        <f>(INDEX('Crude Oil Prices'!$C:$C,COLUMN(SU$1)+$E6,1))</f>
        <v/>
      </c>
      <c r="SV6">
        <f>(INDEX('Crude Oil Prices'!$C:$C,COLUMN(SV$1)+$E6,1))</f>
        <v/>
      </c>
      <c r="SW6">
        <f>(INDEX('Crude Oil Prices'!$C:$C,COLUMN(SW$1)+$E6,1))</f>
        <v/>
      </c>
      <c r="SX6">
        <f>(INDEX('Crude Oil Prices'!$C:$C,COLUMN(SX$1)+$E6,1))</f>
        <v/>
      </c>
      <c r="SY6">
        <f>(INDEX('Crude Oil Prices'!$C:$C,COLUMN(SY$1)+$E6,1))</f>
        <v/>
      </c>
      <c r="SZ6">
        <f>(INDEX('Crude Oil Prices'!$C:$C,COLUMN(SZ$1)+$E6,1))</f>
        <v/>
      </c>
      <c r="TA6">
        <f>(INDEX('Crude Oil Prices'!$C:$C,COLUMN(TA$1)+$E6,1))</f>
        <v/>
      </c>
      <c r="TB6">
        <f>(INDEX('Crude Oil Prices'!$C:$C,COLUMN(TB$1)+$E6,1))</f>
        <v/>
      </c>
      <c r="TC6">
        <f>(INDEX('Crude Oil Prices'!$C:$C,COLUMN(TC$1)+$E6,1))</f>
        <v/>
      </c>
      <c r="TD6">
        <f>(INDEX('Crude Oil Prices'!$C:$C,COLUMN(TD$1)+$E6,1))</f>
        <v/>
      </c>
      <c r="TE6">
        <f>(INDEX('Crude Oil Prices'!$C:$C,COLUMN(TE$1)+$E6,1))</f>
        <v/>
      </c>
      <c r="TF6">
        <f>(INDEX('Crude Oil Prices'!$C:$C,COLUMN(TF$1)+$E6,1))</f>
        <v/>
      </c>
      <c r="TG6">
        <f>(INDEX('Crude Oil Prices'!$C:$C,COLUMN(TG$1)+$E6,1))</f>
        <v/>
      </c>
      <c r="TH6">
        <f>(INDEX('Crude Oil Prices'!$C:$C,COLUMN(TH$1)+$E6,1))</f>
        <v/>
      </c>
      <c r="TI6">
        <f>(INDEX('Crude Oil Prices'!$C:$C,COLUMN(TI$1)+$E6,1))</f>
        <v/>
      </c>
      <c r="TJ6">
        <f>(INDEX('Crude Oil Prices'!$C:$C,COLUMN(TJ$1)+$E6,1))</f>
        <v/>
      </c>
      <c r="TK6">
        <f>(INDEX('Crude Oil Prices'!$C:$C,COLUMN(TK$1)+$E6,1))</f>
        <v/>
      </c>
      <c r="TL6">
        <f>(INDEX('Crude Oil Prices'!$C:$C,COLUMN(TL$1)+$E6,1))</f>
        <v/>
      </c>
      <c r="TM6">
        <f>(INDEX('Crude Oil Prices'!$C:$C,COLUMN(TM$1)+$E6,1))</f>
        <v/>
      </c>
      <c r="TN6">
        <f>(INDEX('Crude Oil Prices'!$C:$C,COLUMN(TN$1)+$E6,1))</f>
        <v/>
      </c>
      <c r="TO6">
        <f>(INDEX('Crude Oil Prices'!$C:$C,COLUMN(TO$1)+$E6,1))</f>
        <v/>
      </c>
      <c r="TP6">
        <f>(INDEX('Crude Oil Prices'!$C:$C,COLUMN(TP$1)+$E6,1))</f>
        <v/>
      </c>
      <c r="TQ6">
        <f>(INDEX('Crude Oil Prices'!$C:$C,COLUMN(TQ$1)+$E6,1))</f>
        <v/>
      </c>
      <c r="TR6">
        <f>(INDEX('Crude Oil Prices'!$C:$C,COLUMN(TR$1)+$E6,1))</f>
        <v/>
      </c>
      <c r="TS6">
        <f>(INDEX('Crude Oil Prices'!$C:$C,COLUMN(TS$1)+$E6,1))</f>
        <v/>
      </c>
      <c r="TT6">
        <f>(INDEX('Crude Oil Prices'!$C:$C,COLUMN(TT$1)+$E6,1))</f>
        <v/>
      </c>
      <c r="TU6">
        <f>(INDEX('Crude Oil Prices'!$C:$C,COLUMN(TU$1)+$E6,1))</f>
        <v/>
      </c>
      <c r="TV6">
        <f>(INDEX('Crude Oil Prices'!$C:$C,COLUMN(TV$1)+$E6,1))</f>
        <v/>
      </c>
      <c r="TW6">
        <f>(INDEX('Crude Oil Prices'!$C:$C,COLUMN(TW$1)+$E6,1))</f>
        <v/>
      </c>
      <c r="TX6">
        <f>(INDEX('Crude Oil Prices'!$C:$C,COLUMN(TX$1)+$E6,1))</f>
        <v/>
      </c>
      <c r="TY6">
        <f>(INDEX('Crude Oil Prices'!$C:$C,COLUMN(TY$1)+$E6,1))</f>
        <v/>
      </c>
      <c r="TZ6">
        <f>(INDEX('Crude Oil Prices'!$C:$C,COLUMN(TZ$1)+$E6,1))</f>
        <v/>
      </c>
    </row>
    <row r="7" spans="1:546">
      <c r="A7" t="s">
        <v>11</v>
      </c>
      <c r="B7" t="s">
        <v>32</v>
      </c>
      <c r="C7" t="s">
        <v>88</v>
      </c>
      <c r="D7" t="s">
        <v>89</v>
      </c>
      <c r="E7">
        <f>MATCH(G$2-14,'Hawaii Jet Fuel Price'!$A:$A,0)-COLUMN(G$1)</f>
        <v/>
      </c>
      <c r="G7">
        <f>(INDEX('Hawaii Jet Fuel Price'!$B:$B,COLUMN(G$1)+$E7,1))*42</f>
        <v/>
      </c>
      <c r="H7">
        <f>(INDEX('Hawaii Jet Fuel Price'!$B:$B,COLUMN(H$1)+$E7,1))*42</f>
        <v/>
      </c>
      <c r="I7">
        <f>(INDEX('Hawaii Jet Fuel Price'!$B:$B,COLUMN(I$1)+$E7,1))*42</f>
        <v/>
      </c>
      <c r="J7">
        <f>(INDEX('Hawaii Jet Fuel Price'!$B:$B,COLUMN(J$1)+$E7,1))*42</f>
        <v/>
      </c>
      <c r="K7">
        <f>(INDEX('Hawaii Jet Fuel Price'!$B:$B,COLUMN(K$1)+$E7,1))*42</f>
        <v/>
      </c>
      <c r="L7">
        <f>(INDEX('Hawaii Jet Fuel Price'!$B:$B,COLUMN(L$1)+$E7,1))*42</f>
        <v/>
      </c>
      <c r="M7">
        <f>(INDEX('Hawaii Jet Fuel Price'!$B:$B,COLUMN(M$1)+$E7,1))*42</f>
        <v/>
      </c>
      <c r="N7">
        <f>(INDEX('Hawaii Jet Fuel Price'!$B:$B,COLUMN(N$1)+$E7,1))*42</f>
        <v/>
      </c>
      <c r="O7">
        <f>(INDEX('Hawaii Jet Fuel Price'!$B:$B,COLUMN(O$1)+$E7,1))*42</f>
        <v/>
      </c>
      <c r="P7">
        <f>(INDEX('Hawaii Jet Fuel Price'!$B:$B,COLUMN(P$1)+$E7,1))*42</f>
        <v/>
      </c>
      <c r="Q7">
        <f>(INDEX('Hawaii Jet Fuel Price'!$B:$B,COLUMN(Q$1)+$E7,1))*42</f>
        <v/>
      </c>
      <c r="R7">
        <f>(INDEX('Hawaii Jet Fuel Price'!$B:$B,COLUMN(R$1)+$E7,1))*42</f>
        <v/>
      </c>
      <c r="S7">
        <f>(INDEX('Hawaii Jet Fuel Price'!$B:$B,COLUMN(S$1)+$E7,1))*42</f>
        <v/>
      </c>
      <c r="T7">
        <f>(INDEX('Hawaii Jet Fuel Price'!$B:$B,COLUMN(T$1)+$E7,1))*42</f>
        <v/>
      </c>
      <c r="U7">
        <f>(INDEX('Hawaii Jet Fuel Price'!$B:$B,COLUMN(U$1)+$E7,1))*42</f>
        <v/>
      </c>
      <c r="V7">
        <f>(INDEX('Hawaii Jet Fuel Price'!$B:$B,COLUMN(V$1)+$E7,1))*42</f>
        <v/>
      </c>
      <c r="W7">
        <f>(INDEX('Hawaii Jet Fuel Price'!$B:$B,COLUMN(W$1)+$E7,1))*42</f>
        <v/>
      </c>
      <c r="X7">
        <f>(INDEX('Hawaii Jet Fuel Price'!$B:$B,COLUMN(X$1)+$E7,1))*42</f>
        <v/>
      </c>
      <c r="Y7">
        <f>(INDEX('Hawaii Jet Fuel Price'!$B:$B,COLUMN(Y$1)+$E7,1))*42</f>
        <v/>
      </c>
      <c r="Z7">
        <f>(INDEX('Hawaii Jet Fuel Price'!$B:$B,COLUMN(Z$1)+$E7,1))*42</f>
        <v/>
      </c>
      <c r="AA7">
        <f>(INDEX('Hawaii Jet Fuel Price'!$B:$B,COLUMN(AA$1)+$E7,1))*42</f>
        <v/>
      </c>
      <c r="AB7">
        <f>(INDEX('Hawaii Jet Fuel Price'!$B:$B,COLUMN(AB$1)+$E7,1))*42</f>
        <v/>
      </c>
      <c r="AC7">
        <f>(INDEX('Hawaii Jet Fuel Price'!$B:$B,COLUMN(AC$1)+$E7,1))*42</f>
        <v/>
      </c>
      <c r="AD7">
        <f>(INDEX('Hawaii Jet Fuel Price'!$B:$B,COLUMN(AD$1)+$E7,1))*42</f>
        <v/>
      </c>
      <c r="AE7">
        <f>(INDEX('Hawaii Jet Fuel Price'!$B:$B,COLUMN(AE$1)+$E7,1))*42</f>
        <v/>
      </c>
      <c r="AF7">
        <f>(INDEX('Hawaii Jet Fuel Price'!$B:$B,COLUMN(AF$1)+$E7,1))*42</f>
        <v/>
      </c>
      <c r="AG7">
        <f>(INDEX('Hawaii Jet Fuel Price'!$B:$B,COLUMN(AG$1)+$E7,1))*42</f>
        <v/>
      </c>
      <c r="AH7">
        <f>(INDEX('Hawaii Jet Fuel Price'!$B:$B,COLUMN(AH$1)+$E7,1))*42</f>
        <v/>
      </c>
      <c r="AI7">
        <f>(INDEX('Hawaii Jet Fuel Price'!$B:$B,COLUMN(AI$1)+$E7,1))*42</f>
        <v/>
      </c>
      <c r="AJ7">
        <f>(INDEX('Hawaii Jet Fuel Price'!$B:$B,COLUMN(AJ$1)+$E7,1))*42</f>
        <v/>
      </c>
      <c r="AK7">
        <f>(INDEX('Hawaii Jet Fuel Price'!$B:$B,COLUMN(AK$1)+$E7,1))*42</f>
        <v/>
      </c>
      <c r="AL7">
        <f>(INDEX('Hawaii Jet Fuel Price'!$B:$B,COLUMN(AL$1)+$E7,1))*42</f>
        <v/>
      </c>
      <c r="AM7">
        <f>(INDEX('Hawaii Jet Fuel Price'!$B:$B,COLUMN(AM$1)+$E7,1))*42</f>
        <v/>
      </c>
      <c r="AN7">
        <f>(INDEX('Hawaii Jet Fuel Price'!$B:$B,COLUMN(AN$1)+$E7,1))*42</f>
        <v/>
      </c>
      <c r="AO7">
        <f>(INDEX('Hawaii Jet Fuel Price'!$B:$B,COLUMN(AO$1)+$E7,1))*42</f>
        <v/>
      </c>
      <c r="AP7">
        <f>(INDEX('Hawaii Jet Fuel Price'!$B:$B,COLUMN(AP$1)+$E7,1))*42</f>
        <v/>
      </c>
      <c r="AQ7">
        <f>(INDEX('Hawaii Jet Fuel Price'!$B:$B,COLUMN(AQ$1)+$E7,1))*42</f>
        <v/>
      </c>
      <c r="AR7">
        <f>(INDEX('Hawaii Jet Fuel Price'!$B:$B,COLUMN(AR$1)+$E7,1))*42</f>
        <v/>
      </c>
      <c r="AS7">
        <f>(INDEX('Hawaii Jet Fuel Price'!$B:$B,COLUMN(AS$1)+$E7,1))*42</f>
        <v/>
      </c>
      <c r="AT7">
        <f>(INDEX('Hawaii Jet Fuel Price'!$B:$B,COLUMN(AT$1)+$E7,1))*42</f>
        <v/>
      </c>
      <c r="AU7">
        <f>(INDEX('Hawaii Jet Fuel Price'!$B:$B,COLUMN(AU$1)+$E7,1))*42</f>
        <v/>
      </c>
      <c r="AV7">
        <f>(INDEX('Hawaii Jet Fuel Price'!$B:$B,COLUMN(AV$1)+$E7,1))*42</f>
        <v/>
      </c>
      <c r="AW7">
        <f>(INDEX('Hawaii Jet Fuel Price'!$B:$B,COLUMN(AW$1)+$E7,1))*42</f>
        <v/>
      </c>
      <c r="AX7">
        <f>(INDEX('Hawaii Jet Fuel Price'!$B:$B,COLUMN(AX$1)+$E7,1))*42</f>
        <v/>
      </c>
      <c r="AY7">
        <f>(INDEX('Hawaii Jet Fuel Price'!$B:$B,COLUMN(AY$1)+$E7,1))*42</f>
        <v/>
      </c>
      <c r="AZ7">
        <f>(INDEX('Hawaii Jet Fuel Price'!$B:$B,COLUMN(AZ$1)+$E7,1))*42</f>
        <v/>
      </c>
      <c r="BA7">
        <f>(INDEX('Hawaii Jet Fuel Price'!$B:$B,COLUMN(BA$1)+$E7,1))*42</f>
        <v/>
      </c>
      <c r="BB7">
        <f>(INDEX('Hawaii Jet Fuel Price'!$B:$B,COLUMN(BB$1)+$E7,1))*42</f>
        <v/>
      </c>
      <c r="BC7">
        <f>(INDEX('Hawaii Jet Fuel Price'!$B:$B,COLUMN(BC$1)+$E7,1))*42</f>
        <v/>
      </c>
      <c r="BD7">
        <f>(INDEX('Hawaii Jet Fuel Price'!$B:$B,COLUMN(BD$1)+$E7,1))*42</f>
        <v/>
      </c>
      <c r="BE7">
        <f>(INDEX('Hawaii Jet Fuel Price'!$B:$B,COLUMN(BE$1)+$E7,1))*42</f>
        <v/>
      </c>
      <c r="BF7">
        <f>(INDEX('Hawaii Jet Fuel Price'!$B:$B,COLUMN(BF$1)+$E7,1))*42</f>
        <v/>
      </c>
      <c r="BG7">
        <f>(INDEX('Hawaii Jet Fuel Price'!$B:$B,COLUMN(BG$1)+$E7,1))*42</f>
        <v/>
      </c>
      <c r="BH7">
        <f>(INDEX('Hawaii Jet Fuel Price'!$B:$B,COLUMN(BH$1)+$E7,1))*42</f>
        <v/>
      </c>
      <c r="BI7">
        <f>(INDEX('Hawaii Jet Fuel Price'!$B:$B,COLUMN(BI$1)+$E7,1))*42</f>
        <v/>
      </c>
      <c r="BJ7">
        <f>(INDEX('Hawaii Jet Fuel Price'!$B:$B,COLUMN(BJ$1)+$E7,1))*42</f>
        <v/>
      </c>
      <c r="BK7">
        <f>(INDEX('Hawaii Jet Fuel Price'!$B:$B,COLUMN(BK$1)+$E7,1))*42</f>
        <v/>
      </c>
      <c r="BL7">
        <f>(INDEX('Hawaii Jet Fuel Price'!$B:$B,COLUMN(BL$1)+$E7,1))*42</f>
        <v/>
      </c>
      <c r="BM7">
        <f>(INDEX('Hawaii Jet Fuel Price'!$B:$B,COLUMN(BM$1)+$E7,1))*42</f>
        <v/>
      </c>
      <c r="BN7">
        <f>(INDEX('Hawaii Jet Fuel Price'!$B:$B,COLUMN(BN$1)+$E7,1))*42</f>
        <v/>
      </c>
      <c r="BO7">
        <f>(INDEX('Hawaii Jet Fuel Price'!$B:$B,COLUMN(BO$1)+$E7,1))*42</f>
        <v/>
      </c>
      <c r="BP7">
        <f>(INDEX('Hawaii Jet Fuel Price'!$B:$B,COLUMN(BP$1)+$E7,1))*42</f>
        <v/>
      </c>
      <c r="BQ7">
        <f>(INDEX('Hawaii Jet Fuel Price'!$B:$B,COLUMN(BQ$1)+$E7,1))*42</f>
        <v/>
      </c>
      <c r="BR7">
        <f>(INDEX('Hawaii Jet Fuel Price'!$B:$B,COLUMN(BR$1)+$E7,1))*42</f>
        <v/>
      </c>
      <c r="BS7">
        <f>(INDEX('Hawaii Jet Fuel Price'!$B:$B,COLUMN(BS$1)+$E7,1))*42</f>
        <v/>
      </c>
      <c r="BT7">
        <f>(INDEX('Hawaii Jet Fuel Price'!$B:$B,COLUMN(BT$1)+$E7,1))*42</f>
        <v/>
      </c>
      <c r="BU7">
        <f>(INDEX('Hawaii Jet Fuel Price'!$B:$B,COLUMN(BU$1)+$E7,1))*42</f>
        <v/>
      </c>
      <c r="BV7">
        <f>(INDEX('Hawaii Jet Fuel Price'!$B:$B,COLUMN(BV$1)+$E7,1))*42</f>
        <v/>
      </c>
      <c r="BW7">
        <f>(INDEX('Hawaii Jet Fuel Price'!$B:$B,COLUMN(BW$1)+$E7,1))*42</f>
        <v/>
      </c>
      <c r="BX7">
        <f>(INDEX('Hawaii Jet Fuel Price'!$B:$B,COLUMN(BX$1)+$E7,1))*42</f>
        <v/>
      </c>
      <c r="BY7">
        <f>(INDEX('Hawaii Jet Fuel Price'!$B:$B,COLUMN(BY$1)+$E7,1))*42</f>
        <v/>
      </c>
      <c r="BZ7">
        <f>(INDEX('Hawaii Jet Fuel Price'!$B:$B,COLUMN(BZ$1)+$E7,1))*42</f>
        <v/>
      </c>
      <c r="CA7">
        <f>(INDEX('Hawaii Jet Fuel Price'!$B:$B,COLUMN(CA$1)+$E7,1))*42</f>
        <v/>
      </c>
      <c r="CB7">
        <f>(INDEX('Hawaii Jet Fuel Price'!$B:$B,COLUMN(CB$1)+$E7,1))*42</f>
        <v/>
      </c>
      <c r="CC7">
        <f>(INDEX('Hawaii Jet Fuel Price'!$B:$B,COLUMN(CC$1)+$E7,1))*42</f>
        <v/>
      </c>
      <c r="CD7">
        <f>(INDEX('Hawaii Jet Fuel Price'!$B:$B,COLUMN(CD$1)+$E7,1))*42</f>
        <v/>
      </c>
      <c r="CE7">
        <f>(INDEX('Hawaii Jet Fuel Price'!$B:$B,COLUMN(CE$1)+$E7,1))*42</f>
        <v/>
      </c>
      <c r="CF7">
        <f>(INDEX('Hawaii Jet Fuel Price'!$B:$B,COLUMN(CF$1)+$E7,1))*42</f>
        <v/>
      </c>
      <c r="CG7">
        <f>(INDEX('Hawaii Jet Fuel Price'!$B:$B,COLUMN(CG$1)+$E7,1))*42</f>
        <v/>
      </c>
      <c r="CH7">
        <f>(INDEX('Hawaii Jet Fuel Price'!$B:$B,COLUMN(CH$1)+$E7,1))*42</f>
        <v/>
      </c>
      <c r="CI7">
        <f>(INDEX('Hawaii Jet Fuel Price'!$B:$B,COLUMN(CI$1)+$E7,1))*42</f>
        <v/>
      </c>
      <c r="CJ7">
        <f>(INDEX('Hawaii Jet Fuel Price'!$B:$B,COLUMN(CJ$1)+$E7,1))*42</f>
        <v/>
      </c>
      <c r="CK7">
        <f>(INDEX('Hawaii Jet Fuel Price'!$B:$B,COLUMN(CK$1)+$E7,1))*42</f>
        <v/>
      </c>
      <c r="CL7">
        <f>(INDEX('Hawaii Jet Fuel Price'!$B:$B,COLUMN(CL$1)+$E7,1))*42</f>
        <v/>
      </c>
      <c r="CM7">
        <f>(INDEX('Hawaii Jet Fuel Price'!$B:$B,COLUMN(CM$1)+$E7,1))*42</f>
        <v/>
      </c>
      <c r="CN7">
        <f>(INDEX('Hawaii Jet Fuel Price'!$B:$B,COLUMN(CN$1)+$E7,1))*42</f>
        <v/>
      </c>
      <c r="CO7">
        <f>(INDEX('Hawaii Jet Fuel Price'!$B:$B,COLUMN(CO$1)+$E7,1))*42</f>
        <v/>
      </c>
      <c r="CP7">
        <f>(INDEX('Hawaii Jet Fuel Price'!$B:$B,COLUMN(CP$1)+$E7,1))*42</f>
        <v/>
      </c>
      <c r="CQ7">
        <f>(INDEX('Hawaii Jet Fuel Price'!$B:$B,COLUMN(CQ$1)+$E7,1))*42</f>
        <v/>
      </c>
      <c r="CR7">
        <f>(INDEX('Hawaii Jet Fuel Price'!$B:$B,COLUMN(CR$1)+$E7,1))*42</f>
        <v/>
      </c>
      <c r="CS7">
        <f>(INDEX('Hawaii Jet Fuel Price'!$B:$B,COLUMN(CS$1)+$E7,1))*42</f>
        <v/>
      </c>
      <c r="CT7">
        <f>(INDEX('Hawaii Jet Fuel Price'!$B:$B,COLUMN(CT$1)+$E7,1))*42</f>
        <v/>
      </c>
      <c r="CU7">
        <f>(INDEX('Hawaii Jet Fuel Price'!$B:$B,COLUMN(CU$1)+$E7,1))*42</f>
        <v/>
      </c>
      <c r="CV7">
        <f>(INDEX('Hawaii Jet Fuel Price'!$B:$B,COLUMN(CV$1)+$E7,1))*42</f>
        <v/>
      </c>
      <c r="CW7">
        <f>(INDEX('Hawaii Jet Fuel Price'!$B:$B,COLUMN(CW$1)+$E7,1))*42</f>
        <v/>
      </c>
      <c r="CX7">
        <f>(INDEX('Hawaii Jet Fuel Price'!$B:$B,COLUMN(CX$1)+$E7,1))*42</f>
        <v/>
      </c>
      <c r="CY7">
        <f>(INDEX('Hawaii Jet Fuel Price'!$B:$B,COLUMN(CY$1)+$E7,1))*42</f>
        <v/>
      </c>
      <c r="CZ7">
        <f>(INDEX('Hawaii Jet Fuel Price'!$B:$B,COLUMN(CZ$1)+$E7,1))*42</f>
        <v/>
      </c>
      <c r="DA7">
        <f>(INDEX('Hawaii Jet Fuel Price'!$B:$B,COLUMN(DA$1)+$E7,1))*42</f>
        <v/>
      </c>
      <c r="DB7">
        <f>(INDEX('Hawaii Jet Fuel Price'!$B:$B,COLUMN(DB$1)+$E7,1))*42</f>
        <v/>
      </c>
      <c r="DC7">
        <f>(INDEX('Hawaii Jet Fuel Price'!$B:$B,COLUMN(DC$1)+$E7,1))*42</f>
        <v/>
      </c>
      <c r="DD7">
        <f>(INDEX('Hawaii Jet Fuel Price'!$B:$B,COLUMN(DD$1)+$E7,1))*42</f>
        <v/>
      </c>
      <c r="DE7">
        <f>(INDEX('Hawaii Jet Fuel Price'!$B:$B,COLUMN(DE$1)+$E7,1))*42</f>
        <v/>
      </c>
      <c r="DF7">
        <f>(INDEX('Hawaii Jet Fuel Price'!$B:$B,COLUMN(DF$1)+$E7,1))*42</f>
        <v/>
      </c>
      <c r="DG7">
        <f>(INDEX('Hawaii Jet Fuel Price'!$B:$B,COLUMN(DG$1)+$E7,1))*42</f>
        <v/>
      </c>
      <c r="DH7">
        <f>(INDEX('Hawaii Jet Fuel Price'!$B:$B,COLUMN(DH$1)+$E7,1))*42</f>
        <v/>
      </c>
      <c r="DI7">
        <f>(INDEX('Hawaii Jet Fuel Price'!$B:$B,COLUMN(DI$1)+$E7,1))*42</f>
        <v/>
      </c>
      <c r="DJ7">
        <f>(INDEX('Hawaii Jet Fuel Price'!$B:$B,COLUMN(DJ$1)+$E7,1))*42</f>
        <v/>
      </c>
      <c r="DK7">
        <f>(INDEX('Hawaii Jet Fuel Price'!$B:$B,COLUMN(DK$1)+$E7,1))*42</f>
        <v/>
      </c>
      <c r="DL7">
        <f>(INDEX('Hawaii Jet Fuel Price'!$B:$B,COLUMN(DL$1)+$E7,1))*42</f>
        <v/>
      </c>
      <c r="DM7">
        <f>(INDEX('Hawaii Jet Fuel Price'!$B:$B,COLUMN(DM$1)+$E7,1))*42</f>
        <v/>
      </c>
      <c r="DN7">
        <f>(INDEX('Hawaii Jet Fuel Price'!$B:$B,COLUMN(DN$1)+$E7,1))*42</f>
        <v/>
      </c>
      <c r="DO7">
        <f>(INDEX('Hawaii Jet Fuel Price'!$B:$B,COLUMN(DO$1)+$E7,1))*42</f>
        <v/>
      </c>
      <c r="DP7">
        <f>(INDEX('Hawaii Jet Fuel Price'!$B:$B,COLUMN(DP$1)+$E7,1))*42</f>
        <v/>
      </c>
      <c r="DQ7">
        <f>(INDEX('Hawaii Jet Fuel Price'!$B:$B,COLUMN(DQ$1)+$E7,1))*42</f>
        <v/>
      </c>
      <c r="DR7">
        <f>(INDEX('Hawaii Jet Fuel Price'!$B:$B,COLUMN(DR$1)+$E7,1))*42</f>
        <v/>
      </c>
      <c r="DS7">
        <f>(INDEX('Hawaii Jet Fuel Price'!$B:$B,COLUMN(DS$1)+$E7,1))*42</f>
        <v/>
      </c>
      <c r="DT7">
        <f>(INDEX('Hawaii Jet Fuel Price'!$B:$B,COLUMN(DT$1)+$E7,1))*42</f>
        <v/>
      </c>
      <c r="DU7">
        <f>(INDEX('Hawaii Jet Fuel Price'!$B:$B,COLUMN(DU$1)+$E7,1))*42</f>
        <v/>
      </c>
      <c r="DV7">
        <f>(INDEX('Hawaii Jet Fuel Price'!$B:$B,COLUMN(DV$1)+$E7,1))*42</f>
        <v/>
      </c>
      <c r="DW7">
        <f>(INDEX('Hawaii Jet Fuel Price'!$B:$B,COLUMN(DW$1)+$E7,1))*42</f>
        <v/>
      </c>
      <c r="DX7">
        <f>(INDEX('Hawaii Jet Fuel Price'!$B:$B,COLUMN(DX$1)+$E7,1))*42</f>
        <v/>
      </c>
      <c r="DY7">
        <f>(INDEX('Hawaii Jet Fuel Price'!$B:$B,COLUMN(DY$1)+$E7,1))*42</f>
        <v/>
      </c>
      <c r="DZ7">
        <f>(INDEX('Hawaii Jet Fuel Price'!$B:$B,COLUMN(DZ$1)+$E7,1))*42</f>
        <v/>
      </c>
      <c r="EA7">
        <f>(INDEX('Hawaii Jet Fuel Price'!$B:$B,COLUMN(EA$1)+$E7,1))*42</f>
        <v/>
      </c>
      <c r="EB7">
        <f>(INDEX('Hawaii Jet Fuel Price'!$B:$B,COLUMN(EB$1)+$E7,1))*42</f>
        <v/>
      </c>
      <c r="EC7">
        <f>(INDEX('Hawaii Jet Fuel Price'!$B:$B,COLUMN(EC$1)+$E7,1))*42</f>
        <v/>
      </c>
      <c r="ED7">
        <f>(INDEX('Hawaii Jet Fuel Price'!$B:$B,COLUMN(ED$1)+$E7,1))*42</f>
        <v/>
      </c>
      <c r="EE7">
        <f>(INDEX('Hawaii Jet Fuel Price'!$B:$B,COLUMN(EE$1)+$E7,1))*42</f>
        <v/>
      </c>
      <c r="EF7">
        <f>(INDEX('Hawaii Jet Fuel Price'!$B:$B,COLUMN(EF$1)+$E7,1))*42</f>
        <v/>
      </c>
      <c r="EG7">
        <f>(INDEX('Hawaii Jet Fuel Price'!$B:$B,COLUMN(EG$1)+$E7,1))*42</f>
        <v/>
      </c>
      <c r="EH7">
        <f>(INDEX('Hawaii Jet Fuel Price'!$B:$B,COLUMN(EH$1)+$E7,1))*42</f>
        <v/>
      </c>
      <c r="EI7">
        <f>(INDEX('Hawaii Jet Fuel Price'!$B:$B,COLUMN(EI$1)+$E7,1))*42</f>
        <v/>
      </c>
      <c r="EJ7">
        <f>(INDEX('Hawaii Jet Fuel Price'!$B:$B,COLUMN(EJ$1)+$E7,1))*42</f>
        <v/>
      </c>
      <c r="EK7">
        <f>(INDEX('Hawaii Jet Fuel Price'!$B:$B,COLUMN(EK$1)+$E7,1))*42</f>
        <v/>
      </c>
      <c r="EL7">
        <f>(INDEX('Hawaii Jet Fuel Price'!$B:$B,COLUMN(EL$1)+$E7,1))*42</f>
        <v/>
      </c>
      <c r="EM7">
        <f>(INDEX('Hawaii Jet Fuel Price'!$B:$B,COLUMN(EM$1)+$E7,1))*42</f>
        <v/>
      </c>
      <c r="EN7">
        <f>(INDEX('Hawaii Jet Fuel Price'!$B:$B,COLUMN(EN$1)+$E7,1))*42</f>
        <v/>
      </c>
      <c r="EO7">
        <f>(INDEX('Hawaii Jet Fuel Price'!$B:$B,COLUMN(EO$1)+$E7,1))*42</f>
        <v/>
      </c>
      <c r="EP7">
        <f>(INDEX('Hawaii Jet Fuel Price'!$B:$B,COLUMN(EP$1)+$E7,1))*42</f>
        <v/>
      </c>
      <c r="EQ7">
        <f>(INDEX('Hawaii Jet Fuel Price'!$B:$B,COLUMN(EQ$1)+$E7,1))*42</f>
        <v/>
      </c>
      <c r="ER7">
        <f>(INDEX('Hawaii Jet Fuel Price'!$B:$B,COLUMN(ER$1)+$E7,1))*42</f>
        <v/>
      </c>
      <c r="ES7">
        <f>(INDEX('Hawaii Jet Fuel Price'!$B:$B,COLUMN(ES$1)+$E7,1))*42</f>
        <v/>
      </c>
      <c r="ET7">
        <f>(INDEX('Hawaii Jet Fuel Price'!$B:$B,COLUMN(ET$1)+$E7,1))*42</f>
        <v/>
      </c>
      <c r="EU7">
        <f>(INDEX('Hawaii Jet Fuel Price'!$B:$B,COLUMN(EU$1)+$E7,1))*42</f>
        <v/>
      </c>
      <c r="EV7">
        <f>(INDEX('Hawaii Jet Fuel Price'!$B:$B,COLUMN(EV$1)+$E7,1))*42</f>
        <v/>
      </c>
      <c r="EW7">
        <f>(INDEX('Hawaii Jet Fuel Price'!$B:$B,COLUMN(EW$1)+$E7,1))*42</f>
        <v/>
      </c>
      <c r="EX7">
        <f>(INDEX('Hawaii Jet Fuel Price'!$B:$B,COLUMN(EX$1)+$E7,1))*42</f>
        <v/>
      </c>
      <c r="EY7">
        <f>(INDEX('Hawaii Jet Fuel Price'!$B:$B,COLUMN(EY$1)+$E7,1))*42</f>
        <v/>
      </c>
      <c r="EZ7">
        <f>(INDEX('Hawaii Jet Fuel Price'!$B:$B,COLUMN(EZ$1)+$E7,1))*42</f>
        <v/>
      </c>
      <c r="FA7">
        <f>(INDEX('Hawaii Jet Fuel Price'!$B:$B,COLUMN(FA$1)+$E7,1))*42</f>
        <v/>
      </c>
      <c r="FB7">
        <f>(INDEX('Hawaii Jet Fuel Price'!$B:$B,COLUMN(FB$1)+$E7,1))*42</f>
        <v/>
      </c>
      <c r="FC7">
        <f>(INDEX('Hawaii Jet Fuel Price'!$B:$B,COLUMN(FC$1)+$E7,1))*42</f>
        <v/>
      </c>
      <c r="FD7">
        <f>(INDEX('Hawaii Jet Fuel Price'!$B:$B,COLUMN(FD$1)+$E7,1))*42</f>
        <v/>
      </c>
      <c r="FE7">
        <f>(INDEX('Hawaii Jet Fuel Price'!$B:$B,COLUMN(FE$1)+$E7,1))*42</f>
        <v/>
      </c>
      <c r="FF7">
        <f>(INDEX('Hawaii Jet Fuel Price'!$B:$B,COLUMN(FF$1)+$E7,1))*42</f>
        <v/>
      </c>
      <c r="FG7">
        <f>(INDEX('Hawaii Jet Fuel Price'!$B:$B,COLUMN(FG$1)+$E7,1))*42</f>
        <v/>
      </c>
      <c r="FH7">
        <f>(INDEX('Hawaii Jet Fuel Price'!$B:$B,COLUMN(FH$1)+$E7,1))*42</f>
        <v/>
      </c>
      <c r="FI7">
        <f>(INDEX('Hawaii Jet Fuel Price'!$B:$B,COLUMN(FI$1)+$E7,1))*42</f>
        <v/>
      </c>
      <c r="FJ7">
        <f>(INDEX('Hawaii Jet Fuel Price'!$B:$B,COLUMN(FJ$1)+$E7,1))*42</f>
        <v/>
      </c>
      <c r="FK7">
        <f>(INDEX('Hawaii Jet Fuel Price'!$B:$B,COLUMN(FK$1)+$E7,1))*42</f>
        <v/>
      </c>
      <c r="FL7">
        <f>(INDEX('Hawaii Jet Fuel Price'!$B:$B,COLUMN(FL$1)+$E7,1))*42</f>
        <v/>
      </c>
      <c r="FM7">
        <f>(INDEX('Hawaii Jet Fuel Price'!$B:$B,COLUMN(FM$1)+$E7,1))*42</f>
        <v/>
      </c>
      <c r="FN7">
        <f>(INDEX('Hawaii Jet Fuel Price'!$B:$B,COLUMN(FN$1)+$E7,1))*42</f>
        <v/>
      </c>
      <c r="FO7">
        <f>(INDEX('Hawaii Jet Fuel Price'!$B:$B,COLUMN(FO$1)+$E7,1))*42</f>
        <v/>
      </c>
      <c r="FP7">
        <f>(INDEX('Hawaii Jet Fuel Price'!$B:$B,COLUMN(FP$1)+$E7,1))*42</f>
        <v/>
      </c>
      <c r="FQ7">
        <f>(INDEX('Hawaii Jet Fuel Price'!$B:$B,COLUMN(FQ$1)+$E7,1))*42</f>
        <v/>
      </c>
      <c r="FR7">
        <f>(INDEX('Hawaii Jet Fuel Price'!$B:$B,COLUMN(FR$1)+$E7,1))*42</f>
        <v/>
      </c>
      <c r="FS7">
        <f>(INDEX('Hawaii Jet Fuel Price'!$B:$B,COLUMN(FS$1)+$E7,1))*42</f>
        <v/>
      </c>
      <c r="FT7">
        <f>(INDEX('Hawaii Jet Fuel Price'!$B:$B,COLUMN(FT$1)+$E7,1))*42</f>
        <v/>
      </c>
      <c r="FU7">
        <f>(INDEX('Hawaii Jet Fuel Price'!$B:$B,COLUMN(FU$1)+$E7,1))*42</f>
        <v/>
      </c>
      <c r="FV7">
        <f>(INDEX('Hawaii Jet Fuel Price'!$B:$B,COLUMN(FV$1)+$E7,1))*42</f>
        <v/>
      </c>
      <c r="FW7">
        <f>(INDEX('Hawaii Jet Fuel Price'!$B:$B,COLUMN(FW$1)+$E7,1))*42</f>
        <v/>
      </c>
      <c r="FX7">
        <f>(INDEX('Hawaii Jet Fuel Price'!$B:$B,COLUMN(FX$1)+$E7,1))*42</f>
        <v/>
      </c>
      <c r="FY7">
        <f>(INDEX('Hawaii Jet Fuel Price'!$B:$B,COLUMN(FY$1)+$E7,1))*42</f>
        <v/>
      </c>
      <c r="FZ7">
        <f>(INDEX('Hawaii Jet Fuel Price'!$B:$B,COLUMN(FZ$1)+$E7,1))*42</f>
        <v/>
      </c>
      <c r="GA7">
        <f>(INDEX('Hawaii Jet Fuel Price'!$B:$B,COLUMN(GA$1)+$E7,1))*42</f>
        <v/>
      </c>
      <c r="GB7">
        <f>(INDEX('Hawaii Jet Fuel Price'!$B:$B,COLUMN(GB$1)+$E7,1))*42</f>
        <v/>
      </c>
      <c r="GC7">
        <f>(INDEX('Hawaii Jet Fuel Price'!$B:$B,COLUMN(GC$1)+$E7,1))*42</f>
        <v/>
      </c>
      <c r="GD7">
        <f>(INDEX('Hawaii Jet Fuel Price'!$B:$B,COLUMN(GD$1)+$E7,1))*42</f>
        <v/>
      </c>
      <c r="GE7">
        <f>(INDEX('Hawaii Jet Fuel Price'!$B:$B,COLUMN(GE$1)+$E7,1))*42</f>
        <v/>
      </c>
      <c r="GF7">
        <f>(INDEX('Hawaii Jet Fuel Price'!$B:$B,COLUMN(GF$1)+$E7,1))*42</f>
        <v/>
      </c>
      <c r="GG7">
        <f>(INDEX('Hawaii Jet Fuel Price'!$B:$B,COLUMN(GG$1)+$E7,1))*42</f>
        <v/>
      </c>
      <c r="GH7">
        <f>(INDEX('Hawaii Jet Fuel Price'!$B:$B,COLUMN(GH$1)+$E7,1))*42</f>
        <v/>
      </c>
      <c r="GI7">
        <f>(INDEX('Hawaii Jet Fuel Price'!$B:$B,COLUMN(GI$1)+$E7,1))*42</f>
        <v/>
      </c>
      <c r="GJ7">
        <f>(INDEX('Hawaii Jet Fuel Price'!$B:$B,COLUMN(GJ$1)+$E7,1))*42</f>
        <v/>
      </c>
      <c r="GK7">
        <f>(INDEX('Hawaii Jet Fuel Price'!$B:$B,COLUMN(GK$1)+$E7,1))*42</f>
        <v/>
      </c>
      <c r="GL7">
        <f>(INDEX('Hawaii Jet Fuel Price'!$B:$B,COLUMN(GL$1)+$E7,1))*42</f>
        <v/>
      </c>
      <c r="GM7">
        <f>(INDEX('Hawaii Jet Fuel Price'!$B:$B,COLUMN(GM$1)+$E7,1))*42</f>
        <v/>
      </c>
      <c r="GN7">
        <f>(INDEX('Hawaii Jet Fuel Price'!$B:$B,COLUMN(GN$1)+$E7,1))*42</f>
        <v/>
      </c>
      <c r="GO7">
        <f>(INDEX('Hawaii Jet Fuel Price'!$B:$B,COLUMN(GO$1)+$E7,1))*42</f>
        <v/>
      </c>
      <c r="GP7">
        <f>(INDEX('Hawaii Jet Fuel Price'!$B:$B,COLUMN(GP$1)+$E7,1))*42</f>
        <v/>
      </c>
      <c r="GQ7">
        <f>(INDEX('Hawaii Jet Fuel Price'!$B:$B,COLUMN(GQ$1)+$E7,1))*42</f>
        <v/>
      </c>
      <c r="GR7">
        <f>(INDEX('Hawaii Jet Fuel Price'!$B:$B,COLUMN(GR$1)+$E7,1))*42</f>
        <v/>
      </c>
      <c r="GS7">
        <f>(INDEX('Hawaii Jet Fuel Price'!$B:$B,COLUMN(GS$1)+$E7,1))*42</f>
        <v/>
      </c>
      <c r="GT7">
        <f>(INDEX('Hawaii Jet Fuel Price'!$B:$B,COLUMN(GT$1)+$E7,1))*42</f>
        <v/>
      </c>
      <c r="GU7">
        <f>(INDEX('Hawaii Jet Fuel Price'!$B:$B,COLUMN(GU$1)+$E7,1))*42</f>
        <v/>
      </c>
      <c r="GV7">
        <f>(INDEX('Hawaii Jet Fuel Price'!$B:$B,COLUMN(GV$1)+$E7,1))*42</f>
        <v/>
      </c>
      <c r="GW7">
        <f>(INDEX('Hawaii Jet Fuel Price'!$B:$B,COLUMN(GW$1)+$E7,1))*42</f>
        <v/>
      </c>
      <c r="GX7">
        <f>(INDEX('Hawaii Jet Fuel Price'!$B:$B,COLUMN(GX$1)+$E7,1))*42</f>
        <v/>
      </c>
      <c r="GY7">
        <f>(INDEX('Hawaii Jet Fuel Price'!$B:$B,COLUMN(GY$1)+$E7,1))*42</f>
        <v/>
      </c>
      <c r="GZ7">
        <f>(INDEX('Hawaii Jet Fuel Price'!$B:$B,COLUMN(GZ$1)+$E7,1))*42</f>
        <v/>
      </c>
      <c r="HA7">
        <f>(INDEX('Hawaii Jet Fuel Price'!$B:$B,COLUMN(HA$1)+$E7,1))*42</f>
        <v/>
      </c>
      <c r="HB7">
        <f>(INDEX('Hawaii Jet Fuel Price'!$B:$B,COLUMN(HB$1)+$E7,1))*42</f>
        <v/>
      </c>
      <c r="HC7">
        <f>(INDEX('Hawaii Jet Fuel Price'!$B:$B,COLUMN(HC$1)+$E7,1))*42</f>
        <v/>
      </c>
      <c r="HD7">
        <f>(INDEX('Hawaii Jet Fuel Price'!$B:$B,COLUMN(HD$1)+$E7,1))*42</f>
        <v/>
      </c>
      <c r="HE7">
        <f>(INDEX('Hawaii Jet Fuel Price'!$B:$B,COLUMN(HE$1)+$E7,1))*42</f>
        <v/>
      </c>
      <c r="HF7">
        <f>(INDEX('Hawaii Jet Fuel Price'!$B:$B,COLUMN(HF$1)+$E7,1))*42</f>
        <v/>
      </c>
      <c r="HG7">
        <f>(INDEX('Hawaii Jet Fuel Price'!$B:$B,COLUMN(HG$1)+$E7,1))*42</f>
        <v/>
      </c>
      <c r="HH7">
        <f>(INDEX('Hawaii Jet Fuel Price'!$B:$B,COLUMN(HH$1)+$E7,1))*42</f>
        <v/>
      </c>
      <c r="HI7">
        <f>(INDEX('Hawaii Jet Fuel Price'!$B:$B,COLUMN(HI$1)+$E7,1))*42</f>
        <v/>
      </c>
      <c r="HJ7">
        <f>(INDEX('Hawaii Jet Fuel Price'!$B:$B,COLUMN(HJ$1)+$E7,1))*42</f>
        <v/>
      </c>
      <c r="HK7">
        <f>(INDEX('Hawaii Jet Fuel Price'!$B:$B,COLUMN(HK$1)+$E7,1))*42</f>
        <v/>
      </c>
      <c r="HL7">
        <f>(INDEX('Hawaii Jet Fuel Price'!$B:$B,COLUMN(HL$1)+$E7,1))*42</f>
        <v/>
      </c>
      <c r="HM7">
        <f>(INDEX('Hawaii Jet Fuel Price'!$B:$B,COLUMN(HM$1)+$E7,1))*42</f>
        <v/>
      </c>
      <c r="HN7">
        <f>(INDEX('Hawaii Jet Fuel Price'!$B:$B,COLUMN(HN$1)+$E7,1))*42</f>
        <v/>
      </c>
      <c r="HO7">
        <f>(INDEX('Hawaii Jet Fuel Price'!$B:$B,COLUMN(HO$1)+$E7,1))*42</f>
        <v/>
      </c>
      <c r="HP7">
        <f>(INDEX('Hawaii Jet Fuel Price'!$B:$B,COLUMN(HP$1)+$E7,1))*42</f>
        <v/>
      </c>
      <c r="HQ7">
        <f>(INDEX('Hawaii Jet Fuel Price'!$B:$B,COLUMN(HQ$1)+$E7,1))*42</f>
        <v/>
      </c>
      <c r="HR7">
        <f>(INDEX('Hawaii Jet Fuel Price'!$B:$B,COLUMN(HR$1)+$E7,1))*42</f>
        <v/>
      </c>
      <c r="HS7">
        <f>(INDEX('Hawaii Jet Fuel Price'!$B:$B,COLUMN(HS$1)+$E7,1))*42</f>
        <v/>
      </c>
      <c r="HT7">
        <f>(INDEX('Hawaii Jet Fuel Price'!$B:$B,COLUMN(HT$1)+$E7,1))*42</f>
        <v/>
      </c>
      <c r="HU7">
        <f>(INDEX('Hawaii Jet Fuel Price'!$B:$B,COLUMN(HU$1)+$E7,1))*42</f>
        <v/>
      </c>
      <c r="HV7">
        <f>(INDEX('Hawaii Jet Fuel Price'!$B:$B,COLUMN(HV$1)+$E7,1))*42</f>
        <v/>
      </c>
      <c r="HW7">
        <f>(INDEX('Hawaii Jet Fuel Price'!$B:$B,COLUMN(HW$1)+$E7,1))*42</f>
        <v/>
      </c>
      <c r="HX7">
        <f>(INDEX('Hawaii Jet Fuel Price'!$B:$B,COLUMN(HX$1)+$E7,1))*42</f>
        <v/>
      </c>
      <c r="HY7">
        <f>(INDEX('Hawaii Jet Fuel Price'!$B:$B,COLUMN(HY$1)+$E7,1))*42</f>
        <v/>
      </c>
      <c r="HZ7">
        <f>(INDEX('Hawaii Jet Fuel Price'!$B:$B,COLUMN(HZ$1)+$E7,1))*42</f>
        <v/>
      </c>
      <c r="IA7">
        <f>(INDEX('Hawaii Jet Fuel Price'!$B:$B,COLUMN(IA$1)+$E7,1))*42</f>
        <v/>
      </c>
      <c r="IB7">
        <f>(INDEX('Hawaii Jet Fuel Price'!$B:$B,COLUMN(IB$1)+$E7,1))*42</f>
        <v/>
      </c>
      <c r="IC7">
        <f>(INDEX('Hawaii Jet Fuel Price'!$B:$B,COLUMN(IC$1)+$E7,1))*42</f>
        <v/>
      </c>
      <c r="ID7">
        <f>(INDEX('Hawaii Jet Fuel Price'!$B:$B,COLUMN(ID$1)+$E7,1))*42</f>
        <v/>
      </c>
      <c r="IE7">
        <f>(INDEX('Hawaii Jet Fuel Price'!$B:$B,COLUMN(IE$1)+$E7,1))*42</f>
        <v/>
      </c>
      <c r="IF7">
        <f>(INDEX('Hawaii Jet Fuel Price'!$B:$B,COLUMN(IF$1)+$E7,1))*42</f>
        <v/>
      </c>
      <c r="IG7">
        <f>(INDEX('Hawaii Jet Fuel Price'!$B:$B,COLUMN(IG$1)+$E7,1))*42</f>
        <v/>
      </c>
      <c r="IH7">
        <f>(INDEX('Hawaii Jet Fuel Price'!$B:$B,COLUMN(IH$1)+$E7,1))*42</f>
        <v/>
      </c>
      <c r="II7">
        <f>(INDEX('Hawaii Jet Fuel Price'!$B:$B,COLUMN(II$1)+$E7,1))*42</f>
        <v/>
      </c>
      <c r="IJ7">
        <f>(INDEX('Hawaii Jet Fuel Price'!$B:$B,COLUMN(IJ$1)+$E7,1))*42</f>
        <v/>
      </c>
      <c r="IK7">
        <f>(INDEX('Hawaii Jet Fuel Price'!$B:$B,COLUMN(IK$1)+$E7,1))*42</f>
        <v/>
      </c>
      <c r="IL7">
        <f>(INDEX('Hawaii Jet Fuel Price'!$B:$B,COLUMN(IL$1)+$E7,1))*42</f>
        <v/>
      </c>
      <c r="IM7">
        <f>(INDEX('Hawaii Jet Fuel Price'!$B:$B,COLUMN(IM$1)+$E7,1))*42</f>
        <v/>
      </c>
      <c r="IN7">
        <f>(INDEX('Hawaii Jet Fuel Price'!$B:$B,COLUMN(IN$1)+$E7,1))*42</f>
        <v/>
      </c>
      <c r="IO7">
        <f>(INDEX('Hawaii Jet Fuel Price'!$B:$B,COLUMN(IO$1)+$E7,1))*42</f>
        <v/>
      </c>
      <c r="IP7">
        <f>(INDEX('Hawaii Jet Fuel Price'!$B:$B,COLUMN(IP$1)+$E7,1))*42</f>
        <v/>
      </c>
      <c r="IQ7">
        <f>(INDEX('Hawaii Jet Fuel Price'!$B:$B,COLUMN(IQ$1)+$E7,1))*42</f>
        <v/>
      </c>
      <c r="IR7">
        <f>(INDEX('Hawaii Jet Fuel Price'!$B:$B,COLUMN(IR$1)+$E7,1))*42</f>
        <v/>
      </c>
      <c r="IS7">
        <f>(INDEX('Hawaii Jet Fuel Price'!$B:$B,COLUMN(IS$1)+$E7,1))*42</f>
        <v/>
      </c>
      <c r="IT7">
        <f>(INDEX('Hawaii Jet Fuel Price'!$B:$B,COLUMN(IT$1)+$E7,1))*42</f>
        <v/>
      </c>
      <c r="IU7">
        <f>(INDEX('Hawaii Jet Fuel Price'!$B:$B,COLUMN(IU$1)+$E7,1))*42</f>
        <v/>
      </c>
      <c r="IV7">
        <f>(INDEX('Hawaii Jet Fuel Price'!$B:$B,COLUMN(IV$1)+$E7,1))*42</f>
        <v/>
      </c>
      <c r="IW7">
        <f>(INDEX('Hawaii Jet Fuel Price'!$B:$B,COLUMN(IW$1)+$E7,1))*42</f>
        <v/>
      </c>
      <c r="IX7">
        <f>(INDEX('Hawaii Jet Fuel Price'!$B:$B,COLUMN(IX$1)+$E7,1))*42</f>
        <v/>
      </c>
      <c r="IY7">
        <f>(INDEX('Hawaii Jet Fuel Price'!$B:$B,COLUMN(IY$1)+$E7,1))*42</f>
        <v/>
      </c>
      <c r="IZ7">
        <f>(INDEX('Hawaii Jet Fuel Price'!$B:$B,COLUMN(IZ$1)+$E7,1))*42</f>
        <v/>
      </c>
      <c r="JA7">
        <f>(INDEX('Hawaii Jet Fuel Price'!$B:$B,COLUMN(JA$1)+$E7,1))*42</f>
        <v/>
      </c>
      <c r="JB7">
        <f>(INDEX('Hawaii Jet Fuel Price'!$B:$B,COLUMN(JB$1)+$E7,1))*42</f>
        <v/>
      </c>
      <c r="JC7">
        <f>(INDEX('Hawaii Jet Fuel Price'!$B:$B,COLUMN(JC$1)+$E7,1))*42</f>
        <v/>
      </c>
      <c r="JD7">
        <f>(INDEX('Hawaii Jet Fuel Price'!$B:$B,COLUMN(JD$1)+$E7,1))*42</f>
        <v/>
      </c>
      <c r="JE7">
        <f>(INDEX('Hawaii Jet Fuel Price'!$B:$B,COLUMN(JE$1)+$E7,1))*42</f>
        <v/>
      </c>
      <c r="JF7">
        <f>(INDEX('Hawaii Jet Fuel Price'!$B:$B,COLUMN(JF$1)+$E7,1))*42</f>
        <v/>
      </c>
      <c r="JG7">
        <f>(INDEX('Hawaii Jet Fuel Price'!$B:$B,COLUMN(JG$1)+$E7,1))*42</f>
        <v/>
      </c>
      <c r="JH7">
        <f>(INDEX('Hawaii Jet Fuel Price'!$B:$B,COLUMN(JH$1)+$E7,1))*42</f>
        <v/>
      </c>
      <c r="JI7">
        <f>(INDEX('Hawaii Jet Fuel Price'!$B:$B,COLUMN(JI$1)+$E7,1))*42</f>
        <v/>
      </c>
      <c r="JJ7">
        <f>(INDEX('Hawaii Jet Fuel Price'!$B:$B,COLUMN(JJ$1)+$E7,1))*42</f>
        <v/>
      </c>
      <c r="JK7">
        <f>(INDEX('Hawaii Jet Fuel Price'!$B:$B,COLUMN(JK$1)+$E7,1))*42</f>
        <v/>
      </c>
      <c r="JL7">
        <f>(INDEX('Hawaii Jet Fuel Price'!$B:$B,COLUMN(JL$1)+$E7,1))*42</f>
        <v/>
      </c>
      <c r="JM7">
        <f>(INDEX('Hawaii Jet Fuel Price'!$B:$B,COLUMN(JM$1)+$E7,1))*42</f>
        <v/>
      </c>
      <c r="JN7">
        <f>(INDEX('Hawaii Jet Fuel Price'!$B:$B,COLUMN(JN$1)+$E7,1))*42</f>
        <v/>
      </c>
      <c r="JO7">
        <f>(INDEX('Hawaii Jet Fuel Price'!$B:$B,COLUMN(JO$1)+$E7,1))*42</f>
        <v/>
      </c>
      <c r="JP7">
        <f>(INDEX('Hawaii Jet Fuel Price'!$B:$B,COLUMN(JP$1)+$E7,1))*42</f>
        <v/>
      </c>
      <c r="JQ7">
        <f>(INDEX('Hawaii Jet Fuel Price'!$B:$B,COLUMN(JQ$1)+$E7,1))*42</f>
        <v/>
      </c>
      <c r="JR7">
        <f>(INDEX('Hawaii Jet Fuel Price'!$B:$B,COLUMN(JR$1)+$E7,1))*42</f>
        <v/>
      </c>
      <c r="JS7">
        <f>(INDEX('Hawaii Jet Fuel Price'!$B:$B,COLUMN(JS$1)+$E7,1))*42</f>
        <v/>
      </c>
      <c r="JT7">
        <f>(INDEX('Hawaii Jet Fuel Price'!$B:$B,COLUMN(JT$1)+$E7,1))*42</f>
        <v/>
      </c>
      <c r="JU7">
        <f>(INDEX('Hawaii Jet Fuel Price'!$B:$B,COLUMN(JU$1)+$E7,1))*42</f>
        <v/>
      </c>
      <c r="JV7">
        <f>(INDEX('Hawaii Jet Fuel Price'!$B:$B,COLUMN(JV$1)+$E7,1))*42</f>
        <v/>
      </c>
      <c r="JW7">
        <f>(INDEX('Hawaii Jet Fuel Price'!$B:$B,COLUMN(JW$1)+$E7,1))*42</f>
        <v/>
      </c>
      <c r="JX7">
        <f>(INDEX('Hawaii Jet Fuel Price'!$B:$B,COLUMN(JX$1)+$E7,1))*42</f>
        <v/>
      </c>
      <c r="JY7">
        <f>(INDEX('Hawaii Jet Fuel Price'!$B:$B,COLUMN(JY$1)+$E7,1))*42</f>
        <v/>
      </c>
      <c r="JZ7">
        <f>(INDEX('Hawaii Jet Fuel Price'!$B:$B,COLUMN(JZ$1)+$E7,1))*42</f>
        <v/>
      </c>
      <c r="KA7">
        <f>(INDEX('Hawaii Jet Fuel Price'!$B:$B,COLUMN(KA$1)+$E7,1))*42</f>
        <v/>
      </c>
      <c r="KB7">
        <f>(INDEX('Hawaii Jet Fuel Price'!$B:$B,COLUMN(KB$1)+$E7,1))*42</f>
        <v/>
      </c>
      <c r="KC7">
        <f>(INDEX('Hawaii Jet Fuel Price'!$B:$B,COLUMN(KC$1)+$E7,1))*42</f>
        <v/>
      </c>
      <c r="KD7">
        <f>(INDEX('Hawaii Jet Fuel Price'!$B:$B,COLUMN(KD$1)+$E7,1))*42</f>
        <v/>
      </c>
      <c r="KE7">
        <f>(INDEX('Hawaii Jet Fuel Price'!$B:$B,COLUMN(KE$1)+$E7,1))*42</f>
        <v/>
      </c>
      <c r="KF7">
        <f>(INDEX('Hawaii Jet Fuel Price'!$B:$B,COLUMN(KF$1)+$E7,1))*42</f>
        <v/>
      </c>
      <c r="KG7">
        <f>(INDEX('Hawaii Jet Fuel Price'!$B:$B,COLUMN(KG$1)+$E7,1))*42</f>
        <v/>
      </c>
      <c r="KH7">
        <f>(INDEX('Hawaii Jet Fuel Price'!$B:$B,COLUMN(KH$1)+$E7,1))*42</f>
        <v/>
      </c>
      <c r="KI7">
        <f>(INDEX('Hawaii Jet Fuel Price'!$B:$B,COLUMN(KI$1)+$E7,1))*42</f>
        <v/>
      </c>
      <c r="KJ7">
        <f>(INDEX('Hawaii Jet Fuel Price'!$B:$B,COLUMN(KJ$1)+$E7,1))*42</f>
        <v/>
      </c>
      <c r="KK7">
        <f>(INDEX('Hawaii Jet Fuel Price'!$B:$B,COLUMN(KK$1)+$E7,1))*42</f>
        <v/>
      </c>
      <c r="KL7">
        <f>(INDEX('Hawaii Jet Fuel Price'!$B:$B,COLUMN(KL$1)+$E7,1))*42</f>
        <v/>
      </c>
      <c r="KM7">
        <f>(INDEX('Hawaii Jet Fuel Price'!$B:$B,COLUMN(KM$1)+$E7,1))*42</f>
        <v/>
      </c>
      <c r="KN7">
        <f>(INDEX('Hawaii Jet Fuel Price'!$B:$B,COLUMN(KN$1)+$E7,1))*42</f>
        <v/>
      </c>
      <c r="KO7">
        <f>(INDEX('Hawaii Jet Fuel Price'!$B:$B,COLUMN(KO$1)+$E7,1))*42</f>
        <v/>
      </c>
      <c r="KP7">
        <f>(INDEX('Hawaii Jet Fuel Price'!$B:$B,COLUMN(KP$1)+$E7,1))*42</f>
        <v/>
      </c>
      <c r="KQ7">
        <f>(INDEX('Hawaii Jet Fuel Price'!$B:$B,COLUMN(KQ$1)+$E7,1))*42</f>
        <v/>
      </c>
      <c r="KR7">
        <f>(INDEX('Hawaii Jet Fuel Price'!$B:$B,COLUMN(KR$1)+$E7,1))*42</f>
        <v/>
      </c>
      <c r="KS7">
        <f>(INDEX('Hawaii Jet Fuel Price'!$B:$B,COLUMN(KS$1)+$E7,1))*42</f>
        <v/>
      </c>
      <c r="KT7">
        <f>(INDEX('Hawaii Jet Fuel Price'!$B:$B,COLUMN(KT$1)+$E7,1))*42</f>
        <v/>
      </c>
      <c r="KU7">
        <f>(INDEX('Hawaii Jet Fuel Price'!$B:$B,COLUMN(KU$1)+$E7,1))*42</f>
        <v/>
      </c>
      <c r="KV7">
        <f>(INDEX('Hawaii Jet Fuel Price'!$B:$B,COLUMN(KV$1)+$E7,1))*42</f>
        <v/>
      </c>
      <c r="KW7">
        <f>(INDEX('Hawaii Jet Fuel Price'!$B:$B,COLUMN(KW$1)+$E7,1))*42</f>
        <v/>
      </c>
      <c r="KX7">
        <f>(INDEX('Hawaii Jet Fuel Price'!$B:$B,COLUMN(KX$1)+$E7,1))*42</f>
        <v/>
      </c>
      <c r="KY7">
        <f>(INDEX('Hawaii Jet Fuel Price'!$B:$B,COLUMN(KY$1)+$E7,1))*42</f>
        <v/>
      </c>
      <c r="KZ7">
        <f>(INDEX('Hawaii Jet Fuel Price'!$B:$B,COLUMN(KZ$1)+$E7,1))*42</f>
        <v/>
      </c>
      <c r="LA7">
        <f>(INDEX('Hawaii Jet Fuel Price'!$B:$B,COLUMN(LA$1)+$E7,1))*42</f>
        <v/>
      </c>
      <c r="LB7">
        <f>(INDEX('Hawaii Jet Fuel Price'!$B:$B,COLUMN(LB$1)+$E7,1))*42</f>
        <v/>
      </c>
      <c r="LC7">
        <f>(INDEX('Hawaii Jet Fuel Price'!$B:$B,COLUMN(LC$1)+$E7,1))*42</f>
        <v/>
      </c>
      <c r="LD7">
        <f>(INDEX('Hawaii Jet Fuel Price'!$B:$B,COLUMN(LD$1)+$E7,1))*42</f>
        <v/>
      </c>
      <c r="LE7">
        <f>(INDEX('Hawaii Jet Fuel Price'!$B:$B,COLUMN(LE$1)+$E7,1))*42</f>
        <v/>
      </c>
      <c r="LF7">
        <f>(INDEX('Hawaii Jet Fuel Price'!$B:$B,COLUMN(LF$1)+$E7,1))*42</f>
        <v/>
      </c>
      <c r="LG7">
        <f>(INDEX('Hawaii Jet Fuel Price'!$B:$B,COLUMN(LG$1)+$E7,1))*42</f>
        <v/>
      </c>
      <c r="LH7">
        <f>(INDEX('Hawaii Jet Fuel Price'!$B:$B,COLUMN(LH$1)+$E7,1))*42</f>
        <v/>
      </c>
      <c r="LI7">
        <f>(INDEX('Hawaii Jet Fuel Price'!$B:$B,COLUMN(LI$1)+$E7,1))*42</f>
        <v/>
      </c>
      <c r="LJ7">
        <f>(INDEX('Hawaii Jet Fuel Price'!$B:$B,COLUMN(LJ$1)+$E7,1))*42</f>
        <v/>
      </c>
      <c r="LK7">
        <f>(INDEX('Hawaii Jet Fuel Price'!$B:$B,COLUMN(LK$1)+$E7,1))*42</f>
        <v/>
      </c>
      <c r="LL7">
        <f>(INDEX('Hawaii Jet Fuel Price'!$B:$B,COLUMN(LL$1)+$E7,1))*42</f>
        <v/>
      </c>
      <c r="LM7">
        <f>(INDEX('Hawaii Jet Fuel Price'!$B:$B,COLUMN(LM$1)+$E7,1))*42</f>
        <v/>
      </c>
      <c r="LN7">
        <f>(INDEX('Hawaii Jet Fuel Price'!$B:$B,COLUMN(LN$1)+$E7,1))*42</f>
        <v/>
      </c>
      <c r="LO7">
        <f>(INDEX('Hawaii Jet Fuel Price'!$B:$B,COLUMN(LO$1)+$E7,1))*42</f>
        <v/>
      </c>
      <c r="LP7">
        <f>(INDEX('Hawaii Jet Fuel Price'!$B:$B,COLUMN(LP$1)+$E7,1))*42</f>
        <v/>
      </c>
      <c r="LQ7">
        <f>(INDEX('Hawaii Jet Fuel Price'!$B:$B,COLUMN(LQ$1)+$E7,1))*42</f>
        <v/>
      </c>
      <c r="LR7">
        <f>(INDEX('Hawaii Jet Fuel Price'!$B:$B,COLUMN(LR$1)+$E7,1))*42</f>
        <v/>
      </c>
      <c r="LS7">
        <f>(INDEX('Hawaii Jet Fuel Price'!$B:$B,COLUMN(LS$1)+$E7,1))*42</f>
        <v/>
      </c>
      <c r="LT7">
        <f>(INDEX('Hawaii Jet Fuel Price'!$B:$B,COLUMN(LT$1)+$E7,1))*42</f>
        <v/>
      </c>
      <c r="LU7">
        <f>(INDEX('Hawaii Jet Fuel Price'!$B:$B,COLUMN(LU$1)+$E7,1))*42</f>
        <v/>
      </c>
      <c r="LV7">
        <f>(INDEX('Hawaii Jet Fuel Price'!$B:$B,COLUMN(LV$1)+$E7,1))*42</f>
        <v/>
      </c>
      <c r="LW7">
        <f>(INDEX('Hawaii Jet Fuel Price'!$B:$B,COLUMN(LW$1)+$E7,1))*42</f>
        <v/>
      </c>
      <c r="LX7">
        <f>(INDEX('Hawaii Jet Fuel Price'!$B:$B,COLUMN(LX$1)+$E7,1))*42</f>
        <v/>
      </c>
      <c r="LY7">
        <f>(INDEX('Hawaii Jet Fuel Price'!$B:$B,COLUMN(LY$1)+$E7,1))*42</f>
        <v/>
      </c>
      <c r="LZ7">
        <f>(INDEX('Hawaii Jet Fuel Price'!$B:$B,COLUMN(LZ$1)+$E7,1))*42</f>
        <v/>
      </c>
      <c r="MA7">
        <f>(INDEX('Hawaii Jet Fuel Price'!$B:$B,COLUMN(MA$1)+$E7,1))*42</f>
        <v/>
      </c>
      <c r="MB7">
        <f>(INDEX('Hawaii Jet Fuel Price'!$B:$B,COLUMN(MB$1)+$E7,1))*42</f>
        <v/>
      </c>
      <c r="MC7">
        <f>(INDEX('Hawaii Jet Fuel Price'!$B:$B,COLUMN(MC$1)+$E7,1))*42</f>
        <v/>
      </c>
      <c r="MD7">
        <f>(INDEX('Hawaii Jet Fuel Price'!$B:$B,COLUMN(MD$1)+$E7,1))*42</f>
        <v/>
      </c>
      <c r="ME7">
        <f>(INDEX('Hawaii Jet Fuel Price'!$B:$B,COLUMN(ME$1)+$E7,1))*42</f>
        <v/>
      </c>
      <c r="MF7">
        <f>(INDEX('Hawaii Jet Fuel Price'!$B:$B,COLUMN(MF$1)+$E7,1))*42</f>
        <v/>
      </c>
      <c r="MG7">
        <f>(INDEX('Hawaii Jet Fuel Price'!$B:$B,COLUMN(MG$1)+$E7,1))*42</f>
        <v/>
      </c>
      <c r="MH7">
        <f>(INDEX('Hawaii Jet Fuel Price'!$B:$B,COLUMN(MH$1)+$E7,1))*42</f>
        <v/>
      </c>
      <c r="MI7">
        <f>(INDEX('Hawaii Jet Fuel Price'!$B:$B,COLUMN(MI$1)+$E7,1))*42</f>
        <v/>
      </c>
      <c r="MJ7">
        <f>(INDEX('Hawaii Jet Fuel Price'!$B:$B,COLUMN(MJ$1)+$E7,1))*42</f>
        <v/>
      </c>
      <c r="MK7">
        <f>(INDEX('Hawaii Jet Fuel Price'!$B:$B,COLUMN(MK$1)+$E7,1))*42</f>
        <v/>
      </c>
      <c r="ML7">
        <f>(INDEX('Hawaii Jet Fuel Price'!$B:$B,COLUMN(ML$1)+$E7,1))*42</f>
        <v/>
      </c>
      <c r="MM7">
        <f>(INDEX('Hawaii Jet Fuel Price'!$B:$B,COLUMN(MM$1)+$E7,1))*42</f>
        <v/>
      </c>
      <c r="MN7">
        <f>(INDEX('Hawaii Jet Fuel Price'!$B:$B,COLUMN(MN$1)+$E7,1))*42</f>
        <v/>
      </c>
      <c r="MO7">
        <f>(INDEX('Hawaii Jet Fuel Price'!$B:$B,COLUMN(MO$1)+$E7,1))*42</f>
        <v/>
      </c>
      <c r="MP7">
        <f>(INDEX('Hawaii Jet Fuel Price'!$B:$B,COLUMN(MP$1)+$E7,1))*42</f>
        <v/>
      </c>
      <c r="MQ7">
        <f>(INDEX('Hawaii Jet Fuel Price'!$B:$B,COLUMN(MQ$1)+$E7,1))*42</f>
        <v/>
      </c>
      <c r="MR7">
        <f>(INDEX('Hawaii Jet Fuel Price'!$B:$B,COLUMN(MR$1)+$E7,1))*42</f>
        <v/>
      </c>
      <c r="MS7">
        <f>(INDEX('Hawaii Jet Fuel Price'!$B:$B,COLUMN(MS$1)+$E7,1))*42</f>
        <v/>
      </c>
      <c r="MT7">
        <f>(INDEX('Hawaii Jet Fuel Price'!$B:$B,COLUMN(MT$1)+$E7,1))*42</f>
        <v/>
      </c>
      <c r="MU7">
        <f>(INDEX('Hawaii Jet Fuel Price'!$B:$B,COLUMN(MU$1)+$E7,1))*42</f>
        <v/>
      </c>
      <c r="MV7">
        <f>(INDEX('Hawaii Jet Fuel Price'!$B:$B,COLUMN(MV$1)+$E7,1))*42</f>
        <v/>
      </c>
      <c r="MW7">
        <f>(INDEX('Hawaii Jet Fuel Price'!$B:$B,COLUMN(MW$1)+$E7,1))*42</f>
        <v/>
      </c>
      <c r="MX7">
        <f>(INDEX('Hawaii Jet Fuel Price'!$B:$B,COLUMN(MX$1)+$E7,1))*42</f>
        <v/>
      </c>
      <c r="MY7">
        <f>(INDEX('Hawaii Jet Fuel Price'!$B:$B,COLUMN(MY$1)+$E7,1))*42</f>
        <v/>
      </c>
      <c r="MZ7">
        <f>(INDEX('Hawaii Jet Fuel Price'!$B:$B,COLUMN(MZ$1)+$E7,1))*42</f>
        <v/>
      </c>
      <c r="NA7">
        <f>(INDEX('Hawaii Jet Fuel Price'!$B:$B,COLUMN(NA$1)+$E7,1))*42</f>
        <v/>
      </c>
      <c r="NB7">
        <f>(INDEX('Hawaii Jet Fuel Price'!$B:$B,COLUMN(NB$1)+$E7,1))*42</f>
        <v/>
      </c>
      <c r="NC7">
        <f>(INDEX('Hawaii Jet Fuel Price'!$B:$B,COLUMN(NC$1)+$E7,1))*42</f>
        <v/>
      </c>
      <c r="ND7">
        <f>(INDEX('Hawaii Jet Fuel Price'!$B:$B,COLUMN(ND$1)+$E7,1))*42</f>
        <v/>
      </c>
      <c r="NE7">
        <f>(INDEX('Hawaii Jet Fuel Price'!$B:$B,COLUMN(NE$1)+$E7,1))*42</f>
        <v/>
      </c>
      <c r="NF7">
        <f>(INDEX('Hawaii Jet Fuel Price'!$B:$B,COLUMN(NF$1)+$E7,1))*42</f>
        <v/>
      </c>
      <c r="NG7">
        <f>(INDEX('Hawaii Jet Fuel Price'!$B:$B,COLUMN(NG$1)+$E7,1))*42</f>
        <v/>
      </c>
      <c r="NH7">
        <f>(INDEX('Hawaii Jet Fuel Price'!$B:$B,COLUMN(NH$1)+$E7,1))*42</f>
        <v/>
      </c>
      <c r="NI7">
        <f>(INDEX('Hawaii Jet Fuel Price'!$B:$B,COLUMN(NI$1)+$E7,1))*42</f>
        <v/>
      </c>
      <c r="NJ7">
        <f>(INDEX('Hawaii Jet Fuel Price'!$B:$B,COLUMN(NJ$1)+$E7,1))*42</f>
        <v/>
      </c>
      <c r="NK7">
        <f>(INDEX('Hawaii Jet Fuel Price'!$B:$B,COLUMN(NK$1)+$E7,1))*42</f>
        <v/>
      </c>
      <c r="NL7">
        <f>(INDEX('Hawaii Jet Fuel Price'!$B:$B,COLUMN(NL$1)+$E7,1))*42</f>
        <v/>
      </c>
      <c r="NM7">
        <f>(INDEX('Hawaii Jet Fuel Price'!$B:$B,COLUMN(NM$1)+$E7,1))*42</f>
        <v/>
      </c>
      <c r="NN7">
        <f>(INDEX('Hawaii Jet Fuel Price'!$B:$B,COLUMN(NN$1)+$E7,1))*42</f>
        <v/>
      </c>
      <c r="NO7">
        <f>(INDEX('Hawaii Jet Fuel Price'!$B:$B,COLUMN(NO$1)+$E7,1))*42</f>
        <v/>
      </c>
      <c r="NP7">
        <f>(INDEX('Hawaii Jet Fuel Price'!$B:$B,COLUMN(NP$1)+$E7,1))*42</f>
        <v/>
      </c>
      <c r="NQ7">
        <f>(INDEX('Hawaii Jet Fuel Price'!$B:$B,COLUMN(NQ$1)+$E7,1))*42</f>
        <v/>
      </c>
      <c r="NR7">
        <f>(INDEX('Hawaii Jet Fuel Price'!$B:$B,COLUMN(NR$1)+$E7,1))*42</f>
        <v/>
      </c>
      <c r="NS7">
        <f>(INDEX('Hawaii Jet Fuel Price'!$B:$B,COLUMN(NS$1)+$E7,1))*42</f>
        <v/>
      </c>
      <c r="NT7">
        <f>(INDEX('Hawaii Jet Fuel Price'!$B:$B,COLUMN(NT$1)+$E7,1))*42</f>
        <v/>
      </c>
      <c r="NU7">
        <f>(INDEX('Hawaii Jet Fuel Price'!$B:$B,COLUMN(NU$1)+$E7,1))*42</f>
        <v/>
      </c>
      <c r="NV7">
        <f>(INDEX('Hawaii Jet Fuel Price'!$B:$B,COLUMN(NV$1)+$E7,1))*42</f>
        <v/>
      </c>
      <c r="NW7">
        <f>(INDEX('Hawaii Jet Fuel Price'!$B:$B,COLUMN(NW$1)+$E7,1))*42</f>
        <v/>
      </c>
      <c r="NX7">
        <f>(INDEX('Hawaii Jet Fuel Price'!$B:$B,COLUMN(NX$1)+$E7,1))*42</f>
        <v/>
      </c>
      <c r="NY7">
        <f>(INDEX('Hawaii Jet Fuel Price'!$B:$B,COLUMN(NY$1)+$E7,1))*42</f>
        <v/>
      </c>
      <c r="NZ7">
        <f>(INDEX('Hawaii Jet Fuel Price'!$B:$B,COLUMN(NZ$1)+$E7,1))*42</f>
        <v/>
      </c>
      <c r="OA7">
        <f>(INDEX('Hawaii Jet Fuel Price'!$B:$B,COLUMN(OA$1)+$E7,1))*42</f>
        <v/>
      </c>
      <c r="OB7">
        <f>(INDEX('Hawaii Jet Fuel Price'!$B:$B,COLUMN(OB$1)+$E7,1))*42</f>
        <v/>
      </c>
      <c r="OC7">
        <f>(INDEX('Hawaii Jet Fuel Price'!$B:$B,COLUMN(OC$1)+$E7,1))*42</f>
        <v/>
      </c>
      <c r="OD7">
        <f>(INDEX('Hawaii Jet Fuel Price'!$B:$B,COLUMN(OD$1)+$E7,1))*42</f>
        <v/>
      </c>
      <c r="OE7">
        <f>(INDEX('Hawaii Jet Fuel Price'!$B:$B,COLUMN(OE$1)+$E7,1))*42</f>
        <v/>
      </c>
      <c r="OF7">
        <f>(INDEX('Hawaii Jet Fuel Price'!$B:$B,COLUMN(OF$1)+$E7,1))*42</f>
        <v/>
      </c>
      <c r="OG7">
        <f>(INDEX('Hawaii Jet Fuel Price'!$B:$B,COLUMN(OG$1)+$E7,1))*42</f>
        <v/>
      </c>
      <c r="OH7">
        <f>(INDEX('Hawaii Jet Fuel Price'!$B:$B,COLUMN(OH$1)+$E7,1))*42</f>
        <v/>
      </c>
      <c r="OI7">
        <f>(INDEX('Hawaii Jet Fuel Price'!$B:$B,COLUMN(OI$1)+$E7,1))*42</f>
        <v/>
      </c>
      <c r="OJ7">
        <f>(INDEX('Hawaii Jet Fuel Price'!$B:$B,COLUMN(OJ$1)+$E7,1))*42</f>
        <v/>
      </c>
      <c r="OK7">
        <f>(INDEX('Hawaii Jet Fuel Price'!$B:$B,COLUMN(OK$1)+$E7,1))*42</f>
        <v/>
      </c>
      <c r="OL7">
        <f>(INDEX('Hawaii Jet Fuel Price'!$B:$B,COLUMN(OL$1)+$E7,1))*42</f>
        <v/>
      </c>
      <c r="OM7">
        <f>(INDEX('Hawaii Jet Fuel Price'!$B:$B,COLUMN(OM$1)+$E7,1))*42</f>
        <v/>
      </c>
      <c r="ON7">
        <f>(INDEX('Hawaii Jet Fuel Price'!$B:$B,COLUMN(ON$1)+$E7,1))*42</f>
        <v/>
      </c>
      <c r="OO7">
        <f>(INDEX('Hawaii Jet Fuel Price'!$B:$B,COLUMN(OO$1)+$E7,1))*42</f>
        <v/>
      </c>
      <c r="OP7">
        <f>(INDEX('Hawaii Jet Fuel Price'!$B:$B,COLUMN(OP$1)+$E7,1))*42</f>
        <v/>
      </c>
      <c r="OQ7">
        <f>(INDEX('Hawaii Jet Fuel Price'!$B:$B,COLUMN(OQ$1)+$E7,1))*42</f>
        <v/>
      </c>
      <c r="OR7">
        <f>(INDEX('Hawaii Jet Fuel Price'!$B:$B,COLUMN(OR$1)+$E7,1))*42</f>
        <v/>
      </c>
      <c r="OS7">
        <f>(INDEX('Hawaii Jet Fuel Price'!$B:$B,COLUMN(OS$1)+$E7,1))*42</f>
        <v/>
      </c>
      <c r="OT7">
        <f>(INDEX('Hawaii Jet Fuel Price'!$B:$B,COLUMN(OT$1)+$E7,1))*42</f>
        <v/>
      </c>
      <c r="OU7">
        <f>(INDEX('Hawaii Jet Fuel Price'!$B:$B,COLUMN(OU$1)+$E7,1))*42</f>
        <v/>
      </c>
      <c r="OV7">
        <f>(INDEX('Hawaii Jet Fuel Price'!$B:$B,COLUMN(OV$1)+$E7,1))*42</f>
        <v/>
      </c>
      <c r="OW7">
        <f>(INDEX('Hawaii Jet Fuel Price'!$B:$B,COLUMN(OW$1)+$E7,1))*42</f>
        <v/>
      </c>
      <c r="OX7">
        <f>(INDEX('Hawaii Jet Fuel Price'!$B:$B,COLUMN(OX$1)+$E7,1))*42</f>
        <v/>
      </c>
      <c r="OY7">
        <f>(INDEX('Hawaii Jet Fuel Price'!$B:$B,COLUMN(OY$1)+$E7,1))*42</f>
        <v/>
      </c>
      <c r="OZ7">
        <f>(INDEX('Hawaii Jet Fuel Price'!$B:$B,COLUMN(OZ$1)+$E7,1))*42</f>
        <v/>
      </c>
      <c r="PA7">
        <f>(INDEX('Hawaii Jet Fuel Price'!$B:$B,COLUMN(PA$1)+$E7,1))*42</f>
        <v/>
      </c>
      <c r="PB7">
        <f>(INDEX('Hawaii Jet Fuel Price'!$B:$B,COLUMN(PB$1)+$E7,1))*42</f>
        <v/>
      </c>
      <c r="PC7">
        <f>(INDEX('Hawaii Jet Fuel Price'!$B:$B,COLUMN(PC$1)+$E7,1))*42</f>
        <v/>
      </c>
      <c r="PD7">
        <f>(INDEX('Hawaii Jet Fuel Price'!$B:$B,COLUMN(PD$1)+$E7,1))*42</f>
        <v/>
      </c>
      <c r="PE7">
        <f>(INDEX('Hawaii Jet Fuel Price'!$B:$B,COLUMN(PE$1)+$E7,1))*42</f>
        <v/>
      </c>
      <c r="PF7">
        <f>(INDEX('Hawaii Jet Fuel Price'!$B:$B,COLUMN(PF$1)+$E7,1))*42</f>
        <v/>
      </c>
      <c r="PG7">
        <f>(INDEX('Hawaii Jet Fuel Price'!$B:$B,COLUMN(PG$1)+$E7,1))*42</f>
        <v/>
      </c>
      <c r="PH7">
        <f>(INDEX('Hawaii Jet Fuel Price'!$B:$B,COLUMN(PH$1)+$E7,1))*42</f>
        <v/>
      </c>
      <c r="PI7">
        <f>(INDEX('Hawaii Jet Fuel Price'!$B:$B,COLUMN(PI$1)+$E7,1))*42</f>
        <v/>
      </c>
      <c r="PJ7">
        <f>(INDEX('Hawaii Jet Fuel Price'!$B:$B,COLUMN(PJ$1)+$E7,1))*42</f>
        <v/>
      </c>
      <c r="PK7">
        <f>(INDEX('Hawaii Jet Fuel Price'!$B:$B,COLUMN(PK$1)+$E7,1))*42</f>
        <v/>
      </c>
      <c r="PL7">
        <f>(INDEX('Hawaii Jet Fuel Price'!$B:$B,COLUMN(PL$1)+$E7,1))*42</f>
        <v/>
      </c>
      <c r="PM7">
        <f>(INDEX('Hawaii Jet Fuel Price'!$B:$B,COLUMN(PM$1)+$E7,1))*42</f>
        <v/>
      </c>
      <c r="PN7">
        <f>(INDEX('Hawaii Jet Fuel Price'!$B:$B,COLUMN(PN$1)+$E7,1))*42</f>
        <v/>
      </c>
      <c r="PO7">
        <f>(INDEX('Hawaii Jet Fuel Price'!$B:$B,COLUMN(PO$1)+$E7,1))*42</f>
        <v/>
      </c>
      <c r="PP7">
        <f>(INDEX('Hawaii Jet Fuel Price'!$B:$B,COLUMN(PP$1)+$E7,1))*42</f>
        <v/>
      </c>
      <c r="PQ7">
        <f>(INDEX('Hawaii Jet Fuel Price'!$B:$B,COLUMN(PQ$1)+$E7,1))*42</f>
        <v/>
      </c>
      <c r="PR7">
        <f>(INDEX('Hawaii Jet Fuel Price'!$B:$B,COLUMN(PR$1)+$E7,1))*42</f>
        <v/>
      </c>
      <c r="PS7">
        <f>(INDEX('Hawaii Jet Fuel Price'!$B:$B,COLUMN(PS$1)+$E7,1))*42</f>
        <v/>
      </c>
      <c r="PT7">
        <f>(INDEX('Hawaii Jet Fuel Price'!$B:$B,COLUMN(PT$1)+$E7,1))*42</f>
        <v/>
      </c>
      <c r="PU7">
        <f>(INDEX('Hawaii Jet Fuel Price'!$B:$B,COLUMN(PU$1)+$E7,1))*42</f>
        <v/>
      </c>
      <c r="PV7">
        <f>(INDEX('Hawaii Jet Fuel Price'!$B:$B,COLUMN(PV$1)+$E7,1))*42</f>
        <v/>
      </c>
      <c r="PW7">
        <f>(INDEX('Hawaii Jet Fuel Price'!$B:$B,COLUMN(PW$1)+$E7,1))*42</f>
        <v/>
      </c>
      <c r="PX7">
        <f>(INDEX('Hawaii Jet Fuel Price'!$B:$B,COLUMN(PX$1)+$E7,1))*42</f>
        <v/>
      </c>
      <c r="PY7">
        <f>(INDEX('Hawaii Jet Fuel Price'!$B:$B,COLUMN(PY$1)+$E7,1))*42</f>
        <v/>
      </c>
      <c r="PZ7">
        <f>(INDEX('Hawaii Jet Fuel Price'!$B:$B,COLUMN(PZ$1)+$E7,1))*42</f>
        <v/>
      </c>
      <c r="QA7">
        <f>(INDEX('Hawaii Jet Fuel Price'!$B:$B,COLUMN(QA$1)+$E7,1))*42</f>
        <v/>
      </c>
      <c r="QB7">
        <f>(INDEX('Hawaii Jet Fuel Price'!$B:$B,COLUMN(QB$1)+$E7,1))*42</f>
        <v/>
      </c>
      <c r="QC7">
        <f>(INDEX('Hawaii Jet Fuel Price'!$B:$B,COLUMN(QC$1)+$E7,1))*42</f>
        <v/>
      </c>
      <c r="QD7">
        <f>(INDEX('Hawaii Jet Fuel Price'!$B:$B,COLUMN(QD$1)+$E7,1))*42</f>
        <v/>
      </c>
      <c r="QE7">
        <f>(INDEX('Hawaii Jet Fuel Price'!$B:$B,COLUMN(QE$1)+$E7,1))*42</f>
        <v/>
      </c>
      <c r="QF7">
        <f>(INDEX('Hawaii Jet Fuel Price'!$B:$B,COLUMN(QF$1)+$E7,1))*42</f>
        <v/>
      </c>
      <c r="QG7">
        <f>(INDEX('Hawaii Jet Fuel Price'!$B:$B,COLUMN(QG$1)+$E7,1))*42</f>
        <v/>
      </c>
      <c r="QH7">
        <f>(INDEX('Hawaii Jet Fuel Price'!$B:$B,COLUMN(QH$1)+$E7,1))*42</f>
        <v/>
      </c>
      <c r="QI7">
        <f>(INDEX('Hawaii Jet Fuel Price'!$B:$B,COLUMN(QI$1)+$E7,1))*42</f>
        <v/>
      </c>
      <c r="QJ7">
        <f>(INDEX('Hawaii Jet Fuel Price'!$B:$B,COLUMN(QJ$1)+$E7,1))*42</f>
        <v/>
      </c>
      <c r="QK7">
        <f>(INDEX('Hawaii Jet Fuel Price'!$B:$B,COLUMN(QK$1)+$E7,1))*42</f>
        <v/>
      </c>
      <c r="QL7">
        <f>(INDEX('Hawaii Jet Fuel Price'!$B:$B,COLUMN(QL$1)+$E7,1))*42</f>
        <v/>
      </c>
      <c r="QM7">
        <f>(INDEX('Hawaii Jet Fuel Price'!$B:$B,COLUMN(QM$1)+$E7,1))*42</f>
        <v/>
      </c>
      <c r="QN7">
        <f>(INDEX('Hawaii Jet Fuel Price'!$B:$B,COLUMN(QN$1)+$E7,1))*42</f>
        <v/>
      </c>
      <c r="QO7">
        <f>(INDEX('Hawaii Jet Fuel Price'!$B:$B,COLUMN(QO$1)+$E7,1))*42</f>
        <v/>
      </c>
      <c r="QP7">
        <f>(INDEX('Hawaii Jet Fuel Price'!$B:$B,COLUMN(QP$1)+$E7,1))*42</f>
        <v/>
      </c>
      <c r="QQ7">
        <f>(INDEX('Hawaii Jet Fuel Price'!$B:$B,COLUMN(QQ$1)+$E7,1))*42</f>
        <v/>
      </c>
      <c r="QR7">
        <f>(INDEX('Hawaii Jet Fuel Price'!$B:$B,COLUMN(QR$1)+$E7,1))*42</f>
        <v/>
      </c>
      <c r="QS7">
        <f>(INDEX('Hawaii Jet Fuel Price'!$B:$B,COLUMN(QS$1)+$E7,1))*42</f>
        <v/>
      </c>
      <c r="QT7">
        <f>(INDEX('Hawaii Jet Fuel Price'!$B:$B,COLUMN(QT$1)+$E7,1))*42</f>
        <v/>
      </c>
      <c r="QU7">
        <f>(INDEX('Hawaii Jet Fuel Price'!$B:$B,COLUMN(QU$1)+$E7,1))*42</f>
        <v/>
      </c>
      <c r="QV7">
        <f>(INDEX('Hawaii Jet Fuel Price'!$B:$B,COLUMN(QV$1)+$E7,1))*42</f>
        <v/>
      </c>
      <c r="QW7">
        <f>(INDEX('Hawaii Jet Fuel Price'!$B:$B,COLUMN(QW$1)+$E7,1))*42</f>
        <v/>
      </c>
      <c r="QX7">
        <f>(INDEX('Hawaii Jet Fuel Price'!$B:$B,COLUMN(QX$1)+$E7,1))*42</f>
        <v/>
      </c>
      <c r="QY7">
        <f>(INDEX('Hawaii Jet Fuel Price'!$B:$B,COLUMN(QY$1)+$E7,1))*42</f>
        <v/>
      </c>
      <c r="QZ7">
        <f>(INDEX('Hawaii Jet Fuel Price'!$B:$B,COLUMN(QZ$1)+$E7,1))*42</f>
        <v/>
      </c>
      <c r="RA7">
        <f>(INDEX('Hawaii Jet Fuel Price'!$B:$B,COLUMN(RA$1)+$E7,1))*42</f>
        <v/>
      </c>
      <c r="RB7">
        <f>(INDEX('Hawaii Jet Fuel Price'!$B:$B,COLUMN(RB$1)+$E7,1))*42</f>
        <v/>
      </c>
      <c r="RC7">
        <f>(INDEX('Hawaii Jet Fuel Price'!$B:$B,COLUMN(RC$1)+$E7,1))*42</f>
        <v/>
      </c>
      <c r="RD7">
        <f>(INDEX('Hawaii Jet Fuel Price'!$B:$B,COLUMN(RD$1)+$E7,1))*42</f>
        <v/>
      </c>
      <c r="RE7">
        <f>(INDEX('Hawaii Jet Fuel Price'!$B:$B,COLUMN(RE$1)+$E7,1))*42</f>
        <v/>
      </c>
      <c r="RF7">
        <f>(INDEX('Hawaii Jet Fuel Price'!$B:$B,COLUMN(RF$1)+$E7,1))*42</f>
        <v/>
      </c>
      <c r="RG7">
        <f>(INDEX('Hawaii Jet Fuel Price'!$B:$B,COLUMN(RG$1)+$E7,1))*42</f>
        <v/>
      </c>
      <c r="RH7">
        <f>(INDEX('Hawaii Jet Fuel Price'!$B:$B,COLUMN(RH$1)+$E7,1))*42</f>
        <v/>
      </c>
      <c r="RI7">
        <f>(INDEX('Hawaii Jet Fuel Price'!$B:$B,COLUMN(RI$1)+$E7,1))*42</f>
        <v/>
      </c>
      <c r="RJ7">
        <f>(INDEX('Hawaii Jet Fuel Price'!$B:$B,COLUMN(RJ$1)+$E7,1))*42</f>
        <v/>
      </c>
      <c r="RK7">
        <f>(INDEX('Hawaii Jet Fuel Price'!$B:$B,COLUMN(RK$1)+$E7,1))*42</f>
        <v/>
      </c>
      <c r="RL7">
        <f>(INDEX('Hawaii Jet Fuel Price'!$B:$B,COLUMN(RL$1)+$E7,1))*42</f>
        <v/>
      </c>
      <c r="RM7">
        <f>(INDEX('Hawaii Jet Fuel Price'!$B:$B,COLUMN(RM$1)+$E7,1))*42</f>
        <v/>
      </c>
      <c r="RN7">
        <f>(INDEX('Hawaii Jet Fuel Price'!$B:$B,COLUMN(RN$1)+$E7,1))*42</f>
        <v/>
      </c>
      <c r="RO7">
        <f>(INDEX('Hawaii Jet Fuel Price'!$B:$B,COLUMN(RO$1)+$E7,1))*42</f>
        <v/>
      </c>
      <c r="RP7">
        <f>(INDEX('Hawaii Jet Fuel Price'!$B:$B,COLUMN(RP$1)+$E7,1))*42</f>
        <v/>
      </c>
      <c r="RQ7">
        <f>(INDEX('Hawaii Jet Fuel Price'!$B:$B,COLUMN(RQ$1)+$E7,1))*42</f>
        <v/>
      </c>
      <c r="RR7">
        <f>(INDEX('Hawaii Jet Fuel Price'!$B:$B,COLUMN(RR$1)+$E7,1))*42</f>
        <v/>
      </c>
      <c r="RS7">
        <f>(INDEX('Hawaii Jet Fuel Price'!$B:$B,COLUMN(RS$1)+$E7,1))*42</f>
        <v/>
      </c>
      <c r="RT7">
        <f>(INDEX('Hawaii Jet Fuel Price'!$B:$B,COLUMN(RT$1)+$E7,1))*42</f>
        <v/>
      </c>
      <c r="RU7">
        <f>(INDEX('Hawaii Jet Fuel Price'!$B:$B,COLUMN(RU$1)+$E7,1))*42</f>
        <v/>
      </c>
      <c r="RV7">
        <f>(INDEX('Hawaii Jet Fuel Price'!$B:$B,COLUMN(RV$1)+$E7,1))*42</f>
        <v/>
      </c>
      <c r="RW7">
        <f>(INDEX('Hawaii Jet Fuel Price'!$B:$B,COLUMN(RW$1)+$E7,1))*42</f>
        <v/>
      </c>
      <c r="RX7">
        <f>(INDEX('Hawaii Jet Fuel Price'!$B:$B,COLUMN(RX$1)+$E7,1))*42</f>
        <v/>
      </c>
      <c r="RY7">
        <f>(INDEX('Hawaii Jet Fuel Price'!$B:$B,COLUMN(RY$1)+$E7,1))*42</f>
        <v/>
      </c>
      <c r="RZ7">
        <f>(INDEX('Hawaii Jet Fuel Price'!$B:$B,COLUMN(RZ$1)+$E7,1))*42</f>
        <v/>
      </c>
      <c r="SA7">
        <f>(INDEX('Hawaii Jet Fuel Price'!$B:$B,COLUMN(SA$1)+$E7,1))*42</f>
        <v/>
      </c>
      <c r="SB7">
        <f>(INDEX('Hawaii Jet Fuel Price'!$B:$B,COLUMN(SB$1)+$E7,1))*42</f>
        <v/>
      </c>
      <c r="SC7">
        <f>(INDEX('Hawaii Jet Fuel Price'!$B:$B,COLUMN(SC$1)+$E7,1))*42</f>
        <v/>
      </c>
      <c r="SD7">
        <f>(INDEX('Hawaii Jet Fuel Price'!$B:$B,COLUMN(SD$1)+$E7,1))*42</f>
        <v/>
      </c>
      <c r="SE7">
        <f>(INDEX('Hawaii Jet Fuel Price'!$B:$B,COLUMN(SE$1)+$E7,1))*42</f>
        <v/>
      </c>
      <c r="SF7">
        <f>(INDEX('Hawaii Jet Fuel Price'!$B:$B,COLUMN(SF$1)+$E7,1))*42</f>
        <v/>
      </c>
      <c r="SG7">
        <f>(INDEX('Hawaii Jet Fuel Price'!$B:$B,COLUMN(SG$1)+$E7,1))*42</f>
        <v/>
      </c>
      <c r="SH7">
        <f>(INDEX('Hawaii Jet Fuel Price'!$B:$B,COLUMN(SH$1)+$E7,1))*42</f>
        <v/>
      </c>
      <c r="SI7">
        <f>(INDEX('Hawaii Jet Fuel Price'!$B:$B,COLUMN(SI$1)+$E7,1))*42</f>
        <v/>
      </c>
      <c r="SJ7">
        <f>(INDEX('Hawaii Jet Fuel Price'!$B:$B,COLUMN(SJ$1)+$E7,1))*42</f>
        <v/>
      </c>
      <c r="SK7">
        <f>(INDEX('Hawaii Jet Fuel Price'!$B:$B,COLUMN(SK$1)+$E7,1))*42</f>
        <v/>
      </c>
      <c r="SL7">
        <f>(INDEX('Hawaii Jet Fuel Price'!$B:$B,COLUMN(SL$1)+$E7,1))*42</f>
        <v/>
      </c>
      <c r="SM7">
        <f>(INDEX('Hawaii Jet Fuel Price'!$B:$B,COLUMN(SM$1)+$E7,1))*42</f>
        <v/>
      </c>
      <c r="SN7">
        <f>(INDEX('Hawaii Jet Fuel Price'!$B:$B,COLUMN(SN$1)+$E7,1))*42</f>
        <v/>
      </c>
      <c r="SO7">
        <f>(INDEX('Hawaii Jet Fuel Price'!$B:$B,COLUMN(SO$1)+$E7,1))*42</f>
        <v/>
      </c>
      <c r="SP7">
        <f>(INDEX('Hawaii Jet Fuel Price'!$B:$B,COLUMN(SP$1)+$E7,1))*42</f>
        <v/>
      </c>
      <c r="SQ7">
        <f>(INDEX('Hawaii Jet Fuel Price'!$B:$B,COLUMN(SQ$1)+$E7,1))*42</f>
        <v/>
      </c>
      <c r="SR7">
        <f>(INDEX('Hawaii Jet Fuel Price'!$B:$B,COLUMN(SR$1)+$E7,1))*42</f>
        <v/>
      </c>
      <c r="SS7">
        <f>(INDEX('Hawaii Jet Fuel Price'!$B:$B,COLUMN(SS$1)+$E7,1))*42</f>
        <v/>
      </c>
      <c r="ST7">
        <f>(INDEX('Hawaii Jet Fuel Price'!$B:$B,COLUMN(ST$1)+$E7,1))*42</f>
        <v/>
      </c>
      <c r="SU7">
        <f>(INDEX('Hawaii Jet Fuel Price'!$B:$B,COLUMN(SU$1)+$E7,1))*42</f>
        <v/>
      </c>
      <c r="SV7">
        <f>(INDEX('Hawaii Jet Fuel Price'!$B:$B,COLUMN(SV$1)+$E7,1))*42</f>
        <v/>
      </c>
      <c r="SW7">
        <f>(INDEX('Hawaii Jet Fuel Price'!$B:$B,COLUMN(SW$1)+$E7,1))*42</f>
        <v/>
      </c>
      <c r="SX7">
        <f>(INDEX('Hawaii Jet Fuel Price'!$B:$B,COLUMN(SX$1)+$E7,1))*42</f>
        <v/>
      </c>
      <c r="SY7">
        <f>(INDEX('Hawaii Jet Fuel Price'!$B:$B,COLUMN(SY$1)+$E7,1))*42</f>
        <v/>
      </c>
      <c r="SZ7">
        <f>(INDEX('Hawaii Jet Fuel Price'!$B:$B,COLUMN(SZ$1)+$E7,1))*42</f>
        <v/>
      </c>
      <c r="TA7">
        <f>(INDEX('Hawaii Jet Fuel Price'!$B:$B,COLUMN(TA$1)+$E7,1))*42</f>
        <v/>
      </c>
      <c r="TB7">
        <f>(INDEX('Hawaii Jet Fuel Price'!$B:$B,COLUMN(TB$1)+$E7,1))*42</f>
        <v/>
      </c>
      <c r="TC7">
        <f>(INDEX('Hawaii Jet Fuel Price'!$B:$B,COLUMN(TC$1)+$E7,1))*42</f>
        <v/>
      </c>
      <c r="TD7">
        <f>(INDEX('Hawaii Jet Fuel Price'!$B:$B,COLUMN(TD$1)+$E7,1))*42</f>
        <v/>
      </c>
      <c r="TE7">
        <f>(INDEX('Hawaii Jet Fuel Price'!$B:$B,COLUMN(TE$1)+$E7,1))*42</f>
        <v/>
      </c>
      <c r="TF7">
        <f>(INDEX('Hawaii Jet Fuel Price'!$B:$B,COLUMN(TF$1)+$E7,1))*42</f>
        <v/>
      </c>
      <c r="TG7">
        <f>(INDEX('Hawaii Jet Fuel Price'!$B:$B,COLUMN(TG$1)+$E7,1))*42</f>
        <v/>
      </c>
      <c r="TH7">
        <f>(INDEX('Hawaii Jet Fuel Price'!$B:$B,COLUMN(TH$1)+$E7,1))*42</f>
        <v/>
      </c>
      <c r="TI7">
        <f>(INDEX('Hawaii Jet Fuel Price'!$B:$B,COLUMN(TI$1)+$E7,1))*42</f>
        <v/>
      </c>
      <c r="TJ7">
        <f>(INDEX('Hawaii Jet Fuel Price'!$B:$B,COLUMN(TJ$1)+$E7,1))*42</f>
        <v/>
      </c>
      <c r="TK7">
        <f>(INDEX('Hawaii Jet Fuel Price'!$B:$B,COLUMN(TK$1)+$E7,1))*42</f>
        <v/>
      </c>
      <c r="TL7">
        <f>(INDEX('Hawaii Jet Fuel Price'!$B:$B,COLUMN(TL$1)+$E7,1))*42</f>
        <v/>
      </c>
      <c r="TM7">
        <f>(INDEX('Hawaii Jet Fuel Price'!$B:$B,COLUMN(TM$1)+$E7,1))*42</f>
        <v/>
      </c>
      <c r="TN7">
        <f>(INDEX('Hawaii Jet Fuel Price'!$B:$B,COLUMN(TN$1)+$E7,1))*42</f>
        <v/>
      </c>
      <c r="TO7">
        <f>(INDEX('Hawaii Jet Fuel Price'!$B:$B,COLUMN(TO$1)+$E7,1))*42</f>
        <v/>
      </c>
      <c r="TP7">
        <f>(INDEX('Hawaii Jet Fuel Price'!$B:$B,COLUMN(TP$1)+$E7,1))*42</f>
        <v/>
      </c>
      <c r="TQ7">
        <f>(INDEX('Hawaii Jet Fuel Price'!$B:$B,COLUMN(TQ$1)+$E7,1))*42</f>
        <v/>
      </c>
      <c r="TR7">
        <f>(INDEX('Hawaii Jet Fuel Price'!$B:$B,COLUMN(TR$1)+$E7,1))*42</f>
        <v/>
      </c>
      <c r="TS7">
        <f>(INDEX('Hawaii Jet Fuel Price'!$B:$B,COLUMN(TS$1)+$E7,1))*42</f>
        <v/>
      </c>
      <c r="TT7">
        <f>(INDEX('Hawaii Jet Fuel Price'!$B:$B,COLUMN(TT$1)+$E7,1))*42</f>
        <v/>
      </c>
      <c r="TU7">
        <f>(INDEX('Hawaii Jet Fuel Price'!$B:$B,COLUMN(TU$1)+$E7,1))*42</f>
        <v/>
      </c>
      <c r="TV7">
        <f>(INDEX('Hawaii Jet Fuel Price'!$B:$B,COLUMN(TV$1)+$E7,1))*42</f>
        <v/>
      </c>
      <c r="TW7">
        <f>(INDEX('Hawaii Jet Fuel Price'!$B:$B,COLUMN(TW$1)+$E7,1))*42</f>
        <v/>
      </c>
      <c r="TX7">
        <f>(INDEX('Hawaii Jet Fuel Price'!$B:$B,COLUMN(TX$1)+$E7,1))*42</f>
        <v/>
      </c>
      <c r="TY7">
        <f>(INDEX('Hawaii Jet Fuel Price'!$B:$B,COLUMN(TY$1)+$E7,1))*42</f>
        <v/>
      </c>
      <c r="TZ7">
        <f>(INDEX('Hawaii Jet Fuel Price'!$B:$B,COLUMN(TZ$1)+$E7,1))*42</f>
        <v/>
      </c>
    </row>
    <row r="8" spans="1:546">
      <c r="A8" t="s">
        <v>12</v>
      </c>
      <c r="B8" t="s">
        <v>32</v>
      </c>
      <c r="C8" t="s">
        <v>90</v>
      </c>
      <c r="G8">
        <f>INDEX('Input EIA Fuel Oil Price'!$B:$B,MATCH(G$2,'Input EIA Fuel Oil Price'!$A:$A,0),1)*'Unit Conversions'!$D$3</f>
        <v/>
      </c>
      <c r="H8">
        <f>INDEX('Input EIA Fuel Oil Price'!$B:$B,MATCH(H$2,'Input EIA Fuel Oil Price'!$A:$A,0),1)*'Unit Conversions'!$D$3</f>
        <v/>
      </c>
      <c r="I8">
        <f>INDEX('Input EIA Fuel Oil Price'!$B:$B,MATCH(I$2,'Input EIA Fuel Oil Price'!$A:$A,0),1)*'Unit Conversions'!$D$3</f>
        <v/>
      </c>
      <c r="J8">
        <f>INDEX('Input EIA Fuel Oil Price'!$B:$B,MATCH(J$2,'Input EIA Fuel Oil Price'!$A:$A,0),1)*'Unit Conversions'!$D$3</f>
        <v/>
      </c>
      <c r="K8">
        <f>INDEX('Input EIA Fuel Oil Price'!$B:$B,MATCH(K$2,'Input EIA Fuel Oil Price'!$A:$A,0),1)*'Unit Conversions'!$D$3</f>
        <v/>
      </c>
      <c r="L8">
        <f>INDEX('Input EIA Fuel Oil Price'!$B:$B,MATCH(L$2,'Input EIA Fuel Oil Price'!$A:$A,0),1)*'Unit Conversions'!$D$3</f>
        <v/>
      </c>
      <c r="M8">
        <f>INDEX('Input EIA Fuel Oil Price'!$B:$B,MATCH(M$2,'Input EIA Fuel Oil Price'!$A:$A,0),1)*'Unit Conversions'!$D$3</f>
        <v/>
      </c>
      <c r="N8">
        <f>INDEX('Input EIA Fuel Oil Price'!$B:$B,MATCH(N$2,'Input EIA Fuel Oil Price'!$A:$A,0),1)*'Unit Conversions'!$D$3</f>
        <v/>
      </c>
      <c r="O8">
        <f>INDEX('Input EIA Fuel Oil Price'!$B:$B,MATCH(O$2,'Input EIA Fuel Oil Price'!$A:$A,0),1)*'Unit Conversions'!$D$3</f>
        <v/>
      </c>
      <c r="P8">
        <f>INDEX('Input EIA Fuel Oil Price'!$B:$B,MATCH(P$2,'Input EIA Fuel Oil Price'!$A:$A,0),1)*'Unit Conversions'!$D$3</f>
        <v/>
      </c>
      <c r="Q8">
        <f>INDEX('Input EIA Fuel Oil Price'!$B:$B,MATCH(Q$2,'Input EIA Fuel Oil Price'!$A:$A,0),1)*'Unit Conversions'!$D$3</f>
        <v/>
      </c>
      <c r="R8">
        <f>INDEX('Input EIA Fuel Oil Price'!$B:$B,MATCH(R$2,'Input EIA Fuel Oil Price'!$A:$A,0),1)*'Unit Conversions'!$D$3</f>
        <v/>
      </c>
      <c r="S8">
        <f>INDEX('Input EIA Fuel Oil Price'!$B:$B,MATCH(S$2,'Input EIA Fuel Oil Price'!$A:$A,0),1)*'Unit Conversions'!$D$3</f>
        <v/>
      </c>
      <c r="T8">
        <f>INDEX('Input EIA Fuel Oil Price'!$B:$B,MATCH(T$2,'Input EIA Fuel Oil Price'!$A:$A,0),1)*'Unit Conversions'!$D$3</f>
        <v/>
      </c>
      <c r="U8">
        <f>INDEX('Input EIA Fuel Oil Price'!$B:$B,MATCH(U$2,'Input EIA Fuel Oil Price'!$A:$A,0),1)*'Unit Conversions'!$D$3</f>
        <v/>
      </c>
      <c r="V8">
        <f>INDEX('Input EIA Fuel Oil Price'!$B:$B,MATCH(V$2,'Input EIA Fuel Oil Price'!$A:$A,0),1)*'Unit Conversions'!$D$3</f>
        <v/>
      </c>
      <c r="W8">
        <f>INDEX('Input EIA Fuel Oil Price'!$B:$B,MATCH(W$2,'Input EIA Fuel Oil Price'!$A:$A,0),1)*'Unit Conversions'!$D$3</f>
        <v/>
      </c>
      <c r="X8">
        <f>INDEX('Input EIA Fuel Oil Price'!$B:$B,MATCH(X$2,'Input EIA Fuel Oil Price'!$A:$A,0),1)*'Unit Conversions'!$D$3</f>
        <v/>
      </c>
      <c r="Y8">
        <f>INDEX('Input EIA Fuel Oil Price'!$B:$B,MATCH(Y$2,'Input EIA Fuel Oil Price'!$A:$A,0),1)*'Unit Conversions'!$D$3</f>
        <v/>
      </c>
      <c r="Z8">
        <f>INDEX('Input EIA Fuel Oil Price'!$B:$B,MATCH(Z$2,'Input EIA Fuel Oil Price'!$A:$A,0),1)*'Unit Conversions'!$D$3</f>
        <v/>
      </c>
      <c r="AA8">
        <f>INDEX('Input EIA Fuel Oil Price'!$B:$B,MATCH(AA$2,'Input EIA Fuel Oil Price'!$A:$A,0),1)*'Unit Conversions'!$D$3</f>
        <v/>
      </c>
      <c r="AB8">
        <f>INDEX('Input EIA Fuel Oil Price'!$B:$B,MATCH(AB$2,'Input EIA Fuel Oil Price'!$A:$A,0),1)*'Unit Conversions'!$D$3</f>
        <v/>
      </c>
      <c r="AC8">
        <f>INDEX('Input EIA Fuel Oil Price'!$B:$B,MATCH(AC$2,'Input EIA Fuel Oil Price'!$A:$A,0),1)*'Unit Conversions'!$D$3</f>
        <v/>
      </c>
      <c r="AD8">
        <f>INDEX('Input EIA Fuel Oil Price'!$B:$B,MATCH(AD$2,'Input EIA Fuel Oil Price'!$A:$A,0),1)*'Unit Conversions'!$D$3</f>
        <v/>
      </c>
      <c r="AE8">
        <f>INDEX('Input EIA Fuel Oil Price'!$B:$B,MATCH(AE$2,'Input EIA Fuel Oil Price'!$A:$A,0),1)*'Unit Conversions'!$D$3</f>
        <v/>
      </c>
      <c r="AF8">
        <f>INDEX('Input EIA Fuel Oil Price'!$B:$B,MATCH(AF$2,'Input EIA Fuel Oil Price'!$A:$A,0),1)*'Unit Conversions'!$D$3</f>
        <v/>
      </c>
      <c r="AG8">
        <f>INDEX('Input EIA Fuel Oil Price'!$B:$B,MATCH(AG$2,'Input EIA Fuel Oil Price'!$A:$A,0),1)*'Unit Conversions'!$D$3</f>
        <v/>
      </c>
      <c r="AH8">
        <f>INDEX('Input EIA Fuel Oil Price'!$B:$B,MATCH(AH$2,'Input EIA Fuel Oil Price'!$A:$A,0),1)*'Unit Conversions'!$D$3</f>
        <v/>
      </c>
      <c r="AI8">
        <f>INDEX('Input EIA Fuel Oil Price'!$B:$B,MATCH(AI$2,'Input EIA Fuel Oil Price'!$A:$A,0),1)*'Unit Conversions'!$D$3</f>
        <v/>
      </c>
      <c r="AJ8">
        <f>INDEX('Input EIA Fuel Oil Price'!$B:$B,MATCH(AJ$2,'Input EIA Fuel Oil Price'!$A:$A,0),1)*'Unit Conversions'!$D$3</f>
        <v/>
      </c>
      <c r="AK8">
        <f>INDEX('Input EIA Fuel Oil Price'!$B:$B,MATCH(AK$2,'Input EIA Fuel Oil Price'!$A:$A,0),1)*'Unit Conversions'!$D$3</f>
        <v/>
      </c>
      <c r="AL8">
        <f>INDEX('Input EIA Fuel Oil Price'!$B:$B,MATCH(AL$2,'Input EIA Fuel Oil Price'!$A:$A,0),1)*'Unit Conversions'!$D$3</f>
        <v/>
      </c>
      <c r="AM8">
        <f>INDEX('Input EIA Fuel Oil Price'!$B:$B,MATCH(AM$2,'Input EIA Fuel Oil Price'!$A:$A,0),1)*'Unit Conversions'!$D$3</f>
        <v/>
      </c>
      <c r="AN8">
        <f>INDEX('Input EIA Fuel Oil Price'!$B:$B,MATCH(AN$2,'Input EIA Fuel Oil Price'!$A:$A,0),1)*'Unit Conversions'!$D$3</f>
        <v/>
      </c>
      <c r="AO8">
        <f>INDEX('Input EIA Fuel Oil Price'!$B:$B,MATCH(AO$2,'Input EIA Fuel Oil Price'!$A:$A,0),1)*'Unit Conversions'!$D$3</f>
        <v/>
      </c>
      <c r="AP8">
        <f>INDEX('Input EIA Fuel Oil Price'!$B:$B,MATCH(AP$2,'Input EIA Fuel Oil Price'!$A:$A,0),1)*'Unit Conversions'!$D$3</f>
        <v/>
      </c>
      <c r="AQ8">
        <f>INDEX('Input EIA Fuel Oil Price'!$B:$B,MATCH(AQ$2,'Input EIA Fuel Oil Price'!$A:$A,0),1)*'Unit Conversions'!$D$3</f>
        <v/>
      </c>
      <c r="AR8">
        <f>INDEX('Input EIA Fuel Oil Price'!$B:$B,MATCH(AR$2,'Input EIA Fuel Oil Price'!$A:$A,0),1)*'Unit Conversions'!$D$3</f>
        <v/>
      </c>
      <c r="AS8">
        <f>INDEX('Input EIA Fuel Oil Price'!$B:$B,MATCH(AS$2,'Input EIA Fuel Oil Price'!$A:$A,0),1)*'Unit Conversions'!$D$3</f>
        <v/>
      </c>
      <c r="AT8">
        <f>INDEX('Input EIA Fuel Oil Price'!$B:$B,MATCH(AT$2,'Input EIA Fuel Oil Price'!$A:$A,0),1)*'Unit Conversions'!$D$3</f>
        <v/>
      </c>
      <c r="AU8">
        <f>INDEX('Input EIA Fuel Oil Price'!$B:$B,MATCH(AU$2,'Input EIA Fuel Oil Price'!$A:$A,0),1)*'Unit Conversions'!$D$3</f>
        <v/>
      </c>
      <c r="AV8">
        <f>INDEX('Input EIA Fuel Oil Price'!$B:$B,MATCH(AV$2,'Input EIA Fuel Oil Price'!$A:$A,0),1)*'Unit Conversions'!$D$3</f>
        <v/>
      </c>
      <c r="AW8">
        <f>INDEX('Input EIA Fuel Oil Price'!$B:$B,MATCH(AW$2,'Input EIA Fuel Oil Price'!$A:$A,0),1)*'Unit Conversions'!$D$3</f>
        <v/>
      </c>
      <c r="AX8">
        <f>INDEX('Input EIA Fuel Oil Price'!$B:$B,MATCH(AX$2,'Input EIA Fuel Oil Price'!$A:$A,0),1)*'Unit Conversions'!$D$3</f>
        <v/>
      </c>
      <c r="AY8">
        <f>INDEX('Input EIA Fuel Oil Price'!$B:$B,MATCH(AY$2,'Input EIA Fuel Oil Price'!$A:$A,0),1)*'Unit Conversions'!$D$3</f>
        <v/>
      </c>
      <c r="AZ8">
        <f>INDEX('Input EIA Fuel Oil Price'!$B:$B,MATCH(AZ$2,'Input EIA Fuel Oil Price'!$A:$A,0),1)*'Unit Conversions'!$D$3</f>
        <v/>
      </c>
      <c r="BA8">
        <f>INDEX('Input EIA Fuel Oil Price'!$B:$B,MATCH(BA$2,'Input EIA Fuel Oil Price'!$A:$A,0),1)*'Unit Conversions'!$D$3</f>
        <v/>
      </c>
      <c r="BB8">
        <f>INDEX('Input EIA Fuel Oil Price'!$B:$B,MATCH(BB$2,'Input EIA Fuel Oil Price'!$A:$A,0),1)*'Unit Conversions'!$D$3</f>
        <v/>
      </c>
      <c r="BC8">
        <f>INDEX('Input EIA Fuel Oil Price'!$B:$B,MATCH(BC$2,'Input EIA Fuel Oil Price'!$A:$A,0),1)*'Unit Conversions'!$D$3</f>
        <v/>
      </c>
      <c r="BD8">
        <f>INDEX('Input EIA Fuel Oil Price'!$B:$B,MATCH(BD$2,'Input EIA Fuel Oil Price'!$A:$A,0),1)*'Unit Conversions'!$D$3</f>
        <v/>
      </c>
      <c r="BE8">
        <f>INDEX('Input EIA Fuel Oil Price'!$B:$B,MATCH(BE$2,'Input EIA Fuel Oil Price'!$A:$A,0),1)*'Unit Conversions'!$D$3</f>
        <v/>
      </c>
      <c r="BF8">
        <f>INDEX('Input EIA Fuel Oil Price'!$B:$B,MATCH(BF$2,'Input EIA Fuel Oil Price'!$A:$A,0),1)*'Unit Conversions'!$D$3</f>
        <v/>
      </c>
      <c r="BG8">
        <f>INDEX('Input EIA Fuel Oil Price'!$B:$B,MATCH(BG$2,'Input EIA Fuel Oil Price'!$A:$A,0),1)*'Unit Conversions'!$D$3</f>
        <v/>
      </c>
      <c r="BH8">
        <f>INDEX('Input EIA Fuel Oil Price'!$B:$B,MATCH(BH$2,'Input EIA Fuel Oil Price'!$A:$A,0),1)*'Unit Conversions'!$D$3</f>
        <v/>
      </c>
      <c r="BI8">
        <f>INDEX('Input EIA Fuel Oil Price'!$B:$B,MATCH(BI$2,'Input EIA Fuel Oil Price'!$A:$A,0),1)*'Unit Conversions'!$D$3</f>
        <v/>
      </c>
      <c r="BJ8">
        <f>INDEX('Input EIA Fuel Oil Price'!$B:$B,MATCH(BJ$2,'Input EIA Fuel Oil Price'!$A:$A,0),1)*'Unit Conversions'!$D$3</f>
        <v/>
      </c>
      <c r="BK8">
        <f>INDEX('Input EIA Fuel Oil Price'!$B:$B,MATCH(BK$2,'Input EIA Fuel Oil Price'!$A:$A,0),1)*'Unit Conversions'!$D$3</f>
        <v/>
      </c>
      <c r="BL8">
        <f>INDEX('Input EIA Fuel Oil Price'!$B:$B,MATCH(BL$2,'Input EIA Fuel Oil Price'!$A:$A,0),1)*'Unit Conversions'!$D$3</f>
        <v/>
      </c>
      <c r="BM8">
        <f>INDEX('Input EIA Fuel Oil Price'!$B:$B,MATCH(BM$2,'Input EIA Fuel Oil Price'!$A:$A,0),1)*'Unit Conversions'!$D$3</f>
        <v/>
      </c>
      <c r="BN8">
        <f>INDEX('Input EIA Fuel Oil Price'!$B:$B,MATCH(BN$2,'Input EIA Fuel Oil Price'!$A:$A,0),1)*'Unit Conversions'!$D$3</f>
        <v/>
      </c>
      <c r="BO8">
        <f>INDEX('Input EIA Fuel Oil Price'!$B:$B,MATCH(BO$2,'Input EIA Fuel Oil Price'!$A:$A,0),1)*'Unit Conversions'!$D$3</f>
        <v/>
      </c>
      <c r="BP8">
        <f>INDEX('Input EIA Fuel Oil Price'!$B:$B,MATCH(BP$2,'Input EIA Fuel Oil Price'!$A:$A,0),1)*'Unit Conversions'!$D$3</f>
        <v/>
      </c>
      <c r="BQ8">
        <f>INDEX('Input EIA Fuel Oil Price'!$B:$B,MATCH(BQ$2,'Input EIA Fuel Oil Price'!$A:$A,0),1)*'Unit Conversions'!$D$3</f>
        <v/>
      </c>
      <c r="BR8">
        <f>INDEX('Input EIA Fuel Oil Price'!$B:$B,MATCH(BR$2,'Input EIA Fuel Oil Price'!$A:$A,0),1)*'Unit Conversions'!$D$3</f>
        <v/>
      </c>
      <c r="BS8">
        <f>INDEX('Input EIA Fuel Oil Price'!$B:$B,MATCH(BS$2,'Input EIA Fuel Oil Price'!$A:$A,0),1)*'Unit Conversions'!$D$3</f>
        <v/>
      </c>
      <c r="BT8">
        <f>INDEX('Input EIA Fuel Oil Price'!$B:$B,MATCH(BT$2,'Input EIA Fuel Oil Price'!$A:$A,0),1)*'Unit Conversions'!$D$3</f>
        <v/>
      </c>
      <c r="BU8">
        <f>INDEX('Input EIA Fuel Oil Price'!$B:$B,MATCH(BU$2,'Input EIA Fuel Oil Price'!$A:$A,0),1)*'Unit Conversions'!$D$3</f>
        <v/>
      </c>
      <c r="BV8">
        <f>INDEX('Input EIA Fuel Oil Price'!$B:$B,MATCH(BV$2,'Input EIA Fuel Oil Price'!$A:$A,0),1)*'Unit Conversions'!$D$3</f>
        <v/>
      </c>
      <c r="BW8">
        <f>INDEX('Input EIA Fuel Oil Price'!$B:$B,MATCH(BW$2,'Input EIA Fuel Oil Price'!$A:$A,0),1)*'Unit Conversions'!$D$3</f>
        <v/>
      </c>
      <c r="BX8">
        <f>INDEX('Input EIA Fuel Oil Price'!$B:$B,MATCH(BX$2,'Input EIA Fuel Oil Price'!$A:$A,0),1)*'Unit Conversions'!$D$3</f>
        <v/>
      </c>
      <c r="BY8">
        <f>INDEX('Input EIA Fuel Oil Price'!$B:$B,MATCH(BY$2,'Input EIA Fuel Oil Price'!$A:$A,0),1)*'Unit Conversions'!$D$3</f>
        <v/>
      </c>
      <c r="BZ8">
        <f>INDEX('Input EIA Fuel Oil Price'!$B:$B,MATCH(BZ$2,'Input EIA Fuel Oil Price'!$A:$A,0),1)*'Unit Conversions'!$D$3</f>
        <v/>
      </c>
      <c r="CA8">
        <f>INDEX('Input EIA Fuel Oil Price'!$B:$B,MATCH(CA$2,'Input EIA Fuel Oil Price'!$A:$A,0),1)*'Unit Conversions'!$D$3</f>
        <v/>
      </c>
      <c r="CB8">
        <f>INDEX('Input EIA Fuel Oil Price'!$B:$B,MATCH(CB$2,'Input EIA Fuel Oil Price'!$A:$A,0),1)*'Unit Conversions'!$D$3</f>
        <v/>
      </c>
      <c r="CC8">
        <f>INDEX('Input EIA Fuel Oil Price'!$B:$B,MATCH(CC$2,'Input EIA Fuel Oil Price'!$A:$A,0),1)*'Unit Conversions'!$D$3</f>
        <v/>
      </c>
      <c r="CD8">
        <f>INDEX('Input EIA Fuel Oil Price'!$B:$B,MATCH(CD$2,'Input EIA Fuel Oil Price'!$A:$A,0),1)*'Unit Conversions'!$D$3</f>
        <v/>
      </c>
      <c r="CE8">
        <f>INDEX('Input EIA Fuel Oil Price'!$B:$B,MATCH(CE$2,'Input EIA Fuel Oil Price'!$A:$A,0),1)*'Unit Conversions'!$D$3</f>
        <v/>
      </c>
      <c r="CF8">
        <f>INDEX('Input EIA Fuel Oil Price'!$B:$B,MATCH(CF$2,'Input EIA Fuel Oil Price'!$A:$A,0),1)*'Unit Conversions'!$D$3</f>
        <v/>
      </c>
      <c r="CG8">
        <f>INDEX('Input EIA Fuel Oil Price'!$B:$B,MATCH(CG$2,'Input EIA Fuel Oil Price'!$A:$A,0),1)*'Unit Conversions'!$D$3</f>
        <v/>
      </c>
      <c r="CH8">
        <f>INDEX('Input EIA Fuel Oil Price'!$B:$B,MATCH(CH$2,'Input EIA Fuel Oil Price'!$A:$A,0),1)*'Unit Conversions'!$D$3</f>
        <v/>
      </c>
      <c r="CI8">
        <f>INDEX('Input EIA Fuel Oil Price'!$B:$B,MATCH(CI$2,'Input EIA Fuel Oil Price'!$A:$A,0),1)*'Unit Conversions'!$D$3</f>
        <v/>
      </c>
      <c r="CJ8">
        <f>INDEX('Input EIA Fuel Oil Price'!$B:$B,MATCH(CJ$2,'Input EIA Fuel Oil Price'!$A:$A,0),1)*'Unit Conversions'!$D$3</f>
        <v/>
      </c>
      <c r="CK8">
        <f>INDEX('Input EIA Fuel Oil Price'!$B:$B,MATCH(CK$2,'Input EIA Fuel Oil Price'!$A:$A,0),1)*'Unit Conversions'!$D$3</f>
        <v/>
      </c>
      <c r="CL8">
        <f>INDEX('Input EIA Fuel Oil Price'!$B:$B,MATCH(CL$2,'Input EIA Fuel Oil Price'!$A:$A,0),1)*'Unit Conversions'!$D$3</f>
        <v/>
      </c>
      <c r="CM8">
        <f>INDEX('Input EIA Fuel Oil Price'!$B:$B,MATCH(CM$2,'Input EIA Fuel Oil Price'!$A:$A,0),1)*'Unit Conversions'!$D$3</f>
        <v/>
      </c>
      <c r="CN8">
        <f>INDEX('Input EIA Fuel Oil Price'!$B:$B,MATCH(CN$2,'Input EIA Fuel Oil Price'!$A:$A,0),1)*'Unit Conversions'!$D$3</f>
        <v/>
      </c>
      <c r="CO8">
        <f>INDEX('Input EIA Fuel Oil Price'!$B:$B,MATCH(CO$2,'Input EIA Fuel Oil Price'!$A:$A,0),1)*'Unit Conversions'!$D$3</f>
        <v/>
      </c>
      <c r="CP8">
        <f>INDEX('Input EIA Fuel Oil Price'!$B:$B,MATCH(CP$2,'Input EIA Fuel Oil Price'!$A:$A,0),1)*'Unit Conversions'!$D$3</f>
        <v/>
      </c>
      <c r="CQ8">
        <f>INDEX('Input EIA Fuel Oil Price'!$B:$B,MATCH(CQ$2,'Input EIA Fuel Oil Price'!$A:$A,0),1)*'Unit Conversions'!$D$3</f>
        <v/>
      </c>
      <c r="CR8">
        <f>INDEX('Input EIA Fuel Oil Price'!$B:$B,MATCH(CR$2,'Input EIA Fuel Oil Price'!$A:$A,0),1)*'Unit Conversions'!$D$3</f>
        <v/>
      </c>
      <c r="CS8">
        <f>INDEX('Input EIA Fuel Oil Price'!$B:$B,MATCH(CS$2,'Input EIA Fuel Oil Price'!$A:$A,0),1)*'Unit Conversions'!$D$3</f>
        <v/>
      </c>
      <c r="CT8">
        <f>INDEX('Input EIA Fuel Oil Price'!$B:$B,MATCH(CT$2,'Input EIA Fuel Oil Price'!$A:$A,0),1)*'Unit Conversions'!$D$3</f>
        <v/>
      </c>
      <c r="CU8">
        <f>INDEX('Input EIA Fuel Oil Price'!$B:$B,MATCH(CU$2,'Input EIA Fuel Oil Price'!$A:$A,0),1)*'Unit Conversions'!$D$3</f>
        <v/>
      </c>
      <c r="CV8">
        <f>INDEX('Input EIA Fuel Oil Price'!$B:$B,MATCH(CV$2,'Input EIA Fuel Oil Price'!$A:$A,0),1)*'Unit Conversions'!$D$3</f>
        <v/>
      </c>
      <c r="CW8">
        <f>INDEX('Input EIA Fuel Oil Price'!$B:$B,MATCH(CW$2,'Input EIA Fuel Oil Price'!$A:$A,0),1)*'Unit Conversions'!$D$3</f>
        <v/>
      </c>
      <c r="CX8">
        <f>INDEX('Input EIA Fuel Oil Price'!$B:$B,MATCH(CX$2,'Input EIA Fuel Oil Price'!$A:$A,0),1)*'Unit Conversions'!$D$3</f>
        <v/>
      </c>
      <c r="CY8">
        <f>INDEX('Input EIA Fuel Oil Price'!$B:$B,MATCH(CY$2,'Input EIA Fuel Oil Price'!$A:$A,0),1)*'Unit Conversions'!$D$3</f>
        <v/>
      </c>
      <c r="CZ8">
        <f>INDEX('Input EIA Fuel Oil Price'!$B:$B,MATCH(CZ$2,'Input EIA Fuel Oil Price'!$A:$A,0),1)*'Unit Conversions'!$D$3</f>
        <v/>
      </c>
      <c r="DA8">
        <f>INDEX('Input EIA Fuel Oil Price'!$B:$B,MATCH(DA$2,'Input EIA Fuel Oil Price'!$A:$A,0),1)*'Unit Conversions'!$D$3</f>
        <v/>
      </c>
      <c r="DB8">
        <f>INDEX('Input EIA Fuel Oil Price'!$B:$B,MATCH(DB$2,'Input EIA Fuel Oil Price'!$A:$A,0),1)*'Unit Conversions'!$D$3</f>
        <v/>
      </c>
      <c r="DC8">
        <f>INDEX('Input EIA Fuel Oil Price'!$B:$B,MATCH(DC$2,'Input EIA Fuel Oil Price'!$A:$A,0),1)*'Unit Conversions'!$D$3</f>
        <v/>
      </c>
      <c r="DD8">
        <f>INDEX('Input EIA Fuel Oil Price'!$B:$B,MATCH(DD$2,'Input EIA Fuel Oil Price'!$A:$A,0),1)*'Unit Conversions'!$D$3</f>
        <v/>
      </c>
      <c r="DE8">
        <f>INDEX('Input EIA Fuel Oil Price'!$B:$B,MATCH(DE$2,'Input EIA Fuel Oil Price'!$A:$A,0),1)*'Unit Conversions'!$D$3</f>
        <v/>
      </c>
      <c r="DF8">
        <f>INDEX('Input EIA Fuel Oil Price'!$B:$B,MATCH(DF$2,'Input EIA Fuel Oil Price'!$A:$A,0),1)*'Unit Conversions'!$D$3</f>
        <v/>
      </c>
      <c r="DG8">
        <f>INDEX('Input EIA Fuel Oil Price'!$B:$B,MATCH(DG$2,'Input EIA Fuel Oil Price'!$A:$A,0),1)*'Unit Conversions'!$D$3</f>
        <v/>
      </c>
      <c r="DH8">
        <f>INDEX('Input EIA Fuel Oil Price'!$B:$B,MATCH(DH$2,'Input EIA Fuel Oil Price'!$A:$A,0),1)*'Unit Conversions'!$D$3</f>
        <v/>
      </c>
      <c r="DI8">
        <f>INDEX('Input EIA Fuel Oil Price'!$B:$B,MATCH(DI$2,'Input EIA Fuel Oil Price'!$A:$A,0),1)*'Unit Conversions'!$D$3</f>
        <v/>
      </c>
      <c r="DJ8">
        <f>INDEX('Input EIA Fuel Oil Price'!$B:$B,MATCH(DJ$2,'Input EIA Fuel Oil Price'!$A:$A,0),1)*'Unit Conversions'!$D$3</f>
        <v/>
      </c>
      <c r="DK8">
        <f>INDEX('Input EIA Fuel Oil Price'!$B:$B,MATCH(DK$2,'Input EIA Fuel Oil Price'!$A:$A,0),1)*'Unit Conversions'!$D$3</f>
        <v/>
      </c>
      <c r="DL8">
        <f>INDEX('Input EIA Fuel Oil Price'!$B:$B,MATCH(DL$2,'Input EIA Fuel Oil Price'!$A:$A,0),1)*'Unit Conversions'!$D$3</f>
        <v/>
      </c>
      <c r="DM8">
        <f>INDEX('Input EIA Fuel Oil Price'!$B:$B,MATCH(DM$2,'Input EIA Fuel Oil Price'!$A:$A,0),1)*'Unit Conversions'!$D$3</f>
        <v/>
      </c>
      <c r="DN8">
        <f>INDEX('Input EIA Fuel Oil Price'!$B:$B,MATCH(DN$2,'Input EIA Fuel Oil Price'!$A:$A,0),1)*'Unit Conversions'!$D$3</f>
        <v/>
      </c>
      <c r="DO8">
        <f>INDEX('Input EIA Fuel Oil Price'!$B:$B,MATCH(DO$2,'Input EIA Fuel Oil Price'!$A:$A,0),1)*'Unit Conversions'!$D$3</f>
        <v/>
      </c>
      <c r="DP8">
        <f>INDEX('Input EIA Fuel Oil Price'!$B:$B,MATCH(DP$2,'Input EIA Fuel Oil Price'!$A:$A,0),1)*'Unit Conversions'!$D$3</f>
        <v/>
      </c>
      <c r="DQ8">
        <f>INDEX('Input EIA Fuel Oil Price'!$B:$B,MATCH(DQ$2,'Input EIA Fuel Oil Price'!$A:$A,0),1)*'Unit Conversions'!$D$3</f>
        <v/>
      </c>
      <c r="DR8">
        <f>INDEX('Input EIA Fuel Oil Price'!$B:$B,MATCH(DR$2,'Input EIA Fuel Oil Price'!$A:$A,0),1)*'Unit Conversions'!$D$3</f>
        <v/>
      </c>
      <c r="DS8">
        <f>INDEX('Input EIA Fuel Oil Price'!$B:$B,MATCH(DS$2,'Input EIA Fuel Oil Price'!$A:$A,0),1)*'Unit Conversions'!$D$3</f>
        <v/>
      </c>
      <c r="DT8">
        <f>INDEX('Input EIA Fuel Oil Price'!$B:$B,MATCH(DT$2,'Input EIA Fuel Oil Price'!$A:$A,0),1)*'Unit Conversions'!$D$3</f>
        <v/>
      </c>
      <c r="DU8">
        <f>INDEX('Input EIA Fuel Oil Price'!$B:$B,MATCH(DU$2,'Input EIA Fuel Oil Price'!$A:$A,0),1)*'Unit Conversions'!$D$3</f>
        <v/>
      </c>
      <c r="DV8">
        <f>INDEX('Input EIA Fuel Oil Price'!$B:$B,MATCH(DV$2,'Input EIA Fuel Oil Price'!$A:$A,0),1)*'Unit Conversions'!$D$3</f>
        <v/>
      </c>
      <c r="DW8">
        <f>INDEX('Input EIA Fuel Oil Price'!$B:$B,MATCH(DW$2,'Input EIA Fuel Oil Price'!$A:$A,0),1)*'Unit Conversions'!$D$3</f>
        <v/>
      </c>
      <c r="DX8">
        <f>INDEX('Input EIA Fuel Oil Price'!$B:$B,MATCH(DX$2,'Input EIA Fuel Oil Price'!$A:$A,0),1)*'Unit Conversions'!$D$3</f>
        <v/>
      </c>
      <c r="DY8">
        <f>INDEX('Input EIA Fuel Oil Price'!$B:$B,MATCH(DY$2,'Input EIA Fuel Oil Price'!$A:$A,0),1)*'Unit Conversions'!$D$3</f>
        <v/>
      </c>
      <c r="DZ8">
        <f>INDEX('Input EIA Fuel Oil Price'!$B:$B,MATCH(DZ$2,'Input EIA Fuel Oil Price'!$A:$A,0),1)*'Unit Conversions'!$D$3</f>
        <v/>
      </c>
      <c r="EA8">
        <f>INDEX('Input EIA Fuel Oil Price'!$B:$B,MATCH(EA$2,'Input EIA Fuel Oil Price'!$A:$A,0),1)*'Unit Conversions'!$D$3</f>
        <v/>
      </c>
      <c r="EB8">
        <f>INDEX('Input EIA Fuel Oil Price'!$B:$B,MATCH(EB$2,'Input EIA Fuel Oil Price'!$A:$A,0),1)*'Unit Conversions'!$D$3</f>
        <v/>
      </c>
      <c r="EC8">
        <f>INDEX('Input EIA Fuel Oil Price'!$B:$B,MATCH(EC$2,'Input EIA Fuel Oil Price'!$A:$A,0),1)*'Unit Conversions'!$D$3</f>
        <v/>
      </c>
      <c r="ED8">
        <f>INDEX('Input EIA Fuel Oil Price'!$B:$B,MATCH(ED$2,'Input EIA Fuel Oil Price'!$A:$A,0),1)*'Unit Conversions'!$D$3</f>
        <v/>
      </c>
      <c r="EE8">
        <f>INDEX('Input EIA Fuel Oil Price'!$B:$B,MATCH(EE$2,'Input EIA Fuel Oil Price'!$A:$A,0),1)*'Unit Conversions'!$D$3</f>
        <v/>
      </c>
      <c r="EF8">
        <f>INDEX('Input EIA Fuel Oil Price'!$B:$B,MATCH(EF$2,'Input EIA Fuel Oil Price'!$A:$A,0),1)*'Unit Conversions'!$D$3</f>
        <v/>
      </c>
      <c r="EG8">
        <f>INDEX('Input EIA Fuel Oil Price'!$B:$B,MATCH(EG$2,'Input EIA Fuel Oil Price'!$A:$A,0),1)*'Unit Conversions'!$D$3</f>
        <v/>
      </c>
      <c r="EH8">
        <f>INDEX('Input EIA Fuel Oil Price'!$B:$B,MATCH(EH$2,'Input EIA Fuel Oil Price'!$A:$A,0),1)*'Unit Conversions'!$D$3</f>
        <v/>
      </c>
      <c r="EI8">
        <f>INDEX('Input EIA Fuel Oil Price'!$B:$B,MATCH(EI$2,'Input EIA Fuel Oil Price'!$A:$A,0),1)*'Unit Conversions'!$D$3</f>
        <v/>
      </c>
      <c r="EJ8">
        <f>INDEX('Input EIA Fuel Oil Price'!$B:$B,MATCH(EJ$2,'Input EIA Fuel Oil Price'!$A:$A,0),1)*'Unit Conversions'!$D$3</f>
        <v/>
      </c>
      <c r="EK8">
        <f>INDEX('Input EIA Fuel Oil Price'!$B:$B,MATCH(EK$2,'Input EIA Fuel Oil Price'!$A:$A,0),1)*'Unit Conversions'!$D$3</f>
        <v/>
      </c>
      <c r="EL8">
        <f>INDEX('Input EIA Fuel Oil Price'!$B:$B,MATCH(EL$2,'Input EIA Fuel Oil Price'!$A:$A,0),1)*'Unit Conversions'!$D$3</f>
        <v/>
      </c>
      <c r="EM8">
        <f>INDEX('Input EIA Fuel Oil Price'!$B:$B,MATCH(EM$2,'Input EIA Fuel Oil Price'!$A:$A,0),1)*'Unit Conversions'!$D$3</f>
        <v/>
      </c>
      <c r="EN8">
        <f>INDEX('Input EIA Fuel Oil Price'!$B:$B,MATCH(EN$2,'Input EIA Fuel Oil Price'!$A:$A,0),1)*'Unit Conversions'!$D$3</f>
        <v/>
      </c>
      <c r="EO8">
        <f>INDEX('Input EIA Fuel Oil Price'!$B:$B,MATCH(EO$2,'Input EIA Fuel Oil Price'!$A:$A,0),1)*'Unit Conversions'!$D$3</f>
        <v/>
      </c>
      <c r="EP8">
        <f>INDEX('Input EIA Fuel Oil Price'!$B:$B,MATCH(EP$2,'Input EIA Fuel Oil Price'!$A:$A,0),1)*'Unit Conversions'!$D$3</f>
        <v/>
      </c>
      <c r="EQ8">
        <f>INDEX('Input EIA Fuel Oil Price'!$B:$B,MATCH(EQ$2,'Input EIA Fuel Oil Price'!$A:$A,0),1)*'Unit Conversions'!$D$3</f>
        <v/>
      </c>
      <c r="ER8">
        <f>INDEX('Input EIA Fuel Oil Price'!$B:$B,MATCH(ER$2,'Input EIA Fuel Oil Price'!$A:$A,0),1)*'Unit Conversions'!$D$3</f>
        <v/>
      </c>
      <c r="ES8">
        <f>INDEX('Input EIA Fuel Oil Price'!$B:$B,MATCH(ES$2,'Input EIA Fuel Oil Price'!$A:$A,0),1)*'Unit Conversions'!$D$3</f>
        <v/>
      </c>
      <c r="ET8">
        <f>INDEX('Input EIA Fuel Oil Price'!$B:$B,MATCH(ET$2,'Input EIA Fuel Oil Price'!$A:$A,0),1)*'Unit Conversions'!$D$3</f>
        <v/>
      </c>
      <c r="EU8">
        <f>INDEX('Input EIA Fuel Oil Price'!$B:$B,MATCH(EU$2,'Input EIA Fuel Oil Price'!$A:$A,0),1)*'Unit Conversions'!$D$3</f>
        <v/>
      </c>
      <c r="EV8">
        <f>INDEX('Input EIA Fuel Oil Price'!$B:$B,MATCH(EV$2,'Input EIA Fuel Oil Price'!$A:$A,0),1)*'Unit Conversions'!$D$3</f>
        <v/>
      </c>
      <c r="EW8">
        <f>INDEX('Input EIA Fuel Oil Price'!$B:$B,MATCH(EW$2,'Input EIA Fuel Oil Price'!$A:$A,0),1)*'Unit Conversions'!$D$3</f>
        <v/>
      </c>
      <c r="EX8">
        <f>INDEX('Input EIA Fuel Oil Price'!$B:$B,MATCH(EX$2,'Input EIA Fuel Oil Price'!$A:$A,0),1)*'Unit Conversions'!$D$3</f>
        <v/>
      </c>
      <c r="EY8">
        <f>INDEX('Input EIA Fuel Oil Price'!$B:$B,MATCH(EY$2,'Input EIA Fuel Oil Price'!$A:$A,0),1)*'Unit Conversions'!$D$3</f>
        <v/>
      </c>
      <c r="EZ8">
        <f>INDEX('Input EIA Fuel Oil Price'!$B:$B,MATCH(EZ$2,'Input EIA Fuel Oil Price'!$A:$A,0),1)*'Unit Conversions'!$D$3</f>
        <v/>
      </c>
      <c r="FA8">
        <f>INDEX('Input EIA Fuel Oil Price'!$B:$B,MATCH(FA$2,'Input EIA Fuel Oil Price'!$A:$A,0),1)*'Unit Conversions'!$D$3</f>
        <v/>
      </c>
      <c r="FB8">
        <f>INDEX('Input EIA Fuel Oil Price'!$B:$B,MATCH(FB$2,'Input EIA Fuel Oil Price'!$A:$A,0),1)*'Unit Conversions'!$D$3</f>
        <v/>
      </c>
      <c r="FC8">
        <f>INDEX('Input EIA Fuel Oil Price'!$B:$B,MATCH(FC$2,'Input EIA Fuel Oil Price'!$A:$A,0),1)*'Unit Conversions'!$D$3</f>
        <v/>
      </c>
      <c r="FD8">
        <f>INDEX('Input EIA Fuel Oil Price'!$B:$B,MATCH(FD$2,'Input EIA Fuel Oil Price'!$A:$A,0),1)*'Unit Conversions'!$D$3</f>
        <v/>
      </c>
      <c r="FE8">
        <f>INDEX('Input EIA Fuel Oil Price'!$B:$B,MATCH(FE$2,'Input EIA Fuel Oil Price'!$A:$A,0),1)*'Unit Conversions'!$D$3</f>
        <v/>
      </c>
      <c r="FF8">
        <f>INDEX('Input EIA Fuel Oil Price'!$B:$B,MATCH(FF$2,'Input EIA Fuel Oil Price'!$A:$A,0),1)*'Unit Conversions'!$D$3</f>
        <v/>
      </c>
      <c r="FG8">
        <f>INDEX('Input EIA Fuel Oil Price'!$B:$B,MATCH(FG$2,'Input EIA Fuel Oil Price'!$A:$A,0),1)*'Unit Conversions'!$D$3</f>
        <v/>
      </c>
      <c r="FH8">
        <f>INDEX('Input EIA Fuel Oil Price'!$B:$B,MATCH(FH$2,'Input EIA Fuel Oil Price'!$A:$A,0),1)*'Unit Conversions'!$D$3</f>
        <v/>
      </c>
      <c r="FI8">
        <f>INDEX('Input EIA Fuel Oil Price'!$B:$B,MATCH(FI$2,'Input EIA Fuel Oil Price'!$A:$A,0),1)*'Unit Conversions'!$D$3</f>
        <v/>
      </c>
      <c r="FJ8">
        <f>INDEX('Input EIA Fuel Oil Price'!$B:$B,MATCH(FJ$2,'Input EIA Fuel Oil Price'!$A:$A,0),1)*'Unit Conversions'!$D$3</f>
        <v/>
      </c>
      <c r="FK8">
        <f>INDEX('Input EIA Fuel Oil Price'!$B:$B,MATCH(FK$2,'Input EIA Fuel Oil Price'!$A:$A,0),1)*'Unit Conversions'!$D$3</f>
        <v/>
      </c>
      <c r="FL8">
        <f>INDEX('Input EIA Fuel Oil Price'!$B:$B,MATCH(FL$2,'Input EIA Fuel Oil Price'!$A:$A,0),1)*'Unit Conversions'!$D$3</f>
        <v/>
      </c>
      <c r="FM8">
        <f>INDEX('Input EIA Fuel Oil Price'!$B:$B,MATCH(FM$2,'Input EIA Fuel Oil Price'!$A:$A,0),1)*'Unit Conversions'!$D$3</f>
        <v/>
      </c>
      <c r="FN8">
        <f>INDEX('Input EIA Fuel Oil Price'!$B:$B,MATCH(FN$2,'Input EIA Fuel Oil Price'!$A:$A,0),1)*'Unit Conversions'!$D$3</f>
        <v/>
      </c>
      <c r="FO8">
        <f>INDEX('Input EIA Fuel Oil Price'!$B:$B,MATCH(FO$2,'Input EIA Fuel Oil Price'!$A:$A,0),1)*'Unit Conversions'!$D$3</f>
        <v/>
      </c>
      <c r="FP8">
        <f>INDEX('Input EIA Fuel Oil Price'!$B:$B,MATCH(FP$2,'Input EIA Fuel Oil Price'!$A:$A,0),1)*'Unit Conversions'!$D$3</f>
        <v/>
      </c>
      <c r="FQ8">
        <f>INDEX('Input EIA Fuel Oil Price'!$B:$B,MATCH(FQ$2,'Input EIA Fuel Oil Price'!$A:$A,0),1)*'Unit Conversions'!$D$3</f>
        <v/>
      </c>
      <c r="FR8">
        <f>INDEX('Input EIA Fuel Oil Price'!$B:$B,MATCH(FR$2,'Input EIA Fuel Oil Price'!$A:$A,0),1)*'Unit Conversions'!$D$3</f>
        <v/>
      </c>
      <c r="FS8">
        <f>INDEX('Input EIA Fuel Oil Price'!$B:$B,MATCH(FS$2,'Input EIA Fuel Oil Price'!$A:$A,0),1)*'Unit Conversions'!$D$3</f>
        <v/>
      </c>
      <c r="FT8">
        <f>INDEX('Input EIA Fuel Oil Price'!$B:$B,MATCH(FT$2,'Input EIA Fuel Oil Price'!$A:$A,0),1)*'Unit Conversions'!$D$3</f>
        <v/>
      </c>
      <c r="FU8">
        <f>INDEX('Input EIA Fuel Oil Price'!$B:$B,MATCH(FU$2,'Input EIA Fuel Oil Price'!$A:$A,0),1)*'Unit Conversions'!$D$3</f>
        <v/>
      </c>
      <c r="FV8">
        <f>INDEX('Input EIA Fuel Oil Price'!$B:$B,MATCH(FV$2,'Input EIA Fuel Oil Price'!$A:$A,0),1)*'Unit Conversions'!$D$3</f>
        <v/>
      </c>
      <c r="FW8">
        <f>INDEX('Input EIA Fuel Oil Price'!$B:$B,MATCH(FW$2,'Input EIA Fuel Oil Price'!$A:$A,0),1)*'Unit Conversions'!$D$3</f>
        <v/>
      </c>
      <c r="FX8">
        <f>INDEX('Input EIA Fuel Oil Price'!$B:$B,MATCH(FX$2,'Input EIA Fuel Oil Price'!$A:$A,0),1)*'Unit Conversions'!$D$3</f>
        <v/>
      </c>
      <c r="FY8">
        <f>INDEX('Input EIA Fuel Oil Price'!$B:$B,MATCH(FY$2,'Input EIA Fuel Oil Price'!$A:$A,0),1)*'Unit Conversions'!$D$3</f>
        <v/>
      </c>
      <c r="FZ8">
        <f>INDEX('Input EIA Fuel Oil Price'!$B:$B,MATCH(FZ$2,'Input EIA Fuel Oil Price'!$A:$A,0),1)*'Unit Conversions'!$D$3</f>
        <v/>
      </c>
      <c r="GA8">
        <f>INDEX('Input EIA Fuel Oil Price'!$B:$B,MATCH(GA$2,'Input EIA Fuel Oil Price'!$A:$A,0),1)*'Unit Conversions'!$D$3</f>
        <v/>
      </c>
      <c r="GB8">
        <f>INDEX('Input EIA Fuel Oil Price'!$B:$B,MATCH(GB$2,'Input EIA Fuel Oil Price'!$A:$A,0),1)*'Unit Conversions'!$D$3</f>
        <v/>
      </c>
      <c r="GC8">
        <f>INDEX('Input EIA Fuel Oil Price'!$B:$B,MATCH(GC$2,'Input EIA Fuel Oil Price'!$A:$A,0),1)*'Unit Conversions'!$D$3</f>
        <v/>
      </c>
      <c r="GD8">
        <f>INDEX('Input EIA Fuel Oil Price'!$B:$B,MATCH(GD$2,'Input EIA Fuel Oil Price'!$A:$A,0),1)*'Unit Conversions'!$D$3</f>
        <v/>
      </c>
      <c r="GE8">
        <f>INDEX('Input EIA Fuel Oil Price'!$B:$B,MATCH(GE$2,'Input EIA Fuel Oil Price'!$A:$A,0),1)*'Unit Conversions'!$D$3</f>
        <v/>
      </c>
      <c r="GF8">
        <f>INDEX('Input EIA Fuel Oil Price'!$B:$B,MATCH(GF$2,'Input EIA Fuel Oil Price'!$A:$A,0),1)*'Unit Conversions'!$D$3</f>
        <v/>
      </c>
      <c r="GG8">
        <f>INDEX('Input EIA Fuel Oil Price'!$B:$B,MATCH(GG$2,'Input EIA Fuel Oil Price'!$A:$A,0),1)*'Unit Conversions'!$D$3</f>
        <v/>
      </c>
      <c r="GH8">
        <f>INDEX('Input EIA Fuel Oil Price'!$B:$B,MATCH(GH$2,'Input EIA Fuel Oil Price'!$A:$A,0),1)*'Unit Conversions'!$D$3</f>
        <v/>
      </c>
      <c r="GI8">
        <f>INDEX('Input EIA Fuel Oil Price'!$B:$B,MATCH(GI$2,'Input EIA Fuel Oil Price'!$A:$A,0),1)*'Unit Conversions'!$D$3</f>
        <v/>
      </c>
      <c r="GJ8">
        <f>INDEX('Input EIA Fuel Oil Price'!$B:$B,MATCH(GJ$2,'Input EIA Fuel Oil Price'!$A:$A,0),1)*'Unit Conversions'!$D$3</f>
        <v/>
      </c>
      <c r="GK8">
        <f>INDEX('Input EIA Fuel Oil Price'!$B:$B,MATCH(GK$2,'Input EIA Fuel Oil Price'!$A:$A,0),1)*'Unit Conversions'!$D$3</f>
        <v/>
      </c>
      <c r="GL8">
        <f>INDEX('Input EIA Fuel Oil Price'!$B:$B,MATCH(GL$2,'Input EIA Fuel Oil Price'!$A:$A,0),1)*'Unit Conversions'!$D$3</f>
        <v/>
      </c>
      <c r="GM8">
        <f>INDEX('Input EIA Fuel Oil Price'!$B:$B,MATCH(GM$2,'Input EIA Fuel Oil Price'!$A:$A,0),1)*'Unit Conversions'!$D$3</f>
        <v/>
      </c>
      <c r="GN8">
        <f>INDEX('Input EIA Fuel Oil Price'!$B:$B,MATCH(GN$2,'Input EIA Fuel Oil Price'!$A:$A,0),1)*'Unit Conversions'!$D$3</f>
        <v/>
      </c>
      <c r="GO8">
        <f>INDEX('Input EIA Fuel Oil Price'!$B:$B,MATCH(GO$2,'Input EIA Fuel Oil Price'!$A:$A,0),1)*'Unit Conversions'!$D$3</f>
        <v/>
      </c>
      <c r="GP8">
        <f>INDEX('Input EIA Fuel Oil Price'!$B:$B,MATCH(GP$2,'Input EIA Fuel Oil Price'!$A:$A,0),1)*'Unit Conversions'!$D$3</f>
        <v/>
      </c>
      <c r="GQ8">
        <f>INDEX('Input EIA Fuel Oil Price'!$B:$B,MATCH(GQ$2,'Input EIA Fuel Oil Price'!$A:$A,0),1)*'Unit Conversions'!$D$3</f>
        <v/>
      </c>
      <c r="GR8">
        <f>INDEX('Input EIA Fuel Oil Price'!$B:$B,MATCH(GR$2,'Input EIA Fuel Oil Price'!$A:$A,0),1)*'Unit Conversions'!$D$3</f>
        <v/>
      </c>
      <c r="GS8">
        <f>INDEX('Input EIA Fuel Oil Price'!$B:$B,MATCH(GS$2,'Input EIA Fuel Oil Price'!$A:$A,0),1)*'Unit Conversions'!$D$3</f>
        <v/>
      </c>
      <c r="GT8">
        <f>INDEX('Input EIA Fuel Oil Price'!$B:$B,MATCH(GT$2,'Input EIA Fuel Oil Price'!$A:$A,0),1)*'Unit Conversions'!$D$3</f>
        <v/>
      </c>
      <c r="GU8">
        <f>INDEX('Input EIA Fuel Oil Price'!$B:$B,MATCH(GU$2,'Input EIA Fuel Oil Price'!$A:$A,0),1)*'Unit Conversions'!$D$3</f>
        <v/>
      </c>
      <c r="GV8">
        <f>INDEX('Input EIA Fuel Oil Price'!$B:$B,MATCH(GV$2,'Input EIA Fuel Oil Price'!$A:$A,0),1)*'Unit Conversions'!$D$3</f>
        <v/>
      </c>
      <c r="GW8">
        <f>INDEX('Input EIA Fuel Oil Price'!$B:$B,MATCH(GW$2,'Input EIA Fuel Oil Price'!$A:$A,0),1)*'Unit Conversions'!$D$3</f>
        <v/>
      </c>
      <c r="GX8">
        <f>INDEX('Input EIA Fuel Oil Price'!$B:$B,MATCH(GX$2,'Input EIA Fuel Oil Price'!$A:$A,0),1)*'Unit Conversions'!$D$3</f>
        <v/>
      </c>
      <c r="GY8">
        <f>INDEX('Input EIA Fuel Oil Price'!$B:$B,MATCH(GY$2,'Input EIA Fuel Oil Price'!$A:$A,0),1)*'Unit Conversions'!$D$3</f>
        <v/>
      </c>
      <c r="GZ8">
        <f>INDEX('Input EIA Fuel Oil Price'!$B:$B,MATCH(GZ$2,'Input EIA Fuel Oil Price'!$A:$A,0),1)*'Unit Conversions'!$D$3</f>
        <v/>
      </c>
      <c r="HA8">
        <f>INDEX('Input EIA Fuel Oil Price'!$B:$B,MATCH(HA$2,'Input EIA Fuel Oil Price'!$A:$A,0),1)*'Unit Conversions'!$D$3</f>
        <v/>
      </c>
      <c r="HB8">
        <f>INDEX('Input EIA Fuel Oil Price'!$B:$B,MATCH(HB$2,'Input EIA Fuel Oil Price'!$A:$A,0),1)*'Unit Conversions'!$D$3</f>
        <v/>
      </c>
      <c r="HC8">
        <f>INDEX('Input EIA Fuel Oil Price'!$B:$B,MATCH(HC$2,'Input EIA Fuel Oil Price'!$A:$A,0),1)*'Unit Conversions'!$D$3</f>
        <v/>
      </c>
      <c r="HD8">
        <f>INDEX('Input EIA Fuel Oil Price'!$B:$B,MATCH(HD$2,'Input EIA Fuel Oil Price'!$A:$A,0),1)*'Unit Conversions'!$D$3</f>
        <v/>
      </c>
      <c r="HE8">
        <f>INDEX('Input EIA Fuel Oil Price'!$B:$B,MATCH(HE$2,'Input EIA Fuel Oil Price'!$A:$A,0),1)*'Unit Conversions'!$D$3</f>
        <v/>
      </c>
      <c r="HF8">
        <f>INDEX('Input EIA Fuel Oil Price'!$B:$B,MATCH(HF$2,'Input EIA Fuel Oil Price'!$A:$A,0),1)*'Unit Conversions'!$D$3</f>
        <v/>
      </c>
      <c r="HG8">
        <f>INDEX('Input EIA Fuel Oil Price'!$B:$B,MATCH(HG$2,'Input EIA Fuel Oil Price'!$A:$A,0),1)*'Unit Conversions'!$D$3</f>
        <v/>
      </c>
      <c r="HH8">
        <f>INDEX('Input EIA Fuel Oil Price'!$B:$B,MATCH(HH$2,'Input EIA Fuel Oil Price'!$A:$A,0),1)*'Unit Conversions'!$D$3</f>
        <v/>
      </c>
      <c r="HI8">
        <f>INDEX('Input EIA Fuel Oil Price'!$B:$B,MATCH(HI$2,'Input EIA Fuel Oil Price'!$A:$A,0),1)*'Unit Conversions'!$D$3</f>
        <v/>
      </c>
      <c r="HJ8">
        <f>INDEX('Input EIA Fuel Oil Price'!$B:$B,MATCH(HJ$2,'Input EIA Fuel Oil Price'!$A:$A,0),1)*'Unit Conversions'!$D$3</f>
        <v/>
      </c>
      <c r="HK8">
        <f>INDEX('Input EIA Fuel Oil Price'!$B:$B,MATCH(HK$2,'Input EIA Fuel Oil Price'!$A:$A,0),1)*'Unit Conversions'!$D$3</f>
        <v/>
      </c>
      <c r="HL8">
        <f>INDEX('Input EIA Fuel Oil Price'!$B:$B,MATCH(HL$2,'Input EIA Fuel Oil Price'!$A:$A,0),1)*'Unit Conversions'!$D$3</f>
        <v/>
      </c>
      <c r="HM8">
        <f>INDEX('Input EIA Fuel Oil Price'!$B:$B,MATCH(HM$2,'Input EIA Fuel Oil Price'!$A:$A,0),1)*'Unit Conversions'!$D$3</f>
        <v/>
      </c>
      <c r="HN8">
        <f>INDEX('Input EIA Fuel Oil Price'!$B:$B,MATCH(HN$2,'Input EIA Fuel Oil Price'!$A:$A,0),1)*'Unit Conversions'!$D$3</f>
        <v/>
      </c>
      <c r="HO8">
        <f>INDEX('Input EIA Fuel Oil Price'!$B:$B,MATCH(HO$2,'Input EIA Fuel Oil Price'!$A:$A,0),1)*'Unit Conversions'!$D$3</f>
        <v/>
      </c>
      <c r="HP8">
        <f>INDEX('Input EIA Fuel Oil Price'!$B:$B,MATCH(HP$2,'Input EIA Fuel Oil Price'!$A:$A,0),1)*'Unit Conversions'!$D$3</f>
        <v/>
      </c>
      <c r="HQ8">
        <f>INDEX('Input EIA Fuel Oil Price'!$B:$B,MATCH(HQ$2,'Input EIA Fuel Oil Price'!$A:$A,0),1)*'Unit Conversions'!$D$3</f>
        <v/>
      </c>
      <c r="HR8">
        <f>INDEX('Input EIA Fuel Oil Price'!$B:$B,MATCH(HR$2,'Input EIA Fuel Oil Price'!$A:$A,0),1)*'Unit Conversions'!$D$3</f>
        <v/>
      </c>
      <c r="HS8">
        <f>INDEX('Input EIA Fuel Oil Price'!$B:$B,MATCH(HS$2,'Input EIA Fuel Oil Price'!$A:$A,0),1)*'Unit Conversions'!$D$3</f>
        <v/>
      </c>
      <c r="HT8">
        <f>INDEX('Input EIA Fuel Oil Price'!$B:$B,MATCH(HT$2,'Input EIA Fuel Oil Price'!$A:$A,0),1)*'Unit Conversions'!$D$3</f>
        <v/>
      </c>
      <c r="HU8">
        <f>INDEX('Input EIA Fuel Oil Price'!$B:$B,MATCH(HU$2,'Input EIA Fuel Oil Price'!$A:$A,0),1)*'Unit Conversions'!$D$3</f>
        <v/>
      </c>
      <c r="HV8">
        <f>INDEX('Input EIA Fuel Oil Price'!$B:$B,MATCH(HV$2,'Input EIA Fuel Oil Price'!$A:$A,0),1)*'Unit Conversions'!$D$3</f>
        <v/>
      </c>
      <c r="HW8">
        <f>INDEX('Input EIA Fuel Oil Price'!$B:$B,MATCH(HW$2,'Input EIA Fuel Oil Price'!$A:$A,0),1)*'Unit Conversions'!$D$3</f>
        <v/>
      </c>
      <c r="HX8">
        <f>INDEX('Input EIA Fuel Oil Price'!$B:$B,MATCH(HX$2,'Input EIA Fuel Oil Price'!$A:$A,0),1)*'Unit Conversions'!$D$3</f>
        <v/>
      </c>
      <c r="HY8">
        <f>INDEX('Input EIA Fuel Oil Price'!$B:$B,MATCH(HY$2,'Input EIA Fuel Oil Price'!$A:$A,0),1)*'Unit Conversions'!$D$3</f>
        <v/>
      </c>
      <c r="HZ8">
        <f>INDEX('Input EIA Fuel Oil Price'!$B:$B,MATCH(HZ$2,'Input EIA Fuel Oil Price'!$A:$A,0),1)*'Unit Conversions'!$D$3</f>
        <v/>
      </c>
      <c r="IA8">
        <f>INDEX('Input EIA Fuel Oil Price'!$B:$B,MATCH(IA$2,'Input EIA Fuel Oil Price'!$A:$A,0),1)*'Unit Conversions'!$D$3</f>
        <v/>
      </c>
      <c r="IB8">
        <f>INDEX('Input EIA Fuel Oil Price'!$B:$B,MATCH(IB$2,'Input EIA Fuel Oil Price'!$A:$A,0),1)*'Unit Conversions'!$D$3</f>
        <v/>
      </c>
      <c r="IC8">
        <f>INDEX('Input EIA Fuel Oil Price'!$B:$B,MATCH(IC$2,'Input EIA Fuel Oil Price'!$A:$A,0),1)*'Unit Conversions'!$D$3</f>
        <v/>
      </c>
      <c r="ID8">
        <f>INDEX('Input EIA Fuel Oil Price'!$B:$B,MATCH(ID$2,'Input EIA Fuel Oil Price'!$A:$A,0),1)*'Unit Conversions'!$D$3</f>
        <v/>
      </c>
      <c r="IE8">
        <f>INDEX('Input EIA Fuel Oil Price'!$B:$B,MATCH(IE$2,'Input EIA Fuel Oil Price'!$A:$A,0),1)*'Unit Conversions'!$D$3</f>
        <v/>
      </c>
      <c r="IF8">
        <f>INDEX('Input EIA Fuel Oil Price'!$B:$B,MATCH(IF$2,'Input EIA Fuel Oil Price'!$A:$A,0),1)*'Unit Conversions'!$D$3</f>
        <v/>
      </c>
      <c r="IG8">
        <f>INDEX('Input EIA Fuel Oil Price'!$B:$B,MATCH(IG$2,'Input EIA Fuel Oil Price'!$A:$A,0),1)*'Unit Conversions'!$D$3</f>
        <v/>
      </c>
      <c r="IH8">
        <f>INDEX('Input EIA Fuel Oil Price'!$B:$B,MATCH(IH$2,'Input EIA Fuel Oil Price'!$A:$A,0),1)*'Unit Conversions'!$D$3</f>
        <v/>
      </c>
      <c r="II8">
        <f>INDEX('Input EIA Fuel Oil Price'!$B:$B,MATCH(II$2,'Input EIA Fuel Oil Price'!$A:$A,0),1)*'Unit Conversions'!$D$3</f>
        <v/>
      </c>
      <c r="IJ8">
        <f>INDEX('Input EIA Fuel Oil Price'!$B:$B,MATCH(IJ$2,'Input EIA Fuel Oil Price'!$A:$A,0),1)*'Unit Conversions'!$D$3</f>
        <v/>
      </c>
      <c r="IK8">
        <f>INDEX('Input EIA Fuel Oil Price'!$B:$B,MATCH(IK$2,'Input EIA Fuel Oil Price'!$A:$A,0),1)*'Unit Conversions'!$D$3</f>
        <v/>
      </c>
      <c r="IL8">
        <f>INDEX('Input EIA Fuel Oil Price'!$B:$B,MATCH(IL$2,'Input EIA Fuel Oil Price'!$A:$A,0),1)*'Unit Conversions'!$D$3</f>
        <v/>
      </c>
      <c r="IM8">
        <f>INDEX('Input EIA Fuel Oil Price'!$B:$B,MATCH(IM$2,'Input EIA Fuel Oil Price'!$A:$A,0),1)*'Unit Conversions'!$D$3</f>
        <v/>
      </c>
      <c r="IN8">
        <f>INDEX('Input EIA Fuel Oil Price'!$B:$B,MATCH(IN$2,'Input EIA Fuel Oil Price'!$A:$A,0),1)*'Unit Conversions'!$D$3</f>
        <v/>
      </c>
      <c r="IO8">
        <f>INDEX('Input EIA Fuel Oil Price'!$B:$B,MATCH(IO$2,'Input EIA Fuel Oil Price'!$A:$A,0),1)*'Unit Conversions'!$D$3</f>
        <v/>
      </c>
      <c r="IP8">
        <f>INDEX('Input EIA Fuel Oil Price'!$B:$B,MATCH(IP$2,'Input EIA Fuel Oil Price'!$A:$A,0),1)*'Unit Conversions'!$D$3</f>
        <v/>
      </c>
      <c r="IQ8">
        <f>INDEX('Input EIA Fuel Oil Price'!$B:$B,MATCH(IQ$2,'Input EIA Fuel Oil Price'!$A:$A,0),1)*'Unit Conversions'!$D$3</f>
        <v/>
      </c>
      <c r="IR8">
        <f>INDEX('Input EIA Fuel Oil Price'!$B:$B,MATCH(IR$2,'Input EIA Fuel Oil Price'!$A:$A,0),1)*'Unit Conversions'!$D$3</f>
        <v/>
      </c>
      <c r="IS8">
        <f>INDEX('Input EIA Fuel Oil Price'!$B:$B,MATCH(IS$2,'Input EIA Fuel Oil Price'!$A:$A,0),1)*'Unit Conversions'!$D$3</f>
        <v/>
      </c>
      <c r="IT8">
        <f>INDEX('Input EIA Fuel Oil Price'!$B:$B,MATCH(IT$2,'Input EIA Fuel Oil Price'!$A:$A,0),1)*'Unit Conversions'!$D$3</f>
        <v/>
      </c>
      <c r="IU8">
        <f>INDEX('Input EIA Fuel Oil Price'!$B:$B,MATCH(IU$2,'Input EIA Fuel Oil Price'!$A:$A,0),1)*'Unit Conversions'!$D$3</f>
        <v/>
      </c>
      <c r="IV8">
        <f>INDEX('Input EIA Fuel Oil Price'!$B:$B,MATCH(IV$2,'Input EIA Fuel Oil Price'!$A:$A,0),1)*'Unit Conversions'!$D$3</f>
        <v/>
      </c>
      <c r="IW8">
        <f>INDEX('Input EIA Fuel Oil Price'!$B:$B,MATCH(IW$2,'Input EIA Fuel Oil Price'!$A:$A,0),1)*'Unit Conversions'!$D$3</f>
        <v/>
      </c>
      <c r="IX8">
        <f>INDEX('Input EIA Fuel Oil Price'!$B:$B,MATCH(IX$2,'Input EIA Fuel Oil Price'!$A:$A,0),1)*'Unit Conversions'!$D$3</f>
        <v/>
      </c>
      <c r="IY8">
        <f>INDEX('Input EIA Fuel Oil Price'!$B:$B,MATCH(IY$2,'Input EIA Fuel Oil Price'!$A:$A,0),1)*'Unit Conversions'!$D$3</f>
        <v/>
      </c>
      <c r="IZ8">
        <f>INDEX('Input EIA Fuel Oil Price'!$B:$B,MATCH(IZ$2,'Input EIA Fuel Oil Price'!$A:$A,0),1)*'Unit Conversions'!$D$3</f>
        <v/>
      </c>
      <c r="JA8">
        <f>INDEX('Input EIA Fuel Oil Price'!$B:$B,MATCH(JA$2,'Input EIA Fuel Oil Price'!$A:$A,0),1)*'Unit Conversions'!$D$3</f>
        <v/>
      </c>
      <c r="JB8">
        <f>INDEX('Input EIA Fuel Oil Price'!$B:$B,MATCH(JB$2,'Input EIA Fuel Oil Price'!$A:$A,0),1)*'Unit Conversions'!$D$3</f>
        <v/>
      </c>
      <c r="JC8">
        <f>INDEX('Input EIA Fuel Oil Price'!$B:$B,MATCH(JC$2,'Input EIA Fuel Oil Price'!$A:$A,0),1)*'Unit Conversions'!$D$3</f>
        <v/>
      </c>
      <c r="JD8">
        <f>INDEX('Input EIA Fuel Oil Price'!$B:$B,MATCH(JD$2,'Input EIA Fuel Oil Price'!$A:$A,0),1)*'Unit Conversions'!$D$3</f>
        <v/>
      </c>
      <c r="JE8">
        <f>INDEX('Input EIA Fuel Oil Price'!$B:$B,MATCH(JE$2,'Input EIA Fuel Oil Price'!$A:$A,0),1)*'Unit Conversions'!$D$3</f>
        <v/>
      </c>
      <c r="JF8">
        <f>INDEX('Input EIA Fuel Oil Price'!$B:$B,MATCH(JF$2,'Input EIA Fuel Oil Price'!$A:$A,0),1)*'Unit Conversions'!$D$3</f>
        <v/>
      </c>
      <c r="JG8">
        <f>INDEX('Input EIA Fuel Oil Price'!$B:$B,MATCH(JG$2,'Input EIA Fuel Oil Price'!$A:$A,0),1)*'Unit Conversions'!$D$3</f>
        <v/>
      </c>
      <c r="JH8">
        <f>INDEX('Input EIA Fuel Oil Price'!$B:$B,MATCH(JH$2,'Input EIA Fuel Oil Price'!$A:$A,0),1)*'Unit Conversions'!$D$3</f>
        <v/>
      </c>
      <c r="JI8">
        <f>INDEX('Input EIA Fuel Oil Price'!$B:$B,MATCH(JI$2,'Input EIA Fuel Oil Price'!$A:$A,0),1)*'Unit Conversions'!$D$3</f>
        <v/>
      </c>
      <c r="JJ8">
        <f>INDEX('Input EIA Fuel Oil Price'!$B:$B,MATCH(JJ$2,'Input EIA Fuel Oil Price'!$A:$A,0),1)*'Unit Conversions'!$D$3</f>
        <v/>
      </c>
      <c r="JK8">
        <f>INDEX('Input EIA Fuel Oil Price'!$B:$B,MATCH(JK$2,'Input EIA Fuel Oil Price'!$A:$A,0),1)*'Unit Conversions'!$D$3</f>
        <v/>
      </c>
      <c r="JL8">
        <f>INDEX('Input EIA Fuel Oil Price'!$B:$B,MATCH(JL$2,'Input EIA Fuel Oil Price'!$A:$A,0),1)*'Unit Conversions'!$D$3</f>
        <v/>
      </c>
      <c r="JM8">
        <f>INDEX('Input EIA Fuel Oil Price'!$B:$B,MATCH(JM$2,'Input EIA Fuel Oil Price'!$A:$A,0),1)*'Unit Conversions'!$D$3</f>
        <v/>
      </c>
      <c r="JN8">
        <f>INDEX('Input EIA Fuel Oil Price'!$B:$B,MATCH(JN$2,'Input EIA Fuel Oil Price'!$A:$A,0),1)*'Unit Conversions'!$D$3</f>
        <v/>
      </c>
      <c r="JO8">
        <f>INDEX('Input EIA Fuel Oil Price'!$B:$B,MATCH(JO$2,'Input EIA Fuel Oil Price'!$A:$A,0),1)*'Unit Conversions'!$D$3</f>
        <v/>
      </c>
      <c r="JP8">
        <f>INDEX('Input EIA Fuel Oil Price'!$B:$B,MATCH(JP$2,'Input EIA Fuel Oil Price'!$A:$A,0),1)*'Unit Conversions'!$D$3</f>
        <v/>
      </c>
      <c r="JQ8">
        <f>INDEX('Input EIA Fuel Oil Price'!$B:$B,MATCH(JQ$2,'Input EIA Fuel Oil Price'!$A:$A,0),1)*'Unit Conversions'!$D$3</f>
        <v/>
      </c>
      <c r="JR8">
        <f>INDEX('Input EIA Fuel Oil Price'!$B:$B,MATCH(JR$2,'Input EIA Fuel Oil Price'!$A:$A,0),1)*'Unit Conversions'!$D$3</f>
        <v/>
      </c>
      <c r="JS8">
        <f>INDEX('Input EIA Fuel Oil Price'!$B:$B,MATCH(JS$2,'Input EIA Fuel Oil Price'!$A:$A,0),1)*'Unit Conversions'!$D$3</f>
        <v/>
      </c>
      <c r="JT8">
        <f>INDEX('Input EIA Fuel Oil Price'!$B:$B,MATCH(JT$2,'Input EIA Fuel Oil Price'!$A:$A,0),1)*'Unit Conversions'!$D$3</f>
        <v/>
      </c>
      <c r="JU8">
        <f>INDEX('Input EIA Fuel Oil Price'!$B:$B,MATCH(JU$2,'Input EIA Fuel Oil Price'!$A:$A,0),1)*'Unit Conversions'!$D$3</f>
        <v/>
      </c>
      <c r="JV8">
        <f>INDEX('Input EIA Fuel Oil Price'!$B:$B,MATCH(JV$2,'Input EIA Fuel Oil Price'!$A:$A,0),1)*'Unit Conversions'!$D$3</f>
        <v/>
      </c>
      <c r="JW8">
        <f>INDEX('Input EIA Fuel Oil Price'!$B:$B,MATCH(JW$2,'Input EIA Fuel Oil Price'!$A:$A,0),1)*'Unit Conversions'!$D$3</f>
        <v/>
      </c>
      <c r="JX8">
        <f>INDEX('Input EIA Fuel Oil Price'!$B:$B,MATCH(JX$2,'Input EIA Fuel Oil Price'!$A:$A,0),1)*'Unit Conversions'!$D$3</f>
        <v/>
      </c>
      <c r="JY8">
        <f>INDEX('Input EIA Fuel Oil Price'!$B:$B,MATCH(JY$2,'Input EIA Fuel Oil Price'!$A:$A,0),1)*'Unit Conversions'!$D$3</f>
        <v/>
      </c>
      <c r="JZ8">
        <f>INDEX('Input EIA Fuel Oil Price'!$B:$B,MATCH(JZ$2,'Input EIA Fuel Oil Price'!$A:$A,0),1)*'Unit Conversions'!$D$3</f>
        <v/>
      </c>
      <c r="KA8">
        <f>INDEX('Input EIA Fuel Oil Price'!$B:$B,MATCH(KA$2,'Input EIA Fuel Oil Price'!$A:$A,0),1)*'Unit Conversions'!$D$3</f>
        <v/>
      </c>
      <c r="KB8">
        <f>INDEX('Input EIA Fuel Oil Price'!$B:$B,MATCH(KB$2,'Input EIA Fuel Oil Price'!$A:$A,0),1)*'Unit Conversions'!$D$3</f>
        <v/>
      </c>
      <c r="KC8">
        <f>INDEX('Input EIA Fuel Oil Price'!$B:$B,MATCH(KC$2,'Input EIA Fuel Oil Price'!$A:$A,0),1)*'Unit Conversions'!$D$3</f>
        <v/>
      </c>
      <c r="KD8">
        <f>INDEX('Input EIA Fuel Oil Price'!$B:$B,MATCH(KD$2,'Input EIA Fuel Oil Price'!$A:$A,0),1)*'Unit Conversions'!$D$3</f>
        <v/>
      </c>
      <c r="KE8">
        <f>INDEX('Input EIA Fuel Oil Price'!$B:$B,MATCH(KE$2,'Input EIA Fuel Oil Price'!$A:$A,0),1)*'Unit Conversions'!$D$3</f>
        <v/>
      </c>
      <c r="KF8">
        <f>INDEX('Input EIA Fuel Oil Price'!$B:$B,MATCH(KF$2,'Input EIA Fuel Oil Price'!$A:$A,0),1)*'Unit Conversions'!$D$3</f>
        <v/>
      </c>
      <c r="KG8">
        <f>INDEX('Input EIA Fuel Oil Price'!$B:$B,MATCH(KG$2,'Input EIA Fuel Oil Price'!$A:$A,0),1)*'Unit Conversions'!$D$3</f>
        <v/>
      </c>
      <c r="KH8">
        <f>INDEX('Input EIA Fuel Oil Price'!$B:$B,MATCH(KH$2,'Input EIA Fuel Oil Price'!$A:$A,0),1)*'Unit Conversions'!$D$3</f>
        <v/>
      </c>
      <c r="KI8">
        <f>INDEX('Input EIA Fuel Oil Price'!$B:$B,MATCH(KI$2,'Input EIA Fuel Oil Price'!$A:$A,0),1)*'Unit Conversions'!$D$3</f>
        <v/>
      </c>
      <c r="KJ8">
        <f>INDEX('Input EIA Fuel Oil Price'!$B:$B,MATCH(KJ$2,'Input EIA Fuel Oil Price'!$A:$A,0),1)*'Unit Conversions'!$D$3</f>
        <v/>
      </c>
      <c r="KK8">
        <f>INDEX('Input EIA Fuel Oil Price'!$B:$B,MATCH(KK$2,'Input EIA Fuel Oil Price'!$A:$A,0),1)*'Unit Conversions'!$D$3</f>
        <v/>
      </c>
      <c r="KL8">
        <f>INDEX('Input EIA Fuel Oil Price'!$B:$B,MATCH(KL$2,'Input EIA Fuel Oil Price'!$A:$A,0),1)*'Unit Conversions'!$D$3</f>
        <v/>
      </c>
      <c r="KM8">
        <f>INDEX('Input EIA Fuel Oil Price'!$B:$B,MATCH(KM$2,'Input EIA Fuel Oil Price'!$A:$A,0),1)*'Unit Conversions'!$D$3</f>
        <v/>
      </c>
      <c r="KN8">
        <f>INDEX('Input EIA Fuel Oil Price'!$B:$B,MATCH(KN$2,'Input EIA Fuel Oil Price'!$A:$A,0),1)*'Unit Conversions'!$D$3</f>
        <v/>
      </c>
      <c r="KO8">
        <f>INDEX('Input EIA Fuel Oil Price'!$B:$B,MATCH(KO$2,'Input EIA Fuel Oil Price'!$A:$A,0),1)*'Unit Conversions'!$D$3</f>
        <v/>
      </c>
      <c r="KP8">
        <f>INDEX('Input EIA Fuel Oil Price'!$B:$B,MATCH(KP$2,'Input EIA Fuel Oil Price'!$A:$A,0),1)*'Unit Conversions'!$D$3</f>
        <v/>
      </c>
      <c r="KQ8">
        <f>INDEX('Input EIA Fuel Oil Price'!$B:$B,MATCH(KQ$2,'Input EIA Fuel Oil Price'!$A:$A,0),1)*'Unit Conversions'!$D$3</f>
        <v/>
      </c>
      <c r="KR8">
        <f>INDEX('Input EIA Fuel Oil Price'!$B:$B,MATCH(KR$2,'Input EIA Fuel Oil Price'!$A:$A,0),1)*'Unit Conversions'!$D$3</f>
        <v/>
      </c>
      <c r="KS8">
        <f>INDEX('Input EIA Fuel Oil Price'!$B:$B,MATCH(KS$2,'Input EIA Fuel Oil Price'!$A:$A,0),1)*'Unit Conversions'!$D$3</f>
        <v/>
      </c>
      <c r="KT8">
        <f>INDEX('Input EIA Fuel Oil Price'!$B:$B,MATCH(KT$2,'Input EIA Fuel Oil Price'!$A:$A,0),1)*'Unit Conversions'!$D$3</f>
        <v/>
      </c>
      <c r="KU8">
        <f>INDEX('Input EIA Fuel Oil Price'!$B:$B,MATCH(KU$2,'Input EIA Fuel Oil Price'!$A:$A,0),1)*'Unit Conversions'!$D$3</f>
        <v/>
      </c>
      <c r="KV8">
        <f>INDEX('Input EIA Fuel Oil Price'!$B:$B,MATCH(KV$2,'Input EIA Fuel Oil Price'!$A:$A,0),1)*'Unit Conversions'!$D$3</f>
        <v/>
      </c>
      <c r="KW8">
        <f>INDEX('Input EIA Fuel Oil Price'!$B:$B,MATCH(KW$2,'Input EIA Fuel Oil Price'!$A:$A,0),1)*'Unit Conversions'!$D$3</f>
        <v/>
      </c>
      <c r="KX8">
        <f>INDEX('Input EIA Fuel Oil Price'!$B:$B,MATCH(KX$2,'Input EIA Fuel Oil Price'!$A:$A,0),1)*'Unit Conversions'!$D$3</f>
        <v/>
      </c>
      <c r="KY8">
        <f>INDEX('Input EIA Fuel Oil Price'!$B:$B,MATCH(KY$2,'Input EIA Fuel Oil Price'!$A:$A,0),1)*'Unit Conversions'!$D$3</f>
        <v/>
      </c>
      <c r="KZ8">
        <f>INDEX('Input EIA Fuel Oil Price'!$B:$B,MATCH(KZ$2,'Input EIA Fuel Oil Price'!$A:$A,0),1)*'Unit Conversions'!$D$3</f>
        <v/>
      </c>
      <c r="LA8">
        <f>INDEX('Input EIA Fuel Oil Price'!$B:$B,MATCH(LA$2,'Input EIA Fuel Oil Price'!$A:$A,0),1)*'Unit Conversions'!$D$3</f>
        <v/>
      </c>
      <c r="LB8">
        <f>INDEX('Input EIA Fuel Oil Price'!$B:$B,MATCH(LB$2,'Input EIA Fuel Oil Price'!$A:$A,0),1)*'Unit Conversions'!$D$3</f>
        <v/>
      </c>
      <c r="LC8">
        <f>INDEX('Input EIA Fuel Oil Price'!$B:$B,MATCH(LC$2,'Input EIA Fuel Oil Price'!$A:$A,0),1)*'Unit Conversions'!$D$3</f>
        <v/>
      </c>
      <c r="LD8">
        <f>INDEX('Input EIA Fuel Oil Price'!$B:$B,MATCH(LD$2,'Input EIA Fuel Oil Price'!$A:$A,0),1)*'Unit Conversions'!$D$3</f>
        <v/>
      </c>
      <c r="LE8">
        <f>INDEX('Input EIA Fuel Oil Price'!$B:$B,MATCH(LE$2,'Input EIA Fuel Oil Price'!$A:$A,0),1)*'Unit Conversions'!$D$3</f>
        <v/>
      </c>
      <c r="LF8">
        <f>INDEX('Input EIA Fuel Oil Price'!$B:$B,MATCH(LF$2,'Input EIA Fuel Oil Price'!$A:$A,0),1)*'Unit Conversions'!$D$3</f>
        <v/>
      </c>
      <c r="LG8">
        <f>INDEX('Input EIA Fuel Oil Price'!$B:$B,MATCH(LG$2,'Input EIA Fuel Oil Price'!$A:$A,0),1)*'Unit Conversions'!$D$3</f>
        <v/>
      </c>
      <c r="LH8">
        <f>INDEX('Input EIA Fuel Oil Price'!$B:$B,MATCH(LH$2,'Input EIA Fuel Oil Price'!$A:$A,0),1)*'Unit Conversions'!$D$3</f>
        <v/>
      </c>
      <c r="LI8">
        <f>INDEX('Input EIA Fuel Oil Price'!$B:$B,MATCH(LI$2,'Input EIA Fuel Oil Price'!$A:$A,0),1)*'Unit Conversions'!$D$3</f>
        <v/>
      </c>
      <c r="LJ8">
        <f>INDEX('Input EIA Fuel Oil Price'!$B:$B,MATCH(LJ$2,'Input EIA Fuel Oil Price'!$A:$A,0),1)*'Unit Conversions'!$D$3</f>
        <v/>
      </c>
      <c r="LK8">
        <f>INDEX('Input EIA Fuel Oil Price'!$B:$B,MATCH(LK$2,'Input EIA Fuel Oil Price'!$A:$A,0),1)*'Unit Conversions'!$D$3</f>
        <v/>
      </c>
      <c r="LL8">
        <f>INDEX('Input EIA Fuel Oil Price'!$B:$B,MATCH(LL$2,'Input EIA Fuel Oil Price'!$A:$A,0),1)*'Unit Conversions'!$D$3</f>
        <v/>
      </c>
      <c r="LM8">
        <f>INDEX('Input EIA Fuel Oil Price'!$B:$B,MATCH(LM$2,'Input EIA Fuel Oil Price'!$A:$A,0),1)*'Unit Conversions'!$D$3</f>
        <v/>
      </c>
      <c r="LN8">
        <f>INDEX('Input EIA Fuel Oil Price'!$B:$B,MATCH(LN$2,'Input EIA Fuel Oil Price'!$A:$A,0),1)*'Unit Conversions'!$D$3</f>
        <v/>
      </c>
      <c r="LO8">
        <f>INDEX('Input EIA Fuel Oil Price'!$B:$B,MATCH(LO$2,'Input EIA Fuel Oil Price'!$A:$A,0),1)*'Unit Conversions'!$D$3</f>
        <v/>
      </c>
      <c r="LP8">
        <f>INDEX('Input EIA Fuel Oil Price'!$B:$B,MATCH(LP$2,'Input EIA Fuel Oil Price'!$A:$A,0),1)*'Unit Conversions'!$D$3</f>
        <v/>
      </c>
      <c r="LQ8">
        <f>INDEX('Input EIA Fuel Oil Price'!$B:$B,MATCH(LQ$2,'Input EIA Fuel Oil Price'!$A:$A,0),1)*'Unit Conversions'!$D$3</f>
        <v/>
      </c>
      <c r="LR8">
        <f>INDEX('Input EIA Fuel Oil Price'!$B:$B,MATCH(LR$2,'Input EIA Fuel Oil Price'!$A:$A,0),1)*'Unit Conversions'!$D$3</f>
        <v/>
      </c>
      <c r="LS8">
        <f>INDEX('Input EIA Fuel Oil Price'!$B:$B,MATCH(LS$2,'Input EIA Fuel Oil Price'!$A:$A,0),1)*'Unit Conversions'!$D$3</f>
        <v/>
      </c>
      <c r="LT8">
        <f>INDEX('Input EIA Fuel Oil Price'!$B:$B,MATCH(LT$2,'Input EIA Fuel Oil Price'!$A:$A,0),1)*'Unit Conversions'!$D$3</f>
        <v/>
      </c>
      <c r="LU8">
        <f>INDEX('Input EIA Fuel Oil Price'!$B:$B,MATCH(LU$2,'Input EIA Fuel Oil Price'!$A:$A,0),1)*'Unit Conversions'!$D$3</f>
        <v/>
      </c>
      <c r="LV8">
        <f>INDEX('Input EIA Fuel Oil Price'!$B:$B,MATCH(LV$2,'Input EIA Fuel Oil Price'!$A:$A,0),1)*'Unit Conversions'!$D$3</f>
        <v/>
      </c>
      <c r="LW8">
        <f>INDEX('Input EIA Fuel Oil Price'!$B:$B,MATCH(LW$2,'Input EIA Fuel Oil Price'!$A:$A,0),1)*'Unit Conversions'!$D$3</f>
        <v/>
      </c>
      <c r="LX8">
        <f>INDEX('Input EIA Fuel Oil Price'!$B:$B,MATCH(LX$2,'Input EIA Fuel Oil Price'!$A:$A,0),1)*'Unit Conversions'!$D$3</f>
        <v/>
      </c>
      <c r="LY8">
        <f>INDEX('Input EIA Fuel Oil Price'!$B:$B,MATCH(LY$2,'Input EIA Fuel Oil Price'!$A:$A,0),1)*'Unit Conversions'!$D$3</f>
        <v/>
      </c>
      <c r="LZ8">
        <f>INDEX('Input EIA Fuel Oil Price'!$B:$B,MATCH(LZ$2,'Input EIA Fuel Oil Price'!$A:$A,0),1)*'Unit Conversions'!$D$3</f>
        <v/>
      </c>
      <c r="MA8">
        <f>INDEX('Input EIA Fuel Oil Price'!$B:$B,MATCH(MA$2,'Input EIA Fuel Oil Price'!$A:$A,0),1)*'Unit Conversions'!$D$3</f>
        <v/>
      </c>
      <c r="MB8">
        <f>INDEX('Input EIA Fuel Oil Price'!$B:$B,MATCH(MB$2,'Input EIA Fuel Oil Price'!$A:$A,0),1)*'Unit Conversions'!$D$3</f>
        <v/>
      </c>
      <c r="MC8">
        <f>INDEX('Input EIA Fuel Oil Price'!$B:$B,MATCH(MC$2,'Input EIA Fuel Oil Price'!$A:$A,0),1)*'Unit Conversions'!$D$3</f>
        <v/>
      </c>
      <c r="MD8">
        <f>INDEX('Input EIA Fuel Oil Price'!$B:$B,MATCH(MD$2,'Input EIA Fuel Oil Price'!$A:$A,0),1)*'Unit Conversions'!$D$3</f>
        <v/>
      </c>
      <c r="ME8">
        <f>INDEX('Input EIA Fuel Oil Price'!$B:$B,MATCH(ME$2,'Input EIA Fuel Oil Price'!$A:$A,0),1)*'Unit Conversions'!$D$3</f>
        <v/>
      </c>
      <c r="MF8">
        <f>INDEX('Input EIA Fuel Oil Price'!$B:$B,MATCH(MF$2,'Input EIA Fuel Oil Price'!$A:$A,0),1)*'Unit Conversions'!$D$3</f>
        <v/>
      </c>
      <c r="MG8">
        <f>INDEX('Input EIA Fuel Oil Price'!$B:$B,MATCH(MG$2,'Input EIA Fuel Oil Price'!$A:$A,0),1)*'Unit Conversions'!$D$3</f>
        <v/>
      </c>
      <c r="MH8">
        <f>INDEX('Input EIA Fuel Oil Price'!$B:$B,MATCH(MH$2,'Input EIA Fuel Oil Price'!$A:$A,0),1)*'Unit Conversions'!$D$3</f>
        <v/>
      </c>
      <c r="MI8">
        <f>INDEX('Input EIA Fuel Oil Price'!$B:$B,MATCH(MI$2,'Input EIA Fuel Oil Price'!$A:$A,0),1)*'Unit Conversions'!$D$3</f>
        <v/>
      </c>
      <c r="MJ8">
        <f>INDEX('Input EIA Fuel Oil Price'!$B:$B,MATCH(MJ$2,'Input EIA Fuel Oil Price'!$A:$A,0),1)*'Unit Conversions'!$D$3</f>
        <v/>
      </c>
      <c r="MK8">
        <f>INDEX('Input EIA Fuel Oil Price'!$B:$B,MATCH(MK$2,'Input EIA Fuel Oil Price'!$A:$A,0),1)*'Unit Conversions'!$D$3</f>
        <v/>
      </c>
      <c r="ML8">
        <f>INDEX('Input EIA Fuel Oil Price'!$B:$B,MATCH(ML$2,'Input EIA Fuel Oil Price'!$A:$A,0),1)*'Unit Conversions'!$D$3</f>
        <v/>
      </c>
      <c r="MM8">
        <f>INDEX('Input EIA Fuel Oil Price'!$B:$B,MATCH(MM$2,'Input EIA Fuel Oil Price'!$A:$A,0),1)*'Unit Conversions'!$D$3</f>
        <v/>
      </c>
      <c r="MN8">
        <f>INDEX('Input EIA Fuel Oil Price'!$B:$B,MATCH(MN$2,'Input EIA Fuel Oil Price'!$A:$A,0),1)*'Unit Conversions'!$D$3</f>
        <v/>
      </c>
      <c r="MO8">
        <f>INDEX('Input EIA Fuel Oil Price'!$B:$B,MATCH(MO$2,'Input EIA Fuel Oil Price'!$A:$A,0),1)*'Unit Conversions'!$D$3</f>
        <v/>
      </c>
      <c r="MP8">
        <f>INDEX('Input EIA Fuel Oil Price'!$B:$B,MATCH(MP$2,'Input EIA Fuel Oil Price'!$A:$A,0),1)*'Unit Conversions'!$D$3</f>
        <v/>
      </c>
      <c r="MQ8">
        <f>INDEX('Input EIA Fuel Oil Price'!$B:$B,MATCH(MQ$2,'Input EIA Fuel Oil Price'!$A:$A,0),1)*'Unit Conversions'!$D$3</f>
        <v/>
      </c>
      <c r="MR8">
        <f>INDEX('Input EIA Fuel Oil Price'!$B:$B,MATCH(MR$2,'Input EIA Fuel Oil Price'!$A:$A,0),1)*'Unit Conversions'!$D$3</f>
        <v/>
      </c>
      <c r="MS8">
        <f>INDEX('Input EIA Fuel Oil Price'!$B:$B,MATCH(MS$2,'Input EIA Fuel Oil Price'!$A:$A,0),1)*'Unit Conversions'!$D$3</f>
        <v/>
      </c>
      <c r="MT8">
        <f>INDEX('Input EIA Fuel Oil Price'!$B:$B,MATCH(MT$2,'Input EIA Fuel Oil Price'!$A:$A,0),1)*'Unit Conversions'!$D$3</f>
        <v/>
      </c>
      <c r="MU8">
        <f>INDEX('Input EIA Fuel Oil Price'!$B:$B,MATCH(MU$2,'Input EIA Fuel Oil Price'!$A:$A,0),1)*'Unit Conversions'!$D$3</f>
        <v/>
      </c>
      <c r="MV8">
        <f>INDEX('Input EIA Fuel Oil Price'!$B:$B,MATCH(MV$2,'Input EIA Fuel Oil Price'!$A:$A,0),1)*'Unit Conversions'!$D$3</f>
        <v/>
      </c>
      <c r="MW8">
        <f>INDEX('Input EIA Fuel Oil Price'!$B:$B,MATCH(MW$2,'Input EIA Fuel Oil Price'!$A:$A,0),1)*'Unit Conversions'!$D$3</f>
        <v/>
      </c>
      <c r="MX8">
        <f>INDEX('Input EIA Fuel Oil Price'!$B:$B,MATCH(MX$2,'Input EIA Fuel Oil Price'!$A:$A,0),1)*'Unit Conversions'!$D$3</f>
        <v/>
      </c>
      <c r="MY8">
        <f>INDEX('Input EIA Fuel Oil Price'!$B:$B,MATCH(MY$2,'Input EIA Fuel Oil Price'!$A:$A,0),1)*'Unit Conversions'!$D$3</f>
        <v/>
      </c>
      <c r="MZ8">
        <f>INDEX('Input EIA Fuel Oil Price'!$B:$B,MATCH(MZ$2,'Input EIA Fuel Oil Price'!$A:$A,0),1)*'Unit Conversions'!$D$3</f>
        <v/>
      </c>
      <c r="NA8">
        <f>INDEX('Input EIA Fuel Oil Price'!$B:$B,MATCH(NA$2,'Input EIA Fuel Oil Price'!$A:$A,0),1)*'Unit Conversions'!$D$3</f>
        <v/>
      </c>
      <c r="NB8">
        <f>INDEX('Input EIA Fuel Oil Price'!$B:$B,MATCH(NB$2,'Input EIA Fuel Oil Price'!$A:$A,0),1)*'Unit Conversions'!$D$3</f>
        <v/>
      </c>
      <c r="NC8">
        <f>INDEX('Input EIA Fuel Oil Price'!$B:$B,MATCH(NC$2,'Input EIA Fuel Oil Price'!$A:$A,0),1)*'Unit Conversions'!$D$3</f>
        <v/>
      </c>
      <c r="ND8">
        <f>INDEX('Input EIA Fuel Oil Price'!$B:$B,MATCH(ND$2,'Input EIA Fuel Oil Price'!$A:$A,0),1)*'Unit Conversions'!$D$3</f>
        <v/>
      </c>
      <c r="NE8">
        <f>INDEX('Input EIA Fuel Oil Price'!$B:$B,MATCH(NE$2,'Input EIA Fuel Oil Price'!$A:$A,0),1)*'Unit Conversions'!$D$3</f>
        <v/>
      </c>
      <c r="NF8">
        <f>INDEX('Input EIA Fuel Oil Price'!$B:$B,MATCH(NF$2,'Input EIA Fuel Oil Price'!$A:$A,0),1)*'Unit Conversions'!$D$3</f>
        <v/>
      </c>
      <c r="NG8">
        <f>INDEX('Input EIA Fuel Oil Price'!$B:$B,MATCH(NG$2,'Input EIA Fuel Oil Price'!$A:$A,0),1)*'Unit Conversions'!$D$3</f>
        <v/>
      </c>
      <c r="NH8">
        <f>INDEX('Input EIA Fuel Oil Price'!$B:$B,MATCH(NH$2,'Input EIA Fuel Oil Price'!$A:$A,0),1)*'Unit Conversions'!$D$3</f>
        <v/>
      </c>
      <c r="NI8">
        <f>INDEX('Input EIA Fuel Oil Price'!$B:$B,MATCH(NI$2,'Input EIA Fuel Oil Price'!$A:$A,0),1)*'Unit Conversions'!$D$3</f>
        <v/>
      </c>
      <c r="NJ8">
        <f>INDEX('Input EIA Fuel Oil Price'!$B:$B,MATCH(NJ$2,'Input EIA Fuel Oil Price'!$A:$A,0),1)*'Unit Conversions'!$D$3</f>
        <v/>
      </c>
      <c r="NK8">
        <f>INDEX('Input EIA Fuel Oil Price'!$B:$B,MATCH(NK$2,'Input EIA Fuel Oil Price'!$A:$A,0),1)*'Unit Conversions'!$D$3</f>
        <v/>
      </c>
      <c r="NL8">
        <f>INDEX('Input EIA Fuel Oil Price'!$B:$B,MATCH(NL$2,'Input EIA Fuel Oil Price'!$A:$A,0),1)*'Unit Conversions'!$D$3</f>
        <v/>
      </c>
      <c r="NM8">
        <f>INDEX('Input EIA Fuel Oil Price'!$B:$B,MATCH(NM$2,'Input EIA Fuel Oil Price'!$A:$A,0),1)*'Unit Conversions'!$D$3</f>
        <v/>
      </c>
      <c r="NN8">
        <f>INDEX('Input EIA Fuel Oil Price'!$B:$B,MATCH(NN$2,'Input EIA Fuel Oil Price'!$A:$A,0),1)*'Unit Conversions'!$D$3</f>
        <v/>
      </c>
      <c r="NO8">
        <f>INDEX('Input EIA Fuel Oil Price'!$B:$B,MATCH(NO$2,'Input EIA Fuel Oil Price'!$A:$A,0),1)*'Unit Conversions'!$D$3</f>
        <v/>
      </c>
      <c r="NP8">
        <f>INDEX('Input EIA Fuel Oil Price'!$B:$B,MATCH(NP$2,'Input EIA Fuel Oil Price'!$A:$A,0),1)*'Unit Conversions'!$D$3</f>
        <v/>
      </c>
      <c r="NQ8">
        <f>INDEX('Input EIA Fuel Oil Price'!$B:$B,MATCH(NQ$2,'Input EIA Fuel Oil Price'!$A:$A,0),1)*'Unit Conversions'!$D$3</f>
        <v/>
      </c>
      <c r="NR8">
        <f>INDEX('Input EIA Fuel Oil Price'!$B:$B,MATCH(NR$2,'Input EIA Fuel Oil Price'!$A:$A,0),1)*'Unit Conversions'!$D$3</f>
        <v/>
      </c>
      <c r="NS8">
        <f>INDEX('Input EIA Fuel Oil Price'!$B:$B,MATCH(NS$2,'Input EIA Fuel Oil Price'!$A:$A,0),1)*'Unit Conversions'!$D$3</f>
        <v/>
      </c>
      <c r="NT8">
        <f>INDEX('Input EIA Fuel Oil Price'!$B:$B,MATCH(NT$2,'Input EIA Fuel Oil Price'!$A:$A,0),1)*'Unit Conversions'!$D$3</f>
        <v/>
      </c>
      <c r="NU8">
        <f>INDEX('Input EIA Fuel Oil Price'!$B:$B,MATCH(NU$2,'Input EIA Fuel Oil Price'!$A:$A,0),1)*'Unit Conversions'!$D$3</f>
        <v/>
      </c>
      <c r="NV8">
        <f>INDEX('Input EIA Fuel Oil Price'!$B:$B,MATCH(NV$2,'Input EIA Fuel Oil Price'!$A:$A,0),1)*'Unit Conversions'!$D$3</f>
        <v/>
      </c>
      <c r="NW8">
        <f>INDEX('Input EIA Fuel Oil Price'!$B:$B,MATCH(NW$2,'Input EIA Fuel Oil Price'!$A:$A,0),1)*'Unit Conversions'!$D$3</f>
        <v/>
      </c>
      <c r="NX8">
        <f>INDEX('Input EIA Fuel Oil Price'!$B:$B,MATCH(NX$2,'Input EIA Fuel Oil Price'!$A:$A,0),1)*'Unit Conversions'!$D$3</f>
        <v/>
      </c>
      <c r="NY8">
        <f>INDEX('Input EIA Fuel Oil Price'!$B:$B,MATCH(NY$2,'Input EIA Fuel Oil Price'!$A:$A,0),1)*'Unit Conversions'!$D$3</f>
        <v/>
      </c>
      <c r="NZ8">
        <f>INDEX('Input EIA Fuel Oil Price'!$B:$B,MATCH(NZ$2,'Input EIA Fuel Oil Price'!$A:$A,0),1)*'Unit Conversions'!$D$3</f>
        <v/>
      </c>
      <c r="OA8">
        <f>INDEX('Input EIA Fuel Oil Price'!$B:$B,MATCH(OA$2,'Input EIA Fuel Oil Price'!$A:$A,0),1)*'Unit Conversions'!$D$3</f>
        <v/>
      </c>
      <c r="OB8">
        <f>INDEX('Input EIA Fuel Oil Price'!$B:$B,MATCH(OB$2,'Input EIA Fuel Oil Price'!$A:$A,0),1)*'Unit Conversions'!$D$3</f>
        <v/>
      </c>
      <c r="OC8">
        <f>INDEX('Input EIA Fuel Oil Price'!$B:$B,MATCH(OC$2,'Input EIA Fuel Oil Price'!$A:$A,0),1)*'Unit Conversions'!$D$3</f>
        <v/>
      </c>
      <c r="OD8">
        <f>INDEX('Input EIA Fuel Oil Price'!$B:$B,MATCH(OD$2,'Input EIA Fuel Oil Price'!$A:$A,0),1)*'Unit Conversions'!$D$3</f>
        <v/>
      </c>
      <c r="OE8">
        <f>INDEX('Input EIA Fuel Oil Price'!$B:$B,MATCH(OE$2,'Input EIA Fuel Oil Price'!$A:$A,0),1)*'Unit Conversions'!$D$3</f>
        <v/>
      </c>
      <c r="OF8">
        <f>INDEX('Input EIA Fuel Oil Price'!$B:$B,MATCH(OF$2,'Input EIA Fuel Oil Price'!$A:$A,0),1)*'Unit Conversions'!$D$3</f>
        <v/>
      </c>
      <c r="OG8">
        <f>INDEX('Input EIA Fuel Oil Price'!$B:$B,MATCH(OG$2,'Input EIA Fuel Oil Price'!$A:$A,0),1)*'Unit Conversions'!$D$3</f>
        <v/>
      </c>
      <c r="OH8">
        <f>INDEX('Input EIA Fuel Oil Price'!$B:$B,MATCH(OH$2,'Input EIA Fuel Oil Price'!$A:$A,0),1)*'Unit Conversions'!$D$3</f>
        <v/>
      </c>
      <c r="OI8">
        <f>INDEX('Input EIA Fuel Oil Price'!$B:$B,MATCH(OI$2,'Input EIA Fuel Oil Price'!$A:$A,0),1)*'Unit Conversions'!$D$3</f>
        <v/>
      </c>
      <c r="OJ8">
        <f>INDEX('Input EIA Fuel Oil Price'!$B:$B,MATCH(OJ$2,'Input EIA Fuel Oil Price'!$A:$A,0),1)*'Unit Conversions'!$D$3</f>
        <v/>
      </c>
      <c r="OK8">
        <f>INDEX('Input EIA Fuel Oil Price'!$B:$B,MATCH(OK$2,'Input EIA Fuel Oil Price'!$A:$A,0),1)*'Unit Conversions'!$D$3</f>
        <v/>
      </c>
      <c r="OL8">
        <f>INDEX('Input EIA Fuel Oil Price'!$B:$B,MATCH(OL$2,'Input EIA Fuel Oil Price'!$A:$A,0),1)*'Unit Conversions'!$D$3</f>
        <v/>
      </c>
      <c r="OM8">
        <f>INDEX('Input EIA Fuel Oil Price'!$B:$B,MATCH(OM$2,'Input EIA Fuel Oil Price'!$A:$A,0),1)*'Unit Conversions'!$D$3</f>
        <v/>
      </c>
      <c r="ON8">
        <f>INDEX('Input EIA Fuel Oil Price'!$B:$B,MATCH(ON$2,'Input EIA Fuel Oil Price'!$A:$A,0),1)*'Unit Conversions'!$D$3</f>
        <v/>
      </c>
      <c r="OO8">
        <f>INDEX('Input EIA Fuel Oil Price'!$B:$B,MATCH(OO$2,'Input EIA Fuel Oil Price'!$A:$A,0),1)*'Unit Conversions'!$D$3</f>
        <v/>
      </c>
      <c r="OP8">
        <f>INDEX('Input EIA Fuel Oil Price'!$B:$B,MATCH(OP$2,'Input EIA Fuel Oil Price'!$A:$A,0),1)*'Unit Conversions'!$D$3</f>
        <v/>
      </c>
      <c r="OQ8">
        <f>INDEX('Input EIA Fuel Oil Price'!$B:$B,MATCH(OQ$2,'Input EIA Fuel Oil Price'!$A:$A,0),1)*'Unit Conversions'!$D$3</f>
        <v/>
      </c>
      <c r="OR8">
        <f>INDEX('Input EIA Fuel Oil Price'!$B:$B,MATCH(OR$2,'Input EIA Fuel Oil Price'!$A:$A,0),1)*'Unit Conversions'!$D$3</f>
        <v/>
      </c>
      <c r="OS8">
        <f>INDEX('Input EIA Fuel Oil Price'!$B:$B,MATCH(OS$2,'Input EIA Fuel Oil Price'!$A:$A,0),1)*'Unit Conversions'!$D$3</f>
        <v/>
      </c>
      <c r="OT8">
        <f>INDEX('Input EIA Fuel Oil Price'!$B:$B,MATCH(OT$2,'Input EIA Fuel Oil Price'!$A:$A,0),1)*'Unit Conversions'!$D$3</f>
        <v/>
      </c>
      <c r="OU8">
        <f>INDEX('Input EIA Fuel Oil Price'!$B:$B,MATCH(OU$2,'Input EIA Fuel Oil Price'!$A:$A,0),1)*'Unit Conversions'!$D$3</f>
        <v/>
      </c>
      <c r="OV8">
        <f>INDEX('Input EIA Fuel Oil Price'!$B:$B,MATCH(OV$2,'Input EIA Fuel Oil Price'!$A:$A,0),1)*'Unit Conversions'!$D$3</f>
        <v/>
      </c>
      <c r="OW8">
        <f>INDEX('Input EIA Fuel Oil Price'!$B:$B,MATCH(OW$2,'Input EIA Fuel Oil Price'!$A:$A,0),1)*'Unit Conversions'!$D$3</f>
        <v/>
      </c>
      <c r="OX8">
        <f>INDEX('Input EIA Fuel Oil Price'!$B:$B,MATCH(OX$2,'Input EIA Fuel Oil Price'!$A:$A,0),1)*'Unit Conversions'!$D$3</f>
        <v/>
      </c>
      <c r="OY8">
        <f>INDEX('Input EIA Fuel Oil Price'!$B:$B,MATCH(OY$2,'Input EIA Fuel Oil Price'!$A:$A,0),1)*'Unit Conversions'!$D$3</f>
        <v/>
      </c>
      <c r="OZ8">
        <f>INDEX('Input EIA Fuel Oil Price'!$B:$B,MATCH(OZ$2,'Input EIA Fuel Oil Price'!$A:$A,0),1)*'Unit Conversions'!$D$3</f>
        <v/>
      </c>
      <c r="PA8">
        <f>INDEX('Input EIA Fuel Oil Price'!$B:$B,MATCH(PA$2,'Input EIA Fuel Oil Price'!$A:$A,0),1)*'Unit Conversions'!$D$3</f>
        <v/>
      </c>
      <c r="PB8">
        <f>INDEX('Input EIA Fuel Oil Price'!$B:$B,MATCH(PB$2,'Input EIA Fuel Oil Price'!$A:$A,0),1)*'Unit Conversions'!$D$3</f>
        <v/>
      </c>
      <c r="PC8">
        <f>INDEX('Input EIA Fuel Oil Price'!$B:$B,MATCH(PC$2,'Input EIA Fuel Oil Price'!$A:$A,0),1)*'Unit Conversions'!$D$3</f>
        <v/>
      </c>
      <c r="PD8">
        <f>INDEX('Input EIA Fuel Oil Price'!$B:$B,MATCH(PD$2,'Input EIA Fuel Oil Price'!$A:$A,0),1)*'Unit Conversions'!$D$3</f>
        <v/>
      </c>
      <c r="PE8">
        <f>INDEX('Input EIA Fuel Oil Price'!$B:$B,MATCH(PE$2,'Input EIA Fuel Oil Price'!$A:$A,0),1)*'Unit Conversions'!$D$3</f>
        <v/>
      </c>
      <c r="PF8">
        <f>INDEX('Input EIA Fuel Oil Price'!$B:$B,MATCH(PF$2,'Input EIA Fuel Oil Price'!$A:$A,0),1)*'Unit Conversions'!$D$3</f>
        <v/>
      </c>
      <c r="PG8">
        <f>INDEX('Input EIA Fuel Oil Price'!$B:$B,MATCH(PG$2,'Input EIA Fuel Oil Price'!$A:$A,0),1)*'Unit Conversions'!$D$3</f>
        <v/>
      </c>
      <c r="PH8">
        <f>INDEX('Input EIA Fuel Oil Price'!$B:$B,MATCH(PH$2,'Input EIA Fuel Oil Price'!$A:$A,0),1)*'Unit Conversions'!$D$3</f>
        <v/>
      </c>
      <c r="PI8">
        <f>INDEX('Input EIA Fuel Oil Price'!$B:$B,MATCH(PI$2,'Input EIA Fuel Oil Price'!$A:$A,0),1)*'Unit Conversions'!$D$3</f>
        <v/>
      </c>
      <c r="PJ8">
        <f>INDEX('Input EIA Fuel Oil Price'!$B:$B,MATCH(PJ$2,'Input EIA Fuel Oil Price'!$A:$A,0),1)*'Unit Conversions'!$D$3</f>
        <v/>
      </c>
      <c r="PK8">
        <f>INDEX('Input EIA Fuel Oil Price'!$B:$B,MATCH(PK$2,'Input EIA Fuel Oil Price'!$A:$A,0),1)*'Unit Conversions'!$D$3</f>
        <v/>
      </c>
      <c r="PL8">
        <f>INDEX('Input EIA Fuel Oil Price'!$B:$B,MATCH(PL$2,'Input EIA Fuel Oil Price'!$A:$A,0),1)*'Unit Conversions'!$D$3</f>
        <v/>
      </c>
      <c r="PM8">
        <f>INDEX('Input EIA Fuel Oil Price'!$B:$B,MATCH(PM$2,'Input EIA Fuel Oil Price'!$A:$A,0),1)*'Unit Conversions'!$D$3</f>
        <v/>
      </c>
      <c r="PN8">
        <f>INDEX('Input EIA Fuel Oil Price'!$B:$B,MATCH(PN$2,'Input EIA Fuel Oil Price'!$A:$A,0),1)*'Unit Conversions'!$D$3</f>
        <v/>
      </c>
      <c r="PO8">
        <f>INDEX('Input EIA Fuel Oil Price'!$B:$B,MATCH(PO$2,'Input EIA Fuel Oil Price'!$A:$A,0),1)*'Unit Conversions'!$D$3</f>
        <v/>
      </c>
      <c r="PP8">
        <f>INDEX('Input EIA Fuel Oil Price'!$B:$B,MATCH(PP$2,'Input EIA Fuel Oil Price'!$A:$A,0),1)*'Unit Conversions'!$D$3</f>
        <v/>
      </c>
      <c r="PQ8">
        <f>INDEX('Input EIA Fuel Oil Price'!$B:$B,MATCH(PQ$2,'Input EIA Fuel Oil Price'!$A:$A,0),1)*'Unit Conversions'!$D$3</f>
        <v/>
      </c>
      <c r="PR8">
        <f>INDEX('Input EIA Fuel Oil Price'!$B:$B,MATCH(PR$2,'Input EIA Fuel Oil Price'!$A:$A,0),1)*'Unit Conversions'!$D$3</f>
        <v/>
      </c>
      <c r="PS8">
        <f>INDEX('Input EIA Fuel Oil Price'!$B:$B,MATCH(PS$2,'Input EIA Fuel Oil Price'!$A:$A,0),1)*'Unit Conversions'!$D$3</f>
        <v/>
      </c>
      <c r="PT8">
        <f>INDEX('Input EIA Fuel Oil Price'!$B:$B,MATCH(PT$2,'Input EIA Fuel Oil Price'!$A:$A,0),1)*'Unit Conversions'!$D$3</f>
        <v/>
      </c>
      <c r="PU8">
        <f>INDEX('Input EIA Fuel Oil Price'!$B:$B,MATCH(PU$2,'Input EIA Fuel Oil Price'!$A:$A,0),1)*'Unit Conversions'!$D$3</f>
        <v/>
      </c>
      <c r="PV8">
        <f>INDEX('Input EIA Fuel Oil Price'!$B:$B,MATCH(PV$2,'Input EIA Fuel Oil Price'!$A:$A,0),1)*'Unit Conversions'!$D$3</f>
        <v/>
      </c>
      <c r="PW8">
        <f>INDEX('Input EIA Fuel Oil Price'!$B:$B,MATCH(PW$2,'Input EIA Fuel Oil Price'!$A:$A,0),1)*'Unit Conversions'!$D$3</f>
        <v/>
      </c>
      <c r="PX8">
        <f>INDEX('Input EIA Fuel Oil Price'!$B:$B,MATCH(PX$2,'Input EIA Fuel Oil Price'!$A:$A,0),1)*'Unit Conversions'!$D$3</f>
        <v/>
      </c>
      <c r="PY8">
        <f>INDEX('Input EIA Fuel Oil Price'!$B:$B,MATCH(PY$2,'Input EIA Fuel Oil Price'!$A:$A,0),1)*'Unit Conversions'!$D$3</f>
        <v/>
      </c>
      <c r="PZ8">
        <f>INDEX('Input EIA Fuel Oil Price'!$B:$B,MATCH(PZ$2,'Input EIA Fuel Oil Price'!$A:$A,0),1)*'Unit Conversions'!$D$3</f>
        <v/>
      </c>
      <c r="QA8">
        <f>INDEX('Input EIA Fuel Oil Price'!$B:$B,MATCH(QA$2,'Input EIA Fuel Oil Price'!$A:$A,0),1)*'Unit Conversions'!$D$3</f>
        <v/>
      </c>
      <c r="QB8">
        <f>INDEX('Input EIA Fuel Oil Price'!$B:$B,MATCH(QB$2,'Input EIA Fuel Oil Price'!$A:$A,0),1)*'Unit Conversions'!$D$3</f>
        <v/>
      </c>
      <c r="QC8">
        <f>INDEX('Input EIA Fuel Oil Price'!$B:$B,MATCH(QC$2,'Input EIA Fuel Oil Price'!$A:$A,0),1)*'Unit Conversions'!$D$3</f>
        <v/>
      </c>
      <c r="QD8">
        <f>INDEX('Input EIA Fuel Oil Price'!$B:$B,MATCH(QD$2,'Input EIA Fuel Oil Price'!$A:$A,0),1)*'Unit Conversions'!$D$3</f>
        <v/>
      </c>
      <c r="QE8">
        <f>INDEX('Input EIA Fuel Oil Price'!$B:$B,MATCH(QE$2,'Input EIA Fuel Oil Price'!$A:$A,0),1)*'Unit Conversions'!$D$3</f>
        <v/>
      </c>
      <c r="QF8">
        <f>INDEX('Input EIA Fuel Oil Price'!$B:$B,MATCH(QF$2,'Input EIA Fuel Oil Price'!$A:$A,0),1)*'Unit Conversions'!$D$3</f>
        <v/>
      </c>
      <c r="QG8">
        <f>INDEX('Input EIA Fuel Oil Price'!$B:$B,MATCH(QG$2,'Input EIA Fuel Oil Price'!$A:$A,0),1)*'Unit Conversions'!$D$3</f>
        <v/>
      </c>
      <c r="QH8">
        <f>INDEX('Input EIA Fuel Oil Price'!$B:$B,MATCH(QH$2,'Input EIA Fuel Oil Price'!$A:$A,0),1)*'Unit Conversions'!$D$3</f>
        <v/>
      </c>
      <c r="QI8">
        <f>INDEX('Input EIA Fuel Oil Price'!$B:$B,MATCH(QI$2,'Input EIA Fuel Oil Price'!$A:$A,0),1)*'Unit Conversions'!$D$3</f>
        <v/>
      </c>
      <c r="QJ8">
        <f>INDEX('Input EIA Fuel Oil Price'!$B:$B,MATCH(QJ$2,'Input EIA Fuel Oil Price'!$A:$A,0),1)*'Unit Conversions'!$D$3</f>
        <v/>
      </c>
      <c r="QK8">
        <f>INDEX('Input EIA Fuel Oil Price'!$B:$B,MATCH(QK$2,'Input EIA Fuel Oil Price'!$A:$A,0),1)*'Unit Conversions'!$D$3</f>
        <v/>
      </c>
      <c r="QL8">
        <f>INDEX('Input EIA Fuel Oil Price'!$B:$B,MATCH(QL$2,'Input EIA Fuel Oil Price'!$A:$A,0),1)*'Unit Conversions'!$D$3</f>
        <v/>
      </c>
      <c r="QM8">
        <f>INDEX('Input EIA Fuel Oil Price'!$B:$B,MATCH(QM$2,'Input EIA Fuel Oil Price'!$A:$A,0),1)*'Unit Conversions'!$D$3</f>
        <v/>
      </c>
      <c r="QN8">
        <f>INDEX('Input EIA Fuel Oil Price'!$B:$B,MATCH(QN$2,'Input EIA Fuel Oil Price'!$A:$A,0),1)*'Unit Conversions'!$D$3</f>
        <v/>
      </c>
      <c r="QO8">
        <f>INDEX('Input EIA Fuel Oil Price'!$B:$B,MATCH(QO$2,'Input EIA Fuel Oil Price'!$A:$A,0),1)*'Unit Conversions'!$D$3</f>
        <v/>
      </c>
      <c r="QP8">
        <f>INDEX('Input EIA Fuel Oil Price'!$B:$B,MATCH(QP$2,'Input EIA Fuel Oil Price'!$A:$A,0),1)*'Unit Conversions'!$D$3</f>
        <v/>
      </c>
      <c r="QQ8">
        <f>INDEX('Input EIA Fuel Oil Price'!$B:$B,MATCH(QQ$2,'Input EIA Fuel Oil Price'!$A:$A,0),1)*'Unit Conversions'!$D$3</f>
        <v/>
      </c>
      <c r="QR8">
        <f>INDEX('Input EIA Fuel Oil Price'!$B:$B,MATCH(QR$2,'Input EIA Fuel Oil Price'!$A:$A,0),1)*'Unit Conversions'!$D$3</f>
        <v/>
      </c>
      <c r="QS8">
        <f>INDEX('Input EIA Fuel Oil Price'!$B:$B,MATCH(QS$2,'Input EIA Fuel Oil Price'!$A:$A,0),1)*'Unit Conversions'!$D$3</f>
        <v/>
      </c>
      <c r="QT8">
        <f>INDEX('Input EIA Fuel Oil Price'!$B:$B,MATCH(QT$2,'Input EIA Fuel Oil Price'!$A:$A,0),1)*'Unit Conversions'!$D$3</f>
        <v/>
      </c>
      <c r="QU8">
        <f>INDEX('Input EIA Fuel Oil Price'!$B:$B,MATCH(QU$2,'Input EIA Fuel Oil Price'!$A:$A,0),1)*'Unit Conversions'!$D$3</f>
        <v/>
      </c>
      <c r="QV8">
        <f>INDEX('Input EIA Fuel Oil Price'!$B:$B,MATCH(QV$2,'Input EIA Fuel Oil Price'!$A:$A,0),1)*'Unit Conversions'!$D$3</f>
        <v/>
      </c>
      <c r="QW8">
        <f>INDEX('Input EIA Fuel Oil Price'!$B:$B,MATCH(QW$2,'Input EIA Fuel Oil Price'!$A:$A,0),1)*'Unit Conversions'!$D$3</f>
        <v/>
      </c>
      <c r="QX8">
        <f>INDEX('Input EIA Fuel Oil Price'!$B:$B,MATCH(QX$2,'Input EIA Fuel Oil Price'!$A:$A,0),1)*'Unit Conversions'!$D$3</f>
        <v/>
      </c>
      <c r="QY8">
        <f>INDEX('Input EIA Fuel Oil Price'!$B:$B,MATCH(QY$2,'Input EIA Fuel Oil Price'!$A:$A,0),1)*'Unit Conversions'!$D$3</f>
        <v/>
      </c>
      <c r="QZ8">
        <f>INDEX('Input EIA Fuel Oil Price'!$B:$B,MATCH(QZ$2,'Input EIA Fuel Oil Price'!$A:$A,0),1)*'Unit Conversions'!$D$3</f>
        <v/>
      </c>
      <c r="RA8">
        <f>INDEX('Input EIA Fuel Oil Price'!$B:$B,MATCH(RA$2,'Input EIA Fuel Oil Price'!$A:$A,0),1)*'Unit Conversions'!$D$3</f>
        <v/>
      </c>
      <c r="RB8">
        <f>INDEX('Input EIA Fuel Oil Price'!$B:$B,MATCH(RB$2,'Input EIA Fuel Oil Price'!$A:$A,0),1)*'Unit Conversions'!$D$3</f>
        <v/>
      </c>
      <c r="RC8">
        <f>INDEX('Input EIA Fuel Oil Price'!$B:$B,MATCH(RC$2,'Input EIA Fuel Oil Price'!$A:$A,0),1)*'Unit Conversions'!$D$3</f>
        <v/>
      </c>
      <c r="RD8">
        <f>INDEX('Input EIA Fuel Oil Price'!$B:$B,MATCH(RD$2,'Input EIA Fuel Oil Price'!$A:$A,0),1)*'Unit Conversions'!$D$3</f>
        <v/>
      </c>
      <c r="RE8">
        <f>INDEX('Input EIA Fuel Oil Price'!$B:$B,MATCH(RE$2,'Input EIA Fuel Oil Price'!$A:$A,0),1)*'Unit Conversions'!$D$3</f>
        <v/>
      </c>
      <c r="RF8">
        <f>INDEX('Input EIA Fuel Oil Price'!$B:$B,MATCH(RF$2,'Input EIA Fuel Oil Price'!$A:$A,0),1)*'Unit Conversions'!$D$3</f>
        <v/>
      </c>
      <c r="RG8">
        <f>INDEX('Input EIA Fuel Oil Price'!$B:$B,MATCH(RG$2,'Input EIA Fuel Oil Price'!$A:$A,0),1)*'Unit Conversions'!$D$3</f>
        <v/>
      </c>
      <c r="RH8">
        <f>INDEX('Input EIA Fuel Oil Price'!$B:$B,MATCH(RH$2,'Input EIA Fuel Oil Price'!$A:$A,0),1)*'Unit Conversions'!$D$3</f>
        <v/>
      </c>
      <c r="RI8">
        <f>INDEX('Input EIA Fuel Oil Price'!$B:$B,MATCH(RI$2,'Input EIA Fuel Oil Price'!$A:$A,0),1)*'Unit Conversions'!$D$3</f>
        <v/>
      </c>
      <c r="RJ8">
        <f>INDEX('Input EIA Fuel Oil Price'!$B:$B,MATCH(RJ$2,'Input EIA Fuel Oil Price'!$A:$A,0),1)*'Unit Conversions'!$D$3</f>
        <v/>
      </c>
      <c r="RK8">
        <f>INDEX('Input EIA Fuel Oil Price'!$B:$B,MATCH(RK$2,'Input EIA Fuel Oil Price'!$A:$A,0),1)*'Unit Conversions'!$D$3</f>
        <v/>
      </c>
      <c r="RL8">
        <f>INDEX('Input EIA Fuel Oil Price'!$B:$B,MATCH(RL$2,'Input EIA Fuel Oil Price'!$A:$A,0),1)*'Unit Conversions'!$D$3</f>
        <v/>
      </c>
      <c r="RM8">
        <f>INDEX('Input EIA Fuel Oil Price'!$B:$B,MATCH(RM$2,'Input EIA Fuel Oil Price'!$A:$A,0),1)*'Unit Conversions'!$D$3</f>
        <v/>
      </c>
      <c r="RN8">
        <f>INDEX('Input EIA Fuel Oil Price'!$B:$B,MATCH(RN$2,'Input EIA Fuel Oil Price'!$A:$A,0),1)*'Unit Conversions'!$D$3</f>
        <v/>
      </c>
      <c r="RO8">
        <f>INDEX('Input EIA Fuel Oil Price'!$B:$B,MATCH(RO$2,'Input EIA Fuel Oil Price'!$A:$A,0),1)*'Unit Conversions'!$D$3</f>
        <v/>
      </c>
      <c r="RP8">
        <f>INDEX('Input EIA Fuel Oil Price'!$B:$B,MATCH(RP$2,'Input EIA Fuel Oil Price'!$A:$A,0),1)*'Unit Conversions'!$D$3</f>
        <v/>
      </c>
      <c r="RQ8">
        <f>INDEX('Input EIA Fuel Oil Price'!$B:$B,MATCH(RQ$2,'Input EIA Fuel Oil Price'!$A:$A,0),1)*'Unit Conversions'!$D$3</f>
        <v/>
      </c>
      <c r="RR8">
        <f>INDEX('Input EIA Fuel Oil Price'!$B:$B,MATCH(RR$2,'Input EIA Fuel Oil Price'!$A:$A,0),1)*'Unit Conversions'!$D$3</f>
        <v/>
      </c>
      <c r="RS8">
        <f>INDEX('Input EIA Fuel Oil Price'!$B:$B,MATCH(RS$2,'Input EIA Fuel Oil Price'!$A:$A,0),1)*'Unit Conversions'!$D$3</f>
        <v/>
      </c>
      <c r="RT8">
        <f>INDEX('Input EIA Fuel Oil Price'!$B:$B,MATCH(RT$2,'Input EIA Fuel Oil Price'!$A:$A,0),1)*'Unit Conversions'!$D$3</f>
        <v/>
      </c>
      <c r="RU8">
        <f>INDEX('Input EIA Fuel Oil Price'!$B:$B,MATCH(RU$2,'Input EIA Fuel Oil Price'!$A:$A,0),1)*'Unit Conversions'!$D$3</f>
        <v/>
      </c>
      <c r="RV8">
        <f>INDEX('Input EIA Fuel Oil Price'!$B:$B,MATCH(RV$2,'Input EIA Fuel Oil Price'!$A:$A,0),1)*'Unit Conversions'!$D$3</f>
        <v/>
      </c>
      <c r="RW8">
        <f>INDEX('Input EIA Fuel Oil Price'!$B:$B,MATCH(RW$2,'Input EIA Fuel Oil Price'!$A:$A,0),1)*'Unit Conversions'!$D$3</f>
        <v/>
      </c>
      <c r="RX8">
        <f>INDEX('Input EIA Fuel Oil Price'!$B:$B,MATCH(RX$2,'Input EIA Fuel Oil Price'!$A:$A,0),1)*'Unit Conversions'!$D$3</f>
        <v/>
      </c>
      <c r="RY8">
        <f>INDEX('Input EIA Fuel Oil Price'!$B:$B,MATCH(RY$2,'Input EIA Fuel Oil Price'!$A:$A,0),1)*'Unit Conversions'!$D$3</f>
        <v/>
      </c>
      <c r="RZ8">
        <f>INDEX('Input EIA Fuel Oil Price'!$B:$B,MATCH(RZ$2,'Input EIA Fuel Oil Price'!$A:$A,0),1)*'Unit Conversions'!$D$3</f>
        <v/>
      </c>
      <c r="SA8">
        <f>INDEX('Input EIA Fuel Oil Price'!$B:$B,MATCH(SA$2,'Input EIA Fuel Oil Price'!$A:$A,0),1)*'Unit Conversions'!$D$3</f>
        <v/>
      </c>
      <c r="SB8">
        <f>INDEX('Input EIA Fuel Oil Price'!$B:$B,MATCH(SB$2,'Input EIA Fuel Oil Price'!$A:$A,0),1)*'Unit Conversions'!$D$3</f>
        <v/>
      </c>
      <c r="SC8">
        <f>INDEX('Input EIA Fuel Oil Price'!$B:$B,MATCH(SC$2,'Input EIA Fuel Oil Price'!$A:$A,0),1)*'Unit Conversions'!$D$3</f>
        <v/>
      </c>
      <c r="SD8">
        <f>INDEX('Input EIA Fuel Oil Price'!$B:$B,MATCH(SD$2,'Input EIA Fuel Oil Price'!$A:$A,0),1)*'Unit Conversions'!$D$3</f>
        <v/>
      </c>
      <c r="SE8">
        <f>INDEX('Input EIA Fuel Oil Price'!$B:$B,MATCH(SE$2,'Input EIA Fuel Oil Price'!$A:$A,0),1)*'Unit Conversions'!$D$3</f>
        <v/>
      </c>
      <c r="SF8">
        <f>INDEX('Input EIA Fuel Oil Price'!$B:$B,MATCH(SF$2,'Input EIA Fuel Oil Price'!$A:$A,0),1)*'Unit Conversions'!$D$3</f>
        <v/>
      </c>
      <c r="SG8">
        <f>INDEX('Input EIA Fuel Oil Price'!$B:$B,MATCH(SG$2,'Input EIA Fuel Oil Price'!$A:$A,0),1)*'Unit Conversions'!$D$3</f>
        <v/>
      </c>
      <c r="SH8">
        <f>INDEX('Input EIA Fuel Oil Price'!$B:$B,MATCH(SH$2,'Input EIA Fuel Oil Price'!$A:$A,0),1)*'Unit Conversions'!$D$3</f>
        <v/>
      </c>
      <c r="SI8">
        <f>INDEX('Input EIA Fuel Oil Price'!$B:$B,MATCH(SI$2,'Input EIA Fuel Oil Price'!$A:$A,0),1)*'Unit Conversions'!$D$3</f>
        <v/>
      </c>
      <c r="SJ8">
        <f>INDEX('Input EIA Fuel Oil Price'!$B:$B,MATCH(SJ$2,'Input EIA Fuel Oil Price'!$A:$A,0),1)*'Unit Conversions'!$D$3</f>
        <v/>
      </c>
      <c r="SK8">
        <f>INDEX('Input EIA Fuel Oil Price'!$B:$B,MATCH(SK$2,'Input EIA Fuel Oil Price'!$A:$A,0),1)*'Unit Conversions'!$D$3</f>
        <v/>
      </c>
      <c r="SL8">
        <f>INDEX('Input EIA Fuel Oil Price'!$B:$B,MATCH(SL$2,'Input EIA Fuel Oil Price'!$A:$A,0),1)*'Unit Conversions'!$D$3</f>
        <v/>
      </c>
      <c r="SM8">
        <f>INDEX('Input EIA Fuel Oil Price'!$B:$B,MATCH(SM$2,'Input EIA Fuel Oil Price'!$A:$A,0),1)*'Unit Conversions'!$D$3</f>
        <v/>
      </c>
      <c r="SN8">
        <f>INDEX('Input EIA Fuel Oil Price'!$B:$B,MATCH(SN$2,'Input EIA Fuel Oil Price'!$A:$A,0),1)*'Unit Conversions'!$D$3</f>
        <v/>
      </c>
      <c r="SO8">
        <f>INDEX('Input EIA Fuel Oil Price'!$B:$B,MATCH(SO$2,'Input EIA Fuel Oil Price'!$A:$A,0),1)*'Unit Conversions'!$D$3</f>
        <v/>
      </c>
      <c r="SP8">
        <f>INDEX('Input EIA Fuel Oil Price'!$B:$B,MATCH(SP$2,'Input EIA Fuel Oil Price'!$A:$A,0),1)*'Unit Conversions'!$D$3</f>
        <v/>
      </c>
      <c r="SQ8">
        <f>INDEX('Input EIA Fuel Oil Price'!$B:$B,MATCH(SQ$2,'Input EIA Fuel Oil Price'!$A:$A,0),1)*'Unit Conversions'!$D$3</f>
        <v/>
      </c>
      <c r="SR8">
        <f>INDEX('Input EIA Fuel Oil Price'!$B:$B,MATCH(SR$2,'Input EIA Fuel Oil Price'!$A:$A,0),1)*'Unit Conversions'!$D$3</f>
        <v/>
      </c>
      <c r="SS8">
        <f>INDEX('Input EIA Fuel Oil Price'!$B:$B,MATCH(SS$2,'Input EIA Fuel Oil Price'!$A:$A,0),1)*'Unit Conversions'!$D$3</f>
        <v/>
      </c>
      <c r="ST8">
        <f>INDEX('Input EIA Fuel Oil Price'!$B:$B,MATCH(ST$2,'Input EIA Fuel Oil Price'!$A:$A,0),1)*'Unit Conversions'!$D$3</f>
        <v/>
      </c>
      <c r="SU8">
        <f>INDEX('Input EIA Fuel Oil Price'!$B:$B,MATCH(SU$2,'Input EIA Fuel Oil Price'!$A:$A,0),1)*'Unit Conversions'!$D$3</f>
        <v/>
      </c>
      <c r="SV8">
        <f>INDEX('Input EIA Fuel Oil Price'!$B:$B,MATCH(SV$2,'Input EIA Fuel Oil Price'!$A:$A,0),1)*'Unit Conversions'!$D$3</f>
        <v/>
      </c>
      <c r="SW8">
        <f>INDEX('Input EIA Fuel Oil Price'!$B:$B,MATCH(SW$2,'Input EIA Fuel Oil Price'!$A:$A,0),1)*'Unit Conversions'!$D$3</f>
        <v/>
      </c>
      <c r="SX8">
        <f>INDEX('Input EIA Fuel Oil Price'!$B:$B,MATCH(SX$2,'Input EIA Fuel Oil Price'!$A:$A,0),1)*'Unit Conversions'!$D$3</f>
        <v/>
      </c>
      <c r="SY8">
        <f>INDEX('Input EIA Fuel Oil Price'!$B:$B,MATCH(SY$2,'Input EIA Fuel Oil Price'!$A:$A,0),1)*'Unit Conversions'!$D$3</f>
        <v/>
      </c>
      <c r="SZ8">
        <f>INDEX('Input EIA Fuel Oil Price'!$B:$B,MATCH(SZ$2,'Input EIA Fuel Oil Price'!$A:$A,0),1)*'Unit Conversions'!$D$3</f>
        <v/>
      </c>
      <c r="TA8">
        <f>INDEX('Input EIA Fuel Oil Price'!$B:$B,MATCH(TA$2,'Input EIA Fuel Oil Price'!$A:$A,0),1)*'Unit Conversions'!$D$3</f>
        <v/>
      </c>
      <c r="TB8">
        <f>INDEX('Input EIA Fuel Oil Price'!$B:$B,MATCH(TB$2,'Input EIA Fuel Oil Price'!$A:$A,0),1)*'Unit Conversions'!$D$3</f>
        <v/>
      </c>
      <c r="TC8">
        <f>INDEX('Input EIA Fuel Oil Price'!$B:$B,MATCH(TC$2,'Input EIA Fuel Oil Price'!$A:$A,0),1)*'Unit Conversions'!$D$3</f>
        <v/>
      </c>
      <c r="TD8">
        <f>INDEX('Input EIA Fuel Oil Price'!$B:$B,MATCH(TD$2,'Input EIA Fuel Oil Price'!$A:$A,0),1)*'Unit Conversions'!$D$3</f>
        <v/>
      </c>
      <c r="TE8">
        <f>INDEX('Input EIA Fuel Oil Price'!$B:$B,MATCH(TE$2,'Input EIA Fuel Oil Price'!$A:$A,0),1)*'Unit Conversions'!$D$3</f>
        <v/>
      </c>
      <c r="TF8">
        <f>INDEX('Input EIA Fuel Oil Price'!$B:$B,MATCH(TF$2,'Input EIA Fuel Oil Price'!$A:$A,0),1)*'Unit Conversions'!$D$3</f>
        <v/>
      </c>
      <c r="TG8">
        <f>INDEX('Input EIA Fuel Oil Price'!$B:$B,MATCH(TG$2,'Input EIA Fuel Oil Price'!$A:$A,0),1)*'Unit Conversions'!$D$3</f>
        <v/>
      </c>
      <c r="TH8">
        <f>INDEX('Input EIA Fuel Oil Price'!$B:$B,MATCH(TH$2,'Input EIA Fuel Oil Price'!$A:$A,0),1)*'Unit Conversions'!$D$3</f>
        <v/>
      </c>
      <c r="TI8">
        <f>INDEX('Input EIA Fuel Oil Price'!$B:$B,MATCH(TI$2,'Input EIA Fuel Oil Price'!$A:$A,0),1)*'Unit Conversions'!$D$3</f>
        <v/>
      </c>
      <c r="TJ8">
        <f>INDEX('Input EIA Fuel Oil Price'!$B:$B,MATCH(TJ$2,'Input EIA Fuel Oil Price'!$A:$A,0),1)*'Unit Conversions'!$D$3</f>
        <v/>
      </c>
      <c r="TK8">
        <f>INDEX('Input EIA Fuel Oil Price'!$B:$B,MATCH(TK$2,'Input EIA Fuel Oil Price'!$A:$A,0),1)*'Unit Conversions'!$D$3</f>
        <v/>
      </c>
      <c r="TL8">
        <f>INDEX('Input EIA Fuel Oil Price'!$B:$B,MATCH(TL$2,'Input EIA Fuel Oil Price'!$A:$A,0),1)*'Unit Conversions'!$D$3</f>
        <v/>
      </c>
      <c r="TM8">
        <f>INDEX('Input EIA Fuel Oil Price'!$B:$B,MATCH(TM$2,'Input EIA Fuel Oil Price'!$A:$A,0),1)*'Unit Conversions'!$D$3</f>
        <v/>
      </c>
      <c r="TN8">
        <f>INDEX('Input EIA Fuel Oil Price'!$B:$B,MATCH(TN$2,'Input EIA Fuel Oil Price'!$A:$A,0),1)*'Unit Conversions'!$D$3</f>
        <v/>
      </c>
      <c r="TO8">
        <f>INDEX('Input EIA Fuel Oil Price'!$B:$B,MATCH(TO$2,'Input EIA Fuel Oil Price'!$A:$A,0),1)*'Unit Conversions'!$D$3</f>
        <v/>
      </c>
      <c r="TP8">
        <f>INDEX('Input EIA Fuel Oil Price'!$B:$B,MATCH(TP$2,'Input EIA Fuel Oil Price'!$A:$A,0),1)*'Unit Conversions'!$D$3</f>
        <v/>
      </c>
      <c r="TQ8">
        <f>INDEX('Input EIA Fuel Oil Price'!$B:$B,MATCH(TQ$2,'Input EIA Fuel Oil Price'!$A:$A,0),1)*'Unit Conversions'!$D$3</f>
        <v/>
      </c>
      <c r="TR8">
        <f>INDEX('Input EIA Fuel Oil Price'!$B:$B,MATCH(TR$2,'Input EIA Fuel Oil Price'!$A:$A,0),1)*'Unit Conversions'!$D$3</f>
        <v/>
      </c>
      <c r="TS8">
        <f>INDEX('Input EIA Fuel Oil Price'!$B:$B,MATCH(TS$2,'Input EIA Fuel Oil Price'!$A:$A,0),1)*'Unit Conversions'!$D$3</f>
        <v/>
      </c>
      <c r="TT8">
        <f>INDEX('Input EIA Fuel Oil Price'!$B:$B,MATCH(TT$2,'Input EIA Fuel Oil Price'!$A:$A,0),1)*'Unit Conversions'!$D$3</f>
        <v/>
      </c>
      <c r="TU8">
        <f>INDEX('Input EIA Fuel Oil Price'!$B:$B,MATCH(TU$2,'Input EIA Fuel Oil Price'!$A:$A,0),1)*'Unit Conversions'!$D$3</f>
        <v/>
      </c>
      <c r="TV8">
        <f>INDEX('Input EIA Fuel Oil Price'!$B:$B,MATCH(TV$2,'Input EIA Fuel Oil Price'!$A:$A,0),1)*'Unit Conversions'!$D$3</f>
        <v/>
      </c>
      <c r="TW8">
        <f>INDEX('Input EIA Fuel Oil Price'!$B:$B,MATCH(TW$2,'Input EIA Fuel Oil Price'!$A:$A,0),1)*'Unit Conversions'!$D$3</f>
        <v/>
      </c>
      <c r="TX8">
        <f>INDEX('Input EIA Fuel Oil Price'!$B:$B,MATCH(TX$2,'Input EIA Fuel Oil Price'!$A:$A,0),1)*'Unit Conversions'!$D$3</f>
        <v/>
      </c>
      <c r="TY8">
        <f>INDEX('Input EIA Fuel Oil Price'!$B:$B,MATCH(TY$2,'Input EIA Fuel Oil Price'!$A:$A,0),1)*'Unit Conversions'!$D$3</f>
        <v/>
      </c>
      <c r="TZ8">
        <f>INDEX('Input EIA Fuel Oil Price'!$B:$B,MATCH(TZ$2,'Input EIA Fuel Oil Price'!$A:$A,0),1)*'Unit Conversions'!$D$3</f>
        <v/>
      </c>
    </row>
    <row r="9" spans="1:546">
      <c r="A9" t="s">
        <v>13</v>
      </c>
      <c r="B9" t="s">
        <v>32</v>
      </c>
      <c r="C9" t="s">
        <v>91</v>
      </c>
      <c r="D9" t="s">
        <v>92</v>
      </c>
      <c r="G9">
        <f>INDEX('Input EIA Fuel Oil Price'!$B:$B,MATCH(G$2,'Input EIA Fuel Oil Price'!$A:$A,0),1)*'Unit Conversions'!$D$3</f>
        <v/>
      </c>
      <c r="H9">
        <f>INDEX('Input EIA Fuel Oil Price'!$B:$B,MATCH(H$2,'Input EIA Fuel Oil Price'!$A:$A,0),1)*'Unit Conversions'!$D$3</f>
        <v/>
      </c>
      <c r="I9">
        <f>INDEX('Input EIA Fuel Oil Price'!$B:$B,MATCH(I$2,'Input EIA Fuel Oil Price'!$A:$A,0),1)*'Unit Conversions'!$D$3</f>
        <v/>
      </c>
      <c r="J9">
        <f>INDEX('Input EIA Fuel Oil Price'!$B:$B,MATCH(J$2,'Input EIA Fuel Oil Price'!$A:$A,0),1)*'Unit Conversions'!$D$3</f>
        <v/>
      </c>
      <c r="K9">
        <f>INDEX('Input EIA Fuel Oil Price'!$B:$B,MATCH(K$2,'Input EIA Fuel Oil Price'!$A:$A,0),1)*'Unit Conversions'!$D$3</f>
        <v/>
      </c>
      <c r="L9">
        <f>INDEX('Input EIA Fuel Oil Price'!$B:$B,MATCH(L$2,'Input EIA Fuel Oil Price'!$A:$A,0),1)*'Unit Conversions'!$D$3</f>
        <v/>
      </c>
      <c r="M9">
        <f>INDEX('Input EIA Fuel Oil Price'!$B:$B,MATCH(M$2,'Input EIA Fuel Oil Price'!$A:$A,0),1)*'Unit Conversions'!$D$3</f>
        <v/>
      </c>
      <c r="N9">
        <f>INDEX('Input EIA Fuel Oil Price'!$B:$B,MATCH(N$2,'Input EIA Fuel Oil Price'!$A:$A,0),1)*'Unit Conversions'!$D$3</f>
        <v/>
      </c>
      <c r="O9">
        <f>INDEX('Input EIA Fuel Oil Price'!$B:$B,MATCH(O$2,'Input EIA Fuel Oil Price'!$A:$A,0),1)*'Unit Conversions'!$D$3</f>
        <v/>
      </c>
      <c r="P9">
        <f>INDEX('Input EIA Fuel Oil Price'!$B:$B,MATCH(P$2,'Input EIA Fuel Oil Price'!$A:$A,0),1)*'Unit Conversions'!$D$3</f>
        <v/>
      </c>
      <c r="Q9">
        <f>INDEX('Input EIA Fuel Oil Price'!$B:$B,MATCH(Q$2,'Input EIA Fuel Oil Price'!$A:$A,0),1)*'Unit Conversions'!$D$3</f>
        <v/>
      </c>
      <c r="R9">
        <f>INDEX('Input EIA Fuel Oil Price'!$B:$B,MATCH(R$2,'Input EIA Fuel Oil Price'!$A:$A,0),1)*'Unit Conversions'!$D$3</f>
        <v/>
      </c>
      <c r="S9">
        <f>INDEX('Input EIA Fuel Oil Price'!$B:$B,MATCH(S$2,'Input EIA Fuel Oil Price'!$A:$A,0),1)*'Unit Conversions'!$D$3</f>
        <v/>
      </c>
      <c r="T9">
        <f>INDEX('Input EIA Fuel Oil Price'!$B:$B,MATCH(T$2,'Input EIA Fuel Oil Price'!$A:$A,0),1)*'Unit Conversions'!$D$3</f>
        <v/>
      </c>
      <c r="U9">
        <f>INDEX('Input EIA Fuel Oil Price'!$B:$B,MATCH(U$2,'Input EIA Fuel Oil Price'!$A:$A,0),1)*'Unit Conversions'!$D$3</f>
        <v/>
      </c>
      <c r="V9">
        <f>INDEX('Input EIA Fuel Oil Price'!$B:$B,MATCH(V$2,'Input EIA Fuel Oil Price'!$A:$A,0),1)*'Unit Conversions'!$D$3</f>
        <v/>
      </c>
      <c r="W9">
        <f>INDEX('Input EIA Fuel Oil Price'!$B:$B,MATCH(W$2,'Input EIA Fuel Oil Price'!$A:$A,0),1)*'Unit Conversions'!$D$3</f>
        <v/>
      </c>
      <c r="X9">
        <f>INDEX('Input EIA Fuel Oil Price'!$B:$B,MATCH(X$2,'Input EIA Fuel Oil Price'!$A:$A,0),1)*'Unit Conversions'!$D$3</f>
        <v/>
      </c>
      <c r="Y9">
        <f>INDEX('Input EIA Fuel Oil Price'!$B:$B,MATCH(Y$2,'Input EIA Fuel Oil Price'!$A:$A,0),1)*'Unit Conversions'!$D$3</f>
        <v/>
      </c>
      <c r="Z9">
        <f>INDEX('Input EIA Fuel Oil Price'!$B:$B,MATCH(Z$2,'Input EIA Fuel Oil Price'!$A:$A,0),1)*'Unit Conversions'!$D$3</f>
        <v/>
      </c>
      <c r="AA9">
        <f>INDEX('Input EIA Fuel Oil Price'!$B:$B,MATCH(AA$2,'Input EIA Fuel Oil Price'!$A:$A,0),1)*'Unit Conversions'!$D$3</f>
        <v/>
      </c>
      <c r="AB9">
        <f>INDEX('Input EIA Fuel Oil Price'!$B:$B,MATCH(AB$2,'Input EIA Fuel Oil Price'!$A:$A,0),1)*'Unit Conversions'!$D$3</f>
        <v/>
      </c>
      <c r="AC9">
        <f>INDEX('Input EIA Fuel Oil Price'!$B:$B,MATCH(AC$2,'Input EIA Fuel Oil Price'!$A:$A,0),1)*'Unit Conversions'!$D$3</f>
        <v/>
      </c>
      <c r="AD9">
        <f>INDEX('Input EIA Fuel Oil Price'!$B:$B,MATCH(AD$2,'Input EIA Fuel Oil Price'!$A:$A,0),1)*'Unit Conversions'!$D$3</f>
        <v/>
      </c>
      <c r="AE9">
        <f>INDEX('Input EIA Fuel Oil Price'!$B:$B,MATCH(AE$2,'Input EIA Fuel Oil Price'!$A:$A,0),1)*'Unit Conversions'!$D$3</f>
        <v/>
      </c>
      <c r="AF9">
        <f>INDEX('Input EIA Fuel Oil Price'!$B:$B,MATCH(AF$2,'Input EIA Fuel Oil Price'!$A:$A,0),1)*'Unit Conversions'!$D$3</f>
        <v/>
      </c>
      <c r="AG9">
        <f>INDEX('Input EIA Fuel Oil Price'!$B:$B,MATCH(AG$2,'Input EIA Fuel Oil Price'!$A:$A,0),1)*'Unit Conversions'!$D$3</f>
        <v/>
      </c>
      <c r="AH9">
        <f>INDEX('Input EIA Fuel Oil Price'!$B:$B,MATCH(AH$2,'Input EIA Fuel Oil Price'!$A:$A,0),1)*'Unit Conversions'!$D$3</f>
        <v/>
      </c>
      <c r="AI9">
        <f>INDEX('Input EIA Fuel Oil Price'!$B:$B,MATCH(AI$2,'Input EIA Fuel Oil Price'!$A:$A,0),1)*'Unit Conversions'!$D$3</f>
        <v/>
      </c>
      <c r="AJ9">
        <f>INDEX('Input EIA Fuel Oil Price'!$B:$B,MATCH(AJ$2,'Input EIA Fuel Oil Price'!$A:$A,0),1)*'Unit Conversions'!$D$3</f>
        <v/>
      </c>
      <c r="AK9">
        <f>INDEX('Input EIA Fuel Oil Price'!$B:$B,MATCH(AK$2,'Input EIA Fuel Oil Price'!$A:$A,0),1)*'Unit Conversions'!$D$3</f>
        <v/>
      </c>
      <c r="AL9">
        <f>INDEX('Input EIA Fuel Oil Price'!$B:$B,MATCH(AL$2,'Input EIA Fuel Oil Price'!$A:$A,0),1)*'Unit Conversions'!$D$3</f>
        <v/>
      </c>
      <c r="AM9">
        <f>INDEX('Input EIA Fuel Oil Price'!$B:$B,MATCH(AM$2,'Input EIA Fuel Oil Price'!$A:$A,0),1)*'Unit Conversions'!$D$3</f>
        <v/>
      </c>
      <c r="AN9">
        <f>INDEX('Input EIA Fuel Oil Price'!$B:$B,MATCH(AN$2,'Input EIA Fuel Oil Price'!$A:$A,0),1)*'Unit Conversions'!$D$3</f>
        <v/>
      </c>
      <c r="AO9">
        <f>INDEX('Input EIA Fuel Oil Price'!$B:$B,MATCH(AO$2,'Input EIA Fuel Oil Price'!$A:$A,0),1)*'Unit Conversions'!$D$3</f>
        <v/>
      </c>
      <c r="AP9">
        <f>INDEX('Input EIA Fuel Oil Price'!$B:$B,MATCH(AP$2,'Input EIA Fuel Oil Price'!$A:$A,0),1)*'Unit Conversions'!$D$3</f>
        <v/>
      </c>
      <c r="AQ9">
        <f>INDEX('Input EIA Fuel Oil Price'!$B:$B,MATCH(AQ$2,'Input EIA Fuel Oil Price'!$A:$A,0),1)*'Unit Conversions'!$D$3</f>
        <v/>
      </c>
      <c r="AR9">
        <f>INDEX('Input EIA Fuel Oil Price'!$B:$B,MATCH(AR$2,'Input EIA Fuel Oil Price'!$A:$A,0),1)*'Unit Conversions'!$D$3</f>
        <v/>
      </c>
      <c r="AS9">
        <f>INDEX('Input EIA Fuel Oil Price'!$B:$B,MATCH(AS$2,'Input EIA Fuel Oil Price'!$A:$A,0),1)*'Unit Conversions'!$D$3</f>
        <v/>
      </c>
      <c r="AT9">
        <f>INDEX('Input EIA Fuel Oil Price'!$B:$B,MATCH(AT$2,'Input EIA Fuel Oil Price'!$A:$A,0),1)*'Unit Conversions'!$D$3</f>
        <v/>
      </c>
      <c r="AU9">
        <f>INDEX('Input EIA Fuel Oil Price'!$B:$B,MATCH(AU$2,'Input EIA Fuel Oil Price'!$A:$A,0),1)*'Unit Conversions'!$D$3</f>
        <v/>
      </c>
      <c r="AV9">
        <f>INDEX('Input EIA Fuel Oil Price'!$B:$B,MATCH(AV$2,'Input EIA Fuel Oil Price'!$A:$A,0),1)*'Unit Conversions'!$D$3</f>
        <v/>
      </c>
      <c r="AW9">
        <f>INDEX('Input EIA Fuel Oil Price'!$B:$B,MATCH(AW$2,'Input EIA Fuel Oil Price'!$A:$A,0),1)*'Unit Conversions'!$D$3</f>
        <v/>
      </c>
      <c r="AX9">
        <f>INDEX('Input EIA Fuel Oil Price'!$B:$B,MATCH(AX$2,'Input EIA Fuel Oil Price'!$A:$A,0),1)*'Unit Conversions'!$D$3</f>
        <v/>
      </c>
      <c r="AY9">
        <f>INDEX('Input EIA Fuel Oil Price'!$B:$B,MATCH(AY$2,'Input EIA Fuel Oil Price'!$A:$A,0),1)*'Unit Conversions'!$D$3</f>
        <v/>
      </c>
      <c r="AZ9">
        <f>INDEX('Input EIA Fuel Oil Price'!$B:$B,MATCH(AZ$2,'Input EIA Fuel Oil Price'!$A:$A,0),1)*'Unit Conversions'!$D$3</f>
        <v/>
      </c>
      <c r="BA9">
        <f>INDEX('Input EIA Fuel Oil Price'!$B:$B,MATCH(BA$2,'Input EIA Fuel Oil Price'!$A:$A,0),1)*'Unit Conversions'!$D$3</f>
        <v/>
      </c>
      <c r="BB9">
        <f>INDEX('Input EIA Fuel Oil Price'!$B:$B,MATCH(BB$2,'Input EIA Fuel Oil Price'!$A:$A,0),1)*'Unit Conversions'!$D$3</f>
        <v/>
      </c>
      <c r="BC9">
        <f>INDEX('Input EIA Fuel Oil Price'!$B:$B,MATCH(BC$2,'Input EIA Fuel Oil Price'!$A:$A,0),1)*'Unit Conversions'!$D$3</f>
        <v/>
      </c>
      <c r="BD9">
        <f>INDEX('Input EIA Fuel Oil Price'!$B:$B,MATCH(BD$2,'Input EIA Fuel Oil Price'!$A:$A,0),1)*'Unit Conversions'!$D$3</f>
        <v/>
      </c>
      <c r="BE9">
        <f>INDEX('Input EIA Fuel Oil Price'!$B:$B,MATCH(BE$2,'Input EIA Fuel Oil Price'!$A:$A,0),1)*'Unit Conversions'!$D$3</f>
        <v/>
      </c>
      <c r="BF9">
        <f>INDEX('Input EIA Fuel Oil Price'!$B:$B,MATCH(BF$2,'Input EIA Fuel Oil Price'!$A:$A,0),1)*'Unit Conversions'!$D$3</f>
        <v/>
      </c>
      <c r="BG9">
        <f>INDEX('Input EIA Fuel Oil Price'!$B:$B,MATCH(BG$2,'Input EIA Fuel Oil Price'!$A:$A,0),1)*'Unit Conversions'!$D$3</f>
        <v/>
      </c>
      <c r="BH9">
        <f>INDEX('Input EIA Fuel Oil Price'!$B:$B,MATCH(BH$2,'Input EIA Fuel Oil Price'!$A:$A,0),1)*'Unit Conversions'!$D$3</f>
        <v/>
      </c>
      <c r="BI9">
        <f>INDEX('Input EIA Fuel Oil Price'!$B:$B,MATCH(BI$2,'Input EIA Fuel Oil Price'!$A:$A,0),1)*'Unit Conversions'!$D$3</f>
        <v/>
      </c>
      <c r="BJ9">
        <f>INDEX('Input EIA Fuel Oil Price'!$B:$B,MATCH(BJ$2,'Input EIA Fuel Oil Price'!$A:$A,0),1)*'Unit Conversions'!$D$3</f>
        <v/>
      </c>
      <c r="BK9">
        <f>INDEX('Input EIA Fuel Oil Price'!$B:$B,MATCH(BK$2,'Input EIA Fuel Oil Price'!$A:$A,0),1)*'Unit Conversions'!$D$3</f>
        <v/>
      </c>
      <c r="BL9">
        <f>INDEX('Input EIA Fuel Oil Price'!$B:$B,MATCH(BL$2,'Input EIA Fuel Oil Price'!$A:$A,0),1)*'Unit Conversions'!$D$3</f>
        <v/>
      </c>
      <c r="BM9">
        <f>INDEX('Input EIA Fuel Oil Price'!$B:$B,MATCH(BM$2,'Input EIA Fuel Oil Price'!$A:$A,0),1)*'Unit Conversions'!$D$3</f>
        <v/>
      </c>
      <c r="BN9">
        <f>INDEX('Input EIA Fuel Oil Price'!$B:$B,MATCH(BN$2,'Input EIA Fuel Oil Price'!$A:$A,0),1)*'Unit Conversions'!$D$3</f>
        <v/>
      </c>
      <c r="BO9">
        <f>INDEX('Input EIA Fuel Oil Price'!$B:$B,MATCH(BO$2,'Input EIA Fuel Oil Price'!$A:$A,0),1)*'Unit Conversions'!$D$3</f>
        <v/>
      </c>
      <c r="BP9">
        <f>INDEX('Input EIA Fuel Oil Price'!$B:$B,MATCH(BP$2,'Input EIA Fuel Oil Price'!$A:$A,0),1)*'Unit Conversions'!$D$3</f>
        <v/>
      </c>
      <c r="BQ9">
        <f>INDEX('Input EIA Fuel Oil Price'!$B:$B,MATCH(BQ$2,'Input EIA Fuel Oil Price'!$A:$A,0),1)*'Unit Conversions'!$D$3</f>
        <v/>
      </c>
      <c r="BR9">
        <f>INDEX('Input EIA Fuel Oil Price'!$B:$B,MATCH(BR$2,'Input EIA Fuel Oil Price'!$A:$A,0),1)*'Unit Conversions'!$D$3</f>
        <v/>
      </c>
      <c r="BS9">
        <f>INDEX('Input EIA Fuel Oil Price'!$B:$B,MATCH(BS$2,'Input EIA Fuel Oil Price'!$A:$A,0),1)*'Unit Conversions'!$D$3</f>
        <v/>
      </c>
      <c r="BT9">
        <f>INDEX('Input EIA Fuel Oil Price'!$B:$B,MATCH(BT$2,'Input EIA Fuel Oil Price'!$A:$A,0),1)*'Unit Conversions'!$D$3</f>
        <v/>
      </c>
      <c r="BU9">
        <f>INDEX('Input EIA Fuel Oil Price'!$B:$B,MATCH(BU$2,'Input EIA Fuel Oil Price'!$A:$A,0),1)*'Unit Conversions'!$D$3</f>
        <v/>
      </c>
      <c r="BV9">
        <f>INDEX('Input EIA Fuel Oil Price'!$B:$B,MATCH(BV$2,'Input EIA Fuel Oil Price'!$A:$A,0),1)*'Unit Conversions'!$D$3</f>
        <v/>
      </c>
      <c r="BW9">
        <f>INDEX('Input EIA Fuel Oil Price'!$B:$B,MATCH(BW$2,'Input EIA Fuel Oil Price'!$A:$A,0),1)*'Unit Conversions'!$D$3</f>
        <v/>
      </c>
      <c r="BX9">
        <f>INDEX('Input EIA Fuel Oil Price'!$B:$B,MATCH(BX$2,'Input EIA Fuel Oil Price'!$A:$A,0),1)*'Unit Conversions'!$D$3</f>
        <v/>
      </c>
      <c r="BY9">
        <f>INDEX('Input EIA Fuel Oil Price'!$B:$B,MATCH(BY$2,'Input EIA Fuel Oil Price'!$A:$A,0),1)*'Unit Conversions'!$D$3</f>
        <v/>
      </c>
      <c r="BZ9">
        <f>INDEX('Input EIA Fuel Oil Price'!$B:$B,MATCH(BZ$2,'Input EIA Fuel Oil Price'!$A:$A,0),1)*'Unit Conversions'!$D$3</f>
        <v/>
      </c>
      <c r="CA9">
        <f>INDEX('Input EIA Fuel Oil Price'!$B:$B,MATCH(CA$2,'Input EIA Fuel Oil Price'!$A:$A,0),1)*'Unit Conversions'!$D$3</f>
        <v/>
      </c>
      <c r="CB9">
        <f>INDEX('Input EIA Fuel Oil Price'!$B:$B,MATCH(CB$2,'Input EIA Fuel Oil Price'!$A:$A,0),1)*'Unit Conversions'!$D$3</f>
        <v/>
      </c>
      <c r="CC9">
        <f>INDEX('Input EIA Fuel Oil Price'!$B:$B,MATCH(CC$2,'Input EIA Fuel Oil Price'!$A:$A,0),1)*'Unit Conversions'!$D$3</f>
        <v/>
      </c>
      <c r="CD9">
        <f>INDEX('Input EIA Fuel Oil Price'!$B:$B,MATCH(CD$2,'Input EIA Fuel Oil Price'!$A:$A,0),1)*'Unit Conversions'!$D$3</f>
        <v/>
      </c>
      <c r="CE9">
        <f>INDEX('Input EIA Fuel Oil Price'!$B:$B,MATCH(CE$2,'Input EIA Fuel Oil Price'!$A:$A,0),1)*'Unit Conversions'!$D$3</f>
        <v/>
      </c>
      <c r="CF9">
        <f>INDEX('Input EIA Fuel Oil Price'!$B:$B,MATCH(CF$2,'Input EIA Fuel Oil Price'!$A:$A,0),1)*'Unit Conversions'!$D$3</f>
        <v/>
      </c>
      <c r="CG9">
        <f>INDEX('Input EIA Fuel Oil Price'!$B:$B,MATCH(CG$2,'Input EIA Fuel Oil Price'!$A:$A,0),1)*'Unit Conversions'!$D$3</f>
        <v/>
      </c>
      <c r="CH9">
        <f>INDEX('Input EIA Fuel Oil Price'!$B:$B,MATCH(CH$2,'Input EIA Fuel Oil Price'!$A:$A,0),1)*'Unit Conversions'!$D$3</f>
        <v/>
      </c>
      <c r="CI9">
        <f>INDEX('Input EIA Fuel Oil Price'!$B:$B,MATCH(CI$2,'Input EIA Fuel Oil Price'!$A:$A,0),1)*'Unit Conversions'!$D$3</f>
        <v/>
      </c>
      <c r="CJ9">
        <f>INDEX('Input EIA Fuel Oil Price'!$B:$B,MATCH(CJ$2,'Input EIA Fuel Oil Price'!$A:$A,0),1)*'Unit Conversions'!$D$3</f>
        <v/>
      </c>
      <c r="CK9">
        <f>INDEX('Input EIA Fuel Oil Price'!$B:$B,MATCH(CK$2,'Input EIA Fuel Oil Price'!$A:$A,0),1)*'Unit Conversions'!$D$3</f>
        <v/>
      </c>
      <c r="CL9">
        <f>INDEX('Input EIA Fuel Oil Price'!$B:$B,MATCH(CL$2,'Input EIA Fuel Oil Price'!$A:$A,0),1)*'Unit Conversions'!$D$3</f>
        <v/>
      </c>
      <c r="CM9">
        <f>INDEX('Input EIA Fuel Oil Price'!$B:$B,MATCH(CM$2,'Input EIA Fuel Oil Price'!$A:$A,0),1)*'Unit Conversions'!$D$3</f>
        <v/>
      </c>
      <c r="CN9">
        <f>INDEX('Input EIA Fuel Oil Price'!$B:$B,MATCH(CN$2,'Input EIA Fuel Oil Price'!$A:$A,0),1)*'Unit Conversions'!$D$3</f>
        <v/>
      </c>
      <c r="CO9">
        <f>INDEX('Input EIA Fuel Oil Price'!$B:$B,MATCH(CO$2,'Input EIA Fuel Oil Price'!$A:$A,0),1)*'Unit Conversions'!$D$3</f>
        <v/>
      </c>
      <c r="CP9">
        <f>INDEX('Input EIA Fuel Oil Price'!$B:$B,MATCH(CP$2,'Input EIA Fuel Oil Price'!$A:$A,0),1)*'Unit Conversions'!$D$3</f>
        <v/>
      </c>
      <c r="CQ9">
        <f>INDEX('Input EIA Fuel Oil Price'!$B:$B,MATCH(CQ$2,'Input EIA Fuel Oil Price'!$A:$A,0),1)*'Unit Conversions'!$D$3</f>
        <v/>
      </c>
      <c r="CR9">
        <f>INDEX('Input EIA Fuel Oil Price'!$B:$B,MATCH(CR$2,'Input EIA Fuel Oil Price'!$A:$A,0),1)*'Unit Conversions'!$D$3</f>
        <v/>
      </c>
      <c r="CS9">
        <f>INDEX('Input EIA Fuel Oil Price'!$B:$B,MATCH(CS$2,'Input EIA Fuel Oil Price'!$A:$A,0),1)*'Unit Conversions'!$D$3</f>
        <v/>
      </c>
      <c r="CT9">
        <f>INDEX('Input EIA Fuel Oil Price'!$B:$B,MATCH(CT$2,'Input EIA Fuel Oil Price'!$A:$A,0),1)*'Unit Conversions'!$D$3</f>
        <v/>
      </c>
      <c r="CU9">
        <f>INDEX('Input EIA Fuel Oil Price'!$B:$B,MATCH(CU$2,'Input EIA Fuel Oil Price'!$A:$A,0),1)*'Unit Conversions'!$D$3</f>
        <v/>
      </c>
      <c r="CV9">
        <f>INDEX('Input EIA Fuel Oil Price'!$B:$B,MATCH(CV$2,'Input EIA Fuel Oil Price'!$A:$A,0),1)*'Unit Conversions'!$D$3</f>
        <v/>
      </c>
      <c r="CW9">
        <f>INDEX('Input EIA Fuel Oil Price'!$B:$B,MATCH(CW$2,'Input EIA Fuel Oil Price'!$A:$A,0),1)*'Unit Conversions'!$D$3</f>
        <v/>
      </c>
      <c r="CX9">
        <f>INDEX('Input EIA Fuel Oil Price'!$B:$B,MATCH(CX$2,'Input EIA Fuel Oil Price'!$A:$A,0),1)*'Unit Conversions'!$D$3</f>
        <v/>
      </c>
      <c r="CY9">
        <f>INDEX('Input EIA Fuel Oil Price'!$B:$B,MATCH(CY$2,'Input EIA Fuel Oil Price'!$A:$A,0),1)*'Unit Conversions'!$D$3</f>
        <v/>
      </c>
      <c r="CZ9">
        <f>INDEX('Input EIA Fuel Oil Price'!$B:$B,MATCH(CZ$2,'Input EIA Fuel Oil Price'!$A:$A,0),1)*'Unit Conversions'!$D$3</f>
        <v/>
      </c>
      <c r="DA9">
        <f>INDEX('Input EIA Fuel Oil Price'!$B:$B,MATCH(DA$2,'Input EIA Fuel Oil Price'!$A:$A,0),1)*'Unit Conversions'!$D$3</f>
        <v/>
      </c>
      <c r="DB9">
        <f>INDEX('Input EIA Fuel Oil Price'!$B:$B,MATCH(DB$2,'Input EIA Fuel Oil Price'!$A:$A,0),1)*'Unit Conversions'!$D$3</f>
        <v/>
      </c>
      <c r="DC9">
        <f>INDEX('Input EIA Fuel Oil Price'!$B:$B,MATCH(DC$2,'Input EIA Fuel Oil Price'!$A:$A,0),1)*'Unit Conversions'!$D$3</f>
        <v/>
      </c>
      <c r="DD9">
        <f>INDEX('Input EIA Fuel Oil Price'!$B:$B,MATCH(DD$2,'Input EIA Fuel Oil Price'!$A:$A,0),1)*'Unit Conversions'!$D$3</f>
        <v/>
      </c>
      <c r="DE9">
        <f>INDEX('Input EIA Fuel Oil Price'!$B:$B,MATCH(DE$2,'Input EIA Fuel Oil Price'!$A:$A,0),1)*'Unit Conversions'!$D$3</f>
        <v/>
      </c>
      <c r="DF9">
        <f>INDEX('Input EIA Fuel Oil Price'!$B:$B,MATCH(DF$2,'Input EIA Fuel Oil Price'!$A:$A,0),1)*'Unit Conversions'!$D$3</f>
        <v/>
      </c>
      <c r="DG9">
        <f>INDEX('Input EIA Fuel Oil Price'!$B:$B,MATCH(DG$2,'Input EIA Fuel Oil Price'!$A:$A,0),1)*'Unit Conversions'!$D$3</f>
        <v/>
      </c>
      <c r="DH9">
        <f>INDEX('Input EIA Fuel Oil Price'!$B:$B,MATCH(DH$2,'Input EIA Fuel Oil Price'!$A:$A,0),1)*'Unit Conversions'!$D$3</f>
        <v/>
      </c>
      <c r="DI9">
        <f>INDEX('Input EIA Fuel Oil Price'!$B:$B,MATCH(DI$2,'Input EIA Fuel Oil Price'!$A:$A,0),1)*'Unit Conversions'!$D$3</f>
        <v/>
      </c>
      <c r="DJ9">
        <f>INDEX('Input EIA Fuel Oil Price'!$B:$B,MATCH(DJ$2,'Input EIA Fuel Oil Price'!$A:$A,0),1)*'Unit Conversions'!$D$3</f>
        <v/>
      </c>
      <c r="DK9">
        <f>INDEX('Input EIA Fuel Oil Price'!$B:$B,MATCH(DK$2,'Input EIA Fuel Oil Price'!$A:$A,0),1)*'Unit Conversions'!$D$3</f>
        <v/>
      </c>
      <c r="DL9">
        <f>INDEX('Input EIA Fuel Oil Price'!$B:$B,MATCH(DL$2,'Input EIA Fuel Oil Price'!$A:$A,0),1)*'Unit Conversions'!$D$3</f>
        <v/>
      </c>
      <c r="DM9">
        <f>INDEX('Input EIA Fuel Oil Price'!$B:$B,MATCH(DM$2,'Input EIA Fuel Oil Price'!$A:$A,0),1)*'Unit Conversions'!$D$3</f>
        <v/>
      </c>
      <c r="DN9">
        <f>INDEX('Input EIA Fuel Oil Price'!$B:$B,MATCH(DN$2,'Input EIA Fuel Oil Price'!$A:$A,0),1)*'Unit Conversions'!$D$3</f>
        <v/>
      </c>
      <c r="DO9">
        <f>INDEX('Input EIA Fuel Oil Price'!$B:$B,MATCH(DO$2,'Input EIA Fuel Oil Price'!$A:$A,0),1)*'Unit Conversions'!$D$3</f>
        <v/>
      </c>
      <c r="DP9">
        <f>INDEX('Input EIA Fuel Oil Price'!$B:$B,MATCH(DP$2,'Input EIA Fuel Oil Price'!$A:$A,0),1)*'Unit Conversions'!$D$3</f>
        <v/>
      </c>
      <c r="DQ9">
        <f>INDEX('Input EIA Fuel Oil Price'!$B:$B,MATCH(DQ$2,'Input EIA Fuel Oil Price'!$A:$A,0),1)*'Unit Conversions'!$D$3</f>
        <v/>
      </c>
      <c r="DR9">
        <f>INDEX('Input EIA Fuel Oil Price'!$B:$B,MATCH(DR$2,'Input EIA Fuel Oil Price'!$A:$A,0),1)*'Unit Conversions'!$D$3</f>
        <v/>
      </c>
      <c r="DS9">
        <f>INDEX('Input EIA Fuel Oil Price'!$B:$B,MATCH(DS$2,'Input EIA Fuel Oil Price'!$A:$A,0),1)*'Unit Conversions'!$D$3</f>
        <v/>
      </c>
      <c r="DT9">
        <f>INDEX('Input EIA Fuel Oil Price'!$B:$B,MATCH(DT$2,'Input EIA Fuel Oil Price'!$A:$A,0),1)*'Unit Conversions'!$D$3</f>
        <v/>
      </c>
      <c r="DU9">
        <f>INDEX('Input EIA Fuel Oil Price'!$B:$B,MATCH(DU$2,'Input EIA Fuel Oil Price'!$A:$A,0),1)*'Unit Conversions'!$D$3</f>
        <v/>
      </c>
      <c r="DV9">
        <f>INDEX('Input EIA Fuel Oil Price'!$B:$B,MATCH(DV$2,'Input EIA Fuel Oil Price'!$A:$A,0),1)*'Unit Conversions'!$D$3</f>
        <v/>
      </c>
      <c r="DW9">
        <f>INDEX('Input EIA Fuel Oil Price'!$B:$B,MATCH(DW$2,'Input EIA Fuel Oil Price'!$A:$A,0),1)*'Unit Conversions'!$D$3</f>
        <v/>
      </c>
      <c r="DX9">
        <f>INDEX('Input EIA Fuel Oil Price'!$B:$B,MATCH(DX$2,'Input EIA Fuel Oil Price'!$A:$A,0),1)*'Unit Conversions'!$D$3</f>
        <v/>
      </c>
      <c r="DY9">
        <f>INDEX('Input EIA Fuel Oil Price'!$B:$B,MATCH(DY$2,'Input EIA Fuel Oil Price'!$A:$A,0),1)*'Unit Conversions'!$D$3</f>
        <v/>
      </c>
      <c r="DZ9">
        <f>INDEX('Input EIA Fuel Oil Price'!$B:$B,MATCH(DZ$2,'Input EIA Fuel Oil Price'!$A:$A,0),1)*'Unit Conversions'!$D$3</f>
        <v/>
      </c>
      <c r="EA9">
        <f>INDEX('Input EIA Fuel Oil Price'!$B:$B,MATCH(EA$2,'Input EIA Fuel Oil Price'!$A:$A,0),1)*'Unit Conversions'!$D$3</f>
        <v/>
      </c>
      <c r="EB9">
        <f>INDEX('Input EIA Fuel Oil Price'!$B:$B,MATCH(EB$2,'Input EIA Fuel Oil Price'!$A:$A,0),1)*'Unit Conversions'!$D$3</f>
        <v/>
      </c>
      <c r="EC9">
        <f>INDEX('Input EIA Fuel Oil Price'!$B:$B,MATCH(EC$2,'Input EIA Fuel Oil Price'!$A:$A,0),1)*'Unit Conversions'!$D$3</f>
        <v/>
      </c>
      <c r="ED9">
        <f>INDEX('Input EIA Fuel Oil Price'!$B:$B,MATCH(ED$2,'Input EIA Fuel Oil Price'!$A:$A,0),1)*'Unit Conversions'!$D$3</f>
        <v/>
      </c>
      <c r="EE9">
        <f>INDEX('Input EIA Fuel Oil Price'!$B:$B,MATCH(EE$2,'Input EIA Fuel Oil Price'!$A:$A,0),1)*'Unit Conversions'!$D$3</f>
        <v/>
      </c>
      <c r="EF9">
        <f>INDEX('Input EIA Fuel Oil Price'!$B:$B,MATCH(EF$2,'Input EIA Fuel Oil Price'!$A:$A,0),1)*'Unit Conversions'!$D$3</f>
        <v/>
      </c>
      <c r="EG9">
        <f>INDEX('Input EIA Fuel Oil Price'!$B:$B,MATCH(EG$2,'Input EIA Fuel Oil Price'!$A:$A,0),1)*'Unit Conversions'!$D$3</f>
        <v/>
      </c>
      <c r="EH9">
        <f>INDEX('Input EIA Fuel Oil Price'!$B:$B,MATCH(EH$2,'Input EIA Fuel Oil Price'!$A:$A,0),1)*'Unit Conversions'!$D$3</f>
        <v/>
      </c>
      <c r="EI9">
        <f>INDEX('Input EIA Fuel Oil Price'!$B:$B,MATCH(EI$2,'Input EIA Fuel Oil Price'!$A:$A,0),1)*'Unit Conversions'!$D$3</f>
        <v/>
      </c>
      <c r="EJ9">
        <f>INDEX('Input EIA Fuel Oil Price'!$B:$B,MATCH(EJ$2,'Input EIA Fuel Oil Price'!$A:$A,0),1)*'Unit Conversions'!$D$3</f>
        <v/>
      </c>
      <c r="EK9">
        <f>INDEX('Input EIA Fuel Oil Price'!$B:$B,MATCH(EK$2,'Input EIA Fuel Oil Price'!$A:$A,0),1)*'Unit Conversions'!$D$3</f>
        <v/>
      </c>
      <c r="EL9">
        <f>INDEX('Input EIA Fuel Oil Price'!$B:$B,MATCH(EL$2,'Input EIA Fuel Oil Price'!$A:$A,0),1)*'Unit Conversions'!$D$3</f>
        <v/>
      </c>
      <c r="EM9">
        <f>INDEX('Input EIA Fuel Oil Price'!$B:$B,MATCH(EM$2,'Input EIA Fuel Oil Price'!$A:$A,0),1)*'Unit Conversions'!$D$3</f>
        <v/>
      </c>
      <c r="EN9">
        <f>INDEX('Input EIA Fuel Oil Price'!$B:$B,MATCH(EN$2,'Input EIA Fuel Oil Price'!$A:$A,0),1)*'Unit Conversions'!$D$3</f>
        <v/>
      </c>
      <c r="EO9">
        <f>INDEX('Input EIA Fuel Oil Price'!$B:$B,MATCH(EO$2,'Input EIA Fuel Oil Price'!$A:$A,0),1)*'Unit Conversions'!$D$3</f>
        <v/>
      </c>
      <c r="EP9">
        <f>INDEX('Input EIA Fuel Oil Price'!$B:$B,MATCH(EP$2,'Input EIA Fuel Oil Price'!$A:$A,0),1)*'Unit Conversions'!$D$3</f>
        <v/>
      </c>
      <c r="EQ9">
        <f>INDEX('Input EIA Fuel Oil Price'!$B:$B,MATCH(EQ$2,'Input EIA Fuel Oil Price'!$A:$A,0),1)*'Unit Conversions'!$D$3</f>
        <v/>
      </c>
      <c r="ER9">
        <f>INDEX('Input EIA Fuel Oil Price'!$B:$B,MATCH(ER$2,'Input EIA Fuel Oil Price'!$A:$A,0),1)*'Unit Conversions'!$D$3</f>
        <v/>
      </c>
      <c r="ES9">
        <f>INDEX('Input EIA Fuel Oil Price'!$B:$B,MATCH(ES$2,'Input EIA Fuel Oil Price'!$A:$A,0),1)*'Unit Conversions'!$D$3</f>
        <v/>
      </c>
      <c r="ET9">
        <f>INDEX('Input EIA Fuel Oil Price'!$B:$B,MATCH(ET$2,'Input EIA Fuel Oil Price'!$A:$A,0),1)*'Unit Conversions'!$D$3</f>
        <v/>
      </c>
      <c r="EU9">
        <f>INDEX('Input EIA Fuel Oil Price'!$B:$B,MATCH(EU$2,'Input EIA Fuel Oil Price'!$A:$A,0),1)*'Unit Conversions'!$D$3</f>
        <v/>
      </c>
      <c r="EV9">
        <f>INDEX('Input EIA Fuel Oil Price'!$B:$B,MATCH(EV$2,'Input EIA Fuel Oil Price'!$A:$A,0),1)*'Unit Conversions'!$D$3</f>
        <v/>
      </c>
      <c r="EW9">
        <f>INDEX('Input EIA Fuel Oil Price'!$B:$B,MATCH(EW$2,'Input EIA Fuel Oil Price'!$A:$A,0),1)*'Unit Conversions'!$D$3</f>
        <v/>
      </c>
      <c r="EX9">
        <f>INDEX('Input EIA Fuel Oil Price'!$B:$B,MATCH(EX$2,'Input EIA Fuel Oil Price'!$A:$A,0),1)*'Unit Conversions'!$D$3</f>
        <v/>
      </c>
      <c r="EY9">
        <f>INDEX('Input EIA Fuel Oil Price'!$B:$B,MATCH(EY$2,'Input EIA Fuel Oil Price'!$A:$A,0),1)*'Unit Conversions'!$D$3</f>
        <v/>
      </c>
      <c r="EZ9">
        <f>INDEX('Input EIA Fuel Oil Price'!$B:$B,MATCH(EZ$2,'Input EIA Fuel Oil Price'!$A:$A,0),1)*'Unit Conversions'!$D$3</f>
        <v/>
      </c>
      <c r="FA9">
        <f>INDEX('Input EIA Fuel Oil Price'!$B:$B,MATCH(FA$2,'Input EIA Fuel Oil Price'!$A:$A,0),1)*'Unit Conversions'!$D$3</f>
        <v/>
      </c>
      <c r="FB9">
        <f>INDEX('Input EIA Fuel Oil Price'!$B:$B,MATCH(FB$2,'Input EIA Fuel Oil Price'!$A:$A,0),1)*'Unit Conversions'!$D$3</f>
        <v/>
      </c>
      <c r="FC9">
        <f>INDEX('Input EIA Fuel Oil Price'!$B:$B,MATCH(FC$2,'Input EIA Fuel Oil Price'!$A:$A,0),1)*'Unit Conversions'!$D$3</f>
        <v/>
      </c>
      <c r="FD9">
        <f>INDEX('Input EIA Fuel Oil Price'!$B:$B,MATCH(FD$2,'Input EIA Fuel Oil Price'!$A:$A,0),1)*'Unit Conversions'!$D$3</f>
        <v/>
      </c>
      <c r="FE9">
        <f>INDEX('Input EIA Fuel Oil Price'!$B:$B,MATCH(FE$2,'Input EIA Fuel Oil Price'!$A:$A,0),1)*'Unit Conversions'!$D$3</f>
        <v/>
      </c>
      <c r="FF9">
        <f>INDEX('Input EIA Fuel Oil Price'!$B:$B,MATCH(FF$2,'Input EIA Fuel Oil Price'!$A:$A,0),1)*'Unit Conversions'!$D$3</f>
        <v/>
      </c>
      <c r="FG9">
        <f>INDEX('Input EIA Fuel Oil Price'!$B:$B,MATCH(FG$2,'Input EIA Fuel Oil Price'!$A:$A,0),1)*'Unit Conversions'!$D$3</f>
        <v/>
      </c>
      <c r="FH9">
        <f>INDEX('Input EIA Fuel Oil Price'!$B:$B,MATCH(FH$2,'Input EIA Fuel Oil Price'!$A:$A,0),1)*'Unit Conversions'!$D$3</f>
        <v/>
      </c>
      <c r="FI9">
        <f>INDEX('Input EIA Fuel Oil Price'!$B:$B,MATCH(FI$2,'Input EIA Fuel Oil Price'!$A:$A,0),1)*'Unit Conversions'!$D$3</f>
        <v/>
      </c>
      <c r="FJ9">
        <f>INDEX('Input EIA Fuel Oil Price'!$B:$B,MATCH(FJ$2,'Input EIA Fuel Oil Price'!$A:$A,0),1)*'Unit Conversions'!$D$3</f>
        <v/>
      </c>
      <c r="FK9">
        <f>INDEX('Input EIA Fuel Oil Price'!$B:$B,MATCH(FK$2,'Input EIA Fuel Oil Price'!$A:$A,0),1)*'Unit Conversions'!$D$3</f>
        <v/>
      </c>
      <c r="FL9">
        <f>INDEX('Input EIA Fuel Oil Price'!$B:$B,MATCH(FL$2,'Input EIA Fuel Oil Price'!$A:$A,0),1)*'Unit Conversions'!$D$3</f>
        <v/>
      </c>
      <c r="FM9">
        <f>INDEX('Input EIA Fuel Oil Price'!$B:$B,MATCH(FM$2,'Input EIA Fuel Oil Price'!$A:$A,0),1)*'Unit Conversions'!$D$3</f>
        <v/>
      </c>
      <c r="FN9">
        <f>INDEX('Input EIA Fuel Oil Price'!$B:$B,MATCH(FN$2,'Input EIA Fuel Oil Price'!$A:$A,0),1)*'Unit Conversions'!$D$3</f>
        <v/>
      </c>
      <c r="FO9">
        <f>INDEX('Input EIA Fuel Oil Price'!$B:$B,MATCH(FO$2,'Input EIA Fuel Oil Price'!$A:$A,0),1)*'Unit Conversions'!$D$3</f>
        <v/>
      </c>
      <c r="FP9">
        <f>INDEX('Input EIA Fuel Oil Price'!$B:$B,MATCH(FP$2,'Input EIA Fuel Oil Price'!$A:$A,0),1)*'Unit Conversions'!$D$3</f>
        <v/>
      </c>
      <c r="FQ9">
        <f>INDEX('Input EIA Fuel Oil Price'!$B:$B,MATCH(FQ$2,'Input EIA Fuel Oil Price'!$A:$A,0),1)*'Unit Conversions'!$D$3</f>
        <v/>
      </c>
      <c r="FR9">
        <f>INDEX('Input EIA Fuel Oil Price'!$B:$B,MATCH(FR$2,'Input EIA Fuel Oil Price'!$A:$A,0),1)*'Unit Conversions'!$D$3</f>
        <v/>
      </c>
      <c r="FS9">
        <f>INDEX('Input EIA Fuel Oil Price'!$B:$B,MATCH(FS$2,'Input EIA Fuel Oil Price'!$A:$A,0),1)*'Unit Conversions'!$D$3</f>
        <v/>
      </c>
      <c r="FT9">
        <f>INDEX('Input EIA Fuel Oil Price'!$B:$B,MATCH(FT$2,'Input EIA Fuel Oil Price'!$A:$A,0),1)*'Unit Conversions'!$D$3</f>
        <v/>
      </c>
      <c r="FU9">
        <f>INDEX('Input EIA Fuel Oil Price'!$B:$B,MATCH(FU$2,'Input EIA Fuel Oil Price'!$A:$A,0),1)*'Unit Conversions'!$D$3</f>
        <v/>
      </c>
      <c r="FV9">
        <f>INDEX('Input EIA Fuel Oil Price'!$B:$B,MATCH(FV$2,'Input EIA Fuel Oil Price'!$A:$A,0),1)*'Unit Conversions'!$D$3</f>
        <v/>
      </c>
      <c r="FW9">
        <f>INDEX('Input EIA Fuel Oil Price'!$B:$B,MATCH(FW$2,'Input EIA Fuel Oil Price'!$A:$A,0),1)*'Unit Conversions'!$D$3</f>
        <v/>
      </c>
      <c r="FX9">
        <f>INDEX('Input EIA Fuel Oil Price'!$B:$B,MATCH(FX$2,'Input EIA Fuel Oil Price'!$A:$A,0),1)*'Unit Conversions'!$D$3</f>
        <v/>
      </c>
      <c r="FY9">
        <f>INDEX('Input EIA Fuel Oil Price'!$B:$B,MATCH(FY$2,'Input EIA Fuel Oil Price'!$A:$A,0),1)*'Unit Conversions'!$D$3</f>
        <v/>
      </c>
      <c r="FZ9">
        <f>INDEX('Input EIA Fuel Oil Price'!$B:$B,MATCH(FZ$2,'Input EIA Fuel Oil Price'!$A:$A,0),1)*'Unit Conversions'!$D$3</f>
        <v/>
      </c>
      <c r="GA9">
        <f>INDEX('Input EIA Fuel Oil Price'!$B:$B,MATCH(GA$2,'Input EIA Fuel Oil Price'!$A:$A,0),1)*'Unit Conversions'!$D$3</f>
        <v/>
      </c>
      <c r="GB9">
        <f>INDEX('Input EIA Fuel Oil Price'!$B:$B,MATCH(GB$2,'Input EIA Fuel Oil Price'!$A:$A,0),1)*'Unit Conversions'!$D$3</f>
        <v/>
      </c>
      <c r="GC9">
        <f>INDEX('Input EIA Fuel Oil Price'!$B:$B,MATCH(GC$2,'Input EIA Fuel Oil Price'!$A:$A,0),1)*'Unit Conversions'!$D$3</f>
        <v/>
      </c>
      <c r="GD9">
        <f>INDEX('Input EIA Fuel Oil Price'!$B:$B,MATCH(GD$2,'Input EIA Fuel Oil Price'!$A:$A,0),1)*'Unit Conversions'!$D$3</f>
        <v/>
      </c>
      <c r="GE9">
        <f>INDEX('Input EIA Fuel Oil Price'!$B:$B,MATCH(GE$2,'Input EIA Fuel Oil Price'!$A:$A,0),1)*'Unit Conversions'!$D$3</f>
        <v/>
      </c>
      <c r="GF9">
        <f>INDEX('Input EIA Fuel Oil Price'!$B:$B,MATCH(GF$2,'Input EIA Fuel Oil Price'!$A:$A,0),1)*'Unit Conversions'!$D$3</f>
        <v/>
      </c>
      <c r="GG9">
        <f>INDEX('Input EIA Fuel Oil Price'!$B:$B,MATCH(GG$2,'Input EIA Fuel Oil Price'!$A:$A,0),1)*'Unit Conversions'!$D$3</f>
        <v/>
      </c>
      <c r="GH9">
        <f>INDEX('Input EIA Fuel Oil Price'!$B:$B,MATCH(GH$2,'Input EIA Fuel Oil Price'!$A:$A,0),1)*'Unit Conversions'!$D$3</f>
        <v/>
      </c>
      <c r="GI9">
        <f>INDEX('Input EIA Fuel Oil Price'!$B:$B,MATCH(GI$2,'Input EIA Fuel Oil Price'!$A:$A,0),1)*'Unit Conversions'!$D$3</f>
        <v/>
      </c>
      <c r="GJ9">
        <f>INDEX('Input EIA Fuel Oil Price'!$B:$B,MATCH(GJ$2,'Input EIA Fuel Oil Price'!$A:$A,0),1)*'Unit Conversions'!$D$3</f>
        <v/>
      </c>
      <c r="GK9">
        <f>INDEX('Input EIA Fuel Oil Price'!$B:$B,MATCH(GK$2,'Input EIA Fuel Oil Price'!$A:$A,0),1)*'Unit Conversions'!$D$3</f>
        <v/>
      </c>
      <c r="GL9">
        <f>INDEX('Input EIA Fuel Oil Price'!$B:$B,MATCH(GL$2,'Input EIA Fuel Oil Price'!$A:$A,0),1)*'Unit Conversions'!$D$3</f>
        <v/>
      </c>
      <c r="GM9">
        <f>INDEX('Input EIA Fuel Oil Price'!$B:$B,MATCH(GM$2,'Input EIA Fuel Oil Price'!$A:$A,0),1)*'Unit Conversions'!$D$3</f>
        <v/>
      </c>
      <c r="GN9">
        <f>INDEX('Input EIA Fuel Oil Price'!$B:$B,MATCH(GN$2,'Input EIA Fuel Oil Price'!$A:$A,0),1)*'Unit Conversions'!$D$3</f>
        <v/>
      </c>
      <c r="GO9">
        <f>INDEX('Input EIA Fuel Oil Price'!$B:$B,MATCH(GO$2,'Input EIA Fuel Oil Price'!$A:$A,0),1)*'Unit Conversions'!$D$3</f>
        <v/>
      </c>
      <c r="GP9">
        <f>INDEX('Input EIA Fuel Oil Price'!$B:$B,MATCH(GP$2,'Input EIA Fuel Oil Price'!$A:$A,0),1)*'Unit Conversions'!$D$3</f>
        <v/>
      </c>
      <c r="GQ9">
        <f>INDEX('Input EIA Fuel Oil Price'!$B:$B,MATCH(GQ$2,'Input EIA Fuel Oil Price'!$A:$A,0),1)*'Unit Conversions'!$D$3</f>
        <v/>
      </c>
      <c r="GR9">
        <f>INDEX('Input EIA Fuel Oil Price'!$B:$B,MATCH(GR$2,'Input EIA Fuel Oil Price'!$A:$A,0),1)*'Unit Conversions'!$D$3</f>
        <v/>
      </c>
      <c r="GS9">
        <f>INDEX('Input EIA Fuel Oil Price'!$B:$B,MATCH(GS$2,'Input EIA Fuel Oil Price'!$A:$A,0),1)*'Unit Conversions'!$D$3</f>
        <v/>
      </c>
      <c r="GT9">
        <f>INDEX('Input EIA Fuel Oil Price'!$B:$B,MATCH(GT$2,'Input EIA Fuel Oil Price'!$A:$A,0),1)*'Unit Conversions'!$D$3</f>
        <v/>
      </c>
      <c r="GU9">
        <f>INDEX('Input EIA Fuel Oil Price'!$B:$B,MATCH(GU$2,'Input EIA Fuel Oil Price'!$A:$A,0),1)*'Unit Conversions'!$D$3</f>
        <v/>
      </c>
      <c r="GV9">
        <f>INDEX('Input EIA Fuel Oil Price'!$B:$B,MATCH(GV$2,'Input EIA Fuel Oil Price'!$A:$A,0),1)*'Unit Conversions'!$D$3</f>
        <v/>
      </c>
      <c r="GW9">
        <f>INDEX('Input EIA Fuel Oil Price'!$B:$B,MATCH(GW$2,'Input EIA Fuel Oil Price'!$A:$A,0),1)*'Unit Conversions'!$D$3</f>
        <v/>
      </c>
      <c r="GX9">
        <f>INDEX('Input EIA Fuel Oil Price'!$B:$B,MATCH(GX$2,'Input EIA Fuel Oil Price'!$A:$A,0),1)*'Unit Conversions'!$D$3</f>
        <v/>
      </c>
      <c r="GY9">
        <f>INDEX('Input EIA Fuel Oil Price'!$B:$B,MATCH(GY$2,'Input EIA Fuel Oil Price'!$A:$A,0),1)*'Unit Conversions'!$D$3</f>
        <v/>
      </c>
      <c r="GZ9">
        <f>INDEX('Input EIA Fuel Oil Price'!$B:$B,MATCH(GZ$2,'Input EIA Fuel Oil Price'!$A:$A,0),1)*'Unit Conversions'!$D$3</f>
        <v/>
      </c>
      <c r="HA9">
        <f>INDEX('Input EIA Fuel Oil Price'!$B:$B,MATCH(HA$2,'Input EIA Fuel Oil Price'!$A:$A,0),1)*'Unit Conversions'!$D$3</f>
        <v/>
      </c>
      <c r="HB9">
        <f>INDEX('Input EIA Fuel Oil Price'!$B:$B,MATCH(HB$2,'Input EIA Fuel Oil Price'!$A:$A,0),1)*'Unit Conversions'!$D$3</f>
        <v/>
      </c>
      <c r="HC9">
        <f>INDEX('Input EIA Fuel Oil Price'!$B:$B,MATCH(HC$2,'Input EIA Fuel Oil Price'!$A:$A,0),1)*'Unit Conversions'!$D$3</f>
        <v/>
      </c>
      <c r="HD9">
        <f>INDEX('Input EIA Fuel Oil Price'!$B:$B,MATCH(HD$2,'Input EIA Fuel Oil Price'!$A:$A,0),1)*'Unit Conversions'!$D$3</f>
        <v/>
      </c>
      <c r="HE9">
        <f>INDEX('Input EIA Fuel Oil Price'!$B:$B,MATCH(HE$2,'Input EIA Fuel Oil Price'!$A:$A,0),1)*'Unit Conversions'!$D$3</f>
        <v/>
      </c>
      <c r="HF9">
        <f>INDEX('Input EIA Fuel Oil Price'!$B:$B,MATCH(HF$2,'Input EIA Fuel Oil Price'!$A:$A,0),1)*'Unit Conversions'!$D$3</f>
        <v/>
      </c>
      <c r="HG9">
        <f>INDEX('Input EIA Fuel Oil Price'!$B:$B,MATCH(HG$2,'Input EIA Fuel Oil Price'!$A:$A,0),1)*'Unit Conversions'!$D$3</f>
        <v/>
      </c>
      <c r="HH9">
        <f>INDEX('Input EIA Fuel Oil Price'!$B:$B,MATCH(HH$2,'Input EIA Fuel Oil Price'!$A:$A,0),1)*'Unit Conversions'!$D$3</f>
        <v/>
      </c>
      <c r="HI9">
        <f>INDEX('Input EIA Fuel Oil Price'!$B:$B,MATCH(HI$2,'Input EIA Fuel Oil Price'!$A:$A,0),1)*'Unit Conversions'!$D$3</f>
        <v/>
      </c>
      <c r="HJ9">
        <f>INDEX('Input EIA Fuel Oil Price'!$B:$B,MATCH(HJ$2,'Input EIA Fuel Oil Price'!$A:$A,0),1)*'Unit Conversions'!$D$3</f>
        <v/>
      </c>
      <c r="HK9">
        <f>INDEX('Input EIA Fuel Oil Price'!$B:$B,MATCH(HK$2,'Input EIA Fuel Oil Price'!$A:$A,0),1)*'Unit Conversions'!$D$3</f>
        <v/>
      </c>
      <c r="HL9">
        <f>INDEX('Input EIA Fuel Oil Price'!$B:$B,MATCH(HL$2,'Input EIA Fuel Oil Price'!$A:$A,0),1)*'Unit Conversions'!$D$3</f>
        <v/>
      </c>
      <c r="HM9">
        <f>INDEX('Input EIA Fuel Oil Price'!$B:$B,MATCH(HM$2,'Input EIA Fuel Oil Price'!$A:$A,0),1)*'Unit Conversions'!$D$3</f>
        <v/>
      </c>
      <c r="HN9">
        <f>INDEX('Input EIA Fuel Oil Price'!$B:$B,MATCH(HN$2,'Input EIA Fuel Oil Price'!$A:$A,0),1)*'Unit Conversions'!$D$3</f>
        <v/>
      </c>
      <c r="HO9">
        <f>INDEX('Input EIA Fuel Oil Price'!$B:$B,MATCH(HO$2,'Input EIA Fuel Oil Price'!$A:$A,0),1)*'Unit Conversions'!$D$3</f>
        <v/>
      </c>
      <c r="HP9">
        <f>INDEX('Input EIA Fuel Oil Price'!$B:$B,MATCH(HP$2,'Input EIA Fuel Oil Price'!$A:$A,0),1)*'Unit Conversions'!$D$3</f>
        <v/>
      </c>
      <c r="HQ9">
        <f>INDEX('Input EIA Fuel Oil Price'!$B:$B,MATCH(HQ$2,'Input EIA Fuel Oil Price'!$A:$A,0),1)*'Unit Conversions'!$D$3</f>
        <v/>
      </c>
      <c r="HR9">
        <f>INDEX('Input EIA Fuel Oil Price'!$B:$B,MATCH(HR$2,'Input EIA Fuel Oil Price'!$A:$A,0),1)*'Unit Conversions'!$D$3</f>
        <v/>
      </c>
      <c r="HS9">
        <f>INDEX('Input EIA Fuel Oil Price'!$B:$B,MATCH(HS$2,'Input EIA Fuel Oil Price'!$A:$A,0),1)*'Unit Conversions'!$D$3</f>
        <v/>
      </c>
      <c r="HT9">
        <f>INDEX('Input EIA Fuel Oil Price'!$B:$B,MATCH(HT$2,'Input EIA Fuel Oil Price'!$A:$A,0),1)*'Unit Conversions'!$D$3</f>
        <v/>
      </c>
      <c r="HU9">
        <f>INDEX('Input EIA Fuel Oil Price'!$B:$B,MATCH(HU$2,'Input EIA Fuel Oil Price'!$A:$A,0),1)*'Unit Conversions'!$D$3</f>
        <v/>
      </c>
      <c r="HV9">
        <f>INDEX('Input EIA Fuel Oil Price'!$B:$B,MATCH(HV$2,'Input EIA Fuel Oil Price'!$A:$A,0),1)*'Unit Conversions'!$D$3</f>
        <v/>
      </c>
      <c r="HW9">
        <f>INDEX('Input EIA Fuel Oil Price'!$B:$B,MATCH(HW$2,'Input EIA Fuel Oil Price'!$A:$A,0),1)*'Unit Conversions'!$D$3</f>
        <v/>
      </c>
      <c r="HX9">
        <f>INDEX('Input EIA Fuel Oil Price'!$B:$B,MATCH(HX$2,'Input EIA Fuel Oil Price'!$A:$A,0),1)*'Unit Conversions'!$D$3</f>
        <v/>
      </c>
      <c r="HY9">
        <f>INDEX('Input EIA Fuel Oil Price'!$B:$B,MATCH(HY$2,'Input EIA Fuel Oil Price'!$A:$A,0),1)*'Unit Conversions'!$D$3</f>
        <v/>
      </c>
      <c r="HZ9">
        <f>INDEX('Input EIA Fuel Oil Price'!$B:$B,MATCH(HZ$2,'Input EIA Fuel Oil Price'!$A:$A,0),1)*'Unit Conversions'!$D$3</f>
        <v/>
      </c>
      <c r="IA9">
        <f>INDEX('Input EIA Fuel Oil Price'!$B:$B,MATCH(IA$2,'Input EIA Fuel Oil Price'!$A:$A,0),1)*'Unit Conversions'!$D$3</f>
        <v/>
      </c>
      <c r="IB9">
        <f>INDEX('Input EIA Fuel Oil Price'!$B:$B,MATCH(IB$2,'Input EIA Fuel Oil Price'!$A:$A,0),1)*'Unit Conversions'!$D$3</f>
        <v/>
      </c>
      <c r="IC9">
        <f>INDEX('Input EIA Fuel Oil Price'!$B:$B,MATCH(IC$2,'Input EIA Fuel Oil Price'!$A:$A,0),1)*'Unit Conversions'!$D$3</f>
        <v/>
      </c>
      <c r="ID9">
        <f>INDEX('Input EIA Fuel Oil Price'!$B:$B,MATCH(ID$2,'Input EIA Fuel Oil Price'!$A:$A,0),1)*'Unit Conversions'!$D$3</f>
        <v/>
      </c>
      <c r="IE9">
        <f>INDEX('Input EIA Fuel Oil Price'!$B:$B,MATCH(IE$2,'Input EIA Fuel Oil Price'!$A:$A,0),1)*'Unit Conversions'!$D$3</f>
        <v/>
      </c>
      <c r="IF9">
        <f>INDEX('Input EIA Fuel Oil Price'!$B:$B,MATCH(IF$2,'Input EIA Fuel Oil Price'!$A:$A,0),1)*'Unit Conversions'!$D$3</f>
        <v/>
      </c>
      <c r="IG9">
        <f>INDEX('Input EIA Fuel Oil Price'!$B:$B,MATCH(IG$2,'Input EIA Fuel Oil Price'!$A:$A,0),1)*'Unit Conversions'!$D$3</f>
        <v/>
      </c>
      <c r="IH9">
        <f>INDEX('Input EIA Fuel Oil Price'!$B:$B,MATCH(IH$2,'Input EIA Fuel Oil Price'!$A:$A,0),1)*'Unit Conversions'!$D$3</f>
        <v/>
      </c>
      <c r="II9">
        <f>INDEX('Input EIA Fuel Oil Price'!$B:$B,MATCH(II$2,'Input EIA Fuel Oil Price'!$A:$A,0),1)*'Unit Conversions'!$D$3</f>
        <v/>
      </c>
      <c r="IJ9">
        <f>INDEX('Input EIA Fuel Oil Price'!$B:$B,MATCH(IJ$2,'Input EIA Fuel Oil Price'!$A:$A,0),1)*'Unit Conversions'!$D$3</f>
        <v/>
      </c>
      <c r="IK9">
        <f>INDEX('Input EIA Fuel Oil Price'!$B:$B,MATCH(IK$2,'Input EIA Fuel Oil Price'!$A:$A,0),1)*'Unit Conversions'!$D$3</f>
        <v/>
      </c>
      <c r="IL9">
        <f>INDEX('Input EIA Fuel Oil Price'!$B:$B,MATCH(IL$2,'Input EIA Fuel Oil Price'!$A:$A,0),1)*'Unit Conversions'!$D$3</f>
        <v/>
      </c>
      <c r="IM9">
        <f>INDEX('Input EIA Fuel Oil Price'!$B:$B,MATCH(IM$2,'Input EIA Fuel Oil Price'!$A:$A,0),1)*'Unit Conversions'!$D$3</f>
        <v/>
      </c>
      <c r="IN9">
        <f>INDEX('Input EIA Fuel Oil Price'!$B:$B,MATCH(IN$2,'Input EIA Fuel Oil Price'!$A:$A,0),1)*'Unit Conversions'!$D$3</f>
        <v/>
      </c>
      <c r="IO9">
        <f>INDEX('Input EIA Fuel Oil Price'!$B:$B,MATCH(IO$2,'Input EIA Fuel Oil Price'!$A:$A,0),1)*'Unit Conversions'!$D$3</f>
        <v/>
      </c>
      <c r="IP9">
        <f>INDEX('Input EIA Fuel Oil Price'!$B:$B,MATCH(IP$2,'Input EIA Fuel Oil Price'!$A:$A,0),1)*'Unit Conversions'!$D$3</f>
        <v/>
      </c>
      <c r="IQ9">
        <f>INDEX('Input EIA Fuel Oil Price'!$B:$B,MATCH(IQ$2,'Input EIA Fuel Oil Price'!$A:$A,0),1)*'Unit Conversions'!$D$3</f>
        <v/>
      </c>
      <c r="IR9">
        <f>INDEX('Input EIA Fuel Oil Price'!$B:$B,MATCH(IR$2,'Input EIA Fuel Oil Price'!$A:$A,0),1)*'Unit Conversions'!$D$3</f>
        <v/>
      </c>
      <c r="IS9">
        <f>INDEX('Input EIA Fuel Oil Price'!$B:$B,MATCH(IS$2,'Input EIA Fuel Oil Price'!$A:$A,0),1)*'Unit Conversions'!$D$3</f>
        <v/>
      </c>
      <c r="IT9">
        <f>INDEX('Input EIA Fuel Oil Price'!$B:$B,MATCH(IT$2,'Input EIA Fuel Oil Price'!$A:$A,0),1)*'Unit Conversions'!$D$3</f>
        <v/>
      </c>
      <c r="IU9">
        <f>INDEX('Input EIA Fuel Oil Price'!$B:$B,MATCH(IU$2,'Input EIA Fuel Oil Price'!$A:$A,0),1)*'Unit Conversions'!$D$3</f>
        <v/>
      </c>
      <c r="IV9">
        <f>INDEX('Input EIA Fuel Oil Price'!$B:$B,MATCH(IV$2,'Input EIA Fuel Oil Price'!$A:$A,0),1)*'Unit Conversions'!$D$3</f>
        <v/>
      </c>
      <c r="IW9">
        <f>INDEX('Input EIA Fuel Oil Price'!$B:$B,MATCH(IW$2,'Input EIA Fuel Oil Price'!$A:$A,0),1)*'Unit Conversions'!$D$3</f>
        <v/>
      </c>
      <c r="IX9">
        <f>INDEX('Input EIA Fuel Oil Price'!$B:$B,MATCH(IX$2,'Input EIA Fuel Oil Price'!$A:$A,0),1)*'Unit Conversions'!$D$3</f>
        <v/>
      </c>
      <c r="IY9">
        <f>INDEX('Input EIA Fuel Oil Price'!$B:$B,MATCH(IY$2,'Input EIA Fuel Oil Price'!$A:$A,0),1)*'Unit Conversions'!$D$3</f>
        <v/>
      </c>
      <c r="IZ9">
        <f>INDEX('Input EIA Fuel Oil Price'!$B:$B,MATCH(IZ$2,'Input EIA Fuel Oil Price'!$A:$A,0),1)*'Unit Conversions'!$D$3</f>
        <v/>
      </c>
      <c r="JA9">
        <f>INDEX('Input EIA Fuel Oil Price'!$B:$B,MATCH(JA$2,'Input EIA Fuel Oil Price'!$A:$A,0),1)*'Unit Conversions'!$D$3</f>
        <v/>
      </c>
      <c r="JB9">
        <f>INDEX('Input EIA Fuel Oil Price'!$B:$B,MATCH(JB$2,'Input EIA Fuel Oil Price'!$A:$A,0),1)*'Unit Conversions'!$D$3</f>
        <v/>
      </c>
      <c r="JC9">
        <f>INDEX('Input EIA Fuel Oil Price'!$B:$B,MATCH(JC$2,'Input EIA Fuel Oil Price'!$A:$A,0),1)*'Unit Conversions'!$D$3</f>
        <v/>
      </c>
      <c r="JD9">
        <f>INDEX('Input EIA Fuel Oil Price'!$B:$B,MATCH(JD$2,'Input EIA Fuel Oil Price'!$A:$A,0),1)*'Unit Conversions'!$D$3</f>
        <v/>
      </c>
      <c r="JE9">
        <f>INDEX('Input EIA Fuel Oil Price'!$B:$B,MATCH(JE$2,'Input EIA Fuel Oil Price'!$A:$A,0),1)*'Unit Conversions'!$D$3</f>
        <v/>
      </c>
      <c r="JF9">
        <f>INDEX('Input EIA Fuel Oil Price'!$B:$B,MATCH(JF$2,'Input EIA Fuel Oil Price'!$A:$A,0),1)*'Unit Conversions'!$D$3</f>
        <v/>
      </c>
      <c r="JG9">
        <f>INDEX('Input EIA Fuel Oil Price'!$B:$B,MATCH(JG$2,'Input EIA Fuel Oil Price'!$A:$A,0),1)*'Unit Conversions'!$D$3</f>
        <v/>
      </c>
      <c r="JH9">
        <f>INDEX('Input EIA Fuel Oil Price'!$B:$B,MATCH(JH$2,'Input EIA Fuel Oil Price'!$A:$A,0),1)*'Unit Conversions'!$D$3</f>
        <v/>
      </c>
      <c r="JI9">
        <f>INDEX('Input EIA Fuel Oil Price'!$B:$B,MATCH(JI$2,'Input EIA Fuel Oil Price'!$A:$A,0),1)*'Unit Conversions'!$D$3</f>
        <v/>
      </c>
      <c r="JJ9">
        <f>INDEX('Input EIA Fuel Oil Price'!$B:$B,MATCH(JJ$2,'Input EIA Fuel Oil Price'!$A:$A,0),1)*'Unit Conversions'!$D$3</f>
        <v/>
      </c>
      <c r="JK9">
        <f>INDEX('Input EIA Fuel Oil Price'!$B:$B,MATCH(JK$2,'Input EIA Fuel Oil Price'!$A:$A,0),1)*'Unit Conversions'!$D$3</f>
        <v/>
      </c>
      <c r="JL9">
        <f>INDEX('Input EIA Fuel Oil Price'!$B:$B,MATCH(JL$2,'Input EIA Fuel Oil Price'!$A:$A,0),1)*'Unit Conversions'!$D$3</f>
        <v/>
      </c>
      <c r="JM9">
        <f>INDEX('Input EIA Fuel Oil Price'!$B:$B,MATCH(JM$2,'Input EIA Fuel Oil Price'!$A:$A,0),1)*'Unit Conversions'!$D$3</f>
        <v/>
      </c>
      <c r="JN9">
        <f>INDEX('Input EIA Fuel Oil Price'!$B:$B,MATCH(JN$2,'Input EIA Fuel Oil Price'!$A:$A,0),1)*'Unit Conversions'!$D$3</f>
        <v/>
      </c>
      <c r="JO9">
        <f>INDEX('Input EIA Fuel Oil Price'!$B:$B,MATCH(JO$2,'Input EIA Fuel Oil Price'!$A:$A,0),1)*'Unit Conversions'!$D$3</f>
        <v/>
      </c>
      <c r="JP9">
        <f>INDEX('Input EIA Fuel Oil Price'!$B:$B,MATCH(JP$2,'Input EIA Fuel Oil Price'!$A:$A,0),1)*'Unit Conversions'!$D$3</f>
        <v/>
      </c>
      <c r="JQ9">
        <f>INDEX('Input EIA Fuel Oil Price'!$B:$B,MATCH(JQ$2,'Input EIA Fuel Oil Price'!$A:$A,0),1)*'Unit Conversions'!$D$3</f>
        <v/>
      </c>
      <c r="JR9">
        <f>INDEX('Input EIA Fuel Oil Price'!$B:$B,MATCH(JR$2,'Input EIA Fuel Oil Price'!$A:$A,0),1)*'Unit Conversions'!$D$3</f>
        <v/>
      </c>
      <c r="JS9">
        <f>INDEX('Input EIA Fuel Oil Price'!$B:$B,MATCH(JS$2,'Input EIA Fuel Oil Price'!$A:$A,0),1)*'Unit Conversions'!$D$3</f>
        <v/>
      </c>
      <c r="JT9">
        <f>INDEX('Input EIA Fuel Oil Price'!$B:$B,MATCH(JT$2,'Input EIA Fuel Oil Price'!$A:$A,0),1)*'Unit Conversions'!$D$3</f>
        <v/>
      </c>
      <c r="JU9">
        <f>INDEX('Input EIA Fuel Oil Price'!$B:$B,MATCH(JU$2,'Input EIA Fuel Oil Price'!$A:$A,0),1)*'Unit Conversions'!$D$3</f>
        <v/>
      </c>
      <c r="JV9">
        <f>INDEX('Input EIA Fuel Oil Price'!$B:$B,MATCH(JV$2,'Input EIA Fuel Oil Price'!$A:$A,0),1)*'Unit Conversions'!$D$3</f>
        <v/>
      </c>
      <c r="JW9">
        <f>INDEX('Input EIA Fuel Oil Price'!$B:$B,MATCH(JW$2,'Input EIA Fuel Oil Price'!$A:$A,0),1)*'Unit Conversions'!$D$3</f>
        <v/>
      </c>
      <c r="JX9">
        <f>INDEX('Input EIA Fuel Oil Price'!$B:$B,MATCH(JX$2,'Input EIA Fuel Oil Price'!$A:$A,0),1)*'Unit Conversions'!$D$3</f>
        <v/>
      </c>
      <c r="JY9">
        <f>INDEX('Input EIA Fuel Oil Price'!$B:$B,MATCH(JY$2,'Input EIA Fuel Oil Price'!$A:$A,0),1)*'Unit Conversions'!$D$3</f>
        <v/>
      </c>
      <c r="JZ9">
        <f>INDEX('Input EIA Fuel Oil Price'!$B:$B,MATCH(JZ$2,'Input EIA Fuel Oil Price'!$A:$A,0),1)*'Unit Conversions'!$D$3</f>
        <v/>
      </c>
      <c r="KA9">
        <f>INDEX('Input EIA Fuel Oil Price'!$B:$B,MATCH(KA$2,'Input EIA Fuel Oil Price'!$A:$A,0),1)*'Unit Conversions'!$D$3</f>
        <v/>
      </c>
      <c r="KB9">
        <f>INDEX('Input EIA Fuel Oil Price'!$B:$B,MATCH(KB$2,'Input EIA Fuel Oil Price'!$A:$A,0),1)*'Unit Conversions'!$D$3</f>
        <v/>
      </c>
      <c r="KC9">
        <f>INDEX('Input EIA Fuel Oil Price'!$B:$B,MATCH(KC$2,'Input EIA Fuel Oil Price'!$A:$A,0),1)*'Unit Conversions'!$D$3</f>
        <v/>
      </c>
      <c r="KD9">
        <f>INDEX('Input EIA Fuel Oil Price'!$B:$B,MATCH(KD$2,'Input EIA Fuel Oil Price'!$A:$A,0),1)*'Unit Conversions'!$D$3</f>
        <v/>
      </c>
      <c r="KE9">
        <f>INDEX('Input EIA Fuel Oil Price'!$B:$B,MATCH(KE$2,'Input EIA Fuel Oil Price'!$A:$A,0),1)*'Unit Conversions'!$D$3</f>
        <v/>
      </c>
      <c r="KF9">
        <f>INDEX('Input EIA Fuel Oil Price'!$B:$B,MATCH(KF$2,'Input EIA Fuel Oil Price'!$A:$A,0),1)*'Unit Conversions'!$D$3</f>
        <v/>
      </c>
      <c r="KG9">
        <f>INDEX('Input EIA Fuel Oil Price'!$B:$B,MATCH(KG$2,'Input EIA Fuel Oil Price'!$A:$A,0),1)*'Unit Conversions'!$D$3</f>
        <v/>
      </c>
      <c r="KH9">
        <f>INDEX('Input EIA Fuel Oil Price'!$B:$B,MATCH(KH$2,'Input EIA Fuel Oil Price'!$A:$A,0),1)*'Unit Conversions'!$D$3</f>
        <v/>
      </c>
      <c r="KI9">
        <f>INDEX('Input EIA Fuel Oil Price'!$B:$B,MATCH(KI$2,'Input EIA Fuel Oil Price'!$A:$A,0),1)*'Unit Conversions'!$D$3</f>
        <v/>
      </c>
      <c r="KJ9">
        <f>INDEX('Input EIA Fuel Oil Price'!$B:$B,MATCH(KJ$2,'Input EIA Fuel Oil Price'!$A:$A,0),1)*'Unit Conversions'!$D$3</f>
        <v/>
      </c>
      <c r="KK9">
        <f>INDEX('Input EIA Fuel Oil Price'!$B:$B,MATCH(KK$2,'Input EIA Fuel Oil Price'!$A:$A,0),1)*'Unit Conversions'!$D$3</f>
        <v/>
      </c>
      <c r="KL9">
        <f>INDEX('Input EIA Fuel Oil Price'!$B:$B,MATCH(KL$2,'Input EIA Fuel Oil Price'!$A:$A,0),1)*'Unit Conversions'!$D$3</f>
        <v/>
      </c>
      <c r="KM9">
        <f>INDEX('Input EIA Fuel Oil Price'!$B:$B,MATCH(KM$2,'Input EIA Fuel Oil Price'!$A:$A,0),1)*'Unit Conversions'!$D$3</f>
        <v/>
      </c>
      <c r="KN9">
        <f>INDEX('Input EIA Fuel Oil Price'!$B:$B,MATCH(KN$2,'Input EIA Fuel Oil Price'!$A:$A,0),1)*'Unit Conversions'!$D$3</f>
        <v/>
      </c>
      <c r="KO9">
        <f>INDEX('Input EIA Fuel Oil Price'!$B:$B,MATCH(KO$2,'Input EIA Fuel Oil Price'!$A:$A,0),1)*'Unit Conversions'!$D$3</f>
        <v/>
      </c>
      <c r="KP9">
        <f>INDEX('Input EIA Fuel Oil Price'!$B:$B,MATCH(KP$2,'Input EIA Fuel Oil Price'!$A:$A,0),1)*'Unit Conversions'!$D$3</f>
        <v/>
      </c>
      <c r="KQ9">
        <f>INDEX('Input EIA Fuel Oil Price'!$B:$B,MATCH(KQ$2,'Input EIA Fuel Oil Price'!$A:$A,0),1)*'Unit Conversions'!$D$3</f>
        <v/>
      </c>
      <c r="KR9">
        <f>INDEX('Input EIA Fuel Oil Price'!$B:$B,MATCH(KR$2,'Input EIA Fuel Oil Price'!$A:$A,0),1)*'Unit Conversions'!$D$3</f>
        <v/>
      </c>
      <c r="KS9">
        <f>INDEX('Input EIA Fuel Oil Price'!$B:$B,MATCH(KS$2,'Input EIA Fuel Oil Price'!$A:$A,0),1)*'Unit Conversions'!$D$3</f>
        <v/>
      </c>
      <c r="KT9">
        <f>INDEX('Input EIA Fuel Oil Price'!$B:$B,MATCH(KT$2,'Input EIA Fuel Oil Price'!$A:$A,0),1)*'Unit Conversions'!$D$3</f>
        <v/>
      </c>
      <c r="KU9">
        <f>INDEX('Input EIA Fuel Oil Price'!$B:$B,MATCH(KU$2,'Input EIA Fuel Oil Price'!$A:$A,0),1)*'Unit Conversions'!$D$3</f>
        <v/>
      </c>
      <c r="KV9">
        <f>INDEX('Input EIA Fuel Oil Price'!$B:$B,MATCH(KV$2,'Input EIA Fuel Oil Price'!$A:$A,0),1)*'Unit Conversions'!$D$3</f>
        <v/>
      </c>
      <c r="KW9">
        <f>INDEX('Input EIA Fuel Oil Price'!$B:$B,MATCH(KW$2,'Input EIA Fuel Oil Price'!$A:$A,0),1)*'Unit Conversions'!$D$3</f>
        <v/>
      </c>
      <c r="KX9">
        <f>INDEX('Input EIA Fuel Oil Price'!$B:$B,MATCH(KX$2,'Input EIA Fuel Oil Price'!$A:$A,0),1)*'Unit Conversions'!$D$3</f>
        <v/>
      </c>
      <c r="KY9">
        <f>INDEX('Input EIA Fuel Oil Price'!$B:$B,MATCH(KY$2,'Input EIA Fuel Oil Price'!$A:$A,0),1)*'Unit Conversions'!$D$3</f>
        <v/>
      </c>
      <c r="KZ9">
        <f>INDEX('Input EIA Fuel Oil Price'!$B:$B,MATCH(KZ$2,'Input EIA Fuel Oil Price'!$A:$A,0),1)*'Unit Conversions'!$D$3</f>
        <v/>
      </c>
      <c r="LA9">
        <f>INDEX('Input EIA Fuel Oil Price'!$B:$B,MATCH(LA$2,'Input EIA Fuel Oil Price'!$A:$A,0),1)*'Unit Conversions'!$D$3</f>
        <v/>
      </c>
      <c r="LB9">
        <f>INDEX('Input EIA Fuel Oil Price'!$B:$B,MATCH(LB$2,'Input EIA Fuel Oil Price'!$A:$A,0),1)*'Unit Conversions'!$D$3</f>
        <v/>
      </c>
      <c r="LC9">
        <f>INDEX('Input EIA Fuel Oil Price'!$B:$B,MATCH(LC$2,'Input EIA Fuel Oil Price'!$A:$A,0),1)*'Unit Conversions'!$D$3</f>
        <v/>
      </c>
      <c r="LD9">
        <f>INDEX('Input EIA Fuel Oil Price'!$B:$B,MATCH(LD$2,'Input EIA Fuel Oil Price'!$A:$A,0),1)*'Unit Conversions'!$D$3</f>
        <v/>
      </c>
      <c r="LE9">
        <f>INDEX('Input EIA Fuel Oil Price'!$B:$B,MATCH(LE$2,'Input EIA Fuel Oil Price'!$A:$A,0),1)*'Unit Conversions'!$D$3</f>
        <v/>
      </c>
      <c r="LF9">
        <f>INDEX('Input EIA Fuel Oil Price'!$B:$B,MATCH(LF$2,'Input EIA Fuel Oil Price'!$A:$A,0),1)*'Unit Conversions'!$D$3</f>
        <v/>
      </c>
      <c r="LG9">
        <f>INDEX('Input EIA Fuel Oil Price'!$B:$B,MATCH(LG$2,'Input EIA Fuel Oil Price'!$A:$A,0),1)*'Unit Conversions'!$D$3</f>
        <v/>
      </c>
      <c r="LH9">
        <f>INDEX('Input EIA Fuel Oil Price'!$B:$B,MATCH(LH$2,'Input EIA Fuel Oil Price'!$A:$A,0),1)*'Unit Conversions'!$D$3</f>
        <v/>
      </c>
      <c r="LI9">
        <f>INDEX('Input EIA Fuel Oil Price'!$B:$B,MATCH(LI$2,'Input EIA Fuel Oil Price'!$A:$A,0),1)*'Unit Conversions'!$D$3</f>
        <v/>
      </c>
      <c r="LJ9">
        <f>INDEX('Input EIA Fuel Oil Price'!$B:$B,MATCH(LJ$2,'Input EIA Fuel Oil Price'!$A:$A,0),1)*'Unit Conversions'!$D$3</f>
        <v/>
      </c>
      <c r="LK9">
        <f>INDEX('Input EIA Fuel Oil Price'!$B:$B,MATCH(LK$2,'Input EIA Fuel Oil Price'!$A:$A,0),1)*'Unit Conversions'!$D$3</f>
        <v/>
      </c>
      <c r="LL9">
        <f>INDEX('Input EIA Fuel Oil Price'!$B:$B,MATCH(LL$2,'Input EIA Fuel Oil Price'!$A:$A,0),1)*'Unit Conversions'!$D$3</f>
        <v/>
      </c>
      <c r="LM9">
        <f>INDEX('Input EIA Fuel Oil Price'!$B:$B,MATCH(LM$2,'Input EIA Fuel Oil Price'!$A:$A,0),1)*'Unit Conversions'!$D$3</f>
        <v/>
      </c>
      <c r="LN9">
        <f>INDEX('Input EIA Fuel Oil Price'!$B:$B,MATCH(LN$2,'Input EIA Fuel Oil Price'!$A:$A,0),1)*'Unit Conversions'!$D$3</f>
        <v/>
      </c>
      <c r="LO9">
        <f>INDEX('Input EIA Fuel Oil Price'!$B:$B,MATCH(LO$2,'Input EIA Fuel Oil Price'!$A:$A,0),1)*'Unit Conversions'!$D$3</f>
        <v/>
      </c>
      <c r="LP9">
        <f>INDEX('Input EIA Fuel Oil Price'!$B:$B,MATCH(LP$2,'Input EIA Fuel Oil Price'!$A:$A,0),1)*'Unit Conversions'!$D$3</f>
        <v/>
      </c>
      <c r="LQ9">
        <f>INDEX('Input EIA Fuel Oil Price'!$B:$B,MATCH(LQ$2,'Input EIA Fuel Oil Price'!$A:$A,0),1)*'Unit Conversions'!$D$3</f>
        <v/>
      </c>
      <c r="LR9">
        <f>INDEX('Input EIA Fuel Oil Price'!$B:$B,MATCH(LR$2,'Input EIA Fuel Oil Price'!$A:$A,0),1)*'Unit Conversions'!$D$3</f>
        <v/>
      </c>
      <c r="LS9">
        <f>INDEX('Input EIA Fuel Oil Price'!$B:$B,MATCH(LS$2,'Input EIA Fuel Oil Price'!$A:$A,0),1)*'Unit Conversions'!$D$3</f>
        <v/>
      </c>
      <c r="LT9">
        <f>INDEX('Input EIA Fuel Oil Price'!$B:$B,MATCH(LT$2,'Input EIA Fuel Oil Price'!$A:$A,0),1)*'Unit Conversions'!$D$3</f>
        <v/>
      </c>
      <c r="LU9">
        <f>INDEX('Input EIA Fuel Oil Price'!$B:$B,MATCH(LU$2,'Input EIA Fuel Oil Price'!$A:$A,0),1)*'Unit Conversions'!$D$3</f>
        <v/>
      </c>
      <c r="LV9">
        <f>INDEX('Input EIA Fuel Oil Price'!$B:$B,MATCH(LV$2,'Input EIA Fuel Oil Price'!$A:$A,0),1)*'Unit Conversions'!$D$3</f>
        <v/>
      </c>
      <c r="LW9">
        <f>INDEX('Input EIA Fuel Oil Price'!$B:$B,MATCH(LW$2,'Input EIA Fuel Oil Price'!$A:$A,0),1)*'Unit Conversions'!$D$3</f>
        <v/>
      </c>
      <c r="LX9">
        <f>INDEX('Input EIA Fuel Oil Price'!$B:$B,MATCH(LX$2,'Input EIA Fuel Oil Price'!$A:$A,0),1)*'Unit Conversions'!$D$3</f>
        <v/>
      </c>
      <c r="LY9">
        <f>INDEX('Input EIA Fuel Oil Price'!$B:$B,MATCH(LY$2,'Input EIA Fuel Oil Price'!$A:$A,0),1)*'Unit Conversions'!$D$3</f>
        <v/>
      </c>
      <c r="LZ9">
        <f>INDEX('Input EIA Fuel Oil Price'!$B:$B,MATCH(LZ$2,'Input EIA Fuel Oil Price'!$A:$A,0),1)*'Unit Conversions'!$D$3</f>
        <v/>
      </c>
      <c r="MA9">
        <f>INDEX('Input EIA Fuel Oil Price'!$B:$B,MATCH(MA$2,'Input EIA Fuel Oil Price'!$A:$A,0),1)*'Unit Conversions'!$D$3</f>
        <v/>
      </c>
      <c r="MB9">
        <f>INDEX('Input EIA Fuel Oil Price'!$B:$B,MATCH(MB$2,'Input EIA Fuel Oil Price'!$A:$A,0),1)*'Unit Conversions'!$D$3</f>
        <v/>
      </c>
      <c r="MC9">
        <f>INDEX('Input EIA Fuel Oil Price'!$B:$B,MATCH(MC$2,'Input EIA Fuel Oil Price'!$A:$A,0),1)*'Unit Conversions'!$D$3</f>
        <v/>
      </c>
      <c r="MD9">
        <f>INDEX('Input EIA Fuel Oil Price'!$B:$B,MATCH(MD$2,'Input EIA Fuel Oil Price'!$A:$A,0),1)*'Unit Conversions'!$D$3</f>
        <v/>
      </c>
      <c r="ME9">
        <f>INDEX('Input EIA Fuel Oil Price'!$B:$B,MATCH(ME$2,'Input EIA Fuel Oil Price'!$A:$A,0),1)*'Unit Conversions'!$D$3</f>
        <v/>
      </c>
      <c r="MF9">
        <f>INDEX('Input EIA Fuel Oil Price'!$B:$B,MATCH(MF$2,'Input EIA Fuel Oil Price'!$A:$A,0),1)*'Unit Conversions'!$D$3</f>
        <v/>
      </c>
      <c r="MG9">
        <f>INDEX('Input EIA Fuel Oil Price'!$B:$B,MATCH(MG$2,'Input EIA Fuel Oil Price'!$A:$A,0),1)*'Unit Conversions'!$D$3</f>
        <v/>
      </c>
      <c r="MH9">
        <f>INDEX('Input EIA Fuel Oil Price'!$B:$B,MATCH(MH$2,'Input EIA Fuel Oil Price'!$A:$A,0),1)*'Unit Conversions'!$D$3</f>
        <v/>
      </c>
      <c r="MI9">
        <f>INDEX('Input EIA Fuel Oil Price'!$B:$B,MATCH(MI$2,'Input EIA Fuel Oil Price'!$A:$A,0),1)*'Unit Conversions'!$D$3</f>
        <v/>
      </c>
      <c r="MJ9">
        <f>INDEX('Input EIA Fuel Oil Price'!$B:$B,MATCH(MJ$2,'Input EIA Fuel Oil Price'!$A:$A,0),1)*'Unit Conversions'!$D$3</f>
        <v/>
      </c>
      <c r="MK9">
        <f>INDEX('Input EIA Fuel Oil Price'!$B:$B,MATCH(MK$2,'Input EIA Fuel Oil Price'!$A:$A,0),1)*'Unit Conversions'!$D$3</f>
        <v/>
      </c>
      <c r="ML9">
        <f>INDEX('Input EIA Fuel Oil Price'!$B:$B,MATCH(ML$2,'Input EIA Fuel Oil Price'!$A:$A,0),1)*'Unit Conversions'!$D$3</f>
        <v/>
      </c>
      <c r="MM9">
        <f>INDEX('Input EIA Fuel Oil Price'!$B:$B,MATCH(MM$2,'Input EIA Fuel Oil Price'!$A:$A,0),1)*'Unit Conversions'!$D$3</f>
        <v/>
      </c>
      <c r="MN9">
        <f>INDEX('Input EIA Fuel Oil Price'!$B:$B,MATCH(MN$2,'Input EIA Fuel Oil Price'!$A:$A,0),1)*'Unit Conversions'!$D$3</f>
        <v/>
      </c>
      <c r="MO9">
        <f>INDEX('Input EIA Fuel Oil Price'!$B:$B,MATCH(MO$2,'Input EIA Fuel Oil Price'!$A:$A,0),1)*'Unit Conversions'!$D$3</f>
        <v/>
      </c>
      <c r="MP9">
        <f>INDEX('Input EIA Fuel Oil Price'!$B:$B,MATCH(MP$2,'Input EIA Fuel Oil Price'!$A:$A,0),1)*'Unit Conversions'!$D$3</f>
        <v/>
      </c>
      <c r="MQ9">
        <f>INDEX('Input EIA Fuel Oil Price'!$B:$B,MATCH(MQ$2,'Input EIA Fuel Oil Price'!$A:$A,0),1)*'Unit Conversions'!$D$3</f>
        <v/>
      </c>
      <c r="MR9">
        <f>INDEX('Input EIA Fuel Oil Price'!$B:$B,MATCH(MR$2,'Input EIA Fuel Oil Price'!$A:$A,0),1)*'Unit Conversions'!$D$3</f>
        <v/>
      </c>
      <c r="MS9">
        <f>INDEX('Input EIA Fuel Oil Price'!$B:$B,MATCH(MS$2,'Input EIA Fuel Oil Price'!$A:$A,0),1)*'Unit Conversions'!$D$3</f>
        <v/>
      </c>
      <c r="MT9">
        <f>INDEX('Input EIA Fuel Oil Price'!$B:$B,MATCH(MT$2,'Input EIA Fuel Oil Price'!$A:$A,0),1)*'Unit Conversions'!$D$3</f>
        <v/>
      </c>
      <c r="MU9">
        <f>INDEX('Input EIA Fuel Oil Price'!$B:$B,MATCH(MU$2,'Input EIA Fuel Oil Price'!$A:$A,0),1)*'Unit Conversions'!$D$3</f>
        <v/>
      </c>
      <c r="MV9">
        <f>INDEX('Input EIA Fuel Oil Price'!$B:$B,MATCH(MV$2,'Input EIA Fuel Oil Price'!$A:$A,0),1)*'Unit Conversions'!$D$3</f>
        <v/>
      </c>
      <c r="MW9">
        <f>INDEX('Input EIA Fuel Oil Price'!$B:$B,MATCH(MW$2,'Input EIA Fuel Oil Price'!$A:$A,0),1)*'Unit Conversions'!$D$3</f>
        <v/>
      </c>
      <c r="MX9">
        <f>INDEX('Input EIA Fuel Oil Price'!$B:$B,MATCH(MX$2,'Input EIA Fuel Oil Price'!$A:$A,0),1)*'Unit Conversions'!$D$3</f>
        <v/>
      </c>
      <c r="MY9">
        <f>INDEX('Input EIA Fuel Oil Price'!$B:$B,MATCH(MY$2,'Input EIA Fuel Oil Price'!$A:$A,0),1)*'Unit Conversions'!$D$3</f>
        <v/>
      </c>
      <c r="MZ9">
        <f>INDEX('Input EIA Fuel Oil Price'!$B:$B,MATCH(MZ$2,'Input EIA Fuel Oil Price'!$A:$A,0),1)*'Unit Conversions'!$D$3</f>
        <v/>
      </c>
      <c r="NA9">
        <f>INDEX('Input EIA Fuel Oil Price'!$B:$B,MATCH(NA$2,'Input EIA Fuel Oil Price'!$A:$A,0),1)*'Unit Conversions'!$D$3</f>
        <v/>
      </c>
      <c r="NB9">
        <f>INDEX('Input EIA Fuel Oil Price'!$B:$B,MATCH(NB$2,'Input EIA Fuel Oil Price'!$A:$A,0),1)*'Unit Conversions'!$D$3</f>
        <v/>
      </c>
      <c r="NC9">
        <f>INDEX('Input EIA Fuel Oil Price'!$B:$B,MATCH(NC$2,'Input EIA Fuel Oil Price'!$A:$A,0),1)*'Unit Conversions'!$D$3</f>
        <v/>
      </c>
      <c r="ND9">
        <f>INDEX('Input EIA Fuel Oil Price'!$B:$B,MATCH(ND$2,'Input EIA Fuel Oil Price'!$A:$A,0),1)*'Unit Conversions'!$D$3</f>
        <v/>
      </c>
      <c r="NE9">
        <f>INDEX('Input EIA Fuel Oil Price'!$B:$B,MATCH(NE$2,'Input EIA Fuel Oil Price'!$A:$A,0),1)*'Unit Conversions'!$D$3</f>
        <v/>
      </c>
      <c r="NF9">
        <f>INDEX('Input EIA Fuel Oil Price'!$B:$B,MATCH(NF$2,'Input EIA Fuel Oil Price'!$A:$A,0),1)*'Unit Conversions'!$D$3</f>
        <v/>
      </c>
      <c r="NG9">
        <f>INDEX('Input EIA Fuel Oil Price'!$B:$B,MATCH(NG$2,'Input EIA Fuel Oil Price'!$A:$A,0),1)*'Unit Conversions'!$D$3</f>
        <v/>
      </c>
      <c r="NH9">
        <f>INDEX('Input EIA Fuel Oil Price'!$B:$B,MATCH(NH$2,'Input EIA Fuel Oil Price'!$A:$A,0),1)*'Unit Conversions'!$D$3</f>
        <v/>
      </c>
      <c r="NI9">
        <f>INDEX('Input EIA Fuel Oil Price'!$B:$B,MATCH(NI$2,'Input EIA Fuel Oil Price'!$A:$A,0),1)*'Unit Conversions'!$D$3</f>
        <v/>
      </c>
      <c r="NJ9">
        <f>INDEX('Input EIA Fuel Oil Price'!$B:$B,MATCH(NJ$2,'Input EIA Fuel Oil Price'!$A:$A,0),1)*'Unit Conversions'!$D$3</f>
        <v/>
      </c>
      <c r="NK9">
        <f>INDEX('Input EIA Fuel Oil Price'!$B:$B,MATCH(NK$2,'Input EIA Fuel Oil Price'!$A:$A,0),1)*'Unit Conversions'!$D$3</f>
        <v/>
      </c>
      <c r="NL9">
        <f>INDEX('Input EIA Fuel Oil Price'!$B:$B,MATCH(NL$2,'Input EIA Fuel Oil Price'!$A:$A,0),1)*'Unit Conversions'!$D$3</f>
        <v/>
      </c>
      <c r="NM9">
        <f>INDEX('Input EIA Fuel Oil Price'!$B:$B,MATCH(NM$2,'Input EIA Fuel Oil Price'!$A:$A,0),1)*'Unit Conversions'!$D$3</f>
        <v/>
      </c>
      <c r="NN9">
        <f>INDEX('Input EIA Fuel Oil Price'!$B:$B,MATCH(NN$2,'Input EIA Fuel Oil Price'!$A:$A,0),1)*'Unit Conversions'!$D$3</f>
        <v/>
      </c>
      <c r="NO9">
        <f>INDEX('Input EIA Fuel Oil Price'!$B:$B,MATCH(NO$2,'Input EIA Fuel Oil Price'!$A:$A,0),1)*'Unit Conversions'!$D$3</f>
        <v/>
      </c>
      <c r="NP9">
        <f>INDEX('Input EIA Fuel Oil Price'!$B:$B,MATCH(NP$2,'Input EIA Fuel Oil Price'!$A:$A,0),1)*'Unit Conversions'!$D$3</f>
        <v/>
      </c>
      <c r="NQ9">
        <f>INDEX('Input EIA Fuel Oil Price'!$B:$B,MATCH(NQ$2,'Input EIA Fuel Oil Price'!$A:$A,0),1)*'Unit Conversions'!$D$3</f>
        <v/>
      </c>
      <c r="NR9">
        <f>INDEX('Input EIA Fuel Oil Price'!$B:$B,MATCH(NR$2,'Input EIA Fuel Oil Price'!$A:$A,0),1)*'Unit Conversions'!$D$3</f>
        <v/>
      </c>
      <c r="NS9">
        <f>INDEX('Input EIA Fuel Oil Price'!$B:$B,MATCH(NS$2,'Input EIA Fuel Oil Price'!$A:$A,0),1)*'Unit Conversions'!$D$3</f>
        <v/>
      </c>
      <c r="NT9">
        <f>INDEX('Input EIA Fuel Oil Price'!$B:$B,MATCH(NT$2,'Input EIA Fuel Oil Price'!$A:$A,0),1)*'Unit Conversions'!$D$3</f>
        <v/>
      </c>
      <c r="NU9">
        <f>INDEX('Input EIA Fuel Oil Price'!$B:$B,MATCH(NU$2,'Input EIA Fuel Oil Price'!$A:$A,0),1)*'Unit Conversions'!$D$3</f>
        <v/>
      </c>
      <c r="NV9">
        <f>INDEX('Input EIA Fuel Oil Price'!$B:$B,MATCH(NV$2,'Input EIA Fuel Oil Price'!$A:$A,0),1)*'Unit Conversions'!$D$3</f>
        <v/>
      </c>
      <c r="NW9">
        <f>INDEX('Input EIA Fuel Oil Price'!$B:$B,MATCH(NW$2,'Input EIA Fuel Oil Price'!$A:$A,0),1)*'Unit Conversions'!$D$3</f>
        <v/>
      </c>
      <c r="NX9">
        <f>INDEX('Input EIA Fuel Oil Price'!$B:$B,MATCH(NX$2,'Input EIA Fuel Oil Price'!$A:$A,0),1)*'Unit Conversions'!$D$3</f>
        <v/>
      </c>
      <c r="NY9">
        <f>INDEX('Input EIA Fuel Oil Price'!$B:$B,MATCH(NY$2,'Input EIA Fuel Oil Price'!$A:$A,0),1)*'Unit Conversions'!$D$3</f>
        <v/>
      </c>
      <c r="NZ9">
        <f>INDEX('Input EIA Fuel Oil Price'!$B:$B,MATCH(NZ$2,'Input EIA Fuel Oil Price'!$A:$A,0),1)*'Unit Conversions'!$D$3</f>
        <v/>
      </c>
      <c r="OA9">
        <f>INDEX('Input EIA Fuel Oil Price'!$B:$B,MATCH(OA$2,'Input EIA Fuel Oil Price'!$A:$A,0),1)*'Unit Conversions'!$D$3</f>
        <v/>
      </c>
      <c r="OB9">
        <f>INDEX('Input EIA Fuel Oil Price'!$B:$B,MATCH(OB$2,'Input EIA Fuel Oil Price'!$A:$A,0),1)*'Unit Conversions'!$D$3</f>
        <v/>
      </c>
      <c r="OC9">
        <f>INDEX('Input EIA Fuel Oil Price'!$B:$B,MATCH(OC$2,'Input EIA Fuel Oil Price'!$A:$A,0),1)*'Unit Conversions'!$D$3</f>
        <v/>
      </c>
      <c r="OD9">
        <f>INDEX('Input EIA Fuel Oil Price'!$B:$B,MATCH(OD$2,'Input EIA Fuel Oil Price'!$A:$A,0),1)*'Unit Conversions'!$D$3</f>
        <v/>
      </c>
      <c r="OE9">
        <f>INDEX('Input EIA Fuel Oil Price'!$B:$B,MATCH(OE$2,'Input EIA Fuel Oil Price'!$A:$A,0),1)*'Unit Conversions'!$D$3</f>
        <v/>
      </c>
      <c r="OF9">
        <f>INDEX('Input EIA Fuel Oil Price'!$B:$B,MATCH(OF$2,'Input EIA Fuel Oil Price'!$A:$A,0),1)*'Unit Conversions'!$D$3</f>
        <v/>
      </c>
      <c r="OG9">
        <f>INDEX('Input EIA Fuel Oil Price'!$B:$B,MATCH(OG$2,'Input EIA Fuel Oil Price'!$A:$A,0),1)*'Unit Conversions'!$D$3</f>
        <v/>
      </c>
      <c r="OH9">
        <f>INDEX('Input EIA Fuel Oil Price'!$B:$B,MATCH(OH$2,'Input EIA Fuel Oil Price'!$A:$A,0),1)*'Unit Conversions'!$D$3</f>
        <v/>
      </c>
      <c r="OI9">
        <f>INDEX('Input EIA Fuel Oil Price'!$B:$B,MATCH(OI$2,'Input EIA Fuel Oil Price'!$A:$A,0),1)*'Unit Conversions'!$D$3</f>
        <v/>
      </c>
      <c r="OJ9">
        <f>INDEX('Input EIA Fuel Oil Price'!$B:$B,MATCH(OJ$2,'Input EIA Fuel Oil Price'!$A:$A,0),1)*'Unit Conversions'!$D$3</f>
        <v/>
      </c>
      <c r="OK9">
        <f>INDEX('Input EIA Fuel Oil Price'!$B:$B,MATCH(OK$2,'Input EIA Fuel Oil Price'!$A:$A,0),1)*'Unit Conversions'!$D$3</f>
        <v/>
      </c>
      <c r="OL9">
        <f>INDEX('Input EIA Fuel Oil Price'!$B:$B,MATCH(OL$2,'Input EIA Fuel Oil Price'!$A:$A,0),1)*'Unit Conversions'!$D$3</f>
        <v/>
      </c>
      <c r="OM9">
        <f>INDEX('Input EIA Fuel Oil Price'!$B:$B,MATCH(OM$2,'Input EIA Fuel Oil Price'!$A:$A,0),1)*'Unit Conversions'!$D$3</f>
        <v/>
      </c>
      <c r="ON9">
        <f>INDEX('Input EIA Fuel Oil Price'!$B:$B,MATCH(ON$2,'Input EIA Fuel Oil Price'!$A:$A,0),1)*'Unit Conversions'!$D$3</f>
        <v/>
      </c>
      <c r="OO9">
        <f>INDEX('Input EIA Fuel Oil Price'!$B:$B,MATCH(OO$2,'Input EIA Fuel Oil Price'!$A:$A,0),1)*'Unit Conversions'!$D$3</f>
        <v/>
      </c>
      <c r="OP9">
        <f>INDEX('Input EIA Fuel Oil Price'!$B:$B,MATCH(OP$2,'Input EIA Fuel Oil Price'!$A:$A,0),1)*'Unit Conversions'!$D$3</f>
        <v/>
      </c>
      <c r="OQ9">
        <f>INDEX('Input EIA Fuel Oil Price'!$B:$B,MATCH(OQ$2,'Input EIA Fuel Oil Price'!$A:$A,0),1)*'Unit Conversions'!$D$3</f>
        <v/>
      </c>
      <c r="OR9">
        <f>INDEX('Input EIA Fuel Oil Price'!$B:$B,MATCH(OR$2,'Input EIA Fuel Oil Price'!$A:$A,0),1)*'Unit Conversions'!$D$3</f>
        <v/>
      </c>
      <c r="OS9">
        <f>INDEX('Input EIA Fuel Oil Price'!$B:$B,MATCH(OS$2,'Input EIA Fuel Oil Price'!$A:$A,0),1)*'Unit Conversions'!$D$3</f>
        <v/>
      </c>
      <c r="OT9">
        <f>INDEX('Input EIA Fuel Oil Price'!$B:$B,MATCH(OT$2,'Input EIA Fuel Oil Price'!$A:$A,0),1)*'Unit Conversions'!$D$3</f>
        <v/>
      </c>
      <c r="OU9">
        <f>INDEX('Input EIA Fuel Oil Price'!$B:$B,MATCH(OU$2,'Input EIA Fuel Oil Price'!$A:$A,0),1)*'Unit Conversions'!$D$3</f>
        <v/>
      </c>
      <c r="OV9">
        <f>INDEX('Input EIA Fuel Oil Price'!$B:$B,MATCH(OV$2,'Input EIA Fuel Oil Price'!$A:$A,0),1)*'Unit Conversions'!$D$3</f>
        <v/>
      </c>
      <c r="OW9">
        <f>INDEX('Input EIA Fuel Oil Price'!$B:$B,MATCH(OW$2,'Input EIA Fuel Oil Price'!$A:$A,0),1)*'Unit Conversions'!$D$3</f>
        <v/>
      </c>
      <c r="OX9">
        <f>INDEX('Input EIA Fuel Oil Price'!$B:$B,MATCH(OX$2,'Input EIA Fuel Oil Price'!$A:$A,0),1)*'Unit Conversions'!$D$3</f>
        <v/>
      </c>
      <c r="OY9">
        <f>INDEX('Input EIA Fuel Oil Price'!$B:$B,MATCH(OY$2,'Input EIA Fuel Oil Price'!$A:$A,0),1)*'Unit Conversions'!$D$3</f>
        <v/>
      </c>
      <c r="OZ9">
        <f>INDEX('Input EIA Fuel Oil Price'!$B:$B,MATCH(OZ$2,'Input EIA Fuel Oil Price'!$A:$A,0),1)*'Unit Conversions'!$D$3</f>
        <v/>
      </c>
      <c r="PA9">
        <f>INDEX('Input EIA Fuel Oil Price'!$B:$B,MATCH(PA$2,'Input EIA Fuel Oil Price'!$A:$A,0),1)*'Unit Conversions'!$D$3</f>
        <v/>
      </c>
      <c r="PB9">
        <f>INDEX('Input EIA Fuel Oil Price'!$B:$B,MATCH(PB$2,'Input EIA Fuel Oil Price'!$A:$A,0),1)*'Unit Conversions'!$D$3</f>
        <v/>
      </c>
      <c r="PC9">
        <f>INDEX('Input EIA Fuel Oil Price'!$B:$B,MATCH(PC$2,'Input EIA Fuel Oil Price'!$A:$A,0),1)*'Unit Conversions'!$D$3</f>
        <v/>
      </c>
      <c r="PD9">
        <f>INDEX('Input EIA Fuel Oil Price'!$B:$B,MATCH(PD$2,'Input EIA Fuel Oil Price'!$A:$A,0),1)*'Unit Conversions'!$D$3</f>
        <v/>
      </c>
      <c r="PE9">
        <f>INDEX('Input EIA Fuel Oil Price'!$B:$B,MATCH(PE$2,'Input EIA Fuel Oil Price'!$A:$A,0),1)*'Unit Conversions'!$D$3</f>
        <v/>
      </c>
      <c r="PF9">
        <f>INDEX('Input EIA Fuel Oil Price'!$B:$B,MATCH(PF$2,'Input EIA Fuel Oil Price'!$A:$A,0),1)*'Unit Conversions'!$D$3</f>
        <v/>
      </c>
      <c r="PG9">
        <f>INDEX('Input EIA Fuel Oil Price'!$B:$B,MATCH(PG$2,'Input EIA Fuel Oil Price'!$A:$A,0),1)*'Unit Conversions'!$D$3</f>
        <v/>
      </c>
      <c r="PH9">
        <f>INDEX('Input EIA Fuel Oil Price'!$B:$B,MATCH(PH$2,'Input EIA Fuel Oil Price'!$A:$A,0),1)*'Unit Conversions'!$D$3</f>
        <v/>
      </c>
      <c r="PI9">
        <f>INDEX('Input EIA Fuel Oil Price'!$B:$B,MATCH(PI$2,'Input EIA Fuel Oil Price'!$A:$A,0),1)*'Unit Conversions'!$D$3</f>
        <v/>
      </c>
      <c r="PJ9">
        <f>INDEX('Input EIA Fuel Oil Price'!$B:$B,MATCH(PJ$2,'Input EIA Fuel Oil Price'!$A:$A,0),1)*'Unit Conversions'!$D$3</f>
        <v/>
      </c>
      <c r="PK9">
        <f>INDEX('Input EIA Fuel Oil Price'!$B:$B,MATCH(PK$2,'Input EIA Fuel Oil Price'!$A:$A,0),1)*'Unit Conversions'!$D$3</f>
        <v/>
      </c>
      <c r="PL9">
        <f>INDEX('Input EIA Fuel Oil Price'!$B:$B,MATCH(PL$2,'Input EIA Fuel Oil Price'!$A:$A,0),1)*'Unit Conversions'!$D$3</f>
        <v/>
      </c>
      <c r="PM9">
        <f>INDEX('Input EIA Fuel Oil Price'!$B:$B,MATCH(PM$2,'Input EIA Fuel Oil Price'!$A:$A,0),1)*'Unit Conversions'!$D$3</f>
        <v/>
      </c>
      <c r="PN9">
        <f>INDEX('Input EIA Fuel Oil Price'!$B:$B,MATCH(PN$2,'Input EIA Fuel Oil Price'!$A:$A,0),1)*'Unit Conversions'!$D$3</f>
        <v/>
      </c>
      <c r="PO9">
        <f>INDEX('Input EIA Fuel Oil Price'!$B:$B,MATCH(PO$2,'Input EIA Fuel Oil Price'!$A:$A,0),1)*'Unit Conversions'!$D$3</f>
        <v/>
      </c>
      <c r="PP9">
        <f>INDEX('Input EIA Fuel Oil Price'!$B:$B,MATCH(PP$2,'Input EIA Fuel Oil Price'!$A:$A,0),1)*'Unit Conversions'!$D$3</f>
        <v/>
      </c>
      <c r="PQ9">
        <f>INDEX('Input EIA Fuel Oil Price'!$B:$B,MATCH(PQ$2,'Input EIA Fuel Oil Price'!$A:$A,0),1)*'Unit Conversions'!$D$3</f>
        <v/>
      </c>
      <c r="PR9">
        <f>INDEX('Input EIA Fuel Oil Price'!$B:$B,MATCH(PR$2,'Input EIA Fuel Oil Price'!$A:$A,0),1)*'Unit Conversions'!$D$3</f>
        <v/>
      </c>
      <c r="PS9">
        <f>INDEX('Input EIA Fuel Oil Price'!$B:$B,MATCH(PS$2,'Input EIA Fuel Oil Price'!$A:$A,0),1)*'Unit Conversions'!$D$3</f>
        <v/>
      </c>
      <c r="PT9">
        <f>INDEX('Input EIA Fuel Oil Price'!$B:$B,MATCH(PT$2,'Input EIA Fuel Oil Price'!$A:$A,0),1)*'Unit Conversions'!$D$3</f>
        <v/>
      </c>
      <c r="PU9">
        <f>INDEX('Input EIA Fuel Oil Price'!$B:$B,MATCH(PU$2,'Input EIA Fuel Oil Price'!$A:$A,0),1)*'Unit Conversions'!$D$3</f>
        <v/>
      </c>
      <c r="PV9">
        <f>INDEX('Input EIA Fuel Oil Price'!$B:$B,MATCH(PV$2,'Input EIA Fuel Oil Price'!$A:$A,0),1)*'Unit Conversions'!$D$3</f>
        <v/>
      </c>
      <c r="PW9">
        <f>INDEX('Input EIA Fuel Oil Price'!$B:$B,MATCH(PW$2,'Input EIA Fuel Oil Price'!$A:$A,0),1)*'Unit Conversions'!$D$3</f>
        <v/>
      </c>
      <c r="PX9">
        <f>INDEX('Input EIA Fuel Oil Price'!$B:$B,MATCH(PX$2,'Input EIA Fuel Oil Price'!$A:$A,0),1)*'Unit Conversions'!$D$3</f>
        <v/>
      </c>
      <c r="PY9">
        <f>INDEX('Input EIA Fuel Oil Price'!$B:$B,MATCH(PY$2,'Input EIA Fuel Oil Price'!$A:$A,0),1)*'Unit Conversions'!$D$3</f>
        <v/>
      </c>
      <c r="PZ9">
        <f>INDEX('Input EIA Fuel Oil Price'!$B:$B,MATCH(PZ$2,'Input EIA Fuel Oil Price'!$A:$A,0),1)*'Unit Conversions'!$D$3</f>
        <v/>
      </c>
      <c r="QA9">
        <f>INDEX('Input EIA Fuel Oil Price'!$B:$B,MATCH(QA$2,'Input EIA Fuel Oil Price'!$A:$A,0),1)*'Unit Conversions'!$D$3</f>
        <v/>
      </c>
      <c r="QB9">
        <f>INDEX('Input EIA Fuel Oil Price'!$B:$B,MATCH(QB$2,'Input EIA Fuel Oil Price'!$A:$A,0),1)*'Unit Conversions'!$D$3</f>
        <v/>
      </c>
      <c r="QC9">
        <f>INDEX('Input EIA Fuel Oil Price'!$B:$B,MATCH(QC$2,'Input EIA Fuel Oil Price'!$A:$A,0),1)*'Unit Conversions'!$D$3</f>
        <v/>
      </c>
      <c r="QD9">
        <f>INDEX('Input EIA Fuel Oil Price'!$B:$B,MATCH(QD$2,'Input EIA Fuel Oil Price'!$A:$A,0),1)*'Unit Conversions'!$D$3</f>
        <v/>
      </c>
      <c r="QE9">
        <f>INDEX('Input EIA Fuel Oil Price'!$B:$B,MATCH(QE$2,'Input EIA Fuel Oil Price'!$A:$A,0),1)*'Unit Conversions'!$D$3</f>
        <v/>
      </c>
      <c r="QF9">
        <f>INDEX('Input EIA Fuel Oil Price'!$B:$B,MATCH(QF$2,'Input EIA Fuel Oil Price'!$A:$A,0),1)*'Unit Conversions'!$D$3</f>
        <v/>
      </c>
      <c r="QG9">
        <f>INDEX('Input EIA Fuel Oil Price'!$B:$B,MATCH(QG$2,'Input EIA Fuel Oil Price'!$A:$A,0),1)*'Unit Conversions'!$D$3</f>
        <v/>
      </c>
      <c r="QH9">
        <f>INDEX('Input EIA Fuel Oil Price'!$B:$B,MATCH(QH$2,'Input EIA Fuel Oil Price'!$A:$A,0),1)*'Unit Conversions'!$D$3</f>
        <v/>
      </c>
      <c r="QI9">
        <f>INDEX('Input EIA Fuel Oil Price'!$B:$B,MATCH(QI$2,'Input EIA Fuel Oil Price'!$A:$A,0),1)*'Unit Conversions'!$D$3</f>
        <v/>
      </c>
      <c r="QJ9">
        <f>INDEX('Input EIA Fuel Oil Price'!$B:$B,MATCH(QJ$2,'Input EIA Fuel Oil Price'!$A:$A,0),1)*'Unit Conversions'!$D$3</f>
        <v/>
      </c>
      <c r="QK9">
        <f>INDEX('Input EIA Fuel Oil Price'!$B:$B,MATCH(QK$2,'Input EIA Fuel Oil Price'!$A:$A,0),1)*'Unit Conversions'!$D$3</f>
        <v/>
      </c>
      <c r="QL9">
        <f>INDEX('Input EIA Fuel Oil Price'!$B:$B,MATCH(QL$2,'Input EIA Fuel Oil Price'!$A:$A,0),1)*'Unit Conversions'!$D$3</f>
        <v/>
      </c>
      <c r="QM9">
        <f>INDEX('Input EIA Fuel Oil Price'!$B:$B,MATCH(QM$2,'Input EIA Fuel Oil Price'!$A:$A,0),1)*'Unit Conversions'!$D$3</f>
        <v/>
      </c>
      <c r="QN9">
        <f>INDEX('Input EIA Fuel Oil Price'!$B:$B,MATCH(QN$2,'Input EIA Fuel Oil Price'!$A:$A,0),1)*'Unit Conversions'!$D$3</f>
        <v/>
      </c>
      <c r="QO9">
        <f>INDEX('Input EIA Fuel Oil Price'!$B:$B,MATCH(QO$2,'Input EIA Fuel Oil Price'!$A:$A,0),1)*'Unit Conversions'!$D$3</f>
        <v/>
      </c>
      <c r="QP9">
        <f>INDEX('Input EIA Fuel Oil Price'!$B:$B,MATCH(QP$2,'Input EIA Fuel Oil Price'!$A:$A,0),1)*'Unit Conversions'!$D$3</f>
        <v/>
      </c>
      <c r="QQ9">
        <f>INDEX('Input EIA Fuel Oil Price'!$B:$B,MATCH(QQ$2,'Input EIA Fuel Oil Price'!$A:$A,0),1)*'Unit Conversions'!$D$3</f>
        <v/>
      </c>
      <c r="QR9">
        <f>INDEX('Input EIA Fuel Oil Price'!$B:$B,MATCH(QR$2,'Input EIA Fuel Oil Price'!$A:$A,0),1)*'Unit Conversions'!$D$3</f>
        <v/>
      </c>
      <c r="QS9">
        <f>INDEX('Input EIA Fuel Oil Price'!$B:$B,MATCH(QS$2,'Input EIA Fuel Oil Price'!$A:$A,0),1)*'Unit Conversions'!$D$3</f>
        <v/>
      </c>
      <c r="QT9">
        <f>INDEX('Input EIA Fuel Oil Price'!$B:$B,MATCH(QT$2,'Input EIA Fuel Oil Price'!$A:$A,0),1)*'Unit Conversions'!$D$3</f>
        <v/>
      </c>
      <c r="QU9">
        <f>INDEX('Input EIA Fuel Oil Price'!$B:$B,MATCH(QU$2,'Input EIA Fuel Oil Price'!$A:$A,0),1)*'Unit Conversions'!$D$3</f>
        <v/>
      </c>
      <c r="QV9">
        <f>INDEX('Input EIA Fuel Oil Price'!$B:$B,MATCH(QV$2,'Input EIA Fuel Oil Price'!$A:$A,0),1)*'Unit Conversions'!$D$3</f>
        <v/>
      </c>
      <c r="QW9">
        <f>INDEX('Input EIA Fuel Oil Price'!$B:$B,MATCH(QW$2,'Input EIA Fuel Oil Price'!$A:$A,0),1)*'Unit Conversions'!$D$3</f>
        <v/>
      </c>
      <c r="QX9">
        <f>INDEX('Input EIA Fuel Oil Price'!$B:$B,MATCH(QX$2,'Input EIA Fuel Oil Price'!$A:$A,0),1)*'Unit Conversions'!$D$3</f>
        <v/>
      </c>
      <c r="QY9">
        <f>INDEX('Input EIA Fuel Oil Price'!$B:$B,MATCH(QY$2,'Input EIA Fuel Oil Price'!$A:$A,0),1)*'Unit Conversions'!$D$3</f>
        <v/>
      </c>
      <c r="QZ9">
        <f>INDEX('Input EIA Fuel Oil Price'!$B:$B,MATCH(QZ$2,'Input EIA Fuel Oil Price'!$A:$A,0),1)*'Unit Conversions'!$D$3</f>
        <v/>
      </c>
      <c r="RA9">
        <f>INDEX('Input EIA Fuel Oil Price'!$B:$B,MATCH(RA$2,'Input EIA Fuel Oil Price'!$A:$A,0),1)*'Unit Conversions'!$D$3</f>
        <v/>
      </c>
      <c r="RB9">
        <f>INDEX('Input EIA Fuel Oil Price'!$B:$B,MATCH(RB$2,'Input EIA Fuel Oil Price'!$A:$A,0),1)*'Unit Conversions'!$D$3</f>
        <v/>
      </c>
      <c r="RC9">
        <f>INDEX('Input EIA Fuel Oil Price'!$B:$B,MATCH(RC$2,'Input EIA Fuel Oil Price'!$A:$A,0),1)*'Unit Conversions'!$D$3</f>
        <v/>
      </c>
      <c r="RD9">
        <f>INDEX('Input EIA Fuel Oil Price'!$B:$B,MATCH(RD$2,'Input EIA Fuel Oil Price'!$A:$A,0),1)*'Unit Conversions'!$D$3</f>
        <v/>
      </c>
      <c r="RE9">
        <f>INDEX('Input EIA Fuel Oil Price'!$B:$B,MATCH(RE$2,'Input EIA Fuel Oil Price'!$A:$A,0),1)*'Unit Conversions'!$D$3</f>
        <v/>
      </c>
      <c r="RF9">
        <f>INDEX('Input EIA Fuel Oil Price'!$B:$B,MATCH(RF$2,'Input EIA Fuel Oil Price'!$A:$A,0),1)*'Unit Conversions'!$D$3</f>
        <v/>
      </c>
      <c r="RG9">
        <f>INDEX('Input EIA Fuel Oil Price'!$B:$B,MATCH(RG$2,'Input EIA Fuel Oil Price'!$A:$A,0),1)*'Unit Conversions'!$D$3</f>
        <v/>
      </c>
      <c r="RH9">
        <f>INDEX('Input EIA Fuel Oil Price'!$B:$B,MATCH(RH$2,'Input EIA Fuel Oil Price'!$A:$A,0),1)*'Unit Conversions'!$D$3</f>
        <v/>
      </c>
      <c r="RI9">
        <f>INDEX('Input EIA Fuel Oil Price'!$B:$B,MATCH(RI$2,'Input EIA Fuel Oil Price'!$A:$A,0),1)*'Unit Conversions'!$D$3</f>
        <v/>
      </c>
      <c r="RJ9">
        <f>INDEX('Input EIA Fuel Oil Price'!$B:$B,MATCH(RJ$2,'Input EIA Fuel Oil Price'!$A:$A,0),1)*'Unit Conversions'!$D$3</f>
        <v/>
      </c>
      <c r="RK9">
        <f>INDEX('Input EIA Fuel Oil Price'!$B:$B,MATCH(RK$2,'Input EIA Fuel Oil Price'!$A:$A,0),1)*'Unit Conversions'!$D$3</f>
        <v/>
      </c>
      <c r="RL9">
        <f>INDEX('Input EIA Fuel Oil Price'!$B:$B,MATCH(RL$2,'Input EIA Fuel Oil Price'!$A:$A,0),1)*'Unit Conversions'!$D$3</f>
        <v/>
      </c>
      <c r="RM9">
        <f>INDEX('Input EIA Fuel Oil Price'!$B:$B,MATCH(RM$2,'Input EIA Fuel Oil Price'!$A:$A,0),1)*'Unit Conversions'!$D$3</f>
        <v/>
      </c>
      <c r="RN9">
        <f>INDEX('Input EIA Fuel Oil Price'!$B:$B,MATCH(RN$2,'Input EIA Fuel Oil Price'!$A:$A,0),1)*'Unit Conversions'!$D$3</f>
        <v/>
      </c>
      <c r="RO9">
        <f>INDEX('Input EIA Fuel Oil Price'!$B:$B,MATCH(RO$2,'Input EIA Fuel Oil Price'!$A:$A,0),1)*'Unit Conversions'!$D$3</f>
        <v/>
      </c>
      <c r="RP9">
        <f>INDEX('Input EIA Fuel Oil Price'!$B:$B,MATCH(RP$2,'Input EIA Fuel Oil Price'!$A:$A,0),1)*'Unit Conversions'!$D$3</f>
        <v/>
      </c>
      <c r="RQ9">
        <f>INDEX('Input EIA Fuel Oil Price'!$B:$B,MATCH(RQ$2,'Input EIA Fuel Oil Price'!$A:$A,0),1)*'Unit Conversions'!$D$3</f>
        <v/>
      </c>
      <c r="RR9">
        <f>INDEX('Input EIA Fuel Oil Price'!$B:$B,MATCH(RR$2,'Input EIA Fuel Oil Price'!$A:$A,0),1)*'Unit Conversions'!$D$3</f>
        <v/>
      </c>
      <c r="RS9">
        <f>INDEX('Input EIA Fuel Oil Price'!$B:$B,MATCH(RS$2,'Input EIA Fuel Oil Price'!$A:$A,0),1)*'Unit Conversions'!$D$3</f>
        <v/>
      </c>
      <c r="RT9">
        <f>INDEX('Input EIA Fuel Oil Price'!$B:$B,MATCH(RT$2,'Input EIA Fuel Oil Price'!$A:$A,0),1)*'Unit Conversions'!$D$3</f>
        <v/>
      </c>
      <c r="RU9">
        <f>INDEX('Input EIA Fuel Oil Price'!$B:$B,MATCH(RU$2,'Input EIA Fuel Oil Price'!$A:$A,0),1)*'Unit Conversions'!$D$3</f>
        <v/>
      </c>
      <c r="RV9">
        <f>INDEX('Input EIA Fuel Oil Price'!$B:$B,MATCH(RV$2,'Input EIA Fuel Oil Price'!$A:$A,0),1)*'Unit Conversions'!$D$3</f>
        <v/>
      </c>
      <c r="RW9">
        <f>INDEX('Input EIA Fuel Oil Price'!$B:$B,MATCH(RW$2,'Input EIA Fuel Oil Price'!$A:$A,0),1)*'Unit Conversions'!$D$3</f>
        <v/>
      </c>
      <c r="RX9">
        <f>INDEX('Input EIA Fuel Oil Price'!$B:$B,MATCH(RX$2,'Input EIA Fuel Oil Price'!$A:$A,0),1)*'Unit Conversions'!$D$3</f>
        <v/>
      </c>
      <c r="RY9">
        <f>INDEX('Input EIA Fuel Oil Price'!$B:$B,MATCH(RY$2,'Input EIA Fuel Oil Price'!$A:$A,0),1)*'Unit Conversions'!$D$3</f>
        <v/>
      </c>
      <c r="RZ9">
        <f>INDEX('Input EIA Fuel Oil Price'!$B:$B,MATCH(RZ$2,'Input EIA Fuel Oil Price'!$A:$A,0),1)*'Unit Conversions'!$D$3</f>
        <v/>
      </c>
      <c r="SA9">
        <f>INDEX('Input EIA Fuel Oil Price'!$B:$B,MATCH(SA$2,'Input EIA Fuel Oil Price'!$A:$A,0),1)*'Unit Conversions'!$D$3</f>
        <v/>
      </c>
      <c r="SB9">
        <f>INDEX('Input EIA Fuel Oil Price'!$B:$B,MATCH(SB$2,'Input EIA Fuel Oil Price'!$A:$A,0),1)*'Unit Conversions'!$D$3</f>
        <v/>
      </c>
      <c r="SC9">
        <f>INDEX('Input EIA Fuel Oil Price'!$B:$B,MATCH(SC$2,'Input EIA Fuel Oil Price'!$A:$A,0),1)*'Unit Conversions'!$D$3</f>
        <v/>
      </c>
      <c r="SD9">
        <f>INDEX('Input EIA Fuel Oil Price'!$B:$B,MATCH(SD$2,'Input EIA Fuel Oil Price'!$A:$A,0),1)*'Unit Conversions'!$D$3</f>
        <v/>
      </c>
      <c r="SE9">
        <f>INDEX('Input EIA Fuel Oil Price'!$B:$B,MATCH(SE$2,'Input EIA Fuel Oil Price'!$A:$A,0),1)*'Unit Conversions'!$D$3</f>
        <v/>
      </c>
      <c r="SF9">
        <f>INDEX('Input EIA Fuel Oil Price'!$B:$B,MATCH(SF$2,'Input EIA Fuel Oil Price'!$A:$A,0),1)*'Unit Conversions'!$D$3</f>
        <v/>
      </c>
      <c r="SG9">
        <f>INDEX('Input EIA Fuel Oil Price'!$B:$B,MATCH(SG$2,'Input EIA Fuel Oil Price'!$A:$A,0),1)*'Unit Conversions'!$D$3</f>
        <v/>
      </c>
      <c r="SH9">
        <f>INDEX('Input EIA Fuel Oil Price'!$B:$B,MATCH(SH$2,'Input EIA Fuel Oil Price'!$A:$A,0),1)*'Unit Conversions'!$D$3</f>
        <v/>
      </c>
      <c r="SI9">
        <f>INDEX('Input EIA Fuel Oil Price'!$B:$B,MATCH(SI$2,'Input EIA Fuel Oil Price'!$A:$A,0),1)*'Unit Conversions'!$D$3</f>
        <v/>
      </c>
      <c r="SJ9">
        <f>INDEX('Input EIA Fuel Oil Price'!$B:$B,MATCH(SJ$2,'Input EIA Fuel Oil Price'!$A:$A,0),1)*'Unit Conversions'!$D$3</f>
        <v/>
      </c>
      <c r="SK9">
        <f>INDEX('Input EIA Fuel Oil Price'!$B:$B,MATCH(SK$2,'Input EIA Fuel Oil Price'!$A:$A,0),1)*'Unit Conversions'!$D$3</f>
        <v/>
      </c>
      <c r="SL9">
        <f>INDEX('Input EIA Fuel Oil Price'!$B:$B,MATCH(SL$2,'Input EIA Fuel Oil Price'!$A:$A,0),1)*'Unit Conversions'!$D$3</f>
        <v/>
      </c>
      <c r="SM9">
        <f>INDEX('Input EIA Fuel Oil Price'!$B:$B,MATCH(SM$2,'Input EIA Fuel Oil Price'!$A:$A,0),1)*'Unit Conversions'!$D$3</f>
        <v/>
      </c>
      <c r="SN9">
        <f>INDEX('Input EIA Fuel Oil Price'!$B:$B,MATCH(SN$2,'Input EIA Fuel Oil Price'!$A:$A,0),1)*'Unit Conversions'!$D$3</f>
        <v/>
      </c>
      <c r="SO9">
        <f>INDEX('Input EIA Fuel Oil Price'!$B:$B,MATCH(SO$2,'Input EIA Fuel Oil Price'!$A:$A,0),1)*'Unit Conversions'!$D$3</f>
        <v/>
      </c>
      <c r="SP9">
        <f>INDEX('Input EIA Fuel Oil Price'!$B:$B,MATCH(SP$2,'Input EIA Fuel Oil Price'!$A:$A,0),1)*'Unit Conversions'!$D$3</f>
        <v/>
      </c>
      <c r="SQ9">
        <f>INDEX('Input EIA Fuel Oil Price'!$B:$B,MATCH(SQ$2,'Input EIA Fuel Oil Price'!$A:$A,0),1)*'Unit Conversions'!$D$3</f>
        <v/>
      </c>
      <c r="SR9">
        <f>INDEX('Input EIA Fuel Oil Price'!$B:$B,MATCH(SR$2,'Input EIA Fuel Oil Price'!$A:$A,0),1)*'Unit Conversions'!$D$3</f>
        <v/>
      </c>
      <c r="SS9">
        <f>INDEX('Input EIA Fuel Oil Price'!$B:$B,MATCH(SS$2,'Input EIA Fuel Oil Price'!$A:$A,0),1)*'Unit Conversions'!$D$3</f>
        <v/>
      </c>
      <c r="ST9">
        <f>INDEX('Input EIA Fuel Oil Price'!$B:$B,MATCH(ST$2,'Input EIA Fuel Oil Price'!$A:$A,0),1)*'Unit Conversions'!$D$3</f>
        <v/>
      </c>
      <c r="SU9">
        <f>INDEX('Input EIA Fuel Oil Price'!$B:$B,MATCH(SU$2,'Input EIA Fuel Oil Price'!$A:$A,0),1)*'Unit Conversions'!$D$3</f>
        <v/>
      </c>
      <c r="SV9">
        <f>INDEX('Input EIA Fuel Oil Price'!$B:$B,MATCH(SV$2,'Input EIA Fuel Oil Price'!$A:$A,0),1)*'Unit Conversions'!$D$3</f>
        <v/>
      </c>
      <c r="SW9">
        <f>INDEX('Input EIA Fuel Oil Price'!$B:$B,MATCH(SW$2,'Input EIA Fuel Oil Price'!$A:$A,0),1)*'Unit Conversions'!$D$3</f>
        <v/>
      </c>
      <c r="SX9">
        <f>INDEX('Input EIA Fuel Oil Price'!$B:$B,MATCH(SX$2,'Input EIA Fuel Oil Price'!$A:$A,0),1)*'Unit Conversions'!$D$3</f>
        <v/>
      </c>
      <c r="SY9">
        <f>INDEX('Input EIA Fuel Oil Price'!$B:$B,MATCH(SY$2,'Input EIA Fuel Oil Price'!$A:$A,0),1)*'Unit Conversions'!$D$3</f>
        <v/>
      </c>
      <c r="SZ9">
        <f>INDEX('Input EIA Fuel Oil Price'!$B:$B,MATCH(SZ$2,'Input EIA Fuel Oil Price'!$A:$A,0),1)*'Unit Conversions'!$D$3</f>
        <v/>
      </c>
      <c r="TA9">
        <f>INDEX('Input EIA Fuel Oil Price'!$B:$B,MATCH(TA$2,'Input EIA Fuel Oil Price'!$A:$A,0),1)*'Unit Conversions'!$D$3</f>
        <v/>
      </c>
      <c r="TB9">
        <f>INDEX('Input EIA Fuel Oil Price'!$B:$B,MATCH(TB$2,'Input EIA Fuel Oil Price'!$A:$A,0),1)*'Unit Conversions'!$D$3</f>
        <v/>
      </c>
      <c r="TC9">
        <f>INDEX('Input EIA Fuel Oil Price'!$B:$B,MATCH(TC$2,'Input EIA Fuel Oil Price'!$A:$A,0),1)*'Unit Conversions'!$D$3</f>
        <v/>
      </c>
      <c r="TD9">
        <f>INDEX('Input EIA Fuel Oil Price'!$B:$B,MATCH(TD$2,'Input EIA Fuel Oil Price'!$A:$A,0),1)*'Unit Conversions'!$D$3</f>
        <v/>
      </c>
      <c r="TE9">
        <f>INDEX('Input EIA Fuel Oil Price'!$B:$B,MATCH(TE$2,'Input EIA Fuel Oil Price'!$A:$A,0),1)*'Unit Conversions'!$D$3</f>
        <v/>
      </c>
      <c r="TF9">
        <f>INDEX('Input EIA Fuel Oil Price'!$B:$B,MATCH(TF$2,'Input EIA Fuel Oil Price'!$A:$A,0),1)*'Unit Conversions'!$D$3</f>
        <v/>
      </c>
      <c r="TG9">
        <f>INDEX('Input EIA Fuel Oil Price'!$B:$B,MATCH(TG$2,'Input EIA Fuel Oil Price'!$A:$A,0),1)*'Unit Conversions'!$D$3</f>
        <v/>
      </c>
      <c r="TH9">
        <f>INDEX('Input EIA Fuel Oil Price'!$B:$B,MATCH(TH$2,'Input EIA Fuel Oil Price'!$A:$A,0),1)*'Unit Conversions'!$D$3</f>
        <v/>
      </c>
      <c r="TI9">
        <f>INDEX('Input EIA Fuel Oil Price'!$B:$B,MATCH(TI$2,'Input EIA Fuel Oil Price'!$A:$A,0),1)*'Unit Conversions'!$D$3</f>
        <v/>
      </c>
      <c r="TJ9">
        <f>INDEX('Input EIA Fuel Oil Price'!$B:$B,MATCH(TJ$2,'Input EIA Fuel Oil Price'!$A:$A,0),1)*'Unit Conversions'!$D$3</f>
        <v/>
      </c>
      <c r="TK9">
        <f>INDEX('Input EIA Fuel Oil Price'!$B:$B,MATCH(TK$2,'Input EIA Fuel Oil Price'!$A:$A,0),1)*'Unit Conversions'!$D$3</f>
        <v/>
      </c>
      <c r="TL9">
        <f>INDEX('Input EIA Fuel Oil Price'!$B:$B,MATCH(TL$2,'Input EIA Fuel Oil Price'!$A:$A,0),1)*'Unit Conversions'!$D$3</f>
        <v/>
      </c>
      <c r="TM9">
        <f>INDEX('Input EIA Fuel Oil Price'!$B:$B,MATCH(TM$2,'Input EIA Fuel Oil Price'!$A:$A,0),1)*'Unit Conversions'!$D$3</f>
        <v/>
      </c>
      <c r="TN9">
        <f>INDEX('Input EIA Fuel Oil Price'!$B:$B,MATCH(TN$2,'Input EIA Fuel Oil Price'!$A:$A,0),1)*'Unit Conversions'!$D$3</f>
        <v/>
      </c>
      <c r="TO9">
        <f>INDEX('Input EIA Fuel Oil Price'!$B:$B,MATCH(TO$2,'Input EIA Fuel Oil Price'!$A:$A,0),1)*'Unit Conversions'!$D$3</f>
        <v/>
      </c>
      <c r="TP9">
        <f>INDEX('Input EIA Fuel Oil Price'!$B:$B,MATCH(TP$2,'Input EIA Fuel Oil Price'!$A:$A,0),1)*'Unit Conversions'!$D$3</f>
        <v/>
      </c>
      <c r="TQ9">
        <f>INDEX('Input EIA Fuel Oil Price'!$B:$B,MATCH(TQ$2,'Input EIA Fuel Oil Price'!$A:$A,0),1)*'Unit Conversions'!$D$3</f>
        <v/>
      </c>
      <c r="TR9">
        <f>INDEX('Input EIA Fuel Oil Price'!$B:$B,MATCH(TR$2,'Input EIA Fuel Oil Price'!$A:$A,0),1)*'Unit Conversions'!$D$3</f>
        <v/>
      </c>
      <c r="TS9">
        <f>INDEX('Input EIA Fuel Oil Price'!$B:$B,MATCH(TS$2,'Input EIA Fuel Oil Price'!$A:$A,0),1)*'Unit Conversions'!$D$3</f>
        <v/>
      </c>
      <c r="TT9">
        <f>INDEX('Input EIA Fuel Oil Price'!$B:$B,MATCH(TT$2,'Input EIA Fuel Oil Price'!$A:$A,0),1)*'Unit Conversions'!$D$3</f>
        <v/>
      </c>
      <c r="TU9">
        <f>INDEX('Input EIA Fuel Oil Price'!$B:$B,MATCH(TU$2,'Input EIA Fuel Oil Price'!$A:$A,0),1)*'Unit Conversions'!$D$3</f>
        <v/>
      </c>
      <c r="TV9">
        <f>INDEX('Input EIA Fuel Oil Price'!$B:$B,MATCH(TV$2,'Input EIA Fuel Oil Price'!$A:$A,0),1)*'Unit Conversions'!$D$3</f>
        <v/>
      </c>
      <c r="TW9">
        <f>INDEX('Input EIA Fuel Oil Price'!$B:$B,MATCH(TW$2,'Input EIA Fuel Oil Price'!$A:$A,0),1)*'Unit Conversions'!$D$3</f>
        <v/>
      </c>
      <c r="TX9">
        <f>INDEX('Input EIA Fuel Oil Price'!$B:$B,MATCH(TX$2,'Input EIA Fuel Oil Price'!$A:$A,0),1)*'Unit Conversions'!$D$3</f>
        <v/>
      </c>
      <c r="TY9">
        <f>INDEX('Input EIA Fuel Oil Price'!$B:$B,MATCH(TY$2,'Input EIA Fuel Oil Price'!$A:$A,0),1)*'Unit Conversions'!$D$3</f>
        <v/>
      </c>
      <c r="TZ9">
        <f>INDEX('Input EIA Fuel Oil Price'!$B:$B,MATCH(TZ$2,'Input EIA Fuel Oil Price'!$A:$A,0),1)*'Unit Conversions'!$D$3</f>
        <v/>
      </c>
    </row>
    <row r="10" spans="1:546">
      <c r="A10" t="s">
        <v>14</v>
      </c>
    </row>
    <row r="11" spans="1:546">
      <c r="A11" t="s">
        <v>15</v>
      </c>
      <c r="B11" t="s">
        <v>32</v>
      </c>
      <c r="C11">
        <f>'Input Ethanol Monthly'!$A$4</f>
        <v/>
      </c>
      <c r="D11">
        <f>MATCH(DATE(YEAR($C$11),MONTH($C$11),15),$2:2)</f>
        <v/>
      </c>
      <c r="E11">
        <f>MATCH($C$11,'Input Ethanol Monthly'!$A:$A,0)-$D$11</f>
        <v/>
      </c>
      <c r="G11">
        <f>IF(COLUMN(G$1)+$E11&gt;3,INDEX('Input Ethanol Monthly'!$B:$B,COLUMN(G$1)+$E11,1)*42,NA())</f>
        <v/>
      </c>
      <c r="H11">
        <f>IF(COLUMN(H$1)+$E11&gt;3,INDEX('Input Ethanol Monthly'!$B:$B,COLUMN(H$1)+$E11,1)*42,NA())</f>
        <v/>
      </c>
      <c r="I11">
        <f>IF(COLUMN(I$1)+$E11&gt;3,INDEX('Input Ethanol Monthly'!$B:$B,COLUMN(I$1)+$E11,1)*42,NA())</f>
        <v/>
      </c>
      <c r="J11">
        <f>IF(COLUMN(J$1)+$E11&gt;3,INDEX('Input Ethanol Monthly'!$B:$B,COLUMN(J$1)+$E11,1)*42,NA())</f>
        <v/>
      </c>
      <c r="K11">
        <f>IF(COLUMN(K$1)+$E11&gt;3,INDEX('Input Ethanol Monthly'!$B:$B,COLUMN(K$1)+$E11,1)*42,NA())</f>
        <v/>
      </c>
      <c r="L11">
        <f>IF(COLUMN(L$1)+$E11&gt;3,INDEX('Input Ethanol Monthly'!$B:$B,COLUMN(L$1)+$E11,1)*42,NA())</f>
        <v/>
      </c>
      <c r="M11">
        <f>IF(COLUMN(M$1)+$E11&gt;3,INDEX('Input Ethanol Monthly'!$B:$B,COLUMN(M$1)+$E11,1)*42,NA())</f>
        <v/>
      </c>
      <c r="N11">
        <f>IF(COLUMN(N$1)+$E11&gt;3,INDEX('Input Ethanol Monthly'!$B:$B,COLUMN(N$1)+$E11,1)*42,NA())</f>
        <v/>
      </c>
      <c r="O11">
        <f>IF(COLUMN(O$1)+$E11&gt;3,INDEX('Input Ethanol Monthly'!$B:$B,COLUMN(O$1)+$E11,1)*42,NA())</f>
        <v/>
      </c>
      <c r="P11">
        <f>IF(COLUMN(P$1)+$E11&gt;3,INDEX('Input Ethanol Monthly'!$B:$B,COLUMN(P$1)+$E11,1)*42,NA())</f>
        <v/>
      </c>
      <c r="Q11">
        <f>IF(COLUMN(Q$1)+$E11&gt;3,INDEX('Input Ethanol Monthly'!$B:$B,COLUMN(Q$1)+$E11,1)*42,NA())</f>
        <v/>
      </c>
      <c r="R11">
        <f>IF(COLUMN(R$1)+$E11&gt;3,INDEX('Input Ethanol Monthly'!$B:$B,COLUMN(R$1)+$E11,1)*42,NA())</f>
        <v/>
      </c>
      <c r="S11">
        <f>IF(COLUMN(S$1)+$E11&gt;3,INDEX('Input Ethanol Monthly'!$B:$B,COLUMN(S$1)+$E11,1)*42,NA())</f>
        <v/>
      </c>
      <c r="T11">
        <f>IF(COLUMN(T$1)+$E11&gt;3,INDEX('Input Ethanol Monthly'!$B:$B,COLUMN(T$1)+$E11,1)*42,NA())</f>
        <v/>
      </c>
      <c r="U11">
        <f>IF(COLUMN(U$1)+$E11&gt;3,INDEX('Input Ethanol Monthly'!$B:$B,COLUMN(U$1)+$E11,1)*42,NA())</f>
        <v/>
      </c>
      <c r="V11">
        <f>IF(COLUMN(V$1)+$E11&gt;3,INDEX('Input Ethanol Monthly'!$B:$B,COLUMN(V$1)+$E11,1)*42,NA())</f>
        <v/>
      </c>
      <c r="W11">
        <f>IF(COLUMN(W$1)+$E11&gt;3,INDEX('Input Ethanol Monthly'!$B:$B,COLUMN(W$1)+$E11,1)*42,NA())</f>
        <v/>
      </c>
      <c r="X11">
        <f>IF(COLUMN(X$1)+$E11&gt;3,INDEX('Input Ethanol Monthly'!$B:$B,COLUMN(X$1)+$E11,1)*42,NA())</f>
        <v/>
      </c>
      <c r="Y11">
        <f>IF(COLUMN(Y$1)+$E11&gt;3,INDEX('Input Ethanol Monthly'!$B:$B,COLUMN(Y$1)+$E11,1)*42,NA())</f>
        <v/>
      </c>
      <c r="Z11">
        <f>IF(COLUMN(Z$1)+$E11&gt;3,INDEX('Input Ethanol Monthly'!$B:$B,COLUMN(Z$1)+$E11,1)*42,NA())</f>
        <v/>
      </c>
      <c r="AA11">
        <f>IF(COLUMN(AA$1)+$E11&gt;3,INDEX('Input Ethanol Monthly'!$B:$B,COLUMN(AA$1)+$E11,1)*42,NA())</f>
        <v/>
      </c>
      <c r="AB11">
        <f>IF(COLUMN(AB$1)+$E11&gt;3,INDEX('Input Ethanol Monthly'!$B:$B,COLUMN(AB$1)+$E11,1)*42,NA())</f>
        <v/>
      </c>
      <c r="AC11">
        <f>IF(COLUMN(AC$1)+$E11&gt;3,INDEX('Input Ethanol Monthly'!$B:$B,COLUMN(AC$1)+$E11,1)*42,NA())</f>
        <v/>
      </c>
      <c r="AD11">
        <f>IF(COLUMN(AD$1)+$E11&gt;3,INDEX('Input Ethanol Monthly'!$B:$B,COLUMN(AD$1)+$E11,1)*42,NA())</f>
        <v/>
      </c>
      <c r="AE11">
        <f>IF(COLUMN(AE$1)+$E11&gt;3,INDEX('Input Ethanol Monthly'!$B:$B,COLUMN(AE$1)+$E11,1)*42,NA())</f>
        <v/>
      </c>
      <c r="AF11">
        <f>IF(COLUMN(AF$1)+$E11&gt;3,INDEX('Input Ethanol Monthly'!$B:$B,COLUMN(AF$1)+$E11,1)*42,NA())</f>
        <v/>
      </c>
      <c r="AG11">
        <f>IF(COLUMN(AG$1)+$E11&gt;3,INDEX('Input Ethanol Monthly'!$B:$B,COLUMN(AG$1)+$E11,1)*42,NA())</f>
        <v/>
      </c>
      <c r="AH11">
        <f>IF(COLUMN(AH$1)+$E11&gt;3,INDEX('Input Ethanol Monthly'!$B:$B,COLUMN(AH$1)+$E11,1)*42,NA())</f>
        <v/>
      </c>
      <c r="AI11">
        <f>IF(COLUMN(AI$1)+$E11&gt;3,INDEX('Input Ethanol Monthly'!$B:$B,COLUMN(AI$1)+$E11,1)*42,NA())</f>
        <v/>
      </c>
      <c r="AJ11">
        <f>IF(COLUMN(AJ$1)+$E11&gt;3,INDEX('Input Ethanol Monthly'!$B:$B,COLUMN(AJ$1)+$E11,1)*42,NA())</f>
        <v/>
      </c>
      <c r="AK11">
        <f>IF(COLUMN(AK$1)+$E11&gt;3,INDEX('Input Ethanol Monthly'!$B:$B,COLUMN(AK$1)+$E11,1)*42,NA())</f>
        <v/>
      </c>
      <c r="AL11">
        <f>IF(COLUMN(AL$1)+$E11&gt;3,INDEX('Input Ethanol Monthly'!$B:$B,COLUMN(AL$1)+$E11,1)*42,NA())</f>
        <v/>
      </c>
      <c r="AM11">
        <f>IF(COLUMN(AM$1)+$E11&gt;3,INDEX('Input Ethanol Monthly'!$B:$B,COLUMN(AM$1)+$E11,1)*42,NA())</f>
        <v/>
      </c>
      <c r="AN11">
        <f>IF(COLUMN(AN$1)+$E11&gt;3,INDEX('Input Ethanol Monthly'!$B:$B,COLUMN(AN$1)+$E11,1)*42,NA())</f>
        <v/>
      </c>
      <c r="AO11">
        <f>IF(COLUMN(AO$1)+$E11&gt;3,INDEX('Input Ethanol Monthly'!$B:$B,COLUMN(AO$1)+$E11,1)*42,NA())</f>
        <v/>
      </c>
      <c r="AP11">
        <f>IF(COLUMN(AP$1)+$E11&gt;3,INDEX('Input Ethanol Monthly'!$B:$B,COLUMN(AP$1)+$E11,1)*42,NA())</f>
        <v/>
      </c>
      <c r="AQ11">
        <f>IF(COLUMN(AQ$1)+$E11&gt;3,INDEX('Input Ethanol Monthly'!$B:$B,COLUMN(AQ$1)+$E11,1)*42,NA())</f>
        <v/>
      </c>
      <c r="AR11">
        <f>IF(COLUMN(AR$1)+$E11&gt;3,INDEX('Input Ethanol Monthly'!$B:$B,COLUMN(AR$1)+$E11,1)*42,NA())</f>
        <v/>
      </c>
      <c r="AS11">
        <f>IF(COLUMN(AS$1)+$E11&gt;3,INDEX('Input Ethanol Monthly'!$B:$B,COLUMN(AS$1)+$E11,1)*42,NA())</f>
        <v/>
      </c>
      <c r="AT11">
        <f>IF(COLUMN(AT$1)+$E11&gt;3,INDEX('Input Ethanol Monthly'!$B:$B,COLUMN(AT$1)+$E11,1)*42,NA())</f>
        <v/>
      </c>
      <c r="AU11">
        <f>IF(COLUMN(AU$1)+$E11&gt;3,INDEX('Input Ethanol Monthly'!$B:$B,COLUMN(AU$1)+$E11,1)*42,NA())</f>
        <v/>
      </c>
      <c r="AV11">
        <f>IF(COLUMN(AV$1)+$E11&gt;3,INDEX('Input Ethanol Monthly'!$B:$B,COLUMN(AV$1)+$E11,1)*42,NA())</f>
        <v/>
      </c>
      <c r="AW11">
        <f>IF(COLUMN(AW$1)+$E11&gt;3,INDEX('Input Ethanol Monthly'!$B:$B,COLUMN(AW$1)+$E11,1)*42,NA())</f>
        <v/>
      </c>
      <c r="AX11">
        <f>IF(COLUMN(AX$1)+$E11&gt;3,INDEX('Input Ethanol Monthly'!$B:$B,COLUMN(AX$1)+$E11,1)*42,NA())</f>
        <v/>
      </c>
      <c r="AY11">
        <f>IF(COLUMN(AY$1)+$E11&gt;3,INDEX('Input Ethanol Monthly'!$B:$B,COLUMN(AY$1)+$E11,1)*42,NA())</f>
        <v/>
      </c>
      <c r="AZ11">
        <f>IF(COLUMN(AZ$1)+$E11&gt;3,INDEX('Input Ethanol Monthly'!$B:$B,COLUMN(AZ$1)+$E11,1)*42,NA())</f>
        <v/>
      </c>
      <c r="BA11">
        <f>IF(COLUMN(BA$1)+$E11&gt;3,INDEX('Input Ethanol Monthly'!$B:$B,COLUMN(BA$1)+$E11,1)*42,NA())</f>
        <v/>
      </c>
      <c r="BB11">
        <f>IF(COLUMN(BB$1)+$E11&gt;3,INDEX('Input Ethanol Monthly'!$B:$B,COLUMN(BB$1)+$E11,1)*42,NA())</f>
        <v/>
      </c>
      <c r="BC11">
        <f>IF(COLUMN(BC$1)+$E11&gt;3,INDEX('Input Ethanol Monthly'!$B:$B,COLUMN(BC$1)+$E11,1)*42,NA())</f>
        <v/>
      </c>
      <c r="BD11">
        <f>IF(COLUMN(BD$1)+$E11&gt;3,INDEX('Input Ethanol Monthly'!$B:$B,COLUMN(BD$1)+$E11,1)*42,NA())</f>
        <v/>
      </c>
      <c r="BE11">
        <f>IF(COLUMN(BE$1)+$E11&gt;3,INDEX('Input Ethanol Monthly'!$B:$B,COLUMN(BE$1)+$E11,1)*42,NA())</f>
        <v/>
      </c>
      <c r="BF11">
        <f>IF(COLUMN(BF$1)+$E11&gt;3,INDEX('Input Ethanol Monthly'!$B:$B,COLUMN(BF$1)+$E11,1)*42,NA())</f>
        <v/>
      </c>
      <c r="BG11">
        <f>IF(COLUMN(BG$1)+$E11&gt;3,INDEX('Input Ethanol Monthly'!$B:$B,COLUMN(BG$1)+$E11,1)*42,NA())</f>
        <v/>
      </c>
      <c r="BH11">
        <f>IF(COLUMN(BH$1)+$E11&gt;3,INDEX('Input Ethanol Monthly'!$B:$B,COLUMN(BH$1)+$E11,1)*42,NA())</f>
        <v/>
      </c>
      <c r="BI11">
        <f>IF(COLUMN(BI$1)+$E11&gt;3,INDEX('Input Ethanol Monthly'!$B:$B,COLUMN(BI$1)+$E11,1)*42,NA())</f>
        <v/>
      </c>
      <c r="BJ11">
        <f>IF(COLUMN(BJ$1)+$E11&gt;3,INDEX('Input Ethanol Monthly'!$B:$B,COLUMN(BJ$1)+$E11,1)*42,NA())</f>
        <v/>
      </c>
      <c r="BK11">
        <f>IF(COLUMN(BK$1)+$E11&gt;3,INDEX('Input Ethanol Monthly'!$B:$B,COLUMN(BK$1)+$E11,1)*42,NA())</f>
        <v/>
      </c>
      <c r="BL11">
        <f>IF(COLUMN(BL$1)+$E11&gt;3,INDEX('Input Ethanol Monthly'!$B:$B,COLUMN(BL$1)+$E11,1)*42,NA())</f>
        <v/>
      </c>
      <c r="BM11">
        <f>IF(COLUMN(BM$1)+$E11&gt;3,INDEX('Input Ethanol Monthly'!$B:$B,COLUMN(BM$1)+$E11,1)*42,NA())</f>
        <v/>
      </c>
      <c r="BN11">
        <f>IF(COLUMN(BN$1)+$E11&gt;3,INDEX('Input Ethanol Monthly'!$B:$B,COLUMN(BN$1)+$E11,1)*42,NA())</f>
        <v/>
      </c>
      <c r="BO11">
        <f>IF(COLUMN(BO$1)+$E11&gt;3,INDEX('Input Ethanol Monthly'!$B:$B,COLUMN(BO$1)+$E11,1)*42,NA())</f>
        <v/>
      </c>
      <c r="BP11">
        <f>IF(COLUMN(BP$1)+$E11&gt;3,INDEX('Input Ethanol Monthly'!$B:$B,COLUMN(BP$1)+$E11,1)*42,NA())</f>
        <v/>
      </c>
      <c r="BQ11">
        <f>IF(COLUMN(BQ$1)+$E11&gt;3,INDEX('Input Ethanol Monthly'!$B:$B,COLUMN(BQ$1)+$E11,1)*42,NA())</f>
        <v/>
      </c>
      <c r="BR11">
        <f>IF(COLUMN(BR$1)+$E11&gt;3,INDEX('Input Ethanol Monthly'!$B:$B,COLUMN(BR$1)+$E11,1)*42,NA())</f>
        <v/>
      </c>
      <c r="BS11">
        <f>IF(COLUMN(BS$1)+$E11&gt;3,INDEX('Input Ethanol Monthly'!$B:$B,COLUMN(BS$1)+$E11,1)*42,NA())</f>
        <v/>
      </c>
      <c r="BT11">
        <f>IF(COLUMN(BT$1)+$E11&gt;3,INDEX('Input Ethanol Monthly'!$B:$B,COLUMN(BT$1)+$E11,1)*42,NA())</f>
        <v/>
      </c>
      <c r="BU11">
        <f>IF(COLUMN(BU$1)+$E11&gt;3,INDEX('Input Ethanol Monthly'!$B:$B,COLUMN(BU$1)+$E11,1)*42,NA())</f>
        <v/>
      </c>
      <c r="BV11">
        <f>IF(COLUMN(BV$1)+$E11&gt;3,INDEX('Input Ethanol Monthly'!$B:$B,COLUMN(BV$1)+$E11,1)*42,NA())</f>
        <v/>
      </c>
      <c r="BW11">
        <f>IF(COLUMN(BW$1)+$E11&gt;3,INDEX('Input Ethanol Monthly'!$B:$B,COLUMN(BW$1)+$E11,1)*42,NA())</f>
        <v/>
      </c>
      <c r="BX11">
        <f>IF(COLUMN(BX$1)+$E11&gt;3,INDEX('Input Ethanol Monthly'!$B:$B,COLUMN(BX$1)+$E11,1)*42,NA())</f>
        <v/>
      </c>
      <c r="BY11">
        <f>IF(COLUMN(BY$1)+$E11&gt;3,INDEX('Input Ethanol Monthly'!$B:$B,COLUMN(BY$1)+$E11,1)*42,NA())</f>
        <v/>
      </c>
      <c r="BZ11">
        <f>IF(COLUMN(BZ$1)+$E11&gt;3,INDEX('Input Ethanol Monthly'!$B:$B,COLUMN(BZ$1)+$E11,1)*42,NA())</f>
        <v/>
      </c>
      <c r="CA11">
        <f>IF(COLUMN(CA$1)+$E11&gt;3,INDEX('Input Ethanol Monthly'!$B:$B,COLUMN(CA$1)+$E11,1)*42,NA())</f>
        <v/>
      </c>
      <c r="CB11">
        <f>IF(COLUMN(CB$1)+$E11&gt;3,INDEX('Input Ethanol Monthly'!$B:$B,COLUMN(CB$1)+$E11,1)*42,NA())</f>
        <v/>
      </c>
      <c r="CC11">
        <f>IF(COLUMN(CC$1)+$E11&gt;3,INDEX('Input Ethanol Monthly'!$B:$B,COLUMN(CC$1)+$E11,1)*42,NA())</f>
        <v/>
      </c>
      <c r="CD11">
        <f>IF(COLUMN(CD$1)+$E11&gt;3,INDEX('Input Ethanol Monthly'!$B:$B,COLUMN(CD$1)+$E11,1)*42,NA())</f>
        <v/>
      </c>
      <c r="CE11">
        <f>IF(COLUMN(CE$1)+$E11&gt;3,INDEX('Input Ethanol Monthly'!$B:$B,COLUMN(CE$1)+$E11,1)*42,NA())</f>
        <v/>
      </c>
      <c r="CF11">
        <f>IF(COLUMN(CF$1)+$E11&gt;3,INDEX('Input Ethanol Monthly'!$B:$B,COLUMN(CF$1)+$E11,1)*42,NA())</f>
        <v/>
      </c>
      <c r="CG11">
        <f>IF(COLUMN(CG$1)+$E11&gt;3,INDEX('Input Ethanol Monthly'!$B:$B,COLUMN(CG$1)+$E11,1)*42,NA())</f>
        <v/>
      </c>
      <c r="CH11">
        <f>IF(COLUMN(CH$1)+$E11&gt;3,INDEX('Input Ethanol Monthly'!$B:$B,COLUMN(CH$1)+$E11,1)*42,NA())</f>
        <v/>
      </c>
      <c r="CI11">
        <f>IF(COLUMN(CI$1)+$E11&gt;3,INDEX('Input Ethanol Monthly'!$B:$B,COLUMN(CI$1)+$E11,1)*42,NA())</f>
        <v/>
      </c>
      <c r="CJ11">
        <f>IF(COLUMN(CJ$1)+$E11&gt;3,INDEX('Input Ethanol Monthly'!$B:$B,COLUMN(CJ$1)+$E11,1)*42,NA())</f>
        <v/>
      </c>
      <c r="CK11">
        <f>IF(COLUMN(CK$1)+$E11&gt;3,INDEX('Input Ethanol Monthly'!$B:$B,COLUMN(CK$1)+$E11,1)*42,NA())</f>
        <v/>
      </c>
      <c r="CL11">
        <f>IF(COLUMN(CL$1)+$E11&gt;3,INDEX('Input Ethanol Monthly'!$B:$B,COLUMN(CL$1)+$E11,1)*42,NA())</f>
        <v/>
      </c>
      <c r="CM11">
        <f>IF(COLUMN(CM$1)+$E11&gt;3,INDEX('Input Ethanol Monthly'!$B:$B,COLUMN(CM$1)+$E11,1)*42,NA())</f>
        <v/>
      </c>
      <c r="CN11">
        <f>IF(COLUMN(CN$1)+$E11&gt;3,INDEX('Input Ethanol Monthly'!$B:$B,COLUMN(CN$1)+$E11,1)*42,NA())</f>
        <v/>
      </c>
      <c r="CO11">
        <f>IF(COLUMN(CO$1)+$E11&gt;3,INDEX('Input Ethanol Monthly'!$B:$B,COLUMN(CO$1)+$E11,1)*42,NA())</f>
        <v/>
      </c>
      <c r="CP11">
        <f>IF(COLUMN(CP$1)+$E11&gt;3,INDEX('Input Ethanol Monthly'!$B:$B,COLUMN(CP$1)+$E11,1)*42,NA())</f>
        <v/>
      </c>
      <c r="CQ11">
        <f>IF(COLUMN(CQ$1)+$E11&gt;3,INDEX('Input Ethanol Monthly'!$B:$B,COLUMN(CQ$1)+$E11,1)*42,NA())</f>
        <v/>
      </c>
      <c r="CR11">
        <f>IF(COLUMN(CR$1)+$E11&gt;3,INDEX('Input Ethanol Monthly'!$B:$B,COLUMN(CR$1)+$E11,1)*42,NA())</f>
        <v/>
      </c>
      <c r="CS11">
        <f>IF(COLUMN(CS$1)+$E11&gt;3,INDEX('Input Ethanol Monthly'!$B:$B,COLUMN(CS$1)+$E11,1)*42,NA())</f>
        <v/>
      </c>
      <c r="CT11">
        <f>IF(COLUMN(CT$1)+$E11&gt;3,INDEX('Input Ethanol Monthly'!$B:$B,COLUMN(CT$1)+$E11,1)*42,NA())</f>
        <v/>
      </c>
      <c r="CU11">
        <f>IF(COLUMN(CU$1)+$E11&gt;3,INDEX('Input Ethanol Monthly'!$B:$B,COLUMN(CU$1)+$E11,1)*42,NA())</f>
        <v/>
      </c>
      <c r="CV11">
        <f>IF(COLUMN(CV$1)+$E11&gt;3,INDEX('Input Ethanol Monthly'!$B:$B,COLUMN(CV$1)+$E11,1)*42,NA())</f>
        <v/>
      </c>
      <c r="CW11">
        <f>IF(COLUMN(CW$1)+$E11&gt;3,INDEX('Input Ethanol Monthly'!$B:$B,COLUMN(CW$1)+$E11,1)*42,NA())</f>
        <v/>
      </c>
      <c r="CX11">
        <f>IF(COLUMN(CX$1)+$E11&gt;3,INDEX('Input Ethanol Monthly'!$B:$B,COLUMN(CX$1)+$E11,1)*42,NA())</f>
        <v/>
      </c>
      <c r="CY11">
        <f>IF(COLUMN(CY$1)+$E11&gt;3,INDEX('Input Ethanol Monthly'!$B:$B,COLUMN(CY$1)+$E11,1)*42,NA())</f>
        <v/>
      </c>
      <c r="CZ11">
        <f>IF(COLUMN(CZ$1)+$E11&gt;3,INDEX('Input Ethanol Monthly'!$B:$B,COLUMN(CZ$1)+$E11,1)*42,NA())</f>
        <v/>
      </c>
      <c r="DA11">
        <f>IF(COLUMN(DA$1)+$E11&gt;3,INDEX('Input Ethanol Monthly'!$B:$B,COLUMN(DA$1)+$E11,1)*42,NA())</f>
        <v/>
      </c>
      <c r="DB11">
        <f>IF(COLUMN(DB$1)+$E11&gt;3,INDEX('Input Ethanol Monthly'!$B:$B,COLUMN(DB$1)+$E11,1)*42,NA())</f>
        <v/>
      </c>
      <c r="DC11">
        <f>IF(COLUMN(DC$1)+$E11&gt;3,INDEX('Input Ethanol Monthly'!$B:$B,COLUMN(DC$1)+$E11,1)*42,NA())</f>
        <v/>
      </c>
      <c r="DD11">
        <f>IF(COLUMN(DD$1)+$E11&gt;3,INDEX('Input Ethanol Monthly'!$B:$B,COLUMN(DD$1)+$E11,1)*42,NA())</f>
        <v/>
      </c>
      <c r="DE11">
        <f>IF(COLUMN(DE$1)+$E11&gt;3,INDEX('Input Ethanol Monthly'!$B:$B,COLUMN(DE$1)+$E11,1)*42,NA())</f>
        <v/>
      </c>
      <c r="DF11">
        <f>IF(COLUMN(DF$1)+$E11&gt;3,INDEX('Input Ethanol Monthly'!$B:$B,COLUMN(DF$1)+$E11,1)*42,NA())</f>
        <v/>
      </c>
      <c r="DG11">
        <f>IF(COLUMN(DG$1)+$E11&gt;3,INDEX('Input Ethanol Monthly'!$B:$B,COLUMN(DG$1)+$E11,1)*42,NA())</f>
        <v/>
      </c>
      <c r="DH11">
        <f>IF(COLUMN(DH$1)+$E11&gt;3,INDEX('Input Ethanol Monthly'!$B:$B,COLUMN(DH$1)+$E11,1)*42,NA())</f>
        <v/>
      </c>
      <c r="DI11">
        <f>IF(COLUMN(DI$1)+$E11&gt;3,INDEX('Input Ethanol Monthly'!$B:$B,COLUMN(DI$1)+$E11,1)*42,NA())</f>
        <v/>
      </c>
      <c r="DJ11">
        <f>IF(COLUMN(DJ$1)+$E11&gt;3,INDEX('Input Ethanol Monthly'!$B:$B,COLUMN(DJ$1)+$E11,1)*42,NA())</f>
        <v/>
      </c>
      <c r="DK11">
        <f>IF(COLUMN(DK$1)+$E11&gt;3,INDEX('Input Ethanol Monthly'!$B:$B,COLUMN(DK$1)+$E11,1)*42,NA())</f>
        <v/>
      </c>
      <c r="DL11">
        <f>IF(COLUMN(DL$1)+$E11&gt;3,INDEX('Input Ethanol Monthly'!$B:$B,COLUMN(DL$1)+$E11,1)*42,NA())</f>
        <v/>
      </c>
      <c r="DM11">
        <f>IF(COLUMN(DM$1)+$E11&gt;3,INDEX('Input Ethanol Monthly'!$B:$B,COLUMN(DM$1)+$E11,1)*42,NA())</f>
        <v/>
      </c>
      <c r="DN11">
        <f>IF(COLUMN(DN$1)+$E11&gt;3,INDEX('Input Ethanol Monthly'!$B:$B,COLUMN(DN$1)+$E11,1)*42,NA())</f>
        <v/>
      </c>
      <c r="DO11">
        <f>IF(COLUMN(DO$1)+$E11&gt;3,INDEX('Input Ethanol Monthly'!$B:$B,COLUMN(DO$1)+$E11,1)*42,NA())</f>
        <v/>
      </c>
      <c r="DP11">
        <f>IF(COLUMN(DP$1)+$E11&gt;3,INDEX('Input Ethanol Monthly'!$B:$B,COLUMN(DP$1)+$E11,1)*42,NA())</f>
        <v/>
      </c>
      <c r="DQ11">
        <f>IF(COLUMN(DQ$1)+$E11&gt;3,INDEX('Input Ethanol Monthly'!$B:$B,COLUMN(DQ$1)+$E11,1)*42,NA())</f>
        <v/>
      </c>
      <c r="DR11">
        <f>IF(COLUMN(DR$1)+$E11&gt;3,INDEX('Input Ethanol Monthly'!$B:$B,COLUMN(DR$1)+$E11,1)*42,NA())</f>
        <v/>
      </c>
      <c r="DS11">
        <f>IF(COLUMN(DS$1)+$E11&gt;3,INDEX('Input Ethanol Monthly'!$B:$B,COLUMN(DS$1)+$E11,1)*42,NA())</f>
        <v/>
      </c>
      <c r="DT11">
        <f>IF(COLUMN(DT$1)+$E11&gt;3,INDEX('Input Ethanol Monthly'!$B:$B,COLUMN(DT$1)+$E11,1)*42,NA())</f>
        <v/>
      </c>
      <c r="DU11">
        <f>IF(COLUMN(DU$1)+$E11&gt;3,INDEX('Input Ethanol Monthly'!$B:$B,COLUMN(DU$1)+$E11,1)*42,NA())</f>
        <v/>
      </c>
      <c r="DV11">
        <f>IF(COLUMN(DV$1)+$E11&gt;3,INDEX('Input Ethanol Monthly'!$B:$B,COLUMN(DV$1)+$E11,1)*42,NA())</f>
        <v/>
      </c>
      <c r="DW11">
        <f>IF(COLUMN(DW$1)+$E11&gt;3,INDEX('Input Ethanol Monthly'!$B:$B,COLUMN(DW$1)+$E11,1)*42,NA())</f>
        <v/>
      </c>
      <c r="DX11">
        <f>IF(COLUMN(DX$1)+$E11&gt;3,INDEX('Input Ethanol Monthly'!$B:$B,COLUMN(DX$1)+$E11,1)*42,NA())</f>
        <v/>
      </c>
      <c r="DY11">
        <f>IF(COLUMN(DY$1)+$E11&gt;3,INDEX('Input Ethanol Monthly'!$B:$B,COLUMN(DY$1)+$E11,1)*42,NA())</f>
        <v/>
      </c>
      <c r="DZ11">
        <f>IF(COLUMN(DZ$1)+$E11&gt;3,INDEX('Input Ethanol Monthly'!$B:$B,COLUMN(DZ$1)+$E11,1)*42,NA())</f>
        <v/>
      </c>
      <c r="EA11">
        <f>IF(COLUMN(EA$1)+$E11&gt;3,INDEX('Input Ethanol Monthly'!$B:$B,COLUMN(EA$1)+$E11,1)*42,NA())</f>
        <v/>
      </c>
      <c r="EB11">
        <f>IF(COLUMN(EB$1)+$E11&gt;3,INDEX('Input Ethanol Monthly'!$B:$B,COLUMN(EB$1)+$E11,1)*42,NA())</f>
        <v/>
      </c>
      <c r="EC11">
        <f>IF(COLUMN(EC$1)+$E11&gt;3,INDEX('Input Ethanol Monthly'!$B:$B,COLUMN(EC$1)+$E11,1)*42,NA())</f>
        <v/>
      </c>
      <c r="ED11">
        <f>IF(COLUMN(ED$1)+$E11&gt;3,INDEX('Input Ethanol Monthly'!$B:$B,COLUMN(ED$1)+$E11,1)*42,NA())</f>
        <v/>
      </c>
      <c r="EE11">
        <f>IF(COLUMN(EE$1)+$E11&gt;3,INDEX('Input Ethanol Monthly'!$B:$B,COLUMN(EE$1)+$E11,1)*42,NA())</f>
        <v/>
      </c>
      <c r="EF11">
        <f>IF(COLUMN(EF$1)+$E11&gt;3,INDEX('Input Ethanol Monthly'!$B:$B,COLUMN(EF$1)+$E11,1)*42,NA())</f>
        <v/>
      </c>
      <c r="EG11">
        <f>IF(COLUMN(EG$1)+$E11&gt;3,INDEX('Input Ethanol Monthly'!$B:$B,COLUMN(EG$1)+$E11,1)*42,NA())</f>
        <v/>
      </c>
      <c r="EH11">
        <f>IF(COLUMN(EH$1)+$E11&gt;3,INDEX('Input Ethanol Monthly'!$B:$B,COLUMN(EH$1)+$E11,1)*42,NA())</f>
        <v/>
      </c>
      <c r="EI11">
        <f>IF(COLUMN(EI$1)+$E11&gt;3,INDEX('Input Ethanol Monthly'!$B:$B,COLUMN(EI$1)+$E11,1)*42,NA())</f>
        <v/>
      </c>
      <c r="EJ11">
        <f>IF(COLUMN(EJ$1)+$E11&gt;3,INDEX('Input Ethanol Monthly'!$B:$B,COLUMN(EJ$1)+$E11,1)*42,NA())</f>
        <v/>
      </c>
      <c r="EK11">
        <f>IF(COLUMN(EK$1)+$E11&gt;3,INDEX('Input Ethanol Monthly'!$B:$B,COLUMN(EK$1)+$E11,1)*42,NA())</f>
        <v/>
      </c>
      <c r="EL11">
        <f>IF(COLUMN(EL$1)+$E11&gt;3,INDEX('Input Ethanol Monthly'!$B:$B,COLUMN(EL$1)+$E11,1)*42,NA())</f>
        <v/>
      </c>
      <c r="EM11">
        <f>IF(COLUMN(EM$1)+$E11&gt;3,INDEX('Input Ethanol Monthly'!$B:$B,COLUMN(EM$1)+$E11,1)*42,NA())</f>
        <v/>
      </c>
      <c r="EN11">
        <f>IF(COLUMN(EN$1)+$E11&gt;3,INDEX('Input Ethanol Monthly'!$B:$B,COLUMN(EN$1)+$E11,1)*42,NA())</f>
        <v/>
      </c>
      <c r="EO11">
        <f>IF(COLUMN(EO$1)+$E11&gt;3,INDEX('Input Ethanol Monthly'!$B:$B,COLUMN(EO$1)+$E11,1)*42,NA())</f>
        <v/>
      </c>
      <c r="EP11">
        <f>IF(COLUMN(EP$1)+$E11&gt;3,INDEX('Input Ethanol Monthly'!$B:$B,COLUMN(EP$1)+$E11,1)*42,NA())</f>
        <v/>
      </c>
      <c r="EQ11">
        <f>IF(COLUMN(EQ$1)+$E11&gt;3,INDEX('Input Ethanol Monthly'!$B:$B,COLUMN(EQ$1)+$E11,1)*42,NA())</f>
        <v/>
      </c>
      <c r="ER11">
        <f>IF(COLUMN(ER$1)+$E11&gt;3,INDEX('Input Ethanol Monthly'!$B:$B,COLUMN(ER$1)+$E11,1)*42,NA())</f>
        <v/>
      </c>
      <c r="ES11">
        <f>IF(COLUMN(ES$1)+$E11&gt;3,INDEX('Input Ethanol Monthly'!$B:$B,COLUMN(ES$1)+$E11,1)*42,NA())</f>
        <v/>
      </c>
      <c r="ET11">
        <f>IF(COLUMN(ET$1)+$E11&gt;3,INDEX('Input Ethanol Monthly'!$B:$B,COLUMN(ET$1)+$E11,1)*42,NA())</f>
        <v/>
      </c>
      <c r="EU11">
        <f>IF(COLUMN(EU$1)+$E11&gt;3,INDEX('Input Ethanol Monthly'!$B:$B,COLUMN(EU$1)+$E11,1)*42,NA())</f>
        <v/>
      </c>
      <c r="EV11">
        <f>IF(COLUMN(EV$1)+$E11&gt;3,INDEX('Input Ethanol Monthly'!$B:$B,COLUMN(EV$1)+$E11,1)*42,NA())</f>
        <v/>
      </c>
      <c r="EW11">
        <f>IF(COLUMN(EW$1)+$E11&gt;3,INDEX('Input Ethanol Monthly'!$B:$B,COLUMN(EW$1)+$E11,1)*42,NA())</f>
        <v/>
      </c>
      <c r="EX11">
        <f>IF(COLUMN(EX$1)+$E11&gt;3,INDEX('Input Ethanol Monthly'!$B:$B,COLUMN(EX$1)+$E11,1)*42,NA())</f>
        <v/>
      </c>
      <c r="EY11">
        <f>IF(COLUMN(EY$1)+$E11&gt;3,INDEX('Input Ethanol Monthly'!$B:$B,COLUMN(EY$1)+$E11,1)*42,NA())</f>
        <v/>
      </c>
      <c r="EZ11">
        <f>IF(COLUMN(EZ$1)+$E11&gt;3,INDEX('Input Ethanol Monthly'!$B:$B,COLUMN(EZ$1)+$E11,1)*42,NA())</f>
        <v/>
      </c>
      <c r="FA11">
        <f>IF(COLUMN(FA$1)+$E11&gt;3,INDEX('Input Ethanol Monthly'!$B:$B,COLUMN(FA$1)+$E11,1)*42,NA())</f>
        <v/>
      </c>
      <c r="FB11">
        <f>IF(COLUMN(FB$1)+$E11&gt;3,INDEX('Input Ethanol Monthly'!$B:$B,COLUMN(FB$1)+$E11,1)*42,NA())</f>
        <v/>
      </c>
      <c r="FC11">
        <f>IF(COLUMN(FC$1)+$E11&gt;3,INDEX('Input Ethanol Monthly'!$B:$B,COLUMN(FC$1)+$E11,1)*42,NA())</f>
        <v/>
      </c>
      <c r="FD11">
        <f>IF(COLUMN(FD$1)+$E11&gt;3,INDEX('Input Ethanol Monthly'!$B:$B,COLUMN(FD$1)+$E11,1)*42,NA())</f>
        <v/>
      </c>
      <c r="FE11">
        <f>IF(COLUMN(FE$1)+$E11&gt;3,INDEX('Input Ethanol Monthly'!$B:$B,COLUMN(FE$1)+$E11,1)*42,NA())</f>
        <v/>
      </c>
      <c r="FF11">
        <f>IF(COLUMN(FF$1)+$E11&gt;3,INDEX('Input Ethanol Monthly'!$B:$B,COLUMN(FF$1)+$E11,1)*42,NA())</f>
        <v/>
      </c>
      <c r="FG11">
        <f>IF(COLUMN(FG$1)+$E11&gt;3,INDEX('Input Ethanol Monthly'!$B:$B,COLUMN(FG$1)+$E11,1)*42,NA())</f>
        <v/>
      </c>
      <c r="FH11">
        <f>IF(COLUMN(FH$1)+$E11&gt;3,INDEX('Input Ethanol Monthly'!$B:$B,COLUMN(FH$1)+$E11,1)*42,NA())</f>
        <v/>
      </c>
      <c r="FI11">
        <f>IF(COLUMN(FI$1)+$E11&gt;3,INDEX('Input Ethanol Monthly'!$B:$B,COLUMN(FI$1)+$E11,1)*42,NA())</f>
        <v/>
      </c>
      <c r="FJ11">
        <f>IF(COLUMN(FJ$1)+$E11&gt;3,INDEX('Input Ethanol Monthly'!$B:$B,COLUMN(FJ$1)+$E11,1)*42,NA())</f>
        <v/>
      </c>
      <c r="FK11">
        <f>IF(COLUMN(FK$1)+$E11&gt;3,INDEX('Input Ethanol Monthly'!$B:$B,COLUMN(FK$1)+$E11,1)*42,NA())</f>
        <v/>
      </c>
      <c r="FL11">
        <f>IF(COLUMN(FL$1)+$E11&gt;3,INDEX('Input Ethanol Monthly'!$B:$B,COLUMN(FL$1)+$E11,1)*42,NA())</f>
        <v/>
      </c>
      <c r="FM11">
        <f>IF(COLUMN(FM$1)+$E11&gt;3,INDEX('Input Ethanol Monthly'!$B:$B,COLUMN(FM$1)+$E11,1)*42,NA())</f>
        <v/>
      </c>
      <c r="FN11">
        <f>IF(COLUMN(FN$1)+$E11&gt;3,INDEX('Input Ethanol Monthly'!$B:$B,COLUMN(FN$1)+$E11,1)*42,NA())</f>
        <v/>
      </c>
      <c r="FO11">
        <f>IF(COLUMN(FO$1)+$E11&gt;3,INDEX('Input Ethanol Monthly'!$B:$B,COLUMN(FO$1)+$E11,1)*42,NA())</f>
        <v/>
      </c>
      <c r="FP11">
        <f>IF(COLUMN(FP$1)+$E11&gt;3,INDEX('Input Ethanol Monthly'!$B:$B,COLUMN(FP$1)+$E11,1)*42,NA())</f>
        <v/>
      </c>
      <c r="FQ11">
        <f>IF(COLUMN(FQ$1)+$E11&gt;3,INDEX('Input Ethanol Monthly'!$B:$B,COLUMN(FQ$1)+$E11,1)*42,NA())</f>
        <v/>
      </c>
      <c r="FR11">
        <f>IF(COLUMN(FR$1)+$E11&gt;3,INDEX('Input Ethanol Monthly'!$B:$B,COLUMN(FR$1)+$E11,1)*42,NA())</f>
        <v/>
      </c>
      <c r="FS11">
        <f>IF(COLUMN(FS$1)+$E11&gt;3,INDEX('Input Ethanol Monthly'!$B:$B,COLUMN(FS$1)+$E11,1)*42,NA())</f>
        <v/>
      </c>
      <c r="FT11">
        <f>IF(COLUMN(FT$1)+$E11&gt;3,INDEX('Input Ethanol Monthly'!$B:$B,COLUMN(FT$1)+$E11,1)*42,NA())</f>
        <v/>
      </c>
      <c r="FU11">
        <f>IF(COLUMN(FU$1)+$E11&gt;3,INDEX('Input Ethanol Monthly'!$B:$B,COLUMN(FU$1)+$E11,1)*42,NA())</f>
        <v/>
      </c>
      <c r="FV11">
        <f>IF(COLUMN(FV$1)+$E11&gt;3,INDEX('Input Ethanol Monthly'!$B:$B,COLUMN(FV$1)+$E11,1)*42,NA())</f>
        <v/>
      </c>
      <c r="FW11">
        <f>IF(COLUMN(FW$1)+$E11&gt;3,INDEX('Input Ethanol Monthly'!$B:$B,COLUMN(FW$1)+$E11,1)*42,NA())</f>
        <v/>
      </c>
      <c r="FX11">
        <f>IF(COLUMN(FX$1)+$E11&gt;3,INDEX('Input Ethanol Monthly'!$B:$B,COLUMN(FX$1)+$E11,1)*42,NA())</f>
        <v/>
      </c>
      <c r="FY11">
        <f>IF(COLUMN(FY$1)+$E11&gt;3,INDEX('Input Ethanol Monthly'!$B:$B,COLUMN(FY$1)+$E11,1)*42,NA())</f>
        <v/>
      </c>
      <c r="FZ11">
        <f>IF(COLUMN(FZ$1)+$E11&gt;3,INDEX('Input Ethanol Monthly'!$B:$B,COLUMN(FZ$1)+$E11,1)*42,NA())</f>
        <v/>
      </c>
      <c r="GA11">
        <f>IF(COLUMN(GA$1)+$E11&gt;3,INDEX('Input Ethanol Monthly'!$B:$B,COLUMN(GA$1)+$E11,1)*42,NA())</f>
        <v/>
      </c>
      <c r="GB11">
        <f>IF(COLUMN(GB$1)+$E11&gt;3,INDEX('Input Ethanol Monthly'!$B:$B,COLUMN(GB$1)+$E11,1)*42,NA())</f>
        <v/>
      </c>
      <c r="GC11">
        <f>IF(COLUMN(GC$1)+$E11&gt;3,INDEX('Input Ethanol Monthly'!$B:$B,COLUMN(GC$1)+$E11,1)*42,NA())</f>
        <v/>
      </c>
      <c r="GD11">
        <f>IF(COLUMN(GD$1)+$E11&gt;3,INDEX('Input Ethanol Monthly'!$B:$B,COLUMN(GD$1)+$E11,1)*42,NA())</f>
        <v/>
      </c>
      <c r="GE11">
        <f>IF(COLUMN(GE$1)+$E11&gt;3,INDEX('Input Ethanol Monthly'!$B:$B,COLUMN(GE$1)+$E11,1)*42,NA())</f>
        <v/>
      </c>
      <c r="GF11">
        <f>IF(COLUMN(GF$1)+$E11&gt;3,INDEX('Input Ethanol Monthly'!$B:$B,COLUMN(GF$1)+$E11,1)*42,NA())</f>
        <v/>
      </c>
      <c r="GG11">
        <f>IF(COLUMN(GG$1)+$E11&gt;3,INDEX('Input Ethanol Monthly'!$B:$B,COLUMN(GG$1)+$E11,1)*42,NA())</f>
        <v/>
      </c>
      <c r="GH11">
        <f>IF(COLUMN(GH$1)+$E11&gt;3,INDEX('Input Ethanol Monthly'!$B:$B,COLUMN(GH$1)+$E11,1)*42,NA())</f>
        <v/>
      </c>
      <c r="GI11">
        <f>IF(COLUMN(GI$1)+$E11&gt;3,INDEX('Input Ethanol Monthly'!$B:$B,COLUMN(GI$1)+$E11,1)*42,NA())</f>
        <v/>
      </c>
      <c r="GJ11">
        <f>IF(COLUMN(GJ$1)+$E11&gt;3,INDEX('Input Ethanol Monthly'!$B:$B,COLUMN(GJ$1)+$E11,1)*42,NA())</f>
        <v/>
      </c>
      <c r="GK11">
        <f>IF(COLUMN(GK$1)+$E11&gt;3,INDEX('Input Ethanol Monthly'!$B:$B,COLUMN(GK$1)+$E11,1)*42,NA())</f>
        <v/>
      </c>
      <c r="GL11">
        <f>IF(COLUMN(GL$1)+$E11&gt;3,INDEX('Input Ethanol Monthly'!$B:$B,COLUMN(GL$1)+$E11,1)*42,NA())</f>
        <v/>
      </c>
      <c r="GM11">
        <f>IF(COLUMN(GM$1)+$E11&gt;3,INDEX('Input Ethanol Monthly'!$B:$B,COLUMN(GM$1)+$E11,1)*42,NA())</f>
        <v/>
      </c>
      <c r="GN11">
        <f>IF(COLUMN(GN$1)+$E11&gt;3,INDEX('Input Ethanol Monthly'!$B:$B,COLUMN(GN$1)+$E11,1)*42,NA())</f>
        <v/>
      </c>
      <c r="GO11">
        <f>IF(COLUMN(GO$1)+$E11&gt;3,INDEX('Input Ethanol Monthly'!$B:$B,COLUMN(GO$1)+$E11,1)*42,NA())</f>
        <v/>
      </c>
      <c r="GP11">
        <f>IF(COLUMN(GP$1)+$E11&gt;3,INDEX('Input Ethanol Monthly'!$B:$B,COLUMN(GP$1)+$E11,1)*42,NA())</f>
        <v/>
      </c>
      <c r="GQ11">
        <f>IF(COLUMN(GQ$1)+$E11&gt;3,INDEX('Input Ethanol Monthly'!$B:$B,COLUMN(GQ$1)+$E11,1)*42,NA())</f>
        <v/>
      </c>
      <c r="GR11">
        <f>IF(COLUMN(GR$1)+$E11&gt;3,INDEX('Input Ethanol Monthly'!$B:$B,COLUMN(GR$1)+$E11,1)*42,NA())</f>
        <v/>
      </c>
      <c r="GS11">
        <f>IF(COLUMN(GS$1)+$E11&gt;3,INDEX('Input Ethanol Monthly'!$B:$B,COLUMN(GS$1)+$E11,1)*42,NA())</f>
        <v/>
      </c>
      <c r="GT11">
        <f>IF(COLUMN(GT$1)+$E11&gt;3,INDEX('Input Ethanol Monthly'!$B:$B,COLUMN(GT$1)+$E11,1)*42,NA())</f>
        <v/>
      </c>
      <c r="GU11">
        <f>IF(COLUMN(GU$1)+$E11&gt;3,INDEX('Input Ethanol Monthly'!$B:$B,COLUMN(GU$1)+$E11,1)*42,NA())</f>
        <v/>
      </c>
      <c r="GV11">
        <f>IF(COLUMN(GV$1)+$E11&gt;3,INDEX('Input Ethanol Monthly'!$B:$B,COLUMN(GV$1)+$E11,1)*42,NA())</f>
        <v/>
      </c>
      <c r="GW11">
        <f>IF(COLUMN(GW$1)+$E11&gt;3,INDEX('Input Ethanol Monthly'!$B:$B,COLUMN(GW$1)+$E11,1)*42,NA())</f>
        <v/>
      </c>
      <c r="GX11">
        <f>IF(COLUMN(GX$1)+$E11&gt;3,INDEX('Input Ethanol Monthly'!$B:$B,COLUMN(GX$1)+$E11,1)*42,NA())</f>
        <v/>
      </c>
      <c r="GY11">
        <f>IF(COLUMN(GY$1)+$E11&gt;3,INDEX('Input Ethanol Monthly'!$B:$B,COLUMN(GY$1)+$E11,1)*42,NA())</f>
        <v/>
      </c>
      <c r="GZ11">
        <f>IF(COLUMN(GZ$1)+$E11&gt;3,INDEX('Input Ethanol Monthly'!$B:$B,COLUMN(GZ$1)+$E11,1)*42,NA())</f>
        <v/>
      </c>
      <c r="HA11">
        <f>IF(COLUMN(HA$1)+$E11&gt;3,INDEX('Input Ethanol Monthly'!$B:$B,COLUMN(HA$1)+$E11,1)*42,NA())</f>
        <v/>
      </c>
      <c r="HB11">
        <f>IF(COLUMN(HB$1)+$E11&gt;3,INDEX('Input Ethanol Monthly'!$B:$B,COLUMN(HB$1)+$E11,1)*42,NA())</f>
        <v/>
      </c>
      <c r="HC11">
        <f>IF(COLUMN(HC$1)+$E11&gt;3,INDEX('Input Ethanol Monthly'!$B:$B,COLUMN(HC$1)+$E11,1)*42,NA())</f>
        <v/>
      </c>
      <c r="HD11">
        <f>IF(COLUMN(HD$1)+$E11&gt;3,INDEX('Input Ethanol Monthly'!$B:$B,COLUMN(HD$1)+$E11,1)*42,NA())</f>
        <v/>
      </c>
      <c r="HE11">
        <f>IF(COLUMN(HE$1)+$E11&gt;3,INDEX('Input Ethanol Monthly'!$B:$B,COLUMN(HE$1)+$E11,1)*42,NA())</f>
        <v/>
      </c>
      <c r="HF11">
        <f>IF(COLUMN(HF$1)+$E11&gt;3,INDEX('Input Ethanol Monthly'!$B:$B,COLUMN(HF$1)+$E11,1)*42,NA())</f>
        <v/>
      </c>
      <c r="HG11">
        <f>IF(COLUMN(HG$1)+$E11&gt;3,INDEX('Input Ethanol Monthly'!$B:$B,COLUMN(HG$1)+$E11,1)*42,NA())</f>
        <v/>
      </c>
      <c r="HH11">
        <f>IF(COLUMN(HH$1)+$E11&gt;3,INDEX('Input Ethanol Monthly'!$B:$B,COLUMN(HH$1)+$E11,1)*42,NA())</f>
        <v/>
      </c>
      <c r="HI11">
        <f>IF(COLUMN(HI$1)+$E11&gt;3,INDEX('Input Ethanol Monthly'!$B:$B,COLUMN(HI$1)+$E11,1)*42,NA())</f>
        <v/>
      </c>
      <c r="HJ11">
        <f>IF(COLUMN(HJ$1)+$E11&gt;3,INDEX('Input Ethanol Monthly'!$B:$B,COLUMN(HJ$1)+$E11,1)*42,NA())</f>
        <v/>
      </c>
      <c r="HK11">
        <f>IF(COLUMN(HK$1)+$E11&gt;3,INDEX('Input Ethanol Monthly'!$B:$B,COLUMN(HK$1)+$E11,1)*42,NA())</f>
        <v/>
      </c>
      <c r="HL11">
        <f>IF(COLUMN(HL$1)+$E11&gt;3,INDEX('Input Ethanol Monthly'!$B:$B,COLUMN(HL$1)+$E11,1)*42,NA())</f>
        <v/>
      </c>
      <c r="HM11">
        <f>IF(COLUMN(HM$1)+$E11&gt;3,INDEX('Input Ethanol Monthly'!$B:$B,COLUMN(HM$1)+$E11,1)*42,NA())</f>
        <v/>
      </c>
      <c r="HN11">
        <f>IF(COLUMN(HN$1)+$E11&gt;3,INDEX('Input Ethanol Monthly'!$B:$B,COLUMN(HN$1)+$E11,1)*42,NA())</f>
        <v/>
      </c>
      <c r="HO11">
        <f>IF(COLUMN(HO$1)+$E11&gt;3,INDEX('Input Ethanol Monthly'!$B:$B,COLUMN(HO$1)+$E11,1)*42,NA())</f>
        <v/>
      </c>
      <c r="HP11">
        <f>IF(COLUMN(HP$1)+$E11&gt;3,INDEX('Input Ethanol Monthly'!$B:$B,COLUMN(HP$1)+$E11,1)*42,NA())</f>
        <v/>
      </c>
      <c r="HQ11">
        <f>IF(COLUMN(HQ$1)+$E11&gt;3,INDEX('Input Ethanol Monthly'!$B:$B,COLUMN(HQ$1)+$E11,1)*42,NA())</f>
        <v/>
      </c>
      <c r="HR11">
        <f>IF(COLUMN(HR$1)+$E11&gt;3,INDEX('Input Ethanol Monthly'!$B:$B,COLUMN(HR$1)+$E11,1)*42,NA())</f>
        <v/>
      </c>
      <c r="HS11">
        <f>IF(COLUMN(HS$1)+$E11&gt;3,INDEX('Input Ethanol Monthly'!$B:$B,COLUMN(HS$1)+$E11,1)*42,NA())</f>
        <v/>
      </c>
      <c r="HT11">
        <f>IF(COLUMN(HT$1)+$E11&gt;3,INDEX('Input Ethanol Monthly'!$B:$B,COLUMN(HT$1)+$E11,1)*42,NA())</f>
        <v/>
      </c>
      <c r="HU11">
        <f>IF(COLUMN(HU$1)+$E11&gt;3,INDEX('Input Ethanol Monthly'!$B:$B,COLUMN(HU$1)+$E11,1)*42,NA())</f>
        <v/>
      </c>
      <c r="HV11">
        <f>IF(COLUMN(HV$1)+$E11&gt;3,INDEX('Input Ethanol Monthly'!$B:$B,COLUMN(HV$1)+$E11,1)*42,NA())</f>
        <v/>
      </c>
      <c r="HW11">
        <f>IF(COLUMN(HW$1)+$E11&gt;3,INDEX('Input Ethanol Monthly'!$B:$B,COLUMN(HW$1)+$E11,1)*42,NA())</f>
        <v/>
      </c>
      <c r="HX11">
        <f>IF(COLUMN(HX$1)+$E11&gt;3,INDEX('Input Ethanol Monthly'!$B:$B,COLUMN(HX$1)+$E11,1)*42,NA())</f>
        <v/>
      </c>
      <c r="HY11">
        <f>IF(COLUMN(HY$1)+$E11&gt;3,INDEX('Input Ethanol Monthly'!$B:$B,COLUMN(HY$1)+$E11,1)*42,NA())</f>
        <v/>
      </c>
      <c r="HZ11">
        <f>IF(COLUMN(HZ$1)+$E11&gt;3,INDEX('Input Ethanol Monthly'!$B:$B,COLUMN(HZ$1)+$E11,1)*42,NA())</f>
        <v/>
      </c>
      <c r="IA11">
        <f>IF(COLUMN(IA$1)+$E11&gt;3,INDEX('Input Ethanol Monthly'!$B:$B,COLUMN(IA$1)+$E11,1)*42,NA())</f>
        <v/>
      </c>
      <c r="IB11">
        <f>IF(COLUMN(IB$1)+$E11&gt;3,INDEX('Input Ethanol Monthly'!$B:$B,COLUMN(IB$1)+$E11,1)*42,NA())</f>
        <v/>
      </c>
      <c r="IC11">
        <f>IF(COLUMN(IC$1)+$E11&gt;3,INDEX('Input Ethanol Monthly'!$B:$B,COLUMN(IC$1)+$E11,1)*42,NA())</f>
        <v/>
      </c>
      <c r="ID11">
        <f>IF(COLUMN(ID$1)+$E11&gt;3,INDEX('Input Ethanol Monthly'!$B:$B,COLUMN(ID$1)+$E11,1)*42,NA())</f>
        <v/>
      </c>
      <c r="IE11">
        <f>IF(COLUMN(IE$1)+$E11&gt;3,INDEX('Input Ethanol Monthly'!$B:$B,COLUMN(IE$1)+$E11,1)*42,NA())</f>
        <v/>
      </c>
      <c r="IF11">
        <f>IF(COLUMN(IF$1)+$E11&gt;3,INDEX('Input Ethanol Monthly'!$B:$B,COLUMN(IF$1)+$E11,1)*42,NA())</f>
        <v/>
      </c>
      <c r="IG11">
        <f>IF(COLUMN(IG$1)+$E11&gt;3,INDEX('Input Ethanol Monthly'!$B:$B,COLUMN(IG$1)+$E11,1)*42,NA())</f>
        <v/>
      </c>
      <c r="IH11">
        <f>IF(COLUMN(IH$1)+$E11&gt;3,INDEX('Input Ethanol Monthly'!$B:$B,COLUMN(IH$1)+$E11,1)*42,NA())</f>
        <v/>
      </c>
      <c r="II11">
        <f>IF(COLUMN(II$1)+$E11&gt;3,INDEX('Input Ethanol Monthly'!$B:$B,COLUMN(II$1)+$E11,1)*42,NA())</f>
        <v/>
      </c>
      <c r="IJ11">
        <f>IF(COLUMN(IJ$1)+$E11&gt;3,INDEX('Input Ethanol Monthly'!$B:$B,COLUMN(IJ$1)+$E11,1)*42,NA())</f>
        <v/>
      </c>
      <c r="IK11">
        <f>IF(COLUMN(IK$1)+$E11&gt;3,INDEX('Input Ethanol Monthly'!$B:$B,COLUMN(IK$1)+$E11,1)*42,NA())</f>
        <v/>
      </c>
      <c r="IL11">
        <f>IF(COLUMN(IL$1)+$E11&gt;3,INDEX('Input Ethanol Monthly'!$B:$B,COLUMN(IL$1)+$E11,1)*42,NA())</f>
        <v/>
      </c>
      <c r="IM11">
        <f>IF(COLUMN(IM$1)+$E11&gt;3,INDEX('Input Ethanol Monthly'!$B:$B,COLUMN(IM$1)+$E11,1)*42,NA())</f>
        <v/>
      </c>
      <c r="IN11">
        <f>IF(COLUMN(IN$1)+$E11&gt;3,INDEX('Input Ethanol Monthly'!$B:$B,COLUMN(IN$1)+$E11,1)*42,NA())</f>
        <v/>
      </c>
      <c r="IO11">
        <f>IF(COLUMN(IO$1)+$E11&gt;3,INDEX('Input Ethanol Monthly'!$B:$B,COLUMN(IO$1)+$E11,1)*42,NA())</f>
        <v/>
      </c>
      <c r="IP11">
        <f>IF(COLUMN(IP$1)+$E11&gt;3,INDEX('Input Ethanol Monthly'!$B:$B,COLUMN(IP$1)+$E11,1)*42,NA())</f>
        <v/>
      </c>
      <c r="IQ11">
        <f>IF(COLUMN(IQ$1)+$E11&gt;3,INDEX('Input Ethanol Monthly'!$B:$B,COLUMN(IQ$1)+$E11,1)*42,NA())</f>
        <v/>
      </c>
      <c r="IR11">
        <f>IF(COLUMN(IR$1)+$E11&gt;3,INDEX('Input Ethanol Monthly'!$B:$B,COLUMN(IR$1)+$E11,1)*42,NA())</f>
        <v/>
      </c>
      <c r="IS11">
        <f>IF(COLUMN(IS$1)+$E11&gt;3,INDEX('Input Ethanol Monthly'!$B:$B,COLUMN(IS$1)+$E11,1)*42,NA())</f>
        <v/>
      </c>
      <c r="IT11">
        <f>IF(COLUMN(IT$1)+$E11&gt;3,INDEX('Input Ethanol Monthly'!$B:$B,COLUMN(IT$1)+$E11,1)*42,NA())</f>
        <v/>
      </c>
      <c r="IU11">
        <f>IF(COLUMN(IU$1)+$E11&gt;3,INDEX('Input Ethanol Monthly'!$B:$B,COLUMN(IU$1)+$E11,1)*42,NA())</f>
        <v/>
      </c>
      <c r="IV11">
        <f>IF(COLUMN(IV$1)+$E11&gt;3,INDEX('Input Ethanol Monthly'!$B:$B,COLUMN(IV$1)+$E11,1)*42,NA())</f>
        <v/>
      </c>
      <c r="IW11">
        <f>IF(COLUMN(IW$1)+$E11&gt;3,INDEX('Input Ethanol Monthly'!$B:$B,COLUMN(IW$1)+$E11,1)*42,NA())</f>
        <v/>
      </c>
      <c r="IX11">
        <f>IF(COLUMN(IX$1)+$E11&gt;3,INDEX('Input Ethanol Monthly'!$B:$B,COLUMN(IX$1)+$E11,1)*42,NA())</f>
        <v/>
      </c>
      <c r="IY11">
        <f>IF(COLUMN(IY$1)+$E11&gt;3,INDEX('Input Ethanol Monthly'!$B:$B,COLUMN(IY$1)+$E11,1)*42,NA())</f>
        <v/>
      </c>
      <c r="IZ11">
        <f>IF(COLUMN(IZ$1)+$E11&gt;3,INDEX('Input Ethanol Monthly'!$B:$B,COLUMN(IZ$1)+$E11,1)*42,NA())</f>
        <v/>
      </c>
      <c r="JA11">
        <f>IF(COLUMN(JA$1)+$E11&gt;3,INDEX('Input Ethanol Monthly'!$B:$B,COLUMN(JA$1)+$E11,1)*42,NA())</f>
        <v/>
      </c>
      <c r="JB11">
        <f>IF(COLUMN(JB$1)+$E11&gt;3,INDEX('Input Ethanol Monthly'!$B:$B,COLUMN(JB$1)+$E11,1)*42,NA())</f>
        <v/>
      </c>
      <c r="JC11">
        <f>IF(COLUMN(JC$1)+$E11&gt;3,INDEX('Input Ethanol Monthly'!$B:$B,COLUMN(JC$1)+$E11,1)*42,NA())</f>
        <v/>
      </c>
      <c r="JD11">
        <f>IF(COLUMN(JD$1)+$E11&gt;3,INDEX('Input Ethanol Monthly'!$B:$B,COLUMN(JD$1)+$E11,1)*42,NA())</f>
        <v/>
      </c>
      <c r="JE11">
        <f>IF(COLUMN(JE$1)+$E11&gt;3,INDEX('Input Ethanol Monthly'!$B:$B,COLUMN(JE$1)+$E11,1)*42,NA())</f>
        <v/>
      </c>
      <c r="JF11">
        <f>IF(COLUMN(JF$1)+$E11&gt;3,INDEX('Input Ethanol Monthly'!$B:$B,COLUMN(JF$1)+$E11,1)*42,NA())</f>
        <v/>
      </c>
      <c r="JG11">
        <f>IF(COLUMN(JG$1)+$E11&gt;3,INDEX('Input Ethanol Monthly'!$B:$B,COLUMN(JG$1)+$E11,1)*42,NA())</f>
        <v/>
      </c>
      <c r="JH11">
        <f>IF(COLUMN(JH$1)+$E11&gt;3,INDEX('Input Ethanol Monthly'!$B:$B,COLUMN(JH$1)+$E11,1)*42,NA())</f>
        <v/>
      </c>
      <c r="JI11">
        <f>IF(COLUMN(JI$1)+$E11&gt;3,INDEX('Input Ethanol Monthly'!$B:$B,COLUMN(JI$1)+$E11,1)*42,NA())</f>
        <v/>
      </c>
      <c r="JJ11">
        <f>IF(COLUMN(JJ$1)+$E11&gt;3,INDEX('Input Ethanol Monthly'!$B:$B,COLUMN(JJ$1)+$E11,1)*42,NA())</f>
        <v/>
      </c>
      <c r="JK11">
        <f>IF(COLUMN(JK$1)+$E11&gt;3,INDEX('Input Ethanol Monthly'!$B:$B,COLUMN(JK$1)+$E11,1)*42,NA())</f>
        <v/>
      </c>
      <c r="JL11">
        <f>IF(COLUMN(JL$1)+$E11&gt;3,INDEX('Input Ethanol Monthly'!$B:$B,COLUMN(JL$1)+$E11,1)*42,NA())</f>
        <v/>
      </c>
      <c r="JM11">
        <f>IF(COLUMN(JM$1)+$E11&gt;3,INDEX('Input Ethanol Monthly'!$B:$B,COLUMN(JM$1)+$E11,1)*42,NA())</f>
        <v/>
      </c>
      <c r="JN11">
        <f>IF(COLUMN(JN$1)+$E11&gt;3,INDEX('Input Ethanol Monthly'!$B:$B,COLUMN(JN$1)+$E11,1)*42,NA())</f>
        <v/>
      </c>
      <c r="JO11">
        <f>IF(COLUMN(JO$1)+$E11&gt;3,INDEX('Input Ethanol Monthly'!$B:$B,COLUMN(JO$1)+$E11,1)*42,NA())</f>
        <v/>
      </c>
      <c r="JP11">
        <f>IF(COLUMN(JP$1)+$E11&gt;3,INDEX('Input Ethanol Monthly'!$B:$B,COLUMN(JP$1)+$E11,1)*42,NA())</f>
        <v/>
      </c>
      <c r="JQ11">
        <f>IF(COLUMN(JQ$1)+$E11&gt;3,INDEX('Input Ethanol Monthly'!$B:$B,COLUMN(JQ$1)+$E11,1)*42,NA())</f>
        <v/>
      </c>
      <c r="JR11">
        <f>IF(COLUMN(JR$1)+$E11&gt;3,INDEX('Input Ethanol Monthly'!$B:$B,COLUMN(JR$1)+$E11,1)*42,NA())</f>
        <v/>
      </c>
      <c r="JS11">
        <f>IF(COLUMN(JS$1)+$E11&gt;3,INDEX('Input Ethanol Monthly'!$B:$B,COLUMN(JS$1)+$E11,1)*42,NA())</f>
        <v/>
      </c>
      <c r="JT11">
        <f>IF(COLUMN(JT$1)+$E11&gt;3,INDEX('Input Ethanol Monthly'!$B:$B,COLUMN(JT$1)+$E11,1)*42,NA())</f>
        <v/>
      </c>
      <c r="JU11">
        <f>IF(COLUMN(JU$1)+$E11&gt;3,INDEX('Input Ethanol Monthly'!$B:$B,COLUMN(JU$1)+$E11,1)*42,NA())</f>
        <v/>
      </c>
      <c r="JV11">
        <f>IF(COLUMN(JV$1)+$E11&gt;3,INDEX('Input Ethanol Monthly'!$B:$B,COLUMN(JV$1)+$E11,1)*42,NA())</f>
        <v/>
      </c>
      <c r="JW11">
        <f>IF(COLUMN(JW$1)+$E11&gt;3,INDEX('Input Ethanol Monthly'!$B:$B,COLUMN(JW$1)+$E11,1)*42,NA())</f>
        <v/>
      </c>
      <c r="JX11">
        <f>IF(COLUMN(JX$1)+$E11&gt;3,INDEX('Input Ethanol Monthly'!$B:$B,COLUMN(JX$1)+$E11,1)*42,NA())</f>
        <v/>
      </c>
      <c r="JY11">
        <f>IF(COLUMN(JY$1)+$E11&gt;3,INDEX('Input Ethanol Monthly'!$B:$B,COLUMN(JY$1)+$E11,1)*42,NA())</f>
        <v/>
      </c>
      <c r="JZ11">
        <f>IF(COLUMN(JZ$1)+$E11&gt;3,INDEX('Input Ethanol Monthly'!$B:$B,COLUMN(JZ$1)+$E11,1)*42,NA())</f>
        <v/>
      </c>
      <c r="KA11">
        <f>IF(COLUMN(KA$1)+$E11&gt;3,INDEX('Input Ethanol Monthly'!$B:$B,COLUMN(KA$1)+$E11,1)*42,NA())</f>
        <v/>
      </c>
      <c r="KB11">
        <f>IF(COLUMN(KB$1)+$E11&gt;3,INDEX('Input Ethanol Monthly'!$B:$B,COLUMN(KB$1)+$E11,1)*42,NA())</f>
        <v/>
      </c>
      <c r="KC11">
        <f>IF(COLUMN(KC$1)+$E11&gt;3,INDEX('Input Ethanol Monthly'!$B:$B,COLUMN(KC$1)+$E11,1)*42,NA())</f>
        <v/>
      </c>
      <c r="KD11">
        <f>IF(COLUMN(KD$1)+$E11&gt;3,INDEX('Input Ethanol Monthly'!$B:$B,COLUMN(KD$1)+$E11,1)*42,NA())</f>
        <v/>
      </c>
      <c r="KE11">
        <f>IF(COLUMN(KE$1)+$E11&gt;3,INDEX('Input Ethanol Monthly'!$B:$B,COLUMN(KE$1)+$E11,1)*42,NA())</f>
        <v/>
      </c>
      <c r="KF11">
        <f>IF(COLUMN(KF$1)+$E11&gt;3,INDEX('Input Ethanol Monthly'!$B:$B,COLUMN(KF$1)+$E11,1)*42,NA())</f>
        <v/>
      </c>
      <c r="KG11">
        <f>IF(COLUMN(KG$1)+$E11&gt;3,INDEX('Input Ethanol Monthly'!$B:$B,COLUMN(KG$1)+$E11,1)*42,NA())</f>
        <v/>
      </c>
      <c r="KH11">
        <f>IF(COLUMN(KH$1)+$E11&gt;3,INDEX('Input Ethanol Monthly'!$B:$B,COLUMN(KH$1)+$E11,1)*42,NA())</f>
        <v/>
      </c>
      <c r="KI11">
        <f>IF(COLUMN(KI$1)+$E11&gt;3,INDEX('Input Ethanol Monthly'!$B:$B,COLUMN(KI$1)+$E11,1)*42,NA())</f>
        <v/>
      </c>
      <c r="KJ11">
        <f>IF(COLUMN(KJ$1)+$E11&gt;3,INDEX('Input Ethanol Monthly'!$B:$B,COLUMN(KJ$1)+$E11,1)*42,NA())</f>
        <v/>
      </c>
      <c r="KK11">
        <f>IF(COLUMN(KK$1)+$E11&gt;3,INDEX('Input Ethanol Monthly'!$B:$B,COLUMN(KK$1)+$E11,1)*42,NA())</f>
        <v/>
      </c>
      <c r="KL11">
        <f>IF(COLUMN(KL$1)+$E11&gt;3,INDEX('Input Ethanol Monthly'!$B:$B,COLUMN(KL$1)+$E11,1)*42,NA())</f>
        <v/>
      </c>
      <c r="KM11">
        <f>IF(COLUMN(KM$1)+$E11&gt;3,INDEX('Input Ethanol Monthly'!$B:$B,COLUMN(KM$1)+$E11,1)*42,NA())</f>
        <v/>
      </c>
      <c r="KN11">
        <f>IF(COLUMN(KN$1)+$E11&gt;3,INDEX('Input Ethanol Monthly'!$B:$B,COLUMN(KN$1)+$E11,1)*42,NA())</f>
        <v/>
      </c>
      <c r="KO11">
        <f>IF(COLUMN(KO$1)+$E11&gt;3,INDEX('Input Ethanol Monthly'!$B:$B,COLUMN(KO$1)+$E11,1)*42,NA())</f>
        <v/>
      </c>
      <c r="KP11">
        <f>IF(COLUMN(KP$1)+$E11&gt;3,INDEX('Input Ethanol Monthly'!$B:$B,COLUMN(KP$1)+$E11,1)*42,NA())</f>
        <v/>
      </c>
      <c r="KQ11">
        <f>IF(COLUMN(KQ$1)+$E11&gt;3,INDEX('Input Ethanol Monthly'!$B:$B,COLUMN(KQ$1)+$E11,1)*42,NA())</f>
        <v/>
      </c>
      <c r="KR11">
        <f>IF(COLUMN(KR$1)+$E11&gt;3,INDEX('Input Ethanol Monthly'!$B:$B,COLUMN(KR$1)+$E11,1)*42,NA())</f>
        <v/>
      </c>
      <c r="KS11">
        <f>IF(COLUMN(KS$1)+$E11&gt;3,INDEX('Input Ethanol Monthly'!$B:$B,COLUMN(KS$1)+$E11,1)*42,NA())</f>
        <v/>
      </c>
      <c r="KT11">
        <f>IF(COLUMN(KT$1)+$E11&gt;3,INDEX('Input Ethanol Monthly'!$B:$B,COLUMN(KT$1)+$E11,1)*42,NA())</f>
        <v/>
      </c>
      <c r="KU11">
        <f>IF(COLUMN(KU$1)+$E11&gt;3,INDEX('Input Ethanol Monthly'!$B:$B,COLUMN(KU$1)+$E11,1)*42,NA())</f>
        <v/>
      </c>
      <c r="KV11">
        <f>IF(COLUMN(KV$1)+$E11&gt;3,INDEX('Input Ethanol Monthly'!$B:$B,COLUMN(KV$1)+$E11,1)*42,NA())</f>
        <v/>
      </c>
      <c r="KW11">
        <f>IF(COLUMN(KW$1)+$E11&gt;3,INDEX('Input Ethanol Monthly'!$B:$B,COLUMN(KW$1)+$E11,1)*42,NA())</f>
        <v/>
      </c>
      <c r="KX11">
        <f>IF(COLUMN(KX$1)+$E11&gt;3,INDEX('Input Ethanol Monthly'!$B:$B,COLUMN(KX$1)+$E11,1)*42,NA())</f>
        <v/>
      </c>
      <c r="KY11">
        <f>IF(COLUMN(KY$1)+$E11&gt;3,INDEX('Input Ethanol Monthly'!$B:$B,COLUMN(KY$1)+$E11,1)*42,NA())</f>
        <v/>
      </c>
      <c r="KZ11">
        <f>IF(COLUMN(KZ$1)+$E11&gt;3,INDEX('Input Ethanol Monthly'!$B:$B,COLUMN(KZ$1)+$E11,1)*42,NA())</f>
        <v/>
      </c>
      <c r="LA11">
        <f>IF(COLUMN(LA$1)+$E11&gt;3,INDEX('Input Ethanol Monthly'!$B:$B,COLUMN(LA$1)+$E11,1)*42,NA())</f>
        <v/>
      </c>
      <c r="LB11">
        <f>IF(COLUMN(LB$1)+$E11&gt;3,INDEX('Input Ethanol Monthly'!$B:$B,COLUMN(LB$1)+$E11,1)*42,NA())</f>
        <v/>
      </c>
      <c r="LC11">
        <f>IF(COLUMN(LC$1)+$E11&gt;3,INDEX('Input Ethanol Monthly'!$B:$B,COLUMN(LC$1)+$E11,1)*42,NA())</f>
        <v/>
      </c>
      <c r="LD11">
        <f>IF(COLUMN(LD$1)+$E11&gt;3,INDEX('Input Ethanol Monthly'!$B:$B,COLUMN(LD$1)+$E11,1)*42,NA())</f>
        <v/>
      </c>
      <c r="LE11">
        <f>IF(COLUMN(LE$1)+$E11&gt;3,INDEX('Input Ethanol Monthly'!$B:$B,COLUMN(LE$1)+$E11,1)*42,NA())</f>
        <v/>
      </c>
      <c r="LF11">
        <f>IF(COLUMN(LF$1)+$E11&gt;3,INDEX('Input Ethanol Monthly'!$B:$B,COLUMN(LF$1)+$E11,1)*42,NA())</f>
        <v/>
      </c>
      <c r="LG11">
        <f>IF(COLUMN(LG$1)+$E11&gt;3,INDEX('Input Ethanol Monthly'!$B:$B,COLUMN(LG$1)+$E11,1)*42,NA())</f>
        <v/>
      </c>
      <c r="LH11">
        <f>IF(COLUMN(LH$1)+$E11&gt;3,INDEX('Input Ethanol Monthly'!$B:$B,COLUMN(LH$1)+$E11,1)*42,NA())</f>
        <v/>
      </c>
      <c r="LI11">
        <f>IF(COLUMN(LI$1)+$E11&gt;3,INDEX('Input Ethanol Monthly'!$B:$B,COLUMN(LI$1)+$E11,1)*42,NA())</f>
        <v/>
      </c>
      <c r="LJ11">
        <f>IF(COLUMN(LJ$1)+$E11&gt;3,INDEX('Input Ethanol Monthly'!$B:$B,COLUMN(LJ$1)+$E11,1)*42,NA())</f>
        <v/>
      </c>
      <c r="LK11">
        <f>IF(COLUMN(LK$1)+$E11&gt;3,INDEX('Input Ethanol Monthly'!$B:$B,COLUMN(LK$1)+$E11,1)*42,NA())</f>
        <v/>
      </c>
      <c r="LL11">
        <f>IF(COLUMN(LL$1)+$E11&gt;3,INDEX('Input Ethanol Monthly'!$B:$B,COLUMN(LL$1)+$E11,1)*42,NA())</f>
        <v/>
      </c>
      <c r="LM11">
        <f>IF(COLUMN(LM$1)+$E11&gt;3,INDEX('Input Ethanol Monthly'!$B:$B,COLUMN(LM$1)+$E11,1)*42,NA())</f>
        <v/>
      </c>
      <c r="LN11">
        <f>IF(COLUMN(LN$1)+$E11&gt;3,INDEX('Input Ethanol Monthly'!$B:$B,COLUMN(LN$1)+$E11,1)*42,NA())</f>
        <v/>
      </c>
      <c r="LO11">
        <f>IF(COLUMN(LO$1)+$E11&gt;3,INDEX('Input Ethanol Monthly'!$B:$B,COLUMN(LO$1)+$E11,1)*42,NA())</f>
        <v/>
      </c>
      <c r="LP11">
        <f>IF(COLUMN(LP$1)+$E11&gt;3,INDEX('Input Ethanol Monthly'!$B:$B,COLUMN(LP$1)+$E11,1)*42,NA())</f>
        <v/>
      </c>
      <c r="LQ11">
        <f>IF(COLUMN(LQ$1)+$E11&gt;3,INDEX('Input Ethanol Monthly'!$B:$B,COLUMN(LQ$1)+$E11,1)*42,NA())</f>
        <v/>
      </c>
      <c r="LR11">
        <f>IF(COLUMN(LR$1)+$E11&gt;3,INDEX('Input Ethanol Monthly'!$B:$B,COLUMN(LR$1)+$E11,1)*42,NA())</f>
        <v/>
      </c>
      <c r="LS11">
        <f>IF(COLUMN(LS$1)+$E11&gt;3,INDEX('Input Ethanol Monthly'!$B:$B,COLUMN(LS$1)+$E11,1)*42,NA())</f>
        <v/>
      </c>
      <c r="LT11">
        <f>IF(COLUMN(LT$1)+$E11&gt;3,INDEX('Input Ethanol Monthly'!$B:$B,COLUMN(LT$1)+$E11,1)*42,NA())</f>
        <v/>
      </c>
      <c r="LU11">
        <f>IF(COLUMN(LU$1)+$E11&gt;3,INDEX('Input Ethanol Monthly'!$B:$B,COLUMN(LU$1)+$E11,1)*42,NA())</f>
        <v/>
      </c>
      <c r="LV11">
        <f>IF(COLUMN(LV$1)+$E11&gt;3,INDEX('Input Ethanol Monthly'!$B:$B,COLUMN(LV$1)+$E11,1)*42,NA())</f>
        <v/>
      </c>
      <c r="LW11">
        <f>IF(COLUMN(LW$1)+$E11&gt;3,INDEX('Input Ethanol Monthly'!$B:$B,COLUMN(LW$1)+$E11,1)*42,NA())</f>
        <v/>
      </c>
      <c r="LX11">
        <f>IF(COLUMN(LX$1)+$E11&gt;3,INDEX('Input Ethanol Monthly'!$B:$B,COLUMN(LX$1)+$E11,1)*42,NA())</f>
        <v/>
      </c>
      <c r="LY11">
        <f>IF(COLUMN(LY$1)+$E11&gt;3,INDEX('Input Ethanol Monthly'!$B:$B,COLUMN(LY$1)+$E11,1)*42,NA())</f>
        <v/>
      </c>
      <c r="LZ11">
        <f>IF(COLUMN(LZ$1)+$E11&gt;3,INDEX('Input Ethanol Monthly'!$B:$B,COLUMN(LZ$1)+$E11,1)*42,NA())</f>
        <v/>
      </c>
      <c r="MA11">
        <f>IF(COLUMN(MA$1)+$E11&gt;3,INDEX('Input Ethanol Monthly'!$B:$B,COLUMN(MA$1)+$E11,1)*42,NA())</f>
        <v/>
      </c>
      <c r="MB11">
        <f>IF(COLUMN(MB$1)+$E11&gt;3,INDEX('Input Ethanol Monthly'!$B:$B,COLUMN(MB$1)+$E11,1)*42,NA())</f>
        <v/>
      </c>
      <c r="MC11">
        <f>IF(COLUMN(MC$1)+$E11&gt;3,INDEX('Input Ethanol Monthly'!$B:$B,COLUMN(MC$1)+$E11,1)*42,NA())</f>
        <v/>
      </c>
      <c r="MD11">
        <f>IF(COLUMN(MD$1)+$E11&gt;3,INDEX('Input Ethanol Monthly'!$B:$B,COLUMN(MD$1)+$E11,1)*42,NA())</f>
        <v/>
      </c>
      <c r="ME11">
        <f>IF(COLUMN(ME$1)+$E11&gt;3,INDEX('Input Ethanol Monthly'!$B:$B,COLUMN(ME$1)+$E11,1)*42,NA())</f>
        <v/>
      </c>
      <c r="MF11">
        <f>IF(COLUMN(MF$1)+$E11&gt;3,INDEX('Input Ethanol Monthly'!$B:$B,COLUMN(MF$1)+$E11,1)*42,NA())</f>
        <v/>
      </c>
      <c r="MG11">
        <f>IF(COLUMN(MG$1)+$E11&gt;3,INDEX('Input Ethanol Monthly'!$B:$B,COLUMN(MG$1)+$E11,1)*42,NA())</f>
        <v/>
      </c>
      <c r="MH11">
        <f>IF(COLUMN(MH$1)+$E11&gt;3,INDEX('Input Ethanol Monthly'!$B:$B,COLUMN(MH$1)+$E11,1)*42,NA())</f>
        <v/>
      </c>
      <c r="MI11">
        <f>IF(COLUMN(MI$1)+$E11&gt;3,INDEX('Input Ethanol Monthly'!$B:$B,COLUMN(MI$1)+$E11,1)*42,NA())</f>
        <v/>
      </c>
      <c r="MJ11">
        <f>IF(COLUMN(MJ$1)+$E11&gt;3,INDEX('Input Ethanol Monthly'!$B:$B,COLUMN(MJ$1)+$E11,1)*42,NA())</f>
        <v/>
      </c>
      <c r="MK11">
        <f>IF(COLUMN(MK$1)+$E11&gt;3,INDEX('Input Ethanol Monthly'!$B:$B,COLUMN(MK$1)+$E11,1)*42,NA())</f>
        <v/>
      </c>
      <c r="ML11">
        <f>IF(COLUMN(ML$1)+$E11&gt;3,INDEX('Input Ethanol Monthly'!$B:$B,COLUMN(ML$1)+$E11,1)*42,NA())</f>
        <v/>
      </c>
      <c r="MM11">
        <f>IF(COLUMN(MM$1)+$E11&gt;3,INDEX('Input Ethanol Monthly'!$B:$B,COLUMN(MM$1)+$E11,1)*42,NA())</f>
        <v/>
      </c>
      <c r="MN11">
        <f>IF(COLUMN(MN$1)+$E11&gt;3,INDEX('Input Ethanol Monthly'!$B:$B,COLUMN(MN$1)+$E11,1)*42,NA())</f>
        <v/>
      </c>
      <c r="MO11">
        <f>IF(COLUMN(MO$1)+$E11&gt;3,INDEX('Input Ethanol Monthly'!$B:$B,COLUMN(MO$1)+$E11,1)*42,NA())</f>
        <v/>
      </c>
      <c r="MP11">
        <f>IF(COLUMN(MP$1)+$E11&gt;3,INDEX('Input Ethanol Monthly'!$B:$B,COLUMN(MP$1)+$E11,1)*42,NA())</f>
        <v/>
      </c>
      <c r="MQ11">
        <f>IF(COLUMN(MQ$1)+$E11&gt;3,INDEX('Input Ethanol Monthly'!$B:$B,COLUMN(MQ$1)+$E11,1)*42,NA())</f>
        <v/>
      </c>
      <c r="MR11">
        <f>IF(COLUMN(MR$1)+$E11&gt;3,INDEX('Input Ethanol Monthly'!$B:$B,COLUMN(MR$1)+$E11,1)*42,NA())</f>
        <v/>
      </c>
      <c r="MS11">
        <f>IF(COLUMN(MS$1)+$E11&gt;3,INDEX('Input Ethanol Monthly'!$B:$B,COLUMN(MS$1)+$E11,1)*42,NA())</f>
        <v/>
      </c>
      <c r="MT11">
        <f>IF(COLUMN(MT$1)+$E11&gt;3,INDEX('Input Ethanol Monthly'!$B:$B,COLUMN(MT$1)+$E11,1)*42,NA())</f>
        <v/>
      </c>
      <c r="MU11">
        <f>IF(COLUMN(MU$1)+$E11&gt;3,INDEX('Input Ethanol Monthly'!$B:$B,COLUMN(MU$1)+$E11,1)*42,NA())</f>
        <v/>
      </c>
      <c r="MV11">
        <f>IF(COLUMN(MV$1)+$E11&gt;3,INDEX('Input Ethanol Monthly'!$B:$B,COLUMN(MV$1)+$E11,1)*42,NA())</f>
        <v/>
      </c>
      <c r="MW11">
        <f>IF(COLUMN(MW$1)+$E11&gt;3,INDEX('Input Ethanol Monthly'!$B:$B,COLUMN(MW$1)+$E11,1)*42,NA())</f>
        <v/>
      </c>
      <c r="MX11">
        <f>IF(COLUMN(MX$1)+$E11&gt;3,INDEX('Input Ethanol Monthly'!$B:$B,COLUMN(MX$1)+$E11,1)*42,NA())</f>
        <v/>
      </c>
      <c r="MY11">
        <f>IF(COLUMN(MY$1)+$E11&gt;3,INDEX('Input Ethanol Monthly'!$B:$B,COLUMN(MY$1)+$E11,1)*42,NA())</f>
        <v/>
      </c>
      <c r="MZ11">
        <f>IF(COLUMN(MZ$1)+$E11&gt;3,INDEX('Input Ethanol Monthly'!$B:$B,COLUMN(MZ$1)+$E11,1)*42,NA())</f>
        <v/>
      </c>
      <c r="NA11">
        <f>IF(COLUMN(NA$1)+$E11&gt;3,INDEX('Input Ethanol Monthly'!$B:$B,COLUMN(NA$1)+$E11,1)*42,NA())</f>
        <v/>
      </c>
      <c r="NB11">
        <f>IF(COLUMN(NB$1)+$E11&gt;3,INDEX('Input Ethanol Monthly'!$B:$B,COLUMN(NB$1)+$E11,1)*42,NA())</f>
        <v/>
      </c>
      <c r="NC11">
        <f>IF(COLUMN(NC$1)+$E11&gt;3,INDEX('Input Ethanol Monthly'!$B:$B,COLUMN(NC$1)+$E11,1)*42,NA())</f>
        <v/>
      </c>
      <c r="ND11">
        <f>IF(COLUMN(ND$1)+$E11&gt;3,INDEX('Input Ethanol Monthly'!$B:$B,COLUMN(ND$1)+$E11,1)*42,NA())</f>
        <v/>
      </c>
      <c r="NE11">
        <f>IF(COLUMN(NE$1)+$E11&gt;3,INDEX('Input Ethanol Monthly'!$B:$B,COLUMN(NE$1)+$E11,1)*42,NA())</f>
        <v/>
      </c>
      <c r="NF11">
        <f>IF(COLUMN(NF$1)+$E11&gt;3,INDEX('Input Ethanol Monthly'!$B:$B,COLUMN(NF$1)+$E11,1)*42,NA())</f>
        <v/>
      </c>
      <c r="NG11">
        <f>IF(COLUMN(NG$1)+$E11&gt;3,INDEX('Input Ethanol Monthly'!$B:$B,COLUMN(NG$1)+$E11,1)*42,NA())</f>
        <v/>
      </c>
      <c r="NH11">
        <f>IF(COLUMN(NH$1)+$E11&gt;3,INDEX('Input Ethanol Monthly'!$B:$B,COLUMN(NH$1)+$E11,1)*42,NA())</f>
        <v/>
      </c>
      <c r="NI11">
        <f>IF(COLUMN(NI$1)+$E11&gt;3,INDEX('Input Ethanol Monthly'!$B:$B,COLUMN(NI$1)+$E11,1)*42,NA())</f>
        <v/>
      </c>
      <c r="NJ11">
        <f>IF(COLUMN(NJ$1)+$E11&gt;3,INDEX('Input Ethanol Monthly'!$B:$B,COLUMN(NJ$1)+$E11,1)*42,NA())</f>
        <v/>
      </c>
      <c r="NK11">
        <f>IF(COLUMN(NK$1)+$E11&gt;3,INDEX('Input Ethanol Monthly'!$B:$B,COLUMN(NK$1)+$E11,1)*42,NA())</f>
        <v/>
      </c>
      <c r="NL11">
        <f>IF(COLUMN(NL$1)+$E11&gt;3,INDEX('Input Ethanol Monthly'!$B:$B,COLUMN(NL$1)+$E11,1)*42,NA())</f>
        <v/>
      </c>
      <c r="NM11">
        <f>IF(COLUMN(NM$1)+$E11&gt;3,INDEX('Input Ethanol Monthly'!$B:$B,COLUMN(NM$1)+$E11,1)*42,NA())</f>
        <v/>
      </c>
      <c r="NN11">
        <f>IF(COLUMN(NN$1)+$E11&gt;3,INDEX('Input Ethanol Monthly'!$B:$B,COLUMN(NN$1)+$E11,1)*42,NA())</f>
        <v/>
      </c>
      <c r="NO11">
        <f>IF(COLUMN(NO$1)+$E11&gt;3,INDEX('Input Ethanol Monthly'!$B:$B,COLUMN(NO$1)+$E11,1)*42,NA())</f>
        <v/>
      </c>
      <c r="NP11">
        <f>IF(COLUMN(NP$1)+$E11&gt;3,INDEX('Input Ethanol Monthly'!$B:$B,COLUMN(NP$1)+$E11,1)*42,NA())</f>
        <v/>
      </c>
      <c r="NQ11">
        <f>IF(COLUMN(NQ$1)+$E11&gt;3,INDEX('Input Ethanol Monthly'!$B:$B,COLUMN(NQ$1)+$E11,1)*42,NA())</f>
        <v/>
      </c>
      <c r="NR11">
        <f>IF(COLUMN(NR$1)+$E11&gt;3,INDEX('Input Ethanol Monthly'!$B:$B,COLUMN(NR$1)+$E11,1)*42,NA())</f>
        <v/>
      </c>
      <c r="NS11">
        <f>IF(COLUMN(NS$1)+$E11&gt;3,INDEX('Input Ethanol Monthly'!$B:$B,COLUMN(NS$1)+$E11,1)*42,NA())</f>
        <v/>
      </c>
      <c r="NT11">
        <f>IF(COLUMN(NT$1)+$E11&gt;3,INDEX('Input Ethanol Monthly'!$B:$B,COLUMN(NT$1)+$E11,1)*42,NA())</f>
        <v/>
      </c>
      <c r="NU11">
        <f>IF(COLUMN(NU$1)+$E11&gt;3,INDEX('Input Ethanol Monthly'!$B:$B,COLUMN(NU$1)+$E11,1)*42,NA())</f>
        <v/>
      </c>
      <c r="NV11">
        <f>IF(COLUMN(NV$1)+$E11&gt;3,INDEX('Input Ethanol Monthly'!$B:$B,COLUMN(NV$1)+$E11,1)*42,NA())</f>
        <v/>
      </c>
      <c r="NW11">
        <f>IF(COLUMN(NW$1)+$E11&gt;3,INDEX('Input Ethanol Monthly'!$B:$B,COLUMN(NW$1)+$E11,1)*42,NA())</f>
        <v/>
      </c>
      <c r="NX11">
        <f>IF(COLUMN(NX$1)+$E11&gt;3,INDEX('Input Ethanol Monthly'!$B:$B,COLUMN(NX$1)+$E11,1)*42,NA())</f>
        <v/>
      </c>
      <c r="NY11">
        <f>IF(COLUMN(NY$1)+$E11&gt;3,INDEX('Input Ethanol Monthly'!$B:$B,COLUMN(NY$1)+$E11,1)*42,NA())</f>
        <v/>
      </c>
      <c r="NZ11">
        <f>IF(COLUMN(NZ$1)+$E11&gt;3,INDEX('Input Ethanol Monthly'!$B:$B,COLUMN(NZ$1)+$E11,1)*42,NA())</f>
        <v/>
      </c>
      <c r="OA11">
        <f>IF(COLUMN(OA$1)+$E11&gt;3,INDEX('Input Ethanol Monthly'!$B:$B,COLUMN(OA$1)+$E11,1)*42,NA())</f>
        <v/>
      </c>
      <c r="OB11">
        <f>IF(COLUMN(OB$1)+$E11&gt;3,INDEX('Input Ethanol Monthly'!$B:$B,COLUMN(OB$1)+$E11,1)*42,NA())</f>
        <v/>
      </c>
      <c r="OC11">
        <f>IF(COLUMN(OC$1)+$E11&gt;3,INDEX('Input Ethanol Monthly'!$B:$B,COLUMN(OC$1)+$E11,1)*42,NA())</f>
        <v/>
      </c>
      <c r="OD11">
        <f>IF(COLUMN(OD$1)+$E11&gt;3,INDEX('Input Ethanol Monthly'!$B:$B,COLUMN(OD$1)+$E11,1)*42,NA())</f>
        <v/>
      </c>
      <c r="OE11">
        <f>IF(COLUMN(OE$1)+$E11&gt;3,INDEX('Input Ethanol Monthly'!$B:$B,COLUMN(OE$1)+$E11,1)*42,NA())</f>
        <v/>
      </c>
      <c r="OF11">
        <f>IF(COLUMN(OF$1)+$E11&gt;3,INDEX('Input Ethanol Monthly'!$B:$B,COLUMN(OF$1)+$E11,1)*42,NA())</f>
        <v/>
      </c>
      <c r="OG11">
        <f>IF(COLUMN(OG$1)+$E11&gt;3,INDEX('Input Ethanol Monthly'!$B:$B,COLUMN(OG$1)+$E11,1)*42,NA())</f>
        <v/>
      </c>
      <c r="OH11">
        <f>IF(COLUMN(OH$1)+$E11&gt;3,INDEX('Input Ethanol Monthly'!$B:$B,COLUMN(OH$1)+$E11,1)*42,NA())</f>
        <v/>
      </c>
      <c r="OI11">
        <f>IF(COLUMN(OI$1)+$E11&gt;3,INDEX('Input Ethanol Monthly'!$B:$B,COLUMN(OI$1)+$E11,1)*42,NA())</f>
        <v/>
      </c>
      <c r="OJ11">
        <f>IF(COLUMN(OJ$1)+$E11&gt;3,INDEX('Input Ethanol Monthly'!$B:$B,COLUMN(OJ$1)+$E11,1)*42,NA())</f>
        <v/>
      </c>
      <c r="OK11">
        <f>IF(COLUMN(OK$1)+$E11&gt;3,INDEX('Input Ethanol Monthly'!$B:$B,COLUMN(OK$1)+$E11,1)*42,NA())</f>
        <v/>
      </c>
      <c r="OL11">
        <f>IF(COLUMN(OL$1)+$E11&gt;3,INDEX('Input Ethanol Monthly'!$B:$B,COLUMN(OL$1)+$E11,1)*42,NA())</f>
        <v/>
      </c>
      <c r="OM11">
        <f>IF(COLUMN(OM$1)+$E11&gt;3,INDEX('Input Ethanol Monthly'!$B:$B,COLUMN(OM$1)+$E11,1)*42,NA())</f>
        <v/>
      </c>
      <c r="ON11">
        <f>IF(COLUMN(ON$1)+$E11&gt;3,INDEX('Input Ethanol Monthly'!$B:$B,COLUMN(ON$1)+$E11,1)*42,NA())</f>
        <v/>
      </c>
      <c r="OO11">
        <f>IF(COLUMN(OO$1)+$E11&gt;3,INDEX('Input Ethanol Monthly'!$B:$B,COLUMN(OO$1)+$E11,1)*42,NA())</f>
        <v/>
      </c>
      <c r="OP11">
        <f>IF(COLUMN(OP$1)+$E11&gt;3,INDEX('Input Ethanol Monthly'!$B:$B,COLUMN(OP$1)+$E11,1)*42,NA())</f>
        <v/>
      </c>
      <c r="OQ11">
        <f>IF(COLUMN(OQ$1)+$E11&gt;3,INDEX('Input Ethanol Monthly'!$B:$B,COLUMN(OQ$1)+$E11,1)*42,NA())</f>
        <v/>
      </c>
      <c r="OR11">
        <f>IF(COLUMN(OR$1)+$E11&gt;3,INDEX('Input Ethanol Monthly'!$B:$B,COLUMN(OR$1)+$E11,1)*42,NA())</f>
        <v/>
      </c>
      <c r="OS11">
        <f>IF(COLUMN(OS$1)+$E11&gt;3,INDEX('Input Ethanol Monthly'!$B:$B,COLUMN(OS$1)+$E11,1)*42,NA())</f>
        <v/>
      </c>
      <c r="OT11">
        <f>IF(COLUMN(OT$1)+$E11&gt;3,INDEX('Input Ethanol Monthly'!$B:$B,COLUMN(OT$1)+$E11,1)*42,NA())</f>
        <v/>
      </c>
      <c r="OU11">
        <f>IF(COLUMN(OU$1)+$E11&gt;3,INDEX('Input Ethanol Monthly'!$B:$B,COLUMN(OU$1)+$E11,1)*42,NA())</f>
        <v/>
      </c>
      <c r="OV11">
        <f>IF(COLUMN(OV$1)+$E11&gt;3,INDEX('Input Ethanol Monthly'!$B:$B,COLUMN(OV$1)+$E11,1)*42,NA())</f>
        <v/>
      </c>
      <c r="OW11">
        <f>IF(COLUMN(OW$1)+$E11&gt;3,INDEX('Input Ethanol Monthly'!$B:$B,COLUMN(OW$1)+$E11,1)*42,NA())</f>
        <v/>
      </c>
      <c r="OX11">
        <f>IF(COLUMN(OX$1)+$E11&gt;3,INDEX('Input Ethanol Monthly'!$B:$B,COLUMN(OX$1)+$E11,1)*42,NA())</f>
        <v/>
      </c>
      <c r="OY11">
        <f>IF(COLUMN(OY$1)+$E11&gt;3,INDEX('Input Ethanol Monthly'!$B:$B,COLUMN(OY$1)+$E11,1)*42,NA())</f>
        <v/>
      </c>
      <c r="OZ11">
        <f>IF(COLUMN(OZ$1)+$E11&gt;3,INDEX('Input Ethanol Monthly'!$B:$B,COLUMN(OZ$1)+$E11,1)*42,NA())</f>
        <v/>
      </c>
      <c r="PA11">
        <f>IF(COLUMN(PA$1)+$E11&gt;3,INDEX('Input Ethanol Monthly'!$B:$B,COLUMN(PA$1)+$E11,1)*42,NA())</f>
        <v/>
      </c>
      <c r="PB11">
        <f>IF(COLUMN(PB$1)+$E11&gt;3,INDEX('Input Ethanol Monthly'!$B:$B,COLUMN(PB$1)+$E11,1)*42,NA())</f>
        <v/>
      </c>
      <c r="PC11">
        <f>IF(COLUMN(PC$1)+$E11&gt;3,INDEX('Input Ethanol Monthly'!$B:$B,COLUMN(PC$1)+$E11,1)*42,NA())</f>
        <v/>
      </c>
      <c r="PD11">
        <f>IF(COLUMN(PD$1)+$E11&gt;3,INDEX('Input Ethanol Monthly'!$B:$B,COLUMN(PD$1)+$E11,1)*42,NA())</f>
        <v/>
      </c>
      <c r="PE11">
        <f>IF(COLUMN(PE$1)+$E11&gt;3,INDEX('Input Ethanol Monthly'!$B:$B,COLUMN(PE$1)+$E11,1)*42,NA())</f>
        <v/>
      </c>
      <c r="PF11">
        <f>IF(COLUMN(PF$1)+$E11&gt;3,INDEX('Input Ethanol Monthly'!$B:$B,COLUMN(PF$1)+$E11,1)*42,NA())</f>
        <v/>
      </c>
      <c r="PG11">
        <f>IF(COLUMN(PG$1)+$E11&gt;3,INDEX('Input Ethanol Monthly'!$B:$B,COLUMN(PG$1)+$E11,1)*42,NA())</f>
        <v/>
      </c>
      <c r="PH11">
        <f>IF(COLUMN(PH$1)+$E11&gt;3,INDEX('Input Ethanol Monthly'!$B:$B,COLUMN(PH$1)+$E11,1)*42,NA())</f>
        <v/>
      </c>
      <c r="PI11">
        <f>IF(COLUMN(PI$1)+$E11&gt;3,INDEX('Input Ethanol Monthly'!$B:$B,COLUMN(PI$1)+$E11,1)*42,NA())</f>
        <v/>
      </c>
      <c r="PJ11">
        <f>IF(COLUMN(PJ$1)+$E11&gt;3,INDEX('Input Ethanol Monthly'!$B:$B,COLUMN(PJ$1)+$E11,1)*42,NA())</f>
        <v/>
      </c>
      <c r="PK11">
        <f>IF(COLUMN(PK$1)+$E11&gt;3,INDEX('Input Ethanol Monthly'!$B:$B,COLUMN(PK$1)+$E11,1)*42,NA())</f>
        <v/>
      </c>
      <c r="PL11">
        <f>IF(COLUMN(PL$1)+$E11&gt;3,INDEX('Input Ethanol Monthly'!$B:$B,COLUMN(PL$1)+$E11,1)*42,NA())</f>
        <v/>
      </c>
      <c r="PM11">
        <f>IF(COLUMN(PM$1)+$E11&gt;3,INDEX('Input Ethanol Monthly'!$B:$B,COLUMN(PM$1)+$E11,1)*42,NA())</f>
        <v/>
      </c>
      <c r="PN11">
        <f>IF(COLUMN(PN$1)+$E11&gt;3,INDEX('Input Ethanol Monthly'!$B:$B,COLUMN(PN$1)+$E11,1)*42,NA())</f>
        <v/>
      </c>
      <c r="PO11">
        <f>IF(COLUMN(PO$1)+$E11&gt;3,INDEX('Input Ethanol Monthly'!$B:$B,COLUMN(PO$1)+$E11,1)*42,NA())</f>
        <v/>
      </c>
      <c r="PP11">
        <f>IF(COLUMN(PP$1)+$E11&gt;3,INDEX('Input Ethanol Monthly'!$B:$B,COLUMN(PP$1)+$E11,1)*42,NA())</f>
        <v/>
      </c>
      <c r="PQ11">
        <f>IF(COLUMN(PQ$1)+$E11&gt;3,INDEX('Input Ethanol Monthly'!$B:$B,COLUMN(PQ$1)+$E11,1)*42,NA())</f>
        <v/>
      </c>
      <c r="PR11">
        <f>IF(COLUMN(PR$1)+$E11&gt;3,INDEX('Input Ethanol Monthly'!$B:$B,COLUMN(PR$1)+$E11,1)*42,NA())</f>
        <v/>
      </c>
      <c r="PS11">
        <f>IF(COLUMN(PS$1)+$E11&gt;3,INDEX('Input Ethanol Monthly'!$B:$B,COLUMN(PS$1)+$E11,1)*42,NA())</f>
        <v/>
      </c>
      <c r="PT11">
        <f>IF(COLUMN(PT$1)+$E11&gt;3,INDEX('Input Ethanol Monthly'!$B:$B,COLUMN(PT$1)+$E11,1)*42,NA())</f>
        <v/>
      </c>
      <c r="PU11">
        <f>IF(COLUMN(PU$1)+$E11&gt;3,INDEX('Input Ethanol Monthly'!$B:$B,COLUMN(PU$1)+$E11,1)*42,NA())</f>
        <v/>
      </c>
      <c r="PV11">
        <f>IF(COLUMN(PV$1)+$E11&gt;3,INDEX('Input Ethanol Monthly'!$B:$B,COLUMN(PV$1)+$E11,1)*42,NA())</f>
        <v/>
      </c>
      <c r="PW11">
        <f>IF(COLUMN(PW$1)+$E11&gt;3,INDEX('Input Ethanol Monthly'!$B:$B,COLUMN(PW$1)+$E11,1)*42,NA())</f>
        <v/>
      </c>
      <c r="PX11">
        <f>IF(COLUMN(PX$1)+$E11&gt;3,INDEX('Input Ethanol Monthly'!$B:$B,COLUMN(PX$1)+$E11,1)*42,NA())</f>
        <v/>
      </c>
      <c r="PY11">
        <f>IF(COLUMN(PY$1)+$E11&gt;3,INDEX('Input Ethanol Monthly'!$B:$B,COLUMN(PY$1)+$E11,1)*42,NA())</f>
        <v/>
      </c>
      <c r="PZ11">
        <f>IF(COLUMN(PZ$1)+$E11&gt;3,INDEX('Input Ethanol Monthly'!$B:$B,COLUMN(PZ$1)+$E11,1)*42,NA())</f>
        <v/>
      </c>
      <c r="QA11">
        <f>IF(COLUMN(QA$1)+$E11&gt;3,INDEX('Input Ethanol Monthly'!$B:$B,COLUMN(QA$1)+$E11,1)*42,NA())</f>
        <v/>
      </c>
      <c r="QB11">
        <f>IF(COLUMN(QB$1)+$E11&gt;3,INDEX('Input Ethanol Monthly'!$B:$B,COLUMN(QB$1)+$E11,1)*42,NA())</f>
        <v/>
      </c>
      <c r="QC11">
        <f>IF(COLUMN(QC$1)+$E11&gt;3,INDEX('Input Ethanol Monthly'!$B:$B,COLUMN(QC$1)+$E11,1)*42,NA())</f>
        <v/>
      </c>
      <c r="QD11">
        <f>IF(COLUMN(QD$1)+$E11&gt;3,INDEX('Input Ethanol Monthly'!$B:$B,COLUMN(QD$1)+$E11,1)*42,NA())</f>
        <v/>
      </c>
      <c r="QE11">
        <f>IF(COLUMN(QE$1)+$E11&gt;3,INDEX('Input Ethanol Monthly'!$B:$B,COLUMN(QE$1)+$E11,1)*42,NA())</f>
        <v/>
      </c>
      <c r="QF11">
        <f>IF(COLUMN(QF$1)+$E11&gt;3,INDEX('Input Ethanol Monthly'!$B:$B,COLUMN(QF$1)+$E11,1)*42,NA())</f>
        <v/>
      </c>
      <c r="QG11">
        <f>IF(COLUMN(QG$1)+$E11&gt;3,INDEX('Input Ethanol Monthly'!$B:$B,COLUMN(QG$1)+$E11,1)*42,NA())</f>
        <v/>
      </c>
      <c r="QH11">
        <f>IF(COLUMN(QH$1)+$E11&gt;3,INDEX('Input Ethanol Monthly'!$B:$B,COLUMN(QH$1)+$E11,1)*42,NA())</f>
        <v/>
      </c>
      <c r="QI11">
        <f>IF(COLUMN(QI$1)+$E11&gt;3,INDEX('Input Ethanol Monthly'!$B:$B,COLUMN(QI$1)+$E11,1)*42,NA())</f>
        <v/>
      </c>
      <c r="QJ11">
        <f>IF(COLUMN(QJ$1)+$E11&gt;3,INDEX('Input Ethanol Monthly'!$B:$B,COLUMN(QJ$1)+$E11,1)*42,NA())</f>
        <v/>
      </c>
      <c r="QK11">
        <f>IF(COLUMN(QK$1)+$E11&gt;3,INDEX('Input Ethanol Monthly'!$B:$B,COLUMN(QK$1)+$E11,1)*42,NA())</f>
        <v/>
      </c>
      <c r="QL11">
        <f>IF(COLUMN(QL$1)+$E11&gt;3,INDEX('Input Ethanol Monthly'!$B:$B,COLUMN(QL$1)+$E11,1)*42,NA())</f>
        <v/>
      </c>
      <c r="QM11">
        <f>IF(COLUMN(QM$1)+$E11&gt;3,INDEX('Input Ethanol Monthly'!$B:$B,COLUMN(QM$1)+$E11,1)*42,NA())</f>
        <v/>
      </c>
      <c r="QN11">
        <f>IF(COLUMN(QN$1)+$E11&gt;3,INDEX('Input Ethanol Monthly'!$B:$B,COLUMN(QN$1)+$E11,1)*42,NA())</f>
        <v/>
      </c>
      <c r="QO11">
        <f>IF(COLUMN(QO$1)+$E11&gt;3,INDEX('Input Ethanol Monthly'!$B:$B,COLUMN(QO$1)+$E11,1)*42,NA())</f>
        <v/>
      </c>
      <c r="QP11">
        <f>IF(COLUMN(QP$1)+$E11&gt;3,INDEX('Input Ethanol Monthly'!$B:$B,COLUMN(QP$1)+$E11,1)*42,NA())</f>
        <v/>
      </c>
      <c r="QQ11">
        <f>IF(COLUMN(QQ$1)+$E11&gt;3,INDEX('Input Ethanol Monthly'!$B:$B,COLUMN(QQ$1)+$E11,1)*42,NA())</f>
        <v/>
      </c>
      <c r="QR11">
        <f>IF(COLUMN(QR$1)+$E11&gt;3,INDEX('Input Ethanol Monthly'!$B:$B,COLUMN(QR$1)+$E11,1)*42,NA())</f>
        <v/>
      </c>
      <c r="QS11">
        <f>IF(COLUMN(QS$1)+$E11&gt;3,INDEX('Input Ethanol Monthly'!$B:$B,COLUMN(QS$1)+$E11,1)*42,NA())</f>
        <v/>
      </c>
      <c r="QT11">
        <f>IF(COLUMN(QT$1)+$E11&gt;3,INDEX('Input Ethanol Monthly'!$B:$B,COLUMN(QT$1)+$E11,1)*42,NA())</f>
        <v/>
      </c>
      <c r="QU11">
        <f>IF(COLUMN(QU$1)+$E11&gt;3,INDEX('Input Ethanol Monthly'!$B:$B,COLUMN(QU$1)+$E11,1)*42,NA())</f>
        <v/>
      </c>
      <c r="QV11">
        <f>IF(COLUMN(QV$1)+$E11&gt;3,INDEX('Input Ethanol Monthly'!$B:$B,COLUMN(QV$1)+$E11,1)*42,NA())</f>
        <v/>
      </c>
      <c r="QW11">
        <f>IF(COLUMN(QW$1)+$E11&gt;3,INDEX('Input Ethanol Monthly'!$B:$B,COLUMN(QW$1)+$E11,1)*42,NA())</f>
        <v/>
      </c>
      <c r="QX11">
        <f>IF(COLUMN(QX$1)+$E11&gt;3,INDEX('Input Ethanol Monthly'!$B:$B,COLUMN(QX$1)+$E11,1)*42,NA())</f>
        <v/>
      </c>
      <c r="QY11">
        <f>IF(COLUMN(QY$1)+$E11&gt;3,INDEX('Input Ethanol Monthly'!$B:$B,COLUMN(QY$1)+$E11,1)*42,NA())</f>
        <v/>
      </c>
      <c r="QZ11">
        <f>IF(COLUMN(QZ$1)+$E11&gt;3,INDEX('Input Ethanol Monthly'!$B:$B,COLUMN(QZ$1)+$E11,1)*42,NA())</f>
        <v/>
      </c>
      <c r="RA11">
        <f>IF(COLUMN(RA$1)+$E11&gt;3,INDEX('Input Ethanol Monthly'!$B:$B,COLUMN(RA$1)+$E11,1)*42,NA())</f>
        <v/>
      </c>
      <c r="RB11">
        <f>IF(COLUMN(RB$1)+$E11&gt;3,INDEX('Input Ethanol Monthly'!$B:$B,COLUMN(RB$1)+$E11,1)*42,NA())</f>
        <v/>
      </c>
      <c r="RC11">
        <f>IF(COLUMN(RC$1)+$E11&gt;3,INDEX('Input Ethanol Monthly'!$B:$B,COLUMN(RC$1)+$E11,1)*42,NA())</f>
        <v/>
      </c>
      <c r="RD11">
        <f>IF(COLUMN(RD$1)+$E11&gt;3,INDEX('Input Ethanol Monthly'!$B:$B,COLUMN(RD$1)+$E11,1)*42,NA())</f>
        <v/>
      </c>
      <c r="RE11">
        <f>IF(COLUMN(RE$1)+$E11&gt;3,INDEX('Input Ethanol Monthly'!$B:$B,COLUMN(RE$1)+$E11,1)*42,NA())</f>
        <v/>
      </c>
      <c r="RF11">
        <f>IF(COLUMN(RF$1)+$E11&gt;3,INDEX('Input Ethanol Monthly'!$B:$B,COLUMN(RF$1)+$E11,1)*42,NA())</f>
        <v/>
      </c>
      <c r="RG11">
        <f>IF(COLUMN(RG$1)+$E11&gt;3,INDEX('Input Ethanol Monthly'!$B:$B,COLUMN(RG$1)+$E11,1)*42,NA())</f>
        <v/>
      </c>
      <c r="RH11">
        <f>IF(COLUMN(RH$1)+$E11&gt;3,INDEX('Input Ethanol Monthly'!$B:$B,COLUMN(RH$1)+$E11,1)*42,NA())</f>
        <v/>
      </c>
      <c r="RI11">
        <f>IF(COLUMN(RI$1)+$E11&gt;3,INDEX('Input Ethanol Monthly'!$B:$B,COLUMN(RI$1)+$E11,1)*42,NA())</f>
        <v/>
      </c>
      <c r="RJ11">
        <f>IF(COLUMN(RJ$1)+$E11&gt;3,INDEX('Input Ethanol Monthly'!$B:$B,COLUMN(RJ$1)+$E11,1)*42,NA())</f>
        <v/>
      </c>
      <c r="RK11">
        <f>IF(COLUMN(RK$1)+$E11&gt;3,INDEX('Input Ethanol Monthly'!$B:$B,COLUMN(RK$1)+$E11,1)*42,NA())</f>
        <v/>
      </c>
      <c r="RL11">
        <f>IF(COLUMN(RL$1)+$E11&gt;3,INDEX('Input Ethanol Monthly'!$B:$B,COLUMN(RL$1)+$E11,1)*42,NA())</f>
        <v/>
      </c>
      <c r="RM11">
        <f>IF(COLUMN(RM$1)+$E11&gt;3,INDEX('Input Ethanol Monthly'!$B:$B,COLUMN(RM$1)+$E11,1)*42,NA())</f>
        <v/>
      </c>
      <c r="RN11">
        <f>IF(COLUMN(RN$1)+$E11&gt;3,INDEX('Input Ethanol Monthly'!$B:$B,COLUMN(RN$1)+$E11,1)*42,NA())</f>
        <v/>
      </c>
      <c r="RO11">
        <f>IF(COLUMN(RO$1)+$E11&gt;3,INDEX('Input Ethanol Monthly'!$B:$B,COLUMN(RO$1)+$E11,1)*42,NA())</f>
        <v/>
      </c>
      <c r="RP11">
        <f>IF(COLUMN(RP$1)+$E11&gt;3,INDEX('Input Ethanol Monthly'!$B:$B,COLUMN(RP$1)+$E11,1)*42,NA())</f>
        <v/>
      </c>
      <c r="RQ11">
        <f>IF(COLUMN(RQ$1)+$E11&gt;3,INDEX('Input Ethanol Monthly'!$B:$B,COLUMN(RQ$1)+$E11,1)*42,NA())</f>
        <v/>
      </c>
      <c r="RR11">
        <f>IF(COLUMN(RR$1)+$E11&gt;3,INDEX('Input Ethanol Monthly'!$B:$B,COLUMN(RR$1)+$E11,1)*42,NA())</f>
        <v/>
      </c>
      <c r="RS11">
        <f>IF(COLUMN(RS$1)+$E11&gt;3,INDEX('Input Ethanol Monthly'!$B:$B,COLUMN(RS$1)+$E11,1)*42,NA())</f>
        <v/>
      </c>
      <c r="RT11">
        <f>IF(COLUMN(RT$1)+$E11&gt;3,INDEX('Input Ethanol Monthly'!$B:$B,COLUMN(RT$1)+$E11,1)*42,NA())</f>
        <v/>
      </c>
      <c r="RU11">
        <f>IF(COLUMN(RU$1)+$E11&gt;3,INDEX('Input Ethanol Monthly'!$B:$B,COLUMN(RU$1)+$E11,1)*42,NA())</f>
        <v/>
      </c>
      <c r="RV11">
        <f>IF(COLUMN(RV$1)+$E11&gt;3,INDEX('Input Ethanol Monthly'!$B:$B,COLUMN(RV$1)+$E11,1)*42,NA())</f>
        <v/>
      </c>
      <c r="RW11">
        <f>IF(COLUMN(RW$1)+$E11&gt;3,INDEX('Input Ethanol Monthly'!$B:$B,COLUMN(RW$1)+$E11,1)*42,NA())</f>
        <v/>
      </c>
      <c r="RX11">
        <f>IF(COLUMN(RX$1)+$E11&gt;3,INDEX('Input Ethanol Monthly'!$B:$B,COLUMN(RX$1)+$E11,1)*42,NA())</f>
        <v/>
      </c>
      <c r="RY11">
        <f>IF(COLUMN(RY$1)+$E11&gt;3,INDEX('Input Ethanol Monthly'!$B:$B,COLUMN(RY$1)+$E11,1)*42,NA())</f>
        <v/>
      </c>
      <c r="RZ11">
        <f>IF(COLUMN(RZ$1)+$E11&gt;3,INDEX('Input Ethanol Monthly'!$B:$B,COLUMN(RZ$1)+$E11,1)*42,NA())</f>
        <v/>
      </c>
      <c r="SA11">
        <f>IF(COLUMN(SA$1)+$E11&gt;3,INDEX('Input Ethanol Monthly'!$B:$B,COLUMN(SA$1)+$E11,1)*42,NA())</f>
        <v/>
      </c>
      <c r="SB11">
        <f>IF(COLUMN(SB$1)+$E11&gt;3,INDEX('Input Ethanol Monthly'!$B:$B,COLUMN(SB$1)+$E11,1)*42,NA())</f>
        <v/>
      </c>
      <c r="SC11">
        <f>IF(COLUMN(SC$1)+$E11&gt;3,INDEX('Input Ethanol Monthly'!$B:$B,COLUMN(SC$1)+$E11,1)*42,NA())</f>
        <v/>
      </c>
      <c r="SD11">
        <f>IF(COLUMN(SD$1)+$E11&gt;3,INDEX('Input Ethanol Monthly'!$B:$B,COLUMN(SD$1)+$E11,1)*42,NA())</f>
        <v/>
      </c>
      <c r="SE11">
        <f>IF(COLUMN(SE$1)+$E11&gt;3,INDEX('Input Ethanol Monthly'!$B:$B,COLUMN(SE$1)+$E11,1)*42,NA())</f>
        <v/>
      </c>
      <c r="SF11">
        <f>IF(COLUMN(SF$1)+$E11&gt;3,INDEX('Input Ethanol Monthly'!$B:$B,COLUMN(SF$1)+$E11,1)*42,NA())</f>
        <v/>
      </c>
      <c r="SG11">
        <f>IF(COLUMN(SG$1)+$E11&gt;3,INDEX('Input Ethanol Monthly'!$B:$B,COLUMN(SG$1)+$E11,1)*42,NA())</f>
        <v/>
      </c>
      <c r="SH11">
        <f>IF(COLUMN(SH$1)+$E11&gt;3,INDEX('Input Ethanol Monthly'!$B:$B,COLUMN(SH$1)+$E11,1)*42,NA())</f>
        <v/>
      </c>
      <c r="SI11">
        <f>IF(COLUMN(SI$1)+$E11&gt;3,INDEX('Input Ethanol Monthly'!$B:$B,COLUMN(SI$1)+$E11,1)*42,NA())</f>
        <v/>
      </c>
      <c r="SJ11">
        <f>IF(COLUMN(SJ$1)+$E11&gt;3,INDEX('Input Ethanol Monthly'!$B:$B,COLUMN(SJ$1)+$E11,1)*42,NA())</f>
        <v/>
      </c>
      <c r="SK11">
        <f>IF(COLUMN(SK$1)+$E11&gt;3,INDEX('Input Ethanol Monthly'!$B:$B,COLUMN(SK$1)+$E11,1)*42,NA())</f>
        <v/>
      </c>
      <c r="SL11">
        <f>IF(COLUMN(SL$1)+$E11&gt;3,INDEX('Input Ethanol Monthly'!$B:$B,COLUMN(SL$1)+$E11,1)*42,NA())</f>
        <v/>
      </c>
      <c r="SM11">
        <f>IF(COLUMN(SM$1)+$E11&gt;3,INDEX('Input Ethanol Monthly'!$B:$B,COLUMN(SM$1)+$E11,1)*42,NA())</f>
        <v/>
      </c>
      <c r="SN11">
        <f>IF(COLUMN(SN$1)+$E11&gt;3,INDEX('Input Ethanol Monthly'!$B:$B,COLUMN(SN$1)+$E11,1)*42,NA())</f>
        <v/>
      </c>
      <c r="SO11">
        <f>IF(COLUMN(SO$1)+$E11&gt;3,INDEX('Input Ethanol Monthly'!$B:$B,COLUMN(SO$1)+$E11,1)*42,NA())</f>
        <v/>
      </c>
      <c r="SP11">
        <f>IF(COLUMN(SP$1)+$E11&gt;3,INDEX('Input Ethanol Monthly'!$B:$B,COLUMN(SP$1)+$E11,1)*42,NA())</f>
        <v/>
      </c>
      <c r="SQ11">
        <f>IF(COLUMN(SQ$1)+$E11&gt;3,INDEX('Input Ethanol Monthly'!$B:$B,COLUMN(SQ$1)+$E11,1)*42,NA())</f>
        <v/>
      </c>
      <c r="SR11">
        <f>IF(COLUMN(SR$1)+$E11&gt;3,INDEX('Input Ethanol Monthly'!$B:$B,COLUMN(SR$1)+$E11,1)*42,NA())</f>
        <v/>
      </c>
      <c r="SS11">
        <f>IF(COLUMN(SS$1)+$E11&gt;3,INDEX('Input Ethanol Monthly'!$B:$B,COLUMN(SS$1)+$E11,1)*42,NA())</f>
        <v/>
      </c>
      <c r="ST11">
        <f>IF(COLUMN(ST$1)+$E11&gt;3,INDEX('Input Ethanol Monthly'!$B:$B,COLUMN(ST$1)+$E11,1)*42,NA())</f>
        <v/>
      </c>
      <c r="SU11">
        <f>IF(COLUMN(SU$1)+$E11&gt;3,INDEX('Input Ethanol Monthly'!$B:$B,COLUMN(SU$1)+$E11,1)*42,NA())</f>
        <v/>
      </c>
      <c r="SV11">
        <f>IF(COLUMN(SV$1)+$E11&gt;3,INDEX('Input Ethanol Monthly'!$B:$B,COLUMN(SV$1)+$E11,1)*42,NA())</f>
        <v/>
      </c>
      <c r="SW11">
        <f>IF(COLUMN(SW$1)+$E11&gt;3,INDEX('Input Ethanol Monthly'!$B:$B,COLUMN(SW$1)+$E11,1)*42,NA())</f>
        <v/>
      </c>
      <c r="SX11">
        <f>IF(COLUMN(SX$1)+$E11&gt;3,INDEX('Input Ethanol Monthly'!$B:$B,COLUMN(SX$1)+$E11,1)*42,NA())</f>
        <v/>
      </c>
      <c r="SY11">
        <f>IF(COLUMN(SY$1)+$E11&gt;3,INDEX('Input Ethanol Monthly'!$B:$B,COLUMN(SY$1)+$E11,1)*42,NA())</f>
        <v/>
      </c>
      <c r="SZ11">
        <f>IF(COLUMN(SZ$1)+$E11&gt;3,INDEX('Input Ethanol Monthly'!$B:$B,COLUMN(SZ$1)+$E11,1)*42,NA())</f>
        <v/>
      </c>
      <c r="TA11">
        <f>IF(COLUMN(TA$1)+$E11&gt;3,INDEX('Input Ethanol Monthly'!$B:$B,COLUMN(TA$1)+$E11,1)*42,NA())</f>
        <v/>
      </c>
      <c r="TB11">
        <f>IF(COLUMN(TB$1)+$E11&gt;3,INDEX('Input Ethanol Monthly'!$B:$B,COLUMN(TB$1)+$E11,1)*42,NA())</f>
        <v/>
      </c>
      <c r="TC11">
        <f>IF(COLUMN(TC$1)+$E11&gt;3,INDEX('Input Ethanol Monthly'!$B:$B,COLUMN(TC$1)+$E11,1)*42,NA())</f>
        <v/>
      </c>
      <c r="TD11">
        <f>IF(COLUMN(TD$1)+$E11&gt;3,INDEX('Input Ethanol Monthly'!$B:$B,COLUMN(TD$1)+$E11,1)*42,NA())</f>
        <v/>
      </c>
      <c r="TE11">
        <f>IF(COLUMN(TE$1)+$E11&gt;3,INDEX('Input Ethanol Monthly'!$B:$B,COLUMN(TE$1)+$E11,1)*42,NA())</f>
        <v/>
      </c>
      <c r="TF11">
        <f>IF(COLUMN(TF$1)+$E11&gt;3,INDEX('Input Ethanol Monthly'!$B:$B,COLUMN(TF$1)+$E11,1)*42,NA())</f>
        <v/>
      </c>
      <c r="TG11">
        <f>IF(COLUMN(TG$1)+$E11&gt;3,INDEX('Input Ethanol Monthly'!$B:$B,COLUMN(TG$1)+$E11,1)*42,NA())</f>
        <v/>
      </c>
      <c r="TH11">
        <f>IF(COLUMN(TH$1)+$E11&gt;3,INDEX('Input Ethanol Monthly'!$B:$B,COLUMN(TH$1)+$E11,1)*42,NA())</f>
        <v/>
      </c>
      <c r="TI11">
        <f>IF(COLUMN(TI$1)+$E11&gt;3,INDEX('Input Ethanol Monthly'!$B:$B,COLUMN(TI$1)+$E11,1)*42,NA())</f>
        <v/>
      </c>
      <c r="TJ11">
        <f>IF(COLUMN(TJ$1)+$E11&gt;3,INDEX('Input Ethanol Monthly'!$B:$B,COLUMN(TJ$1)+$E11,1)*42,NA())</f>
        <v/>
      </c>
      <c r="TK11">
        <f>IF(COLUMN(TK$1)+$E11&gt;3,INDEX('Input Ethanol Monthly'!$B:$B,COLUMN(TK$1)+$E11,1)*42,NA())</f>
        <v/>
      </c>
      <c r="TL11">
        <f>IF(COLUMN(TL$1)+$E11&gt;3,INDEX('Input Ethanol Monthly'!$B:$B,COLUMN(TL$1)+$E11,1)*42,NA())</f>
        <v/>
      </c>
      <c r="TM11">
        <f>IF(COLUMN(TM$1)+$E11&gt;3,INDEX('Input Ethanol Monthly'!$B:$B,COLUMN(TM$1)+$E11,1)*42,NA())</f>
        <v/>
      </c>
      <c r="TN11">
        <f>IF(COLUMN(TN$1)+$E11&gt;3,INDEX('Input Ethanol Monthly'!$B:$B,COLUMN(TN$1)+$E11,1)*42,NA())</f>
        <v/>
      </c>
      <c r="TO11">
        <f>IF(COLUMN(TO$1)+$E11&gt;3,INDEX('Input Ethanol Monthly'!$B:$B,COLUMN(TO$1)+$E11,1)*42,NA())</f>
        <v/>
      </c>
      <c r="TP11">
        <f>IF(COLUMN(TP$1)+$E11&gt;3,INDEX('Input Ethanol Monthly'!$B:$B,COLUMN(TP$1)+$E11,1)*42,NA())</f>
        <v/>
      </c>
      <c r="TQ11">
        <f>IF(COLUMN(TQ$1)+$E11&gt;3,INDEX('Input Ethanol Monthly'!$B:$B,COLUMN(TQ$1)+$E11,1)*42,NA())</f>
        <v/>
      </c>
      <c r="TR11">
        <f>IF(COLUMN(TR$1)+$E11&gt;3,INDEX('Input Ethanol Monthly'!$B:$B,COLUMN(TR$1)+$E11,1)*42,NA())</f>
        <v/>
      </c>
      <c r="TS11">
        <f>IF(COLUMN(TS$1)+$E11&gt;3,INDEX('Input Ethanol Monthly'!$B:$B,COLUMN(TS$1)+$E11,1)*42,NA())</f>
        <v/>
      </c>
      <c r="TT11">
        <f>IF(COLUMN(TT$1)+$E11&gt;3,INDEX('Input Ethanol Monthly'!$B:$B,COLUMN(TT$1)+$E11,1)*42,NA())</f>
        <v/>
      </c>
      <c r="TU11">
        <f>IF(COLUMN(TU$1)+$E11&gt;3,INDEX('Input Ethanol Monthly'!$B:$B,COLUMN(TU$1)+$E11,1)*42,NA())</f>
        <v/>
      </c>
      <c r="TV11">
        <f>IF(COLUMN(TV$1)+$E11&gt;3,INDEX('Input Ethanol Monthly'!$B:$B,COLUMN(TV$1)+$E11,1)*42,NA())</f>
        <v/>
      </c>
      <c r="TW11">
        <f>IF(COLUMN(TW$1)+$E11&gt;3,INDEX('Input Ethanol Monthly'!$B:$B,COLUMN(TW$1)+$E11,1)*42,NA())</f>
        <v/>
      </c>
      <c r="TX11">
        <f>IF(COLUMN(TX$1)+$E11&gt;3,INDEX('Input Ethanol Monthly'!$B:$B,COLUMN(TX$1)+$E11,1)*42,NA())</f>
        <v/>
      </c>
      <c r="TY11">
        <f>IF(COLUMN(TY$1)+$E11&gt;3,INDEX('Input Ethanol Monthly'!$B:$B,COLUMN(TY$1)+$E11,1)*42,NA())</f>
        <v/>
      </c>
      <c r="TZ11">
        <f>IF(COLUMN(TZ$1)+$E11&gt;3,INDEX('Input Ethanol Monthly'!$B:$B,COLUMN(TZ$1)+$E11,1)*42,NA())</f>
        <v/>
      </c>
    </row>
    <row r="12" spans="1:546">
      <c r="A12" t="s">
        <v>16</v>
      </c>
      <c r="B12" t="s">
        <v>32</v>
      </c>
      <c r="C12" t="s">
        <v>93</v>
      </c>
      <c r="IM12">
        <f>'Input DBEDT Monthly Energy'!C$114</f>
        <v/>
      </c>
      <c r="IN12">
        <f>'Input DBEDT Monthly Energy'!D$114</f>
        <v/>
      </c>
      <c r="IO12">
        <f>'Input DBEDT Monthly Energy'!E$114</f>
        <v/>
      </c>
      <c r="IP12">
        <f>'Input DBEDT Monthly Energy'!F$114</f>
        <v/>
      </c>
      <c r="IQ12">
        <f>'Input DBEDT Monthly Energy'!G$114</f>
        <v/>
      </c>
      <c r="IR12">
        <f>'Input DBEDT Monthly Energy'!H$114</f>
        <v/>
      </c>
      <c r="IS12">
        <f>'Input DBEDT Monthly Energy'!I$114</f>
        <v/>
      </c>
      <c r="IT12">
        <f>'Input DBEDT Monthly Energy'!J$114</f>
        <v/>
      </c>
      <c r="IU12">
        <f>'Input DBEDT Monthly Energy'!K$114</f>
        <v/>
      </c>
      <c r="IV12">
        <f>'Input DBEDT Monthly Energy'!L$114</f>
        <v/>
      </c>
      <c r="IW12">
        <f>'Input DBEDT Monthly Energy'!M$114</f>
        <v/>
      </c>
      <c r="IX12">
        <f>'Input DBEDT Monthly Energy'!N$114</f>
        <v/>
      </c>
      <c r="IY12">
        <f>'Input DBEDT Monthly Energy'!O$114</f>
        <v/>
      </c>
      <c r="IZ12">
        <f>'Input DBEDT Monthly Energy'!P$114</f>
        <v/>
      </c>
      <c r="JA12">
        <f>'Input DBEDT Monthly Energy'!Q$114</f>
        <v/>
      </c>
      <c r="JB12">
        <f>'Input DBEDT Monthly Energy'!R$114</f>
        <v/>
      </c>
      <c r="JC12">
        <f>'Input DBEDT Monthly Energy'!S$114</f>
        <v/>
      </c>
      <c r="JD12">
        <f>'Input DBEDT Monthly Energy'!T$114</f>
        <v/>
      </c>
      <c r="JE12">
        <f>'Input DBEDT Monthly Energy'!U$114</f>
        <v/>
      </c>
      <c r="JF12">
        <f>'Input DBEDT Monthly Energy'!V$114</f>
        <v/>
      </c>
      <c r="JG12">
        <f>'Input DBEDT Monthly Energy'!W$114</f>
        <v/>
      </c>
      <c r="JH12">
        <f>'Input DBEDT Monthly Energy'!X$114</f>
        <v/>
      </c>
      <c r="JI12">
        <f>'Input DBEDT Monthly Energy'!Y$114</f>
        <v/>
      </c>
      <c r="JJ12">
        <f>'Input DBEDT Monthly Energy'!Z$114</f>
        <v/>
      </c>
      <c r="JK12">
        <f>'Input DBEDT Monthly Energy'!AA$114</f>
        <v/>
      </c>
      <c r="JL12">
        <f>'Input DBEDT Monthly Energy'!AB$114</f>
        <v/>
      </c>
      <c r="JM12">
        <f>'Input DBEDT Monthly Energy'!AC$114</f>
        <v/>
      </c>
      <c r="JN12">
        <f>'Input DBEDT Monthly Energy'!AD$114</f>
        <v/>
      </c>
      <c r="JO12">
        <f>'Input DBEDT Monthly Energy'!AE$114</f>
        <v/>
      </c>
      <c r="JP12">
        <f>'Input DBEDT Monthly Energy'!AF$114</f>
        <v/>
      </c>
      <c r="JQ12">
        <f>'Input DBEDT Monthly Energy'!AG$114</f>
        <v/>
      </c>
      <c r="JR12">
        <f>'Input DBEDT Monthly Energy'!AH$114</f>
        <v/>
      </c>
      <c r="JS12">
        <f>'Input DBEDT Monthly Energy'!AI$114</f>
        <v/>
      </c>
      <c r="JT12">
        <f>'Input DBEDT Monthly Energy'!AJ$114</f>
        <v/>
      </c>
      <c r="JU12">
        <f>'Input DBEDT Monthly Energy'!AK$114</f>
        <v/>
      </c>
      <c r="JV12">
        <f>'Input DBEDT Monthly Energy'!AL$114</f>
        <v/>
      </c>
      <c r="JW12">
        <f>'Input DBEDT Monthly Energy'!AM$114</f>
        <v/>
      </c>
      <c r="JX12">
        <f>'Input DBEDT Monthly Energy'!AN$114</f>
        <v/>
      </c>
      <c r="JY12">
        <f>'Input DBEDT Monthly Energy'!AO$114</f>
        <v/>
      </c>
      <c r="JZ12">
        <f>'Input DBEDT Monthly Energy'!AP$114</f>
        <v/>
      </c>
      <c r="KA12">
        <f>'Input DBEDT Monthly Energy'!AQ$114</f>
        <v/>
      </c>
      <c r="KB12">
        <f>'Input DBEDT Monthly Energy'!AR$114</f>
        <v/>
      </c>
      <c r="KC12">
        <f>'Input DBEDT Monthly Energy'!AS$114</f>
        <v/>
      </c>
      <c r="KD12">
        <f>'Input DBEDT Monthly Energy'!AT$114</f>
        <v/>
      </c>
      <c r="KE12">
        <f>'Input DBEDT Monthly Energy'!AU$114</f>
        <v/>
      </c>
      <c r="KF12">
        <f>'Input DBEDT Monthly Energy'!AV$114</f>
        <v/>
      </c>
      <c r="KG12">
        <f>'Input DBEDT Monthly Energy'!AW$114</f>
        <v/>
      </c>
      <c r="KH12">
        <f>'Input DBEDT Monthly Energy'!AX$114</f>
        <v/>
      </c>
      <c r="KI12">
        <f>'Input DBEDT Monthly Energy'!AY$114</f>
        <v/>
      </c>
      <c r="KJ12">
        <f>'Input DBEDT Monthly Energy'!AZ$114</f>
        <v/>
      </c>
      <c r="KK12">
        <f>'Input DBEDT Monthly Energy'!BA$114</f>
        <v/>
      </c>
      <c r="KL12">
        <f>'Input DBEDT Monthly Energy'!BB$114</f>
        <v/>
      </c>
      <c r="KM12">
        <f>'Input DBEDT Monthly Energy'!BC$114</f>
        <v/>
      </c>
      <c r="KN12">
        <f>'Input DBEDT Monthly Energy'!BD$114</f>
        <v/>
      </c>
      <c r="KO12">
        <f>'Input DBEDT Monthly Energy'!BE$114</f>
        <v/>
      </c>
      <c r="KP12">
        <f>'Input DBEDT Monthly Energy'!BF$114</f>
        <v/>
      </c>
      <c r="KQ12">
        <f>'Input DBEDT Monthly Energy'!BG$114</f>
        <v/>
      </c>
      <c r="KR12">
        <f>'Input DBEDT Monthly Energy'!BH$114</f>
        <v/>
      </c>
      <c r="KS12">
        <f>'Input DBEDT Monthly Energy'!BI$114</f>
        <v/>
      </c>
      <c r="KT12">
        <f>'Input DBEDT Monthly Energy'!BJ$114</f>
        <v/>
      </c>
      <c r="KU12">
        <f>'Input DBEDT Monthly Energy'!BK$114</f>
        <v/>
      </c>
      <c r="KV12">
        <f>'Input DBEDT Monthly Energy'!BL$114</f>
        <v/>
      </c>
      <c r="KW12">
        <f>'Input DBEDT Monthly Energy'!BM$114</f>
        <v/>
      </c>
      <c r="KX12">
        <f>'Input DBEDT Monthly Energy'!BN$114</f>
        <v/>
      </c>
      <c r="KY12">
        <f>'Input DBEDT Monthly Energy'!BO$114</f>
        <v/>
      </c>
      <c r="KZ12">
        <f>'Input DBEDT Monthly Energy'!BP$114</f>
        <v/>
      </c>
      <c r="LA12">
        <f>'Input DBEDT Monthly Energy'!BQ$114</f>
        <v/>
      </c>
      <c r="LB12">
        <f>'Input DBEDT Monthly Energy'!BR$114</f>
        <v/>
      </c>
      <c r="LC12">
        <f>'Input DBEDT Monthly Energy'!BS$114</f>
        <v/>
      </c>
      <c r="LD12">
        <f>'Input DBEDT Monthly Energy'!BT$114</f>
        <v/>
      </c>
      <c r="LE12">
        <f>'Input DBEDT Monthly Energy'!BU$114</f>
        <v/>
      </c>
      <c r="LF12">
        <f>'Input DBEDT Monthly Energy'!BV$114</f>
        <v/>
      </c>
      <c r="LG12">
        <f>'Input DBEDT Monthly Energy'!BW$114</f>
        <v/>
      </c>
      <c r="LH12">
        <f>'Input DBEDT Monthly Energy'!BX$114</f>
        <v/>
      </c>
      <c r="LI12">
        <f>'Input DBEDT Monthly Energy'!BY$114</f>
        <v/>
      </c>
      <c r="LJ12">
        <f>'Input DBEDT Monthly Energy'!BZ$114</f>
        <v/>
      </c>
      <c r="LK12">
        <f>'Input DBEDT Monthly Energy'!CA$114</f>
        <v/>
      </c>
      <c r="LL12">
        <f>'Input DBEDT Monthly Energy'!CB$114</f>
        <v/>
      </c>
      <c r="LM12">
        <f>'Input DBEDT Monthly Energy'!CC$114</f>
        <v/>
      </c>
      <c r="LN12">
        <f>'Input DBEDT Monthly Energy'!CD$114</f>
        <v/>
      </c>
      <c r="LO12">
        <f>'Input DBEDT Monthly Energy'!CE$114</f>
        <v/>
      </c>
      <c r="LP12">
        <f>'Input DBEDT Monthly Energy'!CF$114</f>
        <v/>
      </c>
      <c r="LQ12">
        <f>'Input DBEDT Monthly Energy'!CG$114</f>
        <v/>
      </c>
      <c r="LR12">
        <f>'Input DBEDT Monthly Energy'!CH$114</f>
        <v/>
      </c>
      <c r="LS12">
        <f>'Input DBEDT Monthly Energy'!CI$114</f>
        <v/>
      </c>
      <c r="LT12">
        <f>'Input DBEDT Monthly Energy'!CJ$114</f>
        <v/>
      </c>
      <c r="LU12">
        <f>'Input DBEDT Monthly Energy'!CK$114</f>
        <v/>
      </c>
      <c r="LV12">
        <f>'Input DBEDT Monthly Energy'!CL$114</f>
        <v/>
      </c>
      <c r="LW12">
        <f>'Input DBEDT Monthly Energy'!CM$114</f>
        <v/>
      </c>
      <c r="LX12">
        <f>'Input DBEDT Monthly Energy'!CN$114</f>
        <v/>
      </c>
      <c r="LY12">
        <f>'Input DBEDT Monthly Energy'!CO$114</f>
        <v/>
      </c>
      <c r="LZ12">
        <f>'Input DBEDT Monthly Energy'!CP$114</f>
        <v/>
      </c>
      <c r="MA12">
        <f>'Input DBEDT Monthly Energy'!CQ$114</f>
        <v/>
      </c>
      <c r="MB12">
        <f>'Input DBEDT Monthly Energy'!CR$114</f>
        <v/>
      </c>
      <c r="MC12">
        <f>'Input DBEDT Monthly Energy'!CS$114</f>
        <v/>
      </c>
      <c r="MD12">
        <f>'Input DBEDT Monthly Energy'!CT$114</f>
        <v/>
      </c>
      <c r="ME12">
        <f>'Input DBEDT Monthly Energy'!CU$114</f>
        <v/>
      </c>
      <c r="MF12">
        <f>'Input DBEDT Monthly Energy'!CV$114</f>
        <v/>
      </c>
      <c r="MG12">
        <f>'Input DBEDT Monthly Energy'!CW$114</f>
        <v/>
      </c>
      <c r="MH12">
        <f>'Input DBEDT Monthly Energy'!CX$114</f>
        <v/>
      </c>
      <c r="MI12">
        <f>'Input DBEDT Monthly Energy'!CY$114</f>
        <v/>
      </c>
      <c r="MJ12">
        <f>'Input DBEDT Monthly Energy'!CZ$114</f>
        <v/>
      </c>
      <c r="MK12">
        <f>'Input DBEDT Monthly Energy'!DA$114</f>
        <v/>
      </c>
      <c r="ML12">
        <f>'Input DBEDT Monthly Energy'!DB$114</f>
        <v/>
      </c>
      <c r="MM12">
        <f>'Input DBEDT Monthly Energy'!DC$114</f>
        <v/>
      </c>
      <c r="MN12">
        <f>'Input DBEDT Monthly Energy'!DD$114</f>
        <v/>
      </c>
      <c r="MO12">
        <f>'Input DBEDT Monthly Energy'!DE$114</f>
        <v/>
      </c>
      <c r="MP12">
        <f>'Input DBEDT Monthly Energy'!DF$114</f>
        <v/>
      </c>
      <c r="MQ12">
        <f>'Input DBEDT Monthly Energy'!DG$114</f>
        <v/>
      </c>
      <c r="MR12">
        <f>'Input DBEDT Monthly Energy'!DH$114</f>
        <v/>
      </c>
      <c r="MS12">
        <f>'Input DBEDT Monthly Energy'!DI$114</f>
        <v/>
      </c>
      <c r="MT12">
        <f>'Input DBEDT Monthly Energy'!DJ$114</f>
        <v/>
      </c>
      <c r="MU12">
        <f>'Input DBEDT Monthly Energy'!DK$114</f>
        <v/>
      </c>
      <c r="MV12">
        <f>'Input DBEDT Monthly Energy'!DL$114</f>
        <v/>
      </c>
      <c r="MW12">
        <f>'Input DBEDT Monthly Energy'!DM$114</f>
        <v/>
      </c>
      <c r="MX12">
        <f>'Input DBEDT Monthly Energy'!DN$114</f>
        <v/>
      </c>
      <c r="MY12">
        <f>'Input DBEDT Monthly Energy'!DO$114</f>
        <v/>
      </c>
      <c r="MZ12">
        <f>'Input DBEDT Monthly Energy'!DP$114</f>
        <v/>
      </c>
      <c r="NA12">
        <f>'Input DBEDT Monthly Energy'!DQ$114</f>
        <v/>
      </c>
      <c r="NB12">
        <f>'Input DBEDT Monthly Energy'!DR$114</f>
        <v/>
      </c>
      <c r="NC12">
        <f>'Input DBEDT Monthly Energy'!DS$114</f>
        <v/>
      </c>
      <c r="ND12">
        <f>'Input DBEDT Monthly Energy'!DT$114</f>
        <v/>
      </c>
      <c r="NE12">
        <f>'Input DBEDT Monthly Energy'!DU$114</f>
        <v/>
      </c>
      <c r="NF12">
        <f>'Input DBEDT Monthly Energy'!DV$114</f>
        <v/>
      </c>
      <c r="NG12">
        <f>'Input DBEDT Monthly Energy'!DW$114</f>
        <v/>
      </c>
      <c r="NH12">
        <f>'Input DBEDT Monthly Energy'!DX$114</f>
        <v/>
      </c>
      <c r="NI12">
        <f>'Input DBEDT Monthly Energy'!DY$114</f>
        <v/>
      </c>
      <c r="NJ12">
        <f>'Input DBEDT Monthly Energy'!DZ$114</f>
        <v/>
      </c>
      <c r="NK12">
        <f>'Input DBEDT Monthly Energy'!EA$114</f>
        <v/>
      </c>
      <c r="NL12">
        <f>'Input DBEDT Monthly Energy'!EB$114</f>
        <v/>
      </c>
      <c r="NM12">
        <f>'Input DBEDT Monthly Energy'!EC$114</f>
        <v/>
      </c>
      <c r="NN12">
        <f>'Input DBEDT Monthly Energy'!ED$114</f>
        <v/>
      </c>
      <c r="NO12">
        <f>'Input DBEDT Monthly Energy'!EE$114</f>
        <v/>
      </c>
      <c r="NP12">
        <f>'Input DBEDT Monthly Energy'!EF$114</f>
        <v/>
      </c>
      <c r="NQ12">
        <f>'Input DBEDT Monthly Energy'!EG$114</f>
        <v/>
      </c>
      <c r="NR12">
        <f>'Input DBEDT Monthly Energy'!EH$114</f>
        <v/>
      </c>
      <c r="NS12">
        <f>'Input DBEDT Monthly Energy'!EI$114</f>
        <v/>
      </c>
      <c r="NT12">
        <f>'Input DBEDT Monthly Energy'!EJ$114</f>
        <v/>
      </c>
      <c r="NU12">
        <f>'Input DBEDT Monthly Energy'!EK$114</f>
        <v/>
      </c>
      <c r="NV12">
        <f>'Input DBEDT Monthly Energy'!EL$114</f>
        <v/>
      </c>
      <c r="NW12">
        <f>'Input DBEDT Monthly Energy'!EM$114</f>
        <v/>
      </c>
      <c r="NX12">
        <f>'Input DBEDT Monthly Energy'!EN$114</f>
        <v/>
      </c>
      <c r="NY12">
        <f>'Input DBEDT Monthly Energy'!EO$114</f>
        <v/>
      </c>
      <c r="NZ12">
        <f>'Input DBEDT Monthly Energy'!EP$114</f>
        <v/>
      </c>
      <c r="OA12">
        <f>'Input DBEDT Monthly Energy'!EQ$114</f>
        <v/>
      </c>
      <c r="OB12">
        <f>'Input DBEDT Monthly Energy'!ER$114</f>
        <v/>
      </c>
      <c r="OC12">
        <f>'Input DBEDT Monthly Energy'!ES$114</f>
        <v/>
      </c>
      <c r="OD12">
        <f>'Input DBEDT Monthly Energy'!ET$114</f>
        <v/>
      </c>
      <c r="OE12">
        <f>'Input DBEDT Monthly Energy'!EU$114</f>
        <v/>
      </c>
      <c r="OF12">
        <f>'Input DBEDT Monthly Energy'!EV$114</f>
        <v/>
      </c>
      <c r="OG12">
        <f>'Input DBEDT Monthly Energy'!EW$114</f>
        <v/>
      </c>
      <c r="OH12">
        <f>'Input DBEDT Monthly Energy'!EX$114</f>
        <v/>
      </c>
      <c r="OI12">
        <f>'Input DBEDT Monthly Energy'!EY$114</f>
        <v/>
      </c>
      <c r="OJ12">
        <f>'Input DBEDT Monthly Energy'!EZ$114</f>
        <v/>
      </c>
      <c r="OK12">
        <f>'Input DBEDT Monthly Energy'!FA$114</f>
        <v/>
      </c>
      <c r="OL12">
        <f>'Input DBEDT Monthly Energy'!FB$114</f>
        <v/>
      </c>
      <c r="OM12">
        <f>'Input DBEDT Monthly Energy'!FC$114</f>
        <v/>
      </c>
      <c r="ON12">
        <f>'Input DBEDT Monthly Energy'!FD$114</f>
        <v/>
      </c>
      <c r="OO12">
        <f>'Input DBEDT Monthly Energy'!FE$114</f>
        <v/>
      </c>
      <c r="OP12">
        <f>'Input DBEDT Monthly Energy'!FF$114</f>
        <v/>
      </c>
      <c r="OQ12">
        <f>'Input DBEDT Monthly Energy'!FG$114</f>
        <v/>
      </c>
      <c r="OR12">
        <f>'Input DBEDT Monthly Energy'!FH$114</f>
        <v/>
      </c>
      <c r="OS12">
        <f>'Input DBEDT Monthly Energy'!FI$114</f>
        <v/>
      </c>
      <c r="OT12">
        <f>'Input DBEDT Monthly Energy'!FJ$114</f>
        <v/>
      </c>
      <c r="OU12">
        <f>'Input DBEDT Monthly Energy'!FK$114</f>
        <v/>
      </c>
      <c r="OV12">
        <f>'Input DBEDT Monthly Energy'!FL$114</f>
        <v/>
      </c>
      <c r="OW12">
        <f>'Input DBEDT Monthly Energy'!FM$114</f>
        <v/>
      </c>
      <c r="OX12">
        <f>'Input DBEDT Monthly Energy'!FN$114</f>
        <v/>
      </c>
      <c r="OY12">
        <f>'Input DBEDT Monthly Energy'!FO$114</f>
        <v/>
      </c>
      <c r="OZ12">
        <f>'Input DBEDT Monthly Energy'!FP$114</f>
        <v/>
      </c>
      <c r="PA12">
        <f>'Input DBEDT Monthly Energy'!FQ$114</f>
        <v/>
      </c>
      <c r="PB12">
        <f>'Input DBEDT Monthly Energy'!FR$114</f>
        <v/>
      </c>
      <c r="PC12">
        <f>'Input DBEDT Monthly Energy'!FS$114</f>
        <v/>
      </c>
      <c r="PD12">
        <f>'Input DBEDT Monthly Energy'!FT$114</f>
        <v/>
      </c>
      <c r="PE12">
        <f>'Input DBEDT Monthly Energy'!FU$114</f>
        <v/>
      </c>
      <c r="PF12">
        <f>'Input DBEDT Monthly Energy'!FV$114</f>
        <v/>
      </c>
      <c r="PG12">
        <f>'Input DBEDT Monthly Energy'!FW$114</f>
        <v/>
      </c>
      <c r="PH12">
        <f>'Input DBEDT Monthly Energy'!FX$114</f>
        <v/>
      </c>
      <c r="PI12">
        <f>'Input DBEDT Monthly Energy'!FY$114</f>
        <v/>
      </c>
      <c r="PJ12">
        <f>'Input DBEDT Monthly Energy'!FZ$114</f>
        <v/>
      </c>
      <c r="PK12">
        <f>'Input DBEDT Monthly Energy'!GA$114</f>
        <v/>
      </c>
      <c r="PL12">
        <f>'Input DBEDT Monthly Energy'!GB$114</f>
        <v/>
      </c>
      <c r="PM12">
        <f>'Input DBEDT Monthly Energy'!GC$114</f>
        <v/>
      </c>
      <c r="PN12">
        <f>'Input DBEDT Monthly Energy'!GD$114</f>
        <v/>
      </c>
      <c r="PO12">
        <f>'Input DBEDT Monthly Energy'!GE$114</f>
        <v/>
      </c>
      <c r="PP12">
        <f>'Input DBEDT Monthly Energy'!GF$114</f>
        <v/>
      </c>
      <c r="PQ12">
        <f>'Input DBEDT Monthly Energy'!GG$114</f>
        <v/>
      </c>
      <c r="PR12">
        <f>'Input DBEDT Monthly Energy'!GH$114</f>
        <v/>
      </c>
      <c r="PS12">
        <f>'Input DBEDT Monthly Energy'!GI$114</f>
        <v/>
      </c>
      <c r="PT12">
        <f>'Input DBEDT Monthly Energy'!GJ$114</f>
        <v/>
      </c>
      <c r="PU12">
        <f>'Input DBEDT Monthly Energy'!GK$114</f>
        <v/>
      </c>
      <c r="PV12">
        <f>'Input DBEDT Monthly Energy'!GL$114</f>
        <v/>
      </c>
      <c r="PW12">
        <f>'Input DBEDT Monthly Energy'!GM$114</f>
        <v/>
      </c>
      <c r="PX12">
        <f>'Input DBEDT Monthly Energy'!GN$114</f>
        <v/>
      </c>
      <c r="PY12">
        <f>'Input DBEDT Monthly Energy'!GO$114</f>
        <v/>
      </c>
      <c r="PZ12">
        <f>'Input DBEDT Monthly Energy'!GP$114</f>
        <v/>
      </c>
      <c r="QA12">
        <f>'Input DBEDT Monthly Energy'!GQ$114</f>
        <v/>
      </c>
      <c r="QB12">
        <f>'Input DBEDT Monthly Energy'!GR$114</f>
        <v/>
      </c>
      <c r="QC12">
        <f>'Input DBEDT Monthly Energy'!GS$114</f>
        <v/>
      </c>
      <c r="QD12">
        <f>'Input DBEDT Monthly Energy'!GT$114</f>
        <v/>
      </c>
      <c r="QE12">
        <f>'Input DBEDT Monthly Energy'!GU$114</f>
        <v/>
      </c>
      <c r="QF12">
        <f>'Input DBEDT Monthly Energy'!GV$114</f>
        <v/>
      </c>
      <c r="QG12">
        <f>'Input DBEDT Monthly Energy'!GW$114</f>
        <v/>
      </c>
      <c r="QH12">
        <f>'Input DBEDT Monthly Energy'!GX$114</f>
        <v/>
      </c>
      <c r="QI12">
        <f>'Input DBEDT Monthly Energy'!GY$114</f>
        <v/>
      </c>
      <c r="QJ12">
        <f>'Input DBEDT Monthly Energy'!GZ$114</f>
        <v/>
      </c>
      <c r="QK12">
        <f>'Input DBEDT Monthly Energy'!HA$114</f>
        <v/>
      </c>
      <c r="QL12">
        <f>'Input DBEDT Monthly Energy'!HB$114</f>
        <v/>
      </c>
      <c r="QM12">
        <f>'Input DBEDT Monthly Energy'!HC$114</f>
        <v/>
      </c>
      <c r="QN12">
        <f>'Input DBEDT Monthly Energy'!HD$114</f>
        <v/>
      </c>
      <c r="QO12">
        <f>'Input DBEDT Monthly Energy'!HE$114</f>
        <v/>
      </c>
      <c r="QP12">
        <f>'Input DBEDT Monthly Energy'!HF$114</f>
        <v/>
      </c>
      <c r="QQ12">
        <f>'Input DBEDT Monthly Energy'!HG$114</f>
        <v/>
      </c>
      <c r="QR12">
        <f>'Input DBEDT Monthly Energy'!HH$114</f>
        <v/>
      </c>
      <c r="QS12">
        <f>'Input DBEDT Monthly Energy'!HI$114</f>
        <v/>
      </c>
      <c r="QT12">
        <f>'Input DBEDT Monthly Energy'!HJ$114</f>
        <v/>
      </c>
      <c r="QU12">
        <f>'Input DBEDT Monthly Energy'!HK$114</f>
        <v/>
      </c>
      <c r="QV12">
        <f>'Input DBEDT Monthly Energy'!HL$114</f>
        <v/>
      </c>
      <c r="QW12">
        <f>'Input DBEDT Monthly Energy'!HM$114</f>
        <v/>
      </c>
      <c r="QX12">
        <f>'Input DBEDT Monthly Energy'!HN$114</f>
        <v/>
      </c>
      <c r="QY12">
        <f>'Input DBEDT Monthly Energy'!HO$114</f>
        <v/>
      </c>
      <c r="QZ12">
        <f>'Input DBEDT Monthly Energy'!HP$114</f>
        <v/>
      </c>
      <c r="RA12">
        <f>'Input DBEDT Monthly Energy'!HQ$114</f>
        <v/>
      </c>
      <c r="RB12">
        <f>'Input DBEDT Monthly Energy'!HR$114</f>
        <v/>
      </c>
      <c r="RC12">
        <f>'Input DBEDT Monthly Energy'!HS$114</f>
        <v/>
      </c>
      <c r="RD12">
        <f>'Input DBEDT Monthly Energy'!HT$114</f>
        <v/>
      </c>
      <c r="RE12">
        <f>'Input DBEDT Monthly Energy'!HU$114</f>
        <v/>
      </c>
      <c r="RF12">
        <f>'Input DBEDT Monthly Energy'!HV$114</f>
        <v/>
      </c>
      <c r="RG12">
        <f>'Input DBEDT Monthly Energy'!HW$114</f>
        <v/>
      </c>
      <c r="RH12">
        <f>'Input DBEDT Monthly Energy'!HX$114</f>
        <v/>
      </c>
      <c r="RI12">
        <f>'Input DBEDT Monthly Energy'!HY$114</f>
        <v/>
      </c>
      <c r="RJ12">
        <f>'Input DBEDT Monthly Energy'!HZ$114</f>
        <v/>
      </c>
      <c r="RK12">
        <f>'Input DBEDT Monthly Energy'!IA$114</f>
        <v/>
      </c>
      <c r="RL12">
        <f>'Input DBEDT Monthly Energy'!IB$114</f>
        <v/>
      </c>
      <c r="RM12">
        <f>'Input DBEDT Monthly Energy'!IC$114</f>
        <v/>
      </c>
      <c r="RN12">
        <f>'Input DBEDT Monthly Energy'!ID$114</f>
        <v/>
      </c>
      <c r="RO12">
        <f>'Input DBEDT Monthly Energy'!IE$114</f>
        <v/>
      </c>
      <c r="RP12">
        <f>'Input DBEDT Monthly Energy'!IF$114</f>
        <v/>
      </c>
      <c r="RQ12">
        <f>'Input DBEDT Monthly Energy'!IG$114</f>
        <v/>
      </c>
      <c r="RR12">
        <f>'Input DBEDT Monthly Energy'!IH$114</f>
        <v/>
      </c>
      <c r="RS12">
        <f>'Input DBEDT Monthly Energy'!II$114</f>
        <v/>
      </c>
      <c r="RT12">
        <f>'Input DBEDT Monthly Energy'!IJ$114</f>
        <v/>
      </c>
      <c r="RU12">
        <f>'Input DBEDT Monthly Energy'!IK$114</f>
        <v/>
      </c>
      <c r="RV12">
        <f>'Input DBEDT Monthly Energy'!IL$114</f>
        <v/>
      </c>
      <c r="RW12">
        <f>'Input DBEDT Monthly Energy'!IM$114</f>
        <v/>
      </c>
      <c r="RX12">
        <f>'Input DBEDT Monthly Energy'!IN$114</f>
        <v/>
      </c>
      <c r="RY12">
        <f>'Input DBEDT Monthly Energy'!IO$114</f>
        <v/>
      </c>
      <c r="RZ12">
        <f>'Input DBEDT Monthly Energy'!IP$114</f>
        <v/>
      </c>
      <c r="SA12">
        <f>'Input DBEDT Monthly Energy'!IQ$114</f>
        <v/>
      </c>
      <c r="SB12">
        <f>'Input DBEDT Monthly Energy'!IR$114</f>
        <v/>
      </c>
      <c r="SC12">
        <f>'Input DBEDT Monthly Energy'!IS$114</f>
        <v/>
      </c>
      <c r="SD12">
        <f>'Input DBEDT Monthly Energy'!IT$114</f>
        <v/>
      </c>
      <c r="SE12">
        <f>'Input DBEDT Monthly Energy'!IU$114</f>
        <v/>
      </c>
      <c r="SF12">
        <f>'Input DBEDT Monthly Energy'!IV$114</f>
        <v/>
      </c>
      <c r="SG12">
        <f>'Input DBEDT Monthly Energy'!IW$114</f>
        <v/>
      </c>
      <c r="SH12">
        <f>'Input DBEDT Monthly Energy'!IX$114</f>
        <v/>
      </c>
      <c r="SI12">
        <f>'Input DBEDT Monthly Energy'!IY$114</f>
        <v/>
      </c>
      <c r="SJ12">
        <f>'Input DBEDT Monthly Energy'!IZ$114</f>
        <v/>
      </c>
      <c r="SK12">
        <f>'Input DBEDT Monthly Energy'!JA$114</f>
        <v/>
      </c>
      <c r="SL12">
        <f>'Input DBEDT Monthly Energy'!JB$114</f>
        <v/>
      </c>
      <c r="SM12">
        <f>'Input DBEDT Monthly Energy'!JC$114</f>
        <v/>
      </c>
      <c r="SN12">
        <f>'Input DBEDT Monthly Energy'!JD$114</f>
        <v/>
      </c>
      <c r="SO12">
        <f>'Input DBEDT Monthly Energy'!JE$114</f>
        <v/>
      </c>
      <c r="SP12">
        <f>'Input DBEDT Monthly Energy'!JF$114</f>
        <v/>
      </c>
      <c r="SQ12">
        <f>'Input DBEDT Monthly Energy'!JG$114</f>
        <v/>
      </c>
      <c r="SR12">
        <f>'Input DBEDT Monthly Energy'!JH$114</f>
        <v/>
      </c>
      <c r="SS12">
        <f>'Input DBEDT Monthly Energy'!JI$114</f>
        <v/>
      </c>
      <c r="ST12">
        <f>'Input DBEDT Monthly Energy'!JJ$114</f>
        <v/>
      </c>
      <c r="SU12">
        <f>'Input DBEDT Monthly Energy'!JK$114</f>
        <v/>
      </c>
      <c r="SV12">
        <f>'Input DBEDT Monthly Energy'!JL$114</f>
        <v/>
      </c>
      <c r="SW12">
        <f>'Input DBEDT Monthly Energy'!JM$114</f>
        <v/>
      </c>
      <c r="SX12">
        <f>'Input DBEDT Monthly Energy'!JN$114</f>
        <v/>
      </c>
      <c r="SY12">
        <f>'Input DBEDT Monthly Energy'!JO$114</f>
        <v/>
      </c>
      <c r="SZ12">
        <f>'Input DBEDT Monthly Energy'!JP$114</f>
        <v/>
      </c>
      <c r="TA12">
        <f>'Input DBEDT Monthly Energy'!JQ$114</f>
        <v/>
      </c>
      <c r="TB12">
        <f>'Input DBEDT Monthly Energy'!JR$114</f>
        <v/>
      </c>
      <c r="TC12">
        <f>'Input DBEDT Monthly Energy'!JS$114</f>
        <v/>
      </c>
      <c r="TD12">
        <f>'Input DBEDT Monthly Energy'!JT$114</f>
        <v/>
      </c>
      <c r="TE12">
        <f>'Input DBEDT Monthly Energy'!JU$114</f>
        <v/>
      </c>
      <c r="TF12">
        <f>'Input DBEDT Monthly Energy'!JV$114</f>
        <v/>
      </c>
      <c r="TG12">
        <f>'Input DBEDT Monthly Energy'!JW$114</f>
        <v/>
      </c>
      <c r="TH12">
        <f>'Input DBEDT Monthly Energy'!JX$114</f>
        <v/>
      </c>
      <c r="TI12">
        <f>'Input DBEDT Monthly Energy'!JY$114</f>
        <v/>
      </c>
      <c r="TJ12">
        <f>'Input DBEDT Monthly Energy'!JZ$114</f>
        <v/>
      </c>
      <c r="TK12">
        <f>'Input DBEDT Monthly Energy'!KA$114</f>
        <v/>
      </c>
      <c r="TL12">
        <f>'Input DBEDT Monthly Energy'!KB$114</f>
        <v/>
      </c>
      <c r="TM12">
        <f>'Input DBEDT Monthly Energy'!KC$114</f>
        <v/>
      </c>
      <c r="TN12">
        <f>'Input DBEDT Monthly Energy'!KD$114</f>
        <v/>
      </c>
      <c r="TO12">
        <f>'Input DBEDT Monthly Energy'!KE$114</f>
        <v/>
      </c>
      <c r="TP12">
        <f>'Input DBEDT Monthly Energy'!KF$114</f>
        <v/>
      </c>
      <c r="TQ12">
        <f>'Input DBEDT Monthly Energy'!KG$114</f>
        <v/>
      </c>
      <c r="TR12">
        <f>'Input DBEDT Monthly Energy'!KH$114</f>
        <v/>
      </c>
      <c r="TS12">
        <f>'Input DBEDT Monthly Energy'!KI$114</f>
        <v/>
      </c>
      <c r="TT12">
        <f>'Input DBEDT Monthly Energy'!KJ$114</f>
        <v/>
      </c>
      <c r="TU12">
        <f>'Input DBEDT Monthly Energy'!KK$114</f>
        <v/>
      </c>
      <c r="TV12">
        <f>'Input DBEDT Monthly Energy'!KL$114</f>
        <v/>
      </c>
      <c r="TW12">
        <f>'Input DBEDT Monthly Energy'!KM$114</f>
        <v/>
      </c>
      <c r="TX12">
        <f>'Input DBEDT Monthly Energy'!KN$114</f>
        <v/>
      </c>
      <c r="TY12">
        <f>'Input DBEDT Monthly Energy'!KO$114</f>
        <v/>
      </c>
      <c r="TZ12">
        <f>'Input DBEDT Monthly Energy'!KP$114</f>
        <v/>
      </c>
    </row>
    <row r="13" spans="1:546">
      <c r="A13" t="s">
        <v>17</v>
      </c>
      <c r="B13" t="s">
        <v>33</v>
      </c>
      <c r="C13" t="s">
        <v>94</v>
      </c>
      <c r="BC13">
        <f>VLOOKUP(BC1,'Dashboard M2 Imports Data'!$O$44:$Y$74,11,FALSE)</f>
        <v/>
      </c>
      <c r="BD13">
        <f>VLOOKUP(BD1,'Dashboard M2 Imports Data'!$O$44:$Y$74,11,FALSE)</f>
        <v/>
      </c>
      <c r="BE13">
        <f>VLOOKUP(BE1,'Dashboard M2 Imports Data'!$O$44:$Y$74,11,FALSE)</f>
        <v/>
      </c>
      <c r="BF13">
        <f>VLOOKUP(BF1,'Dashboard M2 Imports Data'!$O$44:$Y$74,11,FALSE)</f>
        <v/>
      </c>
      <c r="BG13">
        <f>VLOOKUP(BG1,'Dashboard M2 Imports Data'!$O$44:$Y$74,11,FALSE)</f>
        <v/>
      </c>
      <c r="BH13">
        <f>VLOOKUP(BH1,'Dashboard M2 Imports Data'!$O$44:$Y$74,11,FALSE)</f>
        <v/>
      </c>
      <c r="BI13">
        <f>VLOOKUP(BI1,'Dashboard M2 Imports Data'!$O$44:$Y$74,11,FALSE)</f>
        <v/>
      </c>
      <c r="BJ13">
        <f>VLOOKUP(BJ1,'Dashboard M2 Imports Data'!$O$44:$Y$74,11,FALSE)</f>
        <v/>
      </c>
      <c r="BK13">
        <f>VLOOKUP(BK1,'Dashboard M2 Imports Data'!$O$44:$Y$74,11,FALSE)</f>
        <v/>
      </c>
      <c r="BL13">
        <f>VLOOKUP(BL1,'Dashboard M2 Imports Data'!$O$44:$Y$74,11,FALSE)</f>
        <v/>
      </c>
      <c r="BM13">
        <f>VLOOKUP(BM1,'Dashboard M2 Imports Data'!$O$44:$Y$74,11,FALSE)</f>
        <v/>
      </c>
      <c r="BN13">
        <f>VLOOKUP(BN1,'Dashboard M2 Imports Data'!$O$44:$Y$74,11,FALSE)</f>
        <v/>
      </c>
      <c r="BO13">
        <f>VLOOKUP(BO1,'Dashboard M2 Imports Data'!$O$44:$Y$74,11,FALSE)</f>
        <v/>
      </c>
      <c r="BP13">
        <f>VLOOKUP(BP1,'Dashboard M2 Imports Data'!$O$44:$Y$74,11,FALSE)</f>
        <v/>
      </c>
      <c r="BQ13">
        <f>VLOOKUP(BQ1,'Dashboard M2 Imports Data'!$O$44:$Y$74,11,FALSE)</f>
        <v/>
      </c>
      <c r="BR13">
        <f>VLOOKUP(BR1,'Dashboard M2 Imports Data'!$O$44:$Y$74,11,FALSE)</f>
        <v/>
      </c>
      <c r="BS13">
        <f>VLOOKUP(BS1,'Dashboard M2 Imports Data'!$O$44:$Y$74,11,FALSE)</f>
        <v/>
      </c>
      <c r="BT13">
        <f>VLOOKUP(BT1,'Dashboard M2 Imports Data'!$O$44:$Y$74,11,FALSE)</f>
        <v/>
      </c>
      <c r="BU13">
        <f>VLOOKUP(BU1,'Dashboard M2 Imports Data'!$O$44:$Y$74,11,FALSE)</f>
        <v/>
      </c>
      <c r="BV13">
        <f>VLOOKUP(BV1,'Dashboard M2 Imports Data'!$O$44:$Y$74,11,FALSE)</f>
        <v/>
      </c>
      <c r="BW13">
        <f>VLOOKUP(BW1,'Dashboard M2 Imports Data'!$O$44:$Y$74,11,FALSE)</f>
        <v/>
      </c>
      <c r="BX13">
        <f>VLOOKUP(BX1,'Dashboard M2 Imports Data'!$O$44:$Y$74,11,FALSE)</f>
        <v/>
      </c>
      <c r="BY13">
        <f>VLOOKUP(BY1,'Dashboard M2 Imports Data'!$O$44:$Y$74,11,FALSE)</f>
        <v/>
      </c>
      <c r="BZ13">
        <f>VLOOKUP(BZ1,'Dashboard M2 Imports Data'!$O$44:$Y$74,11,FALSE)</f>
        <v/>
      </c>
      <c r="CA13">
        <f>VLOOKUP(CA1,'Dashboard M2 Imports Data'!$O$44:$Y$74,11,FALSE)</f>
        <v/>
      </c>
      <c r="CB13">
        <f>VLOOKUP(CB1,'Dashboard M2 Imports Data'!$O$44:$Y$74,11,FALSE)</f>
        <v/>
      </c>
      <c r="CC13">
        <f>VLOOKUP(CC1,'Dashboard M2 Imports Data'!$O$44:$Y$74,11,FALSE)</f>
        <v/>
      </c>
      <c r="CD13">
        <f>VLOOKUP(CD1,'Dashboard M2 Imports Data'!$O$44:$Y$74,11,FALSE)</f>
        <v/>
      </c>
      <c r="CE13">
        <f>VLOOKUP(CE1,'Dashboard M2 Imports Data'!$O$44:$Y$74,11,FALSE)</f>
        <v/>
      </c>
      <c r="CF13">
        <f>VLOOKUP(CF1,'Dashboard M2 Imports Data'!$O$44:$Y$74,11,FALSE)</f>
        <v/>
      </c>
      <c r="CG13">
        <f>VLOOKUP(CG1,'Dashboard M2 Imports Data'!$O$44:$Y$74,11,FALSE)</f>
        <v/>
      </c>
      <c r="CH13">
        <f>VLOOKUP(CH1,'Dashboard M2 Imports Data'!$O$44:$Y$74,11,FALSE)</f>
        <v/>
      </c>
      <c r="CI13">
        <f>VLOOKUP(CI1,'Dashboard M2 Imports Data'!$O$44:$Y$74,11,FALSE)</f>
        <v/>
      </c>
      <c r="CJ13">
        <f>VLOOKUP(CJ1,'Dashboard M2 Imports Data'!$O$44:$Y$74,11,FALSE)</f>
        <v/>
      </c>
      <c r="CK13">
        <f>VLOOKUP(CK1,'Dashboard M2 Imports Data'!$O$44:$Y$74,11,FALSE)</f>
        <v/>
      </c>
      <c r="CL13">
        <f>VLOOKUP(CL1,'Dashboard M2 Imports Data'!$O$44:$Y$74,11,FALSE)</f>
        <v/>
      </c>
      <c r="CM13">
        <f>VLOOKUP(CM1,'Dashboard M2 Imports Data'!$O$44:$Y$74,11,FALSE)</f>
        <v/>
      </c>
      <c r="CN13">
        <f>VLOOKUP(CN1,'Dashboard M2 Imports Data'!$O$44:$Y$74,11,FALSE)</f>
        <v/>
      </c>
      <c r="CO13">
        <f>VLOOKUP(CO1,'Dashboard M2 Imports Data'!$O$44:$Y$74,11,FALSE)</f>
        <v/>
      </c>
      <c r="CP13">
        <f>VLOOKUP(CP1,'Dashboard M2 Imports Data'!$O$44:$Y$74,11,FALSE)</f>
        <v/>
      </c>
      <c r="CQ13">
        <f>VLOOKUP(CQ1,'Dashboard M2 Imports Data'!$O$44:$Y$74,11,FALSE)</f>
        <v/>
      </c>
      <c r="CR13">
        <f>VLOOKUP(CR1,'Dashboard M2 Imports Data'!$O$44:$Y$74,11,FALSE)</f>
        <v/>
      </c>
      <c r="CS13">
        <f>VLOOKUP(CS1,'Dashboard M2 Imports Data'!$O$44:$Y$74,11,FALSE)</f>
        <v/>
      </c>
      <c r="CT13">
        <f>VLOOKUP(CT1,'Dashboard M2 Imports Data'!$O$44:$Y$74,11,FALSE)</f>
        <v/>
      </c>
      <c r="CU13">
        <f>VLOOKUP(CU1,'Dashboard M2 Imports Data'!$O$44:$Y$74,11,FALSE)</f>
        <v/>
      </c>
      <c r="CV13">
        <f>VLOOKUP(CV1,'Dashboard M2 Imports Data'!$O$44:$Y$74,11,FALSE)</f>
        <v/>
      </c>
      <c r="CW13">
        <f>VLOOKUP(CW1,'Dashboard M2 Imports Data'!$O$44:$Y$74,11,FALSE)</f>
        <v/>
      </c>
      <c r="CX13">
        <f>VLOOKUP(CX1,'Dashboard M2 Imports Data'!$O$44:$Y$74,11,FALSE)</f>
        <v/>
      </c>
      <c r="CY13">
        <f>VLOOKUP(CY1,'Dashboard M2 Imports Data'!$O$44:$Y$74,11,FALSE)</f>
        <v/>
      </c>
      <c r="CZ13">
        <f>VLOOKUP(CZ1,'Dashboard M2 Imports Data'!$O$44:$Y$74,11,FALSE)</f>
        <v/>
      </c>
      <c r="DA13">
        <f>VLOOKUP(DA1,'Dashboard M2 Imports Data'!$O$44:$Y$74,11,FALSE)</f>
        <v/>
      </c>
      <c r="DB13">
        <f>VLOOKUP(DB1,'Dashboard M2 Imports Data'!$O$44:$Y$74,11,FALSE)</f>
        <v/>
      </c>
      <c r="DC13">
        <f>VLOOKUP(DC1,'Dashboard M2 Imports Data'!$O$44:$Y$74,11,FALSE)</f>
        <v/>
      </c>
      <c r="DD13">
        <f>VLOOKUP(DD1,'Dashboard M2 Imports Data'!$O$44:$Y$74,11,FALSE)</f>
        <v/>
      </c>
      <c r="DE13">
        <f>VLOOKUP(DE1,'Dashboard M2 Imports Data'!$O$44:$Y$74,11,FALSE)</f>
        <v/>
      </c>
      <c r="DF13">
        <f>VLOOKUP(DF1,'Dashboard M2 Imports Data'!$O$44:$Y$74,11,FALSE)</f>
        <v/>
      </c>
      <c r="DG13">
        <f>VLOOKUP(DG1,'Dashboard M2 Imports Data'!$O$44:$Y$74,11,FALSE)</f>
        <v/>
      </c>
      <c r="DH13">
        <f>VLOOKUP(DH1,'Dashboard M2 Imports Data'!$O$44:$Y$74,11,FALSE)</f>
        <v/>
      </c>
      <c r="DI13">
        <f>VLOOKUP(DI1,'Dashboard M2 Imports Data'!$O$44:$Y$74,11,FALSE)</f>
        <v/>
      </c>
      <c r="DJ13">
        <f>VLOOKUP(DJ1,'Dashboard M2 Imports Data'!$O$44:$Y$74,11,FALSE)</f>
        <v/>
      </c>
      <c r="DK13">
        <f>VLOOKUP(DK1,'Dashboard M2 Imports Data'!$O$44:$Y$74,11,FALSE)</f>
        <v/>
      </c>
      <c r="DL13">
        <f>VLOOKUP(DL1,'Dashboard M2 Imports Data'!$O$44:$Y$74,11,FALSE)</f>
        <v/>
      </c>
      <c r="DM13">
        <f>VLOOKUP(DM1,'Dashboard M2 Imports Data'!$O$44:$Y$74,11,FALSE)</f>
        <v/>
      </c>
      <c r="DN13">
        <f>VLOOKUP(DN1,'Dashboard M2 Imports Data'!$O$44:$Y$74,11,FALSE)</f>
        <v/>
      </c>
      <c r="DO13">
        <f>VLOOKUP(DO1,'Dashboard M2 Imports Data'!$O$44:$Y$74,11,FALSE)</f>
        <v/>
      </c>
      <c r="DP13">
        <f>VLOOKUP(DP1,'Dashboard M2 Imports Data'!$O$44:$Y$74,11,FALSE)</f>
        <v/>
      </c>
      <c r="DQ13">
        <f>VLOOKUP(DQ1,'Dashboard M2 Imports Data'!$O$44:$Y$74,11,FALSE)</f>
        <v/>
      </c>
      <c r="DR13">
        <f>VLOOKUP(DR1,'Dashboard M2 Imports Data'!$O$44:$Y$74,11,FALSE)</f>
        <v/>
      </c>
      <c r="DS13">
        <f>VLOOKUP(DS1,'Dashboard M2 Imports Data'!$O$44:$Y$74,11,FALSE)</f>
        <v/>
      </c>
      <c r="DT13">
        <f>VLOOKUP(DT1,'Dashboard M2 Imports Data'!$O$44:$Y$74,11,FALSE)</f>
        <v/>
      </c>
      <c r="DU13">
        <f>VLOOKUP(DU1,'Dashboard M2 Imports Data'!$O$44:$Y$74,11,FALSE)</f>
        <v/>
      </c>
      <c r="DV13">
        <f>VLOOKUP(DV1,'Dashboard M2 Imports Data'!$O$44:$Y$74,11,FALSE)</f>
        <v/>
      </c>
      <c r="DW13">
        <f>VLOOKUP(DW1,'Dashboard M2 Imports Data'!$O$44:$Y$74,11,FALSE)</f>
        <v/>
      </c>
      <c r="DX13">
        <f>VLOOKUP(DX1,'Dashboard M2 Imports Data'!$O$44:$Y$74,11,FALSE)</f>
        <v/>
      </c>
      <c r="DY13">
        <f>VLOOKUP(DY1,'Dashboard M2 Imports Data'!$O$44:$Y$74,11,FALSE)</f>
        <v/>
      </c>
      <c r="DZ13">
        <f>VLOOKUP(DZ1,'Dashboard M2 Imports Data'!$O$44:$Y$74,11,FALSE)</f>
        <v/>
      </c>
      <c r="EA13">
        <f>VLOOKUP(EA1,'Dashboard M2 Imports Data'!$O$44:$Y$74,11,FALSE)</f>
        <v/>
      </c>
      <c r="EB13">
        <f>VLOOKUP(EB1,'Dashboard M2 Imports Data'!$O$44:$Y$74,11,FALSE)</f>
        <v/>
      </c>
      <c r="EC13">
        <f>VLOOKUP(EC1,'Dashboard M2 Imports Data'!$O$44:$Y$74,11,FALSE)</f>
        <v/>
      </c>
      <c r="ED13">
        <f>VLOOKUP(ED1,'Dashboard M2 Imports Data'!$O$44:$Y$74,11,FALSE)</f>
        <v/>
      </c>
      <c r="EE13">
        <f>VLOOKUP(EE1,'Dashboard M2 Imports Data'!$O$44:$Y$74,11,FALSE)</f>
        <v/>
      </c>
      <c r="EF13">
        <f>VLOOKUP(EF1,'Dashboard M2 Imports Data'!$O$44:$Y$74,11,FALSE)</f>
        <v/>
      </c>
      <c r="EG13">
        <f>VLOOKUP(EG1,'Dashboard M2 Imports Data'!$O$44:$Y$74,11,FALSE)</f>
        <v/>
      </c>
      <c r="EH13">
        <f>VLOOKUP(EH1,'Dashboard M2 Imports Data'!$O$44:$Y$74,11,FALSE)</f>
        <v/>
      </c>
      <c r="EI13">
        <f>VLOOKUP(EI1,'Dashboard M2 Imports Data'!$O$44:$Y$74,11,FALSE)</f>
        <v/>
      </c>
      <c r="EJ13">
        <f>VLOOKUP(EJ1,'Dashboard M2 Imports Data'!$O$44:$Y$74,11,FALSE)</f>
        <v/>
      </c>
      <c r="EK13">
        <f>VLOOKUP(EK1,'Dashboard M2 Imports Data'!$O$44:$Y$74,11,FALSE)</f>
        <v/>
      </c>
      <c r="EL13">
        <f>VLOOKUP(EL1,'Dashboard M2 Imports Data'!$O$44:$Y$74,11,FALSE)</f>
        <v/>
      </c>
      <c r="EM13">
        <f>VLOOKUP(EM1,'Dashboard M2 Imports Data'!$O$44:$Y$74,11,FALSE)</f>
        <v/>
      </c>
      <c r="EN13">
        <f>VLOOKUP(EN1,'Dashboard M2 Imports Data'!$O$44:$Y$74,11,FALSE)</f>
        <v/>
      </c>
      <c r="EO13">
        <f>VLOOKUP(EO1,'Dashboard M2 Imports Data'!$O$44:$Y$74,11,FALSE)</f>
        <v/>
      </c>
      <c r="EP13">
        <f>VLOOKUP(EP1,'Dashboard M2 Imports Data'!$O$44:$Y$74,11,FALSE)</f>
        <v/>
      </c>
      <c r="EQ13">
        <f>VLOOKUP(EQ1,'Dashboard M2 Imports Data'!$O$44:$Y$74,11,FALSE)</f>
        <v/>
      </c>
      <c r="ER13">
        <f>VLOOKUP(ER1,'Dashboard M2 Imports Data'!$O$44:$Y$74,11,FALSE)</f>
        <v/>
      </c>
      <c r="ES13">
        <f>VLOOKUP(ES1,'Dashboard M2 Imports Data'!$O$44:$Y$74,11,FALSE)</f>
        <v/>
      </c>
      <c r="ET13">
        <f>VLOOKUP(ET1,'Dashboard M2 Imports Data'!$O$44:$Y$74,11,FALSE)</f>
        <v/>
      </c>
      <c r="EU13">
        <f>VLOOKUP(EU1,'Dashboard M2 Imports Data'!$O$44:$Y$74,11,FALSE)</f>
        <v/>
      </c>
      <c r="EV13">
        <f>VLOOKUP(EV1,'Dashboard M2 Imports Data'!$O$44:$Y$74,11,FALSE)</f>
        <v/>
      </c>
      <c r="EW13">
        <f>VLOOKUP(EW1,'Dashboard M2 Imports Data'!$O$44:$Y$74,11,FALSE)</f>
        <v/>
      </c>
      <c r="EX13">
        <f>VLOOKUP(EX1,'Dashboard M2 Imports Data'!$O$44:$Y$74,11,FALSE)</f>
        <v/>
      </c>
      <c r="EY13">
        <f>VLOOKUP(EY1,'Dashboard M2 Imports Data'!$O$44:$Y$74,11,FALSE)</f>
        <v/>
      </c>
      <c r="EZ13">
        <f>VLOOKUP(EZ1,'Dashboard M2 Imports Data'!$O$44:$Y$74,11,FALSE)</f>
        <v/>
      </c>
      <c r="FA13">
        <f>VLOOKUP(FA1,'Dashboard M2 Imports Data'!$O$44:$Y$74,11,FALSE)</f>
        <v/>
      </c>
      <c r="FB13">
        <f>VLOOKUP(FB1,'Dashboard M2 Imports Data'!$O$44:$Y$74,11,FALSE)</f>
        <v/>
      </c>
      <c r="FC13">
        <f>VLOOKUP(FC1,'Dashboard M2 Imports Data'!$O$44:$Y$74,11,FALSE)</f>
        <v/>
      </c>
      <c r="FD13">
        <f>VLOOKUP(FD1,'Dashboard M2 Imports Data'!$O$44:$Y$74,11,FALSE)</f>
        <v/>
      </c>
      <c r="FE13">
        <f>VLOOKUP(FE1,'Dashboard M2 Imports Data'!$O$44:$Y$74,11,FALSE)</f>
        <v/>
      </c>
      <c r="FF13">
        <f>VLOOKUP(FF1,'Dashboard M2 Imports Data'!$O$44:$Y$74,11,FALSE)</f>
        <v/>
      </c>
      <c r="FG13">
        <f>VLOOKUP(FG1,'Dashboard M2 Imports Data'!$O$44:$Y$74,11,FALSE)</f>
        <v/>
      </c>
      <c r="FH13">
        <f>VLOOKUP(FH1,'Dashboard M2 Imports Data'!$O$44:$Y$74,11,FALSE)</f>
        <v/>
      </c>
      <c r="FI13">
        <f>VLOOKUP(FI1,'Dashboard M2 Imports Data'!$O$44:$Y$74,11,FALSE)</f>
        <v/>
      </c>
      <c r="FJ13">
        <f>VLOOKUP(FJ1,'Dashboard M2 Imports Data'!$O$44:$Y$74,11,FALSE)</f>
        <v/>
      </c>
      <c r="FK13">
        <f>VLOOKUP(FK1,'Dashboard M2 Imports Data'!$O$44:$Y$74,11,FALSE)</f>
        <v/>
      </c>
      <c r="FL13">
        <f>VLOOKUP(FL1,'Dashboard M2 Imports Data'!$O$44:$Y$74,11,FALSE)</f>
        <v/>
      </c>
      <c r="FM13">
        <f>VLOOKUP(FM1,'Dashboard M2 Imports Data'!$O$44:$Y$74,11,FALSE)</f>
        <v/>
      </c>
      <c r="FN13">
        <f>VLOOKUP(FN1,'Dashboard M2 Imports Data'!$O$44:$Y$74,11,FALSE)</f>
        <v/>
      </c>
      <c r="FO13">
        <f>VLOOKUP(FO1,'Dashboard M2 Imports Data'!$O$44:$Y$74,11,FALSE)</f>
        <v/>
      </c>
      <c r="FP13">
        <f>VLOOKUP(FP1,'Dashboard M2 Imports Data'!$O$44:$Y$74,11,FALSE)</f>
        <v/>
      </c>
      <c r="FQ13">
        <f>VLOOKUP(FQ1,'Dashboard M2 Imports Data'!$O$44:$Y$74,11,FALSE)</f>
        <v/>
      </c>
      <c r="FR13">
        <f>VLOOKUP(FR1,'Dashboard M2 Imports Data'!$O$44:$Y$74,11,FALSE)</f>
        <v/>
      </c>
      <c r="FS13">
        <f>VLOOKUP(FS1,'Dashboard M2 Imports Data'!$O$44:$Y$74,11,FALSE)</f>
        <v/>
      </c>
      <c r="FT13">
        <f>VLOOKUP(FT1,'Dashboard M2 Imports Data'!$O$44:$Y$74,11,FALSE)</f>
        <v/>
      </c>
      <c r="FU13">
        <f>VLOOKUP(FU1,'Dashboard M2 Imports Data'!$O$44:$Y$74,11,FALSE)</f>
        <v/>
      </c>
      <c r="FV13">
        <f>VLOOKUP(FV1,'Dashboard M2 Imports Data'!$O$44:$Y$74,11,FALSE)</f>
        <v/>
      </c>
      <c r="FW13">
        <f>VLOOKUP(FW1,'Dashboard M2 Imports Data'!$O$44:$Y$74,11,FALSE)</f>
        <v/>
      </c>
      <c r="FX13">
        <f>VLOOKUP(FX1,'Dashboard M2 Imports Data'!$O$44:$Y$74,11,FALSE)</f>
        <v/>
      </c>
      <c r="FY13">
        <f>VLOOKUP(FY1,'Dashboard M2 Imports Data'!$O$44:$Y$74,11,FALSE)</f>
        <v/>
      </c>
      <c r="FZ13">
        <f>VLOOKUP(FZ1,'Dashboard M2 Imports Data'!$O$44:$Y$74,11,FALSE)</f>
        <v/>
      </c>
      <c r="GA13">
        <f>VLOOKUP(GA1,'Dashboard M2 Imports Data'!$O$44:$Y$74,11,FALSE)</f>
        <v/>
      </c>
      <c r="GB13">
        <f>VLOOKUP(GB1,'Dashboard M2 Imports Data'!$O$44:$Y$74,11,FALSE)</f>
        <v/>
      </c>
      <c r="GC13">
        <f>VLOOKUP(GC1,'Dashboard M2 Imports Data'!$O$44:$Y$74,11,FALSE)</f>
        <v/>
      </c>
      <c r="GD13">
        <f>VLOOKUP(GD1,'Dashboard M2 Imports Data'!$O$44:$Y$74,11,FALSE)</f>
        <v/>
      </c>
      <c r="GE13">
        <f>VLOOKUP(GE1,'Dashboard M2 Imports Data'!$O$44:$Y$74,11,FALSE)</f>
        <v/>
      </c>
      <c r="GF13">
        <f>VLOOKUP(GF1,'Dashboard M2 Imports Data'!$O$44:$Y$74,11,FALSE)</f>
        <v/>
      </c>
      <c r="GG13">
        <f>VLOOKUP(GG1,'Dashboard M2 Imports Data'!$O$44:$Y$74,11,FALSE)</f>
        <v/>
      </c>
      <c r="GH13">
        <f>VLOOKUP(GH1,'Dashboard M2 Imports Data'!$O$44:$Y$74,11,FALSE)</f>
        <v/>
      </c>
      <c r="GI13">
        <f>VLOOKUP(GI1,'Dashboard M2 Imports Data'!$O$44:$Y$74,11,FALSE)</f>
        <v/>
      </c>
      <c r="GJ13">
        <f>VLOOKUP(GJ1,'Dashboard M2 Imports Data'!$O$44:$Y$74,11,FALSE)</f>
        <v/>
      </c>
      <c r="GK13">
        <f>VLOOKUP(GK1,'Dashboard M2 Imports Data'!$O$44:$Y$74,11,FALSE)</f>
        <v/>
      </c>
      <c r="GL13">
        <f>VLOOKUP(GL1,'Dashboard M2 Imports Data'!$O$44:$Y$74,11,FALSE)</f>
        <v/>
      </c>
      <c r="GM13">
        <f>VLOOKUP(GM1,'Dashboard M2 Imports Data'!$O$44:$Y$74,11,FALSE)</f>
        <v/>
      </c>
      <c r="GN13">
        <f>VLOOKUP(GN1,'Dashboard M2 Imports Data'!$O$44:$Y$74,11,FALSE)</f>
        <v/>
      </c>
      <c r="GO13">
        <f>VLOOKUP(GO1,'Dashboard M2 Imports Data'!$O$44:$Y$74,11,FALSE)</f>
        <v/>
      </c>
      <c r="GP13">
        <f>VLOOKUP(GP1,'Dashboard M2 Imports Data'!$O$44:$Y$74,11,FALSE)</f>
        <v/>
      </c>
      <c r="GQ13">
        <f>VLOOKUP(GQ1,'Dashboard M2 Imports Data'!$O$44:$Y$74,11,FALSE)</f>
        <v/>
      </c>
      <c r="GR13">
        <f>VLOOKUP(GR1,'Dashboard M2 Imports Data'!$O$44:$Y$74,11,FALSE)</f>
        <v/>
      </c>
      <c r="GS13">
        <f>VLOOKUP(GS1,'Dashboard M2 Imports Data'!$O$44:$Y$74,11,FALSE)</f>
        <v/>
      </c>
      <c r="GT13">
        <f>VLOOKUP(GT1,'Dashboard M2 Imports Data'!$O$44:$Y$74,11,FALSE)</f>
        <v/>
      </c>
      <c r="GU13">
        <f>VLOOKUP(GU1,'Dashboard M2 Imports Data'!$O$44:$Y$74,11,FALSE)</f>
        <v/>
      </c>
      <c r="GV13">
        <f>VLOOKUP(GV1,'Dashboard M2 Imports Data'!$O$44:$Y$74,11,FALSE)</f>
        <v/>
      </c>
      <c r="GW13">
        <f>VLOOKUP(GW1,'Dashboard M2 Imports Data'!$O$44:$Y$74,11,FALSE)</f>
        <v/>
      </c>
      <c r="GX13">
        <f>VLOOKUP(GX1,'Dashboard M2 Imports Data'!$O$44:$Y$74,11,FALSE)</f>
        <v/>
      </c>
      <c r="GY13">
        <f>VLOOKUP(GY1,'Dashboard M2 Imports Data'!$O$44:$Y$74,11,FALSE)</f>
        <v/>
      </c>
      <c r="GZ13">
        <f>VLOOKUP(GZ1,'Dashboard M2 Imports Data'!$O$44:$Y$74,11,FALSE)</f>
        <v/>
      </c>
      <c r="HA13">
        <f>VLOOKUP(HA1,'Dashboard M2 Imports Data'!$O$44:$Y$74,11,FALSE)</f>
        <v/>
      </c>
      <c r="HB13">
        <f>VLOOKUP(HB1,'Dashboard M2 Imports Data'!$O$44:$Y$74,11,FALSE)</f>
        <v/>
      </c>
      <c r="HC13">
        <f>VLOOKUP(HC1,'Dashboard M2 Imports Data'!$O$44:$Y$74,11,FALSE)</f>
        <v/>
      </c>
      <c r="HD13">
        <f>VLOOKUP(HD1,'Dashboard M2 Imports Data'!$O$44:$Y$74,11,FALSE)</f>
        <v/>
      </c>
      <c r="HE13">
        <f>VLOOKUP(HE1,'Dashboard M2 Imports Data'!$O$44:$Y$74,11,FALSE)</f>
        <v/>
      </c>
      <c r="HF13">
        <f>VLOOKUP(HF1,'Dashboard M2 Imports Data'!$O$44:$Y$74,11,FALSE)</f>
        <v/>
      </c>
      <c r="HG13">
        <f>VLOOKUP(HG1,'Dashboard M2 Imports Data'!$O$44:$Y$74,11,FALSE)</f>
        <v/>
      </c>
      <c r="HH13">
        <f>VLOOKUP(HH1,'Dashboard M2 Imports Data'!$O$44:$Y$74,11,FALSE)</f>
        <v/>
      </c>
      <c r="HI13">
        <f>VLOOKUP(HI1,'Dashboard M2 Imports Data'!$O$44:$Y$74,11,FALSE)</f>
        <v/>
      </c>
      <c r="HJ13">
        <f>VLOOKUP(HJ1,'Dashboard M2 Imports Data'!$O$44:$Y$74,11,FALSE)</f>
        <v/>
      </c>
      <c r="HK13">
        <f>VLOOKUP(HK1,'Dashboard M2 Imports Data'!$O$44:$Y$74,11,FALSE)</f>
        <v/>
      </c>
      <c r="HL13">
        <f>VLOOKUP(HL1,'Dashboard M2 Imports Data'!$O$44:$Y$74,11,FALSE)</f>
        <v/>
      </c>
      <c r="HM13">
        <f>VLOOKUP(HM1,'Dashboard M2 Imports Data'!$O$44:$Y$74,11,FALSE)</f>
        <v/>
      </c>
      <c r="HN13">
        <f>VLOOKUP(HN1,'Dashboard M2 Imports Data'!$O$44:$Y$74,11,FALSE)</f>
        <v/>
      </c>
      <c r="HO13">
        <f>VLOOKUP(HO1,'Dashboard M2 Imports Data'!$O$44:$Y$74,11,FALSE)</f>
        <v/>
      </c>
      <c r="HP13">
        <f>VLOOKUP(HP1,'Dashboard M2 Imports Data'!$O$44:$Y$74,11,FALSE)</f>
        <v/>
      </c>
      <c r="HQ13">
        <f>VLOOKUP(HQ1,'Dashboard M2 Imports Data'!$O$44:$Y$74,11,FALSE)</f>
        <v/>
      </c>
      <c r="HR13">
        <f>VLOOKUP(HR1,'Dashboard M2 Imports Data'!$O$44:$Y$74,11,FALSE)</f>
        <v/>
      </c>
      <c r="HS13">
        <f>VLOOKUP(HS1,'Dashboard M2 Imports Data'!$O$44:$Y$74,11,FALSE)</f>
        <v/>
      </c>
      <c r="HT13">
        <f>VLOOKUP(HT1,'Dashboard M2 Imports Data'!$O$44:$Y$74,11,FALSE)</f>
        <v/>
      </c>
      <c r="HU13">
        <f>VLOOKUP(HU1,'Dashboard M2 Imports Data'!$O$44:$Y$74,11,FALSE)</f>
        <v/>
      </c>
      <c r="HV13">
        <f>VLOOKUP(HV1,'Dashboard M2 Imports Data'!$O$44:$Y$74,11,FALSE)</f>
        <v/>
      </c>
      <c r="HW13">
        <f>VLOOKUP(HW1,'Dashboard M2 Imports Data'!$O$44:$Y$74,11,FALSE)</f>
        <v/>
      </c>
      <c r="HX13">
        <f>VLOOKUP(HX1,'Dashboard M2 Imports Data'!$O$44:$Y$74,11,FALSE)</f>
        <v/>
      </c>
      <c r="HY13">
        <f>VLOOKUP(HY1,'Dashboard M2 Imports Data'!$O$44:$Y$74,11,FALSE)</f>
        <v/>
      </c>
      <c r="HZ13">
        <f>VLOOKUP(HZ1,'Dashboard M2 Imports Data'!$O$44:$Y$74,11,FALSE)</f>
        <v/>
      </c>
      <c r="IA13">
        <f>VLOOKUP(IA1,'Dashboard M2 Imports Data'!$O$44:$Y$74,11,FALSE)</f>
        <v/>
      </c>
      <c r="IB13">
        <f>VLOOKUP(IB1,'Dashboard M2 Imports Data'!$O$44:$Y$74,11,FALSE)</f>
        <v/>
      </c>
      <c r="IC13">
        <f>VLOOKUP(IC1,'Dashboard M2 Imports Data'!$O$44:$Y$74,11,FALSE)</f>
        <v/>
      </c>
      <c r="ID13">
        <f>VLOOKUP(ID1,'Dashboard M2 Imports Data'!$O$44:$Y$74,11,FALSE)</f>
        <v/>
      </c>
      <c r="IE13">
        <f>VLOOKUP(IE1,'Dashboard M2 Imports Data'!$O$44:$Y$74,11,FALSE)</f>
        <v/>
      </c>
      <c r="IF13">
        <f>VLOOKUP(IF1,'Dashboard M2 Imports Data'!$O$44:$Y$74,11,FALSE)</f>
        <v/>
      </c>
      <c r="IG13">
        <f>VLOOKUP(IG1,'Dashboard M2 Imports Data'!$O$44:$Y$74,11,FALSE)</f>
        <v/>
      </c>
      <c r="IH13">
        <f>VLOOKUP(IH1,'Dashboard M2 Imports Data'!$O$44:$Y$74,11,FALSE)</f>
        <v/>
      </c>
      <c r="II13">
        <f>VLOOKUP(II1,'Dashboard M2 Imports Data'!$O$44:$Y$74,11,FALSE)</f>
        <v/>
      </c>
      <c r="IJ13">
        <f>VLOOKUP(IJ1,'Dashboard M2 Imports Data'!$O$44:$Y$74,11,FALSE)</f>
        <v/>
      </c>
      <c r="IK13">
        <f>VLOOKUP(IK1,'Dashboard M2 Imports Data'!$O$44:$Y$74,11,FALSE)</f>
        <v/>
      </c>
      <c r="IL13">
        <f>VLOOKUP(IL1,'Dashboard M2 Imports Data'!$O$44:$Y$74,11,FALSE)</f>
        <v/>
      </c>
      <c r="IM13">
        <f>VLOOKUP(IM1,'Dashboard M2 Imports Data'!$O$44:$Y$74,11,FALSE)</f>
        <v/>
      </c>
      <c r="IN13">
        <f>VLOOKUP(IN1,'Dashboard M2 Imports Data'!$O$44:$Y$74,11,FALSE)</f>
        <v/>
      </c>
      <c r="IO13">
        <f>VLOOKUP(IO1,'Dashboard M2 Imports Data'!$O$44:$Y$74,11,FALSE)</f>
        <v/>
      </c>
      <c r="IP13">
        <f>VLOOKUP(IP1,'Dashboard M2 Imports Data'!$O$44:$Y$74,11,FALSE)</f>
        <v/>
      </c>
      <c r="IQ13">
        <f>VLOOKUP(IQ1,'Dashboard M2 Imports Data'!$O$44:$Y$74,11,FALSE)</f>
        <v/>
      </c>
      <c r="IR13">
        <f>VLOOKUP(IR1,'Dashboard M2 Imports Data'!$O$44:$Y$74,11,FALSE)</f>
        <v/>
      </c>
      <c r="IS13">
        <f>VLOOKUP(IS1,'Dashboard M2 Imports Data'!$O$44:$Y$74,11,FALSE)</f>
        <v/>
      </c>
      <c r="IT13">
        <f>VLOOKUP(IT1,'Dashboard M2 Imports Data'!$O$44:$Y$74,11,FALSE)</f>
        <v/>
      </c>
      <c r="IU13">
        <f>VLOOKUP(IU1,'Dashboard M2 Imports Data'!$O$44:$Y$74,11,FALSE)</f>
        <v/>
      </c>
      <c r="IV13">
        <f>VLOOKUP(IV1,'Dashboard M2 Imports Data'!$O$44:$Y$74,11,FALSE)</f>
        <v/>
      </c>
      <c r="IW13">
        <f>VLOOKUP(IW1,'Dashboard M2 Imports Data'!$O$44:$Y$74,11,FALSE)</f>
        <v/>
      </c>
      <c r="IX13">
        <f>VLOOKUP(IX1,'Dashboard M2 Imports Data'!$O$44:$Y$74,11,FALSE)</f>
        <v/>
      </c>
      <c r="IY13">
        <f>VLOOKUP(IY1,'Dashboard M2 Imports Data'!$O$44:$Y$74,11,FALSE)</f>
        <v/>
      </c>
      <c r="IZ13">
        <f>VLOOKUP(IZ1,'Dashboard M2 Imports Data'!$O$44:$Y$74,11,FALSE)</f>
        <v/>
      </c>
      <c r="JA13">
        <f>VLOOKUP(JA1,'Dashboard M2 Imports Data'!$O$44:$Y$74,11,FALSE)</f>
        <v/>
      </c>
      <c r="JB13">
        <f>VLOOKUP(JB1,'Dashboard M2 Imports Data'!$O$44:$Y$74,11,FALSE)</f>
        <v/>
      </c>
      <c r="JC13">
        <f>VLOOKUP(JC1,'Dashboard M2 Imports Data'!$O$44:$Y$74,11,FALSE)</f>
        <v/>
      </c>
      <c r="JD13">
        <f>VLOOKUP(JD1,'Dashboard M2 Imports Data'!$O$44:$Y$74,11,FALSE)</f>
        <v/>
      </c>
      <c r="JE13">
        <f>VLOOKUP(JE1,'Dashboard M2 Imports Data'!$O$44:$Y$74,11,FALSE)</f>
        <v/>
      </c>
      <c r="JF13">
        <f>VLOOKUP(JF1,'Dashboard M2 Imports Data'!$O$44:$Y$74,11,FALSE)</f>
        <v/>
      </c>
      <c r="JG13">
        <f>VLOOKUP(JG1,'Dashboard M2 Imports Data'!$O$44:$Y$74,11,FALSE)</f>
        <v/>
      </c>
      <c r="JH13">
        <f>VLOOKUP(JH1,'Dashboard M2 Imports Data'!$O$44:$Y$74,11,FALSE)</f>
        <v/>
      </c>
      <c r="JI13">
        <f>VLOOKUP(JI1,'Dashboard M2 Imports Data'!$O$44:$Y$74,11,FALSE)</f>
        <v/>
      </c>
      <c r="JJ13">
        <f>VLOOKUP(JJ1,'Dashboard M2 Imports Data'!$O$44:$Y$74,11,FALSE)</f>
        <v/>
      </c>
      <c r="JK13">
        <f>VLOOKUP(JK1,'Dashboard M2 Imports Data'!$O$44:$Y$74,11,FALSE)</f>
        <v/>
      </c>
      <c r="JL13">
        <f>VLOOKUP(JL1,'Dashboard M2 Imports Data'!$O$44:$Y$74,11,FALSE)</f>
        <v/>
      </c>
      <c r="JM13">
        <f>VLOOKUP(JM1,'Dashboard M2 Imports Data'!$O$44:$Y$74,11,FALSE)</f>
        <v/>
      </c>
      <c r="JN13">
        <f>VLOOKUP(JN1,'Dashboard M2 Imports Data'!$O$44:$Y$74,11,FALSE)</f>
        <v/>
      </c>
      <c r="JO13">
        <f>VLOOKUP(JO1,'Dashboard M2 Imports Data'!$O$44:$Y$74,11,FALSE)</f>
        <v/>
      </c>
      <c r="JP13">
        <f>VLOOKUP(JP1,'Dashboard M2 Imports Data'!$O$44:$Y$74,11,FALSE)</f>
        <v/>
      </c>
      <c r="JQ13">
        <f>VLOOKUP(JQ1,'Dashboard M2 Imports Data'!$O$44:$Y$74,11,FALSE)</f>
        <v/>
      </c>
      <c r="JR13">
        <f>VLOOKUP(JR1,'Dashboard M2 Imports Data'!$O$44:$Y$74,11,FALSE)</f>
        <v/>
      </c>
      <c r="JS13">
        <f>VLOOKUP(JS1,'Dashboard M2 Imports Data'!$O$44:$Y$74,11,FALSE)</f>
        <v/>
      </c>
      <c r="JT13">
        <f>VLOOKUP(JT1,'Dashboard M2 Imports Data'!$O$44:$Y$74,11,FALSE)</f>
        <v/>
      </c>
      <c r="JU13">
        <f>VLOOKUP(JU1,'Dashboard M2 Imports Data'!$O$44:$Y$74,11,FALSE)</f>
        <v/>
      </c>
      <c r="JV13">
        <f>VLOOKUP(JV1,'Dashboard M2 Imports Data'!$O$44:$Y$74,11,FALSE)</f>
        <v/>
      </c>
      <c r="JW13">
        <f>VLOOKUP(JW1,'Dashboard M2 Imports Data'!$O$44:$Y$74,11,FALSE)</f>
        <v/>
      </c>
      <c r="JX13">
        <f>VLOOKUP(JX1,'Dashboard M2 Imports Data'!$O$44:$Y$74,11,FALSE)</f>
        <v/>
      </c>
      <c r="JY13">
        <f>VLOOKUP(JY1,'Dashboard M2 Imports Data'!$O$44:$Y$74,11,FALSE)</f>
        <v/>
      </c>
      <c r="JZ13">
        <f>VLOOKUP(JZ1,'Dashboard M2 Imports Data'!$O$44:$Y$74,11,FALSE)</f>
        <v/>
      </c>
      <c r="KA13">
        <f>VLOOKUP(KA1,'Dashboard M2 Imports Data'!$O$44:$Y$74,11,FALSE)</f>
        <v/>
      </c>
      <c r="KB13">
        <f>VLOOKUP(KB1,'Dashboard M2 Imports Data'!$O$44:$Y$74,11,FALSE)</f>
        <v/>
      </c>
      <c r="KC13">
        <f>VLOOKUP(KC1,'Dashboard M2 Imports Data'!$O$44:$Y$74,11,FALSE)</f>
        <v/>
      </c>
      <c r="KD13">
        <f>VLOOKUP(KD1,'Dashboard M2 Imports Data'!$O$44:$Y$74,11,FALSE)</f>
        <v/>
      </c>
      <c r="KE13">
        <f>VLOOKUP(KE1,'Dashboard M2 Imports Data'!$O$44:$Y$74,11,FALSE)</f>
        <v/>
      </c>
      <c r="KF13">
        <f>VLOOKUP(KF1,'Dashboard M2 Imports Data'!$O$44:$Y$74,11,FALSE)</f>
        <v/>
      </c>
      <c r="KG13">
        <f>VLOOKUP(KG1,'Dashboard M2 Imports Data'!$O$44:$Y$74,11,FALSE)</f>
        <v/>
      </c>
      <c r="KH13">
        <f>VLOOKUP(KH1,'Dashboard M2 Imports Data'!$O$44:$Y$74,11,FALSE)</f>
        <v/>
      </c>
      <c r="KI13">
        <f>VLOOKUP(KI1,'Dashboard M2 Imports Data'!$O$44:$Y$74,11,FALSE)</f>
        <v/>
      </c>
      <c r="KJ13">
        <f>VLOOKUP(KJ1,'Dashboard M2 Imports Data'!$O$44:$Y$74,11,FALSE)</f>
        <v/>
      </c>
      <c r="KK13">
        <f>VLOOKUP(KK1,'Dashboard M2 Imports Data'!$O$44:$Y$74,11,FALSE)</f>
        <v/>
      </c>
      <c r="KL13">
        <f>VLOOKUP(KL1,'Dashboard M2 Imports Data'!$O$44:$Y$74,11,FALSE)</f>
        <v/>
      </c>
      <c r="KM13">
        <f>VLOOKUP(KM1,'Dashboard M2 Imports Data'!$O$44:$Y$74,11,FALSE)</f>
        <v/>
      </c>
      <c r="KN13">
        <f>VLOOKUP(KN1,'Dashboard M2 Imports Data'!$O$44:$Y$74,11,FALSE)</f>
        <v/>
      </c>
      <c r="KO13">
        <f>VLOOKUP(KO1,'Dashboard M2 Imports Data'!$O$44:$Y$74,11,FALSE)</f>
        <v/>
      </c>
      <c r="KP13">
        <f>VLOOKUP(KP1,'Dashboard M2 Imports Data'!$O$44:$Y$74,11,FALSE)</f>
        <v/>
      </c>
      <c r="KQ13">
        <f>VLOOKUP(KQ1,'Dashboard M2 Imports Data'!$O$44:$Y$74,11,FALSE)</f>
        <v/>
      </c>
      <c r="KR13">
        <f>VLOOKUP(KR1,'Dashboard M2 Imports Data'!$O$44:$Y$74,11,FALSE)</f>
        <v/>
      </c>
      <c r="KS13">
        <f>VLOOKUP(KS1,'Dashboard M2 Imports Data'!$O$44:$Y$74,11,FALSE)</f>
        <v/>
      </c>
      <c r="KT13">
        <f>VLOOKUP(KT1,'Dashboard M2 Imports Data'!$O$44:$Y$74,11,FALSE)</f>
        <v/>
      </c>
      <c r="KU13">
        <f>VLOOKUP(KU1,'Dashboard M2 Imports Data'!$O$44:$Y$74,11,FALSE)</f>
        <v/>
      </c>
      <c r="KV13">
        <f>VLOOKUP(KV1,'Dashboard M2 Imports Data'!$O$44:$Y$74,11,FALSE)</f>
        <v/>
      </c>
      <c r="KW13">
        <f>VLOOKUP(KW1,'Dashboard M2 Imports Data'!$O$44:$Y$74,11,FALSE)</f>
        <v/>
      </c>
      <c r="KX13">
        <f>VLOOKUP(KX1,'Dashboard M2 Imports Data'!$O$44:$Y$74,11,FALSE)</f>
        <v/>
      </c>
      <c r="KY13">
        <f>VLOOKUP(KY1,'Dashboard M2 Imports Data'!$O$44:$Y$74,11,FALSE)</f>
        <v/>
      </c>
      <c r="KZ13">
        <f>VLOOKUP(KZ1,'Dashboard M2 Imports Data'!$O$44:$Y$74,11,FALSE)</f>
        <v/>
      </c>
      <c r="LA13">
        <f>VLOOKUP(LA1,'Dashboard M2 Imports Data'!$O$44:$Y$74,11,FALSE)</f>
        <v/>
      </c>
      <c r="LB13">
        <f>VLOOKUP(LB1,'Dashboard M2 Imports Data'!$O$44:$Y$74,11,FALSE)</f>
        <v/>
      </c>
      <c r="LC13">
        <f>VLOOKUP(LC1,'Dashboard M2 Imports Data'!$O$44:$Y$74,11,FALSE)</f>
        <v/>
      </c>
      <c r="LD13">
        <f>VLOOKUP(LD1,'Dashboard M2 Imports Data'!$O$44:$Y$74,11,FALSE)</f>
        <v/>
      </c>
      <c r="LE13">
        <f>VLOOKUP(LE1,'Dashboard M2 Imports Data'!$O$44:$Y$74,11,FALSE)</f>
        <v/>
      </c>
      <c r="LF13">
        <f>VLOOKUP(LF1,'Dashboard M2 Imports Data'!$O$44:$Y$74,11,FALSE)</f>
        <v/>
      </c>
      <c r="LG13">
        <f>VLOOKUP(LG1,'Dashboard M2 Imports Data'!$O$44:$Y$74,11,FALSE)</f>
        <v/>
      </c>
      <c r="LH13">
        <f>VLOOKUP(LH1,'Dashboard M2 Imports Data'!$O$44:$Y$74,11,FALSE)</f>
        <v/>
      </c>
      <c r="LI13">
        <f>VLOOKUP(LI1,'Dashboard M2 Imports Data'!$O$44:$Y$74,11,FALSE)</f>
        <v/>
      </c>
      <c r="LJ13">
        <f>VLOOKUP(LJ1,'Dashboard M2 Imports Data'!$O$44:$Y$74,11,FALSE)</f>
        <v/>
      </c>
      <c r="LK13">
        <f>VLOOKUP(LK1,'Dashboard M2 Imports Data'!$O$44:$Y$74,11,FALSE)</f>
        <v/>
      </c>
      <c r="LL13">
        <f>VLOOKUP(LL1,'Dashboard M2 Imports Data'!$O$44:$Y$74,11,FALSE)</f>
        <v/>
      </c>
      <c r="LM13">
        <f>VLOOKUP(LM1,'Dashboard M2 Imports Data'!$O$44:$Y$74,11,FALSE)</f>
        <v/>
      </c>
      <c r="LN13">
        <f>VLOOKUP(LN1,'Dashboard M2 Imports Data'!$O$44:$Y$74,11,FALSE)</f>
        <v/>
      </c>
      <c r="LO13">
        <f>VLOOKUP(LO1,'Dashboard M2 Imports Data'!$O$44:$Y$74,11,FALSE)</f>
        <v/>
      </c>
      <c r="LP13">
        <f>VLOOKUP(LP1,'Dashboard M2 Imports Data'!$O$44:$Y$74,11,FALSE)</f>
        <v/>
      </c>
      <c r="LQ13">
        <f>VLOOKUP(LQ1,'Dashboard M2 Imports Data'!$O$44:$Y$74,11,FALSE)</f>
        <v/>
      </c>
      <c r="LR13">
        <f>VLOOKUP(LR1,'Dashboard M2 Imports Data'!$O$44:$Y$74,11,FALSE)</f>
        <v/>
      </c>
      <c r="LS13">
        <f>VLOOKUP(LS1,'Dashboard M2 Imports Data'!$O$44:$Y$74,11,FALSE)</f>
        <v/>
      </c>
      <c r="LT13">
        <f>VLOOKUP(LT1,'Dashboard M2 Imports Data'!$O$44:$Y$74,11,FALSE)</f>
        <v/>
      </c>
      <c r="LU13">
        <f>VLOOKUP(LU1,'Dashboard M2 Imports Data'!$O$44:$Y$74,11,FALSE)</f>
        <v/>
      </c>
      <c r="LV13">
        <f>VLOOKUP(LV1,'Dashboard M2 Imports Data'!$O$44:$Y$74,11,FALSE)</f>
        <v/>
      </c>
      <c r="LW13">
        <f>VLOOKUP(LW1,'Dashboard M2 Imports Data'!$O$44:$Y$74,11,FALSE)</f>
        <v/>
      </c>
      <c r="LX13">
        <f>VLOOKUP(LX1,'Dashboard M2 Imports Data'!$O$44:$Y$74,11,FALSE)</f>
        <v/>
      </c>
      <c r="LY13">
        <f>VLOOKUP(LY1,'Dashboard M2 Imports Data'!$O$44:$Y$74,11,FALSE)</f>
        <v/>
      </c>
      <c r="LZ13">
        <f>VLOOKUP(LZ1,'Dashboard M2 Imports Data'!$O$44:$Y$74,11,FALSE)</f>
        <v/>
      </c>
      <c r="MA13">
        <f>VLOOKUP(MA1,'Dashboard M2 Imports Data'!$O$44:$Y$74,11,FALSE)</f>
        <v/>
      </c>
      <c r="MB13">
        <f>VLOOKUP(MB1,'Dashboard M2 Imports Data'!$O$44:$Y$74,11,FALSE)</f>
        <v/>
      </c>
      <c r="MC13">
        <f>VLOOKUP(MC1,'Dashboard M2 Imports Data'!$O$44:$Y$74,11,FALSE)</f>
        <v/>
      </c>
      <c r="MD13">
        <f>VLOOKUP(MD1,'Dashboard M2 Imports Data'!$O$44:$Y$74,11,FALSE)</f>
        <v/>
      </c>
      <c r="ME13">
        <f>VLOOKUP(ME1,'Dashboard M2 Imports Data'!$O$44:$Y$74,11,FALSE)</f>
        <v/>
      </c>
      <c r="MF13">
        <f>VLOOKUP(MF1,'Dashboard M2 Imports Data'!$O$44:$Y$74,11,FALSE)</f>
        <v/>
      </c>
      <c r="MG13">
        <f>VLOOKUP(MG1,'Dashboard M2 Imports Data'!$O$44:$Y$74,11,FALSE)</f>
        <v/>
      </c>
      <c r="MH13">
        <f>VLOOKUP(MH1,'Dashboard M2 Imports Data'!$O$44:$Y$74,11,FALSE)</f>
        <v/>
      </c>
      <c r="MI13">
        <f>VLOOKUP(MI1,'Dashboard M2 Imports Data'!$O$44:$Y$74,11,FALSE)</f>
        <v/>
      </c>
      <c r="MJ13">
        <f>VLOOKUP(MJ1,'Dashboard M2 Imports Data'!$O$44:$Y$74,11,FALSE)</f>
        <v/>
      </c>
      <c r="MK13">
        <f>VLOOKUP(MK1,'Dashboard M2 Imports Data'!$O$44:$Y$74,11,FALSE)</f>
        <v/>
      </c>
      <c r="ML13">
        <f>VLOOKUP(ML1,'Dashboard M2 Imports Data'!$O$44:$Y$74,11,FALSE)</f>
        <v/>
      </c>
      <c r="MM13">
        <f>VLOOKUP(MM1,'Dashboard M2 Imports Data'!$O$44:$Y$74,11,FALSE)</f>
        <v/>
      </c>
      <c r="MN13">
        <f>VLOOKUP(MN1,'Dashboard M2 Imports Data'!$O$44:$Y$74,11,FALSE)</f>
        <v/>
      </c>
      <c r="MO13">
        <f>VLOOKUP(MO1,'Dashboard M2 Imports Data'!$O$44:$Y$74,11,FALSE)</f>
        <v/>
      </c>
      <c r="MP13">
        <f>VLOOKUP(MP1,'Dashboard M2 Imports Data'!$O$44:$Y$74,11,FALSE)</f>
        <v/>
      </c>
      <c r="MQ13">
        <f>VLOOKUP(MQ1,'Dashboard M2 Imports Data'!$O$44:$Y$74,11,FALSE)</f>
        <v/>
      </c>
      <c r="MR13">
        <f>VLOOKUP(MR1,'Dashboard M2 Imports Data'!$O$44:$Y$74,11,FALSE)</f>
        <v/>
      </c>
      <c r="MS13">
        <f>VLOOKUP(MS1,'Dashboard M2 Imports Data'!$O$44:$Y$74,11,FALSE)</f>
        <v/>
      </c>
      <c r="MT13">
        <f>VLOOKUP(MT1,'Dashboard M2 Imports Data'!$O$44:$Y$74,11,FALSE)</f>
        <v/>
      </c>
      <c r="MU13">
        <f>VLOOKUP(MU1,'Dashboard M2 Imports Data'!$O$44:$Y$74,11,FALSE)</f>
        <v/>
      </c>
      <c r="MV13">
        <f>VLOOKUP(MV1,'Dashboard M2 Imports Data'!$O$44:$Y$74,11,FALSE)</f>
        <v/>
      </c>
      <c r="MW13">
        <f>VLOOKUP(MW1,'Dashboard M2 Imports Data'!$O$44:$Y$74,11,FALSE)</f>
        <v/>
      </c>
      <c r="MX13">
        <f>VLOOKUP(MX1,'Dashboard M2 Imports Data'!$O$44:$Y$74,11,FALSE)</f>
        <v/>
      </c>
      <c r="MY13">
        <f>VLOOKUP(MY1,'Dashboard M2 Imports Data'!$O$44:$Y$74,11,FALSE)</f>
        <v/>
      </c>
      <c r="MZ13">
        <f>VLOOKUP(MZ1,'Dashboard M2 Imports Data'!$O$44:$Y$74,11,FALSE)</f>
        <v/>
      </c>
      <c r="NA13">
        <f>VLOOKUP(NA1,'Dashboard M2 Imports Data'!$O$44:$Y$74,11,FALSE)</f>
        <v/>
      </c>
      <c r="NB13">
        <f>VLOOKUP(NB1,'Dashboard M2 Imports Data'!$O$44:$Y$74,11,FALSE)</f>
        <v/>
      </c>
      <c r="NC13">
        <f>VLOOKUP(NC1,'Dashboard M2 Imports Data'!$O$44:$Y$74,11,FALSE)</f>
        <v/>
      </c>
      <c r="ND13">
        <f>VLOOKUP(ND1,'Dashboard M2 Imports Data'!$O$44:$Y$74,11,FALSE)</f>
        <v/>
      </c>
      <c r="NE13">
        <f>VLOOKUP(NE1,'Dashboard M2 Imports Data'!$O$44:$Y$74,11,FALSE)</f>
        <v/>
      </c>
      <c r="NF13">
        <f>VLOOKUP(NF1,'Dashboard M2 Imports Data'!$O$44:$Y$74,11,FALSE)</f>
        <v/>
      </c>
      <c r="NG13">
        <f>VLOOKUP(NG1,'Dashboard M2 Imports Data'!$O$44:$Y$74,11,FALSE)</f>
        <v/>
      </c>
      <c r="NH13">
        <f>VLOOKUP(NH1,'Dashboard M2 Imports Data'!$O$44:$Y$74,11,FALSE)</f>
        <v/>
      </c>
      <c r="NI13">
        <f>VLOOKUP(NI1,'Dashboard M2 Imports Data'!$O$44:$Y$74,11,FALSE)</f>
        <v/>
      </c>
      <c r="NJ13">
        <f>VLOOKUP(NJ1,'Dashboard M2 Imports Data'!$O$44:$Y$74,11,FALSE)</f>
        <v/>
      </c>
      <c r="NK13">
        <f>VLOOKUP(NK1,'Dashboard M2 Imports Data'!$O$44:$Y$74,11,FALSE)</f>
        <v/>
      </c>
      <c r="NL13">
        <f>VLOOKUP(NL1,'Dashboard M2 Imports Data'!$O$44:$Y$74,11,FALSE)</f>
        <v/>
      </c>
      <c r="NM13">
        <f>VLOOKUP(NM1,'Dashboard M2 Imports Data'!$O$44:$Y$74,11,FALSE)</f>
        <v/>
      </c>
      <c r="NN13">
        <f>VLOOKUP(NN1,'Dashboard M2 Imports Data'!$O$44:$Y$74,11,FALSE)</f>
        <v/>
      </c>
      <c r="NO13">
        <f>VLOOKUP(NO1,'Dashboard M2 Imports Data'!$O$44:$Y$74,11,FALSE)</f>
        <v/>
      </c>
      <c r="NP13">
        <f>VLOOKUP(NP1,'Dashboard M2 Imports Data'!$O$44:$Y$74,11,FALSE)</f>
        <v/>
      </c>
      <c r="NQ13">
        <f>VLOOKUP(NQ1,'Dashboard M2 Imports Data'!$O$44:$Y$74,11,FALSE)</f>
        <v/>
      </c>
      <c r="NR13">
        <f>VLOOKUP(NR1,'Dashboard M2 Imports Data'!$O$44:$Y$74,11,FALSE)</f>
        <v/>
      </c>
      <c r="NS13">
        <f>VLOOKUP(NS1,'Dashboard M2 Imports Data'!$O$44:$Y$74,11,FALSE)</f>
        <v/>
      </c>
      <c r="NT13">
        <f>VLOOKUP(NT1,'Dashboard M2 Imports Data'!$O$44:$Y$74,11,FALSE)</f>
        <v/>
      </c>
      <c r="NU13">
        <f>VLOOKUP(NU1,'Dashboard M2 Imports Data'!$O$44:$Y$74,11,FALSE)</f>
        <v/>
      </c>
      <c r="NV13">
        <f>VLOOKUP(NV1,'Dashboard M2 Imports Data'!$O$44:$Y$74,11,FALSE)</f>
        <v/>
      </c>
      <c r="NW13">
        <f>VLOOKUP(NW1,'Dashboard M2 Imports Data'!$O$44:$Y$74,11,FALSE)</f>
        <v/>
      </c>
      <c r="NX13">
        <f>VLOOKUP(NX1,'Dashboard M2 Imports Data'!$O$44:$Y$74,11,FALSE)</f>
        <v/>
      </c>
      <c r="NY13">
        <f>VLOOKUP(NY1,'Dashboard M2 Imports Data'!$O$44:$Y$74,11,FALSE)</f>
        <v/>
      </c>
      <c r="NZ13">
        <f>VLOOKUP(NZ1,'Dashboard M2 Imports Data'!$O$44:$Y$74,11,FALSE)</f>
        <v/>
      </c>
      <c r="OA13">
        <f>VLOOKUP(OA1,'Dashboard M2 Imports Data'!$O$44:$Y$74,11,FALSE)</f>
        <v/>
      </c>
      <c r="OB13">
        <f>VLOOKUP(OB1,'Dashboard M2 Imports Data'!$O$44:$Y$74,11,FALSE)</f>
        <v/>
      </c>
      <c r="OC13">
        <f>VLOOKUP(OC1,'Dashboard M2 Imports Data'!$O$44:$Y$74,11,FALSE)</f>
        <v/>
      </c>
      <c r="OD13">
        <f>VLOOKUP(OD1,'Dashboard M2 Imports Data'!$O$44:$Y$74,11,FALSE)</f>
        <v/>
      </c>
      <c r="OE13">
        <f>VLOOKUP(OE1,'Dashboard M2 Imports Data'!$O$44:$Y$74,11,FALSE)</f>
        <v/>
      </c>
      <c r="OF13">
        <f>VLOOKUP(OF1,'Dashboard M2 Imports Data'!$O$44:$Y$74,11,FALSE)</f>
        <v/>
      </c>
      <c r="OG13">
        <f>VLOOKUP(OG1,'Dashboard M2 Imports Data'!$O$44:$Y$74,11,FALSE)</f>
        <v/>
      </c>
      <c r="OH13">
        <f>VLOOKUP(OH1,'Dashboard M2 Imports Data'!$O$44:$Y$74,11,FALSE)</f>
        <v/>
      </c>
      <c r="OI13">
        <f>VLOOKUP(OI1,'Dashboard M2 Imports Data'!$O$44:$Y$74,11,FALSE)</f>
        <v/>
      </c>
      <c r="OJ13">
        <f>VLOOKUP(OJ1,'Dashboard M2 Imports Data'!$O$44:$Y$74,11,FALSE)</f>
        <v/>
      </c>
      <c r="OK13">
        <f>VLOOKUP(OK1,'Dashboard M2 Imports Data'!$O$44:$Y$74,11,FALSE)</f>
        <v/>
      </c>
      <c r="OL13">
        <f>VLOOKUP(OL1,'Dashboard M2 Imports Data'!$O$44:$Y$74,11,FALSE)</f>
        <v/>
      </c>
      <c r="OM13">
        <f>VLOOKUP(OM1,'Dashboard M2 Imports Data'!$O$44:$Y$74,11,FALSE)</f>
        <v/>
      </c>
      <c r="ON13">
        <f>VLOOKUP(ON1,'Dashboard M2 Imports Data'!$O$44:$Y$74,11,FALSE)</f>
        <v/>
      </c>
      <c r="OO13">
        <f>VLOOKUP(OO1,'Dashboard M2 Imports Data'!$O$44:$Y$74,11,FALSE)</f>
        <v/>
      </c>
      <c r="OP13">
        <f>VLOOKUP(OP1,'Dashboard M2 Imports Data'!$O$44:$Y$74,11,FALSE)</f>
        <v/>
      </c>
      <c r="OQ13">
        <f>VLOOKUP(OQ1,'Dashboard M2 Imports Data'!$O$44:$Y$74,11,FALSE)</f>
        <v/>
      </c>
      <c r="OR13">
        <f>VLOOKUP(OR1,'Dashboard M2 Imports Data'!$O$44:$Y$74,11,FALSE)</f>
        <v/>
      </c>
      <c r="OS13">
        <f>VLOOKUP(OS1,'Dashboard M2 Imports Data'!$O$44:$Y$74,11,FALSE)</f>
        <v/>
      </c>
      <c r="OT13">
        <f>VLOOKUP(OT1,'Dashboard M2 Imports Data'!$O$44:$Y$74,11,FALSE)</f>
        <v/>
      </c>
      <c r="OU13">
        <f>VLOOKUP(OU1,'Dashboard M2 Imports Data'!$O$44:$Y$74,11,FALSE)</f>
        <v/>
      </c>
      <c r="OV13">
        <f>VLOOKUP(OV1,'Dashboard M2 Imports Data'!$O$44:$Y$74,11,FALSE)</f>
        <v/>
      </c>
      <c r="OW13">
        <f>VLOOKUP(OW1,'Dashboard M2 Imports Data'!$O$44:$Y$74,11,FALSE)</f>
        <v/>
      </c>
      <c r="OX13">
        <f>VLOOKUP(OX1,'Dashboard M2 Imports Data'!$O$44:$Y$74,11,FALSE)</f>
        <v/>
      </c>
      <c r="OY13">
        <f>VLOOKUP(OY1,'Dashboard M2 Imports Data'!$O$44:$Y$74,11,FALSE)</f>
        <v/>
      </c>
      <c r="OZ13">
        <f>VLOOKUP(OZ1,'Dashboard M2 Imports Data'!$O$44:$Y$74,11,FALSE)</f>
        <v/>
      </c>
      <c r="PA13">
        <f>VLOOKUP(PA1,'Dashboard M2 Imports Data'!$O$44:$Y$74,11,FALSE)</f>
        <v/>
      </c>
      <c r="PB13">
        <f>VLOOKUP(PB1,'Dashboard M2 Imports Data'!$O$44:$Y$74,11,FALSE)</f>
        <v/>
      </c>
      <c r="PC13">
        <f>VLOOKUP(PC1,'Dashboard M2 Imports Data'!$O$44:$Y$74,11,FALSE)</f>
        <v/>
      </c>
      <c r="PD13">
        <f>VLOOKUP(PD1,'Dashboard M2 Imports Data'!$O$44:$Y$74,11,FALSE)</f>
        <v/>
      </c>
      <c r="PE13">
        <f>VLOOKUP(PE1,'Dashboard M2 Imports Data'!$O$44:$Y$74,11,FALSE)</f>
        <v/>
      </c>
      <c r="PF13">
        <f>VLOOKUP(PF1,'Dashboard M2 Imports Data'!$O$44:$Y$74,11,FALSE)</f>
        <v/>
      </c>
      <c r="PG13">
        <f>VLOOKUP(PG1,'Dashboard M2 Imports Data'!$O$44:$Y$74,11,FALSE)</f>
        <v/>
      </c>
      <c r="PH13">
        <f>VLOOKUP(PH1,'Dashboard M2 Imports Data'!$O$44:$Y$74,11,FALSE)</f>
        <v/>
      </c>
      <c r="PI13">
        <f>VLOOKUP(PI1,'Dashboard M2 Imports Data'!$O$44:$Y$74,11,FALSE)</f>
        <v/>
      </c>
      <c r="PJ13">
        <f>VLOOKUP(PJ1,'Dashboard M2 Imports Data'!$O$44:$Y$74,11,FALSE)</f>
        <v/>
      </c>
      <c r="PK13">
        <f>VLOOKUP(PK1,'Dashboard M2 Imports Data'!$O$44:$Y$74,11,FALSE)</f>
        <v/>
      </c>
      <c r="PL13">
        <f>VLOOKUP(PL1,'Dashboard M2 Imports Data'!$O$44:$Y$74,11,FALSE)</f>
        <v/>
      </c>
      <c r="PM13">
        <f>VLOOKUP(PM1,'Dashboard M2 Imports Data'!$O$44:$Y$74,11,FALSE)</f>
        <v/>
      </c>
      <c r="PN13">
        <f>VLOOKUP(PN1,'Dashboard M2 Imports Data'!$O$44:$Y$74,11,FALSE)</f>
        <v/>
      </c>
      <c r="PO13">
        <f>VLOOKUP(PO1,'Dashboard M2 Imports Data'!$O$44:$Y$74,11,FALSE)</f>
        <v/>
      </c>
      <c r="PP13">
        <f>VLOOKUP(PP1,'Dashboard M2 Imports Data'!$O$44:$Y$74,11,FALSE)</f>
        <v/>
      </c>
      <c r="PQ13">
        <f>VLOOKUP(PQ1,'Dashboard M2 Imports Data'!$O$44:$Y$74,11,FALSE)</f>
        <v/>
      </c>
      <c r="PR13">
        <f>VLOOKUP(PR1,'Dashboard M2 Imports Data'!$O$44:$Y$74,11,FALSE)</f>
        <v/>
      </c>
      <c r="PS13">
        <f>VLOOKUP(PS1,'Dashboard M2 Imports Data'!$O$44:$Y$74,11,FALSE)</f>
        <v/>
      </c>
      <c r="PT13">
        <f>VLOOKUP(PT1,'Dashboard M2 Imports Data'!$O$44:$Y$74,11,FALSE)</f>
        <v/>
      </c>
      <c r="PU13">
        <f>VLOOKUP(PU1,'Dashboard M2 Imports Data'!$O$44:$Y$74,11,FALSE)</f>
        <v/>
      </c>
      <c r="PV13">
        <f>VLOOKUP(PV1,'Dashboard M2 Imports Data'!$O$44:$Y$74,11,FALSE)</f>
        <v/>
      </c>
      <c r="PW13">
        <f>VLOOKUP(PW1,'Dashboard M2 Imports Data'!$O$44:$Y$74,11,FALSE)</f>
        <v/>
      </c>
      <c r="PX13">
        <f>VLOOKUP(PX1,'Dashboard M2 Imports Data'!$O$44:$Y$74,11,FALSE)</f>
        <v/>
      </c>
      <c r="PY13">
        <f>VLOOKUP(PY1,'Dashboard M2 Imports Data'!$O$44:$Y$74,11,FALSE)</f>
        <v/>
      </c>
      <c r="PZ13">
        <f>VLOOKUP(PZ1,'Dashboard M2 Imports Data'!$O$44:$Y$74,11,FALSE)</f>
        <v/>
      </c>
      <c r="QA13">
        <f>VLOOKUP(QA1,'Dashboard M2 Imports Data'!$O$44:$Y$74,11,FALSE)</f>
        <v/>
      </c>
      <c r="QB13">
        <f>VLOOKUP(QB1,'Dashboard M2 Imports Data'!$O$44:$Y$74,11,FALSE)</f>
        <v/>
      </c>
      <c r="QC13">
        <f>VLOOKUP(QC1,'Dashboard M2 Imports Data'!$O$44:$Y$74,11,FALSE)</f>
        <v/>
      </c>
      <c r="QD13">
        <f>VLOOKUP(QD1,'Dashboard M2 Imports Data'!$O$44:$Y$74,11,FALSE)</f>
        <v/>
      </c>
      <c r="QE13">
        <f>VLOOKUP(QE1,'Dashboard M2 Imports Data'!$O$44:$Y$74,11,FALSE)</f>
        <v/>
      </c>
      <c r="QF13">
        <f>VLOOKUP(QF1,'Dashboard M2 Imports Data'!$O$44:$Y$74,11,FALSE)</f>
        <v/>
      </c>
      <c r="QG13">
        <f>VLOOKUP(QG1,'Dashboard M2 Imports Data'!$O$44:$Y$74,11,FALSE)</f>
        <v/>
      </c>
      <c r="QH13">
        <f>VLOOKUP(QH1,'Dashboard M2 Imports Data'!$O$44:$Y$74,11,FALSE)</f>
        <v/>
      </c>
      <c r="QI13">
        <f>VLOOKUP(QI1,'Dashboard M2 Imports Data'!$O$44:$Y$74,11,FALSE)</f>
        <v/>
      </c>
      <c r="QJ13">
        <f>VLOOKUP(QJ1,'Dashboard M2 Imports Data'!$O$44:$Y$74,11,FALSE)</f>
        <v/>
      </c>
      <c r="QK13">
        <f>VLOOKUP(QK1,'Dashboard M2 Imports Data'!$O$44:$Y$74,11,FALSE)</f>
        <v/>
      </c>
      <c r="QL13">
        <f>VLOOKUP(QL1,'Dashboard M2 Imports Data'!$O$44:$Y$74,11,FALSE)</f>
        <v/>
      </c>
      <c r="QM13">
        <f>VLOOKUP(QM1,'Dashboard M2 Imports Data'!$O$44:$Y$74,11,FALSE)</f>
        <v/>
      </c>
      <c r="QN13">
        <f>VLOOKUP(QN1,'Dashboard M2 Imports Data'!$O$44:$Y$74,11,FALSE)</f>
        <v/>
      </c>
      <c r="QO13">
        <f>VLOOKUP(QO1,'Dashboard M2 Imports Data'!$O$44:$Y$74,11,FALSE)</f>
        <v/>
      </c>
      <c r="QP13">
        <f>VLOOKUP(QP1,'Dashboard M2 Imports Data'!$O$44:$Y$74,11,FALSE)</f>
        <v/>
      </c>
      <c r="QQ13">
        <f>VLOOKUP(QQ1,'Dashboard M2 Imports Data'!$O$44:$Y$74,11,FALSE)</f>
        <v/>
      </c>
      <c r="QR13">
        <f>VLOOKUP(QR1,'Dashboard M2 Imports Data'!$O$44:$Y$74,11,FALSE)</f>
        <v/>
      </c>
      <c r="QS13">
        <f>VLOOKUP(QS1,'Dashboard M2 Imports Data'!$O$44:$Y$74,11,FALSE)</f>
        <v/>
      </c>
      <c r="QT13">
        <f>VLOOKUP(QT1,'Dashboard M2 Imports Data'!$O$44:$Y$74,11,FALSE)</f>
        <v/>
      </c>
      <c r="QU13">
        <f>VLOOKUP(QU1,'Dashboard M2 Imports Data'!$O$44:$Y$74,11,FALSE)</f>
        <v/>
      </c>
      <c r="QV13">
        <f>VLOOKUP(QV1,'Dashboard M2 Imports Data'!$O$44:$Y$74,11,FALSE)</f>
        <v/>
      </c>
      <c r="QW13">
        <f>VLOOKUP(QW1,'Dashboard M2 Imports Data'!$O$44:$Y$74,11,FALSE)</f>
        <v/>
      </c>
      <c r="QX13">
        <f>VLOOKUP(QX1,'Dashboard M2 Imports Data'!$O$44:$Y$74,11,FALSE)</f>
        <v/>
      </c>
      <c r="QY13">
        <f>VLOOKUP(QY1,'Dashboard M2 Imports Data'!$O$44:$Y$74,11,FALSE)</f>
        <v/>
      </c>
      <c r="QZ13">
        <f>VLOOKUP(QZ1,'Dashboard M2 Imports Data'!$O$44:$Y$74,11,FALSE)</f>
        <v/>
      </c>
      <c r="RA13">
        <f>VLOOKUP(RA1,'Dashboard M2 Imports Data'!$O$44:$Y$74,11,FALSE)</f>
        <v/>
      </c>
      <c r="RB13">
        <f>VLOOKUP(RB1,'Dashboard M2 Imports Data'!$O$44:$Y$74,11,FALSE)</f>
        <v/>
      </c>
      <c r="RC13">
        <f>VLOOKUP(RC1,'Dashboard M2 Imports Data'!$O$44:$Y$74,11,FALSE)</f>
        <v/>
      </c>
      <c r="RD13">
        <f>VLOOKUP(RD1,'Dashboard M2 Imports Data'!$O$44:$Y$74,11,FALSE)</f>
        <v/>
      </c>
      <c r="RE13">
        <f>VLOOKUP(RE1,'Dashboard M2 Imports Data'!$O$44:$Y$74,11,FALSE)</f>
        <v/>
      </c>
      <c r="RF13">
        <f>VLOOKUP(RF1,'Dashboard M2 Imports Data'!$O$44:$Y$74,11,FALSE)</f>
        <v/>
      </c>
      <c r="RG13">
        <f>VLOOKUP(RG1,'Dashboard M2 Imports Data'!$O$44:$Y$74,11,FALSE)</f>
        <v/>
      </c>
      <c r="RH13">
        <f>VLOOKUP(RH1,'Dashboard M2 Imports Data'!$O$44:$Y$74,11,FALSE)</f>
        <v/>
      </c>
      <c r="RI13">
        <f>VLOOKUP(RI1,'Dashboard M2 Imports Data'!$O$44:$Y$74,11,FALSE)</f>
        <v/>
      </c>
      <c r="RJ13">
        <f>VLOOKUP(RJ1,'Dashboard M2 Imports Data'!$O$44:$Y$74,11,FALSE)</f>
        <v/>
      </c>
      <c r="RK13">
        <f>VLOOKUP(RK1,'Dashboard M2 Imports Data'!$O$44:$Y$74,11,FALSE)</f>
        <v/>
      </c>
      <c r="RL13">
        <f>VLOOKUP(RL1,'Dashboard M2 Imports Data'!$O$44:$Y$74,11,FALSE)</f>
        <v/>
      </c>
      <c r="RM13">
        <f>VLOOKUP(RM1,'Dashboard M2 Imports Data'!$O$44:$Y$74,11,FALSE)</f>
        <v/>
      </c>
      <c r="RN13">
        <f>VLOOKUP(RN1,'Dashboard M2 Imports Data'!$O$44:$Y$74,11,FALSE)</f>
        <v/>
      </c>
      <c r="RO13">
        <f>VLOOKUP(RO1,'Dashboard M2 Imports Data'!$O$44:$Y$74,11,FALSE)</f>
        <v/>
      </c>
      <c r="RP13">
        <f>VLOOKUP(RP1,'Dashboard M2 Imports Data'!$O$44:$Y$74,11,FALSE)</f>
        <v/>
      </c>
      <c r="RQ13">
        <f>VLOOKUP(RQ1,'Dashboard M2 Imports Data'!$O$44:$Y$74,11,FALSE)</f>
        <v/>
      </c>
      <c r="RR13">
        <f>VLOOKUP(RR1,'Dashboard M2 Imports Data'!$O$44:$Y$74,11,FALSE)</f>
        <v/>
      </c>
      <c r="RS13">
        <f>VLOOKUP(RS1,'Dashboard M2 Imports Data'!$O$44:$Y$74,11,FALSE)</f>
        <v/>
      </c>
      <c r="RT13">
        <f>VLOOKUP(RT1,'Dashboard M2 Imports Data'!$O$44:$Y$74,11,FALSE)</f>
        <v/>
      </c>
      <c r="RU13">
        <f>VLOOKUP(RU1,'Dashboard M2 Imports Data'!$O$44:$Y$74,11,FALSE)</f>
        <v/>
      </c>
      <c r="RV13">
        <f>VLOOKUP(RV1,'Dashboard M2 Imports Data'!$O$44:$Y$74,11,FALSE)</f>
        <v/>
      </c>
      <c r="RW13">
        <f>VLOOKUP(RW1,'Dashboard M2 Imports Data'!$O$44:$Y$74,11,FALSE)</f>
        <v/>
      </c>
      <c r="RX13">
        <f>VLOOKUP(RX1,'Dashboard M2 Imports Data'!$O$44:$Y$74,11,FALSE)</f>
        <v/>
      </c>
      <c r="RY13">
        <f>VLOOKUP(RY1,'Dashboard M2 Imports Data'!$O$44:$Y$74,11,FALSE)</f>
        <v/>
      </c>
      <c r="RZ13">
        <f>VLOOKUP(RZ1,'Dashboard M2 Imports Data'!$O$44:$Y$74,11,FALSE)</f>
        <v/>
      </c>
      <c r="SA13">
        <f>VLOOKUP(SA1,'Dashboard M2 Imports Data'!$O$44:$Y$74,11,FALSE)</f>
        <v/>
      </c>
      <c r="SB13">
        <f>VLOOKUP(SB1,'Dashboard M2 Imports Data'!$O$44:$Y$74,11,FALSE)</f>
        <v/>
      </c>
      <c r="SC13">
        <f>VLOOKUP(SC1,'Dashboard M2 Imports Data'!$O$44:$Y$74,11,FALSE)</f>
        <v/>
      </c>
      <c r="SD13">
        <f>VLOOKUP(SD1,'Dashboard M2 Imports Data'!$O$44:$Y$74,11,FALSE)</f>
        <v/>
      </c>
      <c r="SE13">
        <f>VLOOKUP(SE1,'Dashboard M2 Imports Data'!$O$44:$Y$74,11,FALSE)</f>
        <v/>
      </c>
      <c r="SF13">
        <f>VLOOKUP(SF1,'Dashboard M2 Imports Data'!$O$44:$Y$74,11,FALSE)</f>
        <v/>
      </c>
      <c r="SG13">
        <f>VLOOKUP(SG1,'Dashboard M2 Imports Data'!$O$44:$Y$74,11,FALSE)</f>
        <v/>
      </c>
      <c r="SH13">
        <f>VLOOKUP(SH1,'Dashboard M2 Imports Data'!$O$44:$Y$74,11,FALSE)</f>
        <v/>
      </c>
      <c r="SI13">
        <f>VLOOKUP(SI1,'Dashboard M2 Imports Data'!$O$44:$Y$74,11,FALSE)</f>
        <v/>
      </c>
      <c r="SJ13">
        <f>VLOOKUP(SJ1,'Dashboard M2 Imports Data'!$O$44:$Y$74,11,FALSE)</f>
        <v/>
      </c>
      <c r="SK13">
        <f>VLOOKUP(SK1,'Dashboard M2 Imports Data'!$O$44:$Y$74,11,FALSE)</f>
        <v/>
      </c>
      <c r="SL13">
        <f>VLOOKUP(SL1,'Dashboard M2 Imports Data'!$O$44:$Y$74,11,FALSE)</f>
        <v/>
      </c>
      <c r="SM13">
        <f>VLOOKUP(SM1,'Dashboard M2 Imports Data'!$O$44:$Y$74,11,FALSE)</f>
        <v/>
      </c>
      <c r="SN13">
        <f>VLOOKUP(SN1,'Dashboard M2 Imports Data'!$O$44:$Y$74,11,FALSE)</f>
        <v/>
      </c>
      <c r="SO13">
        <f>VLOOKUP(SO1,'Dashboard M2 Imports Data'!$O$44:$Y$74,11,FALSE)</f>
        <v/>
      </c>
      <c r="SP13">
        <f>VLOOKUP(SP1,'Dashboard M2 Imports Data'!$O$44:$Y$74,11,FALSE)</f>
        <v/>
      </c>
      <c r="SQ13">
        <f>VLOOKUP(SQ1,'Dashboard M2 Imports Data'!$O$44:$Y$74,11,FALSE)</f>
        <v/>
      </c>
      <c r="SR13">
        <f>VLOOKUP(SR1,'Dashboard M2 Imports Data'!$O$44:$Y$74,11,FALSE)</f>
        <v/>
      </c>
      <c r="SS13">
        <f>VLOOKUP(SS1,'Dashboard M2 Imports Data'!$O$44:$Y$74,11,FALSE)</f>
        <v/>
      </c>
      <c r="ST13">
        <f>VLOOKUP(ST1,'Dashboard M2 Imports Data'!$O$44:$Y$74,11,FALSE)</f>
        <v/>
      </c>
      <c r="SU13">
        <f>VLOOKUP(SU1,'Dashboard M2 Imports Data'!$O$44:$Y$74,11,FALSE)</f>
        <v/>
      </c>
      <c r="SV13">
        <f>VLOOKUP(SV1,'Dashboard M2 Imports Data'!$O$44:$Y$74,11,FALSE)</f>
        <v/>
      </c>
      <c r="SW13">
        <f>VLOOKUP(SW1,'Dashboard M2 Imports Data'!$O$44:$Y$74,11,FALSE)</f>
        <v/>
      </c>
      <c r="SX13">
        <f>VLOOKUP(SX1,'Dashboard M2 Imports Data'!$O$44:$Y$74,11,FALSE)</f>
        <v/>
      </c>
      <c r="SY13">
        <f>VLOOKUP(SY1,'Dashboard M2 Imports Data'!$O$44:$Y$74,11,FALSE)</f>
        <v/>
      </c>
      <c r="SZ13">
        <f>VLOOKUP(SZ1,'Dashboard M2 Imports Data'!$O$44:$Y$74,11,FALSE)</f>
        <v/>
      </c>
      <c r="TA13">
        <f>VLOOKUP(TA1,'Dashboard M2 Imports Data'!$O$44:$Y$74,11,FALSE)</f>
        <v/>
      </c>
      <c r="TB13">
        <f>VLOOKUP(TB1,'Dashboard M2 Imports Data'!$O$44:$Y$74,11,FALSE)</f>
        <v/>
      </c>
      <c r="TC13">
        <f>VLOOKUP(TC1,'Dashboard M2 Imports Data'!$O$44:$Y$74,11,FALSE)</f>
        <v/>
      </c>
      <c r="TD13">
        <f>VLOOKUP(TD1,'Dashboard M2 Imports Data'!$O$44:$Y$74,11,FALSE)</f>
        <v/>
      </c>
      <c r="TE13">
        <f>VLOOKUP(TE1,'Dashboard M2 Imports Data'!$O$44:$Y$74,11,FALSE)</f>
        <v/>
      </c>
      <c r="TF13">
        <f>VLOOKUP(TF1,'Dashboard M2 Imports Data'!$O$44:$Y$74,11,FALSE)</f>
        <v/>
      </c>
      <c r="TG13">
        <f>VLOOKUP(TG1,'Dashboard M2 Imports Data'!$O$44:$Y$74,11,FALSE)</f>
        <v/>
      </c>
      <c r="TH13">
        <f>VLOOKUP(TH1,'Dashboard M2 Imports Data'!$O$44:$Y$74,11,FALSE)</f>
        <v/>
      </c>
      <c r="TI13">
        <f>VLOOKUP(TI1,'Dashboard M2 Imports Data'!$O$44:$Y$74,11,FALSE)</f>
        <v/>
      </c>
      <c r="TJ13">
        <f>VLOOKUP(TJ1,'Dashboard M2 Imports Data'!$O$44:$Y$74,11,FALSE)</f>
        <v/>
      </c>
      <c r="TK13">
        <f>VLOOKUP(TK1,'Dashboard M2 Imports Data'!$O$44:$Y$74,11,FALSE)</f>
        <v/>
      </c>
      <c r="TL13">
        <f>VLOOKUP(TL1,'Dashboard M2 Imports Data'!$O$44:$Y$74,11,FALSE)</f>
        <v/>
      </c>
      <c r="TM13">
        <f>VLOOKUP(TM1,'Dashboard M2 Imports Data'!$O$44:$Y$74,11,FALSE)</f>
        <v/>
      </c>
      <c r="TN13">
        <f>VLOOKUP(TN1,'Dashboard M2 Imports Data'!$O$44:$Y$74,11,FALSE)</f>
        <v/>
      </c>
      <c r="TO13">
        <f>VLOOKUP(TO1,'Dashboard M2 Imports Data'!$O$44:$Y$74,11,FALSE)</f>
        <v/>
      </c>
      <c r="TP13">
        <f>VLOOKUP(TP1,'Dashboard M2 Imports Data'!$O$44:$Y$74,11,FALSE)</f>
        <v/>
      </c>
      <c r="TQ13">
        <f>VLOOKUP(TQ1,'Dashboard M2 Imports Data'!$O$44:$Y$74,11,FALSE)</f>
        <v/>
      </c>
      <c r="TR13">
        <f>VLOOKUP(TR1,'Dashboard M2 Imports Data'!$O$44:$Y$74,11,FALSE)</f>
        <v/>
      </c>
      <c r="TS13">
        <f>VLOOKUP(TS1,'Dashboard M2 Imports Data'!$O$44:$Y$74,11,FALSE)</f>
        <v/>
      </c>
      <c r="TT13">
        <f>VLOOKUP(TT1,'Dashboard M2 Imports Data'!$O$44:$Y$74,11,FALSE)</f>
        <v/>
      </c>
      <c r="TU13">
        <f>VLOOKUP(TU1,'Dashboard M2 Imports Data'!$O$44:$Y$74,11,FALSE)</f>
        <v/>
      </c>
      <c r="TV13">
        <f>VLOOKUP(TV1,'Dashboard M2 Imports Data'!$O$44:$Y$74,11,FALSE)</f>
        <v/>
      </c>
      <c r="TW13">
        <f>VLOOKUP(TW1,'Dashboard M2 Imports Data'!$O$44:$Y$74,11,FALSE)</f>
        <v/>
      </c>
      <c r="TX13">
        <f>VLOOKUP(TX1,'Dashboard M2 Imports Data'!$O$44:$Y$74,11,FALSE)</f>
        <v/>
      </c>
      <c r="TY13">
        <f>VLOOKUP(TY1,'Dashboard M2 Imports Data'!$O$44:$Y$74,11,FALSE)</f>
        <v/>
      </c>
      <c r="TZ13">
        <f>VLOOKUP(TZ1,'Dashboard M2 Imports Data'!$O$44:$Y$74,11,FALSE)</f>
        <v/>
      </c>
    </row>
    <row r="14" spans="1:546">
      <c r="A14" t="s">
        <v>95</v>
      </c>
      <c r="D14" t="s">
        <v>96</v>
      </c>
    </row>
    <row r="15" spans="1:546">
      <c r="A15" t="s">
        <v>19</v>
      </c>
    </row>
    <row r="16" spans="1:546">
      <c r="A16" t="s">
        <v>20</v>
      </c>
      <c r="B16" t="s">
        <v>32</v>
      </c>
      <c r="C16" t="s">
        <v>86</v>
      </c>
      <c r="D16" t="s">
        <v>87</v>
      </c>
      <c r="E16">
        <f>MATCH(G$2,'Crude Oil Prices'!$A:$A,0)-COLUMN(G$1)</f>
        <v/>
      </c>
      <c r="G16">
        <f>(INDEX('Crude Oil Prices'!$C:$C,COLUMN(G$1)+$E16,1))</f>
        <v/>
      </c>
      <c r="H16">
        <f>(INDEX('Crude Oil Prices'!$C:$C,COLUMN(H$1)+$E16,1))</f>
        <v/>
      </c>
      <c r="I16">
        <f>(INDEX('Crude Oil Prices'!$C:$C,COLUMN(I$1)+$E16,1))</f>
        <v/>
      </c>
      <c r="J16">
        <f>(INDEX('Crude Oil Prices'!$C:$C,COLUMN(J$1)+$E16,1))</f>
        <v/>
      </c>
      <c r="K16">
        <f>(INDEX('Crude Oil Prices'!$C:$C,COLUMN(K$1)+$E16,1))</f>
        <v/>
      </c>
      <c r="L16">
        <f>(INDEX('Crude Oil Prices'!$C:$C,COLUMN(L$1)+$E16,1))</f>
        <v/>
      </c>
      <c r="M16">
        <f>(INDEX('Crude Oil Prices'!$C:$C,COLUMN(M$1)+$E16,1))</f>
        <v/>
      </c>
      <c r="N16">
        <f>(INDEX('Crude Oil Prices'!$C:$C,COLUMN(N$1)+$E16,1))</f>
        <v/>
      </c>
      <c r="O16">
        <f>(INDEX('Crude Oil Prices'!$C:$C,COLUMN(O$1)+$E16,1))</f>
        <v/>
      </c>
      <c r="P16">
        <f>(INDEX('Crude Oil Prices'!$C:$C,COLUMN(P$1)+$E16,1))</f>
        <v/>
      </c>
      <c r="Q16">
        <f>(INDEX('Crude Oil Prices'!$C:$C,COLUMN(Q$1)+$E16,1))</f>
        <v/>
      </c>
      <c r="R16">
        <f>(INDEX('Crude Oil Prices'!$C:$C,COLUMN(R$1)+$E16,1))</f>
        <v/>
      </c>
      <c r="S16">
        <f>(INDEX('Crude Oil Prices'!$C:$C,COLUMN(S$1)+$E16,1))</f>
        <v/>
      </c>
      <c r="T16">
        <f>(INDEX('Crude Oil Prices'!$C:$C,COLUMN(T$1)+$E16,1))</f>
        <v/>
      </c>
      <c r="U16">
        <f>(INDEX('Crude Oil Prices'!$C:$C,COLUMN(U$1)+$E16,1))</f>
        <v/>
      </c>
      <c r="V16">
        <f>(INDEX('Crude Oil Prices'!$C:$C,COLUMN(V$1)+$E16,1))</f>
        <v/>
      </c>
      <c r="W16">
        <f>(INDEX('Crude Oil Prices'!$C:$C,COLUMN(W$1)+$E16,1))</f>
        <v/>
      </c>
      <c r="X16">
        <f>(INDEX('Crude Oil Prices'!$C:$C,COLUMN(X$1)+$E16,1))</f>
        <v/>
      </c>
      <c r="Y16">
        <f>(INDEX('Crude Oil Prices'!$C:$C,COLUMN(Y$1)+$E16,1))</f>
        <v/>
      </c>
      <c r="Z16">
        <f>(INDEX('Crude Oil Prices'!$C:$C,COLUMN(Z$1)+$E16,1))</f>
        <v/>
      </c>
      <c r="AA16">
        <f>(INDEX('Crude Oil Prices'!$C:$C,COLUMN(AA$1)+$E16,1))</f>
        <v/>
      </c>
      <c r="AB16">
        <f>(INDEX('Crude Oil Prices'!$C:$C,COLUMN(AB$1)+$E16,1))</f>
        <v/>
      </c>
      <c r="AC16">
        <f>(INDEX('Crude Oil Prices'!$C:$C,COLUMN(AC$1)+$E16,1))</f>
        <v/>
      </c>
      <c r="AD16">
        <f>(INDEX('Crude Oil Prices'!$C:$C,COLUMN(AD$1)+$E16,1))</f>
        <v/>
      </c>
      <c r="AE16">
        <f>(INDEX('Crude Oil Prices'!$C:$C,COLUMN(AE$1)+$E16,1))</f>
        <v/>
      </c>
      <c r="AF16">
        <f>(INDEX('Crude Oil Prices'!$C:$C,COLUMN(AF$1)+$E16,1))</f>
        <v/>
      </c>
      <c r="AG16">
        <f>(INDEX('Crude Oil Prices'!$C:$C,COLUMN(AG$1)+$E16,1))</f>
        <v/>
      </c>
      <c r="AH16">
        <f>(INDEX('Crude Oil Prices'!$C:$C,COLUMN(AH$1)+$E16,1))</f>
        <v/>
      </c>
      <c r="AI16">
        <f>(INDEX('Crude Oil Prices'!$C:$C,COLUMN(AI$1)+$E16,1))</f>
        <v/>
      </c>
      <c r="AJ16">
        <f>(INDEX('Crude Oil Prices'!$C:$C,COLUMN(AJ$1)+$E16,1))</f>
        <v/>
      </c>
      <c r="AK16">
        <f>(INDEX('Crude Oil Prices'!$C:$C,COLUMN(AK$1)+$E16,1))</f>
        <v/>
      </c>
      <c r="AL16">
        <f>(INDEX('Crude Oil Prices'!$C:$C,COLUMN(AL$1)+$E16,1))</f>
        <v/>
      </c>
      <c r="AM16">
        <f>(INDEX('Crude Oil Prices'!$C:$C,COLUMN(AM$1)+$E16,1))</f>
        <v/>
      </c>
      <c r="AN16">
        <f>(INDEX('Crude Oil Prices'!$C:$C,COLUMN(AN$1)+$E16,1))</f>
        <v/>
      </c>
      <c r="AO16">
        <f>(INDEX('Crude Oil Prices'!$C:$C,COLUMN(AO$1)+$E16,1))</f>
        <v/>
      </c>
      <c r="AP16">
        <f>(INDEX('Crude Oil Prices'!$C:$C,COLUMN(AP$1)+$E16,1))</f>
        <v/>
      </c>
      <c r="AQ16">
        <f>(INDEX('Crude Oil Prices'!$C:$C,COLUMN(AQ$1)+$E16,1))</f>
        <v/>
      </c>
      <c r="AR16">
        <f>(INDEX('Crude Oil Prices'!$C:$C,COLUMN(AR$1)+$E16,1))</f>
        <v/>
      </c>
      <c r="AS16">
        <f>(INDEX('Crude Oil Prices'!$C:$C,COLUMN(AS$1)+$E16,1))</f>
        <v/>
      </c>
      <c r="AT16">
        <f>(INDEX('Crude Oil Prices'!$C:$C,COLUMN(AT$1)+$E16,1))</f>
        <v/>
      </c>
      <c r="AU16">
        <f>(INDEX('Crude Oil Prices'!$C:$C,COLUMN(AU$1)+$E16,1))</f>
        <v/>
      </c>
      <c r="AV16">
        <f>(INDEX('Crude Oil Prices'!$C:$C,COLUMN(AV$1)+$E16,1))</f>
        <v/>
      </c>
      <c r="AW16">
        <f>(INDEX('Crude Oil Prices'!$C:$C,COLUMN(AW$1)+$E16,1))</f>
        <v/>
      </c>
      <c r="AX16">
        <f>(INDEX('Crude Oil Prices'!$C:$C,COLUMN(AX$1)+$E16,1))</f>
        <v/>
      </c>
      <c r="AY16">
        <f>(INDEX('Crude Oil Prices'!$C:$C,COLUMN(AY$1)+$E16,1))</f>
        <v/>
      </c>
      <c r="AZ16">
        <f>(INDEX('Crude Oil Prices'!$C:$C,COLUMN(AZ$1)+$E16,1))</f>
        <v/>
      </c>
      <c r="BA16">
        <f>(INDEX('Crude Oil Prices'!$C:$C,COLUMN(BA$1)+$E16,1))</f>
        <v/>
      </c>
      <c r="BB16">
        <f>(INDEX('Crude Oil Prices'!$C:$C,COLUMN(BB$1)+$E16,1))</f>
        <v/>
      </c>
      <c r="BC16">
        <f>(INDEX('Crude Oil Prices'!$C:$C,COLUMN(BC$1)+$E16,1))</f>
        <v/>
      </c>
      <c r="BD16">
        <f>(INDEX('Crude Oil Prices'!$C:$C,COLUMN(BD$1)+$E16,1))</f>
        <v/>
      </c>
      <c r="BE16">
        <f>(INDEX('Crude Oil Prices'!$C:$C,COLUMN(BE$1)+$E16,1))</f>
        <v/>
      </c>
      <c r="BF16">
        <f>(INDEX('Crude Oil Prices'!$C:$C,COLUMN(BF$1)+$E16,1))</f>
        <v/>
      </c>
      <c r="BG16">
        <f>(INDEX('Crude Oil Prices'!$C:$C,COLUMN(BG$1)+$E16,1))</f>
        <v/>
      </c>
      <c r="BH16">
        <f>(INDEX('Crude Oil Prices'!$C:$C,COLUMN(BH$1)+$E16,1))</f>
        <v/>
      </c>
      <c r="BI16">
        <f>(INDEX('Crude Oil Prices'!$C:$C,COLUMN(BI$1)+$E16,1))</f>
        <v/>
      </c>
      <c r="BJ16">
        <f>(INDEX('Crude Oil Prices'!$C:$C,COLUMN(BJ$1)+$E16,1))</f>
        <v/>
      </c>
      <c r="BK16">
        <f>(INDEX('Crude Oil Prices'!$C:$C,COLUMN(BK$1)+$E16,1))</f>
        <v/>
      </c>
      <c r="BL16">
        <f>(INDEX('Crude Oil Prices'!$C:$C,COLUMN(BL$1)+$E16,1))</f>
        <v/>
      </c>
      <c r="BM16">
        <f>(INDEX('Crude Oil Prices'!$C:$C,COLUMN(BM$1)+$E16,1))</f>
        <v/>
      </c>
      <c r="BN16">
        <f>(INDEX('Crude Oil Prices'!$C:$C,COLUMN(BN$1)+$E16,1))</f>
        <v/>
      </c>
      <c r="BO16">
        <f>(INDEX('Crude Oil Prices'!$C:$C,COLUMN(BO$1)+$E16,1))</f>
        <v/>
      </c>
      <c r="BP16">
        <f>(INDEX('Crude Oil Prices'!$C:$C,COLUMN(BP$1)+$E16,1))</f>
        <v/>
      </c>
      <c r="BQ16">
        <f>(INDEX('Crude Oil Prices'!$C:$C,COLUMN(BQ$1)+$E16,1))</f>
        <v/>
      </c>
      <c r="BR16">
        <f>(INDEX('Crude Oil Prices'!$C:$C,COLUMN(BR$1)+$E16,1))</f>
        <v/>
      </c>
      <c r="BS16">
        <f>(INDEX('Crude Oil Prices'!$C:$C,COLUMN(BS$1)+$E16,1))</f>
        <v/>
      </c>
      <c r="BT16">
        <f>(INDEX('Crude Oil Prices'!$C:$C,COLUMN(BT$1)+$E16,1))</f>
        <v/>
      </c>
      <c r="BU16">
        <f>(INDEX('Crude Oil Prices'!$C:$C,COLUMN(BU$1)+$E16,1))</f>
        <v/>
      </c>
      <c r="BV16">
        <f>(INDEX('Crude Oil Prices'!$C:$C,COLUMN(BV$1)+$E16,1))</f>
        <v/>
      </c>
      <c r="BW16">
        <f>(INDEX('Crude Oil Prices'!$C:$C,COLUMN(BW$1)+$E16,1))</f>
        <v/>
      </c>
      <c r="BX16">
        <f>(INDEX('Crude Oil Prices'!$C:$C,COLUMN(BX$1)+$E16,1))</f>
        <v/>
      </c>
      <c r="BY16">
        <f>(INDEX('Crude Oil Prices'!$C:$C,COLUMN(BY$1)+$E16,1))</f>
        <v/>
      </c>
      <c r="BZ16">
        <f>(INDEX('Crude Oil Prices'!$C:$C,COLUMN(BZ$1)+$E16,1))</f>
        <v/>
      </c>
      <c r="CA16">
        <f>(INDEX('Crude Oil Prices'!$C:$C,COLUMN(CA$1)+$E16,1))</f>
        <v/>
      </c>
      <c r="CB16">
        <f>(INDEX('Crude Oil Prices'!$C:$C,COLUMN(CB$1)+$E16,1))</f>
        <v/>
      </c>
      <c r="CC16">
        <f>(INDEX('Crude Oil Prices'!$C:$C,COLUMN(CC$1)+$E16,1))</f>
        <v/>
      </c>
      <c r="CD16">
        <f>(INDEX('Crude Oil Prices'!$C:$C,COLUMN(CD$1)+$E16,1))</f>
        <v/>
      </c>
      <c r="CE16">
        <f>(INDEX('Crude Oil Prices'!$C:$C,COLUMN(CE$1)+$E16,1))</f>
        <v/>
      </c>
      <c r="CF16">
        <f>(INDEX('Crude Oil Prices'!$C:$C,COLUMN(CF$1)+$E16,1))</f>
        <v/>
      </c>
      <c r="CG16">
        <f>(INDEX('Crude Oil Prices'!$C:$C,COLUMN(CG$1)+$E16,1))</f>
        <v/>
      </c>
      <c r="CH16">
        <f>(INDEX('Crude Oil Prices'!$C:$C,COLUMN(CH$1)+$E16,1))</f>
        <v/>
      </c>
      <c r="CI16">
        <f>(INDEX('Crude Oil Prices'!$C:$C,COLUMN(CI$1)+$E16,1))</f>
        <v/>
      </c>
      <c r="CJ16">
        <f>(INDEX('Crude Oil Prices'!$C:$C,COLUMN(CJ$1)+$E16,1))</f>
        <v/>
      </c>
      <c r="CK16">
        <f>(INDEX('Crude Oil Prices'!$C:$C,COLUMN(CK$1)+$E16,1))</f>
        <v/>
      </c>
      <c r="CL16">
        <f>(INDEX('Crude Oil Prices'!$C:$C,COLUMN(CL$1)+$E16,1))</f>
        <v/>
      </c>
      <c r="CM16">
        <f>(INDEX('Crude Oil Prices'!$C:$C,COLUMN(CM$1)+$E16,1))</f>
        <v/>
      </c>
      <c r="CN16">
        <f>(INDEX('Crude Oil Prices'!$C:$C,COLUMN(CN$1)+$E16,1))</f>
        <v/>
      </c>
      <c r="CO16">
        <f>(INDEX('Crude Oil Prices'!$C:$C,COLUMN(CO$1)+$E16,1))</f>
        <v/>
      </c>
      <c r="CP16">
        <f>(INDEX('Crude Oil Prices'!$C:$C,COLUMN(CP$1)+$E16,1))</f>
        <v/>
      </c>
      <c r="CQ16">
        <f>(INDEX('Crude Oil Prices'!$C:$C,COLUMN(CQ$1)+$E16,1))</f>
        <v/>
      </c>
      <c r="CR16">
        <f>(INDEX('Crude Oil Prices'!$C:$C,COLUMN(CR$1)+$E16,1))</f>
        <v/>
      </c>
      <c r="CS16">
        <f>(INDEX('Crude Oil Prices'!$C:$C,COLUMN(CS$1)+$E16,1))</f>
        <v/>
      </c>
      <c r="CT16">
        <f>(INDEX('Crude Oil Prices'!$C:$C,COLUMN(CT$1)+$E16,1))</f>
        <v/>
      </c>
      <c r="CU16">
        <f>(INDEX('Crude Oil Prices'!$C:$C,COLUMN(CU$1)+$E16,1))</f>
        <v/>
      </c>
      <c r="CV16">
        <f>(INDEX('Crude Oil Prices'!$C:$C,COLUMN(CV$1)+$E16,1))</f>
        <v/>
      </c>
      <c r="CW16">
        <f>(INDEX('Crude Oil Prices'!$C:$C,COLUMN(CW$1)+$E16,1))</f>
        <v/>
      </c>
      <c r="CX16">
        <f>(INDEX('Crude Oil Prices'!$C:$C,COLUMN(CX$1)+$E16,1))</f>
        <v/>
      </c>
      <c r="CY16">
        <f>(INDEX('Crude Oil Prices'!$C:$C,COLUMN(CY$1)+$E16,1))</f>
        <v/>
      </c>
      <c r="CZ16">
        <f>(INDEX('Crude Oil Prices'!$C:$C,COLUMN(CZ$1)+$E16,1))</f>
        <v/>
      </c>
      <c r="DA16">
        <f>(INDEX('Crude Oil Prices'!$C:$C,COLUMN(DA$1)+$E16,1))</f>
        <v/>
      </c>
      <c r="DB16">
        <f>(INDEX('Crude Oil Prices'!$C:$C,COLUMN(DB$1)+$E16,1))</f>
        <v/>
      </c>
      <c r="DC16">
        <f>(INDEX('Crude Oil Prices'!$C:$C,COLUMN(DC$1)+$E16,1))</f>
        <v/>
      </c>
      <c r="DD16">
        <f>(INDEX('Crude Oil Prices'!$C:$C,COLUMN(DD$1)+$E16,1))</f>
        <v/>
      </c>
      <c r="DE16">
        <f>(INDEX('Crude Oil Prices'!$C:$C,COLUMN(DE$1)+$E16,1))</f>
        <v/>
      </c>
      <c r="DF16">
        <f>(INDEX('Crude Oil Prices'!$C:$C,COLUMN(DF$1)+$E16,1))</f>
        <v/>
      </c>
      <c r="DG16">
        <f>(INDEX('Crude Oil Prices'!$C:$C,COLUMN(DG$1)+$E16,1))</f>
        <v/>
      </c>
      <c r="DH16">
        <f>(INDEX('Crude Oil Prices'!$C:$C,COLUMN(DH$1)+$E16,1))</f>
        <v/>
      </c>
      <c r="DI16">
        <f>(INDEX('Crude Oil Prices'!$C:$C,COLUMN(DI$1)+$E16,1))</f>
        <v/>
      </c>
      <c r="DJ16">
        <f>(INDEX('Crude Oil Prices'!$C:$C,COLUMN(DJ$1)+$E16,1))</f>
        <v/>
      </c>
      <c r="DK16">
        <f>(INDEX('Crude Oil Prices'!$C:$C,COLUMN(DK$1)+$E16,1))</f>
        <v/>
      </c>
      <c r="DL16">
        <f>(INDEX('Crude Oil Prices'!$C:$C,COLUMN(DL$1)+$E16,1))</f>
        <v/>
      </c>
      <c r="DM16">
        <f>(INDEX('Crude Oil Prices'!$C:$C,COLUMN(DM$1)+$E16,1))</f>
        <v/>
      </c>
      <c r="DN16">
        <f>(INDEX('Crude Oil Prices'!$C:$C,COLUMN(DN$1)+$E16,1))</f>
        <v/>
      </c>
      <c r="DO16">
        <f>(INDEX('Crude Oil Prices'!$C:$C,COLUMN(DO$1)+$E16,1))</f>
        <v/>
      </c>
      <c r="DP16">
        <f>(INDEX('Crude Oil Prices'!$C:$C,COLUMN(DP$1)+$E16,1))</f>
        <v/>
      </c>
      <c r="DQ16">
        <f>(INDEX('Crude Oil Prices'!$C:$C,COLUMN(DQ$1)+$E16,1))</f>
        <v/>
      </c>
      <c r="DR16">
        <f>(INDEX('Crude Oil Prices'!$C:$C,COLUMN(DR$1)+$E16,1))</f>
        <v/>
      </c>
      <c r="DS16">
        <f>(INDEX('Crude Oil Prices'!$C:$C,COLUMN(DS$1)+$E16,1))</f>
        <v/>
      </c>
      <c r="DT16">
        <f>(INDEX('Crude Oil Prices'!$C:$C,COLUMN(DT$1)+$E16,1))</f>
        <v/>
      </c>
      <c r="DU16">
        <f>(INDEX('Crude Oil Prices'!$C:$C,COLUMN(DU$1)+$E16,1))</f>
        <v/>
      </c>
      <c r="DV16">
        <f>(INDEX('Crude Oil Prices'!$C:$C,COLUMN(DV$1)+$E16,1))</f>
        <v/>
      </c>
      <c r="DW16">
        <f>(INDEX('Crude Oil Prices'!$C:$C,COLUMN(DW$1)+$E16,1))</f>
        <v/>
      </c>
      <c r="DX16">
        <f>(INDEX('Crude Oil Prices'!$C:$C,COLUMN(DX$1)+$E16,1))</f>
        <v/>
      </c>
      <c r="DY16">
        <f>(INDEX('Crude Oil Prices'!$C:$C,COLUMN(DY$1)+$E16,1))</f>
        <v/>
      </c>
      <c r="DZ16">
        <f>(INDEX('Crude Oil Prices'!$C:$C,COLUMN(DZ$1)+$E16,1))</f>
        <v/>
      </c>
      <c r="EA16">
        <f>(INDEX('Crude Oil Prices'!$C:$C,COLUMN(EA$1)+$E16,1))</f>
        <v/>
      </c>
      <c r="EB16">
        <f>(INDEX('Crude Oil Prices'!$C:$C,COLUMN(EB$1)+$E16,1))</f>
        <v/>
      </c>
      <c r="EC16">
        <f>(INDEX('Crude Oil Prices'!$C:$C,COLUMN(EC$1)+$E16,1))</f>
        <v/>
      </c>
      <c r="ED16">
        <f>(INDEX('Crude Oil Prices'!$C:$C,COLUMN(ED$1)+$E16,1))</f>
        <v/>
      </c>
      <c r="EE16">
        <f>(INDEX('Crude Oil Prices'!$C:$C,COLUMN(EE$1)+$E16,1))</f>
        <v/>
      </c>
      <c r="EF16">
        <f>(INDEX('Crude Oil Prices'!$C:$C,COLUMN(EF$1)+$E16,1))</f>
        <v/>
      </c>
      <c r="EG16">
        <f>(INDEX('Crude Oil Prices'!$C:$C,COLUMN(EG$1)+$E16,1))</f>
        <v/>
      </c>
      <c r="EH16">
        <f>(INDEX('Crude Oil Prices'!$C:$C,COLUMN(EH$1)+$E16,1))</f>
        <v/>
      </c>
      <c r="EI16">
        <f>(INDEX('Crude Oil Prices'!$C:$C,COLUMN(EI$1)+$E16,1))</f>
        <v/>
      </c>
      <c r="EJ16">
        <f>(INDEX('Crude Oil Prices'!$C:$C,COLUMN(EJ$1)+$E16,1))</f>
        <v/>
      </c>
      <c r="EK16">
        <f>(INDEX('Crude Oil Prices'!$C:$C,COLUMN(EK$1)+$E16,1))</f>
        <v/>
      </c>
      <c r="EL16">
        <f>(INDEX('Crude Oil Prices'!$C:$C,COLUMN(EL$1)+$E16,1))</f>
        <v/>
      </c>
      <c r="EM16">
        <f>(INDEX('Crude Oil Prices'!$C:$C,COLUMN(EM$1)+$E16,1))</f>
        <v/>
      </c>
      <c r="EN16">
        <f>(INDEX('Crude Oil Prices'!$C:$C,COLUMN(EN$1)+$E16,1))</f>
        <v/>
      </c>
      <c r="EO16">
        <f>(INDEX('Crude Oil Prices'!$C:$C,COLUMN(EO$1)+$E16,1))</f>
        <v/>
      </c>
      <c r="EP16">
        <f>(INDEX('Crude Oil Prices'!$C:$C,COLUMN(EP$1)+$E16,1))</f>
        <v/>
      </c>
      <c r="EQ16">
        <f>(INDEX('Crude Oil Prices'!$C:$C,COLUMN(EQ$1)+$E16,1))</f>
        <v/>
      </c>
      <c r="ER16">
        <f>(INDEX('Crude Oil Prices'!$C:$C,COLUMN(ER$1)+$E16,1))</f>
        <v/>
      </c>
      <c r="ES16">
        <f>(INDEX('Crude Oil Prices'!$C:$C,COLUMN(ES$1)+$E16,1))</f>
        <v/>
      </c>
      <c r="ET16">
        <f>(INDEX('Crude Oil Prices'!$C:$C,COLUMN(ET$1)+$E16,1))</f>
        <v/>
      </c>
      <c r="EU16">
        <f>(INDEX('Crude Oil Prices'!$C:$C,COLUMN(EU$1)+$E16,1))</f>
        <v/>
      </c>
      <c r="EV16">
        <f>(INDEX('Crude Oil Prices'!$C:$C,COLUMN(EV$1)+$E16,1))</f>
        <v/>
      </c>
      <c r="EW16">
        <f>(INDEX('Crude Oil Prices'!$C:$C,COLUMN(EW$1)+$E16,1))</f>
        <v/>
      </c>
      <c r="EX16">
        <f>(INDEX('Crude Oil Prices'!$C:$C,COLUMN(EX$1)+$E16,1))</f>
        <v/>
      </c>
      <c r="EY16">
        <f>(INDEX('Crude Oil Prices'!$C:$C,COLUMN(EY$1)+$E16,1))</f>
        <v/>
      </c>
      <c r="EZ16">
        <f>(INDEX('Crude Oil Prices'!$C:$C,COLUMN(EZ$1)+$E16,1))</f>
        <v/>
      </c>
      <c r="FA16">
        <f>(INDEX('Crude Oil Prices'!$C:$C,COLUMN(FA$1)+$E16,1))</f>
        <v/>
      </c>
      <c r="FB16">
        <f>(INDEX('Crude Oil Prices'!$C:$C,COLUMN(FB$1)+$E16,1))</f>
        <v/>
      </c>
      <c r="FC16">
        <f>(INDEX('Crude Oil Prices'!$C:$C,COLUMN(FC$1)+$E16,1))</f>
        <v/>
      </c>
      <c r="FD16">
        <f>(INDEX('Crude Oil Prices'!$C:$C,COLUMN(FD$1)+$E16,1))</f>
        <v/>
      </c>
      <c r="FE16">
        <f>(INDEX('Crude Oil Prices'!$C:$C,COLUMN(FE$1)+$E16,1))</f>
        <v/>
      </c>
      <c r="FF16">
        <f>(INDEX('Crude Oil Prices'!$C:$C,COLUMN(FF$1)+$E16,1))</f>
        <v/>
      </c>
      <c r="FG16">
        <f>(INDEX('Crude Oil Prices'!$C:$C,COLUMN(FG$1)+$E16,1))</f>
        <v/>
      </c>
      <c r="FH16">
        <f>(INDEX('Crude Oil Prices'!$C:$C,COLUMN(FH$1)+$E16,1))</f>
        <v/>
      </c>
      <c r="FI16">
        <f>(INDEX('Crude Oil Prices'!$C:$C,COLUMN(FI$1)+$E16,1))</f>
        <v/>
      </c>
      <c r="FJ16">
        <f>(INDEX('Crude Oil Prices'!$C:$C,COLUMN(FJ$1)+$E16,1))</f>
        <v/>
      </c>
      <c r="FK16">
        <f>(INDEX('Crude Oil Prices'!$C:$C,COLUMN(FK$1)+$E16,1))</f>
        <v/>
      </c>
      <c r="FL16">
        <f>(INDEX('Crude Oil Prices'!$C:$C,COLUMN(FL$1)+$E16,1))</f>
        <v/>
      </c>
      <c r="FM16">
        <f>(INDEX('Crude Oil Prices'!$C:$C,COLUMN(FM$1)+$E16,1))</f>
        <v/>
      </c>
      <c r="FN16">
        <f>(INDEX('Crude Oil Prices'!$C:$C,COLUMN(FN$1)+$E16,1))</f>
        <v/>
      </c>
      <c r="FO16">
        <f>(INDEX('Crude Oil Prices'!$C:$C,COLUMN(FO$1)+$E16,1))</f>
        <v/>
      </c>
      <c r="FP16">
        <f>(INDEX('Crude Oil Prices'!$C:$C,COLUMN(FP$1)+$E16,1))</f>
        <v/>
      </c>
      <c r="FQ16">
        <f>(INDEX('Crude Oil Prices'!$C:$C,COLUMN(FQ$1)+$E16,1))</f>
        <v/>
      </c>
      <c r="FR16">
        <f>(INDEX('Crude Oil Prices'!$C:$C,COLUMN(FR$1)+$E16,1))</f>
        <v/>
      </c>
      <c r="FS16">
        <f>(INDEX('Crude Oil Prices'!$C:$C,COLUMN(FS$1)+$E16,1))</f>
        <v/>
      </c>
      <c r="FT16">
        <f>(INDEX('Crude Oil Prices'!$C:$C,COLUMN(FT$1)+$E16,1))</f>
        <v/>
      </c>
      <c r="FU16">
        <f>(INDEX('Crude Oil Prices'!$C:$C,COLUMN(FU$1)+$E16,1))</f>
        <v/>
      </c>
      <c r="FV16">
        <f>(INDEX('Crude Oil Prices'!$C:$C,COLUMN(FV$1)+$E16,1))</f>
        <v/>
      </c>
      <c r="FW16">
        <f>(INDEX('Crude Oil Prices'!$C:$C,COLUMN(FW$1)+$E16,1))</f>
        <v/>
      </c>
      <c r="FX16">
        <f>(INDEX('Crude Oil Prices'!$C:$C,COLUMN(FX$1)+$E16,1))</f>
        <v/>
      </c>
      <c r="FY16">
        <f>(INDEX('Crude Oil Prices'!$C:$C,COLUMN(FY$1)+$E16,1))</f>
        <v/>
      </c>
      <c r="FZ16">
        <f>(INDEX('Crude Oil Prices'!$C:$C,COLUMN(FZ$1)+$E16,1))</f>
        <v/>
      </c>
      <c r="GA16">
        <f>(INDEX('Crude Oil Prices'!$C:$C,COLUMN(GA$1)+$E16,1))</f>
        <v/>
      </c>
      <c r="GB16">
        <f>(INDEX('Crude Oil Prices'!$C:$C,COLUMN(GB$1)+$E16,1))</f>
        <v/>
      </c>
      <c r="GC16">
        <f>(INDEX('Crude Oil Prices'!$C:$C,COLUMN(GC$1)+$E16,1))</f>
        <v/>
      </c>
      <c r="GD16">
        <f>(INDEX('Crude Oil Prices'!$C:$C,COLUMN(GD$1)+$E16,1))</f>
        <v/>
      </c>
      <c r="GE16">
        <f>(INDEX('Crude Oil Prices'!$C:$C,COLUMN(GE$1)+$E16,1))</f>
        <v/>
      </c>
      <c r="GF16">
        <f>(INDEX('Crude Oil Prices'!$C:$C,COLUMN(GF$1)+$E16,1))</f>
        <v/>
      </c>
      <c r="GG16">
        <f>(INDEX('Crude Oil Prices'!$C:$C,COLUMN(GG$1)+$E16,1))</f>
        <v/>
      </c>
      <c r="GH16">
        <f>(INDEX('Crude Oil Prices'!$C:$C,COLUMN(GH$1)+$E16,1))</f>
        <v/>
      </c>
      <c r="GI16">
        <f>(INDEX('Crude Oil Prices'!$C:$C,COLUMN(GI$1)+$E16,1))</f>
        <v/>
      </c>
      <c r="GJ16">
        <f>(INDEX('Crude Oil Prices'!$C:$C,COLUMN(GJ$1)+$E16,1))</f>
        <v/>
      </c>
      <c r="GK16">
        <f>(INDEX('Crude Oil Prices'!$C:$C,COLUMN(GK$1)+$E16,1))</f>
        <v/>
      </c>
      <c r="GL16">
        <f>(INDEX('Crude Oil Prices'!$C:$C,COLUMN(GL$1)+$E16,1))</f>
        <v/>
      </c>
      <c r="GM16">
        <f>(INDEX('Crude Oil Prices'!$C:$C,COLUMN(GM$1)+$E16,1))</f>
        <v/>
      </c>
      <c r="GN16">
        <f>(INDEX('Crude Oil Prices'!$C:$C,COLUMN(GN$1)+$E16,1))</f>
        <v/>
      </c>
      <c r="GO16">
        <f>(INDEX('Crude Oil Prices'!$C:$C,COLUMN(GO$1)+$E16,1))</f>
        <v/>
      </c>
      <c r="GP16">
        <f>(INDEX('Crude Oil Prices'!$C:$C,COLUMN(GP$1)+$E16,1))</f>
        <v/>
      </c>
      <c r="GQ16">
        <f>(INDEX('Crude Oil Prices'!$C:$C,COLUMN(GQ$1)+$E16,1))</f>
        <v/>
      </c>
      <c r="GR16">
        <f>(INDEX('Crude Oil Prices'!$C:$C,COLUMN(GR$1)+$E16,1))</f>
        <v/>
      </c>
      <c r="GS16">
        <f>(INDEX('Crude Oil Prices'!$C:$C,COLUMN(GS$1)+$E16,1))</f>
        <v/>
      </c>
      <c r="GT16">
        <f>(INDEX('Crude Oil Prices'!$C:$C,COLUMN(GT$1)+$E16,1))</f>
        <v/>
      </c>
      <c r="GU16">
        <f>(INDEX('Crude Oil Prices'!$C:$C,COLUMN(GU$1)+$E16,1))</f>
        <v/>
      </c>
      <c r="GV16">
        <f>(INDEX('Crude Oil Prices'!$C:$C,COLUMN(GV$1)+$E16,1))</f>
        <v/>
      </c>
      <c r="GW16">
        <f>(INDEX('Crude Oil Prices'!$C:$C,COLUMN(GW$1)+$E16,1))</f>
        <v/>
      </c>
      <c r="GX16">
        <f>(INDEX('Crude Oil Prices'!$C:$C,COLUMN(GX$1)+$E16,1))</f>
        <v/>
      </c>
      <c r="GY16">
        <f>(INDEX('Crude Oil Prices'!$C:$C,COLUMN(GY$1)+$E16,1))</f>
        <v/>
      </c>
      <c r="GZ16">
        <f>(INDEX('Crude Oil Prices'!$C:$C,COLUMN(GZ$1)+$E16,1))</f>
        <v/>
      </c>
      <c r="HA16">
        <f>(INDEX('Crude Oil Prices'!$C:$C,COLUMN(HA$1)+$E16,1))</f>
        <v/>
      </c>
      <c r="HB16">
        <f>(INDEX('Crude Oil Prices'!$C:$C,COLUMN(HB$1)+$E16,1))</f>
        <v/>
      </c>
      <c r="HC16">
        <f>(INDEX('Crude Oil Prices'!$C:$C,COLUMN(HC$1)+$E16,1))</f>
        <v/>
      </c>
      <c r="HD16">
        <f>(INDEX('Crude Oil Prices'!$C:$C,COLUMN(HD$1)+$E16,1))</f>
        <v/>
      </c>
      <c r="HE16">
        <f>(INDEX('Crude Oil Prices'!$C:$C,COLUMN(HE$1)+$E16,1))</f>
        <v/>
      </c>
      <c r="HF16">
        <f>(INDEX('Crude Oil Prices'!$C:$C,COLUMN(HF$1)+$E16,1))</f>
        <v/>
      </c>
      <c r="HG16">
        <f>(INDEX('Crude Oil Prices'!$C:$C,COLUMN(HG$1)+$E16,1))</f>
        <v/>
      </c>
      <c r="HH16">
        <f>(INDEX('Crude Oil Prices'!$C:$C,COLUMN(HH$1)+$E16,1))</f>
        <v/>
      </c>
      <c r="HI16">
        <f>(INDEX('Crude Oil Prices'!$C:$C,COLUMN(HI$1)+$E16,1))</f>
        <v/>
      </c>
      <c r="HJ16">
        <f>(INDEX('Crude Oil Prices'!$C:$C,COLUMN(HJ$1)+$E16,1))</f>
        <v/>
      </c>
      <c r="HK16">
        <f>(INDEX('Crude Oil Prices'!$C:$C,COLUMN(HK$1)+$E16,1))</f>
        <v/>
      </c>
      <c r="HL16">
        <f>(INDEX('Crude Oil Prices'!$C:$C,COLUMN(HL$1)+$E16,1))</f>
        <v/>
      </c>
      <c r="HM16">
        <f>(INDEX('Crude Oil Prices'!$C:$C,COLUMN(HM$1)+$E16,1))</f>
        <v/>
      </c>
      <c r="HN16">
        <f>(INDEX('Crude Oil Prices'!$C:$C,COLUMN(HN$1)+$E16,1))</f>
        <v/>
      </c>
      <c r="HO16">
        <f>(INDEX('Crude Oil Prices'!$C:$C,COLUMN(HO$1)+$E16,1))</f>
        <v/>
      </c>
      <c r="HP16">
        <f>(INDEX('Crude Oil Prices'!$C:$C,COLUMN(HP$1)+$E16,1))</f>
        <v/>
      </c>
      <c r="HQ16">
        <f>(INDEX('Crude Oil Prices'!$C:$C,COLUMN(HQ$1)+$E16,1))</f>
        <v/>
      </c>
      <c r="HR16">
        <f>(INDEX('Crude Oil Prices'!$C:$C,COLUMN(HR$1)+$E16,1))</f>
        <v/>
      </c>
      <c r="HS16">
        <f>(INDEX('Crude Oil Prices'!$C:$C,COLUMN(HS$1)+$E16,1))</f>
        <v/>
      </c>
      <c r="HT16">
        <f>(INDEX('Crude Oil Prices'!$C:$C,COLUMN(HT$1)+$E16,1))</f>
        <v/>
      </c>
      <c r="HU16">
        <f>(INDEX('Crude Oil Prices'!$C:$C,COLUMN(HU$1)+$E16,1))</f>
        <v/>
      </c>
      <c r="HV16">
        <f>(INDEX('Crude Oil Prices'!$C:$C,COLUMN(HV$1)+$E16,1))</f>
        <v/>
      </c>
      <c r="HW16">
        <f>(INDEX('Crude Oil Prices'!$C:$C,COLUMN(HW$1)+$E16,1))</f>
        <v/>
      </c>
      <c r="HX16">
        <f>(INDEX('Crude Oil Prices'!$C:$C,COLUMN(HX$1)+$E16,1))</f>
        <v/>
      </c>
      <c r="HY16">
        <f>(INDEX('Crude Oil Prices'!$C:$C,COLUMN(HY$1)+$E16,1))</f>
        <v/>
      </c>
      <c r="HZ16">
        <f>(INDEX('Crude Oil Prices'!$C:$C,COLUMN(HZ$1)+$E16,1))</f>
        <v/>
      </c>
      <c r="IA16">
        <f>(INDEX('Crude Oil Prices'!$C:$C,COLUMN(IA$1)+$E16,1))</f>
        <v/>
      </c>
      <c r="IB16">
        <f>(INDEX('Crude Oil Prices'!$C:$C,COLUMN(IB$1)+$E16,1))</f>
        <v/>
      </c>
      <c r="IC16">
        <f>(INDEX('Crude Oil Prices'!$C:$C,COLUMN(IC$1)+$E16,1))</f>
        <v/>
      </c>
      <c r="ID16">
        <f>(INDEX('Crude Oil Prices'!$C:$C,COLUMN(ID$1)+$E16,1))</f>
        <v/>
      </c>
      <c r="IE16">
        <f>(INDEX('Crude Oil Prices'!$C:$C,COLUMN(IE$1)+$E16,1))</f>
        <v/>
      </c>
      <c r="IF16">
        <f>(INDEX('Crude Oil Prices'!$C:$C,COLUMN(IF$1)+$E16,1))</f>
        <v/>
      </c>
      <c r="IG16">
        <f>(INDEX('Crude Oil Prices'!$C:$C,COLUMN(IG$1)+$E16,1))</f>
        <v/>
      </c>
      <c r="IH16">
        <f>(INDEX('Crude Oil Prices'!$C:$C,COLUMN(IH$1)+$E16,1))</f>
        <v/>
      </c>
      <c r="II16">
        <f>(INDEX('Crude Oil Prices'!$C:$C,COLUMN(II$1)+$E16,1))</f>
        <v/>
      </c>
      <c r="IJ16">
        <f>(INDEX('Crude Oil Prices'!$C:$C,COLUMN(IJ$1)+$E16,1))</f>
        <v/>
      </c>
      <c r="IK16">
        <f>(INDEX('Crude Oil Prices'!$C:$C,COLUMN(IK$1)+$E16,1))</f>
        <v/>
      </c>
      <c r="IL16">
        <f>(INDEX('Crude Oil Prices'!$C:$C,COLUMN(IL$1)+$E16,1))</f>
        <v/>
      </c>
      <c r="IM16">
        <f>(INDEX('Crude Oil Prices'!$C:$C,COLUMN(IM$1)+$E16,1))</f>
        <v/>
      </c>
      <c r="IN16">
        <f>(INDEX('Crude Oil Prices'!$C:$C,COLUMN(IN$1)+$E16,1))</f>
        <v/>
      </c>
      <c r="IO16">
        <f>(INDEX('Crude Oil Prices'!$C:$C,COLUMN(IO$1)+$E16,1))</f>
        <v/>
      </c>
      <c r="IP16">
        <f>(INDEX('Crude Oil Prices'!$C:$C,COLUMN(IP$1)+$E16,1))</f>
        <v/>
      </c>
      <c r="IQ16">
        <f>(INDEX('Crude Oil Prices'!$C:$C,COLUMN(IQ$1)+$E16,1))</f>
        <v/>
      </c>
      <c r="IR16">
        <f>(INDEX('Crude Oil Prices'!$C:$C,COLUMN(IR$1)+$E16,1))</f>
        <v/>
      </c>
      <c r="IS16">
        <f>(INDEX('Crude Oil Prices'!$C:$C,COLUMN(IS$1)+$E16,1))</f>
        <v/>
      </c>
      <c r="IT16">
        <f>(INDEX('Crude Oil Prices'!$C:$C,COLUMN(IT$1)+$E16,1))</f>
        <v/>
      </c>
      <c r="IU16">
        <f>(INDEX('Crude Oil Prices'!$C:$C,COLUMN(IU$1)+$E16,1))</f>
        <v/>
      </c>
      <c r="IV16">
        <f>(INDEX('Crude Oil Prices'!$C:$C,COLUMN(IV$1)+$E16,1))</f>
        <v/>
      </c>
      <c r="IW16">
        <f>(INDEX('Crude Oil Prices'!$C:$C,COLUMN(IW$1)+$E16,1))</f>
        <v/>
      </c>
      <c r="IX16">
        <f>(INDEX('Crude Oil Prices'!$C:$C,COLUMN(IX$1)+$E16,1))</f>
        <v/>
      </c>
      <c r="IY16">
        <f>(INDEX('Crude Oil Prices'!$C:$C,COLUMN(IY$1)+$E16,1))</f>
        <v/>
      </c>
      <c r="IZ16">
        <f>(INDEX('Crude Oil Prices'!$C:$C,COLUMN(IZ$1)+$E16,1))</f>
        <v/>
      </c>
      <c r="JA16">
        <f>(INDEX('Crude Oil Prices'!$C:$C,COLUMN(JA$1)+$E16,1))</f>
        <v/>
      </c>
      <c r="JB16">
        <f>(INDEX('Crude Oil Prices'!$C:$C,COLUMN(JB$1)+$E16,1))</f>
        <v/>
      </c>
      <c r="JC16">
        <f>(INDEX('Crude Oil Prices'!$C:$C,COLUMN(JC$1)+$E16,1))</f>
        <v/>
      </c>
      <c r="JD16">
        <f>(INDEX('Crude Oil Prices'!$C:$C,COLUMN(JD$1)+$E16,1))</f>
        <v/>
      </c>
      <c r="JE16">
        <f>(INDEX('Crude Oil Prices'!$C:$C,COLUMN(JE$1)+$E16,1))</f>
        <v/>
      </c>
      <c r="JF16">
        <f>(INDEX('Crude Oil Prices'!$C:$C,COLUMN(JF$1)+$E16,1))</f>
        <v/>
      </c>
      <c r="JG16">
        <f>(INDEX('Crude Oil Prices'!$C:$C,COLUMN(JG$1)+$E16,1))</f>
        <v/>
      </c>
      <c r="JH16">
        <f>(INDEX('Crude Oil Prices'!$C:$C,COLUMN(JH$1)+$E16,1))</f>
        <v/>
      </c>
      <c r="JI16">
        <f>(INDEX('Crude Oil Prices'!$C:$C,COLUMN(JI$1)+$E16,1))</f>
        <v/>
      </c>
      <c r="JJ16">
        <f>(INDEX('Crude Oil Prices'!$C:$C,COLUMN(JJ$1)+$E16,1))</f>
        <v/>
      </c>
      <c r="JK16">
        <f>(INDEX('Crude Oil Prices'!$C:$C,COLUMN(JK$1)+$E16,1))</f>
        <v/>
      </c>
      <c r="JL16">
        <f>(INDEX('Crude Oil Prices'!$C:$C,COLUMN(JL$1)+$E16,1))</f>
        <v/>
      </c>
      <c r="JM16">
        <f>(INDEX('Crude Oil Prices'!$C:$C,COLUMN(JM$1)+$E16,1))</f>
        <v/>
      </c>
      <c r="JN16">
        <f>(INDEX('Crude Oil Prices'!$C:$C,COLUMN(JN$1)+$E16,1))</f>
        <v/>
      </c>
      <c r="JO16">
        <f>(INDEX('Crude Oil Prices'!$C:$C,COLUMN(JO$1)+$E16,1))</f>
        <v/>
      </c>
      <c r="JP16">
        <f>(INDEX('Crude Oil Prices'!$C:$C,COLUMN(JP$1)+$E16,1))</f>
        <v/>
      </c>
      <c r="JQ16">
        <f>(INDEX('Crude Oil Prices'!$C:$C,COLUMN(JQ$1)+$E16,1))</f>
        <v/>
      </c>
      <c r="JR16">
        <f>(INDEX('Crude Oil Prices'!$C:$C,COLUMN(JR$1)+$E16,1))</f>
        <v/>
      </c>
      <c r="JS16">
        <f>(INDEX('Crude Oil Prices'!$C:$C,COLUMN(JS$1)+$E16,1))</f>
        <v/>
      </c>
      <c r="JT16">
        <f>(INDEX('Crude Oil Prices'!$C:$C,COLUMN(JT$1)+$E16,1))</f>
        <v/>
      </c>
      <c r="JU16">
        <f>(INDEX('Crude Oil Prices'!$C:$C,COLUMN(JU$1)+$E16,1))</f>
        <v/>
      </c>
      <c r="JV16">
        <f>(INDEX('Crude Oil Prices'!$C:$C,COLUMN(JV$1)+$E16,1))</f>
        <v/>
      </c>
      <c r="JW16">
        <f>(INDEX('Crude Oil Prices'!$C:$C,COLUMN(JW$1)+$E16,1))</f>
        <v/>
      </c>
      <c r="JX16">
        <f>(INDEX('Crude Oil Prices'!$C:$C,COLUMN(JX$1)+$E16,1))</f>
        <v/>
      </c>
      <c r="JY16">
        <f>(INDEX('Crude Oil Prices'!$C:$C,COLUMN(JY$1)+$E16,1))</f>
        <v/>
      </c>
      <c r="JZ16">
        <f>(INDEX('Crude Oil Prices'!$C:$C,COLUMN(JZ$1)+$E16,1))</f>
        <v/>
      </c>
      <c r="KA16">
        <f>(INDEX('Crude Oil Prices'!$C:$C,COLUMN(KA$1)+$E16,1))</f>
        <v/>
      </c>
      <c r="KB16">
        <f>(INDEX('Crude Oil Prices'!$C:$C,COLUMN(KB$1)+$E16,1))</f>
        <v/>
      </c>
      <c r="KC16">
        <f>(INDEX('Crude Oil Prices'!$C:$C,COLUMN(KC$1)+$E16,1))</f>
        <v/>
      </c>
      <c r="KD16">
        <f>(INDEX('Crude Oil Prices'!$C:$C,COLUMN(KD$1)+$E16,1))</f>
        <v/>
      </c>
      <c r="KE16">
        <f>(INDEX('Crude Oil Prices'!$C:$C,COLUMN(KE$1)+$E16,1))</f>
        <v/>
      </c>
      <c r="KF16">
        <f>(INDEX('Crude Oil Prices'!$C:$C,COLUMN(KF$1)+$E16,1))</f>
        <v/>
      </c>
      <c r="KG16">
        <f>(INDEX('Crude Oil Prices'!$C:$C,COLUMN(KG$1)+$E16,1))</f>
        <v/>
      </c>
      <c r="KH16">
        <f>(INDEX('Crude Oil Prices'!$C:$C,COLUMN(KH$1)+$E16,1))</f>
        <v/>
      </c>
      <c r="KI16">
        <f>(INDEX('Crude Oil Prices'!$C:$C,COLUMN(KI$1)+$E16,1))</f>
        <v/>
      </c>
      <c r="KJ16">
        <f>(INDEX('Crude Oil Prices'!$C:$C,COLUMN(KJ$1)+$E16,1))</f>
        <v/>
      </c>
      <c r="KK16">
        <f>(INDEX('Crude Oil Prices'!$C:$C,COLUMN(KK$1)+$E16,1))</f>
        <v/>
      </c>
      <c r="KL16">
        <f>(INDEX('Crude Oil Prices'!$C:$C,COLUMN(KL$1)+$E16,1))</f>
        <v/>
      </c>
      <c r="KM16">
        <f>(INDEX('Crude Oil Prices'!$C:$C,COLUMN(KM$1)+$E16,1))</f>
        <v/>
      </c>
      <c r="KN16">
        <f>(INDEX('Crude Oil Prices'!$C:$C,COLUMN(KN$1)+$E16,1))</f>
        <v/>
      </c>
      <c r="KO16">
        <f>(INDEX('Crude Oil Prices'!$C:$C,COLUMN(KO$1)+$E16,1))</f>
        <v/>
      </c>
      <c r="KP16">
        <f>(INDEX('Crude Oil Prices'!$C:$C,COLUMN(KP$1)+$E16,1))</f>
        <v/>
      </c>
      <c r="KQ16">
        <f>(INDEX('Crude Oil Prices'!$C:$C,COLUMN(KQ$1)+$E16,1))</f>
        <v/>
      </c>
      <c r="KR16">
        <f>(INDEX('Crude Oil Prices'!$C:$C,COLUMN(KR$1)+$E16,1))</f>
        <v/>
      </c>
      <c r="KS16">
        <f>(INDEX('Crude Oil Prices'!$C:$C,COLUMN(KS$1)+$E16,1))</f>
        <v/>
      </c>
      <c r="KT16">
        <f>(INDEX('Crude Oil Prices'!$C:$C,COLUMN(KT$1)+$E16,1))</f>
        <v/>
      </c>
      <c r="KU16">
        <f>(INDEX('Crude Oil Prices'!$C:$C,COLUMN(KU$1)+$E16,1))</f>
        <v/>
      </c>
      <c r="KV16">
        <f>(INDEX('Crude Oil Prices'!$C:$C,COLUMN(KV$1)+$E16,1))</f>
        <v/>
      </c>
      <c r="KW16">
        <f>(INDEX('Crude Oil Prices'!$C:$C,COLUMN(KW$1)+$E16,1))</f>
        <v/>
      </c>
      <c r="KX16">
        <f>(INDEX('Crude Oil Prices'!$C:$C,COLUMN(KX$1)+$E16,1))</f>
        <v/>
      </c>
      <c r="KY16">
        <f>(INDEX('Crude Oil Prices'!$C:$C,COLUMN(KY$1)+$E16,1))</f>
        <v/>
      </c>
      <c r="KZ16">
        <f>(INDEX('Crude Oil Prices'!$C:$C,COLUMN(KZ$1)+$E16,1))</f>
        <v/>
      </c>
      <c r="LA16">
        <f>(INDEX('Crude Oil Prices'!$C:$C,COLUMN(LA$1)+$E16,1))</f>
        <v/>
      </c>
      <c r="LB16">
        <f>(INDEX('Crude Oil Prices'!$C:$C,COLUMN(LB$1)+$E16,1))</f>
        <v/>
      </c>
      <c r="LC16">
        <f>(INDEX('Crude Oil Prices'!$C:$C,COLUMN(LC$1)+$E16,1))</f>
        <v/>
      </c>
      <c r="LD16">
        <f>(INDEX('Crude Oil Prices'!$C:$C,COLUMN(LD$1)+$E16,1))</f>
        <v/>
      </c>
      <c r="LE16">
        <f>(INDEX('Crude Oil Prices'!$C:$C,COLUMN(LE$1)+$E16,1))</f>
        <v/>
      </c>
      <c r="LF16">
        <f>(INDEX('Crude Oil Prices'!$C:$C,COLUMN(LF$1)+$E16,1))</f>
        <v/>
      </c>
      <c r="LG16">
        <f>(INDEX('Crude Oil Prices'!$C:$C,COLUMN(LG$1)+$E16,1))</f>
        <v/>
      </c>
      <c r="LH16">
        <f>(INDEX('Crude Oil Prices'!$C:$C,COLUMN(LH$1)+$E16,1))</f>
        <v/>
      </c>
      <c r="LI16">
        <f>(INDEX('Crude Oil Prices'!$C:$C,COLUMN(LI$1)+$E16,1))</f>
        <v/>
      </c>
      <c r="LJ16">
        <f>(INDEX('Crude Oil Prices'!$C:$C,COLUMN(LJ$1)+$E16,1))</f>
        <v/>
      </c>
      <c r="LK16">
        <f>(INDEX('Crude Oil Prices'!$C:$C,COLUMN(LK$1)+$E16,1))</f>
        <v/>
      </c>
      <c r="LL16">
        <f>(INDEX('Crude Oil Prices'!$C:$C,COLUMN(LL$1)+$E16,1))</f>
        <v/>
      </c>
      <c r="LM16">
        <f>(INDEX('Crude Oil Prices'!$C:$C,COLUMN(LM$1)+$E16,1))</f>
        <v/>
      </c>
      <c r="LN16">
        <f>(INDEX('Crude Oil Prices'!$C:$C,COLUMN(LN$1)+$E16,1))</f>
        <v/>
      </c>
      <c r="LO16">
        <f>(INDEX('Crude Oil Prices'!$C:$C,COLUMN(LO$1)+$E16,1))</f>
        <v/>
      </c>
      <c r="LP16">
        <f>(INDEX('Crude Oil Prices'!$C:$C,COLUMN(LP$1)+$E16,1))</f>
        <v/>
      </c>
      <c r="LQ16">
        <f>(INDEX('Crude Oil Prices'!$C:$C,COLUMN(LQ$1)+$E16,1))</f>
        <v/>
      </c>
      <c r="LR16">
        <f>(INDEX('Crude Oil Prices'!$C:$C,COLUMN(LR$1)+$E16,1))</f>
        <v/>
      </c>
      <c r="LS16">
        <f>(INDEX('Crude Oil Prices'!$C:$C,COLUMN(LS$1)+$E16,1))</f>
        <v/>
      </c>
      <c r="LT16">
        <f>(INDEX('Crude Oil Prices'!$C:$C,COLUMN(LT$1)+$E16,1))</f>
        <v/>
      </c>
      <c r="LU16">
        <f>(INDEX('Crude Oil Prices'!$C:$C,COLUMN(LU$1)+$E16,1))</f>
        <v/>
      </c>
      <c r="LV16">
        <f>(INDEX('Crude Oil Prices'!$C:$C,COLUMN(LV$1)+$E16,1))</f>
        <v/>
      </c>
      <c r="LW16">
        <f>(INDEX('Crude Oil Prices'!$C:$C,COLUMN(LW$1)+$E16,1))</f>
        <v/>
      </c>
      <c r="LX16">
        <f>(INDEX('Crude Oil Prices'!$C:$C,COLUMN(LX$1)+$E16,1))</f>
        <v/>
      </c>
      <c r="LY16">
        <f>(INDEX('Crude Oil Prices'!$C:$C,COLUMN(LY$1)+$E16,1))</f>
        <v/>
      </c>
      <c r="LZ16">
        <f>(INDEX('Crude Oil Prices'!$C:$C,COLUMN(LZ$1)+$E16,1))</f>
        <v/>
      </c>
      <c r="MA16">
        <f>(INDEX('Crude Oil Prices'!$C:$C,COLUMN(MA$1)+$E16,1))</f>
        <v/>
      </c>
      <c r="MB16">
        <f>(INDEX('Crude Oil Prices'!$C:$C,COLUMN(MB$1)+$E16,1))</f>
        <v/>
      </c>
      <c r="MC16">
        <f>(INDEX('Crude Oil Prices'!$C:$C,COLUMN(MC$1)+$E16,1))</f>
        <v/>
      </c>
      <c r="MD16">
        <f>(INDEX('Crude Oil Prices'!$C:$C,COLUMN(MD$1)+$E16,1))</f>
        <v/>
      </c>
      <c r="ME16">
        <f>(INDEX('Crude Oil Prices'!$C:$C,COLUMN(ME$1)+$E16,1))</f>
        <v/>
      </c>
      <c r="MF16">
        <f>(INDEX('Crude Oil Prices'!$C:$C,COLUMN(MF$1)+$E16,1))</f>
        <v/>
      </c>
      <c r="MG16">
        <f>(INDEX('Crude Oil Prices'!$C:$C,COLUMN(MG$1)+$E16,1))</f>
        <v/>
      </c>
      <c r="MH16">
        <f>(INDEX('Crude Oil Prices'!$C:$C,COLUMN(MH$1)+$E16,1))</f>
        <v/>
      </c>
      <c r="MI16">
        <f>(INDEX('Crude Oil Prices'!$C:$C,COLUMN(MI$1)+$E16,1))</f>
        <v/>
      </c>
      <c r="MJ16">
        <f>(INDEX('Crude Oil Prices'!$C:$C,COLUMN(MJ$1)+$E16,1))</f>
        <v/>
      </c>
      <c r="MK16">
        <f>(INDEX('Crude Oil Prices'!$C:$C,COLUMN(MK$1)+$E16,1))</f>
        <v/>
      </c>
      <c r="ML16">
        <f>(INDEX('Crude Oil Prices'!$C:$C,COLUMN(ML$1)+$E16,1))</f>
        <v/>
      </c>
      <c r="MM16">
        <f>(INDEX('Crude Oil Prices'!$C:$C,COLUMN(MM$1)+$E16,1))</f>
        <v/>
      </c>
      <c r="MN16">
        <f>(INDEX('Crude Oil Prices'!$C:$C,COLUMN(MN$1)+$E16,1))</f>
        <v/>
      </c>
      <c r="MO16">
        <f>(INDEX('Crude Oil Prices'!$C:$C,COLUMN(MO$1)+$E16,1))</f>
        <v/>
      </c>
      <c r="MP16">
        <f>(INDEX('Crude Oil Prices'!$C:$C,COLUMN(MP$1)+$E16,1))</f>
        <v/>
      </c>
      <c r="MQ16">
        <f>(INDEX('Crude Oil Prices'!$C:$C,COLUMN(MQ$1)+$E16,1))</f>
        <v/>
      </c>
      <c r="MR16">
        <f>(INDEX('Crude Oil Prices'!$C:$C,COLUMN(MR$1)+$E16,1))</f>
        <v/>
      </c>
      <c r="MS16">
        <f>(INDEX('Crude Oil Prices'!$C:$C,COLUMN(MS$1)+$E16,1))</f>
        <v/>
      </c>
      <c r="MT16">
        <f>(INDEX('Crude Oil Prices'!$C:$C,COLUMN(MT$1)+$E16,1))</f>
        <v/>
      </c>
      <c r="MU16">
        <f>(INDEX('Crude Oil Prices'!$C:$C,COLUMN(MU$1)+$E16,1))</f>
        <v/>
      </c>
      <c r="MV16">
        <f>(INDEX('Crude Oil Prices'!$C:$C,COLUMN(MV$1)+$E16,1))</f>
        <v/>
      </c>
      <c r="MW16">
        <f>(INDEX('Crude Oil Prices'!$C:$C,COLUMN(MW$1)+$E16,1))</f>
        <v/>
      </c>
      <c r="MX16">
        <f>(INDEX('Crude Oil Prices'!$C:$C,COLUMN(MX$1)+$E16,1))</f>
        <v/>
      </c>
      <c r="MY16">
        <f>(INDEX('Crude Oil Prices'!$C:$C,COLUMN(MY$1)+$E16,1))</f>
        <v/>
      </c>
      <c r="MZ16">
        <f>(INDEX('Crude Oil Prices'!$C:$C,COLUMN(MZ$1)+$E16,1))</f>
        <v/>
      </c>
      <c r="NA16">
        <f>(INDEX('Crude Oil Prices'!$C:$C,COLUMN(NA$1)+$E16,1))</f>
        <v/>
      </c>
      <c r="NB16">
        <f>(INDEX('Crude Oil Prices'!$C:$C,COLUMN(NB$1)+$E16,1))</f>
        <v/>
      </c>
      <c r="NC16">
        <f>(INDEX('Crude Oil Prices'!$C:$C,COLUMN(NC$1)+$E16,1))</f>
        <v/>
      </c>
      <c r="ND16">
        <f>(INDEX('Crude Oil Prices'!$C:$C,COLUMN(ND$1)+$E16,1))</f>
        <v/>
      </c>
      <c r="NE16">
        <f>(INDEX('Crude Oil Prices'!$C:$C,COLUMN(NE$1)+$E16,1))</f>
        <v/>
      </c>
      <c r="NF16">
        <f>(INDEX('Crude Oil Prices'!$C:$C,COLUMN(NF$1)+$E16,1))</f>
        <v/>
      </c>
      <c r="NG16">
        <f>(INDEX('Crude Oil Prices'!$C:$C,COLUMN(NG$1)+$E16,1))</f>
        <v/>
      </c>
      <c r="NH16">
        <f>(INDEX('Crude Oil Prices'!$C:$C,COLUMN(NH$1)+$E16,1))</f>
        <v/>
      </c>
      <c r="NI16">
        <f>(INDEX('Crude Oil Prices'!$C:$C,COLUMN(NI$1)+$E16,1))</f>
        <v/>
      </c>
      <c r="NJ16">
        <f>(INDEX('Crude Oil Prices'!$C:$C,COLUMN(NJ$1)+$E16,1))</f>
        <v/>
      </c>
      <c r="NK16">
        <f>(INDEX('Crude Oil Prices'!$C:$C,COLUMN(NK$1)+$E16,1))</f>
        <v/>
      </c>
      <c r="NL16">
        <f>(INDEX('Crude Oil Prices'!$C:$C,COLUMN(NL$1)+$E16,1))</f>
        <v/>
      </c>
      <c r="NM16">
        <f>(INDEX('Crude Oil Prices'!$C:$C,COLUMN(NM$1)+$E16,1))</f>
        <v/>
      </c>
      <c r="NN16">
        <f>(INDEX('Crude Oil Prices'!$C:$C,COLUMN(NN$1)+$E16,1))</f>
        <v/>
      </c>
      <c r="NO16">
        <f>(INDEX('Crude Oil Prices'!$C:$C,COLUMN(NO$1)+$E16,1))</f>
        <v/>
      </c>
      <c r="NP16">
        <f>(INDEX('Crude Oil Prices'!$C:$C,COLUMN(NP$1)+$E16,1))</f>
        <v/>
      </c>
      <c r="NQ16">
        <f>(INDEX('Crude Oil Prices'!$C:$C,COLUMN(NQ$1)+$E16,1))</f>
        <v/>
      </c>
      <c r="NR16">
        <f>(INDEX('Crude Oil Prices'!$C:$C,COLUMN(NR$1)+$E16,1))</f>
        <v/>
      </c>
      <c r="NS16">
        <f>(INDEX('Crude Oil Prices'!$C:$C,COLUMN(NS$1)+$E16,1))</f>
        <v/>
      </c>
      <c r="NT16">
        <f>(INDEX('Crude Oil Prices'!$C:$C,COLUMN(NT$1)+$E16,1))</f>
        <v/>
      </c>
      <c r="NU16">
        <f>(INDEX('Crude Oil Prices'!$C:$C,COLUMN(NU$1)+$E16,1))</f>
        <v/>
      </c>
      <c r="NV16">
        <f>(INDEX('Crude Oil Prices'!$C:$C,COLUMN(NV$1)+$E16,1))</f>
        <v/>
      </c>
      <c r="NW16">
        <f>(INDEX('Crude Oil Prices'!$C:$C,COLUMN(NW$1)+$E16,1))</f>
        <v/>
      </c>
      <c r="NX16">
        <f>(INDEX('Crude Oil Prices'!$C:$C,COLUMN(NX$1)+$E16,1))</f>
        <v/>
      </c>
      <c r="NY16">
        <f>(INDEX('Crude Oil Prices'!$C:$C,COLUMN(NY$1)+$E16,1))</f>
        <v/>
      </c>
      <c r="NZ16">
        <f>(INDEX('Crude Oil Prices'!$C:$C,COLUMN(NZ$1)+$E16,1))</f>
        <v/>
      </c>
      <c r="OA16">
        <f>(INDEX('Crude Oil Prices'!$C:$C,COLUMN(OA$1)+$E16,1))</f>
        <v/>
      </c>
      <c r="OB16">
        <f>(INDEX('Crude Oil Prices'!$C:$C,COLUMN(OB$1)+$E16,1))</f>
        <v/>
      </c>
      <c r="OC16">
        <f>(INDEX('Crude Oil Prices'!$C:$C,COLUMN(OC$1)+$E16,1))</f>
        <v/>
      </c>
      <c r="OD16">
        <f>(INDEX('Crude Oil Prices'!$C:$C,COLUMN(OD$1)+$E16,1))</f>
        <v/>
      </c>
      <c r="OE16">
        <f>(INDEX('Crude Oil Prices'!$C:$C,COLUMN(OE$1)+$E16,1))</f>
        <v/>
      </c>
      <c r="OF16">
        <f>(INDEX('Crude Oil Prices'!$C:$C,COLUMN(OF$1)+$E16,1))</f>
        <v/>
      </c>
      <c r="OG16">
        <f>(INDEX('Crude Oil Prices'!$C:$C,COLUMN(OG$1)+$E16,1))</f>
        <v/>
      </c>
      <c r="OH16">
        <f>(INDEX('Crude Oil Prices'!$C:$C,COLUMN(OH$1)+$E16,1))</f>
        <v/>
      </c>
      <c r="OI16">
        <f>(INDEX('Crude Oil Prices'!$C:$C,COLUMN(OI$1)+$E16,1))</f>
        <v/>
      </c>
      <c r="OJ16">
        <f>(INDEX('Crude Oil Prices'!$C:$C,COLUMN(OJ$1)+$E16,1))</f>
        <v/>
      </c>
      <c r="OK16">
        <f>(INDEX('Crude Oil Prices'!$C:$C,COLUMN(OK$1)+$E16,1))</f>
        <v/>
      </c>
      <c r="OL16">
        <f>(INDEX('Crude Oil Prices'!$C:$C,COLUMN(OL$1)+$E16,1))</f>
        <v/>
      </c>
      <c r="OM16">
        <f>(INDEX('Crude Oil Prices'!$C:$C,COLUMN(OM$1)+$E16,1))</f>
        <v/>
      </c>
      <c r="ON16">
        <f>(INDEX('Crude Oil Prices'!$C:$C,COLUMN(ON$1)+$E16,1))</f>
        <v/>
      </c>
      <c r="OO16">
        <f>(INDEX('Crude Oil Prices'!$C:$C,COLUMN(OO$1)+$E16,1))</f>
        <v/>
      </c>
      <c r="OP16">
        <f>(INDEX('Crude Oil Prices'!$C:$C,COLUMN(OP$1)+$E16,1))</f>
        <v/>
      </c>
      <c r="OQ16">
        <f>(INDEX('Crude Oil Prices'!$C:$C,COLUMN(OQ$1)+$E16,1))</f>
        <v/>
      </c>
      <c r="OR16">
        <f>(INDEX('Crude Oil Prices'!$C:$C,COLUMN(OR$1)+$E16,1))</f>
        <v/>
      </c>
      <c r="OS16">
        <f>(INDEX('Crude Oil Prices'!$C:$C,COLUMN(OS$1)+$E16,1))</f>
        <v/>
      </c>
      <c r="OT16">
        <f>(INDEX('Crude Oil Prices'!$C:$C,COLUMN(OT$1)+$E16,1))</f>
        <v/>
      </c>
      <c r="OU16">
        <f>(INDEX('Crude Oil Prices'!$C:$C,COLUMN(OU$1)+$E16,1))</f>
        <v/>
      </c>
      <c r="OV16">
        <f>(INDEX('Crude Oil Prices'!$C:$C,COLUMN(OV$1)+$E16,1))</f>
        <v/>
      </c>
      <c r="OW16">
        <f>(INDEX('Crude Oil Prices'!$C:$C,COLUMN(OW$1)+$E16,1))</f>
        <v/>
      </c>
      <c r="OX16">
        <f>(INDEX('Crude Oil Prices'!$C:$C,COLUMN(OX$1)+$E16,1))</f>
        <v/>
      </c>
      <c r="OY16">
        <f>(INDEX('Crude Oil Prices'!$C:$C,COLUMN(OY$1)+$E16,1))</f>
        <v/>
      </c>
      <c r="OZ16">
        <f>(INDEX('Crude Oil Prices'!$C:$C,COLUMN(OZ$1)+$E16,1))</f>
        <v/>
      </c>
      <c r="PA16">
        <f>(INDEX('Crude Oil Prices'!$C:$C,COLUMN(PA$1)+$E16,1))</f>
        <v/>
      </c>
      <c r="PB16">
        <f>(INDEX('Crude Oil Prices'!$C:$C,COLUMN(PB$1)+$E16,1))</f>
        <v/>
      </c>
      <c r="PC16">
        <f>(INDEX('Crude Oil Prices'!$C:$C,COLUMN(PC$1)+$E16,1))</f>
        <v/>
      </c>
      <c r="PD16">
        <f>(INDEX('Crude Oil Prices'!$C:$C,COLUMN(PD$1)+$E16,1))</f>
        <v/>
      </c>
      <c r="PE16">
        <f>(INDEX('Crude Oil Prices'!$C:$C,COLUMN(PE$1)+$E16,1))</f>
        <v/>
      </c>
      <c r="PF16">
        <f>(INDEX('Crude Oil Prices'!$C:$C,COLUMN(PF$1)+$E16,1))</f>
        <v/>
      </c>
      <c r="PG16">
        <f>(INDEX('Crude Oil Prices'!$C:$C,COLUMN(PG$1)+$E16,1))</f>
        <v/>
      </c>
      <c r="PH16">
        <f>(INDEX('Crude Oil Prices'!$C:$C,COLUMN(PH$1)+$E16,1))</f>
        <v/>
      </c>
      <c r="PI16">
        <f>(INDEX('Crude Oil Prices'!$C:$C,COLUMN(PI$1)+$E16,1))</f>
        <v/>
      </c>
      <c r="PJ16">
        <f>(INDEX('Crude Oil Prices'!$C:$C,COLUMN(PJ$1)+$E16,1))</f>
        <v/>
      </c>
      <c r="PK16">
        <f>(INDEX('Crude Oil Prices'!$C:$C,COLUMN(PK$1)+$E16,1))</f>
        <v/>
      </c>
      <c r="PL16">
        <f>(INDEX('Crude Oil Prices'!$C:$C,COLUMN(PL$1)+$E16,1))</f>
        <v/>
      </c>
      <c r="PM16">
        <f>(INDEX('Crude Oil Prices'!$C:$C,COLUMN(PM$1)+$E16,1))</f>
        <v/>
      </c>
      <c r="PN16">
        <f>(INDEX('Crude Oil Prices'!$C:$C,COLUMN(PN$1)+$E16,1))</f>
        <v/>
      </c>
      <c r="PO16">
        <f>(INDEX('Crude Oil Prices'!$C:$C,COLUMN(PO$1)+$E16,1))</f>
        <v/>
      </c>
      <c r="PP16">
        <f>(INDEX('Crude Oil Prices'!$C:$C,COLUMN(PP$1)+$E16,1))</f>
        <v/>
      </c>
      <c r="PQ16">
        <f>(INDEX('Crude Oil Prices'!$C:$C,COLUMN(PQ$1)+$E16,1))</f>
        <v/>
      </c>
      <c r="PR16">
        <f>(INDEX('Crude Oil Prices'!$C:$C,COLUMN(PR$1)+$E16,1))</f>
        <v/>
      </c>
      <c r="PS16">
        <f>(INDEX('Crude Oil Prices'!$C:$C,COLUMN(PS$1)+$E16,1))</f>
        <v/>
      </c>
      <c r="PT16">
        <f>(INDEX('Crude Oil Prices'!$C:$C,COLUMN(PT$1)+$E16,1))</f>
        <v/>
      </c>
      <c r="PU16">
        <f>(INDEX('Crude Oil Prices'!$C:$C,COLUMN(PU$1)+$E16,1))</f>
        <v/>
      </c>
      <c r="PV16">
        <f>(INDEX('Crude Oil Prices'!$C:$C,COLUMN(PV$1)+$E16,1))</f>
        <v/>
      </c>
      <c r="PW16">
        <f>(INDEX('Crude Oil Prices'!$C:$C,COLUMN(PW$1)+$E16,1))</f>
        <v/>
      </c>
      <c r="PX16">
        <f>(INDEX('Crude Oil Prices'!$C:$C,COLUMN(PX$1)+$E16,1))</f>
        <v/>
      </c>
      <c r="PY16">
        <f>(INDEX('Crude Oil Prices'!$C:$C,COLUMN(PY$1)+$E16,1))</f>
        <v/>
      </c>
      <c r="PZ16">
        <f>(INDEX('Crude Oil Prices'!$C:$C,COLUMN(PZ$1)+$E16,1))</f>
        <v/>
      </c>
      <c r="QA16">
        <f>(INDEX('Crude Oil Prices'!$C:$C,COLUMN(QA$1)+$E16,1))</f>
        <v/>
      </c>
      <c r="QB16">
        <f>(INDEX('Crude Oil Prices'!$C:$C,COLUMN(QB$1)+$E16,1))</f>
        <v/>
      </c>
      <c r="QC16">
        <f>(INDEX('Crude Oil Prices'!$C:$C,COLUMN(QC$1)+$E16,1))</f>
        <v/>
      </c>
      <c r="QD16">
        <f>(INDEX('Crude Oil Prices'!$C:$C,COLUMN(QD$1)+$E16,1))</f>
        <v/>
      </c>
      <c r="QE16">
        <f>(INDEX('Crude Oil Prices'!$C:$C,COLUMN(QE$1)+$E16,1))</f>
        <v/>
      </c>
      <c r="QF16">
        <f>(INDEX('Crude Oil Prices'!$C:$C,COLUMN(QF$1)+$E16,1))</f>
        <v/>
      </c>
      <c r="QG16">
        <f>(INDEX('Crude Oil Prices'!$C:$C,COLUMN(QG$1)+$E16,1))</f>
        <v/>
      </c>
      <c r="QH16">
        <f>(INDEX('Crude Oil Prices'!$C:$C,COLUMN(QH$1)+$E16,1))</f>
        <v/>
      </c>
      <c r="QI16">
        <f>(INDEX('Crude Oil Prices'!$C:$C,COLUMN(QI$1)+$E16,1))</f>
        <v/>
      </c>
      <c r="QJ16">
        <f>(INDEX('Crude Oil Prices'!$C:$C,COLUMN(QJ$1)+$E16,1))</f>
        <v/>
      </c>
      <c r="QK16">
        <f>(INDEX('Crude Oil Prices'!$C:$C,COLUMN(QK$1)+$E16,1))</f>
        <v/>
      </c>
      <c r="QL16">
        <f>(INDEX('Crude Oil Prices'!$C:$C,COLUMN(QL$1)+$E16,1))</f>
        <v/>
      </c>
      <c r="QM16">
        <f>(INDEX('Crude Oil Prices'!$C:$C,COLUMN(QM$1)+$E16,1))</f>
        <v/>
      </c>
      <c r="QN16">
        <f>(INDEX('Crude Oil Prices'!$C:$C,COLUMN(QN$1)+$E16,1))</f>
        <v/>
      </c>
      <c r="QO16">
        <f>(INDEX('Crude Oil Prices'!$C:$C,COLUMN(QO$1)+$E16,1))</f>
        <v/>
      </c>
      <c r="QP16">
        <f>(INDEX('Crude Oil Prices'!$C:$C,COLUMN(QP$1)+$E16,1))</f>
        <v/>
      </c>
      <c r="QQ16">
        <f>(INDEX('Crude Oil Prices'!$C:$C,COLUMN(QQ$1)+$E16,1))</f>
        <v/>
      </c>
      <c r="QR16">
        <f>(INDEX('Crude Oil Prices'!$C:$C,COLUMN(QR$1)+$E16,1))</f>
        <v/>
      </c>
      <c r="QS16">
        <f>(INDEX('Crude Oil Prices'!$C:$C,COLUMN(QS$1)+$E16,1))</f>
        <v/>
      </c>
      <c r="QT16">
        <f>(INDEX('Crude Oil Prices'!$C:$C,COLUMN(QT$1)+$E16,1))</f>
        <v/>
      </c>
      <c r="QU16">
        <f>(INDEX('Crude Oil Prices'!$C:$C,COLUMN(QU$1)+$E16,1))</f>
        <v/>
      </c>
      <c r="QV16">
        <f>(INDEX('Crude Oil Prices'!$C:$C,COLUMN(QV$1)+$E16,1))</f>
        <v/>
      </c>
      <c r="QW16">
        <f>(INDEX('Crude Oil Prices'!$C:$C,COLUMN(QW$1)+$E16,1))</f>
        <v/>
      </c>
      <c r="QX16">
        <f>(INDEX('Crude Oil Prices'!$C:$C,COLUMN(QX$1)+$E16,1))</f>
        <v/>
      </c>
      <c r="QY16">
        <f>(INDEX('Crude Oil Prices'!$C:$C,COLUMN(QY$1)+$E16,1))</f>
        <v/>
      </c>
      <c r="QZ16">
        <f>(INDEX('Crude Oil Prices'!$C:$C,COLUMN(QZ$1)+$E16,1))</f>
        <v/>
      </c>
      <c r="RA16">
        <f>(INDEX('Crude Oil Prices'!$C:$C,COLUMN(RA$1)+$E16,1))</f>
        <v/>
      </c>
      <c r="RB16">
        <f>(INDEX('Crude Oil Prices'!$C:$C,COLUMN(RB$1)+$E16,1))</f>
        <v/>
      </c>
      <c r="RC16">
        <f>(INDEX('Crude Oil Prices'!$C:$C,COLUMN(RC$1)+$E16,1))</f>
        <v/>
      </c>
      <c r="RD16">
        <f>(INDEX('Crude Oil Prices'!$C:$C,COLUMN(RD$1)+$E16,1))</f>
        <v/>
      </c>
      <c r="RE16">
        <f>(INDEX('Crude Oil Prices'!$C:$C,COLUMN(RE$1)+$E16,1))</f>
        <v/>
      </c>
      <c r="RF16">
        <f>(INDEX('Crude Oil Prices'!$C:$C,COLUMN(RF$1)+$E16,1))</f>
        <v/>
      </c>
      <c r="RG16">
        <f>(INDEX('Crude Oil Prices'!$C:$C,COLUMN(RG$1)+$E16,1))</f>
        <v/>
      </c>
      <c r="RH16">
        <f>(INDEX('Crude Oil Prices'!$C:$C,COLUMN(RH$1)+$E16,1))</f>
        <v/>
      </c>
      <c r="RI16">
        <f>(INDEX('Crude Oil Prices'!$C:$C,COLUMN(RI$1)+$E16,1))</f>
        <v/>
      </c>
      <c r="RJ16">
        <f>(INDEX('Crude Oil Prices'!$C:$C,COLUMN(RJ$1)+$E16,1))</f>
        <v/>
      </c>
      <c r="RK16">
        <f>(INDEX('Crude Oil Prices'!$C:$C,COLUMN(RK$1)+$E16,1))</f>
        <v/>
      </c>
      <c r="RL16">
        <f>(INDEX('Crude Oil Prices'!$C:$C,COLUMN(RL$1)+$E16,1))</f>
        <v/>
      </c>
      <c r="RM16">
        <f>(INDEX('Crude Oil Prices'!$C:$C,COLUMN(RM$1)+$E16,1))</f>
        <v/>
      </c>
      <c r="RN16">
        <f>(INDEX('Crude Oil Prices'!$C:$C,COLUMN(RN$1)+$E16,1))</f>
        <v/>
      </c>
      <c r="RO16">
        <f>(INDEX('Crude Oil Prices'!$C:$C,COLUMN(RO$1)+$E16,1))</f>
        <v/>
      </c>
      <c r="RP16">
        <f>(INDEX('Crude Oil Prices'!$C:$C,COLUMN(RP$1)+$E16,1))</f>
        <v/>
      </c>
      <c r="RQ16">
        <f>(INDEX('Crude Oil Prices'!$C:$C,COLUMN(RQ$1)+$E16,1))</f>
        <v/>
      </c>
      <c r="RR16">
        <f>(INDEX('Crude Oil Prices'!$C:$C,COLUMN(RR$1)+$E16,1))</f>
        <v/>
      </c>
      <c r="RS16">
        <f>(INDEX('Crude Oil Prices'!$C:$C,COLUMN(RS$1)+$E16,1))</f>
        <v/>
      </c>
      <c r="RT16">
        <f>(INDEX('Crude Oil Prices'!$C:$C,COLUMN(RT$1)+$E16,1))</f>
        <v/>
      </c>
      <c r="RU16">
        <f>(INDEX('Crude Oil Prices'!$C:$C,COLUMN(RU$1)+$E16,1))</f>
        <v/>
      </c>
      <c r="RV16">
        <f>(INDEX('Crude Oil Prices'!$C:$C,COLUMN(RV$1)+$E16,1))</f>
        <v/>
      </c>
      <c r="RW16">
        <f>(INDEX('Crude Oil Prices'!$C:$C,COLUMN(RW$1)+$E16,1))</f>
        <v/>
      </c>
      <c r="RX16">
        <f>(INDEX('Crude Oil Prices'!$C:$C,COLUMN(RX$1)+$E16,1))</f>
        <v/>
      </c>
      <c r="RY16">
        <f>(INDEX('Crude Oil Prices'!$C:$C,COLUMN(RY$1)+$E16,1))</f>
        <v/>
      </c>
      <c r="RZ16">
        <f>(INDEX('Crude Oil Prices'!$C:$C,COLUMN(RZ$1)+$E16,1))</f>
        <v/>
      </c>
      <c r="SA16">
        <f>(INDEX('Crude Oil Prices'!$C:$C,COLUMN(SA$1)+$E16,1))</f>
        <v/>
      </c>
      <c r="SB16">
        <f>(INDEX('Crude Oil Prices'!$C:$C,COLUMN(SB$1)+$E16,1))</f>
        <v/>
      </c>
      <c r="SC16">
        <f>(INDEX('Crude Oil Prices'!$C:$C,COLUMN(SC$1)+$E16,1))</f>
        <v/>
      </c>
      <c r="SD16">
        <f>(INDEX('Crude Oil Prices'!$C:$C,COLUMN(SD$1)+$E16,1))</f>
        <v/>
      </c>
      <c r="SE16">
        <f>(INDEX('Crude Oil Prices'!$C:$C,COLUMN(SE$1)+$E16,1))</f>
        <v/>
      </c>
      <c r="SF16">
        <f>(INDEX('Crude Oil Prices'!$C:$C,COLUMN(SF$1)+$E16,1))</f>
        <v/>
      </c>
      <c r="SG16">
        <f>(INDEX('Crude Oil Prices'!$C:$C,COLUMN(SG$1)+$E16,1))</f>
        <v/>
      </c>
      <c r="SH16">
        <f>(INDEX('Crude Oil Prices'!$C:$C,COLUMN(SH$1)+$E16,1))</f>
        <v/>
      </c>
      <c r="SI16">
        <f>(INDEX('Crude Oil Prices'!$C:$C,COLUMN(SI$1)+$E16,1))</f>
        <v/>
      </c>
      <c r="SJ16">
        <f>(INDEX('Crude Oil Prices'!$C:$C,COLUMN(SJ$1)+$E16,1))</f>
        <v/>
      </c>
      <c r="SK16">
        <f>(INDEX('Crude Oil Prices'!$C:$C,COLUMN(SK$1)+$E16,1))</f>
        <v/>
      </c>
      <c r="SL16">
        <f>(INDEX('Crude Oil Prices'!$C:$C,COLUMN(SL$1)+$E16,1))</f>
        <v/>
      </c>
      <c r="SM16">
        <f>(INDEX('Crude Oil Prices'!$C:$C,COLUMN(SM$1)+$E16,1))</f>
        <v/>
      </c>
      <c r="SN16">
        <f>(INDEX('Crude Oil Prices'!$C:$C,COLUMN(SN$1)+$E16,1))</f>
        <v/>
      </c>
      <c r="SO16">
        <f>(INDEX('Crude Oil Prices'!$C:$C,COLUMN(SO$1)+$E16,1))</f>
        <v/>
      </c>
      <c r="SP16">
        <f>(INDEX('Crude Oil Prices'!$C:$C,COLUMN(SP$1)+$E16,1))</f>
        <v/>
      </c>
      <c r="SQ16">
        <f>(INDEX('Crude Oil Prices'!$C:$C,COLUMN(SQ$1)+$E16,1))</f>
        <v/>
      </c>
      <c r="SR16">
        <f>(INDEX('Crude Oil Prices'!$C:$C,COLUMN(SR$1)+$E16,1))</f>
        <v/>
      </c>
      <c r="SS16">
        <f>(INDEX('Crude Oil Prices'!$C:$C,COLUMN(SS$1)+$E16,1))</f>
        <v/>
      </c>
      <c r="ST16">
        <f>(INDEX('Crude Oil Prices'!$C:$C,COLUMN(ST$1)+$E16,1))</f>
        <v/>
      </c>
      <c r="SU16">
        <f>(INDEX('Crude Oil Prices'!$C:$C,COLUMN(SU$1)+$E16,1))</f>
        <v/>
      </c>
      <c r="SV16">
        <f>(INDEX('Crude Oil Prices'!$C:$C,COLUMN(SV$1)+$E16,1))</f>
        <v/>
      </c>
      <c r="SW16">
        <f>(INDEX('Crude Oil Prices'!$C:$C,COLUMN(SW$1)+$E16,1))</f>
        <v/>
      </c>
      <c r="SX16">
        <f>(INDEX('Crude Oil Prices'!$C:$C,COLUMN(SX$1)+$E16,1))</f>
        <v/>
      </c>
      <c r="SY16">
        <f>(INDEX('Crude Oil Prices'!$C:$C,COLUMN(SY$1)+$E16,1))</f>
        <v/>
      </c>
      <c r="SZ16">
        <f>(INDEX('Crude Oil Prices'!$C:$C,COLUMN(SZ$1)+$E16,1))</f>
        <v/>
      </c>
      <c r="TA16">
        <f>(INDEX('Crude Oil Prices'!$C:$C,COLUMN(TA$1)+$E16,1))</f>
        <v/>
      </c>
      <c r="TB16">
        <f>(INDEX('Crude Oil Prices'!$C:$C,COLUMN(TB$1)+$E16,1))</f>
        <v/>
      </c>
      <c r="TC16">
        <f>(INDEX('Crude Oil Prices'!$C:$C,COLUMN(TC$1)+$E16,1))</f>
        <v/>
      </c>
      <c r="TD16">
        <f>(INDEX('Crude Oil Prices'!$C:$C,COLUMN(TD$1)+$E16,1))</f>
        <v/>
      </c>
      <c r="TE16">
        <f>(INDEX('Crude Oil Prices'!$C:$C,COLUMN(TE$1)+$E16,1))</f>
        <v/>
      </c>
      <c r="TF16">
        <f>(INDEX('Crude Oil Prices'!$C:$C,COLUMN(TF$1)+$E16,1))</f>
        <v/>
      </c>
      <c r="TG16">
        <f>(INDEX('Crude Oil Prices'!$C:$C,COLUMN(TG$1)+$E16,1))</f>
        <v/>
      </c>
      <c r="TH16">
        <f>(INDEX('Crude Oil Prices'!$C:$C,COLUMN(TH$1)+$E16,1))</f>
        <v/>
      </c>
      <c r="TI16">
        <f>(INDEX('Crude Oil Prices'!$C:$C,COLUMN(TI$1)+$E16,1))</f>
        <v/>
      </c>
      <c r="TJ16">
        <f>(INDEX('Crude Oil Prices'!$C:$C,COLUMN(TJ$1)+$E16,1))</f>
        <v/>
      </c>
      <c r="TK16">
        <f>(INDEX('Crude Oil Prices'!$C:$C,COLUMN(TK$1)+$E16,1))</f>
        <v/>
      </c>
      <c r="TL16">
        <f>(INDEX('Crude Oil Prices'!$C:$C,COLUMN(TL$1)+$E16,1))</f>
        <v/>
      </c>
      <c r="TM16">
        <f>(INDEX('Crude Oil Prices'!$C:$C,COLUMN(TM$1)+$E16,1))</f>
        <v/>
      </c>
      <c r="TN16">
        <f>(INDEX('Crude Oil Prices'!$C:$C,COLUMN(TN$1)+$E16,1))</f>
        <v/>
      </c>
      <c r="TO16">
        <f>(INDEX('Crude Oil Prices'!$C:$C,COLUMN(TO$1)+$E16,1))</f>
        <v/>
      </c>
      <c r="TP16">
        <f>(INDEX('Crude Oil Prices'!$C:$C,COLUMN(TP$1)+$E16,1))</f>
        <v/>
      </c>
      <c r="TQ16">
        <f>(INDEX('Crude Oil Prices'!$C:$C,COLUMN(TQ$1)+$E16,1))</f>
        <v/>
      </c>
      <c r="TR16">
        <f>(INDEX('Crude Oil Prices'!$C:$C,COLUMN(TR$1)+$E16,1))</f>
        <v/>
      </c>
      <c r="TS16">
        <f>(INDEX('Crude Oil Prices'!$C:$C,COLUMN(TS$1)+$E16,1))</f>
        <v/>
      </c>
      <c r="TT16">
        <f>(INDEX('Crude Oil Prices'!$C:$C,COLUMN(TT$1)+$E16,1))</f>
        <v/>
      </c>
      <c r="TU16">
        <f>(INDEX('Crude Oil Prices'!$C:$C,COLUMN(TU$1)+$E16,1))</f>
        <v/>
      </c>
      <c r="TV16">
        <f>(INDEX('Crude Oil Prices'!$C:$C,COLUMN(TV$1)+$E16,1))</f>
        <v/>
      </c>
      <c r="TW16">
        <f>(INDEX('Crude Oil Prices'!$C:$C,COLUMN(TW$1)+$E16,1))</f>
        <v/>
      </c>
      <c r="TX16">
        <f>(INDEX('Crude Oil Prices'!$C:$C,COLUMN(TX$1)+$E16,1))</f>
        <v/>
      </c>
      <c r="TY16">
        <f>(INDEX('Crude Oil Prices'!$C:$C,COLUMN(TY$1)+$E16,1))</f>
        <v/>
      </c>
      <c r="TZ16">
        <f>(INDEX('Crude Oil Prices'!$C:$C,COLUMN(TZ$1)+$E16,1))</f>
        <v/>
      </c>
    </row>
    <row r="17" spans="1:546">
      <c r="A17" t="s">
        <v>21</v>
      </c>
    </row>
    <row r="18" spans="1:546">
      <c r="A18" t="s">
        <v>22</v>
      </c>
    </row>
    <row r="19" spans="1:546">
      <c r="A19" t="s">
        <v>23</v>
      </c>
    </row>
    <row r="20" spans="1:546">
      <c r="A20" t="s">
        <v>24</v>
      </c>
      <c r="B20" t="s">
        <v>25</v>
      </c>
    </row>
    <row r="21" spans="1:546">
      <c r="A21" t="s">
        <v>26</v>
      </c>
    </row>
    <row r="22" spans="1:546">
      <c r="A22" t="s">
        <v>16</v>
      </c>
    </row>
    <row r="23" spans="1:546">
      <c r="A23" t="s">
        <v>28</v>
      </c>
      <c r="B23" t="s">
        <v>33</v>
      </c>
      <c r="C23" t="s">
        <v>94</v>
      </c>
      <c r="D23" t="s">
        <v>97</v>
      </c>
      <c r="G23">
        <f>G13</f>
        <v/>
      </c>
      <c r="H23">
        <f>H13</f>
        <v/>
      </c>
      <c r="I23">
        <f>I13</f>
        <v/>
      </c>
      <c r="J23">
        <f>J13</f>
        <v/>
      </c>
      <c r="K23">
        <f>K13</f>
        <v/>
      </c>
      <c r="L23">
        <f>L13</f>
        <v/>
      </c>
      <c r="M23">
        <f>M13</f>
        <v/>
      </c>
      <c r="N23">
        <f>N13</f>
        <v/>
      </c>
      <c r="O23">
        <f>O13</f>
        <v/>
      </c>
      <c r="P23">
        <f>P13</f>
        <v/>
      </c>
      <c r="Q23">
        <f>Q13</f>
        <v/>
      </c>
      <c r="R23">
        <f>R13</f>
        <v/>
      </c>
      <c r="S23">
        <f>S13</f>
        <v/>
      </c>
      <c r="T23">
        <f>T13</f>
        <v/>
      </c>
      <c r="U23">
        <f>U13</f>
        <v/>
      </c>
      <c r="V23">
        <f>V13</f>
        <v/>
      </c>
      <c r="W23">
        <f>W13</f>
        <v/>
      </c>
      <c r="X23">
        <f>X13</f>
        <v/>
      </c>
      <c r="Y23">
        <f>Y13</f>
        <v/>
      </c>
      <c r="Z23">
        <f>Z13</f>
        <v/>
      </c>
      <c r="AA23">
        <f>AA13</f>
        <v/>
      </c>
      <c r="AB23">
        <f>AB13</f>
        <v/>
      </c>
      <c r="AC23">
        <f>AC13</f>
        <v/>
      </c>
      <c r="AD23">
        <f>AD13</f>
        <v/>
      </c>
      <c r="AE23">
        <f>AE13</f>
        <v/>
      </c>
      <c r="AF23">
        <f>AF13</f>
        <v/>
      </c>
      <c r="AG23">
        <f>AG13</f>
        <v/>
      </c>
      <c r="AH23">
        <f>AH13</f>
        <v/>
      </c>
      <c r="AI23">
        <f>AI13</f>
        <v/>
      </c>
      <c r="AJ23">
        <f>AJ13</f>
        <v/>
      </c>
      <c r="AK23">
        <f>AK13</f>
        <v/>
      </c>
      <c r="AL23">
        <f>AL13</f>
        <v/>
      </c>
      <c r="AM23">
        <f>AM13</f>
        <v/>
      </c>
      <c r="AN23">
        <f>AN13</f>
        <v/>
      </c>
      <c r="AO23">
        <f>AO13</f>
        <v/>
      </c>
      <c r="AP23">
        <f>AP13</f>
        <v/>
      </c>
      <c r="AQ23">
        <f>AQ13</f>
        <v/>
      </c>
      <c r="AR23">
        <f>AR13</f>
        <v/>
      </c>
      <c r="AS23">
        <f>AS13</f>
        <v/>
      </c>
      <c r="AT23">
        <f>AT13</f>
        <v/>
      </c>
      <c r="AU23">
        <f>AU13</f>
        <v/>
      </c>
      <c r="AV23">
        <f>AV13</f>
        <v/>
      </c>
      <c r="AW23">
        <f>AW13</f>
        <v/>
      </c>
      <c r="AX23">
        <f>AX13</f>
        <v/>
      </c>
      <c r="AY23">
        <f>AY13</f>
        <v/>
      </c>
      <c r="AZ23">
        <f>AZ13</f>
        <v/>
      </c>
      <c r="BA23">
        <f>BA13</f>
        <v/>
      </c>
      <c r="BB23">
        <f>BB13</f>
        <v/>
      </c>
      <c r="BC23">
        <f>BC13</f>
        <v/>
      </c>
      <c r="BD23">
        <f>BD13</f>
        <v/>
      </c>
      <c r="BE23">
        <f>BE13</f>
        <v/>
      </c>
      <c r="BF23">
        <f>BF13</f>
        <v/>
      </c>
      <c r="BG23">
        <f>BG13</f>
        <v/>
      </c>
      <c r="BH23">
        <f>BH13</f>
        <v/>
      </c>
      <c r="BI23">
        <f>BI13</f>
        <v/>
      </c>
      <c r="BJ23">
        <f>BJ13</f>
        <v/>
      </c>
      <c r="BK23">
        <f>BK13</f>
        <v/>
      </c>
      <c r="BL23">
        <f>BL13</f>
        <v/>
      </c>
      <c r="BM23">
        <f>BM13</f>
        <v/>
      </c>
      <c r="BN23">
        <f>BN13</f>
        <v/>
      </c>
      <c r="BO23">
        <f>BO13</f>
        <v/>
      </c>
      <c r="BP23">
        <f>BP13</f>
        <v/>
      </c>
      <c r="BQ23">
        <f>BQ13</f>
        <v/>
      </c>
      <c r="BR23">
        <f>BR13</f>
        <v/>
      </c>
      <c r="BS23">
        <f>BS13</f>
        <v/>
      </c>
      <c r="BT23">
        <f>BT13</f>
        <v/>
      </c>
      <c r="BU23">
        <f>BU13</f>
        <v/>
      </c>
      <c r="BV23">
        <f>BV13</f>
        <v/>
      </c>
      <c r="BW23">
        <f>BW13</f>
        <v/>
      </c>
      <c r="BX23">
        <f>BX13</f>
        <v/>
      </c>
      <c r="BY23">
        <f>BY13</f>
        <v/>
      </c>
      <c r="BZ23">
        <f>BZ13</f>
        <v/>
      </c>
      <c r="CA23">
        <f>CA13</f>
        <v/>
      </c>
      <c r="CB23">
        <f>CB13</f>
        <v/>
      </c>
      <c r="CC23">
        <f>CC13</f>
        <v/>
      </c>
      <c r="CD23">
        <f>CD13</f>
        <v/>
      </c>
      <c r="CE23">
        <f>CE13</f>
        <v/>
      </c>
      <c r="CF23">
        <f>CF13</f>
        <v/>
      </c>
      <c r="CG23">
        <f>CG13</f>
        <v/>
      </c>
      <c r="CH23">
        <f>CH13</f>
        <v/>
      </c>
      <c r="CI23">
        <f>CI13</f>
        <v/>
      </c>
      <c r="CJ23">
        <f>CJ13</f>
        <v/>
      </c>
      <c r="CK23">
        <f>CK13</f>
        <v/>
      </c>
      <c r="CL23">
        <f>CL13</f>
        <v/>
      </c>
      <c r="CM23">
        <f>CM13</f>
        <v/>
      </c>
      <c r="CN23">
        <f>CN13</f>
        <v/>
      </c>
      <c r="CO23">
        <f>CO13</f>
        <v/>
      </c>
      <c r="CP23">
        <f>CP13</f>
        <v/>
      </c>
      <c r="CQ23">
        <f>CQ13</f>
        <v/>
      </c>
      <c r="CR23">
        <f>CR13</f>
        <v/>
      </c>
      <c r="CS23">
        <f>CS13</f>
        <v/>
      </c>
      <c r="CT23">
        <f>CT13</f>
        <v/>
      </c>
      <c r="CU23">
        <f>CU13</f>
        <v/>
      </c>
      <c r="CV23">
        <f>CV13</f>
        <v/>
      </c>
      <c r="CW23">
        <f>CW13</f>
        <v/>
      </c>
      <c r="CX23">
        <f>CX13</f>
        <v/>
      </c>
      <c r="CY23">
        <f>CY13</f>
        <v/>
      </c>
      <c r="CZ23">
        <f>CZ13</f>
        <v/>
      </c>
      <c r="DA23">
        <f>DA13</f>
        <v/>
      </c>
      <c r="DB23">
        <f>DB13</f>
        <v/>
      </c>
      <c r="DC23">
        <f>DC13</f>
        <v/>
      </c>
      <c r="DD23">
        <f>DD13</f>
        <v/>
      </c>
      <c r="DE23">
        <f>DE13</f>
        <v/>
      </c>
      <c r="DF23">
        <f>DF13</f>
        <v/>
      </c>
      <c r="DG23">
        <f>DG13</f>
        <v/>
      </c>
      <c r="DH23">
        <f>DH13</f>
        <v/>
      </c>
      <c r="DI23">
        <f>DI13</f>
        <v/>
      </c>
      <c r="DJ23">
        <f>DJ13</f>
        <v/>
      </c>
      <c r="DK23">
        <f>DK13</f>
        <v/>
      </c>
      <c r="DL23">
        <f>DL13</f>
        <v/>
      </c>
      <c r="DM23">
        <f>DM13</f>
        <v/>
      </c>
      <c r="DN23">
        <f>DN13</f>
        <v/>
      </c>
      <c r="DO23">
        <f>DO13</f>
        <v/>
      </c>
      <c r="DP23">
        <f>DP13</f>
        <v/>
      </c>
      <c r="DQ23">
        <f>DQ13</f>
        <v/>
      </c>
      <c r="DR23">
        <f>DR13</f>
        <v/>
      </c>
      <c r="DS23">
        <f>DS13</f>
        <v/>
      </c>
      <c r="DT23">
        <f>DT13</f>
        <v/>
      </c>
      <c r="DU23">
        <f>DU13</f>
        <v/>
      </c>
      <c r="DV23">
        <f>DV13</f>
        <v/>
      </c>
      <c r="DW23">
        <f>DW13</f>
        <v/>
      </c>
      <c r="DX23">
        <f>DX13</f>
        <v/>
      </c>
      <c r="DY23">
        <f>DY13</f>
        <v/>
      </c>
      <c r="DZ23">
        <f>DZ13</f>
        <v/>
      </c>
      <c r="EA23">
        <f>EA13</f>
        <v/>
      </c>
      <c r="EB23">
        <f>EB13</f>
        <v/>
      </c>
      <c r="EC23">
        <f>EC13</f>
        <v/>
      </c>
      <c r="ED23">
        <f>ED13</f>
        <v/>
      </c>
      <c r="EE23">
        <f>EE13</f>
        <v/>
      </c>
      <c r="EF23">
        <f>EF13</f>
        <v/>
      </c>
      <c r="EG23">
        <f>EG13</f>
        <v/>
      </c>
      <c r="EH23">
        <f>EH13</f>
        <v/>
      </c>
      <c r="EI23">
        <f>EI13</f>
        <v/>
      </c>
      <c r="EJ23">
        <f>EJ13</f>
        <v/>
      </c>
      <c r="EK23">
        <f>EK13</f>
        <v/>
      </c>
      <c r="EL23">
        <f>EL13</f>
        <v/>
      </c>
      <c r="EM23">
        <f>EM13</f>
        <v/>
      </c>
      <c r="EN23">
        <f>EN13</f>
        <v/>
      </c>
      <c r="EO23">
        <f>EO13</f>
        <v/>
      </c>
      <c r="EP23">
        <f>EP13</f>
        <v/>
      </c>
      <c r="EQ23">
        <f>EQ13</f>
        <v/>
      </c>
      <c r="ER23">
        <f>ER13</f>
        <v/>
      </c>
      <c r="ES23">
        <f>ES13</f>
        <v/>
      </c>
      <c r="ET23">
        <f>ET13</f>
        <v/>
      </c>
      <c r="EU23">
        <f>EU13</f>
        <v/>
      </c>
      <c r="EV23">
        <f>EV13</f>
        <v/>
      </c>
      <c r="EW23">
        <f>EW13</f>
        <v/>
      </c>
      <c r="EX23">
        <f>EX13</f>
        <v/>
      </c>
      <c r="EY23">
        <f>EY13</f>
        <v/>
      </c>
      <c r="EZ23">
        <f>EZ13</f>
        <v/>
      </c>
      <c r="FA23">
        <f>FA13</f>
        <v/>
      </c>
      <c r="FB23">
        <f>FB13</f>
        <v/>
      </c>
      <c r="FC23">
        <f>FC13</f>
        <v/>
      </c>
      <c r="FD23">
        <f>FD13</f>
        <v/>
      </c>
      <c r="FE23">
        <f>FE13</f>
        <v/>
      </c>
      <c r="FF23">
        <f>FF13</f>
        <v/>
      </c>
      <c r="FG23">
        <f>FG13</f>
        <v/>
      </c>
      <c r="FH23">
        <f>FH13</f>
        <v/>
      </c>
      <c r="FI23">
        <f>FI13</f>
        <v/>
      </c>
      <c r="FJ23">
        <f>FJ13</f>
        <v/>
      </c>
      <c r="FK23">
        <f>FK13</f>
        <v/>
      </c>
      <c r="FL23">
        <f>FL13</f>
        <v/>
      </c>
      <c r="FM23">
        <f>FM13</f>
        <v/>
      </c>
      <c r="FN23">
        <f>FN13</f>
        <v/>
      </c>
      <c r="FO23">
        <f>FO13</f>
        <v/>
      </c>
      <c r="FP23">
        <f>FP13</f>
        <v/>
      </c>
      <c r="FQ23">
        <f>FQ13</f>
        <v/>
      </c>
      <c r="FR23">
        <f>FR13</f>
        <v/>
      </c>
      <c r="FS23">
        <f>FS13</f>
        <v/>
      </c>
      <c r="FT23">
        <f>FT13</f>
        <v/>
      </c>
      <c r="FU23">
        <f>FU13</f>
        <v/>
      </c>
      <c r="FV23">
        <f>FV13</f>
        <v/>
      </c>
      <c r="FW23">
        <f>FW13</f>
        <v/>
      </c>
      <c r="FX23">
        <f>FX13</f>
        <v/>
      </c>
      <c r="FY23">
        <f>FY13</f>
        <v/>
      </c>
      <c r="FZ23">
        <f>FZ13</f>
        <v/>
      </c>
      <c r="GA23">
        <f>GA13</f>
        <v/>
      </c>
      <c r="GB23">
        <f>GB13</f>
        <v/>
      </c>
      <c r="GC23">
        <f>GC13</f>
        <v/>
      </c>
      <c r="GD23">
        <f>GD13</f>
        <v/>
      </c>
      <c r="GE23">
        <f>GE13</f>
        <v/>
      </c>
      <c r="GF23">
        <f>GF13</f>
        <v/>
      </c>
      <c r="GG23">
        <f>GG13</f>
        <v/>
      </c>
      <c r="GH23">
        <f>GH13</f>
        <v/>
      </c>
      <c r="GI23">
        <f>GI13</f>
        <v/>
      </c>
      <c r="GJ23">
        <f>GJ13</f>
        <v/>
      </c>
      <c r="GK23">
        <f>GK13</f>
        <v/>
      </c>
      <c r="GL23">
        <f>GL13</f>
        <v/>
      </c>
      <c r="GM23">
        <f>GM13</f>
        <v/>
      </c>
      <c r="GN23">
        <f>GN13</f>
        <v/>
      </c>
      <c r="GO23">
        <f>GO13</f>
        <v/>
      </c>
      <c r="GP23">
        <f>GP13</f>
        <v/>
      </c>
      <c r="GQ23">
        <f>GQ13</f>
        <v/>
      </c>
      <c r="GR23">
        <f>GR13</f>
        <v/>
      </c>
      <c r="GS23">
        <f>GS13</f>
        <v/>
      </c>
      <c r="GT23">
        <f>GT13</f>
        <v/>
      </c>
      <c r="GU23">
        <f>GU13</f>
        <v/>
      </c>
      <c r="GV23">
        <f>GV13</f>
        <v/>
      </c>
      <c r="GW23">
        <f>GW13</f>
        <v/>
      </c>
      <c r="GX23">
        <f>GX13</f>
        <v/>
      </c>
      <c r="GY23">
        <f>GY13</f>
        <v/>
      </c>
      <c r="GZ23">
        <f>GZ13</f>
        <v/>
      </c>
      <c r="HA23">
        <f>HA13</f>
        <v/>
      </c>
      <c r="HB23">
        <f>HB13</f>
        <v/>
      </c>
      <c r="HC23">
        <f>HC13</f>
        <v/>
      </c>
      <c r="HD23">
        <f>HD13</f>
        <v/>
      </c>
      <c r="HE23">
        <f>HE13</f>
        <v/>
      </c>
      <c r="HF23">
        <f>HF13</f>
        <v/>
      </c>
      <c r="HG23">
        <f>HG13</f>
        <v/>
      </c>
      <c r="HH23">
        <f>HH13</f>
        <v/>
      </c>
      <c r="HI23">
        <f>HI13</f>
        <v/>
      </c>
      <c r="HJ23">
        <f>HJ13</f>
        <v/>
      </c>
      <c r="HK23">
        <f>HK13</f>
        <v/>
      </c>
      <c r="HL23">
        <f>HL13</f>
        <v/>
      </c>
      <c r="HM23">
        <f>HM13</f>
        <v/>
      </c>
      <c r="HN23">
        <f>HN13</f>
        <v/>
      </c>
      <c r="HO23">
        <f>HO13</f>
        <v/>
      </c>
      <c r="HP23">
        <f>HP13</f>
        <v/>
      </c>
      <c r="HQ23">
        <f>HQ13</f>
        <v/>
      </c>
      <c r="HR23">
        <f>HR13</f>
        <v/>
      </c>
      <c r="HS23">
        <f>HS13</f>
        <v/>
      </c>
      <c r="HT23">
        <f>HT13</f>
        <v/>
      </c>
      <c r="HU23">
        <f>HU13</f>
        <v/>
      </c>
      <c r="HV23">
        <f>HV13</f>
        <v/>
      </c>
      <c r="HW23">
        <f>HW13</f>
        <v/>
      </c>
      <c r="HX23">
        <f>HX13</f>
        <v/>
      </c>
      <c r="HY23">
        <f>HY13</f>
        <v/>
      </c>
      <c r="HZ23">
        <f>HZ13</f>
        <v/>
      </c>
      <c r="IA23">
        <f>IA13</f>
        <v/>
      </c>
      <c r="IB23">
        <f>IB13</f>
        <v/>
      </c>
      <c r="IC23">
        <f>IC13</f>
        <v/>
      </c>
      <c r="ID23">
        <f>ID13</f>
        <v/>
      </c>
      <c r="IE23">
        <f>IE13</f>
        <v/>
      </c>
      <c r="IF23">
        <f>IF13</f>
        <v/>
      </c>
      <c r="IG23">
        <f>IG13</f>
        <v/>
      </c>
      <c r="IH23">
        <f>IH13</f>
        <v/>
      </c>
      <c r="II23">
        <f>II13</f>
        <v/>
      </c>
      <c r="IJ23">
        <f>IJ13</f>
        <v/>
      </c>
      <c r="IK23">
        <f>IK13</f>
        <v/>
      </c>
      <c r="IL23">
        <f>IL13</f>
        <v/>
      </c>
      <c r="IM23">
        <f>IM13</f>
        <v/>
      </c>
      <c r="IN23">
        <f>IN13</f>
        <v/>
      </c>
      <c r="IO23">
        <f>IO13</f>
        <v/>
      </c>
      <c r="IP23">
        <f>IP13</f>
        <v/>
      </c>
      <c r="IQ23">
        <f>IQ13</f>
        <v/>
      </c>
      <c r="IR23">
        <f>IR13</f>
        <v/>
      </c>
      <c r="IS23">
        <f>IS13</f>
        <v/>
      </c>
      <c r="IT23">
        <f>IT13</f>
        <v/>
      </c>
      <c r="IU23">
        <f>IU13</f>
        <v/>
      </c>
      <c r="IV23">
        <f>IV13</f>
        <v/>
      </c>
      <c r="IW23">
        <f>IW13</f>
        <v/>
      </c>
      <c r="IX23">
        <f>IX13</f>
        <v/>
      </c>
      <c r="IY23">
        <f>IY13</f>
        <v/>
      </c>
      <c r="IZ23">
        <f>IZ13</f>
        <v/>
      </c>
      <c r="JA23">
        <f>JA13</f>
        <v/>
      </c>
      <c r="JB23">
        <f>JB13</f>
        <v/>
      </c>
      <c r="JC23">
        <f>JC13</f>
        <v/>
      </c>
      <c r="JD23">
        <f>JD13</f>
        <v/>
      </c>
      <c r="JE23">
        <f>JE13</f>
        <v/>
      </c>
      <c r="JF23">
        <f>JF13</f>
        <v/>
      </c>
      <c r="JG23">
        <f>JG13</f>
        <v/>
      </c>
      <c r="JH23">
        <f>JH13</f>
        <v/>
      </c>
      <c r="JI23">
        <f>JI13</f>
        <v/>
      </c>
      <c r="JJ23">
        <f>JJ13</f>
        <v/>
      </c>
      <c r="JK23">
        <f>JK13</f>
        <v/>
      </c>
      <c r="JL23">
        <f>JL13</f>
        <v/>
      </c>
      <c r="JM23">
        <f>JM13</f>
        <v/>
      </c>
      <c r="JN23">
        <f>JN13</f>
        <v/>
      </c>
      <c r="JO23">
        <f>JO13</f>
        <v/>
      </c>
      <c r="JP23">
        <f>JP13</f>
        <v/>
      </c>
      <c r="JQ23">
        <f>JQ13</f>
        <v/>
      </c>
      <c r="JR23">
        <f>JR13</f>
        <v/>
      </c>
      <c r="JS23">
        <f>JS13</f>
        <v/>
      </c>
      <c r="JT23">
        <f>JT13</f>
        <v/>
      </c>
      <c r="JU23">
        <f>JU13</f>
        <v/>
      </c>
      <c r="JV23">
        <f>JV13</f>
        <v/>
      </c>
      <c r="JW23">
        <f>JW13</f>
        <v/>
      </c>
      <c r="JX23">
        <f>JX13</f>
        <v/>
      </c>
      <c r="JY23">
        <f>JY13</f>
        <v/>
      </c>
      <c r="JZ23">
        <f>JZ13</f>
        <v/>
      </c>
      <c r="KA23">
        <f>KA13</f>
        <v/>
      </c>
      <c r="KB23">
        <f>KB13</f>
        <v/>
      </c>
      <c r="KC23">
        <f>KC13</f>
        <v/>
      </c>
      <c r="KD23">
        <f>KD13</f>
        <v/>
      </c>
      <c r="KE23">
        <f>KE13</f>
        <v/>
      </c>
      <c r="KF23">
        <f>KF13</f>
        <v/>
      </c>
      <c r="KG23">
        <f>KG13</f>
        <v/>
      </c>
      <c r="KH23">
        <f>KH13</f>
        <v/>
      </c>
      <c r="KI23">
        <f>KI13</f>
        <v/>
      </c>
      <c r="KJ23">
        <f>KJ13</f>
        <v/>
      </c>
      <c r="KK23">
        <f>KK13</f>
        <v/>
      </c>
      <c r="KL23">
        <f>KL13</f>
        <v/>
      </c>
      <c r="KM23">
        <f>KM13</f>
        <v/>
      </c>
      <c r="KN23">
        <f>KN13</f>
        <v/>
      </c>
      <c r="KO23">
        <f>KO13</f>
        <v/>
      </c>
      <c r="KP23">
        <f>KP13</f>
        <v/>
      </c>
      <c r="KQ23">
        <f>KQ13</f>
        <v/>
      </c>
      <c r="KR23">
        <f>KR13</f>
        <v/>
      </c>
      <c r="KS23">
        <f>KS13</f>
        <v/>
      </c>
      <c r="KT23">
        <f>KT13</f>
        <v/>
      </c>
      <c r="KU23">
        <f>KU13</f>
        <v/>
      </c>
      <c r="KV23">
        <f>KV13</f>
        <v/>
      </c>
      <c r="KW23">
        <f>KW13</f>
        <v/>
      </c>
      <c r="KX23">
        <f>KX13</f>
        <v/>
      </c>
      <c r="KY23">
        <f>KY13</f>
        <v/>
      </c>
      <c r="KZ23">
        <f>KZ13</f>
        <v/>
      </c>
      <c r="LA23">
        <f>LA13</f>
        <v/>
      </c>
      <c r="LB23">
        <f>LB13</f>
        <v/>
      </c>
      <c r="LC23">
        <f>LC13</f>
        <v/>
      </c>
      <c r="LD23">
        <f>LD13</f>
        <v/>
      </c>
      <c r="LE23">
        <f>LE13</f>
        <v/>
      </c>
      <c r="LF23">
        <f>LF13</f>
        <v/>
      </c>
      <c r="LG23">
        <f>LG13</f>
        <v/>
      </c>
      <c r="LH23">
        <f>LH13</f>
        <v/>
      </c>
      <c r="LI23">
        <f>LI13</f>
        <v/>
      </c>
      <c r="LJ23">
        <f>LJ13</f>
        <v/>
      </c>
      <c r="LK23">
        <f>LK13</f>
        <v/>
      </c>
      <c r="LL23">
        <f>LL13</f>
        <v/>
      </c>
      <c r="LM23">
        <f>LM13</f>
        <v/>
      </c>
      <c r="LN23">
        <f>LN13</f>
        <v/>
      </c>
      <c r="LO23">
        <f>LO13</f>
        <v/>
      </c>
      <c r="LP23">
        <f>LP13</f>
        <v/>
      </c>
      <c r="LQ23">
        <f>LQ13</f>
        <v/>
      </c>
      <c r="LR23">
        <f>LR13</f>
        <v/>
      </c>
      <c r="LS23">
        <f>LS13</f>
        <v/>
      </c>
      <c r="LT23">
        <f>LT13</f>
        <v/>
      </c>
      <c r="LU23">
        <f>LU13</f>
        <v/>
      </c>
      <c r="LV23">
        <f>LV13</f>
        <v/>
      </c>
      <c r="LW23">
        <f>LW13</f>
        <v/>
      </c>
      <c r="LX23">
        <f>LX13</f>
        <v/>
      </c>
      <c r="LY23">
        <f>LY13</f>
        <v/>
      </c>
      <c r="LZ23">
        <f>LZ13</f>
        <v/>
      </c>
      <c r="MA23">
        <f>MA13</f>
        <v/>
      </c>
      <c r="MB23">
        <f>MB13</f>
        <v/>
      </c>
      <c r="MC23">
        <f>MC13</f>
        <v/>
      </c>
      <c r="MD23">
        <f>MD13</f>
        <v/>
      </c>
      <c r="ME23">
        <f>ME13</f>
        <v/>
      </c>
      <c r="MF23">
        <f>MF13</f>
        <v/>
      </c>
      <c r="MG23">
        <f>MG13</f>
        <v/>
      </c>
      <c r="MH23">
        <f>MH13</f>
        <v/>
      </c>
      <c r="MI23">
        <f>MI13</f>
        <v/>
      </c>
      <c r="MJ23">
        <f>MJ13</f>
        <v/>
      </c>
      <c r="MK23">
        <f>MK13</f>
        <v/>
      </c>
      <c r="ML23">
        <f>ML13</f>
        <v/>
      </c>
      <c r="MM23">
        <f>MM13</f>
        <v/>
      </c>
      <c r="MN23">
        <f>MN13</f>
        <v/>
      </c>
      <c r="MO23">
        <f>MO13</f>
        <v/>
      </c>
      <c r="MP23">
        <f>MP13</f>
        <v/>
      </c>
      <c r="MQ23">
        <f>MQ13</f>
        <v/>
      </c>
      <c r="MR23">
        <f>MR13</f>
        <v/>
      </c>
      <c r="MS23">
        <f>MS13</f>
        <v/>
      </c>
      <c r="MT23">
        <f>MT13</f>
        <v/>
      </c>
      <c r="MU23">
        <f>MU13</f>
        <v/>
      </c>
      <c r="MV23">
        <f>MV13</f>
        <v/>
      </c>
      <c r="MW23">
        <f>MW13</f>
        <v/>
      </c>
      <c r="MX23">
        <f>MX13</f>
        <v/>
      </c>
      <c r="MY23">
        <f>MY13</f>
        <v/>
      </c>
      <c r="MZ23">
        <f>MZ13</f>
        <v/>
      </c>
      <c r="NA23">
        <f>NA13</f>
        <v/>
      </c>
      <c r="NB23">
        <f>NB13</f>
        <v/>
      </c>
      <c r="NC23">
        <f>NC13</f>
        <v/>
      </c>
      <c r="ND23">
        <f>ND13</f>
        <v/>
      </c>
      <c r="NE23">
        <f>NE13</f>
        <v/>
      </c>
      <c r="NF23">
        <f>NF13</f>
        <v/>
      </c>
      <c r="NG23">
        <f>NG13</f>
        <v/>
      </c>
      <c r="NH23">
        <f>NH13</f>
        <v/>
      </c>
      <c r="NI23">
        <f>NI13</f>
        <v/>
      </c>
      <c r="NJ23">
        <f>NJ13</f>
        <v/>
      </c>
      <c r="NK23">
        <f>NK13</f>
        <v/>
      </c>
      <c r="NL23">
        <f>NL13</f>
        <v/>
      </c>
      <c r="NM23">
        <f>NM13</f>
        <v/>
      </c>
      <c r="NN23">
        <f>NN13</f>
        <v/>
      </c>
      <c r="NO23">
        <f>NO13</f>
        <v/>
      </c>
      <c r="NP23">
        <f>NP13</f>
        <v/>
      </c>
      <c r="NQ23">
        <f>NQ13</f>
        <v/>
      </c>
      <c r="NR23">
        <f>NR13</f>
        <v/>
      </c>
      <c r="NS23">
        <f>NS13</f>
        <v/>
      </c>
      <c r="NT23">
        <f>NT13</f>
        <v/>
      </c>
      <c r="NU23">
        <f>NU13</f>
        <v/>
      </c>
      <c r="NV23">
        <f>NV13</f>
        <v/>
      </c>
      <c r="NW23">
        <f>NW13</f>
        <v/>
      </c>
      <c r="NX23">
        <f>NX13</f>
        <v/>
      </c>
      <c r="NY23">
        <f>NY13</f>
        <v/>
      </c>
      <c r="NZ23">
        <f>NZ13</f>
        <v/>
      </c>
      <c r="OA23">
        <f>OA13</f>
        <v/>
      </c>
      <c r="OB23">
        <f>OB13</f>
        <v/>
      </c>
      <c r="OC23">
        <f>OC13</f>
        <v/>
      </c>
      <c r="OD23">
        <f>OD13</f>
        <v/>
      </c>
      <c r="OE23">
        <f>OE13</f>
        <v/>
      </c>
      <c r="OF23">
        <f>OF13</f>
        <v/>
      </c>
      <c r="OG23">
        <f>OG13</f>
        <v/>
      </c>
      <c r="OH23">
        <f>OH13</f>
        <v/>
      </c>
      <c r="OI23">
        <f>OI13</f>
        <v/>
      </c>
      <c r="OJ23">
        <f>OJ13</f>
        <v/>
      </c>
      <c r="OK23">
        <f>OK13</f>
        <v/>
      </c>
      <c r="OL23">
        <f>OL13</f>
        <v/>
      </c>
      <c r="OM23">
        <f>OM13</f>
        <v/>
      </c>
      <c r="ON23">
        <f>ON13</f>
        <v/>
      </c>
      <c r="OO23">
        <f>OO13</f>
        <v/>
      </c>
      <c r="OP23">
        <f>OP13</f>
        <v/>
      </c>
      <c r="OQ23">
        <f>OQ13</f>
        <v/>
      </c>
      <c r="OR23">
        <f>OR13</f>
        <v/>
      </c>
      <c r="OS23">
        <f>OS13</f>
        <v/>
      </c>
      <c r="OT23">
        <f>OT13</f>
        <v/>
      </c>
      <c r="OU23">
        <f>OU13</f>
        <v/>
      </c>
      <c r="OV23">
        <f>OV13</f>
        <v/>
      </c>
      <c r="OW23">
        <f>OW13</f>
        <v/>
      </c>
      <c r="OX23">
        <f>OX13</f>
        <v/>
      </c>
      <c r="OY23">
        <f>OY13</f>
        <v/>
      </c>
      <c r="OZ23">
        <f>OZ13</f>
        <v/>
      </c>
      <c r="PA23">
        <f>PA13</f>
        <v/>
      </c>
      <c r="PB23">
        <f>PB13</f>
        <v/>
      </c>
      <c r="PC23">
        <f>PC13</f>
        <v/>
      </c>
      <c r="PD23">
        <f>PD13</f>
        <v/>
      </c>
      <c r="PE23">
        <f>PE13</f>
        <v/>
      </c>
      <c r="PF23">
        <f>PF13</f>
        <v/>
      </c>
      <c r="PG23">
        <f>PG13</f>
        <v/>
      </c>
      <c r="PH23">
        <f>PH13</f>
        <v/>
      </c>
      <c r="PI23">
        <f>PI13</f>
        <v/>
      </c>
      <c r="PJ23">
        <f>PJ13</f>
        <v/>
      </c>
      <c r="PK23">
        <f>PK13</f>
        <v/>
      </c>
      <c r="PL23">
        <f>PL13</f>
        <v/>
      </c>
      <c r="PM23">
        <f>PM13</f>
        <v/>
      </c>
      <c r="PN23">
        <f>PN13</f>
        <v/>
      </c>
      <c r="PO23">
        <f>PO13</f>
        <v/>
      </c>
      <c r="PP23">
        <f>PP13</f>
        <v/>
      </c>
      <c r="PQ23">
        <f>PQ13</f>
        <v/>
      </c>
      <c r="PR23">
        <f>PR13</f>
        <v/>
      </c>
      <c r="PS23">
        <f>PS13</f>
        <v/>
      </c>
      <c r="PT23">
        <f>PT13</f>
        <v/>
      </c>
      <c r="PU23">
        <f>PU13</f>
        <v/>
      </c>
      <c r="PV23">
        <f>PV13</f>
        <v/>
      </c>
      <c r="PW23">
        <f>PW13</f>
        <v/>
      </c>
      <c r="PX23">
        <f>PX13</f>
        <v/>
      </c>
      <c r="PY23">
        <f>PY13</f>
        <v/>
      </c>
      <c r="PZ23">
        <f>PZ13</f>
        <v/>
      </c>
      <c r="QA23">
        <f>QA13</f>
        <v/>
      </c>
      <c r="QB23">
        <f>QB13</f>
        <v/>
      </c>
      <c r="QC23">
        <f>QC13</f>
        <v/>
      </c>
      <c r="QD23">
        <f>QD13</f>
        <v/>
      </c>
      <c r="QE23">
        <f>QE13</f>
        <v/>
      </c>
      <c r="QF23">
        <f>QF13</f>
        <v/>
      </c>
      <c r="QG23">
        <f>QG13</f>
        <v/>
      </c>
      <c r="QH23">
        <f>QH13</f>
        <v/>
      </c>
      <c r="QI23">
        <f>QI13</f>
        <v/>
      </c>
      <c r="QJ23">
        <f>QJ13</f>
        <v/>
      </c>
      <c r="QK23">
        <f>QK13</f>
        <v/>
      </c>
      <c r="QL23">
        <f>QL13</f>
        <v/>
      </c>
      <c r="QM23">
        <f>QM13</f>
        <v/>
      </c>
      <c r="QN23">
        <f>QN13</f>
        <v/>
      </c>
      <c r="QO23">
        <f>QO13</f>
        <v/>
      </c>
      <c r="QP23">
        <f>QP13</f>
        <v/>
      </c>
      <c r="QQ23">
        <f>QQ13</f>
        <v/>
      </c>
      <c r="QR23">
        <f>QR13</f>
        <v/>
      </c>
      <c r="QS23">
        <f>QS13</f>
        <v/>
      </c>
      <c r="QT23">
        <f>QT13</f>
        <v/>
      </c>
      <c r="QU23">
        <f>QU13</f>
        <v/>
      </c>
      <c r="QV23">
        <f>QV13</f>
        <v/>
      </c>
      <c r="QW23">
        <f>QW13</f>
        <v/>
      </c>
      <c r="QX23">
        <f>QX13</f>
        <v/>
      </c>
      <c r="QY23">
        <f>QY13</f>
        <v/>
      </c>
      <c r="QZ23">
        <f>QZ13</f>
        <v/>
      </c>
      <c r="RA23">
        <f>RA13</f>
        <v/>
      </c>
      <c r="RB23">
        <f>RB13</f>
        <v/>
      </c>
      <c r="RC23">
        <f>RC13</f>
        <v/>
      </c>
      <c r="RD23">
        <f>RD13</f>
        <v/>
      </c>
      <c r="RE23">
        <f>RE13</f>
        <v/>
      </c>
      <c r="RF23">
        <f>RF13</f>
        <v/>
      </c>
      <c r="RG23">
        <f>RG13</f>
        <v/>
      </c>
      <c r="RH23">
        <f>RH13</f>
        <v/>
      </c>
      <c r="RI23">
        <f>RI13</f>
        <v/>
      </c>
      <c r="RJ23">
        <f>RJ13</f>
        <v/>
      </c>
      <c r="RK23">
        <f>RK13</f>
        <v/>
      </c>
      <c r="RL23">
        <f>RL13</f>
        <v/>
      </c>
      <c r="RM23">
        <f>RM13</f>
        <v/>
      </c>
      <c r="RN23">
        <f>RN13</f>
        <v/>
      </c>
      <c r="RO23">
        <f>RO13</f>
        <v/>
      </c>
      <c r="RP23">
        <f>RP13</f>
        <v/>
      </c>
      <c r="RQ23">
        <f>RQ13</f>
        <v/>
      </c>
      <c r="RR23">
        <f>RR13</f>
        <v/>
      </c>
      <c r="RS23">
        <f>RS13</f>
        <v/>
      </c>
      <c r="RT23">
        <f>RT13</f>
        <v/>
      </c>
      <c r="RU23">
        <f>RU13</f>
        <v/>
      </c>
      <c r="RV23">
        <f>RV13</f>
        <v/>
      </c>
      <c r="RW23">
        <f>RW13</f>
        <v/>
      </c>
      <c r="RX23">
        <f>RX13</f>
        <v/>
      </c>
      <c r="RY23">
        <f>RY13</f>
        <v/>
      </c>
      <c r="RZ23">
        <f>RZ13</f>
        <v/>
      </c>
      <c r="SA23">
        <f>SA13</f>
        <v/>
      </c>
      <c r="SB23">
        <f>SB13</f>
        <v/>
      </c>
      <c r="SC23">
        <f>SC13</f>
        <v/>
      </c>
      <c r="SD23">
        <f>SD13</f>
        <v/>
      </c>
      <c r="SE23">
        <f>SE13</f>
        <v/>
      </c>
      <c r="SF23">
        <f>SF13</f>
        <v/>
      </c>
      <c r="SG23">
        <f>SG13</f>
        <v/>
      </c>
      <c r="SH23">
        <f>SH13</f>
        <v/>
      </c>
      <c r="SI23">
        <f>SI13</f>
        <v/>
      </c>
      <c r="SJ23">
        <f>SJ13</f>
        <v/>
      </c>
      <c r="SK23">
        <f>SK13</f>
        <v/>
      </c>
      <c r="SL23">
        <f>SL13</f>
        <v/>
      </c>
      <c r="SM23">
        <f>SM13</f>
        <v/>
      </c>
      <c r="SN23">
        <f>SN13</f>
        <v/>
      </c>
      <c r="SO23">
        <f>SO13</f>
        <v/>
      </c>
      <c r="SP23">
        <f>SP13</f>
        <v/>
      </c>
      <c r="SQ23">
        <f>SQ13</f>
        <v/>
      </c>
      <c r="SR23">
        <f>SR13</f>
        <v/>
      </c>
      <c r="SS23">
        <f>SS13</f>
        <v/>
      </c>
      <c r="ST23">
        <f>ST13</f>
        <v/>
      </c>
      <c r="SU23">
        <f>SU13</f>
        <v/>
      </c>
      <c r="SV23">
        <f>SV13</f>
        <v/>
      </c>
      <c r="SW23">
        <f>SW13</f>
        <v/>
      </c>
      <c r="SX23">
        <f>SX13</f>
        <v/>
      </c>
      <c r="SY23">
        <f>SY13</f>
        <v/>
      </c>
      <c r="SZ23">
        <f>SZ13</f>
        <v/>
      </c>
      <c r="TA23">
        <f>TA13</f>
        <v/>
      </c>
      <c r="TB23">
        <f>TB13</f>
        <v/>
      </c>
      <c r="TC23">
        <f>TC13</f>
        <v/>
      </c>
      <c r="TD23">
        <f>TD13</f>
        <v/>
      </c>
      <c r="TE23">
        <f>TE13</f>
        <v/>
      </c>
      <c r="TF23">
        <f>TF13</f>
        <v/>
      </c>
      <c r="TG23">
        <f>TG13</f>
        <v/>
      </c>
      <c r="TH23">
        <f>TH13</f>
        <v/>
      </c>
      <c r="TI23">
        <f>TI13</f>
        <v/>
      </c>
      <c r="TJ23">
        <f>TJ13</f>
        <v/>
      </c>
      <c r="TK23">
        <f>TK13</f>
        <v/>
      </c>
      <c r="TL23">
        <f>TL13</f>
        <v/>
      </c>
      <c r="TM23">
        <f>TM13</f>
        <v/>
      </c>
      <c r="TN23">
        <f>TN13</f>
        <v/>
      </c>
      <c r="TO23">
        <f>TO13</f>
        <v/>
      </c>
      <c r="TP23">
        <f>TP13</f>
        <v/>
      </c>
      <c r="TQ23">
        <f>TQ13</f>
        <v/>
      </c>
      <c r="TR23">
        <f>TR13</f>
        <v/>
      </c>
      <c r="TS23">
        <f>TS13</f>
        <v/>
      </c>
      <c r="TT23">
        <f>TT13</f>
        <v/>
      </c>
      <c r="TU23">
        <f>TU13</f>
        <v/>
      </c>
      <c r="TV23">
        <f>TV13</f>
        <v/>
      </c>
      <c r="TW23">
        <f>TW13</f>
        <v/>
      </c>
      <c r="TX23">
        <f>TX13</f>
        <v/>
      </c>
      <c r="TY23">
        <f>TY13</f>
        <v/>
      </c>
      <c r="TZ23">
        <f>TZ13</f>
        <v/>
      </c>
    </row>
    <row r="25" spans="1:546">
      <c r="A25" t="s">
        <v>98</v>
      </c>
    </row>
    <row r="26" spans="1:546">
      <c r="A26" t="s">
        <v>8</v>
      </c>
      <c r="BC26">
        <f>SUM(BC28:BC35)</f>
        <v/>
      </c>
      <c r="BD26">
        <f>SUM(BD28:BD35)</f>
        <v/>
      </c>
      <c r="BE26">
        <f>SUM(BE28:BE35)</f>
        <v/>
      </c>
      <c r="BF26">
        <f>SUM(BF28:BF35)</f>
        <v/>
      </c>
      <c r="BG26">
        <f>SUM(BG28:BG35)</f>
        <v/>
      </c>
      <c r="BH26">
        <f>SUM(BH28:BH35)</f>
        <v/>
      </c>
      <c r="BI26">
        <f>SUM(BI28:BI35)</f>
        <v/>
      </c>
      <c r="BJ26">
        <f>SUM(BJ28:BJ35)</f>
        <v/>
      </c>
      <c r="BK26">
        <f>SUM(BK28:BK35)</f>
        <v/>
      </c>
      <c r="BL26">
        <f>SUM(BL28:BL35)</f>
        <v/>
      </c>
      <c r="BM26">
        <f>SUM(BM28:BM35)</f>
        <v/>
      </c>
      <c r="BN26">
        <f>SUM(BN28:BN35)</f>
        <v/>
      </c>
      <c r="BO26">
        <f>SUM(BO28:BO35)</f>
        <v/>
      </c>
      <c r="BP26">
        <f>SUM(BP28:BP35)</f>
        <v/>
      </c>
      <c r="BQ26">
        <f>SUM(BQ28:BQ35)</f>
        <v/>
      </c>
      <c r="BR26">
        <f>SUM(BR28:BR35)</f>
        <v/>
      </c>
      <c r="BS26">
        <f>SUM(BS28:BS35)</f>
        <v/>
      </c>
      <c r="BT26">
        <f>SUM(BT28:BT35)</f>
        <v/>
      </c>
      <c r="BU26">
        <f>SUM(BU28:BU35)</f>
        <v/>
      </c>
      <c r="BV26">
        <f>SUM(BV28:BV35)</f>
        <v/>
      </c>
      <c r="BW26">
        <f>SUM(BW28:BW35)</f>
        <v/>
      </c>
      <c r="BX26">
        <f>SUM(BX28:BX35)</f>
        <v/>
      </c>
      <c r="BY26">
        <f>SUM(BY28:BY35)</f>
        <v/>
      </c>
      <c r="BZ26">
        <f>SUM(BZ28:BZ35)</f>
        <v/>
      </c>
      <c r="CA26">
        <f>SUM(CA28:CA35)</f>
        <v/>
      </c>
      <c r="CB26">
        <f>SUM(CB28:CB35)</f>
        <v/>
      </c>
      <c r="CC26">
        <f>SUM(CC28:CC35)</f>
        <v/>
      </c>
      <c r="CD26">
        <f>SUM(CD28:CD35)</f>
        <v/>
      </c>
      <c r="CE26">
        <f>SUM(CE28:CE35)</f>
        <v/>
      </c>
      <c r="CF26">
        <f>SUM(CF28:CF35)</f>
        <v/>
      </c>
      <c r="CG26">
        <f>SUM(CG28:CG35)</f>
        <v/>
      </c>
      <c r="CH26">
        <f>SUM(CH28:CH35)</f>
        <v/>
      </c>
      <c r="CI26">
        <f>SUM(CI28:CI35)</f>
        <v/>
      </c>
      <c r="CJ26">
        <f>SUM(CJ28:CJ35)</f>
        <v/>
      </c>
      <c r="CK26">
        <f>SUM(CK28:CK35)</f>
        <v/>
      </c>
      <c r="CL26">
        <f>SUM(CL28:CL35)</f>
        <v/>
      </c>
      <c r="CM26">
        <f>SUM(CM28:CM35)</f>
        <v/>
      </c>
      <c r="CN26">
        <f>SUM(CN28:CN35)</f>
        <v/>
      </c>
      <c r="CO26">
        <f>SUM(CO28:CO35)</f>
        <v/>
      </c>
      <c r="CP26">
        <f>SUM(CP28:CP35)</f>
        <v/>
      </c>
      <c r="CQ26">
        <f>SUM(CQ28:CQ35)</f>
        <v/>
      </c>
      <c r="CR26">
        <f>SUM(CR28:CR35)</f>
        <v/>
      </c>
      <c r="CS26">
        <f>SUM(CS28:CS35)</f>
        <v/>
      </c>
      <c r="CT26">
        <f>SUM(CT28:CT35)</f>
        <v/>
      </c>
      <c r="CU26">
        <f>SUM(CU28:CU35)</f>
        <v/>
      </c>
      <c r="CV26">
        <f>SUM(CV28:CV35)</f>
        <v/>
      </c>
      <c r="CW26">
        <f>SUM(CW28:CW35)</f>
        <v/>
      </c>
      <c r="CX26">
        <f>SUM(CX28:CX35)</f>
        <v/>
      </c>
      <c r="CY26">
        <f>SUM(CY28:CY35)</f>
        <v/>
      </c>
      <c r="CZ26">
        <f>SUM(CZ28:CZ35)</f>
        <v/>
      </c>
      <c r="DA26">
        <f>SUM(DA28:DA35)</f>
        <v/>
      </c>
      <c r="DB26">
        <f>SUM(DB28:DB35)</f>
        <v/>
      </c>
      <c r="DC26">
        <f>SUM(DC28:DC35)</f>
        <v/>
      </c>
      <c r="DD26">
        <f>SUM(DD28:DD35)</f>
        <v/>
      </c>
      <c r="DE26">
        <f>SUM(DE28:DE35)</f>
        <v/>
      </c>
      <c r="DF26">
        <f>SUM(DF28:DF35)</f>
        <v/>
      </c>
      <c r="DG26">
        <f>SUM(DG28:DG35)</f>
        <v/>
      </c>
      <c r="DH26">
        <f>SUM(DH28:DH35)</f>
        <v/>
      </c>
      <c r="DI26">
        <f>SUM(DI28:DI35)</f>
        <v/>
      </c>
      <c r="DJ26">
        <f>SUM(DJ28:DJ35)</f>
        <v/>
      </c>
      <c r="DK26">
        <f>SUM(DK28:DK35)</f>
        <v/>
      </c>
      <c r="DL26">
        <f>SUM(DL28:DL35)</f>
        <v/>
      </c>
      <c r="DM26">
        <f>SUM(DM28:DM35)</f>
        <v/>
      </c>
      <c r="DN26">
        <f>SUM(DN28:DN35)</f>
        <v/>
      </c>
      <c r="DO26">
        <f>SUM(DO28:DO35)</f>
        <v/>
      </c>
      <c r="DP26">
        <f>SUM(DP28:DP35)</f>
        <v/>
      </c>
      <c r="DQ26">
        <f>SUM(DQ28:DQ35)</f>
        <v/>
      </c>
      <c r="DR26">
        <f>SUM(DR28:DR35)</f>
        <v/>
      </c>
      <c r="DS26">
        <f>SUM(DS28:DS35)</f>
        <v/>
      </c>
      <c r="DT26">
        <f>SUM(DT28:DT35)</f>
        <v/>
      </c>
      <c r="DU26">
        <f>SUM(DU28:DU35)</f>
        <v/>
      </c>
      <c r="DV26">
        <f>SUM(DV28:DV35)</f>
        <v/>
      </c>
      <c r="DW26">
        <f>SUM(DW28:DW35)</f>
        <v/>
      </c>
      <c r="DX26">
        <f>SUM(DX28:DX35)</f>
        <v/>
      </c>
      <c r="DY26">
        <f>SUM(DY28:DY35)</f>
        <v/>
      </c>
      <c r="DZ26">
        <f>SUM(DZ28:DZ35)</f>
        <v/>
      </c>
      <c r="EA26">
        <f>SUM(EA28:EA35)</f>
        <v/>
      </c>
      <c r="EB26">
        <f>SUM(EB28:EB35)</f>
        <v/>
      </c>
      <c r="EC26">
        <f>SUM(EC28:EC35)</f>
        <v/>
      </c>
      <c r="ED26">
        <f>SUM(ED28:ED35)</f>
        <v/>
      </c>
      <c r="EE26">
        <f>SUM(EE28:EE35)</f>
        <v/>
      </c>
      <c r="EF26">
        <f>SUM(EF28:EF35)</f>
        <v/>
      </c>
      <c r="EG26">
        <f>SUM(EG28:EG35)</f>
        <v/>
      </c>
      <c r="EH26">
        <f>SUM(EH28:EH35)</f>
        <v/>
      </c>
      <c r="EI26">
        <f>SUM(EI28:EI35)</f>
        <v/>
      </c>
      <c r="EJ26">
        <f>SUM(EJ28:EJ35)</f>
        <v/>
      </c>
      <c r="EK26">
        <f>SUM(EK28:EK35)</f>
        <v/>
      </c>
      <c r="EL26">
        <f>SUM(EL28:EL35)</f>
        <v/>
      </c>
      <c r="EM26">
        <f>SUM(EM28:EM35)</f>
        <v/>
      </c>
      <c r="EN26">
        <f>SUM(EN28:EN35)</f>
        <v/>
      </c>
      <c r="EO26">
        <f>SUM(EO28:EO35)</f>
        <v/>
      </c>
      <c r="EP26">
        <f>SUM(EP28:EP35)</f>
        <v/>
      </c>
      <c r="EQ26">
        <f>SUM(EQ28:EQ35)</f>
        <v/>
      </c>
      <c r="ER26">
        <f>SUM(ER28:ER35)</f>
        <v/>
      </c>
      <c r="ES26">
        <f>SUM(ES28:ES35)</f>
        <v/>
      </c>
      <c r="ET26">
        <f>SUM(ET28:ET35)</f>
        <v/>
      </c>
      <c r="EU26">
        <f>SUM(EU28:EU35)</f>
        <v/>
      </c>
      <c r="EV26">
        <f>SUM(EV28:EV35)</f>
        <v/>
      </c>
      <c r="EW26">
        <f>SUM(EW28:EW35)</f>
        <v/>
      </c>
      <c r="EX26">
        <f>SUM(EX28:EX35)</f>
        <v/>
      </c>
      <c r="EY26">
        <f>SUM(EY28:EY35)</f>
        <v/>
      </c>
      <c r="EZ26">
        <f>SUM(EZ28:EZ35)</f>
        <v/>
      </c>
      <c r="FA26">
        <f>SUM(FA28:FA35)</f>
        <v/>
      </c>
      <c r="FB26">
        <f>SUM(FB28:FB35)</f>
        <v/>
      </c>
      <c r="FC26">
        <f>SUM(FC28:FC35)</f>
        <v/>
      </c>
      <c r="FD26">
        <f>SUM(FD28:FD35)</f>
        <v/>
      </c>
      <c r="FE26">
        <f>SUM(FE28:FE35)</f>
        <v/>
      </c>
      <c r="FF26">
        <f>SUM(FF28:FF35)</f>
        <v/>
      </c>
      <c r="FG26">
        <f>SUM(FG28:FG35)</f>
        <v/>
      </c>
      <c r="FH26">
        <f>SUM(FH28:FH35)</f>
        <v/>
      </c>
      <c r="FI26">
        <f>SUM(FI28:FI35)</f>
        <v/>
      </c>
      <c r="FJ26">
        <f>SUM(FJ28:FJ35)</f>
        <v/>
      </c>
      <c r="FK26">
        <f>SUM(FK28:FK35)</f>
        <v/>
      </c>
      <c r="FL26">
        <f>SUM(FL28:FL35)</f>
        <v/>
      </c>
      <c r="FM26">
        <f>SUM(FM28:FM35)</f>
        <v/>
      </c>
      <c r="FN26">
        <f>SUM(FN28:FN35)</f>
        <v/>
      </c>
      <c r="FO26">
        <f>SUM(FO28:FO35)</f>
        <v/>
      </c>
      <c r="FP26">
        <f>SUM(FP28:FP35)</f>
        <v/>
      </c>
      <c r="FQ26">
        <f>SUM(FQ28:FQ35)</f>
        <v/>
      </c>
      <c r="FR26">
        <f>SUM(FR28:FR35)</f>
        <v/>
      </c>
      <c r="FS26">
        <f>SUM(FS28:FS35)</f>
        <v/>
      </c>
      <c r="FT26">
        <f>SUM(FT28:FT35)</f>
        <v/>
      </c>
      <c r="FU26">
        <f>SUM(FU28:FU35)</f>
        <v/>
      </c>
      <c r="FV26">
        <f>SUM(FV28:FV35)</f>
        <v/>
      </c>
      <c r="FW26">
        <f>SUM(FW28:FW35)</f>
        <v/>
      </c>
      <c r="FX26">
        <f>SUM(FX28:FX35)</f>
        <v/>
      </c>
      <c r="FY26">
        <f>SUM(FY28:FY35)</f>
        <v/>
      </c>
      <c r="FZ26">
        <f>SUM(FZ28:FZ35)</f>
        <v/>
      </c>
      <c r="GA26">
        <f>SUM(GA28:GA35)</f>
        <v/>
      </c>
      <c r="GB26">
        <f>SUM(GB28:GB35)</f>
        <v/>
      </c>
      <c r="GC26">
        <f>SUM(GC28:GC35)</f>
        <v/>
      </c>
      <c r="GD26">
        <f>SUM(GD28:GD35)</f>
        <v/>
      </c>
      <c r="GE26">
        <f>SUM(GE28:GE35)</f>
        <v/>
      </c>
      <c r="GF26">
        <f>SUM(GF28:GF35)</f>
        <v/>
      </c>
      <c r="GG26">
        <f>SUM(GG28:GG35)</f>
        <v/>
      </c>
      <c r="GH26">
        <f>SUM(GH28:GH35)</f>
        <v/>
      </c>
      <c r="GI26">
        <f>SUM(GI28:GI35)</f>
        <v/>
      </c>
      <c r="GJ26">
        <f>SUM(GJ28:GJ35)</f>
        <v/>
      </c>
      <c r="GK26">
        <f>SUM(GK28:GK35)</f>
        <v/>
      </c>
      <c r="GL26">
        <f>SUM(GL28:GL35)</f>
        <v/>
      </c>
      <c r="GM26">
        <f>SUM(GM28:GM35)</f>
        <v/>
      </c>
      <c r="GN26">
        <f>SUM(GN28:GN35)</f>
        <v/>
      </c>
      <c r="GO26">
        <f>SUM(GO28:GO35)</f>
        <v/>
      </c>
      <c r="GP26">
        <f>SUM(GP28:GP35)</f>
        <v/>
      </c>
      <c r="GQ26">
        <f>SUM(GQ28:GQ35)</f>
        <v/>
      </c>
      <c r="GR26">
        <f>SUM(GR28:GR35)</f>
        <v/>
      </c>
      <c r="GS26">
        <f>SUM(GS28:GS35)</f>
        <v/>
      </c>
      <c r="GT26">
        <f>SUM(GT28:GT35)</f>
        <v/>
      </c>
      <c r="GU26">
        <f>SUM(GU28:GU35)</f>
        <v/>
      </c>
      <c r="GV26">
        <f>SUM(GV28:GV35)</f>
        <v/>
      </c>
      <c r="GW26">
        <f>SUM(GW28:GW35)</f>
        <v/>
      </c>
      <c r="GX26">
        <f>SUM(GX28:GX35)</f>
        <v/>
      </c>
      <c r="GY26">
        <f>SUM(GY28:GY35)</f>
        <v/>
      </c>
      <c r="GZ26">
        <f>SUM(GZ28:GZ35)</f>
        <v/>
      </c>
      <c r="HA26">
        <f>SUM(HA28:HA35)</f>
        <v/>
      </c>
      <c r="HB26">
        <f>SUM(HB28:HB35)</f>
        <v/>
      </c>
      <c r="HC26">
        <f>SUM(HC28:HC35)</f>
        <v/>
      </c>
      <c r="HD26">
        <f>SUM(HD28:HD35)</f>
        <v/>
      </c>
      <c r="HE26">
        <f>SUM(HE28:HE35)</f>
        <v/>
      </c>
      <c r="HF26">
        <f>SUM(HF28:HF35)</f>
        <v/>
      </c>
      <c r="HG26">
        <f>SUM(HG28:HG35)</f>
        <v/>
      </c>
      <c r="HH26">
        <f>SUM(HH28:HH35)</f>
        <v/>
      </c>
      <c r="HI26">
        <f>SUM(HI28:HI35)</f>
        <v/>
      </c>
      <c r="HJ26">
        <f>SUM(HJ28:HJ35)</f>
        <v/>
      </c>
      <c r="HK26">
        <f>SUM(HK28:HK35)</f>
        <v/>
      </c>
      <c r="HL26">
        <f>SUM(HL28:HL35)</f>
        <v/>
      </c>
      <c r="HM26">
        <f>SUM(HM28:HM35)</f>
        <v/>
      </c>
      <c r="HN26">
        <f>SUM(HN28:HN35)</f>
        <v/>
      </c>
      <c r="HO26">
        <f>SUM(HO28:HO35)</f>
        <v/>
      </c>
      <c r="HP26">
        <f>SUM(HP28:HP35)</f>
        <v/>
      </c>
      <c r="HQ26">
        <f>SUM(HQ28:HQ35)</f>
        <v/>
      </c>
      <c r="HR26">
        <f>SUM(HR28:HR35)</f>
        <v/>
      </c>
      <c r="HS26">
        <f>SUM(HS28:HS35)</f>
        <v/>
      </c>
      <c r="HT26">
        <f>SUM(HT28:HT35)</f>
        <v/>
      </c>
      <c r="HU26">
        <f>SUM(HU28:HU35)</f>
        <v/>
      </c>
      <c r="HV26">
        <f>SUM(HV28:HV35)</f>
        <v/>
      </c>
      <c r="HW26">
        <f>SUM(HW28:HW35)</f>
        <v/>
      </c>
      <c r="HX26">
        <f>SUM(HX28:HX35)</f>
        <v/>
      </c>
      <c r="HY26">
        <f>SUM(HY28:HY35)</f>
        <v/>
      </c>
      <c r="HZ26">
        <f>SUM(HZ28:HZ35)</f>
        <v/>
      </c>
      <c r="IA26">
        <f>SUM(IA28:IA35)</f>
        <v/>
      </c>
      <c r="IB26">
        <f>SUM(IB28:IB35)</f>
        <v/>
      </c>
      <c r="IC26">
        <f>SUM(IC28:IC35)</f>
        <v/>
      </c>
      <c r="ID26">
        <f>SUM(ID28:ID35)</f>
        <v/>
      </c>
      <c r="IE26">
        <f>SUM(IE28:IE35)</f>
        <v/>
      </c>
      <c r="IF26">
        <f>SUM(IF28:IF35)</f>
        <v/>
      </c>
      <c r="IG26">
        <f>SUM(IG28:IG35)</f>
        <v/>
      </c>
      <c r="IH26">
        <f>SUM(IH28:IH35)</f>
        <v/>
      </c>
      <c r="II26">
        <f>SUM(II28:II35)</f>
        <v/>
      </c>
      <c r="IJ26">
        <f>SUM(IJ28:IJ35)</f>
        <v/>
      </c>
      <c r="IK26">
        <f>SUM(IK28:IK35)</f>
        <v/>
      </c>
      <c r="IL26">
        <f>SUM(IL28:IL35)</f>
        <v/>
      </c>
      <c r="IM26">
        <f>SUM(IM28:IM35)</f>
        <v/>
      </c>
      <c r="IN26">
        <f>SUM(IN28:IN35)</f>
        <v/>
      </c>
      <c r="IO26">
        <f>SUM(IO28:IO35)</f>
        <v/>
      </c>
      <c r="IP26">
        <f>SUM(IP28:IP35)</f>
        <v/>
      </c>
      <c r="IQ26">
        <f>SUM(IQ28:IQ35)</f>
        <v/>
      </c>
      <c r="IR26">
        <f>SUM(IR28:IR35)</f>
        <v/>
      </c>
      <c r="IS26">
        <f>SUM(IS28:IS35)</f>
        <v/>
      </c>
      <c r="IT26">
        <f>SUM(IT28:IT35)</f>
        <v/>
      </c>
      <c r="IU26">
        <f>SUM(IU28:IU35)</f>
        <v/>
      </c>
      <c r="IV26">
        <f>SUM(IV28:IV35)</f>
        <v/>
      </c>
      <c r="IW26">
        <f>SUM(IW28:IW35)</f>
        <v/>
      </c>
      <c r="IX26">
        <f>SUM(IX28:IX35)</f>
        <v/>
      </c>
      <c r="IY26">
        <f>SUM(IY28:IY35)</f>
        <v/>
      </c>
      <c r="IZ26">
        <f>SUM(IZ28:IZ35)</f>
        <v/>
      </c>
      <c r="JA26">
        <f>SUM(JA28:JA35)</f>
        <v/>
      </c>
      <c r="JB26">
        <f>SUM(JB28:JB35)</f>
        <v/>
      </c>
      <c r="JC26">
        <f>SUM(JC28:JC35)</f>
        <v/>
      </c>
      <c r="JD26">
        <f>SUM(JD28:JD35)</f>
        <v/>
      </c>
      <c r="JE26">
        <f>SUM(JE28:JE35)</f>
        <v/>
      </c>
      <c r="JF26">
        <f>SUM(JF28:JF35)</f>
        <v/>
      </c>
      <c r="JG26">
        <f>SUM(JG28:JG35)</f>
        <v/>
      </c>
      <c r="JH26">
        <f>SUM(JH28:JH35)</f>
        <v/>
      </c>
      <c r="JI26">
        <f>SUM(JI28:JI35)</f>
        <v/>
      </c>
      <c r="JJ26">
        <f>SUM(JJ28:JJ35)</f>
        <v/>
      </c>
      <c r="JK26">
        <f>SUM(JK28:JK35)</f>
        <v/>
      </c>
      <c r="JL26">
        <f>SUM(JL28:JL35)</f>
        <v/>
      </c>
      <c r="JM26">
        <f>SUM(JM28:JM35)</f>
        <v/>
      </c>
      <c r="JN26">
        <f>SUM(JN28:JN35)</f>
        <v/>
      </c>
      <c r="JO26">
        <f>SUM(JO28:JO35)</f>
        <v/>
      </c>
      <c r="JP26">
        <f>SUM(JP28:JP35)</f>
        <v/>
      </c>
      <c r="JQ26">
        <f>SUM(JQ28:JQ35)</f>
        <v/>
      </c>
      <c r="JR26">
        <f>SUM(JR28:JR35)</f>
        <v/>
      </c>
      <c r="JS26">
        <f>SUM(JS28:JS35)</f>
        <v/>
      </c>
      <c r="JT26">
        <f>SUM(JT28:JT35)</f>
        <v/>
      </c>
      <c r="JU26">
        <f>SUM(JU28:JU35)</f>
        <v/>
      </c>
      <c r="JV26">
        <f>SUM(JV28:JV35)</f>
        <v/>
      </c>
      <c r="JW26">
        <f>SUM(JW28:JW35)</f>
        <v/>
      </c>
      <c r="JX26">
        <f>SUM(JX28:JX35)</f>
        <v/>
      </c>
      <c r="JY26">
        <f>SUM(JY28:JY35)</f>
        <v/>
      </c>
      <c r="JZ26">
        <f>SUM(JZ28:JZ35)</f>
        <v/>
      </c>
      <c r="KA26">
        <f>SUM(KA28:KA35)</f>
        <v/>
      </c>
      <c r="KB26">
        <f>SUM(KB28:KB35)</f>
        <v/>
      </c>
      <c r="KC26">
        <f>SUM(KC28:KC35)</f>
        <v/>
      </c>
      <c r="KD26">
        <f>SUM(KD28:KD35)</f>
        <v/>
      </c>
      <c r="KE26">
        <f>SUM(KE28:KE35)</f>
        <v/>
      </c>
      <c r="KF26">
        <f>SUM(KF28:KF35)</f>
        <v/>
      </c>
      <c r="KG26">
        <f>SUM(KG28:KG35)</f>
        <v/>
      </c>
      <c r="KH26">
        <f>SUM(KH28:KH35)</f>
        <v/>
      </c>
      <c r="KI26">
        <f>SUM(KI28:KI35)</f>
        <v/>
      </c>
      <c r="KJ26">
        <f>SUM(KJ28:KJ35)</f>
        <v/>
      </c>
      <c r="KK26">
        <f>SUM(KK28:KK35)</f>
        <v/>
      </c>
      <c r="KL26">
        <f>SUM(KL28:KL35)</f>
        <v/>
      </c>
      <c r="KM26">
        <f>SUM(KM28:KM35)</f>
        <v/>
      </c>
      <c r="KN26">
        <f>SUM(KN28:KN35)</f>
        <v/>
      </c>
      <c r="KO26">
        <f>SUM(KO28:KO35)</f>
        <v/>
      </c>
      <c r="KP26">
        <f>SUM(KP28:KP35)</f>
        <v/>
      </c>
      <c r="KQ26">
        <f>SUM(KQ28:KQ35)</f>
        <v/>
      </c>
      <c r="KR26">
        <f>SUM(KR28:KR35)</f>
        <v/>
      </c>
      <c r="KS26">
        <f>SUM(KS28:KS35)</f>
        <v/>
      </c>
      <c r="KT26">
        <f>SUM(KT28:KT35)</f>
        <v/>
      </c>
      <c r="KU26">
        <f>SUM(KU28:KU35)</f>
        <v/>
      </c>
      <c r="KV26">
        <f>SUM(KV28:KV35)</f>
        <v/>
      </c>
      <c r="KW26">
        <f>SUM(KW28:KW35)</f>
        <v/>
      </c>
      <c r="KX26">
        <f>SUM(KX28:KX35)</f>
        <v/>
      </c>
      <c r="KY26">
        <f>SUM(KY28:KY35)</f>
        <v/>
      </c>
      <c r="KZ26">
        <f>SUM(KZ28:KZ35)</f>
        <v/>
      </c>
      <c r="LA26">
        <f>SUM(LA28:LA35)</f>
        <v/>
      </c>
      <c r="LB26">
        <f>SUM(LB28:LB35)</f>
        <v/>
      </c>
      <c r="LC26">
        <f>SUM(LC28:LC35)</f>
        <v/>
      </c>
      <c r="LD26">
        <f>SUM(LD28:LD35)</f>
        <v/>
      </c>
      <c r="LE26">
        <f>SUM(LE28:LE35)</f>
        <v/>
      </c>
      <c r="LF26">
        <f>SUM(LF28:LF35)</f>
        <v/>
      </c>
      <c r="LG26">
        <f>SUM(LG28:LG35)</f>
        <v/>
      </c>
      <c r="LH26">
        <f>SUM(LH28:LH35)</f>
        <v/>
      </c>
      <c r="LI26">
        <f>SUM(LI28:LI35)</f>
        <v/>
      </c>
      <c r="LJ26">
        <f>SUM(LJ28:LJ35)</f>
        <v/>
      </c>
      <c r="LK26">
        <f>SUM(LK28:LK35)</f>
        <v/>
      </c>
      <c r="LL26">
        <f>SUM(LL28:LL35)</f>
        <v/>
      </c>
      <c r="LM26">
        <f>SUM(LM28:LM35)</f>
        <v/>
      </c>
      <c r="LN26">
        <f>SUM(LN28:LN35)</f>
        <v/>
      </c>
      <c r="LO26">
        <f>SUM(LO28:LO35)</f>
        <v/>
      </c>
      <c r="LP26">
        <f>SUM(LP28:LP35)</f>
        <v/>
      </c>
      <c r="LQ26">
        <f>SUM(LQ28:LQ35)</f>
        <v/>
      </c>
      <c r="LR26">
        <f>SUM(LR28:LR35)</f>
        <v/>
      </c>
      <c r="LS26">
        <f>SUM(LS28:LS35)</f>
        <v/>
      </c>
      <c r="LT26">
        <f>SUM(LT28:LT35)</f>
        <v/>
      </c>
      <c r="LU26">
        <f>SUM(LU28:LU35)</f>
        <v/>
      </c>
      <c r="LV26">
        <f>SUM(LV28:LV35)</f>
        <v/>
      </c>
      <c r="LW26">
        <f>SUM(LW28:LW35)</f>
        <v/>
      </c>
      <c r="LX26">
        <f>SUM(LX28:LX35)</f>
        <v/>
      </c>
      <c r="LY26">
        <f>SUM(LY28:LY35)</f>
        <v/>
      </c>
      <c r="LZ26">
        <f>SUM(LZ28:LZ35)</f>
        <v/>
      </c>
      <c r="MA26">
        <f>SUM(MA28:MA35)</f>
        <v/>
      </c>
      <c r="MB26">
        <f>SUM(MB28:MB35)</f>
        <v/>
      </c>
      <c r="MC26">
        <f>SUM(MC28:MC35)</f>
        <v/>
      </c>
      <c r="MD26">
        <f>SUM(MD28:MD35)</f>
        <v/>
      </c>
      <c r="ME26">
        <f>SUM(ME28:ME35)</f>
        <v/>
      </c>
      <c r="MF26">
        <f>SUM(MF28:MF35)</f>
        <v/>
      </c>
      <c r="MG26">
        <f>SUM(MG28:MG35)</f>
        <v/>
      </c>
      <c r="MH26">
        <f>SUM(MH28:MH35)</f>
        <v/>
      </c>
      <c r="MI26">
        <f>SUM(MI28:MI35)</f>
        <v/>
      </c>
      <c r="MJ26">
        <f>SUM(MJ28:MJ35)</f>
        <v/>
      </c>
      <c r="MK26">
        <f>SUM(MK28:MK35)</f>
        <v/>
      </c>
      <c r="ML26">
        <f>SUM(ML28:ML35)</f>
        <v/>
      </c>
      <c r="MM26">
        <f>SUM(MM28:MM35)</f>
        <v/>
      </c>
      <c r="MN26">
        <f>SUM(MN28:MN35)</f>
        <v/>
      </c>
      <c r="MO26">
        <f>SUM(MO28:MO35)</f>
        <v/>
      </c>
      <c r="MP26">
        <f>SUM(MP28:MP35)</f>
        <v/>
      </c>
      <c r="MQ26">
        <f>SUM(MQ28:MQ35)</f>
        <v/>
      </c>
      <c r="MR26">
        <f>SUM(MR28:MR35)</f>
        <v/>
      </c>
      <c r="MS26">
        <f>SUM(MS28:MS35)</f>
        <v/>
      </c>
      <c r="MT26">
        <f>SUM(MT28:MT35)</f>
        <v/>
      </c>
      <c r="MU26">
        <f>SUM(MU28:MU35)</f>
        <v/>
      </c>
      <c r="MV26">
        <f>SUM(MV28:MV35)</f>
        <v/>
      </c>
      <c r="MW26">
        <f>SUM(MW28:MW35)</f>
        <v/>
      </c>
      <c r="MX26">
        <f>SUM(MX28:MX35)</f>
        <v/>
      </c>
      <c r="MY26">
        <f>SUM(MY28:MY35)</f>
        <v/>
      </c>
      <c r="MZ26">
        <f>SUM(MZ28:MZ35)</f>
        <v/>
      </c>
      <c r="NA26">
        <f>SUM(NA28:NA35)</f>
        <v/>
      </c>
      <c r="NB26">
        <f>SUM(NB28:NB35)</f>
        <v/>
      </c>
      <c r="NC26">
        <f>SUM(NC28:NC35)</f>
        <v/>
      </c>
      <c r="ND26">
        <f>SUM(ND28:ND35)</f>
        <v/>
      </c>
      <c r="NE26">
        <f>SUM(NE28:NE35)</f>
        <v/>
      </c>
      <c r="NF26">
        <f>SUM(NF28:NF35)</f>
        <v/>
      </c>
      <c r="NG26">
        <f>SUM(NG28:NG35)</f>
        <v/>
      </c>
      <c r="NH26">
        <f>SUM(NH28:NH35)</f>
        <v/>
      </c>
      <c r="NI26">
        <f>SUM(NI28:NI35)</f>
        <v/>
      </c>
      <c r="NJ26">
        <f>SUM(NJ28:NJ35)</f>
        <v/>
      </c>
      <c r="NK26">
        <f>SUM(NK28:NK35)</f>
        <v/>
      </c>
      <c r="NL26">
        <f>SUM(NL28:NL35)</f>
        <v/>
      </c>
      <c r="NM26">
        <f>SUM(NM28:NM35)</f>
        <v/>
      </c>
      <c r="NN26">
        <f>SUM(NN28:NN35)</f>
        <v/>
      </c>
      <c r="NO26">
        <f>SUM(NO28:NO35)</f>
        <v/>
      </c>
      <c r="NP26">
        <f>SUM(NP28:NP35)</f>
        <v/>
      </c>
      <c r="NQ26">
        <f>SUM(NQ28:NQ35)</f>
        <v/>
      </c>
      <c r="NR26">
        <f>SUM(NR28:NR35)</f>
        <v/>
      </c>
      <c r="NS26">
        <f>SUM(NS28:NS35)</f>
        <v/>
      </c>
      <c r="NT26">
        <f>SUM(NT28:NT35)</f>
        <v/>
      </c>
      <c r="NU26">
        <f>SUM(NU28:NU35)</f>
        <v/>
      </c>
      <c r="NV26">
        <f>SUM(NV28:NV35)</f>
        <v/>
      </c>
      <c r="NW26">
        <f>SUM(NW28:NW35)</f>
        <v/>
      </c>
      <c r="NX26">
        <f>SUM(NX28:NX35)</f>
        <v/>
      </c>
      <c r="NY26">
        <f>SUM(NY28:NY35)</f>
        <v/>
      </c>
      <c r="NZ26">
        <f>SUM(NZ28:NZ35)</f>
        <v/>
      </c>
      <c r="OA26">
        <f>SUM(OA28:OA35)</f>
        <v/>
      </c>
      <c r="OB26">
        <f>SUM(OB28:OB35)</f>
        <v/>
      </c>
      <c r="OC26">
        <f>SUM(OC28:OC35)</f>
        <v/>
      </c>
      <c r="OD26">
        <f>SUM(OD28:OD35)</f>
        <v/>
      </c>
      <c r="OE26">
        <f>SUM(OE28:OE35)</f>
        <v/>
      </c>
      <c r="OF26">
        <f>SUM(OF28:OF35)</f>
        <v/>
      </c>
      <c r="OG26">
        <f>SUM(OG28:OG35)</f>
        <v/>
      </c>
      <c r="OH26">
        <f>SUM(OH28:OH35)</f>
        <v/>
      </c>
      <c r="OI26">
        <f>SUM(OI28:OI35)</f>
        <v/>
      </c>
      <c r="OJ26">
        <f>SUM(OJ28:OJ35)</f>
        <v/>
      </c>
      <c r="OK26">
        <f>SUM(OK28:OK35)</f>
        <v/>
      </c>
      <c r="OL26">
        <f>SUM(OL28:OL35)</f>
        <v/>
      </c>
      <c r="OM26">
        <f>SUM(OM28:OM35)</f>
        <v/>
      </c>
      <c r="ON26">
        <f>SUM(ON28:ON35)</f>
        <v/>
      </c>
      <c r="OO26">
        <f>SUM(OO28:OO35)</f>
        <v/>
      </c>
      <c r="OP26">
        <f>SUM(OP28:OP35)</f>
        <v/>
      </c>
      <c r="OQ26">
        <f>SUM(OQ28:OQ35)</f>
        <v/>
      </c>
      <c r="OR26">
        <f>SUM(OR28:OR35)</f>
        <v/>
      </c>
      <c r="OS26">
        <f>SUM(OS28:OS35)</f>
        <v/>
      </c>
      <c r="OT26">
        <f>SUM(OT28:OT35)</f>
        <v/>
      </c>
      <c r="OU26">
        <f>SUM(OU28:OU35)</f>
        <v/>
      </c>
      <c r="OV26">
        <f>SUM(OV28:OV35)</f>
        <v/>
      </c>
      <c r="OW26">
        <f>SUM(OW28:OW35)</f>
        <v/>
      </c>
      <c r="OX26">
        <f>SUM(OX28:OX35)</f>
        <v/>
      </c>
      <c r="OY26">
        <f>SUM(OY28:OY35)</f>
        <v/>
      </c>
      <c r="OZ26">
        <f>SUM(OZ28:OZ35)</f>
        <v/>
      </c>
      <c r="PA26">
        <f>SUM(PA28:PA35)</f>
        <v/>
      </c>
      <c r="PB26">
        <f>SUM(PB28:PB35)</f>
        <v/>
      </c>
      <c r="PC26">
        <f>SUM(PC28:PC35)</f>
        <v/>
      </c>
      <c r="PD26">
        <f>SUM(PD28:PD35)</f>
        <v/>
      </c>
      <c r="PE26">
        <f>SUM(PE28:PE35)</f>
        <v/>
      </c>
      <c r="PF26">
        <f>SUM(PF28:PF35)</f>
        <v/>
      </c>
      <c r="PG26">
        <f>SUM(PG28:PG35)</f>
        <v/>
      </c>
      <c r="PH26">
        <f>SUM(PH28:PH35)</f>
        <v/>
      </c>
      <c r="PI26">
        <f>SUM(PI28:PI35)</f>
        <v/>
      </c>
      <c r="PJ26">
        <f>SUM(PJ28:PJ35)</f>
        <v/>
      </c>
      <c r="PK26">
        <f>SUM(PK28:PK35)</f>
        <v/>
      </c>
      <c r="PL26">
        <f>SUM(PL28:PL35)</f>
        <v/>
      </c>
      <c r="PM26">
        <f>SUM(PM28:PM35)</f>
        <v/>
      </c>
      <c r="PN26">
        <f>SUM(PN28:PN35)</f>
        <v/>
      </c>
      <c r="PO26">
        <f>SUM(PO28:PO35)</f>
        <v/>
      </c>
      <c r="PP26">
        <f>SUM(PP28:PP35)</f>
        <v/>
      </c>
      <c r="PQ26">
        <f>SUM(PQ28:PQ35)</f>
        <v/>
      </c>
      <c r="PR26">
        <f>SUM(PR28:PR35)</f>
        <v/>
      </c>
      <c r="PS26">
        <f>SUM(PS28:PS35)</f>
        <v/>
      </c>
      <c r="PT26">
        <f>SUM(PT28:PT35)</f>
        <v/>
      </c>
      <c r="PU26">
        <f>SUM(PU28:PU35)</f>
        <v/>
      </c>
      <c r="PV26">
        <f>SUM(PV28:PV35)</f>
        <v/>
      </c>
      <c r="PW26">
        <f>SUM(PW28:PW35)</f>
        <v/>
      </c>
      <c r="PX26">
        <f>SUM(PX28:PX35)</f>
        <v/>
      </c>
      <c r="PY26">
        <f>SUM(PY28:PY35)</f>
        <v/>
      </c>
      <c r="PZ26">
        <f>SUM(PZ28:PZ35)</f>
        <v/>
      </c>
      <c r="QA26">
        <f>SUM(QA28:QA35)</f>
        <v/>
      </c>
      <c r="QB26">
        <f>SUM(QB28:QB35)</f>
        <v/>
      </c>
      <c r="QC26">
        <f>SUM(QC28:QC35)</f>
        <v/>
      </c>
      <c r="QD26">
        <f>SUM(QD28:QD35)</f>
        <v/>
      </c>
      <c r="QE26">
        <f>SUM(QE28:QE35)</f>
        <v/>
      </c>
      <c r="QF26">
        <f>SUM(QF28:QF35)</f>
        <v/>
      </c>
      <c r="QG26">
        <f>SUM(QG28:QG35)</f>
        <v/>
      </c>
      <c r="QH26">
        <f>SUM(QH28:QH35)</f>
        <v/>
      </c>
      <c r="QI26">
        <f>SUM(QI28:QI35)</f>
        <v/>
      </c>
      <c r="QJ26">
        <f>SUM(QJ28:QJ35)</f>
        <v/>
      </c>
      <c r="QK26">
        <f>SUM(QK28:QK35)</f>
        <v/>
      </c>
      <c r="QL26">
        <f>SUM(QL28:QL35)</f>
        <v/>
      </c>
      <c r="QM26">
        <f>SUM(QM28:QM35)</f>
        <v/>
      </c>
      <c r="QN26">
        <f>SUM(QN28:QN35)</f>
        <v/>
      </c>
      <c r="QO26">
        <f>SUM(QO28:QO35)</f>
        <v/>
      </c>
      <c r="QP26">
        <f>SUM(QP28:QP35)</f>
        <v/>
      </c>
      <c r="QQ26">
        <f>SUM(QQ28:QQ35)</f>
        <v/>
      </c>
      <c r="QR26">
        <f>SUM(QR28:QR35)</f>
        <v/>
      </c>
      <c r="QS26">
        <f>SUM(QS28:QS35)</f>
        <v/>
      </c>
      <c r="QT26">
        <f>SUM(QT28:QT35)</f>
        <v/>
      </c>
      <c r="QU26">
        <f>SUM(QU28:QU35)</f>
        <v/>
      </c>
      <c r="QV26">
        <f>SUM(QV28:QV35)</f>
        <v/>
      </c>
      <c r="QW26">
        <f>SUM(QW28:QW35)</f>
        <v/>
      </c>
      <c r="QX26">
        <f>SUM(QX28:QX35)</f>
        <v/>
      </c>
      <c r="QY26">
        <f>SUM(QY28:QY35)</f>
        <v/>
      </c>
      <c r="QZ26">
        <f>SUM(QZ28:QZ35)</f>
        <v/>
      </c>
      <c r="RA26">
        <f>SUM(RA28:RA35)</f>
        <v/>
      </c>
      <c r="RB26">
        <f>SUM(RB28:RB35)</f>
        <v/>
      </c>
      <c r="RC26">
        <f>SUM(RC28:RC35)</f>
        <v/>
      </c>
      <c r="RD26">
        <f>SUM(RD28:RD35)</f>
        <v/>
      </c>
      <c r="RE26">
        <f>SUM(RE28:RE35)</f>
        <v/>
      </c>
      <c r="RF26">
        <f>SUM(RF28:RF35)</f>
        <v/>
      </c>
      <c r="RG26">
        <f>SUM(RG28:RG35)</f>
        <v/>
      </c>
      <c r="RH26">
        <f>SUM(RH28:RH35)</f>
        <v/>
      </c>
      <c r="RI26">
        <f>SUM(RI28:RI35)</f>
        <v/>
      </c>
      <c r="RJ26">
        <f>SUM(RJ28:RJ35)</f>
        <v/>
      </c>
      <c r="RK26">
        <f>SUM(RK28:RK35)</f>
        <v/>
      </c>
      <c r="RL26">
        <f>SUM(RL28:RL35)</f>
        <v/>
      </c>
      <c r="RM26">
        <f>SUM(RM28:RM35)</f>
        <v/>
      </c>
      <c r="RN26">
        <f>SUM(RN28:RN35)</f>
        <v/>
      </c>
      <c r="RO26">
        <f>SUM(RO28:RO35)</f>
        <v/>
      </c>
      <c r="RP26">
        <f>SUM(RP28:RP35)</f>
        <v/>
      </c>
      <c r="RQ26">
        <f>SUM(RQ28:RQ35)</f>
        <v/>
      </c>
      <c r="RR26">
        <f>SUM(RR28:RR35)</f>
        <v/>
      </c>
      <c r="RS26">
        <f>SUM(RS28:RS35)</f>
        <v/>
      </c>
      <c r="RT26">
        <f>SUM(RT28:RT35)</f>
        <v/>
      </c>
      <c r="RU26">
        <f>SUM(RU28:RU35)</f>
        <v/>
      </c>
      <c r="RV26">
        <f>SUM(RV28:RV35)</f>
        <v/>
      </c>
      <c r="RW26">
        <f>SUM(RW28:RW35)</f>
        <v/>
      </c>
      <c r="RX26">
        <f>SUM(RX28:RX35)</f>
        <v/>
      </c>
      <c r="RY26">
        <f>SUM(RY28:RY35)</f>
        <v/>
      </c>
      <c r="RZ26">
        <f>SUM(RZ28:RZ35)</f>
        <v/>
      </c>
      <c r="SA26">
        <f>SUM(SA28:SA35)</f>
        <v/>
      </c>
      <c r="SB26">
        <f>SUM(SB28:SB35)</f>
        <v/>
      </c>
      <c r="SC26">
        <f>SUM(SC28:SC35)</f>
        <v/>
      </c>
      <c r="SD26">
        <f>SUM(SD28:SD35)</f>
        <v/>
      </c>
      <c r="SE26">
        <f>SUM(SE28:SE35)</f>
        <v/>
      </c>
      <c r="SF26">
        <f>SUM(SF28:SF35)</f>
        <v/>
      </c>
      <c r="SG26">
        <f>SUM(SG28:SG35)</f>
        <v/>
      </c>
      <c r="SH26">
        <f>SUM(SH28:SH35)</f>
        <v/>
      </c>
      <c r="SI26">
        <f>SUM(SI28:SI35)</f>
        <v/>
      </c>
      <c r="SJ26">
        <f>SUM(SJ28:SJ35)</f>
        <v/>
      </c>
      <c r="SK26">
        <f>SUM(SK28:SK35)</f>
        <v/>
      </c>
      <c r="SL26">
        <f>SUM(SL28:SL35)</f>
        <v/>
      </c>
      <c r="SM26">
        <f>SUM(SM28:SM35)</f>
        <v/>
      </c>
      <c r="SN26">
        <f>SUM(SN28:SN35)</f>
        <v/>
      </c>
      <c r="SO26">
        <f>SUM(SO28:SO35)</f>
        <v/>
      </c>
      <c r="SP26">
        <f>SUM(SP28:SP35)</f>
        <v/>
      </c>
      <c r="SQ26">
        <f>SUM(SQ28:SQ35)</f>
        <v/>
      </c>
      <c r="SR26">
        <f>SUM(SR28:SR35)</f>
        <v/>
      </c>
      <c r="SS26">
        <f>SUM(SS28:SS35)</f>
        <v/>
      </c>
      <c r="ST26">
        <f>SUM(ST28:ST35)</f>
        <v/>
      </c>
      <c r="SU26">
        <f>SUM(SU28:SU35)</f>
        <v/>
      </c>
      <c r="SV26">
        <f>SUM(SV28:SV35)</f>
        <v/>
      </c>
      <c r="SW26">
        <f>SUM(SW28:SW35)</f>
        <v/>
      </c>
      <c r="SX26">
        <f>SUM(SX28:SX35)</f>
        <v/>
      </c>
      <c r="SY26">
        <f>SUM(SY28:SY35)</f>
        <v/>
      </c>
      <c r="SZ26">
        <f>SUM(SZ28:SZ35)</f>
        <v/>
      </c>
      <c r="TA26">
        <f>SUM(TA28:TA35)</f>
        <v/>
      </c>
      <c r="TB26">
        <f>SUM(TB28:TB35)</f>
        <v/>
      </c>
      <c r="TC26">
        <f>SUM(TC28:TC35)</f>
        <v/>
      </c>
      <c r="TD26">
        <f>SUM(TD28:TD35)</f>
        <v/>
      </c>
      <c r="TE26">
        <f>SUM(TE28:TE35)</f>
        <v/>
      </c>
      <c r="TF26">
        <f>SUM(TF28:TF35)</f>
        <v/>
      </c>
      <c r="TG26">
        <f>SUM(TG28:TG35)</f>
        <v/>
      </c>
      <c r="TH26">
        <f>SUM(TH28:TH35)</f>
        <v/>
      </c>
      <c r="TI26">
        <f>SUM(TI28:TI35)</f>
        <v/>
      </c>
      <c r="TJ26">
        <f>SUM(TJ28:TJ35)</f>
        <v/>
      </c>
      <c r="TK26">
        <f>SUM(TK28:TK35)</f>
        <v/>
      </c>
      <c r="TL26">
        <f>SUM(TL28:TL35)</f>
        <v/>
      </c>
      <c r="TM26">
        <f>SUM(TM28:TM35)</f>
        <v/>
      </c>
      <c r="TN26">
        <f>SUM(TN28:TN35)</f>
        <v/>
      </c>
      <c r="TO26">
        <f>SUM(TO28:TO35)</f>
        <v/>
      </c>
      <c r="TP26">
        <f>SUM(TP28:TP35)</f>
        <v/>
      </c>
      <c r="TQ26">
        <f>SUM(TQ28:TQ35)</f>
        <v/>
      </c>
      <c r="TR26">
        <f>SUM(TR28:TR35)</f>
        <v/>
      </c>
      <c r="TS26">
        <f>SUM(TS28:TS35)</f>
        <v/>
      </c>
      <c r="TT26">
        <f>SUM(TT28:TT35)</f>
        <v/>
      </c>
      <c r="TU26">
        <f>SUM(TU28:TU35)</f>
        <v/>
      </c>
      <c r="TV26">
        <f>SUM(TV28:TV35)</f>
        <v/>
      </c>
      <c r="TW26">
        <f>SUM(TW28:TW35)</f>
        <v/>
      </c>
      <c r="TX26">
        <f>SUM(TX28:TX35)</f>
        <v/>
      </c>
      <c r="TY26">
        <f>SUM(TY28:TY35)</f>
        <v/>
      </c>
      <c r="TZ26">
        <f>SUM(TZ28:TZ35)</f>
        <v/>
      </c>
    </row>
    <row r="27" spans="1:546">
      <c r="A27" t="s">
        <v>9</v>
      </c>
      <c r="BC27">
        <f>SUM(BC28:BC31)</f>
        <v/>
      </c>
      <c r="BD27">
        <f>SUM(BD28:BD31)</f>
        <v/>
      </c>
      <c r="BE27">
        <f>SUM(BE28:BE31)</f>
        <v/>
      </c>
      <c r="BF27">
        <f>SUM(BF28:BF31)</f>
        <v/>
      </c>
      <c r="BG27">
        <f>SUM(BG28:BG31)</f>
        <v/>
      </c>
      <c r="BH27">
        <f>SUM(BH28:BH31)</f>
        <v/>
      </c>
      <c r="BI27">
        <f>SUM(BI28:BI31)</f>
        <v/>
      </c>
      <c r="BJ27">
        <f>SUM(BJ28:BJ31)</f>
        <v/>
      </c>
      <c r="BK27">
        <f>SUM(BK28:BK31)</f>
        <v/>
      </c>
      <c r="BL27">
        <f>SUM(BL28:BL31)</f>
        <v/>
      </c>
      <c r="BM27">
        <f>SUM(BM28:BM31)</f>
        <v/>
      </c>
      <c r="BN27">
        <f>SUM(BN28:BN31)</f>
        <v/>
      </c>
      <c r="BO27">
        <f>SUM(BO28:BO31)</f>
        <v/>
      </c>
      <c r="BP27">
        <f>SUM(BP28:BP31)</f>
        <v/>
      </c>
      <c r="BQ27">
        <f>SUM(BQ28:BQ31)</f>
        <v/>
      </c>
      <c r="BR27">
        <f>SUM(BR28:BR31)</f>
        <v/>
      </c>
      <c r="BS27">
        <f>SUM(BS28:BS31)</f>
        <v/>
      </c>
      <c r="BT27">
        <f>SUM(BT28:BT31)</f>
        <v/>
      </c>
      <c r="BU27">
        <f>SUM(BU28:BU31)</f>
        <v/>
      </c>
      <c r="BV27">
        <f>SUM(BV28:BV31)</f>
        <v/>
      </c>
      <c r="BW27">
        <f>SUM(BW28:BW31)</f>
        <v/>
      </c>
      <c r="BX27">
        <f>SUM(BX28:BX31)</f>
        <v/>
      </c>
      <c r="BY27">
        <f>SUM(BY28:BY31)</f>
        <v/>
      </c>
      <c r="BZ27">
        <f>SUM(BZ28:BZ31)</f>
        <v/>
      </c>
      <c r="CA27">
        <f>SUM(CA28:CA31)</f>
        <v/>
      </c>
      <c r="CB27">
        <f>SUM(CB28:CB31)</f>
        <v/>
      </c>
      <c r="CC27">
        <f>SUM(CC28:CC31)</f>
        <v/>
      </c>
      <c r="CD27">
        <f>SUM(CD28:CD31)</f>
        <v/>
      </c>
      <c r="CE27">
        <f>SUM(CE28:CE31)</f>
        <v/>
      </c>
      <c r="CF27">
        <f>SUM(CF28:CF31)</f>
        <v/>
      </c>
      <c r="CG27">
        <f>SUM(CG28:CG31)</f>
        <v/>
      </c>
      <c r="CH27">
        <f>SUM(CH28:CH31)</f>
        <v/>
      </c>
      <c r="CI27">
        <f>SUM(CI28:CI31)</f>
        <v/>
      </c>
      <c r="CJ27">
        <f>SUM(CJ28:CJ31)</f>
        <v/>
      </c>
      <c r="CK27">
        <f>SUM(CK28:CK31)</f>
        <v/>
      </c>
      <c r="CL27">
        <f>SUM(CL28:CL31)</f>
        <v/>
      </c>
      <c r="CM27">
        <f>SUM(CM28:CM31)</f>
        <v/>
      </c>
      <c r="CN27">
        <f>SUM(CN28:CN31)</f>
        <v/>
      </c>
      <c r="CO27">
        <f>SUM(CO28:CO31)</f>
        <v/>
      </c>
      <c r="CP27">
        <f>SUM(CP28:CP31)</f>
        <v/>
      </c>
      <c r="CQ27">
        <f>SUM(CQ28:CQ31)</f>
        <v/>
      </c>
      <c r="CR27">
        <f>SUM(CR28:CR31)</f>
        <v/>
      </c>
      <c r="CS27">
        <f>SUM(CS28:CS31)</f>
        <v/>
      </c>
      <c r="CT27">
        <f>SUM(CT28:CT31)</f>
        <v/>
      </c>
      <c r="CU27">
        <f>SUM(CU28:CU31)</f>
        <v/>
      </c>
      <c r="CV27">
        <f>SUM(CV28:CV31)</f>
        <v/>
      </c>
      <c r="CW27">
        <f>SUM(CW28:CW31)</f>
        <v/>
      </c>
      <c r="CX27">
        <f>SUM(CX28:CX31)</f>
        <v/>
      </c>
      <c r="CY27">
        <f>SUM(CY28:CY31)</f>
        <v/>
      </c>
      <c r="CZ27">
        <f>SUM(CZ28:CZ31)</f>
        <v/>
      </c>
      <c r="DA27">
        <f>SUM(DA28:DA31)</f>
        <v/>
      </c>
      <c r="DB27">
        <f>SUM(DB28:DB31)</f>
        <v/>
      </c>
      <c r="DC27">
        <f>SUM(DC28:DC31)</f>
        <v/>
      </c>
      <c r="DD27">
        <f>SUM(DD28:DD31)</f>
        <v/>
      </c>
      <c r="DE27">
        <f>SUM(DE28:DE31)</f>
        <v/>
      </c>
      <c r="DF27">
        <f>SUM(DF28:DF31)</f>
        <v/>
      </c>
      <c r="DG27">
        <f>SUM(DG28:DG31)</f>
        <v/>
      </c>
      <c r="DH27">
        <f>SUM(DH28:DH31)</f>
        <v/>
      </c>
      <c r="DI27">
        <f>SUM(DI28:DI31)</f>
        <v/>
      </c>
      <c r="DJ27">
        <f>SUM(DJ28:DJ31)</f>
        <v/>
      </c>
      <c r="DK27">
        <f>SUM(DK28:DK31)</f>
        <v/>
      </c>
      <c r="DL27">
        <f>SUM(DL28:DL31)</f>
        <v/>
      </c>
      <c r="DM27">
        <f>SUM(DM28:DM31)</f>
        <v/>
      </c>
      <c r="DN27">
        <f>SUM(DN28:DN31)</f>
        <v/>
      </c>
      <c r="DO27">
        <f>SUM(DO28:DO31)</f>
        <v/>
      </c>
      <c r="DP27">
        <f>SUM(DP28:DP31)</f>
        <v/>
      </c>
      <c r="DQ27">
        <f>SUM(DQ28:DQ31)</f>
        <v/>
      </c>
      <c r="DR27">
        <f>SUM(DR28:DR31)</f>
        <v/>
      </c>
      <c r="DS27">
        <f>SUM(DS28:DS31)</f>
        <v/>
      </c>
      <c r="DT27">
        <f>SUM(DT28:DT31)</f>
        <v/>
      </c>
      <c r="DU27">
        <f>SUM(DU28:DU31)</f>
        <v/>
      </c>
      <c r="DV27">
        <f>SUM(DV28:DV31)</f>
        <v/>
      </c>
      <c r="DW27">
        <f>SUM(DW28:DW31)</f>
        <v/>
      </c>
      <c r="DX27">
        <f>SUM(DX28:DX31)</f>
        <v/>
      </c>
      <c r="DY27">
        <f>SUM(DY28:DY31)</f>
        <v/>
      </c>
      <c r="DZ27">
        <f>SUM(DZ28:DZ31)</f>
        <v/>
      </c>
      <c r="EA27">
        <f>SUM(EA28:EA31)</f>
        <v/>
      </c>
      <c r="EB27">
        <f>SUM(EB28:EB31)</f>
        <v/>
      </c>
      <c r="EC27">
        <f>SUM(EC28:EC31)</f>
        <v/>
      </c>
      <c r="ED27">
        <f>SUM(ED28:ED31)</f>
        <v/>
      </c>
      <c r="EE27">
        <f>SUM(EE28:EE31)</f>
        <v/>
      </c>
      <c r="EF27">
        <f>SUM(EF28:EF31)</f>
        <v/>
      </c>
      <c r="EG27">
        <f>SUM(EG28:EG31)</f>
        <v/>
      </c>
      <c r="EH27">
        <f>SUM(EH28:EH31)</f>
        <v/>
      </c>
      <c r="EI27">
        <f>SUM(EI28:EI31)</f>
        <v/>
      </c>
      <c r="EJ27">
        <f>SUM(EJ28:EJ31)</f>
        <v/>
      </c>
      <c r="EK27">
        <f>SUM(EK28:EK31)</f>
        <v/>
      </c>
      <c r="EL27">
        <f>SUM(EL28:EL31)</f>
        <v/>
      </c>
      <c r="EM27">
        <f>SUM(EM28:EM31)</f>
        <v/>
      </c>
      <c r="EN27">
        <f>SUM(EN28:EN31)</f>
        <v/>
      </c>
      <c r="EO27">
        <f>SUM(EO28:EO31)</f>
        <v/>
      </c>
      <c r="EP27">
        <f>SUM(EP28:EP31)</f>
        <v/>
      </c>
      <c r="EQ27">
        <f>SUM(EQ28:EQ31)</f>
        <v/>
      </c>
      <c r="ER27">
        <f>SUM(ER28:ER31)</f>
        <v/>
      </c>
      <c r="ES27">
        <f>SUM(ES28:ES31)</f>
        <v/>
      </c>
      <c r="ET27">
        <f>SUM(ET28:ET31)</f>
        <v/>
      </c>
      <c r="EU27">
        <f>SUM(EU28:EU31)</f>
        <v/>
      </c>
      <c r="EV27">
        <f>SUM(EV28:EV31)</f>
        <v/>
      </c>
      <c r="EW27">
        <f>SUM(EW28:EW31)</f>
        <v/>
      </c>
      <c r="EX27">
        <f>SUM(EX28:EX31)</f>
        <v/>
      </c>
      <c r="EY27">
        <f>SUM(EY28:EY31)</f>
        <v/>
      </c>
      <c r="EZ27">
        <f>SUM(EZ28:EZ31)</f>
        <v/>
      </c>
      <c r="FA27">
        <f>SUM(FA28:FA31)</f>
        <v/>
      </c>
      <c r="FB27">
        <f>SUM(FB28:FB31)</f>
        <v/>
      </c>
      <c r="FC27">
        <f>SUM(FC28:FC31)</f>
        <v/>
      </c>
      <c r="FD27">
        <f>SUM(FD28:FD31)</f>
        <v/>
      </c>
      <c r="FE27">
        <f>SUM(FE28:FE31)</f>
        <v/>
      </c>
      <c r="FF27">
        <f>SUM(FF28:FF31)</f>
        <v/>
      </c>
      <c r="FG27">
        <f>SUM(FG28:FG31)</f>
        <v/>
      </c>
      <c r="FH27">
        <f>SUM(FH28:FH31)</f>
        <v/>
      </c>
      <c r="FI27">
        <f>SUM(FI28:FI31)</f>
        <v/>
      </c>
      <c r="FJ27">
        <f>SUM(FJ28:FJ31)</f>
        <v/>
      </c>
      <c r="FK27">
        <f>SUM(FK28:FK31)</f>
        <v/>
      </c>
      <c r="FL27">
        <f>SUM(FL28:FL31)</f>
        <v/>
      </c>
      <c r="FM27">
        <f>SUM(FM28:FM31)</f>
        <v/>
      </c>
      <c r="FN27">
        <f>SUM(FN28:FN31)</f>
        <v/>
      </c>
      <c r="FO27">
        <f>SUM(FO28:FO31)</f>
        <v/>
      </c>
      <c r="FP27">
        <f>SUM(FP28:FP31)</f>
        <v/>
      </c>
      <c r="FQ27">
        <f>SUM(FQ28:FQ31)</f>
        <v/>
      </c>
      <c r="FR27">
        <f>SUM(FR28:FR31)</f>
        <v/>
      </c>
      <c r="FS27">
        <f>SUM(FS28:FS31)</f>
        <v/>
      </c>
      <c r="FT27">
        <f>SUM(FT28:FT31)</f>
        <v/>
      </c>
      <c r="FU27">
        <f>SUM(FU28:FU31)</f>
        <v/>
      </c>
      <c r="FV27">
        <f>SUM(FV28:FV31)</f>
        <v/>
      </c>
      <c r="FW27">
        <f>SUM(FW28:FW31)</f>
        <v/>
      </c>
      <c r="FX27">
        <f>SUM(FX28:FX31)</f>
        <v/>
      </c>
      <c r="FY27">
        <f>SUM(FY28:FY31)</f>
        <v/>
      </c>
      <c r="FZ27">
        <f>SUM(FZ28:FZ31)</f>
        <v/>
      </c>
      <c r="GA27">
        <f>SUM(GA28:GA31)</f>
        <v/>
      </c>
      <c r="GB27">
        <f>SUM(GB28:GB31)</f>
        <v/>
      </c>
      <c r="GC27">
        <f>SUM(GC28:GC31)</f>
        <v/>
      </c>
      <c r="GD27">
        <f>SUM(GD28:GD31)</f>
        <v/>
      </c>
      <c r="GE27">
        <f>SUM(GE28:GE31)</f>
        <v/>
      </c>
      <c r="GF27">
        <f>SUM(GF28:GF31)</f>
        <v/>
      </c>
      <c r="GG27">
        <f>SUM(GG28:GG31)</f>
        <v/>
      </c>
      <c r="GH27">
        <f>SUM(GH28:GH31)</f>
        <v/>
      </c>
      <c r="GI27">
        <f>SUM(GI28:GI31)</f>
        <v/>
      </c>
      <c r="GJ27">
        <f>SUM(GJ28:GJ31)</f>
        <v/>
      </c>
      <c r="GK27">
        <f>SUM(GK28:GK31)</f>
        <v/>
      </c>
      <c r="GL27">
        <f>SUM(GL28:GL31)</f>
        <v/>
      </c>
      <c r="GM27">
        <f>SUM(GM28:GM31)</f>
        <v/>
      </c>
      <c r="GN27">
        <f>SUM(GN28:GN31)</f>
        <v/>
      </c>
      <c r="GO27">
        <f>SUM(GO28:GO31)</f>
        <v/>
      </c>
      <c r="GP27">
        <f>SUM(GP28:GP31)</f>
        <v/>
      </c>
      <c r="GQ27">
        <f>SUM(GQ28:GQ31)</f>
        <v/>
      </c>
      <c r="GR27">
        <f>SUM(GR28:GR31)</f>
        <v/>
      </c>
      <c r="GS27">
        <f>SUM(GS28:GS31)</f>
        <v/>
      </c>
      <c r="GT27">
        <f>SUM(GT28:GT31)</f>
        <v/>
      </c>
      <c r="GU27">
        <f>SUM(GU28:GU31)</f>
        <v/>
      </c>
      <c r="GV27">
        <f>SUM(GV28:GV31)</f>
        <v/>
      </c>
      <c r="GW27">
        <f>SUM(GW28:GW31)</f>
        <v/>
      </c>
      <c r="GX27">
        <f>SUM(GX28:GX31)</f>
        <v/>
      </c>
      <c r="GY27">
        <f>SUM(GY28:GY31)</f>
        <v/>
      </c>
      <c r="GZ27">
        <f>SUM(GZ28:GZ31)</f>
        <v/>
      </c>
      <c r="HA27">
        <f>SUM(HA28:HA31)</f>
        <v/>
      </c>
      <c r="HB27">
        <f>SUM(HB28:HB31)</f>
        <v/>
      </c>
      <c r="HC27">
        <f>SUM(HC28:HC31)</f>
        <v/>
      </c>
      <c r="HD27">
        <f>SUM(HD28:HD31)</f>
        <v/>
      </c>
      <c r="HE27">
        <f>SUM(HE28:HE31)</f>
        <v/>
      </c>
      <c r="HF27">
        <f>SUM(HF28:HF31)</f>
        <v/>
      </c>
      <c r="HG27">
        <f>SUM(HG28:HG31)</f>
        <v/>
      </c>
      <c r="HH27">
        <f>SUM(HH28:HH31)</f>
        <v/>
      </c>
      <c r="HI27">
        <f>SUM(HI28:HI31)</f>
        <v/>
      </c>
      <c r="HJ27">
        <f>SUM(HJ28:HJ31)</f>
        <v/>
      </c>
      <c r="HK27">
        <f>SUM(HK28:HK31)</f>
        <v/>
      </c>
      <c r="HL27">
        <f>SUM(HL28:HL31)</f>
        <v/>
      </c>
      <c r="HM27">
        <f>SUM(HM28:HM31)</f>
        <v/>
      </c>
      <c r="HN27">
        <f>SUM(HN28:HN31)</f>
        <v/>
      </c>
      <c r="HO27">
        <f>SUM(HO28:HO31)</f>
        <v/>
      </c>
      <c r="HP27">
        <f>SUM(HP28:HP31)</f>
        <v/>
      </c>
      <c r="HQ27">
        <f>SUM(HQ28:HQ31)</f>
        <v/>
      </c>
      <c r="HR27">
        <f>SUM(HR28:HR31)</f>
        <v/>
      </c>
      <c r="HS27">
        <f>SUM(HS28:HS31)</f>
        <v/>
      </c>
      <c r="HT27">
        <f>SUM(HT28:HT31)</f>
        <v/>
      </c>
      <c r="HU27">
        <f>SUM(HU28:HU31)</f>
        <v/>
      </c>
      <c r="HV27">
        <f>SUM(HV28:HV31)</f>
        <v/>
      </c>
      <c r="HW27">
        <f>SUM(HW28:HW31)</f>
        <v/>
      </c>
      <c r="HX27">
        <f>SUM(HX28:HX31)</f>
        <v/>
      </c>
      <c r="HY27">
        <f>SUM(HY28:HY31)</f>
        <v/>
      </c>
      <c r="HZ27">
        <f>SUM(HZ28:HZ31)</f>
        <v/>
      </c>
      <c r="IA27">
        <f>SUM(IA28:IA31)</f>
        <v/>
      </c>
      <c r="IB27">
        <f>SUM(IB28:IB31)</f>
        <v/>
      </c>
      <c r="IC27">
        <f>SUM(IC28:IC31)</f>
        <v/>
      </c>
      <c r="ID27">
        <f>SUM(ID28:ID31)</f>
        <v/>
      </c>
      <c r="IE27">
        <f>SUM(IE28:IE31)</f>
        <v/>
      </c>
      <c r="IF27">
        <f>SUM(IF28:IF31)</f>
        <v/>
      </c>
      <c r="IG27">
        <f>SUM(IG28:IG31)</f>
        <v/>
      </c>
      <c r="IH27">
        <f>SUM(IH28:IH31)</f>
        <v/>
      </c>
      <c r="II27">
        <f>SUM(II28:II31)</f>
        <v/>
      </c>
      <c r="IJ27">
        <f>SUM(IJ28:IJ31)</f>
        <v/>
      </c>
      <c r="IK27">
        <f>SUM(IK28:IK31)</f>
        <v/>
      </c>
      <c r="IL27">
        <f>SUM(IL28:IL31)</f>
        <v/>
      </c>
      <c r="IM27">
        <f>SUM(IM28:IM31)</f>
        <v/>
      </c>
      <c r="IN27">
        <f>SUM(IN28:IN31)</f>
        <v/>
      </c>
      <c r="IO27">
        <f>SUM(IO28:IO31)</f>
        <v/>
      </c>
      <c r="IP27">
        <f>SUM(IP28:IP31)</f>
        <v/>
      </c>
      <c r="IQ27">
        <f>SUM(IQ28:IQ31)</f>
        <v/>
      </c>
      <c r="IR27">
        <f>SUM(IR28:IR31)</f>
        <v/>
      </c>
      <c r="IS27">
        <f>SUM(IS28:IS31)</f>
        <v/>
      </c>
      <c r="IT27">
        <f>SUM(IT28:IT31)</f>
        <v/>
      </c>
      <c r="IU27">
        <f>SUM(IU28:IU31)</f>
        <v/>
      </c>
      <c r="IV27">
        <f>SUM(IV28:IV31)</f>
        <v/>
      </c>
      <c r="IW27">
        <f>SUM(IW28:IW31)</f>
        <v/>
      </c>
      <c r="IX27">
        <f>SUM(IX28:IX31)</f>
        <v/>
      </c>
      <c r="IY27">
        <f>SUM(IY28:IY31)</f>
        <v/>
      </c>
      <c r="IZ27">
        <f>SUM(IZ28:IZ31)</f>
        <v/>
      </c>
      <c r="JA27">
        <f>SUM(JA28:JA31)</f>
        <v/>
      </c>
      <c r="JB27">
        <f>SUM(JB28:JB31)</f>
        <v/>
      </c>
      <c r="JC27">
        <f>SUM(JC28:JC31)</f>
        <v/>
      </c>
      <c r="JD27">
        <f>SUM(JD28:JD31)</f>
        <v/>
      </c>
      <c r="JE27">
        <f>SUM(JE28:JE31)</f>
        <v/>
      </c>
      <c r="JF27">
        <f>SUM(JF28:JF31)</f>
        <v/>
      </c>
      <c r="JG27">
        <f>SUM(JG28:JG31)</f>
        <v/>
      </c>
      <c r="JH27">
        <f>SUM(JH28:JH31)</f>
        <v/>
      </c>
      <c r="JI27">
        <f>SUM(JI28:JI31)</f>
        <v/>
      </c>
      <c r="JJ27">
        <f>SUM(JJ28:JJ31)</f>
        <v/>
      </c>
      <c r="JK27">
        <f>SUM(JK28:JK31)</f>
        <v/>
      </c>
      <c r="JL27">
        <f>SUM(JL28:JL31)</f>
        <v/>
      </c>
      <c r="JM27">
        <f>SUM(JM28:JM31)</f>
        <v/>
      </c>
      <c r="JN27">
        <f>SUM(JN28:JN31)</f>
        <v/>
      </c>
      <c r="JO27">
        <f>SUM(JO28:JO31)</f>
        <v/>
      </c>
      <c r="JP27">
        <f>SUM(JP28:JP31)</f>
        <v/>
      </c>
      <c r="JQ27">
        <f>SUM(JQ28:JQ31)</f>
        <v/>
      </c>
      <c r="JR27">
        <f>SUM(JR28:JR31)</f>
        <v/>
      </c>
      <c r="JS27">
        <f>SUM(JS28:JS31)</f>
        <v/>
      </c>
      <c r="JT27">
        <f>SUM(JT28:JT31)</f>
        <v/>
      </c>
      <c r="JU27">
        <f>SUM(JU28:JU31)</f>
        <v/>
      </c>
      <c r="JV27">
        <f>SUM(JV28:JV31)</f>
        <v/>
      </c>
      <c r="JW27">
        <f>SUM(JW28:JW31)</f>
        <v/>
      </c>
      <c r="JX27">
        <f>SUM(JX28:JX31)</f>
        <v/>
      </c>
      <c r="JY27">
        <f>SUM(JY28:JY31)</f>
        <v/>
      </c>
      <c r="JZ27">
        <f>SUM(JZ28:JZ31)</f>
        <v/>
      </c>
      <c r="KA27">
        <f>SUM(KA28:KA31)</f>
        <v/>
      </c>
      <c r="KB27">
        <f>SUM(KB28:KB31)</f>
        <v/>
      </c>
      <c r="KC27">
        <f>SUM(KC28:KC31)</f>
        <v/>
      </c>
      <c r="KD27">
        <f>SUM(KD28:KD31)</f>
        <v/>
      </c>
      <c r="KE27">
        <f>SUM(KE28:KE31)</f>
        <v/>
      </c>
      <c r="KF27">
        <f>SUM(KF28:KF31)</f>
        <v/>
      </c>
      <c r="KG27">
        <f>SUM(KG28:KG31)</f>
        <v/>
      </c>
      <c r="KH27">
        <f>SUM(KH28:KH31)</f>
        <v/>
      </c>
      <c r="KI27">
        <f>SUM(KI28:KI31)</f>
        <v/>
      </c>
      <c r="KJ27">
        <f>SUM(KJ28:KJ31)</f>
        <v/>
      </c>
      <c r="KK27">
        <f>SUM(KK28:KK31)</f>
        <v/>
      </c>
      <c r="KL27">
        <f>SUM(KL28:KL31)</f>
        <v/>
      </c>
      <c r="KM27">
        <f>SUM(KM28:KM31)</f>
        <v/>
      </c>
      <c r="KN27">
        <f>SUM(KN28:KN31)</f>
        <v/>
      </c>
      <c r="KO27">
        <f>SUM(KO28:KO31)</f>
        <v/>
      </c>
      <c r="KP27">
        <f>SUM(KP28:KP31)</f>
        <v/>
      </c>
      <c r="KQ27">
        <f>SUM(KQ28:KQ31)</f>
        <v/>
      </c>
      <c r="KR27">
        <f>SUM(KR28:KR31)</f>
        <v/>
      </c>
      <c r="KS27">
        <f>SUM(KS28:KS31)</f>
        <v/>
      </c>
      <c r="KT27">
        <f>SUM(KT28:KT31)</f>
        <v/>
      </c>
      <c r="KU27">
        <f>SUM(KU28:KU31)</f>
        <v/>
      </c>
      <c r="KV27">
        <f>SUM(KV28:KV31)</f>
        <v/>
      </c>
      <c r="KW27">
        <f>SUM(KW28:KW31)</f>
        <v/>
      </c>
      <c r="KX27">
        <f>SUM(KX28:KX31)</f>
        <v/>
      </c>
      <c r="KY27">
        <f>SUM(KY28:KY31)</f>
        <v/>
      </c>
      <c r="KZ27">
        <f>SUM(KZ28:KZ31)</f>
        <v/>
      </c>
      <c r="LA27">
        <f>SUM(LA28:LA31)</f>
        <v/>
      </c>
      <c r="LB27">
        <f>SUM(LB28:LB31)</f>
        <v/>
      </c>
      <c r="LC27">
        <f>SUM(LC28:LC31)</f>
        <v/>
      </c>
      <c r="LD27">
        <f>SUM(LD28:LD31)</f>
        <v/>
      </c>
      <c r="LE27">
        <f>SUM(LE28:LE31)</f>
        <v/>
      </c>
      <c r="LF27">
        <f>SUM(LF28:LF31)</f>
        <v/>
      </c>
      <c r="LG27">
        <f>SUM(LG28:LG31)</f>
        <v/>
      </c>
      <c r="LH27">
        <f>SUM(LH28:LH31)</f>
        <v/>
      </c>
      <c r="LI27">
        <f>SUM(LI28:LI31)</f>
        <v/>
      </c>
      <c r="LJ27">
        <f>SUM(LJ28:LJ31)</f>
        <v/>
      </c>
      <c r="LK27">
        <f>SUM(LK28:LK31)</f>
        <v/>
      </c>
      <c r="LL27">
        <f>SUM(LL28:LL31)</f>
        <v/>
      </c>
      <c r="LM27">
        <f>SUM(LM28:LM31)</f>
        <v/>
      </c>
      <c r="LN27">
        <f>SUM(LN28:LN31)</f>
        <v/>
      </c>
      <c r="LO27">
        <f>SUM(LO28:LO31)</f>
        <v/>
      </c>
      <c r="LP27">
        <f>SUM(LP28:LP31)</f>
        <v/>
      </c>
      <c r="LQ27">
        <f>SUM(LQ28:LQ31)</f>
        <v/>
      </c>
      <c r="LR27">
        <f>SUM(LR28:LR31)</f>
        <v/>
      </c>
      <c r="LS27">
        <f>SUM(LS28:LS31)</f>
        <v/>
      </c>
      <c r="LT27">
        <f>SUM(LT28:LT31)</f>
        <v/>
      </c>
      <c r="LU27">
        <f>SUM(LU28:LU31)</f>
        <v/>
      </c>
      <c r="LV27">
        <f>SUM(LV28:LV31)</f>
        <v/>
      </c>
      <c r="LW27">
        <f>SUM(LW28:LW31)</f>
        <v/>
      </c>
      <c r="LX27">
        <f>SUM(LX28:LX31)</f>
        <v/>
      </c>
      <c r="LY27">
        <f>SUM(LY28:LY31)</f>
        <v/>
      </c>
      <c r="LZ27">
        <f>SUM(LZ28:LZ31)</f>
        <v/>
      </c>
      <c r="MA27">
        <f>SUM(MA28:MA31)</f>
        <v/>
      </c>
      <c r="MB27">
        <f>SUM(MB28:MB31)</f>
        <v/>
      </c>
      <c r="MC27">
        <f>SUM(MC28:MC31)</f>
        <v/>
      </c>
      <c r="MD27">
        <f>SUM(MD28:MD31)</f>
        <v/>
      </c>
      <c r="ME27">
        <f>SUM(ME28:ME31)</f>
        <v/>
      </c>
      <c r="MF27">
        <f>SUM(MF28:MF31)</f>
        <v/>
      </c>
      <c r="MG27">
        <f>SUM(MG28:MG31)</f>
        <v/>
      </c>
      <c r="MH27">
        <f>SUM(MH28:MH31)</f>
        <v/>
      </c>
      <c r="MI27">
        <f>SUM(MI28:MI31)</f>
        <v/>
      </c>
      <c r="MJ27">
        <f>SUM(MJ28:MJ31)</f>
        <v/>
      </c>
      <c r="MK27">
        <f>SUM(MK28:MK31)</f>
        <v/>
      </c>
      <c r="ML27">
        <f>SUM(ML28:ML31)</f>
        <v/>
      </c>
      <c r="MM27">
        <f>SUM(MM28:MM31)</f>
        <v/>
      </c>
      <c r="MN27">
        <f>SUM(MN28:MN31)</f>
        <v/>
      </c>
      <c r="MO27">
        <f>SUM(MO28:MO31)</f>
        <v/>
      </c>
      <c r="MP27">
        <f>SUM(MP28:MP31)</f>
        <v/>
      </c>
      <c r="MQ27">
        <f>SUM(MQ28:MQ31)</f>
        <v/>
      </c>
      <c r="MR27">
        <f>SUM(MR28:MR31)</f>
        <v/>
      </c>
      <c r="MS27">
        <f>SUM(MS28:MS31)</f>
        <v/>
      </c>
      <c r="MT27">
        <f>SUM(MT28:MT31)</f>
        <v/>
      </c>
      <c r="MU27">
        <f>SUM(MU28:MU31)</f>
        <v/>
      </c>
      <c r="MV27">
        <f>SUM(MV28:MV31)</f>
        <v/>
      </c>
      <c r="MW27">
        <f>SUM(MW28:MW31)</f>
        <v/>
      </c>
      <c r="MX27">
        <f>SUM(MX28:MX31)</f>
        <v/>
      </c>
      <c r="MY27">
        <f>SUM(MY28:MY31)</f>
        <v/>
      </c>
      <c r="MZ27">
        <f>SUM(MZ28:MZ31)</f>
        <v/>
      </c>
      <c r="NA27">
        <f>SUM(NA28:NA31)</f>
        <v/>
      </c>
      <c r="NB27">
        <f>SUM(NB28:NB31)</f>
        <v/>
      </c>
      <c r="NC27">
        <f>SUM(NC28:NC31)</f>
        <v/>
      </c>
      <c r="ND27">
        <f>SUM(ND28:ND31)</f>
        <v/>
      </c>
      <c r="NE27">
        <f>SUM(NE28:NE31)</f>
        <v/>
      </c>
      <c r="NF27">
        <f>SUM(NF28:NF31)</f>
        <v/>
      </c>
      <c r="NG27">
        <f>SUM(NG28:NG31)</f>
        <v/>
      </c>
      <c r="NH27">
        <f>SUM(NH28:NH31)</f>
        <v/>
      </c>
      <c r="NI27">
        <f>SUM(NI28:NI31)</f>
        <v/>
      </c>
      <c r="NJ27">
        <f>SUM(NJ28:NJ31)</f>
        <v/>
      </c>
      <c r="NK27">
        <f>SUM(NK28:NK31)</f>
        <v/>
      </c>
      <c r="NL27">
        <f>SUM(NL28:NL31)</f>
        <v/>
      </c>
      <c r="NM27">
        <f>SUM(NM28:NM31)</f>
        <v/>
      </c>
      <c r="NN27">
        <f>SUM(NN28:NN31)</f>
        <v/>
      </c>
      <c r="NO27">
        <f>SUM(NO28:NO31)</f>
        <v/>
      </c>
      <c r="NP27">
        <f>SUM(NP28:NP31)</f>
        <v/>
      </c>
      <c r="NQ27">
        <f>SUM(NQ28:NQ31)</f>
        <v/>
      </c>
      <c r="NR27">
        <f>SUM(NR28:NR31)</f>
        <v/>
      </c>
      <c r="NS27">
        <f>SUM(NS28:NS31)</f>
        <v/>
      </c>
      <c r="NT27">
        <f>SUM(NT28:NT31)</f>
        <v/>
      </c>
      <c r="NU27">
        <f>SUM(NU28:NU31)</f>
        <v/>
      </c>
      <c r="NV27">
        <f>SUM(NV28:NV31)</f>
        <v/>
      </c>
      <c r="NW27">
        <f>SUM(NW28:NW31)</f>
        <v/>
      </c>
      <c r="NX27">
        <f>SUM(NX28:NX31)</f>
        <v/>
      </c>
      <c r="NY27">
        <f>SUM(NY28:NY31)</f>
        <v/>
      </c>
      <c r="NZ27">
        <f>SUM(NZ28:NZ31)</f>
        <v/>
      </c>
      <c r="OA27">
        <f>SUM(OA28:OA31)</f>
        <v/>
      </c>
      <c r="OB27">
        <f>SUM(OB28:OB31)</f>
        <v/>
      </c>
      <c r="OC27">
        <f>SUM(OC28:OC31)</f>
        <v/>
      </c>
      <c r="OD27">
        <f>SUM(OD28:OD31)</f>
        <v/>
      </c>
      <c r="OE27">
        <f>SUM(OE28:OE31)</f>
        <v/>
      </c>
      <c r="OF27">
        <f>SUM(OF28:OF31)</f>
        <v/>
      </c>
      <c r="OG27">
        <f>SUM(OG28:OG31)</f>
        <v/>
      </c>
      <c r="OH27">
        <f>SUM(OH28:OH31)</f>
        <v/>
      </c>
      <c r="OI27">
        <f>SUM(OI28:OI31)</f>
        <v/>
      </c>
      <c r="OJ27">
        <f>SUM(OJ28:OJ31)</f>
        <v/>
      </c>
      <c r="OK27">
        <f>SUM(OK28:OK31)</f>
        <v/>
      </c>
      <c r="OL27">
        <f>SUM(OL28:OL31)</f>
        <v/>
      </c>
      <c r="OM27">
        <f>SUM(OM28:OM31)</f>
        <v/>
      </c>
      <c r="ON27">
        <f>SUM(ON28:ON31)</f>
        <v/>
      </c>
      <c r="OO27">
        <f>SUM(OO28:OO31)</f>
        <v/>
      </c>
      <c r="OP27">
        <f>SUM(OP28:OP31)</f>
        <v/>
      </c>
      <c r="OQ27">
        <f>SUM(OQ28:OQ31)</f>
        <v/>
      </c>
      <c r="OR27">
        <f>SUM(OR28:OR31)</f>
        <v/>
      </c>
      <c r="OS27">
        <f>SUM(OS28:OS31)</f>
        <v/>
      </c>
      <c r="OT27">
        <f>SUM(OT28:OT31)</f>
        <v/>
      </c>
      <c r="OU27">
        <f>SUM(OU28:OU31)</f>
        <v/>
      </c>
      <c r="OV27">
        <f>SUM(OV28:OV31)</f>
        <v/>
      </c>
      <c r="OW27">
        <f>SUM(OW28:OW31)</f>
        <v/>
      </c>
      <c r="OX27">
        <f>SUM(OX28:OX31)</f>
        <v/>
      </c>
      <c r="OY27">
        <f>SUM(OY28:OY31)</f>
        <v/>
      </c>
      <c r="OZ27">
        <f>SUM(OZ28:OZ31)</f>
        <v/>
      </c>
      <c r="PA27">
        <f>SUM(PA28:PA31)</f>
        <v/>
      </c>
      <c r="PB27">
        <f>SUM(PB28:PB31)</f>
        <v/>
      </c>
      <c r="PC27">
        <f>SUM(PC28:PC31)</f>
        <v/>
      </c>
      <c r="PD27">
        <f>SUM(PD28:PD31)</f>
        <v/>
      </c>
      <c r="PE27">
        <f>SUM(PE28:PE31)</f>
        <v/>
      </c>
      <c r="PF27">
        <f>SUM(PF28:PF31)</f>
        <v/>
      </c>
      <c r="PG27">
        <f>SUM(PG28:PG31)</f>
        <v/>
      </c>
      <c r="PH27">
        <f>SUM(PH28:PH31)</f>
        <v/>
      </c>
      <c r="PI27">
        <f>SUM(PI28:PI31)</f>
        <v/>
      </c>
      <c r="PJ27">
        <f>SUM(PJ28:PJ31)</f>
        <v/>
      </c>
      <c r="PK27">
        <f>SUM(PK28:PK31)</f>
        <v/>
      </c>
      <c r="PL27">
        <f>SUM(PL28:PL31)</f>
        <v/>
      </c>
      <c r="PM27">
        <f>SUM(PM28:PM31)</f>
        <v/>
      </c>
      <c r="PN27">
        <f>SUM(PN28:PN31)</f>
        <v/>
      </c>
      <c r="PO27">
        <f>SUM(PO28:PO31)</f>
        <v/>
      </c>
      <c r="PP27">
        <f>SUM(PP28:PP31)</f>
        <v/>
      </c>
      <c r="PQ27">
        <f>SUM(PQ28:PQ31)</f>
        <v/>
      </c>
      <c r="PR27">
        <f>SUM(PR28:PR31)</f>
        <v/>
      </c>
      <c r="PS27">
        <f>SUM(PS28:PS31)</f>
        <v/>
      </c>
      <c r="PT27">
        <f>SUM(PT28:PT31)</f>
        <v/>
      </c>
      <c r="PU27">
        <f>SUM(PU28:PU31)</f>
        <v/>
      </c>
      <c r="PV27">
        <f>SUM(PV28:PV31)</f>
        <v/>
      </c>
      <c r="PW27">
        <f>SUM(PW28:PW31)</f>
        <v/>
      </c>
      <c r="PX27">
        <f>SUM(PX28:PX31)</f>
        <v/>
      </c>
      <c r="PY27">
        <f>SUM(PY28:PY31)</f>
        <v/>
      </c>
      <c r="PZ27">
        <f>SUM(PZ28:PZ31)</f>
        <v/>
      </c>
      <c r="QA27">
        <f>SUM(QA28:QA31)</f>
        <v/>
      </c>
      <c r="QB27">
        <f>SUM(QB28:QB31)</f>
        <v/>
      </c>
      <c r="QC27">
        <f>SUM(QC28:QC31)</f>
        <v/>
      </c>
      <c r="QD27">
        <f>SUM(QD28:QD31)</f>
        <v/>
      </c>
      <c r="QE27">
        <f>SUM(QE28:QE31)</f>
        <v/>
      </c>
      <c r="QF27">
        <f>SUM(QF28:QF31)</f>
        <v/>
      </c>
      <c r="QG27">
        <f>SUM(QG28:QG31)</f>
        <v/>
      </c>
      <c r="QH27">
        <f>SUM(QH28:QH31)</f>
        <v/>
      </c>
      <c r="QI27">
        <f>SUM(QI28:QI31)</f>
        <v/>
      </c>
      <c r="QJ27">
        <f>SUM(QJ28:QJ31)</f>
        <v/>
      </c>
      <c r="QK27">
        <f>SUM(QK28:QK31)</f>
        <v/>
      </c>
      <c r="QL27">
        <f>SUM(QL28:QL31)</f>
        <v/>
      </c>
      <c r="QM27">
        <f>SUM(QM28:QM31)</f>
        <v/>
      </c>
      <c r="QN27">
        <f>SUM(QN28:QN31)</f>
        <v/>
      </c>
      <c r="QO27">
        <f>SUM(QO28:QO31)</f>
        <v/>
      </c>
      <c r="QP27">
        <f>SUM(QP28:QP31)</f>
        <v/>
      </c>
      <c r="QQ27">
        <f>SUM(QQ28:QQ31)</f>
        <v/>
      </c>
      <c r="QR27">
        <f>SUM(QR28:QR31)</f>
        <v/>
      </c>
      <c r="QS27">
        <f>SUM(QS28:QS31)</f>
        <v/>
      </c>
      <c r="QT27">
        <f>SUM(QT28:QT31)</f>
        <v/>
      </c>
      <c r="QU27">
        <f>SUM(QU28:QU31)</f>
        <v/>
      </c>
      <c r="QV27">
        <f>SUM(QV28:QV31)</f>
        <v/>
      </c>
      <c r="QW27">
        <f>SUM(QW28:QW31)</f>
        <v/>
      </c>
      <c r="QX27">
        <f>SUM(QX28:QX31)</f>
        <v/>
      </c>
      <c r="QY27">
        <f>SUM(QY28:QY31)</f>
        <v/>
      </c>
      <c r="QZ27">
        <f>SUM(QZ28:QZ31)</f>
        <v/>
      </c>
      <c r="RA27">
        <f>SUM(RA28:RA31)</f>
        <v/>
      </c>
      <c r="RB27">
        <f>SUM(RB28:RB31)</f>
        <v/>
      </c>
      <c r="RC27">
        <f>SUM(RC28:RC31)</f>
        <v/>
      </c>
      <c r="RD27">
        <f>SUM(RD28:RD31)</f>
        <v/>
      </c>
      <c r="RE27">
        <f>SUM(RE28:RE31)</f>
        <v/>
      </c>
      <c r="RF27">
        <f>SUM(RF28:RF31)</f>
        <v/>
      </c>
      <c r="RG27">
        <f>SUM(RG28:RG31)</f>
        <v/>
      </c>
      <c r="RH27">
        <f>SUM(RH28:RH31)</f>
        <v/>
      </c>
      <c r="RI27">
        <f>SUM(RI28:RI31)</f>
        <v/>
      </c>
      <c r="RJ27">
        <f>SUM(RJ28:RJ31)</f>
        <v/>
      </c>
      <c r="RK27">
        <f>SUM(RK28:RK31)</f>
        <v/>
      </c>
      <c r="RL27">
        <f>SUM(RL28:RL31)</f>
        <v/>
      </c>
      <c r="RM27">
        <f>SUM(RM28:RM31)</f>
        <v/>
      </c>
      <c r="RN27">
        <f>SUM(RN28:RN31)</f>
        <v/>
      </c>
      <c r="RO27">
        <f>SUM(RO28:RO31)</f>
        <v/>
      </c>
      <c r="RP27">
        <f>SUM(RP28:RP31)</f>
        <v/>
      </c>
      <c r="RQ27">
        <f>SUM(RQ28:RQ31)</f>
        <v/>
      </c>
      <c r="RR27">
        <f>SUM(RR28:RR31)</f>
        <v/>
      </c>
      <c r="RS27">
        <f>SUM(RS28:RS31)</f>
        <v/>
      </c>
      <c r="RT27">
        <f>SUM(RT28:RT31)</f>
        <v/>
      </c>
      <c r="RU27">
        <f>SUM(RU28:RU31)</f>
        <v/>
      </c>
      <c r="RV27">
        <f>SUM(RV28:RV31)</f>
        <v/>
      </c>
      <c r="RW27">
        <f>SUM(RW28:RW31)</f>
        <v/>
      </c>
      <c r="RX27">
        <f>SUM(RX28:RX31)</f>
        <v/>
      </c>
      <c r="RY27">
        <f>SUM(RY28:RY31)</f>
        <v/>
      </c>
      <c r="RZ27">
        <f>SUM(RZ28:RZ31)</f>
        <v/>
      </c>
      <c r="SA27">
        <f>SUM(SA28:SA31)</f>
        <v/>
      </c>
      <c r="SB27">
        <f>SUM(SB28:SB31)</f>
        <v/>
      </c>
      <c r="SC27">
        <f>SUM(SC28:SC31)</f>
        <v/>
      </c>
      <c r="SD27">
        <f>SUM(SD28:SD31)</f>
        <v/>
      </c>
      <c r="SE27">
        <f>SUM(SE28:SE31)</f>
        <v/>
      </c>
      <c r="SF27">
        <f>SUM(SF28:SF31)</f>
        <v/>
      </c>
      <c r="SG27">
        <f>SUM(SG28:SG31)</f>
        <v/>
      </c>
      <c r="SH27">
        <f>SUM(SH28:SH31)</f>
        <v/>
      </c>
      <c r="SI27">
        <f>SUM(SI28:SI31)</f>
        <v/>
      </c>
      <c r="SJ27">
        <f>SUM(SJ28:SJ31)</f>
        <v/>
      </c>
      <c r="SK27">
        <f>SUM(SK28:SK31)</f>
        <v/>
      </c>
      <c r="SL27">
        <f>SUM(SL28:SL31)</f>
        <v/>
      </c>
      <c r="SM27">
        <f>SUM(SM28:SM31)</f>
        <v/>
      </c>
      <c r="SN27">
        <f>SUM(SN28:SN31)</f>
        <v/>
      </c>
      <c r="SO27">
        <f>SUM(SO28:SO31)</f>
        <v/>
      </c>
      <c r="SP27">
        <f>SUM(SP28:SP31)</f>
        <v/>
      </c>
      <c r="SQ27">
        <f>SUM(SQ28:SQ31)</f>
        <v/>
      </c>
      <c r="SR27">
        <f>SUM(SR28:SR31)</f>
        <v/>
      </c>
      <c r="SS27">
        <f>SUM(SS28:SS31)</f>
        <v/>
      </c>
      <c r="ST27">
        <f>SUM(ST28:ST31)</f>
        <v/>
      </c>
      <c r="SU27">
        <f>SUM(SU28:SU31)</f>
        <v/>
      </c>
      <c r="SV27">
        <f>SUM(SV28:SV31)</f>
        <v/>
      </c>
      <c r="SW27">
        <f>SUM(SW28:SW31)</f>
        <v/>
      </c>
      <c r="SX27">
        <f>SUM(SX28:SX31)</f>
        <v/>
      </c>
      <c r="SY27">
        <f>SUM(SY28:SY31)</f>
        <v/>
      </c>
      <c r="SZ27">
        <f>SUM(SZ28:SZ31)</f>
        <v/>
      </c>
      <c r="TA27">
        <f>SUM(TA28:TA31)</f>
        <v/>
      </c>
      <c r="TB27">
        <f>SUM(TB28:TB31)</f>
        <v/>
      </c>
      <c r="TC27">
        <f>SUM(TC28:TC31)</f>
        <v/>
      </c>
      <c r="TD27">
        <f>SUM(TD28:TD31)</f>
        <v/>
      </c>
      <c r="TE27">
        <f>SUM(TE28:TE31)</f>
        <v/>
      </c>
      <c r="TF27">
        <f>SUM(TF28:TF31)</f>
        <v/>
      </c>
      <c r="TG27">
        <f>SUM(TG28:TG31)</f>
        <v/>
      </c>
      <c r="TH27">
        <f>SUM(TH28:TH31)</f>
        <v/>
      </c>
      <c r="TI27">
        <f>SUM(TI28:TI31)</f>
        <v/>
      </c>
      <c r="TJ27">
        <f>SUM(TJ28:TJ31)</f>
        <v/>
      </c>
      <c r="TK27">
        <f>SUM(TK28:TK31)</f>
        <v/>
      </c>
      <c r="TL27">
        <f>SUM(TL28:TL31)</f>
        <v/>
      </c>
      <c r="TM27">
        <f>SUM(TM28:TM31)</f>
        <v/>
      </c>
      <c r="TN27">
        <f>SUM(TN28:TN31)</f>
        <v/>
      </c>
      <c r="TO27">
        <f>SUM(TO28:TO31)</f>
        <v/>
      </c>
      <c r="TP27">
        <f>SUM(TP28:TP31)</f>
        <v/>
      </c>
      <c r="TQ27">
        <f>SUM(TQ28:TQ31)</f>
        <v/>
      </c>
      <c r="TR27">
        <f>SUM(TR28:TR31)</f>
        <v/>
      </c>
      <c r="TS27">
        <f>SUM(TS28:TS31)</f>
        <v/>
      </c>
      <c r="TT27">
        <f>SUM(TT28:TT31)</f>
        <v/>
      </c>
      <c r="TU27">
        <f>SUM(TU28:TU31)</f>
        <v/>
      </c>
      <c r="TV27">
        <f>SUM(TV28:TV31)</f>
        <v/>
      </c>
      <c r="TW27">
        <f>SUM(TW28:TW31)</f>
        <v/>
      </c>
      <c r="TX27">
        <f>SUM(TX28:TX31)</f>
        <v/>
      </c>
      <c r="TY27">
        <f>SUM(TY28:TY31)</f>
        <v/>
      </c>
      <c r="TZ27">
        <f>SUM(TZ28:TZ31)</f>
        <v/>
      </c>
    </row>
    <row r="28" spans="1:546">
      <c r="A28" t="s">
        <v>10</v>
      </c>
      <c r="B28" t="s">
        <v>99</v>
      </c>
      <c r="BC28">
        <f>'Dashboard M2 Imports Data'!H5*1000</f>
        <v/>
      </c>
      <c r="BD28">
        <f>'Dashboard M2 Imports Data'!I5*1000</f>
        <v/>
      </c>
      <c r="BE28">
        <f>'Dashboard M2 Imports Data'!J5*1000</f>
        <v/>
      </c>
      <c r="BF28">
        <f>'Dashboard M2 Imports Data'!K5*1000</f>
        <v/>
      </c>
      <c r="BG28">
        <f>'Dashboard M2 Imports Data'!L5*1000</f>
        <v/>
      </c>
      <c r="BH28">
        <f>'Dashboard M2 Imports Data'!M5*1000</f>
        <v/>
      </c>
      <c r="BI28">
        <f>'Dashboard M2 Imports Data'!N5*1000</f>
        <v/>
      </c>
      <c r="BJ28">
        <f>'Dashboard M2 Imports Data'!O5*1000</f>
        <v/>
      </c>
      <c r="BK28">
        <f>'Dashboard M2 Imports Data'!P5*1000</f>
        <v/>
      </c>
      <c r="BL28">
        <f>'Dashboard M2 Imports Data'!Q5*1000</f>
        <v/>
      </c>
      <c r="BM28">
        <f>'Dashboard M2 Imports Data'!R5*1000</f>
        <v/>
      </c>
      <c r="BN28">
        <f>'Dashboard M2 Imports Data'!S5*1000</f>
        <v/>
      </c>
      <c r="BO28">
        <f>'Dashboard M2 Imports Data'!T5*1000</f>
        <v/>
      </c>
      <c r="BP28">
        <f>'Dashboard M2 Imports Data'!U5*1000</f>
        <v/>
      </c>
      <c r="BQ28">
        <f>'Dashboard M2 Imports Data'!V5*1000</f>
        <v/>
      </c>
      <c r="BR28">
        <f>'Dashboard M2 Imports Data'!W5*1000</f>
        <v/>
      </c>
      <c r="BS28">
        <f>'Dashboard M2 Imports Data'!X5*1000</f>
        <v/>
      </c>
      <c r="BT28">
        <f>'Dashboard M2 Imports Data'!Y5*1000</f>
        <v/>
      </c>
      <c r="BU28">
        <f>'Dashboard M2 Imports Data'!Z5*1000</f>
        <v/>
      </c>
      <c r="BV28">
        <f>'Dashboard M2 Imports Data'!AA5*1000</f>
        <v/>
      </c>
      <c r="BW28">
        <f>'Dashboard M2 Imports Data'!AB5*1000</f>
        <v/>
      </c>
      <c r="BX28">
        <f>'Dashboard M2 Imports Data'!AC5*1000</f>
        <v/>
      </c>
      <c r="BY28">
        <f>'Dashboard M2 Imports Data'!AD5*1000</f>
        <v/>
      </c>
      <c r="BZ28">
        <f>'Dashboard M2 Imports Data'!AE5*1000</f>
        <v/>
      </c>
      <c r="CA28">
        <f>'Dashboard M2 Imports Data'!AF5*1000</f>
        <v/>
      </c>
      <c r="CB28">
        <f>'Dashboard M2 Imports Data'!AG5*1000</f>
        <v/>
      </c>
      <c r="CC28">
        <f>'Dashboard M2 Imports Data'!AH5*1000</f>
        <v/>
      </c>
      <c r="CD28">
        <f>'Dashboard M2 Imports Data'!AI5*1000</f>
        <v/>
      </c>
      <c r="CE28">
        <f>'Dashboard M2 Imports Data'!AJ5*1000</f>
        <v/>
      </c>
      <c r="CF28">
        <f>'Dashboard M2 Imports Data'!AK5*1000</f>
        <v/>
      </c>
      <c r="CG28">
        <f>'Dashboard M2 Imports Data'!AL5*1000</f>
        <v/>
      </c>
      <c r="CH28">
        <f>'Dashboard M2 Imports Data'!AM5*1000</f>
        <v/>
      </c>
      <c r="CI28">
        <f>'Dashboard M2 Imports Data'!AN5*1000</f>
        <v/>
      </c>
      <c r="CJ28">
        <f>'Dashboard M2 Imports Data'!AO5*1000</f>
        <v/>
      </c>
      <c r="CK28">
        <f>'Dashboard M2 Imports Data'!AP5*1000</f>
        <v/>
      </c>
      <c r="CL28">
        <f>'Dashboard M2 Imports Data'!AQ5*1000</f>
        <v/>
      </c>
      <c r="CM28">
        <f>'Dashboard M2 Imports Data'!AR5*1000</f>
        <v/>
      </c>
      <c r="CN28">
        <f>'Dashboard M2 Imports Data'!AS5*1000</f>
        <v/>
      </c>
      <c r="CO28">
        <f>'Dashboard M2 Imports Data'!AT5*1000</f>
        <v/>
      </c>
      <c r="CP28">
        <f>'Dashboard M2 Imports Data'!AU5*1000</f>
        <v/>
      </c>
      <c r="CQ28">
        <f>'Dashboard M2 Imports Data'!AV5*1000</f>
        <v/>
      </c>
      <c r="CR28">
        <f>'Dashboard M2 Imports Data'!AW5*1000</f>
        <v/>
      </c>
      <c r="CS28">
        <f>'Dashboard M2 Imports Data'!AX5*1000</f>
        <v/>
      </c>
      <c r="CT28">
        <f>'Dashboard M2 Imports Data'!AY5*1000</f>
        <v/>
      </c>
      <c r="CU28">
        <f>'Dashboard M2 Imports Data'!AZ5*1000</f>
        <v/>
      </c>
      <c r="CV28">
        <f>'Dashboard M2 Imports Data'!BA5*1000</f>
        <v/>
      </c>
      <c r="CW28">
        <f>'Dashboard M2 Imports Data'!BB5*1000</f>
        <v/>
      </c>
      <c r="CX28">
        <f>'Dashboard M2 Imports Data'!BC5*1000</f>
        <v/>
      </c>
      <c r="CY28">
        <f>'Dashboard M2 Imports Data'!BD5*1000</f>
        <v/>
      </c>
      <c r="CZ28">
        <f>'Dashboard M2 Imports Data'!BE5*1000</f>
        <v/>
      </c>
      <c r="DA28">
        <f>'Dashboard M2 Imports Data'!BF5*1000</f>
        <v/>
      </c>
      <c r="DB28">
        <f>'Dashboard M2 Imports Data'!BG5*1000</f>
        <v/>
      </c>
      <c r="DC28">
        <f>'Dashboard M2 Imports Data'!BH5*1000</f>
        <v/>
      </c>
      <c r="DD28">
        <f>'Dashboard M2 Imports Data'!BI5*1000</f>
        <v/>
      </c>
      <c r="DE28">
        <f>'Dashboard M2 Imports Data'!BJ5*1000</f>
        <v/>
      </c>
      <c r="DF28">
        <f>'Dashboard M2 Imports Data'!BK5*1000</f>
        <v/>
      </c>
      <c r="DG28">
        <f>'Dashboard M2 Imports Data'!BL5*1000</f>
        <v/>
      </c>
      <c r="DH28">
        <f>'Dashboard M2 Imports Data'!BM5*1000</f>
        <v/>
      </c>
      <c r="DI28">
        <f>'Dashboard M2 Imports Data'!BN5*1000</f>
        <v/>
      </c>
      <c r="DJ28">
        <f>'Dashboard M2 Imports Data'!BO5*1000</f>
        <v/>
      </c>
      <c r="DK28">
        <f>'Dashboard M2 Imports Data'!BP5*1000</f>
        <v/>
      </c>
      <c r="DL28">
        <f>'Dashboard M2 Imports Data'!BQ5*1000</f>
        <v/>
      </c>
      <c r="DM28">
        <f>'Dashboard M2 Imports Data'!BR5*1000</f>
        <v/>
      </c>
      <c r="DN28">
        <f>'Dashboard M2 Imports Data'!BS5*1000</f>
        <v/>
      </c>
      <c r="DO28">
        <f>'Dashboard M2 Imports Data'!BT5*1000</f>
        <v/>
      </c>
      <c r="DP28">
        <f>'Dashboard M2 Imports Data'!BU5*1000</f>
        <v/>
      </c>
      <c r="DQ28">
        <f>'Dashboard M2 Imports Data'!BV5*1000</f>
        <v/>
      </c>
      <c r="DR28">
        <f>'Dashboard M2 Imports Data'!BW5*1000</f>
        <v/>
      </c>
      <c r="DS28">
        <f>'Dashboard M2 Imports Data'!BX5*1000</f>
        <v/>
      </c>
      <c r="DT28">
        <f>'Dashboard M2 Imports Data'!BY5*1000</f>
        <v/>
      </c>
      <c r="DU28">
        <f>'Dashboard M2 Imports Data'!BZ5*1000</f>
        <v/>
      </c>
      <c r="DV28">
        <f>'Dashboard M2 Imports Data'!CA5*1000</f>
        <v/>
      </c>
      <c r="DW28">
        <f>'Dashboard M2 Imports Data'!CB5*1000</f>
        <v/>
      </c>
      <c r="DX28">
        <f>'Dashboard M2 Imports Data'!CC5*1000</f>
        <v/>
      </c>
      <c r="DY28">
        <f>'Dashboard M2 Imports Data'!CD5*1000</f>
        <v/>
      </c>
      <c r="DZ28">
        <f>'Dashboard M2 Imports Data'!CE5*1000</f>
        <v/>
      </c>
      <c r="EA28">
        <f>'Dashboard M2 Imports Data'!CF5*1000</f>
        <v/>
      </c>
      <c r="EB28">
        <f>'Dashboard M2 Imports Data'!CG5*1000</f>
        <v/>
      </c>
      <c r="EC28">
        <f>'Dashboard M2 Imports Data'!CH5*1000</f>
        <v/>
      </c>
      <c r="ED28">
        <f>'Dashboard M2 Imports Data'!CI5*1000</f>
        <v/>
      </c>
      <c r="EE28">
        <f>'Dashboard M2 Imports Data'!CJ5*1000</f>
        <v/>
      </c>
      <c r="EF28">
        <f>'Dashboard M2 Imports Data'!CK5*1000</f>
        <v/>
      </c>
      <c r="EG28">
        <f>'Dashboard M2 Imports Data'!CL5*1000</f>
        <v/>
      </c>
      <c r="EH28">
        <f>'Dashboard M2 Imports Data'!CM5*1000</f>
        <v/>
      </c>
      <c r="EI28">
        <f>'Dashboard M2 Imports Data'!CN5*1000</f>
        <v/>
      </c>
      <c r="EJ28">
        <f>'Dashboard M2 Imports Data'!CO5*1000</f>
        <v/>
      </c>
      <c r="EK28">
        <f>'Dashboard M2 Imports Data'!CP5*1000</f>
        <v/>
      </c>
      <c r="EL28">
        <f>'Dashboard M2 Imports Data'!CQ5*1000</f>
        <v/>
      </c>
      <c r="EM28">
        <f>'Dashboard M2 Imports Data'!CR5*1000</f>
        <v/>
      </c>
      <c r="EN28">
        <f>'Dashboard M2 Imports Data'!CS5*1000</f>
        <v/>
      </c>
      <c r="EO28">
        <f>'Dashboard M2 Imports Data'!CT5*1000</f>
        <v/>
      </c>
      <c r="EP28">
        <f>'Dashboard M2 Imports Data'!CU5*1000</f>
        <v/>
      </c>
      <c r="EQ28">
        <f>'Dashboard M2 Imports Data'!CV5*1000</f>
        <v/>
      </c>
      <c r="ER28">
        <f>'Dashboard M2 Imports Data'!CW5*1000</f>
        <v/>
      </c>
      <c r="ES28">
        <f>'Dashboard M2 Imports Data'!CX5*1000</f>
        <v/>
      </c>
      <c r="ET28">
        <f>'Dashboard M2 Imports Data'!CY5*1000</f>
        <v/>
      </c>
      <c r="EU28">
        <f>'Dashboard M2 Imports Data'!CZ5*1000</f>
        <v/>
      </c>
      <c r="EV28">
        <f>'Dashboard M2 Imports Data'!DA5*1000</f>
        <v/>
      </c>
      <c r="EW28">
        <f>'Dashboard M2 Imports Data'!DB5*1000</f>
        <v/>
      </c>
      <c r="EX28">
        <f>'Dashboard M2 Imports Data'!DC5*1000</f>
        <v/>
      </c>
      <c r="EY28">
        <f>'Dashboard M2 Imports Data'!DD5*1000</f>
        <v/>
      </c>
      <c r="EZ28">
        <f>'Dashboard M2 Imports Data'!DE5*1000</f>
        <v/>
      </c>
      <c r="FA28">
        <f>'Dashboard M2 Imports Data'!DF5*1000</f>
        <v/>
      </c>
      <c r="FB28">
        <f>'Dashboard M2 Imports Data'!DG5*1000</f>
        <v/>
      </c>
      <c r="FC28">
        <f>'Dashboard M2 Imports Data'!DH5*1000</f>
        <v/>
      </c>
      <c r="FD28">
        <f>'Dashboard M2 Imports Data'!DI5*1000</f>
        <v/>
      </c>
      <c r="FE28">
        <f>'Dashboard M2 Imports Data'!DJ5*1000</f>
        <v/>
      </c>
      <c r="FF28">
        <f>'Dashboard M2 Imports Data'!DK5*1000</f>
        <v/>
      </c>
      <c r="FG28">
        <f>'Dashboard M2 Imports Data'!DL5*1000</f>
        <v/>
      </c>
      <c r="FH28">
        <f>'Dashboard M2 Imports Data'!DM5*1000</f>
        <v/>
      </c>
      <c r="FI28">
        <f>'Dashboard M2 Imports Data'!DN5*1000</f>
        <v/>
      </c>
      <c r="FJ28">
        <f>'Dashboard M2 Imports Data'!DO5*1000</f>
        <v/>
      </c>
      <c r="FK28">
        <f>'Dashboard M2 Imports Data'!DP5*1000</f>
        <v/>
      </c>
      <c r="FL28">
        <f>'Dashboard M2 Imports Data'!DQ5*1000</f>
        <v/>
      </c>
      <c r="FM28">
        <f>'Dashboard M2 Imports Data'!DR5*1000</f>
        <v/>
      </c>
      <c r="FN28">
        <f>'Dashboard M2 Imports Data'!DS5*1000</f>
        <v/>
      </c>
      <c r="FO28">
        <f>'Dashboard M2 Imports Data'!DT5*1000</f>
        <v/>
      </c>
      <c r="FP28">
        <f>'Dashboard M2 Imports Data'!DU5*1000</f>
        <v/>
      </c>
      <c r="FQ28">
        <f>'Dashboard M2 Imports Data'!DV5*1000</f>
        <v/>
      </c>
      <c r="FR28">
        <f>'Dashboard M2 Imports Data'!DW5*1000</f>
        <v/>
      </c>
      <c r="FS28">
        <f>'Dashboard M2 Imports Data'!DX5*1000</f>
        <v/>
      </c>
      <c r="FT28">
        <f>'Dashboard M2 Imports Data'!DY5*1000</f>
        <v/>
      </c>
      <c r="FU28">
        <f>'Dashboard M2 Imports Data'!DZ5*1000</f>
        <v/>
      </c>
      <c r="FV28">
        <f>'Dashboard M2 Imports Data'!EA5*1000</f>
        <v/>
      </c>
      <c r="FW28">
        <f>'Dashboard M2 Imports Data'!EB5*1000</f>
        <v/>
      </c>
      <c r="FX28">
        <f>'Dashboard M2 Imports Data'!EC5*1000</f>
        <v/>
      </c>
      <c r="FY28">
        <f>'Dashboard M2 Imports Data'!ED5*1000</f>
        <v/>
      </c>
      <c r="FZ28">
        <f>'Dashboard M2 Imports Data'!EE5*1000</f>
        <v/>
      </c>
      <c r="GA28">
        <f>'Dashboard M2 Imports Data'!EF5*1000</f>
        <v/>
      </c>
      <c r="GB28">
        <f>'Dashboard M2 Imports Data'!EG5*1000</f>
        <v/>
      </c>
      <c r="GC28">
        <f>'Dashboard M2 Imports Data'!EH5*1000</f>
        <v/>
      </c>
      <c r="GD28">
        <f>'Dashboard M2 Imports Data'!EI5*1000</f>
        <v/>
      </c>
      <c r="GE28">
        <f>'Dashboard M2 Imports Data'!EJ5*1000</f>
        <v/>
      </c>
      <c r="GF28">
        <f>'Dashboard M2 Imports Data'!EK5*1000</f>
        <v/>
      </c>
      <c r="GG28">
        <f>'Dashboard M2 Imports Data'!EL5*1000</f>
        <v/>
      </c>
      <c r="GH28">
        <f>'Dashboard M2 Imports Data'!EM5*1000</f>
        <v/>
      </c>
      <c r="GI28">
        <f>'Dashboard M2 Imports Data'!EN5*1000</f>
        <v/>
      </c>
      <c r="GJ28">
        <f>'Dashboard M2 Imports Data'!EO5*1000</f>
        <v/>
      </c>
      <c r="GK28">
        <f>'Dashboard M2 Imports Data'!EP5*1000</f>
        <v/>
      </c>
      <c r="GL28">
        <f>'Dashboard M2 Imports Data'!EQ5*1000</f>
        <v/>
      </c>
      <c r="GM28">
        <f>'Dashboard M2 Imports Data'!ER5*1000</f>
        <v/>
      </c>
      <c r="GN28">
        <f>'Dashboard M2 Imports Data'!ES5*1000</f>
        <v/>
      </c>
      <c r="GO28">
        <f>'Dashboard M2 Imports Data'!ET5*1000</f>
        <v/>
      </c>
      <c r="GP28">
        <f>'Dashboard M2 Imports Data'!EU5*1000</f>
        <v/>
      </c>
      <c r="GQ28">
        <f>'Dashboard M2 Imports Data'!EV5*1000</f>
        <v/>
      </c>
      <c r="GR28">
        <f>'Dashboard M2 Imports Data'!EW5*1000</f>
        <v/>
      </c>
      <c r="GS28">
        <f>'Dashboard M2 Imports Data'!EX5*1000</f>
        <v/>
      </c>
      <c r="GT28">
        <f>'Dashboard M2 Imports Data'!EY5*1000</f>
        <v/>
      </c>
      <c r="GU28">
        <f>'Dashboard M2 Imports Data'!EZ5*1000</f>
        <v/>
      </c>
      <c r="GV28">
        <f>'Dashboard M2 Imports Data'!FA5*1000</f>
        <v/>
      </c>
      <c r="GW28">
        <f>'Dashboard M2 Imports Data'!FB5*1000</f>
        <v/>
      </c>
      <c r="GX28">
        <f>'Dashboard M2 Imports Data'!FC5*1000</f>
        <v/>
      </c>
      <c r="GY28">
        <f>'Dashboard M2 Imports Data'!FD5*1000</f>
        <v/>
      </c>
      <c r="GZ28">
        <f>'Dashboard M2 Imports Data'!FE5*1000</f>
        <v/>
      </c>
      <c r="HA28">
        <f>'Dashboard M2 Imports Data'!FF5*1000</f>
        <v/>
      </c>
      <c r="HB28">
        <f>'Dashboard M2 Imports Data'!FG5*1000</f>
        <v/>
      </c>
      <c r="HC28">
        <f>'Dashboard M2 Imports Data'!FH5*1000</f>
        <v/>
      </c>
      <c r="HD28">
        <f>'Dashboard M2 Imports Data'!FI5*1000</f>
        <v/>
      </c>
      <c r="HE28">
        <f>'Dashboard M2 Imports Data'!FJ5*1000</f>
        <v/>
      </c>
      <c r="HF28">
        <f>'Dashboard M2 Imports Data'!FK5*1000</f>
        <v/>
      </c>
      <c r="HG28">
        <f>'Dashboard M2 Imports Data'!FL5*1000</f>
        <v/>
      </c>
      <c r="HH28">
        <f>'Dashboard M2 Imports Data'!FM5*1000</f>
        <v/>
      </c>
      <c r="HI28">
        <f>'Dashboard M2 Imports Data'!FN5*1000</f>
        <v/>
      </c>
      <c r="HJ28">
        <f>'Dashboard M2 Imports Data'!FO5*1000</f>
        <v/>
      </c>
      <c r="HK28">
        <f>'Dashboard M2 Imports Data'!FP5*1000</f>
        <v/>
      </c>
      <c r="HL28">
        <f>'Dashboard M2 Imports Data'!FQ5*1000</f>
        <v/>
      </c>
      <c r="HM28">
        <f>'Dashboard M2 Imports Data'!FR5*1000</f>
        <v/>
      </c>
      <c r="HN28">
        <f>'Dashboard M2 Imports Data'!FS5*1000</f>
        <v/>
      </c>
      <c r="HO28">
        <f>'Dashboard M2 Imports Data'!FT5*1000</f>
        <v/>
      </c>
      <c r="HP28">
        <f>'Dashboard M2 Imports Data'!FU5*1000</f>
        <v/>
      </c>
      <c r="HQ28">
        <f>'Dashboard M2 Imports Data'!FV5*1000</f>
        <v/>
      </c>
      <c r="HR28">
        <f>'Dashboard M2 Imports Data'!FW5*1000</f>
        <v/>
      </c>
      <c r="HS28">
        <f>'Dashboard M2 Imports Data'!FX5*1000</f>
        <v/>
      </c>
      <c r="HT28">
        <f>'Dashboard M2 Imports Data'!FY5*1000</f>
        <v/>
      </c>
      <c r="HU28">
        <f>'Dashboard M2 Imports Data'!FZ5*1000</f>
        <v/>
      </c>
      <c r="HV28">
        <f>'Dashboard M2 Imports Data'!GA5*1000</f>
        <v/>
      </c>
      <c r="HW28">
        <f>'Dashboard M2 Imports Data'!GB5*1000</f>
        <v/>
      </c>
      <c r="HX28">
        <f>'Dashboard M2 Imports Data'!GC5*1000</f>
        <v/>
      </c>
      <c r="HY28">
        <f>'Dashboard M2 Imports Data'!GD5*1000</f>
        <v/>
      </c>
      <c r="HZ28">
        <f>'Dashboard M2 Imports Data'!GE5*1000</f>
        <v/>
      </c>
      <c r="IA28">
        <f>'Dashboard M2 Imports Data'!GF5*1000</f>
        <v/>
      </c>
      <c r="IB28">
        <f>'Dashboard M2 Imports Data'!GG5*1000</f>
        <v/>
      </c>
      <c r="IC28">
        <f>'Dashboard M2 Imports Data'!GH5*1000</f>
        <v/>
      </c>
      <c r="ID28">
        <f>'Dashboard M2 Imports Data'!GI5*1000</f>
        <v/>
      </c>
      <c r="IE28">
        <f>'Dashboard M2 Imports Data'!GJ5*1000</f>
        <v/>
      </c>
      <c r="IF28">
        <f>'Dashboard M2 Imports Data'!GK5*1000</f>
        <v/>
      </c>
      <c r="IG28">
        <f>'Dashboard M2 Imports Data'!GL5*1000</f>
        <v/>
      </c>
      <c r="IH28">
        <f>'Dashboard M2 Imports Data'!GM5*1000</f>
        <v/>
      </c>
      <c r="II28">
        <f>'Dashboard M2 Imports Data'!GN5*1000</f>
        <v/>
      </c>
      <c r="IJ28">
        <f>'Dashboard M2 Imports Data'!GO5*1000</f>
        <v/>
      </c>
      <c r="IK28">
        <f>'Dashboard M2 Imports Data'!GP5*1000</f>
        <v/>
      </c>
      <c r="IL28">
        <f>'Dashboard M2 Imports Data'!GQ5*1000</f>
        <v/>
      </c>
      <c r="IM28">
        <f>'Dashboard M2 Imports Data'!GR5*1000</f>
        <v/>
      </c>
      <c r="IN28">
        <f>'Dashboard M2 Imports Data'!GS5*1000</f>
        <v/>
      </c>
      <c r="IO28">
        <f>'Dashboard M2 Imports Data'!GT5*1000</f>
        <v/>
      </c>
      <c r="IP28">
        <f>'Dashboard M2 Imports Data'!GU5*1000</f>
        <v/>
      </c>
      <c r="IQ28">
        <f>'Dashboard M2 Imports Data'!GV5*1000</f>
        <v/>
      </c>
      <c r="IR28">
        <f>'Dashboard M2 Imports Data'!GW5*1000</f>
        <v/>
      </c>
      <c r="IS28">
        <f>'Dashboard M2 Imports Data'!GX5*1000</f>
        <v/>
      </c>
      <c r="IT28">
        <f>'Dashboard M2 Imports Data'!GY5*1000</f>
        <v/>
      </c>
      <c r="IU28">
        <f>'Dashboard M2 Imports Data'!GZ5*1000</f>
        <v/>
      </c>
      <c r="IV28">
        <f>'Dashboard M2 Imports Data'!HA5*1000</f>
        <v/>
      </c>
      <c r="IW28">
        <f>'Dashboard M2 Imports Data'!HB5*1000</f>
        <v/>
      </c>
      <c r="IX28">
        <f>'Dashboard M2 Imports Data'!HC5*1000</f>
        <v/>
      </c>
      <c r="IY28">
        <f>'Dashboard M2 Imports Data'!HD5*1000</f>
        <v/>
      </c>
      <c r="IZ28">
        <f>'Dashboard M2 Imports Data'!HE5*1000</f>
        <v/>
      </c>
      <c r="JA28">
        <f>'Dashboard M2 Imports Data'!HF5*1000</f>
        <v/>
      </c>
      <c r="JB28">
        <f>'Dashboard M2 Imports Data'!HG5*1000</f>
        <v/>
      </c>
      <c r="JC28">
        <f>'Dashboard M2 Imports Data'!HH5*1000</f>
        <v/>
      </c>
      <c r="JD28">
        <f>'Dashboard M2 Imports Data'!HI5*1000</f>
        <v/>
      </c>
      <c r="JE28">
        <f>'Dashboard M2 Imports Data'!HJ5*1000</f>
        <v/>
      </c>
      <c r="JF28">
        <f>'Dashboard M2 Imports Data'!HK5*1000</f>
        <v/>
      </c>
      <c r="JG28">
        <f>'Dashboard M2 Imports Data'!HL5*1000</f>
        <v/>
      </c>
      <c r="JH28">
        <f>'Dashboard M2 Imports Data'!HM5*1000</f>
        <v/>
      </c>
      <c r="JI28">
        <f>'Dashboard M2 Imports Data'!HN5*1000</f>
        <v/>
      </c>
      <c r="JJ28">
        <f>'Dashboard M2 Imports Data'!HO5*1000</f>
        <v/>
      </c>
      <c r="JK28">
        <f>'Dashboard M2 Imports Data'!HP5*1000</f>
        <v/>
      </c>
      <c r="JL28">
        <f>'Dashboard M2 Imports Data'!HQ5*1000</f>
        <v/>
      </c>
      <c r="JM28">
        <f>'Dashboard M2 Imports Data'!HR5*1000</f>
        <v/>
      </c>
      <c r="JN28">
        <f>'Dashboard M2 Imports Data'!HS5*1000</f>
        <v/>
      </c>
      <c r="JO28">
        <f>'Dashboard M2 Imports Data'!HT5*1000</f>
        <v/>
      </c>
      <c r="JP28">
        <f>'Dashboard M2 Imports Data'!HU5*1000</f>
        <v/>
      </c>
      <c r="JQ28">
        <f>'Dashboard M2 Imports Data'!HV5*1000</f>
        <v/>
      </c>
      <c r="JR28">
        <f>'Dashboard M2 Imports Data'!HW5*1000</f>
        <v/>
      </c>
      <c r="JS28">
        <f>'Dashboard M2 Imports Data'!HX5*1000</f>
        <v/>
      </c>
      <c r="JT28">
        <f>'Dashboard M2 Imports Data'!HY5*1000</f>
        <v/>
      </c>
      <c r="JU28">
        <f>'Dashboard M2 Imports Data'!HZ5*1000</f>
        <v/>
      </c>
      <c r="JV28">
        <f>'Dashboard M2 Imports Data'!IA5*1000</f>
        <v/>
      </c>
      <c r="JW28">
        <f>'Dashboard M2 Imports Data'!IB5*1000</f>
        <v/>
      </c>
      <c r="JX28">
        <f>'Dashboard M2 Imports Data'!IC5*1000</f>
        <v/>
      </c>
      <c r="JY28">
        <f>'Dashboard M2 Imports Data'!ID5*1000</f>
        <v/>
      </c>
      <c r="JZ28">
        <f>'Dashboard M2 Imports Data'!IE5*1000</f>
        <v/>
      </c>
      <c r="KA28">
        <f>'Dashboard M2 Imports Data'!IF5*1000</f>
        <v/>
      </c>
      <c r="KB28">
        <f>'Dashboard M2 Imports Data'!IG5*1000</f>
        <v/>
      </c>
      <c r="KC28">
        <f>'Dashboard M2 Imports Data'!IH5*1000</f>
        <v/>
      </c>
      <c r="KD28">
        <f>'Dashboard M2 Imports Data'!II5*1000</f>
        <v/>
      </c>
      <c r="KE28">
        <f>'Dashboard M2 Imports Data'!IJ5*1000</f>
        <v/>
      </c>
      <c r="KF28">
        <f>'Dashboard M2 Imports Data'!IK5*1000</f>
        <v/>
      </c>
      <c r="KG28">
        <f>'Dashboard M2 Imports Data'!IL5*1000</f>
        <v/>
      </c>
      <c r="KH28">
        <f>'Dashboard M2 Imports Data'!IM5*1000</f>
        <v/>
      </c>
      <c r="KI28">
        <f>'Dashboard M2 Imports Data'!IN5*1000</f>
        <v/>
      </c>
      <c r="KJ28">
        <f>'Dashboard M2 Imports Data'!IO5*1000</f>
        <v/>
      </c>
      <c r="KK28">
        <f>'Dashboard M2 Imports Data'!IP5*1000</f>
        <v/>
      </c>
      <c r="KL28">
        <f>'Dashboard M2 Imports Data'!IQ5*1000</f>
        <v/>
      </c>
      <c r="KM28">
        <f>'Dashboard M2 Imports Data'!IR5*1000</f>
        <v/>
      </c>
      <c r="KN28">
        <f>'Dashboard M2 Imports Data'!IS5*1000</f>
        <v/>
      </c>
      <c r="KO28">
        <f>'Dashboard M2 Imports Data'!IT5*1000</f>
        <v/>
      </c>
      <c r="KP28">
        <f>'Dashboard M2 Imports Data'!IU5*1000</f>
        <v/>
      </c>
      <c r="KQ28">
        <f>'Dashboard M2 Imports Data'!IV5*1000</f>
        <v/>
      </c>
      <c r="KR28">
        <f>'Dashboard M2 Imports Data'!IW5*1000</f>
        <v/>
      </c>
      <c r="KS28">
        <f>'Dashboard M2 Imports Data'!IX5*1000</f>
        <v/>
      </c>
      <c r="KT28">
        <f>'Dashboard M2 Imports Data'!IY5*1000</f>
        <v/>
      </c>
      <c r="KU28">
        <f>'Dashboard M2 Imports Data'!IZ5*1000</f>
        <v/>
      </c>
      <c r="KV28">
        <f>'Dashboard M2 Imports Data'!JA5*1000</f>
        <v/>
      </c>
      <c r="KW28">
        <f>'Dashboard M2 Imports Data'!JB5*1000</f>
        <v/>
      </c>
      <c r="KX28">
        <f>'Dashboard M2 Imports Data'!JC5*1000</f>
        <v/>
      </c>
      <c r="KY28">
        <f>'Dashboard M2 Imports Data'!JD5*1000</f>
        <v/>
      </c>
      <c r="KZ28">
        <f>'Dashboard M2 Imports Data'!JE5*1000</f>
        <v/>
      </c>
      <c r="LA28">
        <f>'Dashboard M2 Imports Data'!JF5*1000</f>
        <v/>
      </c>
      <c r="LB28">
        <f>'Dashboard M2 Imports Data'!JG5*1000</f>
        <v/>
      </c>
      <c r="LC28">
        <f>'Dashboard M2 Imports Data'!JH5*1000</f>
        <v/>
      </c>
      <c r="LD28">
        <f>'Dashboard M2 Imports Data'!JI5*1000</f>
        <v/>
      </c>
      <c r="LE28">
        <f>'Dashboard M2 Imports Data'!JJ5*1000</f>
        <v/>
      </c>
      <c r="LF28">
        <f>'Dashboard M2 Imports Data'!JK5*1000</f>
        <v/>
      </c>
      <c r="LG28">
        <f>'Dashboard M2 Imports Data'!JL5*1000</f>
        <v/>
      </c>
      <c r="LH28">
        <f>'Dashboard M2 Imports Data'!JM5*1000</f>
        <v/>
      </c>
      <c r="LI28">
        <f>'Dashboard M2 Imports Data'!JN5*1000</f>
        <v/>
      </c>
      <c r="LJ28">
        <f>'Dashboard M2 Imports Data'!JO5*1000</f>
        <v/>
      </c>
      <c r="LK28">
        <f>'Dashboard M2 Imports Data'!JP5*1000</f>
        <v/>
      </c>
      <c r="LL28">
        <f>'Dashboard M2 Imports Data'!JQ5*1000</f>
        <v/>
      </c>
      <c r="LM28">
        <f>'Dashboard M2 Imports Data'!JR5*1000</f>
        <v/>
      </c>
      <c r="LN28">
        <f>'Dashboard M2 Imports Data'!JS5*1000</f>
        <v/>
      </c>
      <c r="LO28">
        <f>'Dashboard M2 Imports Data'!JT5*1000</f>
        <v/>
      </c>
      <c r="LP28">
        <f>'Dashboard M2 Imports Data'!JU5*1000</f>
        <v/>
      </c>
      <c r="LQ28">
        <f>'Dashboard M2 Imports Data'!JV5*1000</f>
        <v/>
      </c>
      <c r="LR28">
        <f>'Dashboard M2 Imports Data'!JW5*1000</f>
        <v/>
      </c>
      <c r="LS28">
        <f>'Dashboard M2 Imports Data'!JX5*1000</f>
        <v/>
      </c>
      <c r="LT28">
        <f>'Dashboard M2 Imports Data'!JY5*1000</f>
        <v/>
      </c>
      <c r="LU28">
        <f>'Dashboard M2 Imports Data'!JZ5*1000</f>
        <v/>
      </c>
      <c r="LV28">
        <f>'Dashboard M2 Imports Data'!KA5*1000</f>
        <v/>
      </c>
      <c r="LW28">
        <f>'Dashboard M2 Imports Data'!KB5*1000</f>
        <v/>
      </c>
      <c r="LX28">
        <f>'Dashboard M2 Imports Data'!KC5*1000</f>
        <v/>
      </c>
      <c r="LY28">
        <f>'Dashboard M2 Imports Data'!KD5*1000</f>
        <v/>
      </c>
      <c r="LZ28">
        <f>'Dashboard M2 Imports Data'!KE5*1000</f>
        <v/>
      </c>
      <c r="MA28">
        <f>'Dashboard M2 Imports Data'!KF5*1000</f>
        <v/>
      </c>
      <c r="MB28">
        <f>'Dashboard M2 Imports Data'!KG5*1000</f>
        <v/>
      </c>
      <c r="MC28">
        <f>'Dashboard M2 Imports Data'!KH5*1000</f>
        <v/>
      </c>
      <c r="MD28">
        <f>'Dashboard M2 Imports Data'!KI5*1000</f>
        <v/>
      </c>
      <c r="ME28">
        <f>'Dashboard M2 Imports Data'!KJ5*1000</f>
        <v/>
      </c>
      <c r="MF28">
        <f>'Dashboard M2 Imports Data'!KK5*1000</f>
        <v/>
      </c>
      <c r="MG28">
        <f>'Dashboard M2 Imports Data'!KL5*1000</f>
        <v/>
      </c>
      <c r="MH28">
        <f>'Dashboard M2 Imports Data'!KM5*1000</f>
        <v/>
      </c>
      <c r="MI28">
        <f>'Dashboard M2 Imports Data'!KN5*1000</f>
        <v/>
      </c>
      <c r="MJ28">
        <f>'Dashboard M2 Imports Data'!KO5*1000</f>
        <v/>
      </c>
      <c r="MK28">
        <f>'Dashboard M2 Imports Data'!KP5*1000</f>
        <v/>
      </c>
      <c r="ML28">
        <f>'Dashboard M2 Imports Data'!KQ5*1000</f>
        <v/>
      </c>
      <c r="MM28">
        <f>'Dashboard M2 Imports Data'!KR5*1000</f>
        <v/>
      </c>
      <c r="MN28">
        <f>'Dashboard M2 Imports Data'!KS5*1000</f>
        <v/>
      </c>
      <c r="MO28">
        <f>'Dashboard M2 Imports Data'!KT5*1000</f>
        <v/>
      </c>
      <c r="MP28">
        <f>'Dashboard M2 Imports Data'!KU5*1000</f>
        <v/>
      </c>
      <c r="MQ28">
        <f>'Dashboard M2 Imports Data'!KV5*1000</f>
        <v/>
      </c>
      <c r="MR28">
        <f>'Dashboard M2 Imports Data'!KW5*1000</f>
        <v/>
      </c>
      <c r="MS28">
        <f>'Dashboard M2 Imports Data'!KX5*1000</f>
        <v/>
      </c>
      <c r="MT28">
        <f>'Dashboard M2 Imports Data'!KY5*1000</f>
        <v/>
      </c>
      <c r="MU28">
        <f>'Dashboard M2 Imports Data'!KZ5*1000</f>
        <v/>
      </c>
      <c r="MV28">
        <f>'Dashboard M2 Imports Data'!LA5*1000</f>
        <v/>
      </c>
      <c r="MW28">
        <f>'Dashboard M2 Imports Data'!LB5*1000</f>
        <v/>
      </c>
      <c r="MX28">
        <f>'Dashboard M2 Imports Data'!LC5*1000</f>
        <v/>
      </c>
      <c r="MY28">
        <f>'Dashboard M2 Imports Data'!LD5*1000</f>
        <v/>
      </c>
      <c r="MZ28">
        <f>'Dashboard M2 Imports Data'!LE5*1000</f>
        <v/>
      </c>
      <c r="NA28">
        <f>'Dashboard M2 Imports Data'!LF5*1000</f>
        <v/>
      </c>
      <c r="NB28">
        <f>'Dashboard M2 Imports Data'!LG5*1000</f>
        <v/>
      </c>
      <c r="NC28">
        <f>'Dashboard M2 Imports Data'!LH5*1000</f>
        <v/>
      </c>
      <c r="ND28">
        <f>'Dashboard M2 Imports Data'!LI5*1000</f>
        <v/>
      </c>
      <c r="NE28">
        <f>'Dashboard M2 Imports Data'!LJ5*1000</f>
        <v/>
      </c>
      <c r="NF28">
        <f>'Dashboard M2 Imports Data'!LK5*1000</f>
        <v/>
      </c>
      <c r="NG28">
        <f>'Dashboard M2 Imports Data'!LL5*1000</f>
        <v/>
      </c>
      <c r="NH28">
        <f>'Dashboard M2 Imports Data'!LM5*1000</f>
        <v/>
      </c>
      <c r="NI28">
        <f>'Dashboard M2 Imports Data'!LN5*1000</f>
        <v/>
      </c>
      <c r="NJ28">
        <f>'Dashboard M2 Imports Data'!LO5*1000</f>
        <v/>
      </c>
      <c r="NK28">
        <f>'Dashboard M2 Imports Data'!LP5*1000</f>
        <v/>
      </c>
      <c r="NL28">
        <f>'Dashboard M2 Imports Data'!LQ5*1000</f>
        <v/>
      </c>
      <c r="NM28">
        <f>'Dashboard M2 Imports Data'!LR5*1000</f>
        <v/>
      </c>
      <c r="NN28">
        <f>'Dashboard M2 Imports Data'!LS5*1000</f>
        <v/>
      </c>
      <c r="NO28">
        <f>'Dashboard M2 Imports Data'!LT5*1000</f>
        <v/>
      </c>
      <c r="NP28">
        <f>'Dashboard M2 Imports Data'!LU5*1000</f>
        <v/>
      </c>
      <c r="NQ28">
        <f>'Dashboard M2 Imports Data'!LV5*1000</f>
        <v/>
      </c>
      <c r="NR28">
        <f>'Dashboard M2 Imports Data'!LW5*1000</f>
        <v/>
      </c>
      <c r="NS28">
        <f>'Dashboard M2 Imports Data'!LX5*1000</f>
        <v/>
      </c>
      <c r="NT28">
        <f>'Dashboard M2 Imports Data'!LY5*1000</f>
        <v/>
      </c>
      <c r="NU28">
        <f>'Dashboard M2 Imports Data'!LZ5*1000</f>
        <v/>
      </c>
      <c r="NV28">
        <f>'Dashboard M2 Imports Data'!MA5*1000</f>
        <v/>
      </c>
      <c r="NW28">
        <f>'Dashboard M2 Imports Data'!MB5*1000</f>
        <v/>
      </c>
      <c r="NX28">
        <f>'Dashboard M2 Imports Data'!MC5*1000</f>
        <v/>
      </c>
      <c r="NY28">
        <f>'Dashboard M2 Imports Data'!MD5*1000</f>
        <v/>
      </c>
      <c r="NZ28">
        <f>'Dashboard M2 Imports Data'!ME5*1000</f>
        <v/>
      </c>
      <c r="OA28">
        <f>'Dashboard M2 Imports Data'!MF5*1000</f>
        <v/>
      </c>
      <c r="OB28">
        <f>'Dashboard M2 Imports Data'!MG5*1000</f>
        <v/>
      </c>
      <c r="OC28">
        <f>'Dashboard M2 Imports Data'!MH5*1000</f>
        <v/>
      </c>
      <c r="OD28">
        <f>'Dashboard M2 Imports Data'!MI5*1000</f>
        <v/>
      </c>
      <c r="OE28">
        <f>'Dashboard M2 Imports Data'!MJ5*1000</f>
        <v/>
      </c>
      <c r="OF28">
        <f>'Dashboard M2 Imports Data'!MK5*1000</f>
        <v/>
      </c>
      <c r="OG28">
        <f>'Dashboard M2 Imports Data'!ML5*1000</f>
        <v/>
      </c>
      <c r="OH28">
        <f>'Dashboard M2 Imports Data'!MM5*1000</f>
        <v/>
      </c>
      <c r="OI28">
        <f>'Dashboard M2 Imports Data'!MN5*1000</f>
        <v/>
      </c>
      <c r="OJ28">
        <f>'Dashboard M2 Imports Data'!MO5*1000</f>
        <v/>
      </c>
      <c r="OK28">
        <f>'Dashboard M2 Imports Data'!MP5*1000</f>
        <v/>
      </c>
      <c r="OL28">
        <f>'Dashboard M2 Imports Data'!MQ5*1000</f>
        <v/>
      </c>
      <c r="OM28">
        <f>'Dashboard M2 Imports Data'!MR5*1000</f>
        <v/>
      </c>
      <c r="ON28">
        <f>'Dashboard M2 Imports Data'!MS5*1000</f>
        <v/>
      </c>
      <c r="OO28">
        <f>'Dashboard M2 Imports Data'!MT5*1000</f>
        <v/>
      </c>
      <c r="OP28">
        <f>'Dashboard M2 Imports Data'!MU5*1000</f>
        <v/>
      </c>
      <c r="OQ28">
        <f>'Dashboard M2 Imports Data'!MV5*1000</f>
        <v/>
      </c>
      <c r="OR28">
        <f>'Dashboard M2 Imports Data'!MW5*1000</f>
        <v/>
      </c>
      <c r="OS28">
        <f>'Dashboard M2 Imports Data'!MX5*1000</f>
        <v/>
      </c>
      <c r="OT28">
        <f>'Dashboard M2 Imports Data'!MY5*1000</f>
        <v/>
      </c>
      <c r="OU28">
        <f>'Dashboard M2 Imports Data'!MZ5*1000</f>
        <v/>
      </c>
      <c r="OV28">
        <f>'Dashboard M2 Imports Data'!NA5*1000</f>
        <v/>
      </c>
      <c r="OW28">
        <f>'Dashboard M2 Imports Data'!NB5*1000</f>
        <v/>
      </c>
      <c r="OX28">
        <f>'Dashboard M2 Imports Data'!NC5*1000</f>
        <v/>
      </c>
      <c r="OY28">
        <f>'Dashboard M2 Imports Data'!ND5*1000</f>
        <v/>
      </c>
      <c r="OZ28">
        <f>'Dashboard M2 Imports Data'!NE5*1000</f>
        <v/>
      </c>
      <c r="PA28">
        <f>'Dashboard M2 Imports Data'!NF5*1000</f>
        <v/>
      </c>
      <c r="PB28">
        <f>'Dashboard M2 Imports Data'!NG5*1000</f>
        <v/>
      </c>
      <c r="PC28">
        <f>'Dashboard M2 Imports Data'!NH5*1000</f>
        <v/>
      </c>
      <c r="PD28">
        <f>'Dashboard M2 Imports Data'!NI5*1000</f>
        <v/>
      </c>
      <c r="PE28">
        <f>'Dashboard M2 Imports Data'!NJ5*1000</f>
        <v/>
      </c>
      <c r="PF28">
        <f>'Dashboard M2 Imports Data'!NK5*1000</f>
        <v/>
      </c>
      <c r="PG28">
        <f>'Dashboard M2 Imports Data'!NL5*1000</f>
        <v/>
      </c>
      <c r="PH28">
        <f>'Dashboard M2 Imports Data'!NM5*1000</f>
        <v/>
      </c>
      <c r="PI28">
        <f>'Dashboard M2 Imports Data'!NN5*1000</f>
        <v/>
      </c>
      <c r="PJ28">
        <f>'Dashboard M2 Imports Data'!NO5*1000</f>
        <v/>
      </c>
      <c r="PK28">
        <f>'Dashboard M2 Imports Data'!NP5*1000</f>
        <v/>
      </c>
      <c r="PL28">
        <f>'Dashboard M2 Imports Data'!NQ5*1000</f>
        <v/>
      </c>
      <c r="PM28">
        <f>'Dashboard M2 Imports Data'!NR5*1000</f>
        <v/>
      </c>
      <c r="PN28">
        <f>'Dashboard M2 Imports Data'!NS5*1000</f>
        <v/>
      </c>
      <c r="PO28">
        <f>'Dashboard M2 Imports Data'!NT5*1000</f>
        <v/>
      </c>
      <c r="PP28">
        <f>'Dashboard M2 Imports Data'!NU5*1000</f>
        <v/>
      </c>
      <c r="PQ28">
        <f>'Dashboard M2 Imports Data'!NV5*1000</f>
        <v/>
      </c>
      <c r="PR28">
        <f>'Dashboard M2 Imports Data'!NW5*1000</f>
        <v/>
      </c>
      <c r="PS28">
        <f>'Dashboard M2 Imports Data'!NX5*1000</f>
        <v/>
      </c>
      <c r="PT28">
        <f>'Dashboard M2 Imports Data'!NY5*1000</f>
        <v/>
      </c>
      <c r="PU28">
        <f>'Dashboard M2 Imports Data'!NZ5*1000</f>
        <v/>
      </c>
      <c r="PV28">
        <f>'Dashboard M2 Imports Data'!OA5*1000</f>
        <v/>
      </c>
      <c r="PW28">
        <f>'Dashboard M2 Imports Data'!OB5*1000</f>
        <v/>
      </c>
      <c r="PX28">
        <f>'Dashboard M2 Imports Data'!OC5*1000</f>
        <v/>
      </c>
      <c r="PY28">
        <f>'Dashboard M2 Imports Data'!OD5*1000</f>
        <v/>
      </c>
      <c r="PZ28">
        <f>'Dashboard M2 Imports Data'!OE5*1000</f>
        <v/>
      </c>
      <c r="QA28">
        <f>'Dashboard M2 Imports Data'!OF5*1000</f>
        <v/>
      </c>
      <c r="QB28">
        <f>'Dashboard M2 Imports Data'!OG5*1000</f>
        <v/>
      </c>
      <c r="QC28">
        <f>'Dashboard M2 Imports Data'!OH5*1000</f>
        <v/>
      </c>
      <c r="QD28">
        <f>'Dashboard M2 Imports Data'!OI5*1000</f>
        <v/>
      </c>
      <c r="QE28">
        <f>'Dashboard M2 Imports Data'!OJ5*1000</f>
        <v/>
      </c>
      <c r="QF28">
        <f>'Dashboard M2 Imports Data'!OK5*1000</f>
        <v/>
      </c>
      <c r="QG28">
        <f>'Dashboard M2 Imports Data'!OL5*1000</f>
        <v/>
      </c>
      <c r="QH28">
        <f>'Dashboard M2 Imports Data'!OM5*1000</f>
        <v/>
      </c>
      <c r="QI28">
        <f>'Dashboard M2 Imports Data'!ON5*1000</f>
        <v/>
      </c>
      <c r="QJ28">
        <f>'Dashboard M2 Imports Data'!OO5*1000</f>
        <v/>
      </c>
      <c r="QK28">
        <f>'Dashboard M2 Imports Data'!OP5*1000</f>
        <v/>
      </c>
      <c r="QL28">
        <f>'Dashboard M2 Imports Data'!OQ5*1000</f>
        <v/>
      </c>
      <c r="QM28">
        <f>'Dashboard M2 Imports Data'!OR5*1000</f>
        <v/>
      </c>
      <c r="QN28">
        <f>'Dashboard M2 Imports Data'!OS5*1000</f>
        <v/>
      </c>
      <c r="QO28">
        <f>'Dashboard M2 Imports Data'!OT5*1000</f>
        <v/>
      </c>
      <c r="QP28">
        <f>'Dashboard M2 Imports Data'!OU5*1000</f>
        <v/>
      </c>
      <c r="QQ28">
        <f>'Dashboard M2 Imports Data'!OV5*1000</f>
        <v/>
      </c>
      <c r="QR28">
        <f>'Dashboard M2 Imports Data'!OW5*1000</f>
        <v/>
      </c>
      <c r="QS28">
        <f>'Dashboard M2 Imports Data'!OX5*1000</f>
        <v/>
      </c>
      <c r="QT28">
        <f>'Dashboard M2 Imports Data'!OY5*1000</f>
        <v/>
      </c>
      <c r="QU28">
        <f>'Dashboard M2 Imports Data'!OZ5*1000</f>
        <v/>
      </c>
      <c r="QV28">
        <f>'Dashboard M2 Imports Data'!PA5*1000</f>
        <v/>
      </c>
      <c r="QW28">
        <f>'Dashboard M2 Imports Data'!PB5*1000</f>
        <v/>
      </c>
      <c r="QX28">
        <f>'Dashboard M2 Imports Data'!PC5*1000</f>
        <v/>
      </c>
      <c r="QY28">
        <f>'Dashboard M2 Imports Data'!PD5*1000</f>
        <v/>
      </c>
      <c r="QZ28">
        <f>'Dashboard M2 Imports Data'!PE5*1000</f>
        <v/>
      </c>
      <c r="RA28">
        <f>'Dashboard M2 Imports Data'!PF5*1000</f>
        <v/>
      </c>
      <c r="RB28">
        <f>'Dashboard M2 Imports Data'!PG5*1000</f>
        <v/>
      </c>
      <c r="RC28">
        <f>'Dashboard M2 Imports Data'!PH5*1000</f>
        <v/>
      </c>
      <c r="RD28">
        <f>'Dashboard M2 Imports Data'!PI5*1000</f>
        <v/>
      </c>
      <c r="RE28">
        <f>'Dashboard M2 Imports Data'!PJ5*1000</f>
        <v/>
      </c>
      <c r="RF28">
        <f>'Dashboard M2 Imports Data'!PK5*1000</f>
        <v/>
      </c>
      <c r="RG28">
        <f>'Dashboard M2 Imports Data'!PL5*1000</f>
        <v/>
      </c>
      <c r="RH28">
        <f>'Dashboard M2 Imports Data'!PM5*1000</f>
        <v/>
      </c>
      <c r="RI28">
        <f>'Dashboard M2 Imports Data'!PN5*1000</f>
        <v/>
      </c>
      <c r="RJ28">
        <f>'Dashboard M2 Imports Data'!PO5*1000</f>
        <v/>
      </c>
      <c r="RK28">
        <f>'Dashboard M2 Imports Data'!PP5*1000</f>
        <v/>
      </c>
      <c r="RL28">
        <f>'Dashboard M2 Imports Data'!PQ5*1000</f>
        <v/>
      </c>
      <c r="RM28">
        <f>'Dashboard M2 Imports Data'!PR5*1000</f>
        <v/>
      </c>
      <c r="RN28">
        <f>'Dashboard M2 Imports Data'!PS5*1000</f>
        <v/>
      </c>
      <c r="RO28">
        <f>'Dashboard M2 Imports Data'!PT5*1000</f>
        <v/>
      </c>
      <c r="RP28">
        <f>'Dashboard M2 Imports Data'!PU5*1000</f>
        <v/>
      </c>
      <c r="RQ28">
        <f>'Dashboard M2 Imports Data'!PV5*1000</f>
        <v/>
      </c>
      <c r="RR28">
        <f>'Dashboard M2 Imports Data'!PW5*1000</f>
        <v/>
      </c>
      <c r="RS28">
        <f>'Dashboard M2 Imports Data'!PX5*1000</f>
        <v/>
      </c>
      <c r="RT28">
        <f>'Dashboard M2 Imports Data'!PY5*1000</f>
        <v/>
      </c>
      <c r="RU28">
        <f>'Dashboard M2 Imports Data'!PZ5*1000</f>
        <v/>
      </c>
      <c r="RV28">
        <f>'Dashboard M2 Imports Data'!QA5*1000</f>
        <v/>
      </c>
      <c r="RW28">
        <f>'Dashboard M2 Imports Data'!QB5*1000</f>
        <v/>
      </c>
      <c r="RX28">
        <f>'Dashboard M2 Imports Data'!QC5*1000</f>
        <v/>
      </c>
      <c r="RY28">
        <f>'Dashboard M2 Imports Data'!QD5*1000</f>
        <v/>
      </c>
      <c r="RZ28">
        <f>'Dashboard M2 Imports Data'!QE5*1000</f>
        <v/>
      </c>
      <c r="SA28">
        <f>'Dashboard M2 Imports Data'!QF5*1000</f>
        <v/>
      </c>
      <c r="SB28">
        <f>'Dashboard M2 Imports Data'!QG5*1000</f>
        <v/>
      </c>
      <c r="SC28">
        <f>'Dashboard M2 Imports Data'!QH5*1000</f>
        <v/>
      </c>
      <c r="SD28">
        <f>'Dashboard M2 Imports Data'!QI5*1000</f>
        <v/>
      </c>
      <c r="SE28">
        <f>'Dashboard M2 Imports Data'!QJ5*1000</f>
        <v/>
      </c>
      <c r="SF28">
        <f>'Dashboard M2 Imports Data'!QK5*1000</f>
        <v/>
      </c>
      <c r="SG28">
        <f>'Dashboard M2 Imports Data'!QL5*1000</f>
        <v/>
      </c>
      <c r="SH28">
        <f>'Dashboard M2 Imports Data'!QM5*1000</f>
        <v/>
      </c>
      <c r="SI28">
        <f>'Dashboard M2 Imports Data'!QN5*1000</f>
        <v/>
      </c>
      <c r="SJ28">
        <f>'Dashboard M2 Imports Data'!QO5*1000</f>
        <v/>
      </c>
      <c r="SK28">
        <f>'Dashboard M2 Imports Data'!QP5*1000</f>
        <v/>
      </c>
      <c r="SL28">
        <f>'Dashboard M2 Imports Data'!QQ5*1000</f>
        <v/>
      </c>
      <c r="SM28">
        <f>'Dashboard M2 Imports Data'!QR5*1000</f>
        <v/>
      </c>
      <c r="SN28">
        <f>'Dashboard M2 Imports Data'!QS5*1000</f>
        <v/>
      </c>
      <c r="SO28">
        <f>'Dashboard M2 Imports Data'!QT5*1000</f>
        <v/>
      </c>
      <c r="SP28">
        <f>'Dashboard M2 Imports Data'!QU5*1000</f>
        <v/>
      </c>
      <c r="SQ28">
        <f>'Dashboard M2 Imports Data'!QV5*1000</f>
        <v/>
      </c>
      <c r="SR28">
        <f>'Dashboard M2 Imports Data'!QW5*1000</f>
        <v/>
      </c>
      <c r="SS28">
        <f>'Dashboard M2 Imports Data'!QX5*1000</f>
        <v/>
      </c>
      <c r="ST28">
        <f>'Dashboard M2 Imports Data'!QY5*1000</f>
        <v/>
      </c>
      <c r="SU28">
        <f>'Dashboard M2 Imports Data'!QZ5*1000</f>
        <v/>
      </c>
      <c r="SV28">
        <f>'Dashboard M2 Imports Data'!RA5*1000</f>
        <v/>
      </c>
      <c r="SW28">
        <f>'Dashboard M2 Imports Data'!RB5*1000</f>
        <v/>
      </c>
      <c r="SX28">
        <f>'Dashboard M2 Imports Data'!RC5*1000</f>
        <v/>
      </c>
      <c r="SY28">
        <f>'Dashboard M2 Imports Data'!RD5*1000</f>
        <v/>
      </c>
      <c r="SZ28">
        <f>'Dashboard M2 Imports Data'!RE5*1000</f>
        <v/>
      </c>
      <c r="TA28">
        <f>'Dashboard M2 Imports Data'!RF5*1000</f>
        <v/>
      </c>
      <c r="TB28">
        <f>'Dashboard M2 Imports Data'!RG5*1000</f>
        <v/>
      </c>
      <c r="TC28">
        <f>'Dashboard M2 Imports Data'!RH5*1000</f>
        <v/>
      </c>
      <c r="TD28">
        <f>'Dashboard M2 Imports Data'!RI5*1000</f>
        <v/>
      </c>
      <c r="TE28">
        <f>'Dashboard M2 Imports Data'!RJ5*1000</f>
        <v/>
      </c>
      <c r="TF28">
        <f>'Dashboard M2 Imports Data'!RK5*1000</f>
        <v/>
      </c>
      <c r="TG28">
        <f>'Dashboard M2 Imports Data'!RL5*1000</f>
        <v/>
      </c>
      <c r="TH28">
        <f>'Dashboard M2 Imports Data'!RM5*1000</f>
        <v/>
      </c>
      <c r="TI28">
        <f>'Dashboard M2 Imports Data'!RN5*1000</f>
        <v/>
      </c>
      <c r="TJ28">
        <f>'Dashboard M2 Imports Data'!RO5*1000</f>
        <v/>
      </c>
      <c r="TK28">
        <f>'Dashboard M2 Imports Data'!RP5*1000</f>
        <v/>
      </c>
      <c r="TL28">
        <f>'Dashboard M2 Imports Data'!RQ5*1000</f>
        <v/>
      </c>
      <c r="TM28">
        <f>'Dashboard M2 Imports Data'!RR5*1000</f>
        <v/>
      </c>
      <c r="TN28">
        <f>'Dashboard M2 Imports Data'!RS5*1000</f>
        <v/>
      </c>
      <c r="TO28">
        <f>'Dashboard M2 Imports Data'!RT5*1000</f>
        <v/>
      </c>
      <c r="TP28">
        <f>'Dashboard M2 Imports Data'!RU5*1000</f>
        <v/>
      </c>
      <c r="TQ28">
        <f>'Dashboard M2 Imports Data'!RV5*1000</f>
        <v/>
      </c>
      <c r="TR28">
        <f>'Dashboard M2 Imports Data'!RW5*1000</f>
        <v/>
      </c>
      <c r="TS28">
        <f>'Dashboard M2 Imports Data'!RX5*1000</f>
        <v/>
      </c>
      <c r="TT28">
        <f>'Dashboard M2 Imports Data'!RY5*1000</f>
        <v/>
      </c>
      <c r="TU28">
        <f>'Dashboard M2 Imports Data'!RZ5*1000</f>
        <v/>
      </c>
      <c r="TV28">
        <f>'Dashboard M2 Imports Data'!SA5*1000</f>
        <v/>
      </c>
      <c r="TW28">
        <f>'Dashboard M2 Imports Data'!SB5*1000</f>
        <v/>
      </c>
      <c r="TX28">
        <f>'Dashboard M2 Imports Data'!SC5*1000</f>
        <v/>
      </c>
      <c r="TY28">
        <f>'Dashboard M2 Imports Data'!SD5*1000</f>
        <v/>
      </c>
      <c r="TZ28">
        <f>'Dashboard M2 Imports Data'!SE5*1000</f>
        <v/>
      </c>
    </row>
    <row r="29" spans="1:546">
      <c r="A29" t="s">
        <v>11</v>
      </c>
      <c r="B29" t="s">
        <v>99</v>
      </c>
      <c r="BC29">
        <f>'Dashboard M2 Imports Data'!H9*1000</f>
        <v/>
      </c>
      <c r="BD29">
        <f>'Dashboard M2 Imports Data'!I9*1000</f>
        <v/>
      </c>
      <c r="BE29">
        <f>'Dashboard M2 Imports Data'!J9*1000</f>
        <v/>
      </c>
      <c r="BF29">
        <f>'Dashboard M2 Imports Data'!K9*1000</f>
        <v/>
      </c>
      <c r="BG29">
        <f>'Dashboard M2 Imports Data'!L9*1000</f>
        <v/>
      </c>
      <c r="BH29">
        <f>'Dashboard M2 Imports Data'!M9*1000</f>
        <v/>
      </c>
      <c r="BI29">
        <f>'Dashboard M2 Imports Data'!N9*1000</f>
        <v/>
      </c>
      <c r="BJ29">
        <f>'Dashboard M2 Imports Data'!O9*1000</f>
        <v/>
      </c>
      <c r="BK29">
        <f>'Dashboard M2 Imports Data'!P9*1000</f>
        <v/>
      </c>
      <c r="BL29">
        <f>'Dashboard M2 Imports Data'!Q9*1000</f>
        <v/>
      </c>
      <c r="BM29">
        <f>'Dashboard M2 Imports Data'!R9*1000</f>
        <v/>
      </c>
      <c r="BN29">
        <f>'Dashboard M2 Imports Data'!S9*1000</f>
        <v/>
      </c>
      <c r="BO29">
        <f>'Dashboard M2 Imports Data'!T9*1000</f>
        <v/>
      </c>
      <c r="BP29">
        <f>'Dashboard M2 Imports Data'!U9*1000</f>
        <v/>
      </c>
      <c r="BQ29">
        <f>'Dashboard M2 Imports Data'!V9*1000</f>
        <v/>
      </c>
      <c r="BR29">
        <f>'Dashboard M2 Imports Data'!W9*1000</f>
        <v/>
      </c>
      <c r="BS29">
        <f>'Dashboard M2 Imports Data'!X9*1000</f>
        <v/>
      </c>
      <c r="BT29">
        <f>'Dashboard M2 Imports Data'!Y9*1000</f>
        <v/>
      </c>
      <c r="BU29">
        <f>'Dashboard M2 Imports Data'!Z9*1000</f>
        <v/>
      </c>
      <c r="BV29">
        <f>'Dashboard M2 Imports Data'!AA9*1000</f>
        <v/>
      </c>
      <c r="BW29">
        <f>'Dashboard M2 Imports Data'!AB9*1000</f>
        <v/>
      </c>
      <c r="BX29">
        <f>'Dashboard M2 Imports Data'!AC9*1000</f>
        <v/>
      </c>
      <c r="BY29">
        <f>'Dashboard M2 Imports Data'!AD9*1000</f>
        <v/>
      </c>
      <c r="BZ29">
        <f>'Dashboard M2 Imports Data'!AE9*1000</f>
        <v/>
      </c>
      <c r="CA29">
        <f>'Dashboard M2 Imports Data'!AF9*1000</f>
        <v/>
      </c>
      <c r="CB29">
        <f>'Dashboard M2 Imports Data'!AG9*1000</f>
        <v/>
      </c>
      <c r="CC29">
        <f>'Dashboard M2 Imports Data'!AH9*1000</f>
        <v/>
      </c>
      <c r="CD29">
        <f>'Dashboard M2 Imports Data'!AI9*1000</f>
        <v/>
      </c>
      <c r="CE29">
        <f>'Dashboard M2 Imports Data'!AJ9*1000</f>
        <v/>
      </c>
      <c r="CF29">
        <f>'Dashboard M2 Imports Data'!AK9*1000</f>
        <v/>
      </c>
      <c r="CG29">
        <f>'Dashboard M2 Imports Data'!AL9*1000</f>
        <v/>
      </c>
      <c r="CH29">
        <f>'Dashboard M2 Imports Data'!AM9*1000</f>
        <v/>
      </c>
      <c r="CI29">
        <f>'Dashboard M2 Imports Data'!AN9*1000</f>
        <v/>
      </c>
      <c r="CJ29">
        <f>'Dashboard M2 Imports Data'!AO9*1000</f>
        <v/>
      </c>
      <c r="CK29">
        <f>'Dashboard M2 Imports Data'!AP9*1000</f>
        <v/>
      </c>
      <c r="CL29">
        <f>'Dashboard M2 Imports Data'!AQ9*1000</f>
        <v/>
      </c>
      <c r="CM29">
        <f>'Dashboard M2 Imports Data'!AR9*1000</f>
        <v/>
      </c>
      <c r="CN29">
        <f>'Dashboard M2 Imports Data'!AS9*1000</f>
        <v/>
      </c>
      <c r="CO29">
        <f>'Dashboard M2 Imports Data'!AT9*1000</f>
        <v/>
      </c>
      <c r="CP29">
        <f>'Dashboard M2 Imports Data'!AU9*1000</f>
        <v/>
      </c>
      <c r="CQ29">
        <f>'Dashboard M2 Imports Data'!AV9*1000</f>
        <v/>
      </c>
      <c r="CR29">
        <f>'Dashboard M2 Imports Data'!AW9*1000</f>
        <v/>
      </c>
      <c r="CS29">
        <f>'Dashboard M2 Imports Data'!AX9*1000</f>
        <v/>
      </c>
      <c r="CT29">
        <f>'Dashboard M2 Imports Data'!AY9*1000</f>
        <v/>
      </c>
      <c r="CU29">
        <f>'Dashboard M2 Imports Data'!AZ9*1000</f>
        <v/>
      </c>
      <c r="CV29">
        <f>'Dashboard M2 Imports Data'!BA9*1000</f>
        <v/>
      </c>
      <c r="CW29">
        <f>'Dashboard M2 Imports Data'!BB9*1000</f>
        <v/>
      </c>
      <c r="CX29">
        <f>'Dashboard M2 Imports Data'!BC9*1000</f>
        <v/>
      </c>
      <c r="CY29">
        <f>'Dashboard M2 Imports Data'!BD9*1000</f>
        <v/>
      </c>
      <c r="CZ29">
        <f>'Dashboard M2 Imports Data'!BE9*1000</f>
        <v/>
      </c>
      <c r="DA29">
        <f>'Dashboard M2 Imports Data'!BF9*1000</f>
        <v/>
      </c>
      <c r="DB29">
        <f>'Dashboard M2 Imports Data'!BG9*1000</f>
        <v/>
      </c>
      <c r="DC29">
        <f>'Dashboard M2 Imports Data'!BH9*1000</f>
        <v/>
      </c>
      <c r="DD29">
        <f>'Dashboard M2 Imports Data'!BI9*1000</f>
        <v/>
      </c>
      <c r="DE29">
        <f>'Dashboard M2 Imports Data'!BJ9*1000</f>
        <v/>
      </c>
      <c r="DF29">
        <f>'Dashboard M2 Imports Data'!BK9*1000</f>
        <v/>
      </c>
      <c r="DG29">
        <f>'Dashboard M2 Imports Data'!BL9*1000</f>
        <v/>
      </c>
      <c r="DH29">
        <f>'Dashboard M2 Imports Data'!BM9*1000</f>
        <v/>
      </c>
      <c r="DI29">
        <f>'Dashboard M2 Imports Data'!BN9*1000</f>
        <v/>
      </c>
      <c r="DJ29">
        <f>'Dashboard M2 Imports Data'!BO9*1000</f>
        <v/>
      </c>
      <c r="DK29">
        <f>'Dashboard M2 Imports Data'!BP9*1000</f>
        <v/>
      </c>
      <c r="DL29">
        <f>'Dashboard M2 Imports Data'!BQ9*1000</f>
        <v/>
      </c>
      <c r="DM29">
        <f>'Dashboard M2 Imports Data'!BR9*1000</f>
        <v/>
      </c>
      <c r="DN29">
        <f>'Dashboard M2 Imports Data'!BS9*1000</f>
        <v/>
      </c>
      <c r="DO29">
        <f>'Dashboard M2 Imports Data'!BT9*1000</f>
        <v/>
      </c>
      <c r="DP29">
        <f>'Dashboard M2 Imports Data'!BU9*1000</f>
        <v/>
      </c>
      <c r="DQ29">
        <f>'Dashboard M2 Imports Data'!BV9*1000</f>
        <v/>
      </c>
      <c r="DR29">
        <f>'Dashboard M2 Imports Data'!BW9*1000</f>
        <v/>
      </c>
      <c r="DS29">
        <f>'Dashboard M2 Imports Data'!BX9*1000</f>
        <v/>
      </c>
      <c r="DT29">
        <f>'Dashboard M2 Imports Data'!BY9*1000</f>
        <v/>
      </c>
      <c r="DU29">
        <f>'Dashboard M2 Imports Data'!BZ9*1000</f>
        <v/>
      </c>
      <c r="DV29">
        <f>'Dashboard M2 Imports Data'!CA9*1000</f>
        <v/>
      </c>
      <c r="DW29">
        <f>'Dashboard M2 Imports Data'!CB9*1000</f>
        <v/>
      </c>
      <c r="DX29">
        <f>'Dashboard M2 Imports Data'!CC9*1000</f>
        <v/>
      </c>
      <c r="DY29">
        <f>'Dashboard M2 Imports Data'!CD9*1000</f>
        <v/>
      </c>
      <c r="DZ29">
        <f>'Dashboard M2 Imports Data'!CE9*1000</f>
        <v/>
      </c>
      <c r="EA29">
        <f>'Dashboard M2 Imports Data'!CF9*1000</f>
        <v/>
      </c>
      <c r="EB29">
        <f>'Dashboard M2 Imports Data'!CG9*1000</f>
        <v/>
      </c>
      <c r="EC29">
        <f>'Dashboard M2 Imports Data'!CH9*1000</f>
        <v/>
      </c>
      <c r="ED29">
        <f>'Dashboard M2 Imports Data'!CI9*1000</f>
        <v/>
      </c>
      <c r="EE29">
        <f>'Dashboard M2 Imports Data'!CJ9*1000</f>
        <v/>
      </c>
      <c r="EF29">
        <f>'Dashboard M2 Imports Data'!CK9*1000</f>
        <v/>
      </c>
      <c r="EG29">
        <f>'Dashboard M2 Imports Data'!CL9*1000</f>
        <v/>
      </c>
      <c r="EH29">
        <f>'Dashboard M2 Imports Data'!CM9*1000</f>
        <v/>
      </c>
      <c r="EI29">
        <f>'Dashboard M2 Imports Data'!CN9*1000</f>
        <v/>
      </c>
      <c r="EJ29">
        <f>'Dashboard M2 Imports Data'!CO9*1000</f>
        <v/>
      </c>
      <c r="EK29">
        <f>'Dashboard M2 Imports Data'!CP9*1000</f>
        <v/>
      </c>
      <c r="EL29">
        <f>'Dashboard M2 Imports Data'!CQ9*1000</f>
        <v/>
      </c>
      <c r="EM29">
        <f>'Dashboard M2 Imports Data'!CR9*1000</f>
        <v/>
      </c>
      <c r="EN29">
        <f>'Dashboard M2 Imports Data'!CS9*1000</f>
        <v/>
      </c>
      <c r="EO29">
        <f>'Dashboard M2 Imports Data'!CT9*1000</f>
        <v/>
      </c>
      <c r="EP29">
        <f>'Dashboard M2 Imports Data'!CU9*1000</f>
        <v/>
      </c>
      <c r="EQ29">
        <f>'Dashboard M2 Imports Data'!CV9*1000</f>
        <v/>
      </c>
      <c r="ER29">
        <f>'Dashboard M2 Imports Data'!CW9*1000</f>
        <v/>
      </c>
      <c r="ES29">
        <f>'Dashboard M2 Imports Data'!CX9*1000</f>
        <v/>
      </c>
      <c r="ET29">
        <f>'Dashboard M2 Imports Data'!CY9*1000</f>
        <v/>
      </c>
      <c r="EU29">
        <f>'Dashboard M2 Imports Data'!CZ9*1000</f>
        <v/>
      </c>
      <c r="EV29">
        <f>'Dashboard M2 Imports Data'!DA9*1000</f>
        <v/>
      </c>
      <c r="EW29">
        <f>'Dashboard M2 Imports Data'!DB9*1000</f>
        <v/>
      </c>
      <c r="EX29">
        <f>'Dashboard M2 Imports Data'!DC9*1000</f>
        <v/>
      </c>
      <c r="EY29">
        <f>'Dashboard M2 Imports Data'!DD9*1000</f>
        <v/>
      </c>
      <c r="EZ29">
        <f>'Dashboard M2 Imports Data'!DE9*1000</f>
        <v/>
      </c>
      <c r="FA29">
        <f>'Dashboard M2 Imports Data'!DF9*1000</f>
        <v/>
      </c>
      <c r="FB29">
        <f>'Dashboard M2 Imports Data'!DG9*1000</f>
        <v/>
      </c>
      <c r="FC29">
        <f>'Dashboard M2 Imports Data'!DH9*1000</f>
        <v/>
      </c>
      <c r="FD29">
        <f>'Dashboard M2 Imports Data'!DI9*1000</f>
        <v/>
      </c>
      <c r="FE29">
        <f>'Dashboard M2 Imports Data'!DJ9*1000</f>
        <v/>
      </c>
      <c r="FF29">
        <f>'Dashboard M2 Imports Data'!DK9*1000</f>
        <v/>
      </c>
      <c r="FG29">
        <f>'Dashboard M2 Imports Data'!DL9*1000</f>
        <v/>
      </c>
      <c r="FH29">
        <f>'Dashboard M2 Imports Data'!DM9*1000</f>
        <v/>
      </c>
      <c r="FI29">
        <f>'Dashboard M2 Imports Data'!DN9*1000</f>
        <v/>
      </c>
      <c r="FJ29">
        <f>'Dashboard M2 Imports Data'!DO9*1000</f>
        <v/>
      </c>
      <c r="FK29">
        <f>'Dashboard M2 Imports Data'!DP9*1000</f>
        <v/>
      </c>
      <c r="FL29">
        <f>'Dashboard M2 Imports Data'!DQ9*1000</f>
        <v/>
      </c>
      <c r="FM29">
        <f>'Dashboard M2 Imports Data'!DR9*1000</f>
        <v/>
      </c>
      <c r="FN29">
        <f>'Dashboard M2 Imports Data'!DS9*1000</f>
        <v/>
      </c>
      <c r="FO29">
        <f>'Dashboard M2 Imports Data'!DT9*1000</f>
        <v/>
      </c>
      <c r="FP29">
        <f>'Dashboard M2 Imports Data'!DU9*1000</f>
        <v/>
      </c>
      <c r="FQ29">
        <f>'Dashboard M2 Imports Data'!DV9*1000</f>
        <v/>
      </c>
      <c r="FR29">
        <f>'Dashboard M2 Imports Data'!DW9*1000</f>
        <v/>
      </c>
      <c r="FS29">
        <f>'Dashboard M2 Imports Data'!DX9*1000</f>
        <v/>
      </c>
      <c r="FT29">
        <f>'Dashboard M2 Imports Data'!DY9*1000</f>
        <v/>
      </c>
      <c r="FU29">
        <f>'Dashboard M2 Imports Data'!DZ9*1000</f>
        <v/>
      </c>
      <c r="FV29">
        <f>'Dashboard M2 Imports Data'!EA9*1000</f>
        <v/>
      </c>
      <c r="FW29">
        <f>'Dashboard M2 Imports Data'!EB9*1000</f>
        <v/>
      </c>
      <c r="FX29">
        <f>'Dashboard M2 Imports Data'!EC9*1000</f>
        <v/>
      </c>
      <c r="FY29">
        <f>'Dashboard M2 Imports Data'!ED9*1000</f>
        <v/>
      </c>
      <c r="FZ29">
        <f>'Dashboard M2 Imports Data'!EE9*1000</f>
        <v/>
      </c>
      <c r="GA29">
        <f>'Dashboard M2 Imports Data'!EF9*1000</f>
        <v/>
      </c>
      <c r="GB29">
        <f>'Dashboard M2 Imports Data'!EG9*1000</f>
        <v/>
      </c>
      <c r="GC29">
        <f>'Dashboard M2 Imports Data'!EH9*1000</f>
        <v/>
      </c>
      <c r="GD29">
        <f>'Dashboard M2 Imports Data'!EI9*1000</f>
        <v/>
      </c>
      <c r="GE29">
        <f>'Dashboard M2 Imports Data'!EJ9*1000</f>
        <v/>
      </c>
      <c r="GF29">
        <f>'Dashboard M2 Imports Data'!EK9*1000</f>
        <v/>
      </c>
      <c r="GG29">
        <f>'Dashboard M2 Imports Data'!EL9*1000</f>
        <v/>
      </c>
      <c r="GH29">
        <f>'Dashboard M2 Imports Data'!EM9*1000</f>
        <v/>
      </c>
      <c r="GI29">
        <f>'Dashboard M2 Imports Data'!EN9*1000</f>
        <v/>
      </c>
      <c r="GJ29">
        <f>'Dashboard M2 Imports Data'!EO9*1000</f>
        <v/>
      </c>
      <c r="GK29">
        <f>'Dashboard M2 Imports Data'!EP9*1000</f>
        <v/>
      </c>
      <c r="GL29">
        <f>'Dashboard M2 Imports Data'!EQ9*1000</f>
        <v/>
      </c>
      <c r="GM29">
        <f>'Dashboard M2 Imports Data'!ER9*1000</f>
        <v/>
      </c>
      <c r="GN29">
        <f>'Dashboard M2 Imports Data'!ES9*1000</f>
        <v/>
      </c>
      <c r="GO29">
        <f>'Dashboard M2 Imports Data'!ET9*1000</f>
        <v/>
      </c>
      <c r="GP29">
        <f>'Dashboard M2 Imports Data'!EU9*1000</f>
        <v/>
      </c>
      <c r="GQ29">
        <f>'Dashboard M2 Imports Data'!EV9*1000</f>
        <v/>
      </c>
      <c r="GR29">
        <f>'Dashboard M2 Imports Data'!EW9*1000</f>
        <v/>
      </c>
      <c r="GS29">
        <f>'Dashboard M2 Imports Data'!EX9*1000</f>
        <v/>
      </c>
      <c r="GT29">
        <f>'Dashboard M2 Imports Data'!EY9*1000</f>
        <v/>
      </c>
      <c r="GU29">
        <f>'Dashboard M2 Imports Data'!EZ9*1000</f>
        <v/>
      </c>
      <c r="GV29">
        <f>'Dashboard M2 Imports Data'!FA9*1000</f>
        <v/>
      </c>
      <c r="GW29">
        <f>'Dashboard M2 Imports Data'!FB9*1000</f>
        <v/>
      </c>
      <c r="GX29">
        <f>'Dashboard M2 Imports Data'!FC9*1000</f>
        <v/>
      </c>
      <c r="GY29">
        <f>'Dashboard M2 Imports Data'!FD9*1000</f>
        <v/>
      </c>
      <c r="GZ29">
        <f>'Dashboard M2 Imports Data'!FE9*1000</f>
        <v/>
      </c>
      <c r="HA29">
        <f>'Dashboard M2 Imports Data'!FF9*1000</f>
        <v/>
      </c>
      <c r="HB29">
        <f>'Dashboard M2 Imports Data'!FG9*1000</f>
        <v/>
      </c>
      <c r="HC29">
        <f>'Dashboard M2 Imports Data'!FH9*1000</f>
        <v/>
      </c>
      <c r="HD29">
        <f>'Dashboard M2 Imports Data'!FI9*1000</f>
        <v/>
      </c>
      <c r="HE29">
        <f>'Dashboard M2 Imports Data'!FJ9*1000</f>
        <v/>
      </c>
      <c r="HF29">
        <f>'Dashboard M2 Imports Data'!FK9*1000</f>
        <v/>
      </c>
      <c r="HG29">
        <f>'Dashboard M2 Imports Data'!FL9*1000</f>
        <v/>
      </c>
      <c r="HH29">
        <f>'Dashboard M2 Imports Data'!FM9*1000</f>
        <v/>
      </c>
      <c r="HI29">
        <f>'Dashboard M2 Imports Data'!FN9*1000</f>
        <v/>
      </c>
      <c r="HJ29">
        <f>'Dashboard M2 Imports Data'!FO9*1000</f>
        <v/>
      </c>
      <c r="HK29">
        <f>'Dashboard M2 Imports Data'!FP9*1000</f>
        <v/>
      </c>
      <c r="HL29">
        <f>'Dashboard M2 Imports Data'!FQ9*1000</f>
        <v/>
      </c>
      <c r="HM29">
        <f>'Dashboard M2 Imports Data'!FR9*1000</f>
        <v/>
      </c>
      <c r="HN29">
        <f>'Dashboard M2 Imports Data'!FS9*1000</f>
        <v/>
      </c>
      <c r="HO29">
        <f>'Dashboard M2 Imports Data'!FT9*1000</f>
        <v/>
      </c>
      <c r="HP29">
        <f>'Dashboard M2 Imports Data'!FU9*1000</f>
        <v/>
      </c>
      <c r="HQ29">
        <f>'Dashboard M2 Imports Data'!FV9*1000</f>
        <v/>
      </c>
      <c r="HR29">
        <f>'Dashboard M2 Imports Data'!FW9*1000</f>
        <v/>
      </c>
      <c r="HS29">
        <f>'Dashboard M2 Imports Data'!FX9*1000</f>
        <v/>
      </c>
      <c r="HT29">
        <f>'Dashboard M2 Imports Data'!FY9*1000</f>
        <v/>
      </c>
      <c r="HU29">
        <f>'Dashboard M2 Imports Data'!FZ9*1000</f>
        <v/>
      </c>
      <c r="HV29">
        <f>'Dashboard M2 Imports Data'!GA9*1000</f>
        <v/>
      </c>
      <c r="HW29">
        <f>'Dashboard M2 Imports Data'!GB9*1000</f>
        <v/>
      </c>
      <c r="HX29">
        <f>'Dashboard M2 Imports Data'!GC9*1000</f>
        <v/>
      </c>
      <c r="HY29">
        <f>'Dashboard M2 Imports Data'!GD9*1000</f>
        <v/>
      </c>
      <c r="HZ29">
        <f>'Dashboard M2 Imports Data'!GE9*1000</f>
        <v/>
      </c>
      <c r="IA29">
        <f>'Dashboard M2 Imports Data'!GF9*1000</f>
        <v/>
      </c>
      <c r="IB29">
        <f>'Dashboard M2 Imports Data'!GG9*1000</f>
        <v/>
      </c>
      <c r="IC29">
        <f>'Dashboard M2 Imports Data'!GH9*1000</f>
        <v/>
      </c>
      <c r="ID29">
        <f>'Dashboard M2 Imports Data'!GI9*1000</f>
        <v/>
      </c>
      <c r="IE29">
        <f>'Dashboard M2 Imports Data'!GJ9*1000</f>
        <v/>
      </c>
      <c r="IF29">
        <f>'Dashboard M2 Imports Data'!GK9*1000</f>
        <v/>
      </c>
      <c r="IG29">
        <f>'Dashboard M2 Imports Data'!GL9*1000</f>
        <v/>
      </c>
      <c r="IH29">
        <f>'Dashboard M2 Imports Data'!GM9*1000</f>
        <v/>
      </c>
      <c r="II29">
        <f>'Dashboard M2 Imports Data'!GN9*1000</f>
        <v/>
      </c>
      <c r="IJ29">
        <f>'Dashboard M2 Imports Data'!GO9*1000</f>
        <v/>
      </c>
      <c r="IK29">
        <f>'Dashboard M2 Imports Data'!GP9*1000</f>
        <v/>
      </c>
      <c r="IL29">
        <f>'Dashboard M2 Imports Data'!GQ9*1000</f>
        <v/>
      </c>
      <c r="IM29">
        <f>'Dashboard M2 Imports Data'!GR9*1000</f>
        <v/>
      </c>
      <c r="IN29">
        <f>'Dashboard M2 Imports Data'!GS9*1000</f>
        <v/>
      </c>
      <c r="IO29">
        <f>'Dashboard M2 Imports Data'!GT9*1000</f>
        <v/>
      </c>
      <c r="IP29">
        <f>'Dashboard M2 Imports Data'!GU9*1000</f>
        <v/>
      </c>
      <c r="IQ29">
        <f>'Dashboard M2 Imports Data'!GV9*1000</f>
        <v/>
      </c>
      <c r="IR29">
        <f>'Dashboard M2 Imports Data'!GW9*1000</f>
        <v/>
      </c>
      <c r="IS29">
        <f>'Dashboard M2 Imports Data'!GX9*1000</f>
        <v/>
      </c>
      <c r="IT29">
        <f>'Dashboard M2 Imports Data'!GY9*1000</f>
        <v/>
      </c>
      <c r="IU29">
        <f>'Dashboard M2 Imports Data'!GZ9*1000</f>
        <v/>
      </c>
      <c r="IV29">
        <f>'Dashboard M2 Imports Data'!HA9*1000</f>
        <v/>
      </c>
      <c r="IW29">
        <f>'Dashboard M2 Imports Data'!HB9*1000</f>
        <v/>
      </c>
      <c r="IX29">
        <f>'Dashboard M2 Imports Data'!HC9*1000</f>
        <v/>
      </c>
      <c r="IY29">
        <f>'Dashboard M2 Imports Data'!HD9*1000</f>
        <v/>
      </c>
      <c r="IZ29">
        <f>'Dashboard M2 Imports Data'!HE9*1000</f>
        <v/>
      </c>
      <c r="JA29">
        <f>'Dashboard M2 Imports Data'!HF9*1000</f>
        <v/>
      </c>
      <c r="JB29">
        <f>'Dashboard M2 Imports Data'!HG9*1000</f>
        <v/>
      </c>
      <c r="JC29">
        <f>'Dashboard M2 Imports Data'!HH9*1000</f>
        <v/>
      </c>
      <c r="JD29">
        <f>'Dashboard M2 Imports Data'!HI9*1000</f>
        <v/>
      </c>
      <c r="JE29">
        <f>'Dashboard M2 Imports Data'!HJ9*1000</f>
        <v/>
      </c>
      <c r="JF29">
        <f>'Dashboard M2 Imports Data'!HK9*1000</f>
        <v/>
      </c>
      <c r="JG29">
        <f>'Dashboard M2 Imports Data'!HL9*1000</f>
        <v/>
      </c>
      <c r="JH29">
        <f>'Dashboard M2 Imports Data'!HM9*1000</f>
        <v/>
      </c>
      <c r="JI29">
        <f>'Dashboard M2 Imports Data'!HN9*1000</f>
        <v/>
      </c>
      <c r="JJ29">
        <f>'Dashboard M2 Imports Data'!HO9*1000</f>
        <v/>
      </c>
      <c r="JK29">
        <f>'Dashboard M2 Imports Data'!HP9*1000</f>
        <v/>
      </c>
      <c r="JL29">
        <f>'Dashboard M2 Imports Data'!HQ9*1000</f>
        <v/>
      </c>
      <c r="JM29">
        <f>'Dashboard M2 Imports Data'!HR9*1000</f>
        <v/>
      </c>
      <c r="JN29">
        <f>'Dashboard M2 Imports Data'!HS9*1000</f>
        <v/>
      </c>
      <c r="JO29">
        <f>'Dashboard M2 Imports Data'!HT9*1000</f>
        <v/>
      </c>
      <c r="JP29">
        <f>'Dashboard M2 Imports Data'!HU9*1000</f>
        <v/>
      </c>
      <c r="JQ29">
        <f>'Dashboard M2 Imports Data'!HV9*1000</f>
        <v/>
      </c>
      <c r="JR29">
        <f>'Dashboard M2 Imports Data'!HW9*1000</f>
        <v/>
      </c>
      <c r="JS29">
        <f>'Dashboard M2 Imports Data'!HX9*1000</f>
        <v/>
      </c>
      <c r="JT29">
        <f>'Dashboard M2 Imports Data'!HY9*1000</f>
        <v/>
      </c>
      <c r="JU29">
        <f>'Dashboard M2 Imports Data'!HZ9*1000</f>
        <v/>
      </c>
      <c r="JV29">
        <f>'Dashboard M2 Imports Data'!IA9*1000</f>
        <v/>
      </c>
      <c r="JW29">
        <f>'Dashboard M2 Imports Data'!IB9*1000</f>
        <v/>
      </c>
      <c r="JX29">
        <f>'Dashboard M2 Imports Data'!IC9*1000</f>
        <v/>
      </c>
      <c r="JY29">
        <f>'Dashboard M2 Imports Data'!ID9*1000</f>
        <v/>
      </c>
      <c r="JZ29">
        <f>'Dashboard M2 Imports Data'!IE9*1000</f>
        <v/>
      </c>
      <c r="KA29">
        <f>'Dashboard M2 Imports Data'!IF9*1000</f>
        <v/>
      </c>
      <c r="KB29">
        <f>'Dashboard M2 Imports Data'!IG9*1000</f>
        <v/>
      </c>
      <c r="KC29">
        <f>'Dashboard M2 Imports Data'!IH9*1000</f>
        <v/>
      </c>
      <c r="KD29">
        <f>'Dashboard M2 Imports Data'!II9*1000</f>
        <v/>
      </c>
      <c r="KE29">
        <f>'Dashboard M2 Imports Data'!IJ9*1000</f>
        <v/>
      </c>
      <c r="KF29">
        <f>'Dashboard M2 Imports Data'!IK9*1000</f>
        <v/>
      </c>
      <c r="KG29">
        <f>'Dashboard M2 Imports Data'!IL9*1000</f>
        <v/>
      </c>
      <c r="KH29">
        <f>'Dashboard M2 Imports Data'!IM9*1000</f>
        <v/>
      </c>
      <c r="KI29">
        <f>'Dashboard M2 Imports Data'!IN9*1000</f>
        <v/>
      </c>
      <c r="KJ29">
        <f>'Dashboard M2 Imports Data'!IO9*1000</f>
        <v/>
      </c>
      <c r="KK29">
        <f>'Dashboard M2 Imports Data'!IP9*1000</f>
        <v/>
      </c>
      <c r="KL29">
        <f>'Dashboard M2 Imports Data'!IQ9*1000</f>
        <v/>
      </c>
      <c r="KM29">
        <f>'Dashboard M2 Imports Data'!IR9*1000</f>
        <v/>
      </c>
      <c r="KN29">
        <f>'Dashboard M2 Imports Data'!IS9*1000</f>
        <v/>
      </c>
      <c r="KO29">
        <f>'Dashboard M2 Imports Data'!IT9*1000</f>
        <v/>
      </c>
      <c r="KP29">
        <f>'Dashboard M2 Imports Data'!IU9*1000</f>
        <v/>
      </c>
      <c r="KQ29">
        <f>'Dashboard M2 Imports Data'!IV9*1000</f>
        <v/>
      </c>
      <c r="KR29">
        <f>'Dashboard M2 Imports Data'!IW9*1000</f>
        <v/>
      </c>
      <c r="KS29">
        <f>'Dashboard M2 Imports Data'!IX9*1000</f>
        <v/>
      </c>
      <c r="KT29">
        <f>'Dashboard M2 Imports Data'!IY9*1000</f>
        <v/>
      </c>
      <c r="KU29">
        <f>'Dashboard M2 Imports Data'!IZ9*1000</f>
        <v/>
      </c>
      <c r="KV29">
        <f>'Dashboard M2 Imports Data'!JA9*1000</f>
        <v/>
      </c>
      <c r="KW29">
        <f>'Dashboard M2 Imports Data'!JB9*1000</f>
        <v/>
      </c>
      <c r="KX29">
        <f>'Dashboard M2 Imports Data'!JC9*1000</f>
        <v/>
      </c>
      <c r="KY29">
        <f>'Dashboard M2 Imports Data'!JD9*1000</f>
        <v/>
      </c>
      <c r="KZ29">
        <f>'Dashboard M2 Imports Data'!JE9*1000</f>
        <v/>
      </c>
      <c r="LA29">
        <f>'Dashboard M2 Imports Data'!JF9*1000</f>
        <v/>
      </c>
      <c r="LB29">
        <f>'Dashboard M2 Imports Data'!JG9*1000</f>
        <v/>
      </c>
      <c r="LC29">
        <f>'Dashboard M2 Imports Data'!JH9*1000</f>
        <v/>
      </c>
      <c r="LD29">
        <f>'Dashboard M2 Imports Data'!JI9*1000</f>
        <v/>
      </c>
      <c r="LE29">
        <f>'Dashboard M2 Imports Data'!JJ9*1000</f>
        <v/>
      </c>
      <c r="LF29">
        <f>'Dashboard M2 Imports Data'!JK9*1000</f>
        <v/>
      </c>
      <c r="LG29">
        <f>'Dashboard M2 Imports Data'!JL9*1000</f>
        <v/>
      </c>
      <c r="LH29">
        <f>'Dashboard M2 Imports Data'!JM9*1000</f>
        <v/>
      </c>
      <c r="LI29">
        <f>'Dashboard M2 Imports Data'!JN9*1000</f>
        <v/>
      </c>
      <c r="LJ29">
        <f>'Dashboard M2 Imports Data'!JO9*1000</f>
        <v/>
      </c>
      <c r="LK29">
        <f>'Dashboard M2 Imports Data'!JP9*1000</f>
        <v/>
      </c>
      <c r="LL29">
        <f>'Dashboard M2 Imports Data'!JQ9*1000</f>
        <v/>
      </c>
      <c r="LM29">
        <f>'Dashboard M2 Imports Data'!JR9*1000</f>
        <v/>
      </c>
      <c r="LN29">
        <f>'Dashboard M2 Imports Data'!JS9*1000</f>
        <v/>
      </c>
      <c r="LO29">
        <f>'Dashboard M2 Imports Data'!JT9*1000</f>
        <v/>
      </c>
      <c r="LP29">
        <f>'Dashboard M2 Imports Data'!JU9*1000</f>
        <v/>
      </c>
      <c r="LQ29">
        <f>'Dashboard M2 Imports Data'!JV9*1000</f>
        <v/>
      </c>
      <c r="LR29">
        <f>'Dashboard M2 Imports Data'!JW9*1000</f>
        <v/>
      </c>
      <c r="LS29">
        <f>'Dashboard M2 Imports Data'!JX9*1000</f>
        <v/>
      </c>
      <c r="LT29">
        <f>'Dashboard M2 Imports Data'!JY9*1000</f>
        <v/>
      </c>
      <c r="LU29">
        <f>'Dashboard M2 Imports Data'!JZ9*1000</f>
        <v/>
      </c>
      <c r="LV29">
        <f>'Dashboard M2 Imports Data'!KA9*1000</f>
        <v/>
      </c>
      <c r="LW29">
        <f>'Dashboard M2 Imports Data'!KB9*1000</f>
        <v/>
      </c>
      <c r="LX29">
        <f>'Dashboard M2 Imports Data'!KC9*1000</f>
        <v/>
      </c>
      <c r="LY29">
        <f>'Dashboard M2 Imports Data'!KD9*1000</f>
        <v/>
      </c>
      <c r="LZ29">
        <f>'Dashboard M2 Imports Data'!KE9*1000</f>
        <v/>
      </c>
      <c r="MA29">
        <f>'Dashboard M2 Imports Data'!KF9*1000</f>
        <v/>
      </c>
      <c r="MB29">
        <f>'Dashboard M2 Imports Data'!KG9*1000</f>
        <v/>
      </c>
      <c r="MC29">
        <f>'Dashboard M2 Imports Data'!KH9*1000</f>
        <v/>
      </c>
      <c r="MD29">
        <f>'Dashboard M2 Imports Data'!KI9*1000</f>
        <v/>
      </c>
      <c r="ME29">
        <f>'Dashboard M2 Imports Data'!KJ9*1000</f>
        <v/>
      </c>
      <c r="MF29">
        <f>'Dashboard M2 Imports Data'!KK9*1000</f>
        <v/>
      </c>
      <c r="MG29">
        <f>'Dashboard M2 Imports Data'!KL9*1000</f>
        <v/>
      </c>
      <c r="MH29">
        <f>'Dashboard M2 Imports Data'!KM9*1000</f>
        <v/>
      </c>
      <c r="MI29">
        <f>'Dashboard M2 Imports Data'!KN9*1000</f>
        <v/>
      </c>
      <c r="MJ29">
        <f>'Dashboard M2 Imports Data'!KO9*1000</f>
        <v/>
      </c>
      <c r="MK29">
        <f>'Dashboard M2 Imports Data'!KP9*1000</f>
        <v/>
      </c>
      <c r="ML29">
        <f>'Dashboard M2 Imports Data'!KQ9*1000</f>
        <v/>
      </c>
      <c r="MM29">
        <f>'Dashboard M2 Imports Data'!KR9*1000</f>
        <v/>
      </c>
      <c r="MN29">
        <f>'Dashboard M2 Imports Data'!KS9*1000</f>
        <v/>
      </c>
      <c r="MO29">
        <f>'Dashboard M2 Imports Data'!KT9*1000</f>
        <v/>
      </c>
      <c r="MP29">
        <f>'Dashboard M2 Imports Data'!KU9*1000</f>
        <v/>
      </c>
      <c r="MQ29">
        <f>'Dashboard M2 Imports Data'!KV9*1000</f>
        <v/>
      </c>
      <c r="MR29">
        <f>'Dashboard M2 Imports Data'!KW9*1000</f>
        <v/>
      </c>
      <c r="MS29">
        <f>'Dashboard M2 Imports Data'!KX9*1000</f>
        <v/>
      </c>
      <c r="MT29">
        <f>'Dashboard M2 Imports Data'!KY9*1000</f>
        <v/>
      </c>
      <c r="MU29">
        <f>'Dashboard M2 Imports Data'!KZ9*1000</f>
        <v/>
      </c>
      <c r="MV29">
        <f>'Dashboard M2 Imports Data'!LA9*1000</f>
        <v/>
      </c>
      <c r="MW29">
        <f>'Dashboard M2 Imports Data'!LB9*1000</f>
        <v/>
      </c>
      <c r="MX29">
        <f>'Dashboard M2 Imports Data'!LC9*1000</f>
        <v/>
      </c>
      <c r="MY29">
        <f>'Dashboard M2 Imports Data'!LD9*1000</f>
        <v/>
      </c>
      <c r="MZ29">
        <f>'Dashboard M2 Imports Data'!LE9*1000</f>
        <v/>
      </c>
      <c r="NA29">
        <f>'Dashboard M2 Imports Data'!LF9*1000</f>
        <v/>
      </c>
      <c r="NB29">
        <f>'Dashboard M2 Imports Data'!LG9*1000</f>
        <v/>
      </c>
      <c r="NC29">
        <f>'Dashboard M2 Imports Data'!LH9*1000</f>
        <v/>
      </c>
      <c r="ND29">
        <f>'Dashboard M2 Imports Data'!LI9*1000</f>
        <v/>
      </c>
      <c r="NE29">
        <f>'Dashboard M2 Imports Data'!LJ9*1000</f>
        <v/>
      </c>
      <c r="NF29">
        <f>'Dashboard M2 Imports Data'!LK9*1000</f>
        <v/>
      </c>
      <c r="NG29">
        <f>'Dashboard M2 Imports Data'!LL9*1000</f>
        <v/>
      </c>
      <c r="NH29">
        <f>'Dashboard M2 Imports Data'!LM9*1000</f>
        <v/>
      </c>
      <c r="NI29">
        <f>'Dashboard M2 Imports Data'!LN9*1000</f>
        <v/>
      </c>
      <c r="NJ29">
        <f>'Dashboard M2 Imports Data'!LO9*1000</f>
        <v/>
      </c>
      <c r="NK29">
        <f>'Dashboard M2 Imports Data'!LP9*1000</f>
        <v/>
      </c>
      <c r="NL29">
        <f>'Dashboard M2 Imports Data'!LQ9*1000</f>
        <v/>
      </c>
      <c r="NM29">
        <f>'Dashboard M2 Imports Data'!LR9*1000</f>
        <v/>
      </c>
      <c r="NN29">
        <f>'Dashboard M2 Imports Data'!LS9*1000</f>
        <v/>
      </c>
      <c r="NO29">
        <f>'Dashboard M2 Imports Data'!LT9*1000</f>
        <v/>
      </c>
      <c r="NP29">
        <f>'Dashboard M2 Imports Data'!LU9*1000</f>
        <v/>
      </c>
      <c r="NQ29">
        <f>'Dashboard M2 Imports Data'!LV9*1000</f>
        <v/>
      </c>
      <c r="NR29">
        <f>'Dashboard M2 Imports Data'!LW9*1000</f>
        <v/>
      </c>
      <c r="NS29">
        <f>'Dashboard M2 Imports Data'!LX9*1000</f>
        <v/>
      </c>
      <c r="NT29">
        <f>'Dashboard M2 Imports Data'!LY9*1000</f>
        <v/>
      </c>
      <c r="NU29">
        <f>'Dashboard M2 Imports Data'!LZ9*1000</f>
        <v/>
      </c>
      <c r="NV29">
        <f>'Dashboard M2 Imports Data'!MA9*1000</f>
        <v/>
      </c>
      <c r="NW29">
        <f>'Dashboard M2 Imports Data'!MB9*1000</f>
        <v/>
      </c>
      <c r="NX29">
        <f>'Dashboard M2 Imports Data'!MC9*1000</f>
        <v/>
      </c>
      <c r="NY29">
        <f>'Dashboard M2 Imports Data'!MD9*1000</f>
        <v/>
      </c>
      <c r="NZ29">
        <f>'Dashboard M2 Imports Data'!ME9*1000</f>
        <v/>
      </c>
      <c r="OA29">
        <f>'Dashboard M2 Imports Data'!MF9*1000</f>
        <v/>
      </c>
      <c r="OB29">
        <f>'Dashboard M2 Imports Data'!MG9*1000</f>
        <v/>
      </c>
      <c r="OC29">
        <f>'Dashboard M2 Imports Data'!MH9*1000</f>
        <v/>
      </c>
      <c r="OD29">
        <f>'Dashboard M2 Imports Data'!MI9*1000</f>
        <v/>
      </c>
      <c r="OE29">
        <f>'Dashboard M2 Imports Data'!MJ9*1000</f>
        <v/>
      </c>
      <c r="OF29">
        <f>'Dashboard M2 Imports Data'!MK9*1000</f>
        <v/>
      </c>
      <c r="OG29">
        <f>'Dashboard M2 Imports Data'!ML9*1000</f>
        <v/>
      </c>
      <c r="OH29">
        <f>'Dashboard M2 Imports Data'!MM9*1000</f>
        <v/>
      </c>
      <c r="OI29">
        <f>'Dashboard M2 Imports Data'!MN9*1000</f>
        <v/>
      </c>
      <c r="OJ29">
        <f>'Dashboard M2 Imports Data'!MO9*1000</f>
        <v/>
      </c>
      <c r="OK29">
        <f>'Dashboard M2 Imports Data'!MP9*1000</f>
        <v/>
      </c>
      <c r="OL29">
        <f>'Dashboard M2 Imports Data'!MQ9*1000</f>
        <v/>
      </c>
      <c r="OM29">
        <f>'Dashboard M2 Imports Data'!MR9*1000</f>
        <v/>
      </c>
      <c r="ON29">
        <f>'Dashboard M2 Imports Data'!MS9*1000</f>
        <v/>
      </c>
      <c r="OO29">
        <f>'Dashboard M2 Imports Data'!MT9*1000</f>
        <v/>
      </c>
      <c r="OP29">
        <f>'Dashboard M2 Imports Data'!MU9*1000</f>
        <v/>
      </c>
      <c r="OQ29">
        <f>'Dashboard M2 Imports Data'!MV9*1000</f>
        <v/>
      </c>
      <c r="OR29">
        <f>'Dashboard M2 Imports Data'!MW9*1000</f>
        <v/>
      </c>
      <c r="OS29">
        <f>'Dashboard M2 Imports Data'!MX9*1000</f>
        <v/>
      </c>
      <c r="OT29">
        <f>'Dashboard M2 Imports Data'!MY9*1000</f>
        <v/>
      </c>
      <c r="OU29">
        <f>'Dashboard M2 Imports Data'!MZ9*1000</f>
        <v/>
      </c>
      <c r="OV29">
        <f>'Dashboard M2 Imports Data'!NA9*1000</f>
        <v/>
      </c>
      <c r="OW29">
        <f>'Dashboard M2 Imports Data'!NB9*1000</f>
        <v/>
      </c>
      <c r="OX29">
        <f>'Dashboard M2 Imports Data'!NC9*1000</f>
        <v/>
      </c>
      <c r="OY29">
        <f>'Dashboard M2 Imports Data'!ND9*1000</f>
        <v/>
      </c>
      <c r="OZ29">
        <f>'Dashboard M2 Imports Data'!NE9*1000</f>
        <v/>
      </c>
      <c r="PA29">
        <f>'Dashboard M2 Imports Data'!NF9*1000</f>
        <v/>
      </c>
      <c r="PB29">
        <f>'Dashboard M2 Imports Data'!NG9*1000</f>
        <v/>
      </c>
      <c r="PC29">
        <f>'Dashboard M2 Imports Data'!NH9*1000</f>
        <v/>
      </c>
      <c r="PD29">
        <f>'Dashboard M2 Imports Data'!NI9*1000</f>
        <v/>
      </c>
      <c r="PE29">
        <f>'Dashboard M2 Imports Data'!NJ9*1000</f>
        <v/>
      </c>
      <c r="PF29">
        <f>'Dashboard M2 Imports Data'!NK9*1000</f>
        <v/>
      </c>
      <c r="PG29">
        <f>'Dashboard M2 Imports Data'!NL9*1000</f>
        <v/>
      </c>
      <c r="PH29">
        <f>'Dashboard M2 Imports Data'!NM9*1000</f>
        <v/>
      </c>
      <c r="PI29">
        <f>'Dashboard M2 Imports Data'!NN9*1000</f>
        <v/>
      </c>
      <c r="PJ29">
        <f>'Dashboard M2 Imports Data'!NO9*1000</f>
        <v/>
      </c>
      <c r="PK29">
        <f>'Dashboard M2 Imports Data'!NP9*1000</f>
        <v/>
      </c>
      <c r="PL29">
        <f>'Dashboard M2 Imports Data'!NQ9*1000</f>
        <v/>
      </c>
      <c r="PM29">
        <f>'Dashboard M2 Imports Data'!NR9*1000</f>
        <v/>
      </c>
      <c r="PN29">
        <f>'Dashboard M2 Imports Data'!NS9*1000</f>
        <v/>
      </c>
      <c r="PO29">
        <f>'Dashboard M2 Imports Data'!NT9*1000</f>
        <v/>
      </c>
      <c r="PP29">
        <f>'Dashboard M2 Imports Data'!NU9*1000</f>
        <v/>
      </c>
      <c r="PQ29">
        <f>'Dashboard M2 Imports Data'!NV9*1000</f>
        <v/>
      </c>
      <c r="PR29">
        <f>'Dashboard M2 Imports Data'!NW9*1000</f>
        <v/>
      </c>
      <c r="PS29">
        <f>'Dashboard M2 Imports Data'!NX9*1000</f>
        <v/>
      </c>
      <c r="PT29">
        <f>'Dashboard M2 Imports Data'!NY9*1000</f>
        <v/>
      </c>
      <c r="PU29">
        <f>'Dashboard M2 Imports Data'!NZ9*1000</f>
        <v/>
      </c>
      <c r="PV29">
        <f>'Dashboard M2 Imports Data'!OA9*1000</f>
        <v/>
      </c>
      <c r="PW29">
        <f>'Dashboard M2 Imports Data'!OB9*1000</f>
        <v/>
      </c>
      <c r="PX29">
        <f>'Dashboard M2 Imports Data'!OC9*1000</f>
        <v/>
      </c>
      <c r="PY29">
        <f>'Dashboard M2 Imports Data'!OD9*1000</f>
        <v/>
      </c>
      <c r="PZ29">
        <f>'Dashboard M2 Imports Data'!OE9*1000</f>
        <v/>
      </c>
      <c r="QA29">
        <f>'Dashboard M2 Imports Data'!OF9*1000</f>
        <v/>
      </c>
      <c r="QB29">
        <f>'Dashboard M2 Imports Data'!OG9*1000</f>
        <v/>
      </c>
      <c r="QC29">
        <f>'Dashboard M2 Imports Data'!OH9*1000</f>
        <v/>
      </c>
      <c r="QD29">
        <f>'Dashboard M2 Imports Data'!OI9*1000</f>
        <v/>
      </c>
      <c r="QE29">
        <f>'Dashboard M2 Imports Data'!OJ9*1000</f>
        <v/>
      </c>
      <c r="QF29">
        <f>'Dashboard M2 Imports Data'!OK9*1000</f>
        <v/>
      </c>
      <c r="QG29">
        <f>'Dashboard M2 Imports Data'!OL9*1000</f>
        <v/>
      </c>
      <c r="QH29">
        <f>'Dashboard M2 Imports Data'!OM9*1000</f>
        <v/>
      </c>
      <c r="QI29">
        <f>'Dashboard M2 Imports Data'!ON9*1000</f>
        <v/>
      </c>
      <c r="QJ29">
        <f>'Dashboard M2 Imports Data'!OO9*1000</f>
        <v/>
      </c>
      <c r="QK29">
        <f>'Dashboard M2 Imports Data'!OP9*1000</f>
        <v/>
      </c>
      <c r="QL29">
        <f>'Dashboard M2 Imports Data'!OQ9*1000</f>
        <v/>
      </c>
      <c r="QM29">
        <f>'Dashboard M2 Imports Data'!OR9*1000</f>
        <v/>
      </c>
      <c r="QN29">
        <f>'Dashboard M2 Imports Data'!OS9*1000</f>
        <v/>
      </c>
      <c r="QO29">
        <f>'Dashboard M2 Imports Data'!OT9*1000</f>
        <v/>
      </c>
      <c r="QP29">
        <f>'Dashboard M2 Imports Data'!OU9*1000</f>
        <v/>
      </c>
      <c r="QQ29">
        <f>'Dashboard M2 Imports Data'!OV9*1000</f>
        <v/>
      </c>
      <c r="QR29">
        <f>'Dashboard M2 Imports Data'!OW9*1000</f>
        <v/>
      </c>
      <c r="QS29">
        <f>'Dashboard M2 Imports Data'!OX9*1000</f>
        <v/>
      </c>
      <c r="QT29">
        <f>'Dashboard M2 Imports Data'!OY9*1000</f>
        <v/>
      </c>
      <c r="QU29">
        <f>'Dashboard M2 Imports Data'!OZ9*1000</f>
        <v/>
      </c>
      <c r="QV29">
        <f>'Dashboard M2 Imports Data'!PA9*1000</f>
        <v/>
      </c>
      <c r="QW29">
        <f>'Dashboard M2 Imports Data'!PB9*1000</f>
        <v/>
      </c>
      <c r="QX29">
        <f>'Dashboard M2 Imports Data'!PC9*1000</f>
        <v/>
      </c>
      <c r="QY29">
        <f>'Dashboard M2 Imports Data'!PD9*1000</f>
        <v/>
      </c>
      <c r="QZ29">
        <f>'Dashboard M2 Imports Data'!PE9*1000</f>
        <v/>
      </c>
      <c r="RA29">
        <f>'Dashboard M2 Imports Data'!PF9*1000</f>
        <v/>
      </c>
      <c r="RB29">
        <f>'Dashboard M2 Imports Data'!PG9*1000</f>
        <v/>
      </c>
      <c r="RC29">
        <f>'Dashboard M2 Imports Data'!PH9*1000</f>
        <v/>
      </c>
      <c r="RD29">
        <f>'Dashboard M2 Imports Data'!PI9*1000</f>
        <v/>
      </c>
      <c r="RE29">
        <f>'Dashboard M2 Imports Data'!PJ9*1000</f>
        <v/>
      </c>
      <c r="RF29">
        <f>'Dashboard M2 Imports Data'!PK9*1000</f>
        <v/>
      </c>
      <c r="RG29">
        <f>'Dashboard M2 Imports Data'!PL9*1000</f>
        <v/>
      </c>
      <c r="RH29">
        <f>'Dashboard M2 Imports Data'!PM9*1000</f>
        <v/>
      </c>
      <c r="RI29">
        <f>'Dashboard M2 Imports Data'!PN9*1000</f>
        <v/>
      </c>
      <c r="RJ29">
        <f>'Dashboard M2 Imports Data'!PO9*1000</f>
        <v/>
      </c>
      <c r="RK29">
        <f>'Dashboard M2 Imports Data'!PP9*1000</f>
        <v/>
      </c>
      <c r="RL29">
        <f>'Dashboard M2 Imports Data'!PQ9*1000</f>
        <v/>
      </c>
      <c r="RM29">
        <f>'Dashboard M2 Imports Data'!PR9*1000</f>
        <v/>
      </c>
      <c r="RN29">
        <f>'Dashboard M2 Imports Data'!PS9*1000</f>
        <v/>
      </c>
      <c r="RO29">
        <f>'Dashboard M2 Imports Data'!PT9*1000</f>
        <v/>
      </c>
      <c r="RP29">
        <f>'Dashboard M2 Imports Data'!PU9*1000</f>
        <v/>
      </c>
      <c r="RQ29">
        <f>'Dashboard M2 Imports Data'!PV9*1000</f>
        <v/>
      </c>
      <c r="RR29">
        <f>'Dashboard M2 Imports Data'!PW9*1000</f>
        <v/>
      </c>
      <c r="RS29">
        <f>'Dashboard M2 Imports Data'!PX9*1000</f>
        <v/>
      </c>
      <c r="RT29">
        <f>'Dashboard M2 Imports Data'!PY9*1000</f>
        <v/>
      </c>
      <c r="RU29">
        <f>'Dashboard M2 Imports Data'!PZ9*1000</f>
        <v/>
      </c>
      <c r="RV29">
        <f>'Dashboard M2 Imports Data'!QA9*1000</f>
        <v/>
      </c>
      <c r="RW29">
        <f>'Dashboard M2 Imports Data'!QB9*1000</f>
        <v/>
      </c>
      <c r="RX29">
        <f>'Dashboard M2 Imports Data'!QC9*1000</f>
        <v/>
      </c>
      <c r="RY29">
        <f>'Dashboard M2 Imports Data'!QD9*1000</f>
        <v/>
      </c>
      <c r="RZ29">
        <f>'Dashboard M2 Imports Data'!QE9*1000</f>
        <v/>
      </c>
      <c r="SA29">
        <f>'Dashboard M2 Imports Data'!QF9*1000</f>
        <v/>
      </c>
      <c r="SB29">
        <f>'Dashboard M2 Imports Data'!QG9*1000</f>
        <v/>
      </c>
      <c r="SC29">
        <f>'Dashboard M2 Imports Data'!QH9*1000</f>
        <v/>
      </c>
      <c r="SD29">
        <f>'Dashboard M2 Imports Data'!QI9*1000</f>
        <v/>
      </c>
      <c r="SE29">
        <f>'Dashboard M2 Imports Data'!QJ9*1000</f>
        <v/>
      </c>
      <c r="SF29">
        <f>'Dashboard M2 Imports Data'!QK9*1000</f>
        <v/>
      </c>
      <c r="SG29">
        <f>'Dashboard M2 Imports Data'!QL9*1000</f>
        <v/>
      </c>
      <c r="SH29">
        <f>'Dashboard M2 Imports Data'!QM9*1000</f>
        <v/>
      </c>
      <c r="SI29">
        <f>'Dashboard M2 Imports Data'!QN9*1000</f>
        <v/>
      </c>
      <c r="SJ29">
        <f>'Dashboard M2 Imports Data'!QO9*1000</f>
        <v/>
      </c>
      <c r="SK29">
        <f>'Dashboard M2 Imports Data'!QP9*1000</f>
        <v/>
      </c>
      <c r="SL29">
        <f>'Dashboard M2 Imports Data'!QQ9*1000</f>
        <v/>
      </c>
      <c r="SM29">
        <f>'Dashboard M2 Imports Data'!QR9*1000</f>
        <v/>
      </c>
      <c r="SN29">
        <f>'Dashboard M2 Imports Data'!QS9*1000</f>
        <v/>
      </c>
      <c r="SO29">
        <f>'Dashboard M2 Imports Data'!QT9*1000</f>
        <v/>
      </c>
      <c r="SP29">
        <f>'Dashboard M2 Imports Data'!QU9*1000</f>
        <v/>
      </c>
      <c r="SQ29">
        <f>'Dashboard M2 Imports Data'!QV9*1000</f>
        <v/>
      </c>
      <c r="SR29">
        <f>'Dashboard M2 Imports Data'!QW9*1000</f>
        <v/>
      </c>
      <c r="SS29">
        <f>'Dashboard M2 Imports Data'!QX9*1000</f>
        <v/>
      </c>
      <c r="ST29">
        <f>'Dashboard M2 Imports Data'!QY9*1000</f>
        <v/>
      </c>
      <c r="SU29">
        <f>'Dashboard M2 Imports Data'!QZ9*1000</f>
        <v/>
      </c>
      <c r="SV29">
        <f>'Dashboard M2 Imports Data'!RA9*1000</f>
        <v/>
      </c>
      <c r="SW29">
        <f>'Dashboard M2 Imports Data'!RB9*1000</f>
        <v/>
      </c>
      <c r="SX29">
        <f>'Dashboard M2 Imports Data'!RC9*1000</f>
        <v/>
      </c>
      <c r="SY29">
        <f>'Dashboard M2 Imports Data'!RD9*1000</f>
        <v/>
      </c>
      <c r="SZ29">
        <f>'Dashboard M2 Imports Data'!RE9*1000</f>
        <v/>
      </c>
      <c r="TA29">
        <f>'Dashboard M2 Imports Data'!RF9*1000</f>
        <v/>
      </c>
      <c r="TB29">
        <f>'Dashboard M2 Imports Data'!RG9*1000</f>
        <v/>
      </c>
      <c r="TC29">
        <f>'Dashboard M2 Imports Data'!RH9*1000</f>
        <v/>
      </c>
      <c r="TD29">
        <f>'Dashboard M2 Imports Data'!RI9*1000</f>
        <v/>
      </c>
      <c r="TE29">
        <f>'Dashboard M2 Imports Data'!RJ9*1000</f>
        <v/>
      </c>
      <c r="TF29">
        <f>'Dashboard M2 Imports Data'!RK9*1000</f>
        <v/>
      </c>
      <c r="TG29">
        <f>'Dashboard M2 Imports Data'!RL9*1000</f>
        <v/>
      </c>
      <c r="TH29">
        <f>'Dashboard M2 Imports Data'!RM9*1000</f>
        <v/>
      </c>
      <c r="TI29">
        <f>'Dashboard M2 Imports Data'!RN9*1000</f>
        <v/>
      </c>
      <c r="TJ29">
        <f>'Dashboard M2 Imports Data'!RO9*1000</f>
        <v/>
      </c>
      <c r="TK29">
        <f>'Dashboard M2 Imports Data'!RP9*1000</f>
        <v/>
      </c>
      <c r="TL29">
        <f>'Dashboard M2 Imports Data'!RQ9*1000</f>
        <v/>
      </c>
      <c r="TM29">
        <f>'Dashboard M2 Imports Data'!RR9*1000</f>
        <v/>
      </c>
      <c r="TN29">
        <f>'Dashboard M2 Imports Data'!RS9*1000</f>
        <v/>
      </c>
      <c r="TO29">
        <f>'Dashboard M2 Imports Data'!RT9*1000</f>
        <v/>
      </c>
      <c r="TP29">
        <f>'Dashboard M2 Imports Data'!RU9*1000</f>
        <v/>
      </c>
      <c r="TQ29">
        <f>'Dashboard M2 Imports Data'!RV9*1000</f>
        <v/>
      </c>
      <c r="TR29">
        <f>'Dashboard M2 Imports Data'!RW9*1000</f>
        <v/>
      </c>
      <c r="TS29">
        <f>'Dashboard M2 Imports Data'!RX9*1000</f>
        <v/>
      </c>
      <c r="TT29">
        <f>'Dashboard M2 Imports Data'!RY9*1000</f>
        <v/>
      </c>
      <c r="TU29">
        <f>'Dashboard M2 Imports Data'!RZ9*1000</f>
        <v/>
      </c>
      <c r="TV29">
        <f>'Dashboard M2 Imports Data'!SA9*1000</f>
        <v/>
      </c>
      <c r="TW29">
        <f>'Dashboard M2 Imports Data'!SB9*1000</f>
        <v/>
      </c>
      <c r="TX29">
        <f>'Dashboard M2 Imports Data'!SC9*1000</f>
        <v/>
      </c>
      <c r="TY29">
        <f>'Dashboard M2 Imports Data'!SD9*1000</f>
        <v/>
      </c>
      <c r="TZ29">
        <f>'Dashboard M2 Imports Data'!SE9*1000</f>
        <v/>
      </c>
    </row>
    <row r="30" spans="1:546">
      <c r="A30" t="s">
        <v>12</v>
      </c>
      <c r="B30" t="s">
        <v>99</v>
      </c>
      <c r="BC30">
        <f>'Dashboard M2 Imports Data'!H12*1000</f>
        <v/>
      </c>
      <c r="BD30">
        <f>'Dashboard M2 Imports Data'!I12*1000</f>
        <v/>
      </c>
      <c r="BE30">
        <f>'Dashboard M2 Imports Data'!J12*1000</f>
        <v/>
      </c>
      <c r="BF30">
        <f>'Dashboard M2 Imports Data'!K12*1000</f>
        <v/>
      </c>
      <c r="BG30">
        <f>'Dashboard M2 Imports Data'!L12*1000</f>
        <v/>
      </c>
      <c r="BH30">
        <f>'Dashboard M2 Imports Data'!M12*1000</f>
        <v/>
      </c>
      <c r="BI30">
        <f>'Dashboard M2 Imports Data'!N12*1000</f>
        <v/>
      </c>
      <c r="BJ30">
        <f>'Dashboard M2 Imports Data'!O12*1000</f>
        <v/>
      </c>
      <c r="BK30">
        <f>'Dashboard M2 Imports Data'!P12*1000</f>
        <v/>
      </c>
      <c r="BL30">
        <f>'Dashboard M2 Imports Data'!Q12*1000</f>
        <v/>
      </c>
      <c r="BM30">
        <f>'Dashboard M2 Imports Data'!R12*1000</f>
        <v/>
      </c>
      <c r="BN30">
        <f>'Dashboard M2 Imports Data'!S12*1000</f>
        <v/>
      </c>
      <c r="BO30">
        <f>'Dashboard M2 Imports Data'!T12*1000</f>
        <v/>
      </c>
      <c r="BP30">
        <f>'Dashboard M2 Imports Data'!U12*1000</f>
        <v/>
      </c>
      <c r="BQ30">
        <f>'Dashboard M2 Imports Data'!V12*1000</f>
        <v/>
      </c>
      <c r="BR30">
        <f>'Dashboard M2 Imports Data'!W12*1000</f>
        <v/>
      </c>
      <c r="BS30">
        <f>'Dashboard M2 Imports Data'!X12*1000</f>
        <v/>
      </c>
      <c r="BT30">
        <f>'Dashboard M2 Imports Data'!Y12*1000</f>
        <v/>
      </c>
      <c r="BU30">
        <f>'Dashboard M2 Imports Data'!Z12*1000</f>
        <v/>
      </c>
      <c r="BV30">
        <f>'Dashboard M2 Imports Data'!AA12*1000</f>
        <v/>
      </c>
      <c r="BW30">
        <f>'Dashboard M2 Imports Data'!AB12*1000</f>
        <v/>
      </c>
      <c r="BX30">
        <f>'Dashboard M2 Imports Data'!AC12*1000</f>
        <v/>
      </c>
      <c r="BY30">
        <f>'Dashboard M2 Imports Data'!AD12*1000</f>
        <v/>
      </c>
      <c r="BZ30">
        <f>'Dashboard M2 Imports Data'!AE12*1000</f>
        <v/>
      </c>
      <c r="CA30">
        <f>'Dashboard M2 Imports Data'!AF12*1000</f>
        <v/>
      </c>
      <c r="CB30">
        <f>'Dashboard M2 Imports Data'!AG12*1000</f>
        <v/>
      </c>
      <c r="CC30">
        <f>'Dashboard M2 Imports Data'!AH12*1000</f>
        <v/>
      </c>
      <c r="CD30">
        <f>'Dashboard M2 Imports Data'!AI12*1000</f>
        <v/>
      </c>
      <c r="CE30">
        <f>'Dashboard M2 Imports Data'!AJ12*1000</f>
        <v/>
      </c>
      <c r="CF30">
        <f>'Dashboard M2 Imports Data'!AK12*1000</f>
        <v/>
      </c>
      <c r="CG30">
        <f>'Dashboard M2 Imports Data'!AL12*1000</f>
        <v/>
      </c>
      <c r="CH30">
        <f>'Dashboard M2 Imports Data'!AM12*1000</f>
        <v/>
      </c>
      <c r="CI30">
        <f>'Dashboard M2 Imports Data'!AN12*1000</f>
        <v/>
      </c>
      <c r="CJ30">
        <f>'Dashboard M2 Imports Data'!AO12*1000</f>
        <v/>
      </c>
      <c r="CK30">
        <f>'Dashboard M2 Imports Data'!AP12*1000</f>
        <v/>
      </c>
      <c r="CL30">
        <f>'Dashboard M2 Imports Data'!AQ12*1000</f>
        <v/>
      </c>
      <c r="CM30">
        <f>'Dashboard M2 Imports Data'!AR12*1000</f>
        <v/>
      </c>
      <c r="CN30">
        <f>'Dashboard M2 Imports Data'!AS12*1000</f>
        <v/>
      </c>
      <c r="CO30">
        <f>'Dashboard M2 Imports Data'!AT12*1000</f>
        <v/>
      </c>
      <c r="CP30">
        <f>'Dashboard M2 Imports Data'!AU12*1000</f>
        <v/>
      </c>
      <c r="CQ30">
        <f>'Dashboard M2 Imports Data'!AV12*1000</f>
        <v/>
      </c>
      <c r="CR30">
        <f>'Dashboard M2 Imports Data'!AW12*1000</f>
        <v/>
      </c>
      <c r="CS30">
        <f>'Dashboard M2 Imports Data'!AX12*1000</f>
        <v/>
      </c>
      <c r="CT30">
        <f>'Dashboard M2 Imports Data'!AY12*1000</f>
        <v/>
      </c>
      <c r="CU30">
        <f>'Dashboard M2 Imports Data'!AZ12*1000</f>
        <v/>
      </c>
      <c r="CV30">
        <f>'Dashboard M2 Imports Data'!BA12*1000</f>
        <v/>
      </c>
      <c r="CW30">
        <f>'Dashboard M2 Imports Data'!BB12*1000</f>
        <v/>
      </c>
      <c r="CX30">
        <f>'Dashboard M2 Imports Data'!BC12*1000</f>
        <v/>
      </c>
      <c r="CY30">
        <f>'Dashboard M2 Imports Data'!BD12*1000</f>
        <v/>
      </c>
      <c r="CZ30">
        <f>'Dashboard M2 Imports Data'!BE12*1000</f>
        <v/>
      </c>
      <c r="DA30">
        <f>'Dashboard M2 Imports Data'!BF12*1000</f>
        <v/>
      </c>
      <c r="DB30">
        <f>'Dashboard M2 Imports Data'!BG12*1000</f>
        <v/>
      </c>
      <c r="DC30">
        <f>'Dashboard M2 Imports Data'!BH12*1000</f>
        <v/>
      </c>
      <c r="DD30">
        <f>'Dashboard M2 Imports Data'!BI12*1000</f>
        <v/>
      </c>
      <c r="DE30">
        <f>'Dashboard M2 Imports Data'!BJ12*1000</f>
        <v/>
      </c>
      <c r="DF30">
        <f>'Dashboard M2 Imports Data'!BK12*1000</f>
        <v/>
      </c>
      <c r="DG30">
        <f>'Dashboard M2 Imports Data'!BL12*1000</f>
        <v/>
      </c>
      <c r="DH30">
        <f>'Dashboard M2 Imports Data'!BM12*1000</f>
        <v/>
      </c>
      <c r="DI30">
        <f>'Dashboard M2 Imports Data'!BN12*1000</f>
        <v/>
      </c>
      <c r="DJ30">
        <f>'Dashboard M2 Imports Data'!BO12*1000</f>
        <v/>
      </c>
      <c r="DK30">
        <f>'Dashboard M2 Imports Data'!BP12*1000</f>
        <v/>
      </c>
      <c r="DL30">
        <f>'Dashboard M2 Imports Data'!BQ12*1000</f>
        <v/>
      </c>
      <c r="DM30">
        <f>'Dashboard M2 Imports Data'!BR12*1000</f>
        <v/>
      </c>
      <c r="DN30">
        <f>'Dashboard M2 Imports Data'!BS12*1000</f>
        <v/>
      </c>
      <c r="DO30">
        <f>'Dashboard M2 Imports Data'!BT12*1000</f>
        <v/>
      </c>
      <c r="DP30">
        <f>'Dashboard M2 Imports Data'!BU12*1000</f>
        <v/>
      </c>
      <c r="DQ30">
        <f>'Dashboard M2 Imports Data'!BV12*1000</f>
        <v/>
      </c>
      <c r="DR30">
        <f>'Dashboard M2 Imports Data'!BW12*1000</f>
        <v/>
      </c>
      <c r="DS30">
        <f>'Dashboard M2 Imports Data'!BX12*1000</f>
        <v/>
      </c>
      <c r="DT30">
        <f>'Dashboard M2 Imports Data'!BY12*1000</f>
        <v/>
      </c>
      <c r="DU30">
        <f>'Dashboard M2 Imports Data'!BZ12*1000</f>
        <v/>
      </c>
      <c r="DV30">
        <f>'Dashboard M2 Imports Data'!CA12*1000</f>
        <v/>
      </c>
      <c r="DW30">
        <f>'Dashboard M2 Imports Data'!CB12*1000</f>
        <v/>
      </c>
      <c r="DX30">
        <f>'Dashboard M2 Imports Data'!CC12*1000</f>
        <v/>
      </c>
      <c r="DY30">
        <f>'Dashboard M2 Imports Data'!CD12*1000</f>
        <v/>
      </c>
      <c r="DZ30">
        <f>'Dashboard M2 Imports Data'!CE12*1000</f>
        <v/>
      </c>
      <c r="EA30">
        <f>'Dashboard M2 Imports Data'!CF12*1000</f>
        <v/>
      </c>
      <c r="EB30">
        <f>'Dashboard M2 Imports Data'!CG12*1000</f>
        <v/>
      </c>
      <c r="EC30">
        <f>'Dashboard M2 Imports Data'!CH12*1000</f>
        <v/>
      </c>
      <c r="ED30">
        <f>'Dashboard M2 Imports Data'!CI12*1000</f>
        <v/>
      </c>
      <c r="EE30">
        <f>'Dashboard M2 Imports Data'!CJ12*1000</f>
        <v/>
      </c>
      <c r="EF30">
        <f>'Dashboard M2 Imports Data'!CK12*1000</f>
        <v/>
      </c>
      <c r="EG30">
        <f>'Dashboard M2 Imports Data'!CL12*1000</f>
        <v/>
      </c>
      <c r="EH30">
        <f>'Dashboard M2 Imports Data'!CM12*1000</f>
        <v/>
      </c>
      <c r="EI30">
        <f>'Dashboard M2 Imports Data'!CN12*1000</f>
        <v/>
      </c>
      <c r="EJ30">
        <f>'Dashboard M2 Imports Data'!CO12*1000</f>
        <v/>
      </c>
      <c r="EK30">
        <f>'Dashboard M2 Imports Data'!CP12*1000</f>
        <v/>
      </c>
      <c r="EL30">
        <f>'Dashboard M2 Imports Data'!CQ12*1000</f>
        <v/>
      </c>
      <c r="EM30">
        <f>'Dashboard M2 Imports Data'!CR12*1000</f>
        <v/>
      </c>
      <c r="EN30">
        <f>'Dashboard M2 Imports Data'!CS12*1000</f>
        <v/>
      </c>
      <c r="EO30">
        <f>'Dashboard M2 Imports Data'!CT12*1000</f>
        <v/>
      </c>
      <c r="EP30">
        <f>'Dashboard M2 Imports Data'!CU12*1000</f>
        <v/>
      </c>
      <c r="EQ30">
        <f>'Dashboard M2 Imports Data'!CV12*1000</f>
        <v/>
      </c>
      <c r="ER30">
        <f>'Dashboard M2 Imports Data'!CW12*1000</f>
        <v/>
      </c>
      <c r="ES30">
        <f>'Dashboard M2 Imports Data'!CX12*1000</f>
        <v/>
      </c>
      <c r="ET30">
        <f>'Dashboard M2 Imports Data'!CY12*1000</f>
        <v/>
      </c>
      <c r="EU30">
        <f>'Dashboard M2 Imports Data'!CZ12*1000</f>
        <v/>
      </c>
      <c r="EV30">
        <f>'Dashboard M2 Imports Data'!DA12*1000</f>
        <v/>
      </c>
      <c r="EW30">
        <f>'Dashboard M2 Imports Data'!DB12*1000</f>
        <v/>
      </c>
      <c r="EX30">
        <f>'Dashboard M2 Imports Data'!DC12*1000</f>
        <v/>
      </c>
      <c r="EY30">
        <f>'Dashboard M2 Imports Data'!DD12*1000</f>
        <v/>
      </c>
      <c r="EZ30">
        <f>'Dashboard M2 Imports Data'!DE12*1000</f>
        <v/>
      </c>
      <c r="FA30">
        <f>'Dashboard M2 Imports Data'!DF12*1000</f>
        <v/>
      </c>
      <c r="FB30">
        <f>'Dashboard M2 Imports Data'!DG12*1000</f>
        <v/>
      </c>
      <c r="FC30">
        <f>'Dashboard M2 Imports Data'!DH12*1000</f>
        <v/>
      </c>
      <c r="FD30">
        <f>'Dashboard M2 Imports Data'!DI12*1000</f>
        <v/>
      </c>
      <c r="FE30">
        <f>'Dashboard M2 Imports Data'!DJ12*1000</f>
        <v/>
      </c>
      <c r="FF30">
        <f>'Dashboard M2 Imports Data'!DK12*1000</f>
        <v/>
      </c>
      <c r="FG30">
        <f>'Dashboard M2 Imports Data'!DL12*1000</f>
        <v/>
      </c>
      <c r="FH30">
        <f>'Dashboard M2 Imports Data'!DM12*1000</f>
        <v/>
      </c>
      <c r="FI30">
        <f>'Dashboard M2 Imports Data'!DN12*1000</f>
        <v/>
      </c>
      <c r="FJ30">
        <f>'Dashboard M2 Imports Data'!DO12*1000</f>
        <v/>
      </c>
      <c r="FK30">
        <f>'Dashboard M2 Imports Data'!DP12*1000</f>
        <v/>
      </c>
      <c r="FL30">
        <f>'Dashboard M2 Imports Data'!DQ12*1000</f>
        <v/>
      </c>
      <c r="FM30">
        <f>'Dashboard M2 Imports Data'!DR12*1000</f>
        <v/>
      </c>
      <c r="FN30">
        <f>'Dashboard M2 Imports Data'!DS12*1000</f>
        <v/>
      </c>
      <c r="FO30">
        <f>'Dashboard M2 Imports Data'!DT12*1000</f>
        <v/>
      </c>
      <c r="FP30">
        <f>'Dashboard M2 Imports Data'!DU12*1000</f>
        <v/>
      </c>
      <c r="FQ30">
        <f>'Dashboard M2 Imports Data'!DV12*1000</f>
        <v/>
      </c>
      <c r="FR30">
        <f>'Dashboard M2 Imports Data'!DW12*1000</f>
        <v/>
      </c>
      <c r="FS30">
        <f>'Dashboard M2 Imports Data'!DX12*1000</f>
        <v/>
      </c>
      <c r="FT30">
        <f>'Dashboard M2 Imports Data'!DY12*1000</f>
        <v/>
      </c>
      <c r="FU30">
        <f>'Dashboard M2 Imports Data'!DZ12*1000</f>
        <v/>
      </c>
      <c r="FV30">
        <f>'Dashboard M2 Imports Data'!EA12*1000</f>
        <v/>
      </c>
      <c r="FW30">
        <f>'Dashboard M2 Imports Data'!EB12*1000</f>
        <v/>
      </c>
      <c r="FX30">
        <f>'Dashboard M2 Imports Data'!EC12*1000</f>
        <v/>
      </c>
      <c r="FY30">
        <f>'Dashboard M2 Imports Data'!ED12*1000</f>
        <v/>
      </c>
      <c r="FZ30">
        <f>'Dashboard M2 Imports Data'!EE12*1000</f>
        <v/>
      </c>
      <c r="GA30">
        <f>'Dashboard M2 Imports Data'!EF12*1000</f>
        <v/>
      </c>
      <c r="GB30">
        <f>'Dashboard M2 Imports Data'!EG12*1000</f>
        <v/>
      </c>
      <c r="GC30">
        <f>'Dashboard M2 Imports Data'!EH12*1000</f>
        <v/>
      </c>
      <c r="GD30">
        <f>'Dashboard M2 Imports Data'!EI12*1000</f>
        <v/>
      </c>
      <c r="GE30">
        <f>'Dashboard M2 Imports Data'!EJ12*1000</f>
        <v/>
      </c>
      <c r="GF30">
        <f>'Dashboard M2 Imports Data'!EK12*1000</f>
        <v/>
      </c>
      <c r="GG30">
        <f>'Dashboard M2 Imports Data'!EL12*1000</f>
        <v/>
      </c>
      <c r="GH30">
        <f>'Dashboard M2 Imports Data'!EM12*1000</f>
        <v/>
      </c>
      <c r="GI30">
        <f>'Dashboard M2 Imports Data'!EN12*1000</f>
        <v/>
      </c>
      <c r="GJ30">
        <f>'Dashboard M2 Imports Data'!EO12*1000</f>
        <v/>
      </c>
      <c r="GK30">
        <f>'Dashboard M2 Imports Data'!EP12*1000</f>
        <v/>
      </c>
      <c r="GL30">
        <f>'Dashboard M2 Imports Data'!EQ12*1000</f>
        <v/>
      </c>
      <c r="GM30">
        <f>'Dashboard M2 Imports Data'!ER12*1000</f>
        <v/>
      </c>
      <c r="GN30">
        <f>'Dashboard M2 Imports Data'!ES12*1000</f>
        <v/>
      </c>
      <c r="GO30">
        <f>'Dashboard M2 Imports Data'!ET12*1000</f>
        <v/>
      </c>
      <c r="GP30">
        <f>'Dashboard M2 Imports Data'!EU12*1000</f>
        <v/>
      </c>
      <c r="GQ30">
        <f>'Dashboard M2 Imports Data'!EV12*1000</f>
        <v/>
      </c>
      <c r="GR30">
        <f>'Dashboard M2 Imports Data'!EW12*1000</f>
        <v/>
      </c>
      <c r="GS30">
        <f>'Dashboard M2 Imports Data'!EX12*1000</f>
        <v/>
      </c>
      <c r="GT30">
        <f>'Dashboard M2 Imports Data'!EY12*1000</f>
        <v/>
      </c>
      <c r="GU30">
        <f>'Dashboard M2 Imports Data'!EZ12*1000</f>
        <v/>
      </c>
      <c r="GV30">
        <f>'Dashboard M2 Imports Data'!FA12*1000</f>
        <v/>
      </c>
      <c r="GW30">
        <f>'Dashboard M2 Imports Data'!FB12*1000</f>
        <v/>
      </c>
      <c r="GX30">
        <f>'Dashboard M2 Imports Data'!FC12*1000</f>
        <v/>
      </c>
      <c r="GY30">
        <f>'Dashboard M2 Imports Data'!FD12*1000</f>
        <v/>
      </c>
      <c r="GZ30">
        <f>'Dashboard M2 Imports Data'!FE12*1000</f>
        <v/>
      </c>
      <c r="HA30">
        <f>'Dashboard M2 Imports Data'!FF12*1000</f>
        <v/>
      </c>
      <c r="HB30">
        <f>'Dashboard M2 Imports Data'!FG12*1000</f>
        <v/>
      </c>
      <c r="HC30">
        <f>'Dashboard M2 Imports Data'!FH12*1000</f>
        <v/>
      </c>
      <c r="HD30">
        <f>'Dashboard M2 Imports Data'!FI12*1000</f>
        <v/>
      </c>
      <c r="HE30">
        <f>'Dashboard M2 Imports Data'!FJ12*1000</f>
        <v/>
      </c>
      <c r="HF30">
        <f>'Dashboard M2 Imports Data'!FK12*1000</f>
        <v/>
      </c>
      <c r="HG30">
        <f>'Dashboard M2 Imports Data'!FL12*1000</f>
        <v/>
      </c>
      <c r="HH30">
        <f>'Dashboard M2 Imports Data'!FM12*1000</f>
        <v/>
      </c>
      <c r="HI30">
        <f>'Dashboard M2 Imports Data'!FN12*1000</f>
        <v/>
      </c>
      <c r="HJ30">
        <f>'Dashboard M2 Imports Data'!FO12*1000</f>
        <v/>
      </c>
      <c r="HK30">
        <f>'Dashboard M2 Imports Data'!FP12*1000</f>
        <v/>
      </c>
      <c r="HL30">
        <f>'Dashboard M2 Imports Data'!FQ12*1000</f>
        <v/>
      </c>
      <c r="HM30">
        <f>'Dashboard M2 Imports Data'!FR12*1000</f>
        <v/>
      </c>
      <c r="HN30">
        <f>'Dashboard M2 Imports Data'!FS12*1000</f>
        <v/>
      </c>
      <c r="HO30">
        <f>'Dashboard M2 Imports Data'!FT12*1000</f>
        <v/>
      </c>
      <c r="HP30">
        <f>'Dashboard M2 Imports Data'!FU12*1000</f>
        <v/>
      </c>
      <c r="HQ30">
        <f>'Dashboard M2 Imports Data'!FV12*1000</f>
        <v/>
      </c>
      <c r="HR30">
        <f>'Dashboard M2 Imports Data'!FW12*1000</f>
        <v/>
      </c>
      <c r="HS30">
        <f>'Dashboard M2 Imports Data'!FX12*1000</f>
        <v/>
      </c>
      <c r="HT30">
        <f>'Dashboard M2 Imports Data'!FY12*1000</f>
        <v/>
      </c>
      <c r="HU30">
        <f>'Dashboard M2 Imports Data'!FZ12*1000</f>
        <v/>
      </c>
      <c r="HV30">
        <f>'Dashboard M2 Imports Data'!GA12*1000</f>
        <v/>
      </c>
      <c r="HW30">
        <f>'Dashboard M2 Imports Data'!GB12*1000</f>
        <v/>
      </c>
      <c r="HX30">
        <f>'Dashboard M2 Imports Data'!GC12*1000</f>
        <v/>
      </c>
      <c r="HY30">
        <f>'Dashboard M2 Imports Data'!GD12*1000</f>
        <v/>
      </c>
      <c r="HZ30">
        <f>'Dashboard M2 Imports Data'!GE12*1000</f>
        <v/>
      </c>
      <c r="IA30">
        <f>'Dashboard M2 Imports Data'!GF12*1000</f>
        <v/>
      </c>
      <c r="IB30">
        <f>'Dashboard M2 Imports Data'!GG12*1000</f>
        <v/>
      </c>
      <c r="IC30">
        <f>'Dashboard M2 Imports Data'!GH12*1000</f>
        <v/>
      </c>
      <c r="ID30">
        <f>'Dashboard M2 Imports Data'!GI12*1000</f>
        <v/>
      </c>
      <c r="IE30">
        <f>'Dashboard M2 Imports Data'!GJ12*1000</f>
        <v/>
      </c>
      <c r="IF30">
        <f>'Dashboard M2 Imports Data'!GK12*1000</f>
        <v/>
      </c>
      <c r="IG30">
        <f>'Dashboard M2 Imports Data'!GL12*1000</f>
        <v/>
      </c>
      <c r="IH30">
        <f>'Dashboard M2 Imports Data'!GM12*1000</f>
        <v/>
      </c>
      <c r="II30">
        <f>'Dashboard M2 Imports Data'!GN12*1000</f>
        <v/>
      </c>
      <c r="IJ30">
        <f>'Dashboard M2 Imports Data'!GO12*1000</f>
        <v/>
      </c>
      <c r="IK30">
        <f>'Dashboard M2 Imports Data'!GP12*1000</f>
        <v/>
      </c>
      <c r="IL30">
        <f>'Dashboard M2 Imports Data'!GQ12*1000</f>
        <v/>
      </c>
      <c r="IM30">
        <f>'Dashboard M2 Imports Data'!GR12*1000</f>
        <v/>
      </c>
      <c r="IN30">
        <f>'Dashboard M2 Imports Data'!GS12*1000</f>
        <v/>
      </c>
      <c r="IO30">
        <f>'Dashboard M2 Imports Data'!GT12*1000</f>
        <v/>
      </c>
      <c r="IP30">
        <f>'Dashboard M2 Imports Data'!GU12*1000</f>
        <v/>
      </c>
      <c r="IQ30">
        <f>'Dashboard M2 Imports Data'!GV12*1000</f>
        <v/>
      </c>
      <c r="IR30">
        <f>'Dashboard M2 Imports Data'!GW12*1000</f>
        <v/>
      </c>
      <c r="IS30">
        <f>'Dashboard M2 Imports Data'!GX12*1000</f>
        <v/>
      </c>
      <c r="IT30">
        <f>'Dashboard M2 Imports Data'!GY12*1000</f>
        <v/>
      </c>
      <c r="IU30">
        <f>'Dashboard M2 Imports Data'!GZ12*1000</f>
        <v/>
      </c>
      <c r="IV30">
        <f>'Dashboard M2 Imports Data'!HA12*1000</f>
        <v/>
      </c>
      <c r="IW30">
        <f>'Dashboard M2 Imports Data'!HB12*1000</f>
        <v/>
      </c>
      <c r="IX30">
        <f>'Dashboard M2 Imports Data'!HC12*1000</f>
        <v/>
      </c>
      <c r="IY30">
        <f>'Dashboard M2 Imports Data'!HD12*1000</f>
        <v/>
      </c>
      <c r="IZ30">
        <f>'Dashboard M2 Imports Data'!HE12*1000</f>
        <v/>
      </c>
      <c r="JA30">
        <f>'Dashboard M2 Imports Data'!HF12*1000</f>
        <v/>
      </c>
      <c r="JB30">
        <f>'Dashboard M2 Imports Data'!HG12*1000</f>
        <v/>
      </c>
      <c r="JC30">
        <f>'Dashboard M2 Imports Data'!HH12*1000</f>
        <v/>
      </c>
      <c r="JD30">
        <f>'Dashboard M2 Imports Data'!HI12*1000</f>
        <v/>
      </c>
      <c r="JE30">
        <f>'Dashboard M2 Imports Data'!HJ12*1000</f>
        <v/>
      </c>
      <c r="JF30">
        <f>'Dashboard M2 Imports Data'!HK12*1000</f>
        <v/>
      </c>
      <c r="JG30">
        <f>'Dashboard M2 Imports Data'!HL12*1000</f>
        <v/>
      </c>
      <c r="JH30">
        <f>'Dashboard M2 Imports Data'!HM12*1000</f>
        <v/>
      </c>
      <c r="JI30">
        <f>'Dashboard M2 Imports Data'!HN12*1000</f>
        <v/>
      </c>
      <c r="JJ30">
        <f>'Dashboard M2 Imports Data'!HO12*1000</f>
        <v/>
      </c>
      <c r="JK30">
        <f>'Dashboard M2 Imports Data'!HP12*1000</f>
        <v/>
      </c>
      <c r="JL30">
        <f>'Dashboard M2 Imports Data'!HQ12*1000</f>
        <v/>
      </c>
      <c r="JM30">
        <f>'Dashboard M2 Imports Data'!HR12*1000</f>
        <v/>
      </c>
      <c r="JN30">
        <f>'Dashboard M2 Imports Data'!HS12*1000</f>
        <v/>
      </c>
      <c r="JO30">
        <f>'Dashboard M2 Imports Data'!HT12*1000</f>
        <v/>
      </c>
      <c r="JP30">
        <f>'Dashboard M2 Imports Data'!HU12*1000</f>
        <v/>
      </c>
      <c r="JQ30">
        <f>'Dashboard M2 Imports Data'!HV12*1000</f>
        <v/>
      </c>
      <c r="JR30">
        <f>'Dashboard M2 Imports Data'!HW12*1000</f>
        <v/>
      </c>
      <c r="JS30">
        <f>'Dashboard M2 Imports Data'!HX12*1000</f>
        <v/>
      </c>
      <c r="JT30">
        <f>'Dashboard M2 Imports Data'!HY12*1000</f>
        <v/>
      </c>
      <c r="JU30">
        <f>'Dashboard M2 Imports Data'!HZ12*1000</f>
        <v/>
      </c>
      <c r="JV30">
        <f>'Dashboard M2 Imports Data'!IA12*1000</f>
        <v/>
      </c>
      <c r="JW30">
        <f>'Dashboard M2 Imports Data'!IB12*1000</f>
        <v/>
      </c>
      <c r="JX30">
        <f>'Dashboard M2 Imports Data'!IC12*1000</f>
        <v/>
      </c>
      <c r="JY30">
        <f>'Dashboard M2 Imports Data'!ID12*1000</f>
        <v/>
      </c>
      <c r="JZ30">
        <f>'Dashboard M2 Imports Data'!IE12*1000</f>
        <v/>
      </c>
      <c r="KA30">
        <f>'Dashboard M2 Imports Data'!IF12*1000</f>
        <v/>
      </c>
      <c r="KB30">
        <f>'Dashboard M2 Imports Data'!IG12*1000</f>
        <v/>
      </c>
      <c r="KC30">
        <f>'Dashboard M2 Imports Data'!IH12*1000</f>
        <v/>
      </c>
      <c r="KD30">
        <f>'Dashboard M2 Imports Data'!II12*1000</f>
        <v/>
      </c>
      <c r="KE30">
        <f>'Dashboard M2 Imports Data'!IJ12*1000</f>
        <v/>
      </c>
      <c r="KF30">
        <f>'Dashboard M2 Imports Data'!IK12*1000</f>
        <v/>
      </c>
      <c r="KG30">
        <f>'Dashboard M2 Imports Data'!IL12*1000</f>
        <v/>
      </c>
      <c r="KH30">
        <f>'Dashboard M2 Imports Data'!IM12*1000</f>
        <v/>
      </c>
      <c r="KI30">
        <f>'Dashboard M2 Imports Data'!IN12*1000</f>
        <v/>
      </c>
      <c r="KJ30">
        <f>'Dashboard M2 Imports Data'!IO12*1000</f>
        <v/>
      </c>
      <c r="KK30">
        <f>'Dashboard M2 Imports Data'!IP12*1000</f>
        <v/>
      </c>
      <c r="KL30">
        <f>'Dashboard M2 Imports Data'!IQ12*1000</f>
        <v/>
      </c>
      <c r="KM30">
        <f>'Dashboard M2 Imports Data'!IR12*1000</f>
        <v/>
      </c>
      <c r="KN30">
        <f>'Dashboard M2 Imports Data'!IS12*1000</f>
        <v/>
      </c>
      <c r="KO30">
        <f>'Dashboard M2 Imports Data'!IT12*1000</f>
        <v/>
      </c>
      <c r="KP30">
        <f>'Dashboard M2 Imports Data'!IU12*1000</f>
        <v/>
      </c>
      <c r="KQ30">
        <f>'Dashboard M2 Imports Data'!IV12*1000</f>
        <v/>
      </c>
      <c r="KR30">
        <f>'Dashboard M2 Imports Data'!IW12*1000</f>
        <v/>
      </c>
      <c r="KS30">
        <f>'Dashboard M2 Imports Data'!IX12*1000</f>
        <v/>
      </c>
      <c r="KT30">
        <f>'Dashboard M2 Imports Data'!IY12*1000</f>
        <v/>
      </c>
      <c r="KU30">
        <f>'Dashboard M2 Imports Data'!IZ12*1000</f>
        <v/>
      </c>
      <c r="KV30">
        <f>'Dashboard M2 Imports Data'!JA12*1000</f>
        <v/>
      </c>
      <c r="KW30">
        <f>'Dashboard M2 Imports Data'!JB12*1000</f>
        <v/>
      </c>
      <c r="KX30">
        <f>'Dashboard M2 Imports Data'!JC12*1000</f>
        <v/>
      </c>
      <c r="KY30">
        <f>'Dashboard M2 Imports Data'!JD12*1000</f>
        <v/>
      </c>
      <c r="KZ30">
        <f>'Dashboard M2 Imports Data'!JE12*1000</f>
        <v/>
      </c>
      <c r="LA30">
        <f>'Dashboard M2 Imports Data'!JF12*1000</f>
        <v/>
      </c>
      <c r="LB30">
        <f>'Dashboard M2 Imports Data'!JG12*1000</f>
        <v/>
      </c>
      <c r="LC30">
        <f>'Dashboard M2 Imports Data'!JH12*1000</f>
        <v/>
      </c>
      <c r="LD30">
        <f>'Dashboard M2 Imports Data'!JI12*1000</f>
        <v/>
      </c>
      <c r="LE30">
        <f>'Dashboard M2 Imports Data'!JJ12*1000</f>
        <v/>
      </c>
      <c r="LF30">
        <f>'Dashboard M2 Imports Data'!JK12*1000</f>
        <v/>
      </c>
      <c r="LG30">
        <f>'Dashboard M2 Imports Data'!JL12*1000</f>
        <v/>
      </c>
      <c r="LH30">
        <f>'Dashboard M2 Imports Data'!JM12*1000</f>
        <v/>
      </c>
      <c r="LI30">
        <f>'Dashboard M2 Imports Data'!JN12*1000</f>
        <v/>
      </c>
      <c r="LJ30">
        <f>'Dashboard M2 Imports Data'!JO12*1000</f>
        <v/>
      </c>
      <c r="LK30">
        <f>'Dashboard M2 Imports Data'!JP12*1000</f>
        <v/>
      </c>
      <c r="LL30">
        <f>'Dashboard M2 Imports Data'!JQ12*1000</f>
        <v/>
      </c>
      <c r="LM30">
        <f>'Dashboard M2 Imports Data'!JR12*1000</f>
        <v/>
      </c>
      <c r="LN30">
        <f>'Dashboard M2 Imports Data'!JS12*1000</f>
        <v/>
      </c>
      <c r="LO30">
        <f>'Dashboard M2 Imports Data'!JT12*1000</f>
        <v/>
      </c>
      <c r="LP30">
        <f>'Dashboard M2 Imports Data'!JU12*1000</f>
        <v/>
      </c>
      <c r="LQ30">
        <f>'Dashboard M2 Imports Data'!JV12*1000</f>
        <v/>
      </c>
      <c r="LR30">
        <f>'Dashboard M2 Imports Data'!JW12*1000</f>
        <v/>
      </c>
      <c r="LS30">
        <f>'Dashboard M2 Imports Data'!JX12*1000</f>
        <v/>
      </c>
      <c r="LT30">
        <f>'Dashboard M2 Imports Data'!JY12*1000</f>
        <v/>
      </c>
      <c r="LU30">
        <f>'Dashboard M2 Imports Data'!JZ12*1000</f>
        <v/>
      </c>
      <c r="LV30">
        <f>'Dashboard M2 Imports Data'!KA12*1000</f>
        <v/>
      </c>
      <c r="LW30">
        <f>'Dashboard M2 Imports Data'!KB12*1000</f>
        <v/>
      </c>
      <c r="LX30">
        <f>'Dashboard M2 Imports Data'!KC12*1000</f>
        <v/>
      </c>
      <c r="LY30">
        <f>'Dashboard M2 Imports Data'!KD12*1000</f>
        <v/>
      </c>
      <c r="LZ30">
        <f>'Dashboard M2 Imports Data'!KE12*1000</f>
        <v/>
      </c>
      <c r="MA30">
        <f>'Dashboard M2 Imports Data'!KF12*1000</f>
        <v/>
      </c>
      <c r="MB30">
        <f>'Dashboard M2 Imports Data'!KG12*1000</f>
        <v/>
      </c>
      <c r="MC30">
        <f>'Dashboard M2 Imports Data'!KH12*1000</f>
        <v/>
      </c>
      <c r="MD30">
        <f>'Dashboard M2 Imports Data'!KI12*1000</f>
        <v/>
      </c>
      <c r="ME30">
        <f>'Dashboard M2 Imports Data'!KJ12*1000</f>
        <v/>
      </c>
      <c r="MF30">
        <f>'Dashboard M2 Imports Data'!KK12*1000</f>
        <v/>
      </c>
      <c r="MG30">
        <f>'Dashboard M2 Imports Data'!KL12*1000</f>
        <v/>
      </c>
      <c r="MH30">
        <f>'Dashboard M2 Imports Data'!KM12*1000</f>
        <v/>
      </c>
      <c r="MI30">
        <f>'Dashboard M2 Imports Data'!KN12*1000</f>
        <v/>
      </c>
      <c r="MJ30">
        <f>'Dashboard M2 Imports Data'!KO12*1000</f>
        <v/>
      </c>
      <c r="MK30">
        <f>'Dashboard M2 Imports Data'!KP12*1000</f>
        <v/>
      </c>
      <c r="ML30">
        <f>'Dashboard M2 Imports Data'!KQ12*1000</f>
        <v/>
      </c>
      <c r="MM30">
        <f>'Dashboard M2 Imports Data'!KR12*1000</f>
        <v/>
      </c>
      <c r="MN30">
        <f>'Dashboard M2 Imports Data'!KS12*1000</f>
        <v/>
      </c>
      <c r="MO30">
        <f>'Dashboard M2 Imports Data'!KT12*1000</f>
        <v/>
      </c>
      <c r="MP30">
        <f>'Dashboard M2 Imports Data'!KU12*1000</f>
        <v/>
      </c>
      <c r="MQ30">
        <f>'Dashboard M2 Imports Data'!KV12*1000</f>
        <v/>
      </c>
      <c r="MR30">
        <f>'Dashboard M2 Imports Data'!KW12*1000</f>
        <v/>
      </c>
      <c r="MS30">
        <f>'Dashboard M2 Imports Data'!KX12*1000</f>
        <v/>
      </c>
      <c r="MT30">
        <f>'Dashboard M2 Imports Data'!KY12*1000</f>
        <v/>
      </c>
      <c r="MU30">
        <f>'Dashboard M2 Imports Data'!KZ12*1000</f>
        <v/>
      </c>
      <c r="MV30">
        <f>'Dashboard M2 Imports Data'!LA12*1000</f>
        <v/>
      </c>
      <c r="MW30">
        <f>'Dashboard M2 Imports Data'!LB12*1000</f>
        <v/>
      </c>
      <c r="MX30">
        <f>'Dashboard M2 Imports Data'!LC12*1000</f>
        <v/>
      </c>
      <c r="MY30">
        <f>'Dashboard M2 Imports Data'!LD12*1000</f>
        <v/>
      </c>
      <c r="MZ30">
        <f>'Dashboard M2 Imports Data'!LE12*1000</f>
        <v/>
      </c>
      <c r="NA30">
        <f>'Dashboard M2 Imports Data'!LF12*1000</f>
        <v/>
      </c>
      <c r="NB30">
        <f>'Dashboard M2 Imports Data'!LG12*1000</f>
        <v/>
      </c>
      <c r="NC30">
        <f>'Dashboard M2 Imports Data'!LH12*1000</f>
        <v/>
      </c>
      <c r="ND30">
        <f>'Dashboard M2 Imports Data'!LI12*1000</f>
        <v/>
      </c>
      <c r="NE30">
        <f>'Dashboard M2 Imports Data'!LJ12*1000</f>
        <v/>
      </c>
      <c r="NF30">
        <f>'Dashboard M2 Imports Data'!LK12*1000</f>
        <v/>
      </c>
      <c r="NG30">
        <f>'Dashboard M2 Imports Data'!LL12*1000</f>
        <v/>
      </c>
      <c r="NH30">
        <f>'Dashboard M2 Imports Data'!LM12*1000</f>
        <v/>
      </c>
      <c r="NI30">
        <f>'Dashboard M2 Imports Data'!LN12*1000</f>
        <v/>
      </c>
      <c r="NJ30">
        <f>'Dashboard M2 Imports Data'!LO12*1000</f>
        <v/>
      </c>
      <c r="NK30">
        <f>'Dashboard M2 Imports Data'!LP12*1000</f>
        <v/>
      </c>
      <c r="NL30">
        <f>'Dashboard M2 Imports Data'!LQ12*1000</f>
        <v/>
      </c>
      <c r="NM30">
        <f>'Dashboard M2 Imports Data'!LR12*1000</f>
        <v/>
      </c>
      <c r="NN30">
        <f>'Dashboard M2 Imports Data'!LS12*1000</f>
        <v/>
      </c>
      <c r="NO30">
        <f>'Dashboard M2 Imports Data'!LT12*1000</f>
        <v/>
      </c>
      <c r="NP30">
        <f>'Dashboard M2 Imports Data'!LU12*1000</f>
        <v/>
      </c>
      <c r="NQ30">
        <f>'Dashboard M2 Imports Data'!LV12*1000</f>
        <v/>
      </c>
      <c r="NR30">
        <f>'Dashboard M2 Imports Data'!LW12*1000</f>
        <v/>
      </c>
      <c r="NS30">
        <f>'Dashboard M2 Imports Data'!LX12*1000</f>
        <v/>
      </c>
      <c r="NT30">
        <f>'Dashboard M2 Imports Data'!LY12*1000</f>
        <v/>
      </c>
      <c r="NU30">
        <f>'Dashboard M2 Imports Data'!LZ12*1000</f>
        <v/>
      </c>
      <c r="NV30">
        <f>'Dashboard M2 Imports Data'!MA12*1000</f>
        <v/>
      </c>
      <c r="NW30">
        <f>'Dashboard M2 Imports Data'!MB12*1000</f>
        <v/>
      </c>
      <c r="NX30">
        <f>'Dashboard M2 Imports Data'!MC12*1000</f>
        <v/>
      </c>
      <c r="NY30">
        <f>'Dashboard M2 Imports Data'!MD12*1000</f>
        <v/>
      </c>
      <c r="NZ30">
        <f>'Dashboard M2 Imports Data'!ME12*1000</f>
        <v/>
      </c>
      <c r="OA30">
        <f>'Dashboard M2 Imports Data'!MF12*1000</f>
        <v/>
      </c>
      <c r="OB30">
        <f>'Dashboard M2 Imports Data'!MG12*1000</f>
        <v/>
      </c>
      <c r="OC30">
        <f>'Dashboard M2 Imports Data'!MH12*1000</f>
        <v/>
      </c>
      <c r="OD30">
        <f>'Dashboard M2 Imports Data'!MI12*1000</f>
        <v/>
      </c>
      <c r="OE30">
        <f>'Dashboard M2 Imports Data'!MJ12*1000</f>
        <v/>
      </c>
      <c r="OF30">
        <f>'Dashboard M2 Imports Data'!MK12*1000</f>
        <v/>
      </c>
      <c r="OG30">
        <f>'Dashboard M2 Imports Data'!ML12*1000</f>
        <v/>
      </c>
      <c r="OH30">
        <f>'Dashboard M2 Imports Data'!MM12*1000</f>
        <v/>
      </c>
      <c r="OI30">
        <f>'Dashboard M2 Imports Data'!MN12*1000</f>
        <v/>
      </c>
      <c r="OJ30">
        <f>'Dashboard M2 Imports Data'!MO12*1000</f>
        <v/>
      </c>
      <c r="OK30">
        <f>'Dashboard M2 Imports Data'!MP12*1000</f>
        <v/>
      </c>
      <c r="OL30">
        <f>'Dashboard M2 Imports Data'!MQ12*1000</f>
        <v/>
      </c>
      <c r="OM30">
        <f>'Dashboard M2 Imports Data'!MR12*1000</f>
        <v/>
      </c>
      <c r="ON30">
        <f>'Dashboard M2 Imports Data'!MS12*1000</f>
        <v/>
      </c>
      <c r="OO30">
        <f>'Dashboard M2 Imports Data'!MT12*1000</f>
        <v/>
      </c>
      <c r="OP30">
        <f>'Dashboard M2 Imports Data'!MU12*1000</f>
        <v/>
      </c>
      <c r="OQ30">
        <f>'Dashboard M2 Imports Data'!MV12*1000</f>
        <v/>
      </c>
      <c r="OR30">
        <f>'Dashboard M2 Imports Data'!MW12*1000</f>
        <v/>
      </c>
      <c r="OS30">
        <f>'Dashboard M2 Imports Data'!MX12*1000</f>
        <v/>
      </c>
      <c r="OT30">
        <f>'Dashboard M2 Imports Data'!MY12*1000</f>
        <v/>
      </c>
      <c r="OU30">
        <f>'Dashboard M2 Imports Data'!MZ12*1000</f>
        <v/>
      </c>
      <c r="OV30">
        <f>'Dashboard M2 Imports Data'!NA12*1000</f>
        <v/>
      </c>
      <c r="OW30">
        <f>'Dashboard M2 Imports Data'!NB12*1000</f>
        <v/>
      </c>
      <c r="OX30">
        <f>'Dashboard M2 Imports Data'!NC12*1000</f>
        <v/>
      </c>
      <c r="OY30">
        <f>'Dashboard M2 Imports Data'!ND12*1000</f>
        <v/>
      </c>
      <c r="OZ30">
        <f>'Dashboard M2 Imports Data'!NE12*1000</f>
        <v/>
      </c>
      <c r="PA30">
        <f>'Dashboard M2 Imports Data'!NF12*1000</f>
        <v/>
      </c>
      <c r="PB30">
        <f>'Dashboard M2 Imports Data'!NG12*1000</f>
        <v/>
      </c>
      <c r="PC30">
        <f>'Dashboard M2 Imports Data'!NH12*1000</f>
        <v/>
      </c>
      <c r="PD30">
        <f>'Dashboard M2 Imports Data'!NI12*1000</f>
        <v/>
      </c>
      <c r="PE30">
        <f>'Dashboard M2 Imports Data'!NJ12*1000</f>
        <v/>
      </c>
      <c r="PF30">
        <f>'Dashboard M2 Imports Data'!NK12*1000</f>
        <v/>
      </c>
      <c r="PG30">
        <f>'Dashboard M2 Imports Data'!NL12*1000</f>
        <v/>
      </c>
      <c r="PH30">
        <f>'Dashboard M2 Imports Data'!NM12*1000</f>
        <v/>
      </c>
      <c r="PI30">
        <f>'Dashboard M2 Imports Data'!NN12*1000</f>
        <v/>
      </c>
      <c r="PJ30">
        <f>'Dashboard M2 Imports Data'!NO12*1000</f>
        <v/>
      </c>
      <c r="PK30">
        <f>'Dashboard M2 Imports Data'!NP12*1000</f>
        <v/>
      </c>
      <c r="PL30">
        <f>'Dashboard M2 Imports Data'!NQ12*1000</f>
        <v/>
      </c>
      <c r="PM30">
        <f>'Dashboard M2 Imports Data'!NR12*1000</f>
        <v/>
      </c>
      <c r="PN30">
        <f>'Dashboard M2 Imports Data'!NS12*1000</f>
        <v/>
      </c>
      <c r="PO30">
        <f>'Dashboard M2 Imports Data'!NT12*1000</f>
        <v/>
      </c>
      <c r="PP30">
        <f>'Dashboard M2 Imports Data'!NU12*1000</f>
        <v/>
      </c>
      <c r="PQ30">
        <f>'Dashboard M2 Imports Data'!NV12*1000</f>
        <v/>
      </c>
      <c r="PR30">
        <f>'Dashboard M2 Imports Data'!NW12*1000</f>
        <v/>
      </c>
      <c r="PS30">
        <f>'Dashboard M2 Imports Data'!NX12*1000</f>
        <v/>
      </c>
      <c r="PT30">
        <f>'Dashboard M2 Imports Data'!NY12*1000</f>
        <v/>
      </c>
      <c r="PU30">
        <f>'Dashboard M2 Imports Data'!NZ12*1000</f>
        <v/>
      </c>
      <c r="PV30">
        <f>'Dashboard M2 Imports Data'!OA12*1000</f>
        <v/>
      </c>
      <c r="PW30">
        <f>'Dashboard M2 Imports Data'!OB12*1000</f>
        <v/>
      </c>
      <c r="PX30">
        <f>'Dashboard M2 Imports Data'!OC12*1000</f>
        <v/>
      </c>
      <c r="PY30">
        <f>'Dashboard M2 Imports Data'!OD12*1000</f>
        <v/>
      </c>
      <c r="PZ30">
        <f>'Dashboard M2 Imports Data'!OE12*1000</f>
        <v/>
      </c>
      <c r="QA30">
        <f>'Dashboard M2 Imports Data'!OF12*1000</f>
        <v/>
      </c>
      <c r="QB30">
        <f>'Dashboard M2 Imports Data'!OG12*1000</f>
        <v/>
      </c>
      <c r="QC30">
        <f>'Dashboard M2 Imports Data'!OH12*1000</f>
        <v/>
      </c>
      <c r="QD30">
        <f>'Dashboard M2 Imports Data'!OI12*1000</f>
        <v/>
      </c>
      <c r="QE30">
        <f>'Dashboard M2 Imports Data'!OJ12*1000</f>
        <v/>
      </c>
      <c r="QF30">
        <f>'Dashboard M2 Imports Data'!OK12*1000</f>
        <v/>
      </c>
      <c r="QG30">
        <f>'Dashboard M2 Imports Data'!OL12*1000</f>
        <v/>
      </c>
      <c r="QH30">
        <f>'Dashboard M2 Imports Data'!OM12*1000</f>
        <v/>
      </c>
      <c r="QI30">
        <f>'Dashboard M2 Imports Data'!ON12*1000</f>
        <v/>
      </c>
      <c r="QJ30">
        <f>'Dashboard M2 Imports Data'!OO12*1000</f>
        <v/>
      </c>
      <c r="QK30">
        <f>'Dashboard M2 Imports Data'!OP12*1000</f>
        <v/>
      </c>
      <c r="QL30">
        <f>'Dashboard M2 Imports Data'!OQ12*1000</f>
        <v/>
      </c>
      <c r="QM30">
        <f>'Dashboard M2 Imports Data'!OR12*1000</f>
        <v/>
      </c>
      <c r="QN30">
        <f>'Dashboard M2 Imports Data'!OS12*1000</f>
        <v/>
      </c>
      <c r="QO30">
        <f>'Dashboard M2 Imports Data'!OT12*1000</f>
        <v/>
      </c>
      <c r="QP30">
        <f>'Dashboard M2 Imports Data'!OU12*1000</f>
        <v/>
      </c>
      <c r="QQ30">
        <f>'Dashboard M2 Imports Data'!OV12*1000</f>
        <v/>
      </c>
      <c r="QR30">
        <f>'Dashboard M2 Imports Data'!OW12*1000</f>
        <v/>
      </c>
      <c r="QS30">
        <f>'Dashboard M2 Imports Data'!OX12*1000</f>
        <v/>
      </c>
      <c r="QT30">
        <f>'Dashboard M2 Imports Data'!OY12*1000</f>
        <v/>
      </c>
      <c r="QU30">
        <f>'Dashboard M2 Imports Data'!OZ12*1000</f>
        <v/>
      </c>
      <c r="QV30">
        <f>'Dashboard M2 Imports Data'!PA12*1000</f>
        <v/>
      </c>
      <c r="QW30">
        <f>'Dashboard M2 Imports Data'!PB12*1000</f>
        <v/>
      </c>
      <c r="QX30">
        <f>'Dashboard M2 Imports Data'!PC12*1000</f>
        <v/>
      </c>
      <c r="QY30">
        <f>'Dashboard M2 Imports Data'!PD12*1000</f>
        <v/>
      </c>
      <c r="QZ30">
        <f>'Dashboard M2 Imports Data'!PE12*1000</f>
        <v/>
      </c>
      <c r="RA30">
        <f>'Dashboard M2 Imports Data'!PF12*1000</f>
        <v/>
      </c>
      <c r="RB30">
        <f>'Dashboard M2 Imports Data'!PG12*1000</f>
        <v/>
      </c>
      <c r="RC30">
        <f>'Dashboard M2 Imports Data'!PH12*1000</f>
        <v/>
      </c>
      <c r="RD30">
        <f>'Dashboard M2 Imports Data'!PI12*1000</f>
        <v/>
      </c>
      <c r="RE30">
        <f>'Dashboard M2 Imports Data'!PJ12*1000</f>
        <v/>
      </c>
      <c r="RF30">
        <f>'Dashboard M2 Imports Data'!PK12*1000</f>
        <v/>
      </c>
      <c r="RG30">
        <f>'Dashboard M2 Imports Data'!PL12*1000</f>
        <v/>
      </c>
      <c r="RH30">
        <f>'Dashboard M2 Imports Data'!PM12*1000</f>
        <v/>
      </c>
      <c r="RI30">
        <f>'Dashboard M2 Imports Data'!PN12*1000</f>
        <v/>
      </c>
      <c r="RJ30">
        <f>'Dashboard M2 Imports Data'!PO12*1000</f>
        <v/>
      </c>
      <c r="RK30">
        <f>'Dashboard M2 Imports Data'!PP12*1000</f>
        <v/>
      </c>
      <c r="RL30">
        <f>'Dashboard M2 Imports Data'!PQ12*1000</f>
        <v/>
      </c>
      <c r="RM30">
        <f>'Dashboard M2 Imports Data'!PR12*1000</f>
        <v/>
      </c>
      <c r="RN30">
        <f>'Dashboard M2 Imports Data'!PS12*1000</f>
        <v/>
      </c>
      <c r="RO30">
        <f>'Dashboard M2 Imports Data'!PT12*1000</f>
        <v/>
      </c>
      <c r="RP30">
        <f>'Dashboard M2 Imports Data'!PU12*1000</f>
        <v/>
      </c>
      <c r="RQ30">
        <f>'Dashboard M2 Imports Data'!PV12*1000</f>
        <v/>
      </c>
      <c r="RR30">
        <f>'Dashboard M2 Imports Data'!PW12*1000</f>
        <v/>
      </c>
      <c r="RS30">
        <f>'Dashboard M2 Imports Data'!PX12*1000</f>
        <v/>
      </c>
      <c r="RT30">
        <f>'Dashboard M2 Imports Data'!PY12*1000</f>
        <v/>
      </c>
      <c r="RU30">
        <f>'Dashboard M2 Imports Data'!PZ12*1000</f>
        <v/>
      </c>
      <c r="RV30">
        <f>'Dashboard M2 Imports Data'!QA12*1000</f>
        <v/>
      </c>
      <c r="RW30">
        <f>'Dashboard M2 Imports Data'!QB12*1000</f>
        <v/>
      </c>
      <c r="RX30">
        <f>'Dashboard M2 Imports Data'!QC12*1000</f>
        <v/>
      </c>
      <c r="RY30">
        <f>'Dashboard M2 Imports Data'!QD12*1000</f>
        <v/>
      </c>
      <c r="RZ30">
        <f>'Dashboard M2 Imports Data'!QE12*1000</f>
        <v/>
      </c>
      <c r="SA30">
        <f>'Dashboard M2 Imports Data'!QF12*1000</f>
        <v/>
      </c>
      <c r="SB30">
        <f>'Dashboard M2 Imports Data'!QG12*1000</f>
        <v/>
      </c>
      <c r="SC30">
        <f>'Dashboard M2 Imports Data'!QH12*1000</f>
        <v/>
      </c>
      <c r="SD30">
        <f>'Dashboard M2 Imports Data'!QI12*1000</f>
        <v/>
      </c>
      <c r="SE30">
        <f>'Dashboard M2 Imports Data'!QJ12*1000</f>
        <v/>
      </c>
      <c r="SF30">
        <f>'Dashboard M2 Imports Data'!QK12*1000</f>
        <v/>
      </c>
      <c r="SG30">
        <f>'Dashboard M2 Imports Data'!QL12*1000</f>
        <v/>
      </c>
      <c r="SH30">
        <f>'Dashboard M2 Imports Data'!QM12*1000</f>
        <v/>
      </c>
      <c r="SI30">
        <f>'Dashboard M2 Imports Data'!QN12*1000</f>
        <v/>
      </c>
      <c r="SJ30">
        <f>'Dashboard M2 Imports Data'!QO12*1000</f>
        <v/>
      </c>
      <c r="SK30">
        <f>'Dashboard M2 Imports Data'!QP12*1000</f>
        <v/>
      </c>
      <c r="SL30">
        <f>'Dashboard M2 Imports Data'!QQ12*1000</f>
        <v/>
      </c>
      <c r="SM30">
        <f>'Dashboard M2 Imports Data'!QR12*1000</f>
        <v/>
      </c>
      <c r="SN30">
        <f>'Dashboard M2 Imports Data'!QS12*1000</f>
        <v/>
      </c>
      <c r="SO30">
        <f>'Dashboard M2 Imports Data'!QT12*1000</f>
        <v/>
      </c>
      <c r="SP30">
        <f>'Dashboard M2 Imports Data'!QU12*1000</f>
        <v/>
      </c>
      <c r="SQ30">
        <f>'Dashboard M2 Imports Data'!QV12*1000</f>
        <v/>
      </c>
      <c r="SR30">
        <f>'Dashboard M2 Imports Data'!QW12*1000</f>
        <v/>
      </c>
      <c r="SS30">
        <f>'Dashboard M2 Imports Data'!QX12*1000</f>
        <v/>
      </c>
      <c r="ST30">
        <f>'Dashboard M2 Imports Data'!QY12*1000</f>
        <v/>
      </c>
      <c r="SU30">
        <f>'Dashboard M2 Imports Data'!QZ12*1000</f>
        <v/>
      </c>
      <c r="SV30">
        <f>'Dashboard M2 Imports Data'!RA12*1000</f>
        <v/>
      </c>
      <c r="SW30">
        <f>'Dashboard M2 Imports Data'!RB12*1000</f>
        <v/>
      </c>
      <c r="SX30">
        <f>'Dashboard M2 Imports Data'!RC12*1000</f>
        <v/>
      </c>
      <c r="SY30">
        <f>'Dashboard M2 Imports Data'!RD12*1000</f>
        <v/>
      </c>
      <c r="SZ30">
        <f>'Dashboard M2 Imports Data'!RE12*1000</f>
        <v/>
      </c>
      <c r="TA30">
        <f>'Dashboard M2 Imports Data'!RF12*1000</f>
        <v/>
      </c>
      <c r="TB30">
        <f>'Dashboard M2 Imports Data'!RG12*1000</f>
        <v/>
      </c>
      <c r="TC30">
        <f>'Dashboard M2 Imports Data'!RH12*1000</f>
        <v/>
      </c>
      <c r="TD30">
        <f>'Dashboard M2 Imports Data'!RI12*1000</f>
        <v/>
      </c>
      <c r="TE30">
        <f>'Dashboard M2 Imports Data'!RJ12*1000</f>
        <v/>
      </c>
      <c r="TF30">
        <f>'Dashboard M2 Imports Data'!RK12*1000</f>
        <v/>
      </c>
      <c r="TG30">
        <f>'Dashboard M2 Imports Data'!RL12*1000</f>
        <v/>
      </c>
      <c r="TH30">
        <f>'Dashboard M2 Imports Data'!RM12*1000</f>
        <v/>
      </c>
      <c r="TI30">
        <f>'Dashboard M2 Imports Data'!RN12*1000</f>
        <v/>
      </c>
      <c r="TJ30">
        <f>'Dashboard M2 Imports Data'!RO12*1000</f>
        <v/>
      </c>
      <c r="TK30">
        <f>'Dashboard M2 Imports Data'!RP12*1000</f>
        <v/>
      </c>
      <c r="TL30">
        <f>'Dashboard M2 Imports Data'!RQ12*1000</f>
        <v/>
      </c>
      <c r="TM30">
        <f>'Dashboard M2 Imports Data'!RR12*1000</f>
        <v/>
      </c>
      <c r="TN30">
        <f>'Dashboard M2 Imports Data'!RS12*1000</f>
        <v/>
      </c>
      <c r="TO30">
        <f>'Dashboard M2 Imports Data'!RT12*1000</f>
        <v/>
      </c>
      <c r="TP30">
        <f>'Dashboard M2 Imports Data'!RU12*1000</f>
        <v/>
      </c>
      <c r="TQ30">
        <f>'Dashboard M2 Imports Data'!RV12*1000</f>
        <v/>
      </c>
      <c r="TR30">
        <f>'Dashboard M2 Imports Data'!RW12*1000</f>
        <v/>
      </c>
      <c r="TS30">
        <f>'Dashboard M2 Imports Data'!RX12*1000</f>
        <v/>
      </c>
      <c r="TT30">
        <f>'Dashboard M2 Imports Data'!RY12*1000</f>
        <v/>
      </c>
      <c r="TU30">
        <f>'Dashboard M2 Imports Data'!RZ12*1000</f>
        <v/>
      </c>
      <c r="TV30">
        <f>'Dashboard M2 Imports Data'!SA12*1000</f>
        <v/>
      </c>
      <c r="TW30">
        <f>'Dashboard M2 Imports Data'!SB12*1000</f>
        <v/>
      </c>
      <c r="TX30">
        <f>'Dashboard M2 Imports Data'!SC12*1000</f>
        <v/>
      </c>
      <c r="TY30">
        <f>'Dashboard M2 Imports Data'!SD12*1000</f>
        <v/>
      </c>
      <c r="TZ30">
        <f>'Dashboard M2 Imports Data'!SE12*1000</f>
        <v/>
      </c>
    </row>
    <row r="31" spans="1:546">
      <c r="A31" t="s">
        <v>13</v>
      </c>
      <c r="B31" t="s">
        <v>99</v>
      </c>
      <c r="BC31">
        <f>'Dashboard M2 Imports Data'!H13*1000</f>
        <v/>
      </c>
      <c r="BD31">
        <f>'Dashboard M2 Imports Data'!I13*1000</f>
        <v/>
      </c>
      <c r="BE31">
        <f>'Dashboard M2 Imports Data'!J13*1000</f>
        <v/>
      </c>
      <c r="BF31">
        <f>'Dashboard M2 Imports Data'!K13*1000</f>
        <v/>
      </c>
      <c r="BG31">
        <f>'Dashboard M2 Imports Data'!L13*1000</f>
        <v/>
      </c>
      <c r="BH31">
        <f>'Dashboard M2 Imports Data'!M13*1000</f>
        <v/>
      </c>
      <c r="BI31">
        <f>'Dashboard M2 Imports Data'!N13*1000</f>
        <v/>
      </c>
      <c r="BJ31">
        <f>'Dashboard M2 Imports Data'!O13*1000</f>
        <v/>
      </c>
      <c r="BK31">
        <f>'Dashboard M2 Imports Data'!P13*1000</f>
        <v/>
      </c>
      <c r="BL31">
        <f>'Dashboard M2 Imports Data'!Q13*1000</f>
        <v/>
      </c>
      <c r="BM31">
        <f>'Dashboard M2 Imports Data'!R13*1000</f>
        <v/>
      </c>
      <c r="BN31">
        <f>'Dashboard M2 Imports Data'!S13*1000</f>
        <v/>
      </c>
      <c r="BO31">
        <f>'Dashboard M2 Imports Data'!T13*1000</f>
        <v/>
      </c>
      <c r="BP31">
        <f>'Dashboard M2 Imports Data'!U13*1000</f>
        <v/>
      </c>
      <c r="BQ31">
        <f>'Dashboard M2 Imports Data'!V13*1000</f>
        <v/>
      </c>
      <c r="BR31">
        <f>'Dashboard M2 Imports Data'!W13*1000</f>
        <v/>
      </c>
      <c r="BS31">
        <f>'Dashboard M2 Imports Data'!X13*1000</f>
        <v/>
      </c>
      <c r="BT31">
        <f>'Dashboard M2 Imports Data'!Y13*1000</f>
        <v/>
      </c>
      <c r="BU31">
        <f>'Dashboard M2 Imports Data'!Z13*1000</f>
        <v/>
      </c>
      <c r="BV31">
        <f>'Dashboard M2 Imports Data'!AA13*1000</f>
        <v/>
      </c>
      <c r="BW31">
        <f>'Dashboard M2 Imports Data'!AB13*1000</f>
        <v/>
      </c>
      <c r="BX31">
        <f>'Dashboard M2 Imports Data'!AC13*1000</f>
        <v/>
      </c>
      <c r="BY31">
        <f>'Dashboard M2 Imports Data'!AD13*1000</f>
        <v/>
      </c>
      <c r="BZ31">
        <f>'Dashboard M2 Imports Data'!AE13*1000</f>
        <v/>
      </c>
      <c r="CA31">
        <f>'Dashboard M2 Imports Data'!AF13*1000</f>
        <v/>
      </c>
      <c r="CB31">
        <f>'Dashboard M2 Imports Data'!AG13*1000</f>
        <v/>
      </c>
      <c r="CC31">
        <f>'Dashboard M2 Imports Data'!AH13*1000</f>
        <v/>
      </c>
      <c r="CD31">
        <f>'Dashboard M2 Imports Data'!AI13*1000</f>
        <v/>
      </c>
      <c r="CE31">
        <f>'Dashboard M2 Imports Data'!AJ13*1000</f>
        <v/>
      </c>
      <c r="CF31">
        <f>'Dashboard M2 Imports Data'!AK13*1000</f>
        <v/>
      </c>
      <c r="CG31">
        <f>'Dashboard M2 Imports Data'!AL13*1000</f>
        <v/>
      </c>
      <c r="CH31">
        <f>'Dashboard M2 Imports Data'!AM13*1000</f>
        <v/>
      </c>
      <c r="CI31">
        <f>'Dashboard M2 Imports Data'!AN13*1000</f>
        <v/>
      </c>
      <c r="CJ31">
        <f>'Dashboard M2 Imports Data'!AO13*1000</f>
        <v/>
      </c>
      <c r="CK31">
        <f>'Dashboard M2 Imports Data'!AP13*1000</f>
        <v/>
      </c>
      <c r="CL31">
        <f>'Dashboard M2 Imports Data'!AQ13*1000</f>
        <v/>
      </c>
      <c r="CM31">
        <f>'Dashboard M2 Imports Data'!AR13*1000</f>
        <v/>
      </c>
      <c r="CN31">
        <f>'Dashboard M2 Imports Data'!AS13*1000</f>
        <v/>
      </c>
      <c r="CO31">
        <f>'Dashboard M2 Imports Data'!AT13*1000</f>
        <v/>
      </c>
      <c r="CP31">
        <f>'Dashboard M2 Imports Data'!AU13*1000</f>
        <v/>
      </c>
      <c r="CQ31">
        <f>'Dashboard M2 Imports Data'!AV13*1000</f>
        <v/>
      </c>
      <c r="CR31">
        <f>'Dashboard M2 Imports Data'!AW13*1000</f>
        <v/>
      </c>
      <c r="CS31">
        <f>'Dashboard M2 Imports Data'!AX13*1000</f>
        <v/>
      </c>
      <c r="CT31">
        <f>'Dashboard M2 Imports Data'!AY13*1000</f>
        <v/>
      </c>
      <c r="CU31">
        <f>'Dashboard M2 Imports Data'!AZ13*1000</f>
        <v/>
      </c>
      <c r="CV31">
        <f>'Dashboard M2 Imports Data'!BA13*1000</f>
        <v/>
      </c>
      <c r="CW31">
        <f>'Dashboard M2 Imports Data'!BB13*1000</f>
        <v/>
      </c>
      <c r="CX31">
        <f>'Dashboard M2 Imports Data'!BC13*1000</f>
        <v/>
      </c>
      <c r="CY31">
        <f>'Dashboard M2 Imports Data'!BD13*1000</f>
        <v/>
      </c>
      <c r="CZ31">
        <f>'Dashboard M2 Imports Data'!BE13*1000</f>
        <v/>
      </c>
      <c r="DA31">
        <f>'Dashboard M2 Imports Data'!BF13*1000</f>
        <v/>
      </c>
      <c r="DB31">
        <f>'Dashboard M2 Imports Data'!BG13*1000</f>
        <v/>
      </c>
      <c r="DC31">
        <f>'Dashboard M2 Imports Data'!BH13*1000</f>
        <v/>
      </c>
      <c r="DD31">
        <f>'Dashboard M2 Imports Data'!BI13*1000</f>
        <v/>
      </c>
      <c r="DE31">
        <f>'Dashboard M2 Imports Data'!BJ13*1000</f>
        <v/>
      </c>
      <c r="DF31">
        <f>'Dashboard M2 Imports Data'!BK13*1000</f>
        <v/>
      </c>
      <c r="DG31">
        <f>'Dashboard M2 Imports Data'!BL13*1000</f>
        <v/>
      </c>
      <c r="DH31">
        <f>'Dashboard M2 Imports Data'!BM13*1000</f>
        <v/>
      </c>
      <c r="DI31">
        <f>'Dashboard M2 Imports Data'!BN13*1000</f>
        <v/>
      </c>
      <c r="DJ31">
        <f>'Dashboard M2 Imports Data'!BO13*1000</f>
        <v/>
      </c>
      <c r="DK31">
        <f>'Dashboard M2 Imports Data'!BP13*1000</f>
        <v/>
      </c>
      <c r="DL31">
        <f>'Dashboard M2 Imports Data'!BQ13*1000</f>
        <v/>
      </c>
      <c r="DM31">
        <f>'Dashboard M2 Imports Data'!BR13*1000</f>
        <v/>
      </c>
      <c r="DN31">
        <f>'Dashboard M2 Imports Data'!BS13*1000</f>
        <v/>
      </c>
      <c r="DO31">
        <f>'Dashboard M2 Imports Data'!BT13*1000</f>
        <v/>
      </c>
      <c r="DP31">
        <f>'Dashboard M2 Imports Data'!BU13*1000</f>
        <v/>
      </c>
      <c r="DQ31">
        <f>'Dashboard M2 Imports Data'!BV13*1000</f>
        <v/>
      </c>
      <c r="DR31">
        <f>'Dashboard M2 Imports Data'!BW13*1000</f>
        <v/>
      </c>
      <c r="DS31">
        <f>'Dashboard M2 Imports Data'!BX13*1000</f>
        <v/>
      </c>
      <c r="DT31">
        <f>'Dashboard M2 Imports Data'!BY13*1000</f>
        <v/>
      </c>
      <c r="DU31">
        <f>'Dashboard M2 Imports Data'!BZ13*1000</f>
        <v/>
      </c>
      <c r="DV31">
        <f>'Dashboard M2 Imports Data'!CA13*1000</f>
        <v/>
      </c>
      <c r="DW31">
        <f>'Dashboard M2 Imports Data'!CB13*1000</f>
        <v/>
      </c>
      <c r="DX31">
        <f>'Dashboard M2 Imports Data'!CC13*1000</f>
        <v/>
      </c>
      <c r="DY31">
        <f>'Dashboard M2 Imports Data'!CD13*1000</f>
        <v/>
      </c>
      <c r="DZ31">
        <f>'Dashboard M2 Imports Data'!CE13*1000</f>
        <v/>
      </c>
      <c r="EA31">
        <f>'Dashboard M2 Imports Data'!CF13*1000</f>
        <v/>
      </c>
      <c r="EB31">
        <f>'Dashboard M2 Imports Data'!CG13*1000</f>
        <v/>
      </c>
      <c r="EC31">
        <f>'Dashboard M2 Imports Data'!CH13*1000</f>
        <v/>
      </c>
      <c r="ED31">
        <f>'Dashboard M2 Imports Data'!CI13*1000</f>
        <v/>
      </c>
      <c r="EE31">
        <f>'Dashboard M2 Imports Data'!CJ13*1000</f>
        <v/>
      </c>
      <c r="EF31">
        <f>'Dashboard M2 Imports Data'!CK13*1000</f>
        <v/>
      </c>
      <c r="EG31">
        <f>'Dashboard M2 Imports Data'!CL13*1000</f>
        <v/>
      </c>
      <c r="EH31">
        <f>'Dashboard M2 Imports Data'!CM13*1000</f>
        <v/>
      </c>
      <c r="EI31">
        <f>'Dashboard M2 Imports Data'!CN13*1000</f>
        <v/>
      </c>
      <c r="EJ31">
        <f>'Dashboard M2 Imports Data'!CO13*1000</f>
        <v/>
      </c>
      <c r="EK31">
        <f>'Dashboard M2 Imports Data'!CP13*1000</f>
        <v/>
      </c>
      <c r="EL31">
        <f>'Dashboard M2 Imports Data'!CQ13*1000</f>
        <v/>
      </c>
      <c r="EM31">
        <f>'Dashboard M2 Imports Data'!CR13*1000</f>
        <v/>
      </c>
      <c r="EN31">
        <f>'Dashboard M2 Imports Data'!CS13*1000</f>
        <v/>
      </c>
      <c r="EO31">
        <f>'Dashboard M2 Imports Data'!CT13*1000</f>
        <v/>
      </c>
      <c r="EP31">
        <f>'Dashboard M2 Imports Data'!CU13*1000</f>
        <v/>
      </c>
      <c r="EQ31">
        <f>'Dashboard M2 Imports Data'!CV13*1000</f>
        <v/>
      </c>
      <c r="ER31">
        <f>'Dashboard M2 Imports Data'!CW13*1000</f>
        <v/>
      </c>
      <c r="ES31">
        <f>'Dashboard M2 Imports Data'!CX13*1000</f>
        <v/>
      </c>
      <c r="ET31">
        <f>'Dashboard M2 Imports Data'!CY13*1000</f>
        <v/>
      </c>
      <c r="EU31">
        <f>'Dashboard M2 Imports Data'!CZ13*1000</f>
        <v/>
      </c>
      <c r="EV31">
        <f>'Dashboard M2 Imports Data'!DA13*1000</f>
        <v/>
      </c>
      <c r="EW31">
        <f>'Dashboard M2 Imports Data'!DB13*1000</f>
        <v/>
      </c>
      <c r="EX31">
        <f>'Dashboard M2 Imports Data'!DC13*1000</f>
        <v/>
      </c>
      <c r="EY31">
        <f>'Dashboard M2 Imports Data'!DD13*1000</f>
        <v/>
      </c>
      <c r="EZ31">
        <f>'Dashboard M2 Imports Data'!DE13*1000</f>
        <v/>
      </c>
      <c r="FA31">
        <f>'Dashboard M2 Imports Data'!DF13*1000</f>
        <v/>
      </c>
      <c r="FB31">
        <f>'Dashboard M2 Imports Data'!DG13*1000</f>
        <v/>
      </c>
      <c r="FC31">
        <f>'Dashboard M2 Imports Data'!DH13*1000</f>
        <v/>
      </c>
      <c r="FD31">
        <f>'Dashboard M2 Imports Data'!DI13*1000</f>
        <v/>
      </c>
      <c r="FE31">
        <f>'Dashboard M2 Imports Data'!DJ13*1000</f>
        <v/>
      </c>
      <c r="FF31">
        <f>'Dashboard M2 Imports Data'!DK13*1000</f>
        <v/>
      </c>
      <c r="FG31">
        <f>'Dashboard M2 Imports Data'!DL13*1000</f>
        <v/>
      </c>
      <c r="FH31">
        <f>'Dashboard M2 Imports Data'!DM13*1000</f>
        <v/>
      </c>
      <c r="FI31">
        <f>'Dashboard M2 Imports Data'!DN13*1000</f>
        <v/>
      </c>
      <c r="FJ31">
        <f>'Dashboard M2 Imports Data'!DO13*1000</f>
        <v/>
      </c>
      <c r="FK31">
        <f>'Dashboard M2 Imports Data'!DP13*1000</f>
        <v/>
      </c>
      <c r="FL31">
        <f>'Dashboard M2 Imports Data'!DQ13*1000</f>
        <v/>
      </c>
      <c r="FM31">
        <f>'Dashboard M2 Imports Data'!DR13*1000</f>
        <v/>
      </c>
      <c r="FN31">
        <f>'Dashboard M2 Imports Data'!DS13*1000</f>
        <v/>
      </c>
      <c r="FO31">
        <f>'Dashboard M2 Imports Data'!DT13*1000</f>
        <v/>
      </c>
      <c r="FP31">
        <f>'Dashboard M2 Imports Data'!DU13*1000</f>
        <v/>
      </c>
      <c r="FQ31">
        <f>'Dashboard M2 Imports Data'!DV13*1000</f>
        <v/>
      </c>
      <c r="FR31">
        <f>'Dashboard M2 Imports Data'!DW13*1000</f>
        <v/>
      </c>
      <c r="FS31">
        <f>'Dashboard M2 Imports Data'!DX13*1000</f>
        <v/>
      </c>
      <c r="FT31">
        <f>'Dashboard M2 Imports Data'!DY13*1000</f>
        <v/>
      </c>
      <c r="FU31">
        <f>'Dashboard M2 Imports Data'!DZ13*1000</f>
        <v/>
      </c>
      <c r="FV31">
        <f>'Dashboard M2 Imports Data'!EA13*1000</f>
        <v/>
      </c>
      <c r="FW31">
        <f>'Dashboard M2 Imports Data'!EB13*1000</f>
        <v/>
      </c>
      <c r="FX31">
        <f>'Dashboard M2 Imports Data'!EC13*1000</f>
        <v/>
      </c>
      <c r="FY31">
        <f>'Dashboard M2 Imports Data'!ED13*1000</f>
        <v/>
      </c>
      <c r="FZ31">
        <f>'Dashboard M2 Imports Data'!EE13*1000</f>
        <v/>
      </c>
      <c r="GA31">
        <f>'Dashboard M2 Imports Data'!EF13*1000</f>
        <v/>
      </c>
      <c r="GB31">
        <f>'Dashboard M2 Imports Data'!EG13*1000</f>
        <v/>
      </c>
      <c r="GC31">
        <f>'Dashboard M2 Imports Data'!EH13*1000</f>
        <v/>
      </c>
      <c r="GD31">
        <f>'Dashboard M2 Imports Data'!EI13*1000</f>
        <v/>
      </c>
      <c r="GE31">
        <f>'Dashboard M2 Imports Data'!EJ13*1000</f>
        <v/>
      </c>
      <c r="GF31">
        <f>'Dashboard M2 Imports Data'!EK13*1000</f>
        <v/>
      </c>
      <c r="GG31">
        <f>'Dashboard M2 Imports Data'!EL13*1000</f>
        <v/>
      </c>
      <c r="GH31">
        <f>'Dashboard M2 Imports Data'!EM13*1000</f>
        <v/>
      </c>
      <c r="GI31">
        <f>'Dashboard M2 Imports Data'!EN13*1000</f>
        <v/>
      </c>
      <c r="GJ31">
        <f>'Dashboard M2 Imports Data'!EO13*1000</f>
        <v/>
      </c>
      <c r="GK31">
        <f>'Dashboard M2 Imports Data'!EP13*1000</f>
        <v/>
      </c>
      <c r="GL31">
        <f>'Dashboard M2 Imports Data'!EQ13*1000</f>
        <v/>
      </c>
      <c r="GM31">
        <f>'Dashboard M2 Imports Data'!ER13*1000</f>
        <v/>
      </c>
      <c r="GN31">
        <f>'Dashboard M2 Imports Data'!ES13*1000</f>
        <v/>
      </c>
      <c r="GO31">
        <f>'Dashboard M2 Imports Data'!ET13*1000</f>
        <v/>
      </c>
      <c r="GP31">
        <f>'Dashboard M2 Imports Data'!EU13*1000</f>
        <v/>
      </c>
      <c r="GQ31">
        <f>'Dashboard M2 Imports Data'!EV13*1000</f>
        <v/>
      </c>
      <c r="GR31">
        <f>'Dashboard M2 Imports Data'!EW13*1000</f>
        <v/>
      </c>
      <c r="GS31">
        <f>'Dashboard M2 Imports Data'!EX13*1000</f>
        <v/>
      </c>
      <c r="GT31">
        <f>'Dashboard M2 Imports Data'!EY13*1000</f>
        <v/>
      </c>
      <c r="GU31">
        <f>'Dashboard M2 Imports Data'!EZ13*1000</f>
        <v/>
      </c>
      <c r="GV31">
        <f>'Dashboard M2 Imports Data'!FA13*1000</f>
        <v/>
      </c>
      <c r="GW31">
        <f>'Dashboard M2 Imports Data'!FB13*1000</f>
        <v/>
      </c>
      <c r="GX31">
        <f>'Dashboard M2 Imports Data'!FC13*1000</f>
        <v/>
      </c>
      <c r="GY31">
        <f>'Dashboard M2 Imports Data'!FD13*1000</f>
        <v/>
      </c>
      <c r="GZ31">
        <f>'Dashboard M2 Imports Data'!FE13*1000</f>
        <v/>
      </c>
      <c r="HA31">
        <f>'Dashboard M2 Imports Data'!FF13*1000</f>
        <v/>
      </c>
      <c r="HB31">
        <f>'Dashboard M2 Imports Data'!FG13*1000</f>
        <v/>
      </c>
      <c r="HC31">
        <f>'Dashboard M2 Imports Data'!FH13*1000</f>
        <v/>
      </c>
      <c r="HD31">
        <f>'Dashboard M2 Imports Data'!FI13*1000</f>
        <v/>
      </c>
      <c r="HE31">
        <f>'Dashboard M2 Imports Data'!FJ13*1000</f>
        <v/>
      </c>
      <c r="HF31">
        <f>'Dashboard M2 Imports Data'!FK13*1000</f>
        <v/>
      </c>
      <c r="HG31">
        <f>'Dashboard M2 Imports Data'!FL13*1000</f>
        <v/>
      </c>
      <c r="HH31">
        <f>'Dashboard M2 Imports Data'!FM13*1000</f>
        <v/>
      </c>
      <c r="HI31">
        <f>'Dashboard M2 Imports Data'!FN13*1000</f>
        <v/>
      </c>
      <c r="HJ31">
        <f>'Dashboard M2 Imports Data'!FO13*1000</f>
        <v/>
      </c>
      <c r="HK31">
        <f>'Dashboard M2 Imports Data'!FP13*1000</f>
        <v/>
      </c>
      <c r="HL31">
        <f>'Dashboard M2 Imports Data'!FQ13*1000</f>
        <v/>
      </c>
      <c r="HM31">
        <f>'Dashboard M2 Imports Data'!FR13*1000</f>
        <v/>
      </c>
      <c r="HN31">
        <f>'Dashboard M2 Imports Data'!FS13*1000</f>
        <v/>
      </c>
      <c r="HO31">
        <f>'Dashboard M2 Imports Data'!FT13*1000</f>
        <v/>
      </c>
      <c r="HP31">
        <f>'Dashboard M2 Imports Data'!FU13*1000</f>
        <v/>
      </c>
      <c r="HQ31">
        <f>'Dashboard M2 Imports Data'!FV13*1000</f>
        <v/>
      </c>
      <c r="HR31">
        <f>'Dashboard M2 Imports Data'!FW13*1000</f>
        <v/>
      </c>
      <c r="HS31">
        <f>'Dashboard M2 Imports Data'!FX13*1000</f>
        <v/>
      </c>
      <c r="HT31">
        <f>'Dashboard M2 Imports Data'!FY13*1000</f>
        <v/>
      </c>
      <c r="HU31">
        <f>'Dashboard M2 Imports Data'!FZ13*1000</f>
        <v/>
      </c>
      <c r="HV31">
        <f>'Dashboard M2 Imports Data'!GA13*1000</f>
        <v/>
      </c>
      <c r="HW31">
        <f>'Dashboard M2 Imports Data'!GB13*1000</f>
        <v/>
      </c>
      <c r="HX31">
        <f>'Dashboard M2 Imports Data'!GC13*1000</f>
        <v/>
      </c>
      <c r="HY31">
        <f>'Dashboard M2 Imports Data'!GD13*1000</f>
        <v/>
      </c>
      <c r="HZ31">
        <f>'Dashboard M2 Imports Data'!GE13*1000</f>
        <v/>
      </c>
      <c r="IA31">
        <f>'Dashboard M2 Imports Data'!GF13*1000</f>
        <v/>
      </c>
      <c r="IB31">
        <f>'Dashboard M2 Imports Data'!GG13*1000</f>
        <v/>
      </c>
      <c r="IC31">
        <f>'Dashboard M2 Imports Data'!GH13*1000</f>
        <v/>
      </c>
      <c r="ID31">
        <f>'Dashboard M2 Imports Data'!GI13*1000</f>
        <v/>
      </c>
      <c r="IE31">
        <f>'Dashboard M2 Imports Data'!GJ13*1000</f>
        <v/>
      </c>
      <c r="IF31">
        <f>'Dashboard M2 Imports Data'!GK13*1000</f>
        <v/>
      </c>
      <c r="IG31">
        <f>'Dashboard M2 Imports Data'!GL13*1000</f>
        <v/>
      </c>
      <c r="IH31">
        <f>'Dashboard M2 Imports Data'!GM13*1000</f>
        <v/>
      </c>
      <c r="II31">
        <f>'Dashboard M2 Imports Data'!GN13*1000</f>
        <v/>
      </c>
      <c r="IJ31">
        <f>'Dashboard M2 Imports Data'!GO13*1000</f>
        <v/>
      </c>
      <c r="IK31">
        <f>'Dashboard M2 Imports Data'!GP13*1000</f>
        <v/>
      </c>
      <c r="IL31">
        <f>'Dashboard M2 Imports Data'!GQ13*1000</f>
        <v/>
      </c>
      <c r="IM31">
        <f>'Dashboard M2 Imports Data'!GR13*1000</f>
        <v/>
      </c>
      <c r="IN31">
        <f>'Dashboard M2 Imports Data'!GS13*1000</f>
        <v/>
      </c>
      <c r="IO31">
        <f>'Dashboard M2 Imports Data'!GT13*1000</f>
        <v/>
      </c>
      <c r="IP31">
        <f>'Dashboard M2 Imports Data'!GU13*1000</f>
        <v/>
      </c>
      <c r="IQ31">
        <f>'Dashboard M2 Imports Data'!GV13*1000</f>
        <v/>
      </c>
      <c r="IR31">
        <f>'Dashboard M2 Imports Data'!GW13*1000</f>
        <v/>
      </c>
      <c r="IS31">
        <f>'Dashboard M2 Imports Data'!GX13*1000</f>
        <v/>
      </c>
      <c r="IT31">
        <f>'Dashboard M2 Imports Data'!GY13*1000</f>
        <v/>
      </c>
      <c r="IU31">
        <f>'Dashboard M2 Imports Data'!GZ13*1000</f>
        <v/>
      </c>
      <c r="IV31">
        <f>'Dashboard M2 Imports Data'!HA13*1000</f>
        <v/>
      </c>
      <c r="IW31">
        <f>'Dashboard M2 Imports Data'!HB13*1000</f>
        <v/>
      </c>
      <c r="IX31">
        <f>'Dashboard M2 Imports Data'!HC13*1000</f>
        <v/>
      </c>
      <c r="IY31">
        <f>'Dashboard M2 Imports Data'!HD13*1000</f>
        <v/>
      </c>
      <c r="IZ31">
        <f>'Dashboard M2 Imports Data'!HE13*1000</f>
        <v/>
      </c>
      <c r="JA31">
        <f>'Dashboard M2 Imports Data'!HF13*1000</f>
        <v/>
      </c>
      <c r="JB31">
        <f>'Dashboard M2 Imports Data'!HG13*1000</f>
        <v/>
      </c>
      <c r="JC31">
        <f>'Dashboard M2 Imports Data'!HH13*1000</f>
        <v/>
      </c>
      <c r="JD31">
        <f>'Dashboard M2 Imports Data'!HI13*1000</f>
        <v/>
      </c>
      <c r="JE31">
        <f>'Dashboard M2 Imports Data'!HJ13*1000</f>
        <v/>
      </c>
      <c r="JF31">
        <f>'Dashboard M2 Imports Data'!HK13*1000</f>
        <v/>
      </c>
      <c r="JG31">
        <f>'Dashboard M2 Imports Data'!HL13*1000</f>
        <v/>
      </c>
      <c r="JH31">
        <f>'Dashboard M2 Imports Data'!HM13*1000</f>
        <v/>
      </c>
      <c r="JI31">
        <f>'Dashboard M2 Imports Data'!HN13*1000</f>
        <v/>
      </c>
      <c r="JJ31">
        <f>'Dashboard M2 Imports Data'!HO13*1000</f>
        <v/>
      </c>
      <c r="JK31">
        <f>'Dashboard M2 Imports Data'!HP13*1000</f>
        <v/>
      </c>
      <c r="JL31">
        <f>'Dashboard M2 Imports Data'!HQ13*1000</f>
        <v/>
      </c>
      <c r="JM31">
        <f>'Dashboard M2 Imports Data'!HR13*1000</f>
        <v/>
      </c>
      <c r="JN31">
        <f>'Dashboard M2 Imports Data'!HS13*1000</f>
        <v/>
      </c>
      <c r="JO31">
        <f>'Dashboard M2 Imports Data'!HT13*1000</f>
        <v/>
      </c>
      <c r="JP31">
        <f>'Dashboard M2 Imports Data'!HU13*1000</f>
        <v/>
      </c>
      <c r="JQ31">
        <f>'Dashboard M2 Imports Data'!HV13*1000</f>
        <v/>
      </c>
      <c r="JR31">
        <f>'Dashboard M2 Imports Data'!HW13*1000</f>
        <v/>
      </c>
      <c r="JS31">
        <f>'Dashboard M2 Imports Data'!HX13*1000</f>
        <v/>
      </c>
      <c r="JT31">
        <f>'Dashboard M2 Imports Data'!HY13*1000</f>
        <v/>
      </c>
      <c r="JU31">
        <f>'Dashboard M2 Imports Data'!HZ13*1000</f>
        <v/>
      </c>
      <c r="JV31">
        <f>'Dashboard M2 Imports Data'!IA13*1000</f>
        <v/>
      </c>
      <c r="JW31">
        <f>'Dashboard M2 Imports Data'!IB13*1000</f>
        <v/>
      </c>
      <c r="JX31">
        <f>'Dashboard M2 Imports Data'!IC13*1000</f>
        <v/>
      </c>
      <c r="JY31">
        <f>'Dashboard M2 Imports Data'!ID13*1000</f>
        <v/>
      </c>
      <c r="JZ31">
        <f>'Dashboard M2 Imports Data'!IE13*1000</f>
        <v/>
      </c>
      <c r="KA31">
        <f>'Dashboard M2 Imports Data'!IF13*1000</f>
        <v/>
      </c>
      <c r="KB31">
        <f>'Dashboard M2 Imports Data'!IG13*1000</f>
        <v/>
      </c>
      <c r="KC31">
        <f>'Dashboard M2 Imports Data'!IH13*1000</f>
        <v/>
      </c>
      <c r="KD31">
        <f>'Dashboard M2 Imports Data'!II13*1000</f>
        <v/>
      </c>
      <c r="KE31">
        <f>'Dashboard M2 Imports Data'!IJ13*1000</f>
        <v/>
      </c>
      <c r="KF31">
        <f>'Dashboard M2 Imports Data'!IK13*1000</f>
        <v/>
      </c>
      <c r="KG31">
        <f>'Dashboard M2 Imports Data'!IL13*1000</f>
        <v/>
      </c>
      <c r="KH31">
        <f>'Dashboard M2 Imports Data'!IM13*1000</f>
        <v/>
      </c>
      <c r="KI31">
        <f>'Dashboard M2 Imports Data'!IN13*1000</f>
        <v/>
      </c>
      <c r="KJ31">
        <f>'Dashboard M2 Imports Data'!IO13*1000</f>
        <v/>
      </c>
      <c r="KK31">
        <f>'Dashboard M2 Imports Data'!IP13*1000</f>
        <v/>
      </c>
      <c r="KL31">
        <f>'Dashboard M2 Imports Data'!IQ13*1000</f>
        <v/>
      </c>
      <c r="KM31">
        <f>'Dashboard M2 Imports Data'!IR13*1000</f>
        <v/>
      </c>
      <c r="KN31">
        <f>'Dashboard M2 Imports Data'!IS13*1000</f>
        <v/>
      </c>
      <c r="KO31">
        <f>'Dashboard M2 Imports Data'!IT13*1000</f>
        <v/>
      </c>
      <c r="KP31">
        <f>'Dashboard M2 Imports Data'!IU13*1000</f>
        <v/>
      </c>
      <c r="KQ31">
        <f>'Dashboard M2 Imports Data'!IV13*1000</f>
        <v/>
      </c>
      <c r="KR31">
        <f>'Dashboard M2 Imports Data'!IW13*1000</f>
        <v/>
      </c>
      <c r="KS31">
        <f>'Dashboard M2 Imports Data'!IX13*1000</f>
        <v/>
      </c>
      <c r="KT31">
        <f>'Dashboard M2 Imports Data'!IY13*1000</f>
        <v/>
      </c>
      <c r="KU31">
        <f>'Dashboard M2 Imports Data'!IZ13*1000</f>
        <v/>
      </c>
      <c r="KV31">
        <f>'Dashboard M2 Imports Data'!JA13*1000</f>
        <v/>
      </c>
      <c r="KW31">
        <f>'Dashboard M2 Imports Data'!JB13*1000</f>
        <v/>
      </c>
      <c r="KX31">
        <f>'Dashboard M2 Imports Data'!JC13*1000</f>
        <v/>
      </c>
      <c r="KY31">
        <f>'Dashboard M2 Imports Data'!JD13*1000</f>
        <v/>
      </c>
      <c r="KZ31">
        <f>'Dashboard M2 Imports Data'!JE13*1000</f>
        <v/>
      </c>
      <c r="LA31">
        <f>'Dashboard M2 Imports Data'!JF13*1000</f>
        <v/>
      </c>
      <c r="LB31">
        <f>'Dashboard M2 Imports Data'!JG13*1000</f>
        <v/>
      </c>
      <c r="LC31">
        <f>'Dashboard M2 Imports Data'!JH13*1000</f>
        <v/>
      </c>
      <c r="LD31">
        <f>'Dashboard M2 Imports Data'!JI13*1000</f>
        <v/>
      </c>
      <c r="LE31">
        <f>'Dashboard M2 Imports Data'!JJ13*1000</f>
        <v/>
      </c>
      <c r="LF31">
        <f>'Dashboard M2 Imports Data'!JK13*1000</f>
        <v/>
      </c>
      <c r="LG31">
        <f>'Dashboard M2 Imports Data'!JL13*1000</f>
        <v/>
      </c>
      <c r="LH31">
        <f>'Dashboard M2 Imports Data'!JM13*1000</f>
        <v/>
      </c>
      <c r="LI31">
        <f>'Dashboard M2 Imports Data'!JN13*1000</f>
        <v/>
      </c>
      <c r="LJ31">
        <f>'Dashboard M2 Imports Data'!JO13*1000</f>
        <v/>
      </c>
      <c r="LK31">
        <f>'Dashboard M2 Imports Data'!JP13*1000</f>
        <v/>
      </c>
      <c r="LL31">
        <f>'Dashboard M2 Imports Data'!JQ13*1000</f>
        <v/>
      </c>
      <c r="LM31">
        <f>'Dashboard M2 Imports Data'!JR13*1000</f>
        <v/>
      </c>
      <c r="LN31">
        <f>'Dashboard M2 Imports Data'!JS13*1000</f>
        <v/>
      </c>
      <c r="LO31">
        <f>'Dashboard M2 Imports Data'!JT13*1000</f>
        <v/>
      </c>
      <c r="LP31">
        <f>'Dashboard M2 Imports Data'!JU13*1000</f>
        <v/>
      </c>
      <c r="LQ31">
        <f>'Dashboard M2 Imports Data'!JV13*1000</f>
        <v/>
      </c>
      <c r="LR31">
        <f>'Dashboard M2 Imports Data'!JW13*1000</f>
        <v/>
      </c>
      <c r="LS31">
        <f>'Dashboard M2 Imports Data'!JX13*1000</f>
        <v/>
      </c>
      <c r="LT31">
        <f>'Dashboard M2 Imports Data'!JY13*1000</f>
        <v/>
      </c>
      <c r="LU31">
        <f>'Dashboard M2 Imports Data'!JZ13*1000</f>
        <v/>
      </c>
      <c r="LV31">
        <f>'Dashboard M2 Imports Data'!KA13*1000</f>
        <v/>
      </c>
      <c r="LW31">
        <f>'Dashboard M2 Imports Data'!KB13*1000</f>
        <v/>
      </c>
      <c r="LX31">
        <f>'Dashboard M2 Imports Data'!KC13*1000</f>
        <v/>
      </c>
      <c r="LY31">
        <f>'Dashboard M2 Imports Data'!KD13*1000</f>
        <v/>
      </c>
      <c r="LZ31">
        <f>'Dashboard M2 Imports Data'!KE13*1000</f>
        <v/>
      </c>
      <c r="MA31">
        <f>'Dashboard M2 Imports Data'!KF13*1000</f>
        <v/>
      </c>
      <c r="MB31">
        <f>'Dashboard M2 Imports Data'!KG13*1000</f>
        <v/>
      </c>
      <c r="MC31">
        <f>'Dashboard M2 Imports Data'!KH13*1000</f>
        <v/>
      </c>
      <c r="MD31">
        <f>'Dashboard M2 Imports Data'!KI13*1000</f>
        <v/>
      </c>
      <c r="ME31">
        <f>'Dashboard M2 Imports Data'!KJ13*1000</f>
        <v/>
      </c>
      <c r="MF31">
        <f>'Dashboard M2 Imports Data'!KK13*1000</f>
        <v/>
      </c>
      <c r="MG31">
        <f>'Dashboard M2 Imports Data'!KL13*1000</f>
        <v/>
      </c>
      <c r="MH31">
        <f>'Dashboard M2 Imports Data'!KM13*1000</f>
        <v/>
      </c>
      <c r="MI31">
        <f>'Dashboard M2 Imports Data'!KN13*1000</f>
        <v/>
      </c>
      <c r="MJ31">
        <f>'Dashboard M2 Imports Data'!KO13*1000</f>
        <v/>
      </c>
      <c r="MK31">
        <f>'Dashboard M2 Imports Data'!KP13*1000</f>
        <v/>
      </c>
      <c r="ML31">
        <f>'Dashboard M2 Imports Data'!KQ13*1000</f>
        <v/>
      </c>
      <c r="MM31">
        <f>'Dashboard M2 Imports Data'!KR13*1000</f>
        <v/>
      </c>
      <c r="MN31">
        <f>'Dashboard M2 Imports Data'!KS13*1000</f>
        <v/>
      </c>
      <c r="MO31">
        <f>'Dashboard M2 Imports Data'!KT13*1000</f>
        <v/>
      </c>
      <c r="MP31">
        <f>'Dashboard M2 Imports Data'!KU13*1000</f>
        <v/>
      </c>
      <c r="MQ31">
        <f>'Dashboard M2 Imports Data'!KV13*1000</f>
        <v/>
      </c>
      <c r="MR31">
        <f>'Dashboard M2 Imports Data'!KW13*1000</f>
        <v/>
      </c>
      <c r="MS31">
        <f>'Dashboard M2 Imports Data'!KX13*1000</f>
        <v/>
      </c>
      <c r="MT31">
        <f>'Dashboard M2 Imports Data'!KY13*1000</f>
        <v/>
      </c>
      <c r="MU31">
        <f>'Dashboard M2 Imports Data'!KZ13*1000</f>
        <v/>
      </c>
      <c r="MV31">
        <f>'Dashboard M2 Imports Data'!LA13*1000</f>
        <v/>
      </c>
      <c r="MW31">
        <f>'Dashboard M2 Imports Data'!LB13*1000</f>
        <v/>
      </c>
      <c r="MX31">
        <f>'Dashboard M2 Imports Data'!LC13*1000</f>
        <v/>
      </c>
      <c r="MY31">
        <f>'Dashboard M2 Imports Data'!LD13*1000</f>
        <v/>
      </c>
      <c r="MZ31">
        <f>'Dashboard M2 Imports Data'!LE13*1000</f>
        <v/>
      </c>
      <c r="NA31">
        <f>'Dashboard M2 Imports Data'!LF13*1000</f>
        <v/>
      </c>
      <c r="NB31">
        <f>'Dashboard M2 Imports Data'!LG13*1000</f>
        <v/>
      </c>
      <c r="NC31">
        <f>'Dashboard M2 Imports Data'!LH13*1000</f>
        <v/>
      </c>
      <c r="ND31">
        <f>'Dashboard M2 Imports Data'!LI13*1000</f>
        <v/>
      </c>
      <c r="NE31">
        <f>'Dashboard M2 Imports Data'!LJ13*1000</f>
        <v/>
      </c>
      <c r="NF31">
        <f>'Dashboard M2 Imports Data'!LK13*1000</f>
        <v/>
      </c>
      <c r="NG31">
        <f>'Dashboard M2 Imports Data'!LL13*1000</f>
        <v/>
      </c>
      <c r="NH31">
        <f>'Dashboard M2 Imports Data'!LM13*1000</f>
        <v/>
      </c>
      <c r="NI31">
        <f>'Dashboard M2 Imports Data'!LN13*1000</f>
        <v/>
      </c>
      <c r="NJ31">
        <f>'Dashboard M2 Imports Data'!LO13*1000</f>
        <v/>
      </c>
      <c r="NK31">
        <f>'Dashboard M2 Imports Data'!LP13*1000</f>
        <v/>
      </c>
      <c r="NL31">
        <f>'Dashboard M2 Imports Data'!LQ13*1000</f>
        <v/>
      </c>
      <c r="NM31">
        <f>'Dashboard M2 Imports Data'!LR13*1000</f>
        <v/>
      </c>
      <c r="NN31">
        <f>'Dashboard M2 Imports Data'!LS13*1000</f>
        <v/>
      </c>
      <c r="NO31">
        <f>'Dashboard M2 Imports Data'!LT13*1000</f>
        <v/>
      </c>
      <c r="NP31">
        <f>'Dashboard M2 Imports Data'!LU13*1000</f>
        <v/>
      </c>
      <c r="NQ31">
        <f>'Dashboard M2 Imports Data'!LV13*1000</f>
        <v/>
      </c>
      <c r="NR31">
        <f>'Dashboard M2 Imports Data'!LW13*1000</f>
        <v/>
      </c>
      <c r="NS31">
        <f>'Dashboard M2 Imports Data'!LX13*1000</f>
        <v/>
      </c>
      <c r="NT31">
        <f>'Dashboard M2 Imports Data'!LY13*1000</f>
        <v/>
      </c>
      <c r="NU31">
        <f>'Dashboard M2 Imports Data'!LZ13*1000</f>
        <v/>
      </c>
      <c r="NV31">
        <f>'Dashboard M2 Imports Data'!MA13*1000</f>
        <v/>
      </c>
      <c r="NW31">
        <f>'Dashboard M2 Imports Data'!MB13*1000</f>
        <v/>
      </c>
      <c r="NX31">
        <f>'Dashboard M2 Imports Data'!MC13*1000</f>
        <v/>
      </c>
      <c r="NY31">
        <f>'Dashboard M2 Imports Data'!MD13*1000</f>
        <v/>
      </c>
      <c r="NZ31">
        <f>'Dashboard M2 Imports Data'!ME13*1000</f>
        <v/>
      </c>
      <c r="OA31">
        <f>'Dashboard M2 Imports Data'!MF13*1000</f>
        <v/>
      </c>
      <c r="OB31">
        <f>'Dashboard M2 Imports Data'!MG13*1000</f>
        <v/>
      </c>
      <c r="OC31">
        <f>'Dashboard M2 Imports Data'!MH13*1000</f>
        <v/>
      </c>
      <c r="OD31">
        <f>'Dashboard M2 Imports Data'!MI13*1000</f>
        <v/>
      </c>
      <c r="OE31">
        <f>'Dashboard M2 Imports Data'!MJ13*1000</f>
        <v/>
      </c>
      <c r="OF31">
        <f>'Dashboard M2 Imports Data'!MK13*1000</f>
        <v/>
      </c>
      <c r="OG31">
        <f>'Dashboard M2 Imports Data'!ML13*1000</f>
        <v/>
      </c>
      <c r="OH31">
        <f>'Dashboard M2 Imports Data'!MM13*1000</f>
        <v/>
      </c>
      <c r="OI31">
        <f>'Dashboard M2 Imports Data'!MN13*1000</f>
        <v/>
      </c>
      <c r="OJ31">
        <f>'Dashboard M2 Imports Data'!MO13*1000</f>
        <v/>
      </c>
      <c r="OK31">
        <f>'Dashboard M2 Imports Data'!MP13*1000</f>
        <v/>
      </c>
      <c r="OL31">
        <f>'Dashboard M2 Imports Data'!MQ13*1000</f>
        <v/>
      </c>
      <c r="OM31">
        <f>'Dashboard M2 Imports Data'!MR13*1000</f>
        <v/>
      </c>
      <c r="ON31">
        <f>'Dashboard M2 Imports Data'!MS13*1000</f>
        <v/>
      </c>
      <c r="OO31">
        <f>'Dashboard M2 Imports Data'!MT13*1000</f>
        <v/>
      </c>
      <c r="OP31">
        <f>'Dashboard M2 Imports Data'!MU13*1000</f>
        <v/>
      </c>
      <c r="OQ31">
        <f>'Dashboard M2 Imports Data'!MV13*1000</f>
        <v/>
      </c>
      <c r="OR31">
        <f>'Dashboard M2 Imports Data'!MW13*1000</f>
        <v/>
      </c>
      <c r="OS31">
        <f>'Dashboard M2 Imports Data'!MX13*1000</f>
        <v/>
      </c>
      <c r="OT31">
        <f>'Dashboard M2 Imports Data'!MY13*1000</f>
        <v/>
      </c>
      <c r="OU31">
        <f>'Dashboard M2 Imports Data'!MZ13*1000</f>
        <v/>
      </c>
      <c r="OV31">
        <f>'Dashboard M2 Imports Data'!NA13*1000</f>
        <v/>
      </c>
      <c r="OW31">
        <f>'Dashboard M2 Imports Data'!NB13*1000</f>
        <v/>
      </c>
      <c r="OX31">
        <f>'Dashboard M2 Imports Data'!NC13*1000</f>
        <v/>
      </c>
      <c r="OY31">
        <f>'Dashboard M2 Imports Data'!ND13*1000</f>
        <v/>
      </c>
      <c r="OZ31">
        <f>'Dashboard M2 Imports Data'!NE13*1000</f>
        <v/>
      </c>
      <c r="PA31">
        <f>'Dashboard M2 Imports Data'!NF13*1000</f>
        <v/>
      </c>
      <c r="PB31">
        <f>'Dashboard M2 Imports Data'!NG13*1000</f>
        <v/>
      </c>
      <c r="PC31">
        <f>'Dashboard M2 Imports Data'!NH13*1000</f>
        <v/>
      </c>
      <c r="PD31">
        <f>'Dashboard M2 Imports Data'!NI13*1000</f>
        <v/>
      </c>
      <c r="PE31">
        <f>'Dashboard M2 Imports Data'!NJ13*1000</f>
        <v/>
      </c>
      <c r="PF31">
        <f>'Dashboard M2 Imports Data'!NK13*1000</f>
        <v/>
      </c>
      <c r="PG31">
        <f>'Dashboard M2 Imports Data'!NL13*1000</f>
        <v/>
      </c>
      <c r="PH31">
        <f>'Dashboard M2 Imports Data'!NM13*1000</f>
        <v/>
      </c>
      <c r="PI31">
        <f>'Dashboard M2 Imports Data'!NN13*1000</f>
        <v/>
      </c>
      <c r="PJ31">
        <f>'Dashboard M2 Imports Data'!NO13*1000</f>
        <v/>
      </c>
      <c r="PK31">
        <f>'Dashboard M2 Imports Data'!NP13*1000</f>
        <v/>
      </c>
      <c r="PL31">
        <f>'Dashboard M2 Imports Data'!NQ13*1000</f>
        <v/>
      </c>
      <c r="PM31">
        <f>'Dashboard M2 Imports Data'!NR13*1000</f>
        <v/>
      </c>
      <c r="PN31">
        <f>'Dashboard M2 Imports Data'!NS13*1000</f>
        <v/>
      </c>
      <c r="PO31">
        <f>'Dashboard M2 Imports Data'!NT13*1000</f>
        <v/>
      </c>
      <c r="PP31">
        <f>'Dashboard M2 Imports Data'!NU13*1000</f>
        <v/>
      </c>
      <c r="PQ31">
        <f>'Dashboard M2 Imports Data'!NV13*1000</f>
        <v/>
      </c>
      <c r="PR31">
        <f>'Dashboard M2 Imports Data'!NW13*1000</f>
        <v/>
      </c>
      <c r="PS31">
        <f>'Dashboard M2 Imports Data'!NX13*1000</f>
        <v/>
      </c>
      <c r="PT31">
        <f>'Dashboard M2 Imports Data'!NY13*1000</f>
        <v/>
      </c>
      <c r="PU31">
        <f>'Dashboard M2 Imports Data'!NZ13*1000</f>
        <v/>
      </c>
      <c r="PV31">
        <f>'Dashboard M2 Imports Data'!OA13*1000</f>
        <v/>
      </c>
      <c r="PW31">
        <f>'Dashboard M2 Imports Data'!OB13*1000</f>
        <v/>
      </c>
      <c r="PX31">
        <f>'Dashboard M2 Imports Data'!OC13*1000</f>
        <v/>
      </c>
      <c r="PY31">
        <f>'Dashboard M2 Imports Data'!OD13*1000</f>
        <v/>
      </c>
      <c r="PZ31">
        <f>'Dashboard M2 Imports Data'!OE13*1000</f>
        <v/>
      </c>
      <c r="QA31">
        <f>'Dashboard M2 Imports Data'!OF13*1000</f>
        <v/>
      </c>
      <c r="QB31">
        <f>'Dashboard M2 Imports Data'!OG13*1000</f>
        <v/>
      </c>
      <c r="QC31">
        <f>'Dashboard M2 Imports Data'!OH13*1000</f>
        <v/>
      </c>
      <c r="QD31">
        <f>'Dashboard M2 Imports Data'!OI13*1000</f>
        <v/>
      </c>
      <c r="QE31">
        <f>'Dashboard M2 Imports Data'!OJ13*1000</f>
        <v/>
      </c>
      <c r="QF31">
        <f>'Dashboard M2 Imports Data'!OK13*1000</f>
        <v/>
      </c>
      <c r="QG31">
        <f>'Dashboard M2 Imports Data'!OL13*1000</f>
        <v/>
      </c>
      <c r="QH31">
        <f>'Dashboard M2 Imports Data'!OM13*1000</f>
        <v/>
      </c>
      <c r="QI31">
        <f>'Dashboard M2 Imports Data'!ON13*1000</f>
        <v/>
      </c>
      <c r="QJ31">
        <f>'Dashboard M2 Imports Data'!OO13*1000</f>
        <v/>
      </c>
      <c r="QK31">
        <f>'Dashboard M2 Imports Data'!OP13*1000</f>
        <v/>
      </c>
      <c r="QL31">
        <f>'Dashboard M2 Imports Data'!OQ13*1000</f>
        <v/>
      </c>
      <c r="QM31">
        <f>'Dashboard M2 Imports Data'!OR13*1000</f>
        <v/>
      </c>
      <c r="QN31">
        <f>'Dashboard M2 Imports Data'!OS13*1000</f>
        <v/>
      </c>
      <c r="QO31">
        <f>'Dashboard M2 Imports Data'!OT13*1000</f>
        <v/>
      </c>
      <c r="QP31">
        <f>'Dashboard M2 Imports Data'!OU13*1000</f>
        <v/>
      </c>
      <c r="QQ31">
        <f>'Dashboard M2 Imports Data'!OV13*1000</f>
        <v/>
      </c>
      <c r="QR31">
        <f>'Dashboard M2 Imports Data'!OW13*1000</f>
        <v/>
      </c>
      <c r="QS31">
        <f>'Dashboard M2 Imports Data'!OX13*1000</f>
        <v/>
      </c>
      <c r="QT31">
        <f>'Dashboard M2 Imports Data'!OY13*1000</f>
        <v/>
      </c>
      <c r="QU31">
        <f>'Dashboard M2 Imports Data'!OZ13*1000</f>
        <v/>
      </c>
      <c r="QV31">
        <f>'Dashboard M2 Imports Data'!PA13*1000</f>
        <v/>
      </c>
      <c r="QW31">
        <f>'Dashboard M2 Imports Data'!PB13*1000</f>
        <v/>
      </c>
      <c r="QX31">
        <f>'Dashboard M2 Imports Data'!PC13*1000</f>
        <v/>
      </c>
      <c r="QY31">
        <f>'Dashboard M2 Imports Data'!PD13*1000</f>
        <v/>
      </c>
      <c r="QZ31">
        <f>'Dashboard M2 Imports Data'!PE13*1000</f>
        <v/>
      </c>
      <c r="RA31">
        <f>'Dashboard M2 Imports Data'!PF13*1000</f>
        <v/>
      </c>
      <c r="RB31">
        <f>'Dashboard M2 Imports Data'!PG13*1000</f>
        <v/>
      </c>
      <c r="RC31">
        <f>'Dashboard M2 Imports Data'!PH13*1000</f>
        <v/>
      </c>
      <c r="RD31">
        <f>'Dashboard M2 Imports Data'!PI13*1000</f>
        <v/>
      </c>
      <c r="RE31">
        <f>'Dashboard M2 Imports Data'!PJ13*1000</f>
        <v/>
      </c>
      <c r="RF31">
        <f>'Dashboard M2 Imports Data'!PK13*1000</f>
        <v/>
      </c>
      <c r="RG31">
        <f>'Dashboard M2 Imports Data'!PL13*1000</f>
        <v/>
      </c>
      <c r="RH31">
        <f>'Dashboard M2 Imports Data'!PM13*1000</f>
        <v/>
      </c>
      <c r="RI31">
        <f>'Dashboard M2 Imports Data'!PN13*1000</f>
        <v/>
      </c>
      <c r="RJ31">
        <f>'Dashboard M2 Imports Data'!PO13*1000</f>
        <v/>
      </c>
      <c r="RK31">
        <f>'Dashboard M2 Imports Data'!PP13*1000</f>
        <v/>
      </c>
      <c r="RL31">
        <f>'Dashboard M2 Imports Data'!PQ13*1000</f>
        <v/>
      </c>
      <c r="RM31">
        <f>'Dashboard M2 Imports Data'!PR13*1000</f>
        <v/>
      </c>
      <c r="RN31">
        <f>'Dashboard M2 Imports Data'!PS13*1000</f>
        <v/>
      </c>
      <c r="RO31">
        <f>'Dashboard M2 Imports Data'!PT13*1000</f>
        <v/>
      </c>
      <c r="RP31">
        <f>'Dashboard M2 Imports Data'!PU13*1000</f>
        <v/>
      </c>
      <c r="RQ31">
        <f>'Dashboard M2 Imports Data'!PV13*1000</f>
        <v/>
      </c>
      <c r="RR31">
        <f>'Dashboard M2 Imports Data'!PW13*1000</f>
        <v/>
      </c>
      <c r="RS31">
        <f>'Dashboard M2 Imports Data'!PX13*1000</f>
        <v/>
      </c>
      <c r="RT31">
        <f>'Dashboard M2 Imports Data'!PY13*1000</f>
        <v/>
      </c>
      <c r="RU31">
        <f>'Dashboard M2 Imports Data'!PZ13*1000</f>
        <v/>
      </c>
      <c r="RV31">
        <f>'Dashboard M2 Imports Data'!QA13*1000</f>
        <v/>
      </c>
      <c r="RW31">
        <f>'Dashboard M2 Imports Data'!QB13*1000</f>
        <v/>
      </c>
      <c r="RX31">
        <f>'Dashboard M2 Imports Data'!QC13*1000</f>
        <v/>
      </c>
      <c r="RY31">
        <f>'Dashboard M2 Imports Data'!QD13*1000</f>
        <v/>
      </c>
      <c r="RZ31">
        <f>'Dashboard M2 Imports Data'!QE13*1000</f>
        <v/>
      </c>
      <c r="SA31">
        <f>'Dashboard M2 Imports Data'!QF13*1000</f>
        <v/>
      </c>
      <c r="SB31">
        <f>'Dashboard M2 Imports Data'!QG13*1000</f>
        <v/>
      </c>
      <c r="SC31">
        <f>'Dashboard M2 Imports Data'!QH13*1000</f>
        <v/>
      </c>
      <c r="SD31">
        <f>'Dashboard M2 Imports Data'!QI13*1000</f>
        <v/>
      </c>
      <c r="SE31">
        <f>'Dashboard M2 Imports Data'!QJ13*1000</f>
        <v/>
      </c>
      <c r="SF31">
        <f>'Dashboard M2 Imports Data'!QK13*1000</f>
        <v/>
      </c>
      <c r="SG31">
        <f>'Dashboard M2 Imports Data'!QL13*1000</f>
        <v/>
      </c>
      <c r="SH31">
        <f>'Dashboard M2 Imports Data'!QM13*1000</f>
        <v/>
      </c>
      <c r="SI31">
        <f>'Dashboard M2 Imports Data'!QN13*1000</f>
        <v/>
      </c>
      <c r="SJ31">
        <f>'Dashboard M2 Imports Data'!QO13*1000</f>
        <v/>
      </c>
      <c r="SK31">
        <f>'Dashboard M2 Imports Data'!QP13*1000</f>
        <v/>
      </c>
      <c r="SL31">
        <f>'Dashboard M2 Imports Data'!QQ13*1000</f>
        <v/>
      </c>
      <c r="SM31">
        <f>'Dashboard M2 Imports Data'!QR13*1000</f>
        <v/>
      </c>
      <c r="SN31">
        <f>'Dashboard M2 Imports Data'!QS13*1000</f>
        <v/>
      </c>
      <c r="SO31">
        <f>'Dashboard M2 Imports Data'!QT13*1000</f>
        <v/>
      </c>
      <c r="SP31">
        <f>'Dashboard M2 Imports Data'!QU13*1000</f>
        <v/>
      </c>
      <c r="SQ31">
        <f>'Dashboard M2 Imports Data'!QV13*1000</f>
        <v/>
      </c>
      <c r="SR31">
        <f>'Dashboard M2 Imports Data'!QW13*1000</f>
        <v/>
      </c>
      <c r="SS31">
        <f>'Dashboard M2 Imports Data'!QX13*1000</f>
        <v/>
      </c>
      <c r="ST31">
        <f>'Dashboard M2 Imports Data'!QY13*1000</f>
        <v/>
      </c>
      <c r="SU31">
        <f>'Dashboard M2 Imports Data'!QZ13*1000</f>
        <v/>
      </c>
      <c r="SV31">
        <f>'Dashboard M2 Imports Data'!RA13*1000</f>
        <v/>
      </c>
      <c r="SW31">
        <f>'Dashboard M2 Imports Data'!RB13*1000</f>
        <v/>
      </c>
      <c r="SX31">
        <f>'Dashboard M2 Imports Data'!RC13*1000</f>
        <v/>
      </c>
      <c r="SY31">
        <f>'Dashboard M2 Imports Data'!RD13*1000</f>
        <v/>
      </c>
      <c r="SZ31">
        <f>'Dashboard M2 Imports Data'!RE13*1000</f>
        <v/>
      </c>
      <c r="TA31">
        <f>'Dashboard M2 Imports Data'!RF13*1000</f>
        <v/>
      </c>
      <c r="TB31">
        <f>'Dashboard M2 Imports Data'!RG13*1000</f>
        <v/>
      </c>
      <c r="TC31">
        <f>'Dashboard M2 Imports Data'!RH13*1000</f>
        <v/>
      </c>
      <c r="TD31">
        <f>'Dashboard M2 Imports Data'!RI13*1000</f>
        <v/>
      </c>
      <c r="TE31">
        <f>'Dashboard M2 Imports Data'!RJ13*1000</f>
        <v/>
      </c>
      <c r="TF31">
        <f>'Dashboard M2 Imports Data'!RK13*1000</f>
        <v/>
      </c>
      <c r="TG31">
        <f>'Dashboard M2 Imports Data'!RL13*1000</f>
        <v/>
      </c>
      <c r="TH31">
        <f>'Dashboard M2 Imports Data'!RM13*1000</f>
        <v/>
      </c>
      <c r="TI31">
        <f>'Dashboard M2 Imports Data'!RN13*1000</f>
        <v/>
      </c>
      <c r="TJ31">
        <f>'Dashboard M2 Imports Data'!RO13*1000</f>
        <v/>
      </c>
      <c r="TK31">
        <f>'Dashboard M2 Imports Data'!RP13*1000</f>
        <v/>
      </c>
      <c r="TL31">
        <f>'Dashboard M2 Imports Data'!RQ13*1000</f>
        <v/>
      </c>
      <c r="TM31">
        <f>'Dashboard M2 Imports Data'!RR13*1000</f>
        <v/>
      </c>
      <c r="TN31">
        <f>'Dashboard M2 Imports Data'!RS13*1000</f>
        <v/>
      </c>
      <c r="TO31">
        <f>'Dashboard M2 Imports Data'!RT13*1000</f>
        <v/>
      </c>
      <c r="TP31">
        <f>'Dashboard M2 Imports Data'!RU13*1000</f>
        <v/>
      </c>
      <c r="TQ31">
        <f>'Dashboard M2 Imports Data'!RV13*1000</f>
        <v/>
      </c>
      <c r="TR31">
        <f>'Dashboard M2 Imports Data'!RW13*1000</f>
        <v/>
      </c>
      <c r="TS31">
        <f>'Dashboard M2 Imports Data'!RX13*1000</f>
        <v/>
      </c>
      <c r="TT31">
        <f>'Dashboard M2 Imports Data'!RY13*1000</f>
        <v/>
      </c>
      <c r="TU31">
        <f>'Dashboard M2 Imports Data'!RZ13*1000</f>
        <v/>
      </c>
      <c r="TV31">
        <f>'Dashboard M2 Imports Data'!SA13*1000</f>
        <v/>
      </c>
      <c r="TW31">
        <f>'Dashboard M2 Imports Data'!SB13*1000</f>
        <v/>
      </c>
      <c r="TX31">
        <f>'Dashboard M2 Imports Data'!SC13*1000</f>
        <v/>
      </c>
      <c r="TY31">
        <f>'Dashboard M2 Imports Data'!SD13*1000</f>
        <v/>
      </c>
      <c r="TZ31">
        <f>'Dashboard M2 Imports Data'!SE13*1000</f>
        <v/>
      </c>
    </row>
    <row r="32" spans="1:546">
      <c r="A32" t="s">
        <v>14</v>
      </c>
      <c r="B32" t="s">
        <v>99</v>
      </c>
      <c r="BC32">
        <f>SUM(BC33:BC34)</f>
        <v/>
      </c>
      <c r="BD32">
        <f>SUM(BD33:BD34)</f>
        <v/>
      </c>
      <c r="BE32">
        <f>SUM(BE33:BE34)</f>
        <v/>
      </c>
      <c r="BF32">
        <f>SUM(BF33:BF34)</f>
        <v/>
      </c>
      <c r="BG32">
        <f>SUM(BG33:BG34)</f>
        <v/>
      </c>
      <c r="BH32">
        <f>SUM(BH33:BH34)</f>
        <v/>
      </c>
      <c r="BI32">
        <f>SUM(BI33:BI34)</f>
        <v/>
      </c>
      <c r="BJ32">
        <f>SUM(BJ33:BJ34)</f>
        <v/>
      </c>
      <c r="BK32">
        <f>SUM(BK33:BK34)</f>
        <v/>
      </c>
      <c r="BL32">
        <f>SUM(BL33:BL34)</f>
        <v/>
      </c>
      <c r="BM32">
        <f>SUM(BM33:BM34)</f>
        <v/>
      </c>
      <c r="BN32">
        <f>SUM(BN33:BN34)</f>
        <v/>
      </c>
      <c r="BO32">
        <f>SUM(BO33:BO34)</f>
        <v/>
      </c>
      <c r="BP32">
        <f>SUM(BP33:BP34)</f>
        <v/>
      </c>
      <c r="BQ32">
        <f>SUM(BQ33:BQ34)</f>
        <v/>
      </c>
      <c r="BR32">
        <f>SUM(BR33:BR34)</f>
        <v/>
      </c>
      <c r="BS32">
        <f>SUM(BS33:BS34)</f>
        <v/>
      </c>
      <c r="BT32">
        <f>SUM(BT33:BT34)</f>
        <v/>
      </c>
      <c r="BU32">
        <f>SUM(BU33:BU34)</f>
        <v/>
      </c>
      <c r="BV32">
        <f>SUM(BV33:BV34)</f>
        <v/>
      </c>
      <c r="BW32">
        <f>SUM(BW33:BW34)</f>
        <v/>
      </c>
      <c r="BX32">
        <f>SUM(BX33:BX34)</f>
        <v/>
      </c>
      <c r="BY32">
        <f>SUM(BY33:BY34)</f>
        <v/>
      </c>
      <c r="BZ32">
        <f>SUM(BZ33:BZ34)</f>
        <v/>
      </c>
      <c r="CA32">
        <f>SUM(CA33:CA34)</f>
        <v/>
      </c>
      <c r="CB32">
        <f>SUM(CB33:CB34)</f>
        <v/>
      </c>
      <c r="CC32">
        <f>SUM(CC33:CC34)</f>
        <v/>
      </c>
      <c r="CD32">
        <f>SUM(CD33:CD34)</f>
        <v/>
      </c>
      <c r="CE32">
        <f>SUM(CE33:CE34)</f>
        <v/>
      </c>
      <c r="CF32">
        <f>SUM(CF33:CF34)</f>
        <v/>
      </c>
      <c r="CG32">
        <f>SUM(CG33:CG34)</f>
        <v/>
      </c>
      <c r="CH32">
        <f>SUM(CH33:CH34)</f>
        <v/>
      </c>
      <c r="CI32">
        <f>SUM(CI33:CI34)</f>
        <v/>
      </c>
      <c r="CJ32">
        <f>SUM(CJ33:CJ34)</f>
        <v/>
      </c>
      <c r="CK32">
        <f>SUM(CK33:CK34)</f>
        <v/>
      </c>
      <c r="CL32">
        <f>SUM(CL33:CL34)</f>
        <v/>
      </c>
      <c r="CM32">
        <f>SUM(CM33:CM34)</f>
        <v/>
      </c>
      <c r="CN32">
        <f>SUM(CN33:CN34)</f>
        <v/>
      </c>
      <c r="CO32">
        <f>SUM(CO33:CO34)</f>
        <v/>
      </c>
      <c r="CP32">
        <f>SUM(CP33:CP34)</f>
        <v/>
      </c>
      <c r="CQ32">
        <f>SUM(CQ33:CQ34)</f>
        <v/>
      </c>
      <c r="CR32">
        <f>SUM(CR33:CR34)</f>
        <v/>
      </c>
      <c r="CS32">
        <f>SUM(CS33:CS34)</f>
        <v/>
      </c>
      <c r="CT32">
        <f>SUM(CT33:CT34)</f>
        <v/>
      </c>
      <c r="CU32">
        <f>SUM(CU33:CU34)</f>
        <v/>
      </c>
      <c r="CV32">
        <f>SUM(CV33:CV34)</f>
        <v/>
      </c>
      <c r="CW32">
        <f>SUM(CW33:CW34)</f>
        <v/>
      </c>
      <c r="CX32">
        <f>SUM(CX33:CX34)</f>
        <v/>
      </c>
      <c r="CY32">
        <f>SUM(CY33:CY34)</f>
        <v/>
      </c>
      <c r="CZ32">
        <f>SUM(CZ33:CZ34)</f>
        <v/>
      </c>
      <c r="DA32">
        <f>SUM(DA33:DA34)</f>
        <v/>
      </c>
      <c r="DB32">
        <f>SUM(DB33:DB34)</f>
        <v/>
      </c>
      <c r="DC32">
        <f>SUM(DC33:DC34)</f>
        <v/>
      </c>
      <c r="DD32">
        <f>SUM(DD33:DD34)</f>
        <v/>
      </c>
      <c r="DE32">
        <f>SUM(DE33:DE34)</f>
        <v/>
      </c>
      <c r="DF32">
        <f>SUM(DF33:DF34)</f>
        <v/>
      </c>
      <c r="DG32">
        <f>SUM(DG33:DG34)</f>
        <v/>
      </c>
      <c r="DH32">
        <f>SUM(DH33:DH34)</f>
        <v/>
      </c>
      <c r="DI32">
        <f>SUM(DI33:DI34)</f>
        <v/>
      </c>
      <c r="DJ32">
        <f>SUM(DJ33:DJ34)</f>
        <v/>
      </c>
      <c r="DK32">
        <f>SUM(DK33:DK34)</f>
        <v/>
      </c>
      <c r="DL32">
        <f>SUM(DL33:DL34)</f>
        <v/>
      </c>
      <c r="DM32">
        <f>SUM(DM33:DM34)</f>
        <v/>
      </c>
      <c r="DN32">
        <f>SUM(DN33:DN34)</f>
        <v/>
      </c>
      <c r="DO32">
        <f>SUM(DO33:DO34)</f>
        <v/>
      </c>
      <c r="DP32">
        <f>SUM(DP33:DP34)</f>
        <v/>
      </c>
      <c r="DQ32">
        <f>SUM(DQ33:DQ34)</f>
        <v/>
      </c>
      <c r="DR32">
        <f>SUM(DR33:DR34)</f>
        <v/>
      </c>
      <c r="DS32">
        <f>SUM(DS33:DS34)</f>
        <v/>
      </c>
      <c r="DT32">
        <f>SUM(DT33:DT34)</f>
        <v/>
      </c>
      <c r="DU32">
        <f>SUM(DU33:DU34)</f>
        <v/>
      </c>
      <c r="DV32">
        <f>SUM(DV33:DV34)</f>
        <v/>
      </c>
      <c r="DW32">
        <f>SUM(DW33:DW34)</f>
        <v/>
      </c>
      <c r="DX32">
        <f>SUM(DX33:DX34)</f>
        <v/>
      </c>
      <c r="DY32">
        <f>SUM(DY33:DY34)</f>
        <v/>
      </c>
      <c r="DZ32">
        <f>SUM(DZ33:DZ34)</f>
        <v/>
      </c>
      <c r="EA32">
        <f>SUM(EA33:EA34)</f>
        <v/>
      </c>
      <c r="EB32">
        <f>SUM(EB33:EB34)</f>
        <v/>
      </c>
      <c r="EC32">
        <f>SUM(EC33:EC34)</f>
        <v/>
      </c>
      <c r="ED32">
        <f>SUM(ED33:ED34)</f>
        <v/>
      </c>
      <c r="EE32">
        <f>SUM(EE33:EE34)</f>
        <v/>
      </c>
      <c r="EF32">
        <f>SUM(EF33:EF34)</f>
        <v/>
      </c>
      <c r="EG32">
        <f>SUM(EG33:EG34)</f>
        <v/>
      </c>
      <c r="EH32">
        <f>SUM(EH33:EH34)</f>
        <v/>
      </c>
      <c r="EI32">
        <f>SUM(EI33:EI34)</f>
        <v/>
      </c>
      <c r="EJ32">
        <f>SUM(EJ33:EJ34)</f>
        <v/>
      </c>
      <c r="EK32">
        <f>SUM(EK33:EK34)</f>
        <v/>
      </c>
      <c r="EL32">
        <f>SUM(EL33:EL34)</f>
        <v/>
      </c>
      <c r="EM32">
        <f>SUM(EM33:EM34)</f>
        <v/>
      </c>
      <c r="EN32">
        <f>SUM(EN33:EN34)</f>
        <v/>
      </c>
      <c r="EO32">
        <f>SUM(EO33:EO34)</f>
        <v/>
      </c>
      <c r="EP32">
        <f>SUM(EP33:EP34)</f>
        <v/>
      </c>
      <c r="EQ32">
        <f>SUM(EQ33:EQ34)</f>
        <v/>
      </c>
      <c r="ER32">
        <f>SUM(ER33:ER34)</f>
        <v/>
      </c>
      <c r="ES32">
        <f>SUM(ES33:ES34)</f>
        <v/>
      </c>
      <c r="ET32">
        <f>SUM(ET33:ET34)</f>
        <v/>
      </c>
      <c r="EU32">
        <f>SUM(EU33:EU34)</f>
        <v/>
      </c>
      <c r="EV32">
        <f>SUM(EV33:EV34)</f>
        <v/>
      </c>
      <c r="EW32">
        <f>SUM(EW33:EW34)</f>
        <v/>
      </c>
      <c r="EX32">
        <f>SUM(EX33:EX34)</f>
        <v/>
      </c>
      <c r="EY32">
        <f>SUM(EY33:EY34)</f>
        <v/>
      </c>
      <c r="EZ32">
        <f>SUM(EZ33:EZ34)</f>
        <v/>
      </c>
      <c r="FA32">
        <f>SUM(FA33:FA34)</f>
        <v/>
      </c>
      <c r="FB32">
        <f>SUM(FB33:FB34)</f>
        <v/>
      </c>
      <c r="FC32">
        <f>SUM(FC33:FC34)</f>
        <v/>
      </c>
      <c r="FD32">
        <f>SUM(FD33:FD34)</f>
        <v/>
      </c>
      <c r="FE32">
        <f>SUM(FE33:FE34)</f>
        <v/>
      </c>
      <c r="FF32">
        <f>SUM(FF33:FF34)</f>
        <v/>
      </c>
      <c r="FG32">
        <f>SUM(FG33:FG34)</f>
        <v/>
      </c>
      <c r="FH32">
        <f>SUM(FH33:FH34)</f>
        <v/>
      </c>
      <c r="FI32">
        <f>SUM(FI33:FI34)</f>
        <v/>
      </c>
      <c r="FJ32">
        <f>SUM(FJ33:FJ34)</f>
        <v/>
      </c>
      <c r="FK32">
        <f>SUM(FK33:FK34)</f>
        <v/>
      </c>
      <c r="FL32">
        <f>SUM(FL33:FL34)</f>
        <v/>
      </c>
      <c r="FM32">
        <f>SUM(FM33:FM34)</f>
        <v/>
      </c>
      <c r="FN32">
        <f>SUM(FN33:FN34)</f>
        <v/>
      </c>
      <c r="FO32">
        <f>SUM(FO33:FO34)</f>
        <v/>
      </c>
      <c r="FP32">
        <f>SUM(FP33:FP34)</f>
        <v/>
      </c>
      <c r="FQ32">
        <f>SUM(FQ33:FQ34)</f>
        <v/>
      </c>
      <c r="FR32">
        <f>SUM(FR33:FR34)</f>
        <v/>
      </c>
      <c r="FS32">
        <f>SUM(FS33:FS34)</f>
        <v/>
      </c>
      <c r="FT32">
        <f>SUM(FT33:FT34)</f>
        <v/>
      </c>
      <c r="FU32">
        <f>SUM(FU33:FU34)</f>
        <v/>
      </c>
      <c r="FV32">
        <f>SUM(FV33:FV34)</f>
        <v/>
      </c>
      <c r="FW32">
        <f>SUM(FW33:FW34)</f>
        <v/>
      </c>
      <c r="FX32">
        <f>SUM(FX33:FX34)</f>
        <v/>
      </c>
      <c r="FY32">
        <f>SUM(FY33:FY34)</f>
        <v/>
      </c>
      <c r="FZ32">
        <f>SUM(FZ33:FZ34)</f>
        <v/>
      </c>
      <c r="GA32">
        <f>SUM(GA33:GA34)</f>
        <v/>
      </c>
      <c r="GB32">
        <f>SUM(GB33:GB34)</f>
        <v/>
      </c>
      <c r="GC32">
        <f>SUM(GC33:GC34)</f>
        <v/>
      </c>
      <c r="GD32">
        <f>SUM(GD33:GD34)</f>
        <v/>
      </c>
      <c r="GE32">
        <f>SUM(GE33:GE34)</f>
        <v/>
      </c>
      <c r="GF32">
        <f>SUM(GF33:GF34)</f>
        <v/>
      </c>
      <c r="GG32">
        <f>SUM(GG33:GG34)</f>
        <v/>
      </c>
      <c r="GH32">
        <f>SUM(GH33:GH34)</f>
        <v/>
      </c>
      <c r="GI32">
        <f>SUM(GI33:GI34)</f>
        <v/>
      </c>
      <c r="GJ32">
        <f>SUM(GJ33:GJ34)</f>
        <v/>
      </c>
      <c r="GK32">
        <f>SUM(GK33:GK34)</f>
        <v/>
      </c>
      <c r="GL32">
        <f>SUM(GL33:GL34)</f>
        <v/>
      </c>
      <c r="GM32">
        <f>SUM(GM33:GM34)</f>
        <v/>
      </c>
      <c r="GN32">
        <f>SUM(GN33:GN34)</f>
        <v/>
      </c>
      <c r="GO32">
        <f>SUM(GO33:GO34)</f>
        <v/>
      </c>
      <c r="GP32">
        <f>SUM(GP33:GP34)</f>
        <v/>
      </c>
      <c r="GQ32">
        <f>SUM(GQ33:GQ34)</f>
        <v/>
      </c>
      <c r="GR32">
        <f>SUM(GR33:GR34)</f>
        <v/>
      </c>
      <c r="GS32">
        <f>SUM(GS33:GS34)</f>
        <v/>
      </c>
      <c r="GT32">
        <f>SUM(GT33:GT34)</f>
        <v/>
      </c>
      <c r="GU32">
        <f>SUM(GU33:GU34)</f>
        <v/>
      </c>
      <c r="GV32">
        <f>SUM(GV33:GV34)</f>
        <v/>
      </c>
      <c r="GW32">
        <f>SUM(GW33:GW34)</f>
        <v/>
      </c>
      <c r="GX32">
        <f>SUM(GX33:GX34)</f>
        <v/>
      </c>
      <c r="GY32">
        <f>SUM(GY33:GY34)</f>
        <v/>
      </c>
      <c r="GZ32">
        <f>SUM(GZ33:GZ34)</f>
        <v/>
      </c>
      <c r="HA32">
        <f>SUM(HA33:HA34)</f>
        <v/>
      </c>
      <c r="HB32">
        <f>SUM(HB33:HB34)</f>
        <v/>
      </c>
      <c r="HC32">
        <f>SUM(HC33:HC34)</f>
        <v/>
      </c>
      <c r="HD32">
        <f>SUM(HD33:HD34)</f>
        <v/>
      </c>
      <c r="HE32">
        <f>SUM(HE33:HE34)</f>
        <v/>
      </c>
      <c r="HF32">
        <f>SUM(HF33:HF34)</f>
        <v/>
      </c>
      <c r="HG32">
        <f>SUM(HG33:HG34)</f>
        <v/>
      </c>
      <c r="HH32">
        <f>SUM(HH33:HH34)</f>
        <v/>
      </c>
      <c r="HI32">
        <f>SUM(HI33:HI34)</f>
        <v/>
      </c>
      <c r="HJ32">
        <f>SUM(HJ33:HJ34)</f>
        <v/>
      </c>
      <c r="HK32">
        <f>SUM(HK33:HK34)</f>
        <v/>
      </c>
      <c r="HL32">
        <f>SUM(HL33:HL34)</f>
        <v/>
      </c>
      <c r="HM32">
        <f>SUM(HM33:HM34)</f>
        <v/>
      </c>
      <c r="HN32">
        <f>SUM(HN33:HN34)</f>
        <v/>
      </c>
      <c r="HO32">
        <f>SUM(HO33:HO34)</f>
        <v/>
      </c>
      <c r="HP32">
        <f>SUM(HP33:HP34)</f>
        <v/>
      </c>
      <c r="HQ32">
        <f>SUM(HQ33:HQ34)</f>
        <v/>
      </c>
      <c r="HR32">
        <f>SUM(HR33:HR34)</f>
        <v/>
      </c>
      <c r="HS32">
        <f>SUM(HS33:HS34)</f>
        <v/>
      </c>
      <c r="HT32">
        <f>SUM(HT33:HT34)</f>
        <v/>
      </c>
      <c r="HU32">
        <f>SUM(HU33:HU34)</f>
        <v/>
      </c>
      <c r="HV32">
        <f>SUM(HV33:HV34)</f>
        <v/>
      </c>
      <c r="HW32">
        <f>SUM(HW33:HW34)</f>
        <v/>
      </c>
      <c r="HX32">
        <f>SUM(HX33:HX34)</f>
        <v/>
      </c>
      <c r="HY32">
        <f>SUM(HY33:HY34)</f>
        <v/>
      </c>
      <c r="HZ32">
        <f>SUM(HZ33:HZ34)</f>
        <v/>
      </c>
      <c r="IA32">
        <f>SUM(IA33:IA34)</f>
        <v/>
      </c>
      <c r="IB32">
        <f>SUM(IB33:IB34)</f>
        <v/>
      </c>
      <c r="IC32">
        <f>SUM(IC33:IC34)</f>
        <v/>
      </c>
      <c r="ID32">
        <f>SUM(ID33:ID34)</f>
        <v/>
      </c>
      <c r="IE32">
        <f>SUM(IE33:IE34)</f>
        <v/>
      </c>
      <c r="IF32">
        <f>SUM(IF33:IF34)</f>
        <v/>
      </c>
      <c r="IG32">
        <f>SUM(IG33:IG34)</f>
        <v/>
      </c>
      <c r="IH32">
        <f>SUM(IH33:IH34)</f>
        <v/>
      </c>
      <c r="II32">
        <f>SUM(II33:II34)</f>
        <v/>
      </c>
      <c r="IJ32">
        <f>SUM(IJ33:IJ34)</f>
        <v/>
      </c>
      <c r="IK32">
        <f>SUM(IK33:IK34)</f>
        <v/>
      </c>
      <c r="IL32">
        <f>SUM(IL33:IL34)</f>
        <v/>
      </c>
      <c r="IM32">
        <f>SUM(IM33:IM34)</f>
        <v/>
      </c>
      <c r="IN32">
        <f>SUM(IN33:IN34)</f>
        <v/>
      </c>
      <c r="IO32">
        <f>SUM(IO33:IO34)</f>
        <v/>
      </c>
      <c r="IP32">
        <f>SUM(IP33:IP34)</f>
        <v/>
      </c>
      <c r="IQ32">
        <f>SUM(IQ33:IQ34)</f>
        <v/>
      </c>
      <c r="IR32">
        <f>SUM(IR33:IR34)</f>
        <v/>
      </c>
      <c r="IS32">
        <f>SUM(IS33:IS34)</f>
        <v/>
      </c>
      <c r="IT32">
        <f>SUM(IT33:IT34)</f>
        <v/>
      </c>
      <c r="IU32">
        <f>SUM(IU33:IU34)</f>
        <v/>
      </c>
      <c r="IV32">
        <f>SUM(IV33:IV34)</f>
        <v/>
      </c>
      <c r="IW32">
        <f>SUM(IW33:IW34)</f>
        <v/>
      </c>
      <c r="IX32">
        <f>SUM(IX33:IX34)</f>
        <v/>
      </c>
      <c r="IY32">
        <f>SUM(IY33:IY34)</f>
        <v/>
      </c>
      <c r="IZ32">
        <f>SUM(IZ33:IZ34)</f>
        <v/>
      </c>
      <c r="JA32">
        <f>SUM(JA33:JA34)</f>
        <v/>
      </c>
      <c r="JB32">
        <f>SUM(JB33:JB34)</f>
        <v/>
      </c>
      <c r="JC32">
        <f>SUM(JC33:JC34)</f>
        <v/>
      </c>
      <c r="JD32">
        <f>SUM(JD33:JD34)</f>
        <v/>
      </c>
      <c r="JE32">
        <f>SUM(JE33:JE34)</f>
        <v/>
      </c>
      <c r="JF32">
        <f>SUM(JF33:JF34)</f>
        <v/>
      </c>
      <c r="JG32">
        <f>SUM(JG33:JG34)</f>
        <v/>
      </c>
      <c r="JH32">
        <f>SUM(JH33:JH34)</f>
        <v/>
      </c>
      <c r="JI32">
        <f>SUM(JI33:JI34)</f>
        <v/>
      </c>
      <c r="JJ32">
        <f>SUM(JJ33:JJ34)</f>
        <v/>
      </c>
      <c r="JK32">
        <f>SUM(JK33:JK34)</f>
        <v/>
      </c>
      <c r="JL32">
        <f>SUM(JL33:JL34)</f>
        <v/>
      </c>
      <c r="JM32">
        <f>SUM(JM33:JM34)</f>
        <v/>
      </c>
      <c r="JN32">
        <f>SUM(JN33:JN34)</f>
        <v/>
      </c>
      <c r="JO32">
        <f>SUM(JO33:JO34)</f>
        <v/>
      </c>
      <c r="JP32">
        <f>SUM(JP33:JP34)</f>
        <v/>
      </c>
      <c r="JQ32">
        <f>SUM(JQ33:JQ34)</f>
        <v/>
      </c>
      <c r="JR32">
        <f>SUM(JR33:JR34)</f>
        <v/>
      </c>
      <c r="JS32">
        <f>SUM(JS33:JS34)</f>
        <v/>
      </c>
      <c r="JT32">
        <f>SUM(JT33:JT34)</f>
        <v/>
      </c>
      <c r="JU32">
        <f>SUM(JU33:JU34)</f>
        <v/>
      </c>
      <c r="JV32">
        <f>SUM(JV33:JV34)</f>
        <v/>
      </c>
      <c r="JW32">
        <f>SUM(JW33:JW34)</f>
        <v/>
      </c>
      <c r="JX32">
        <f>SUM(JX33:JX34)</f>
        <v/>
      </c>
      <c r="JY32">
        <f>SUM(JY33:JY34)</f>
        <v/>
      </c>
      <c r="JZ32">
        <f>SUM(JZ33:JZ34)</f>
        <v/>
      </c>
      <c r="KA32">
        <f>SUM(KA33:KA34)</f>
        <v/>
      </c>
      <c r="KB32">
        <f>SUM(KB33:KB34)</f>
        <v/>
      </c>
      <c r="KC32">
        <f>SUM(KC33:KC34)</f>
        <v/>
      </c>
      <c r="KD32">
        <f>SUM(KD33:KD34)</f>
        <v/>
      </c>
      <c r="KE32">
        <f>SUM(KE33:KE34)</f>
        <v/>
      </c>
      <c r="KF32">
        <f>SUM(KF33:KF34)</f>
        <v/>
      </c>
      <c r="KG32">
        <f>SUM(KG33:KG34)</f>
        <v/>
      </c>
      <c r="KH32">
        <f>SUM(KH33:KH34)</f>
        <v/>
      </c>
      <c r="KI32">
        <f>SUM(KI33:KI34)</f>
        <v/>
      </c>
      <c r="KJ32">
        <f>SUM(KJ33:KJ34)</f>
        <v/>
      </c>
      <c r="KK32">
        <f>SUM(KK33:KK34)</f>
        <v/>
      </c>
      <c r="KL32">
        <f>SUM(KL33:KL34)</f>
        <v/>
      </c>
      <c r="KM32">
        <f>SUM(KM33:KM34)</f>
        <v/>
      </c>
      <c r="KN32">
        <f>SUM(KN33:KN34)</f>
        <v/>
      </c>
      <c r="KO32">
        <f>SUM(KO33:KO34)</f>
        <v/>
      </c>
      <c r="KP32">
        <f>SUM(KP33:KP34)</f>
        <v/>
      </c>
      <c r="KQ32">
        <f>SUM(KQ33:KQ34)</f>
        <v/>
      </c>
      <c r="KR32">
        <f>SUM(KR33:KR34)</f>
        <v/>
      </c>
      <c r="KS32">
        <f>SUM(KS33:KS34)</f>
        <v/>
      </c>
      <c r="KT32">
        <f>SUM(KT33:KT34)</f>
        <v/>
      </c>
      <c r="KU32">
        <f>SUM(KU33:KU34)</f>
        <v/>
      </c>
      <c r="KV32">
        <f>SUM(KV33:KV34)</f>
        <v/>
      </c>
      <c r="KW32">
        <f>SUM(KW33:KW34)</f>
        <v/>
      </c>
      <c r="KX32">
        <f>SUM(KX33:KX34)</f>
        <v/>
      </c>
      <c r="KY32">
        <f>SUM(KY33:KY34)</f>
        <v/>
      </c>
      <c r="KZ32">
        <f>SUM(KZ33:KZ34)</f>
        <v/>
      </c>
      <c r="LA32">
        <f>SUM(LA33:LA34)</f>
        <v/>
      </c>
      <c r="LB32">
        <f>SUM(LB33:LB34)</f>
        <v/>
      </c>
      <c r="LC32">
        <f>SUM(LC33:LC34)</f>
        <v/>
      </c>
      <c r="LD32">
        <f>SUM(LD33:LD34)</f>
        <v/>
      </c>
      <c r="LE32">
        <f>SUM(LE33:LE34)</f>
        <v/>
      </c>
      <c r="LF32">
        <f>SUM(LF33:LF34)</f>
        <v/>
      </c>
      <c r="LG32">
        <f>SUM(LG33:LG34)</f>
        <v/>
      </c>
      <c r="LH32">
        <f>SUM(LH33:LH34)</f>
        <v/>
      </c>
      <c r="LI32">
        <f>SUM(LI33:LI34)</f>
        <v/>
      </c>
      <c r="LJ32">
        <f>SUM(LJ33:LJ34)</f>
        <v/>
      </c>
      <c r="LK32">
        <f>SUM(LK33:LK34)</f>
        <v/>
      </c>
      <c r="LL32">
        <f>SUM(LL33:LL34)</f>
        <v/>
      </c>
      <c r="LM32">
        <f>SUM(LM33:LM34)</f>
        <v/>
      </c>
      <c r="LN32">
        <f>SUM(LN33:LN34)</f>
        <v/>
      </c>
      <c r="LO32">
        <f>SUM(LO33:LO34)</f>
        <v/>
      </c>
      <c r="LP32">
        <f>SUM(LP33:LP34)</f>
        <v/>
      </c>
      <c r="LQ32">
        <f>SUM(LQ33:LQ34)</f>
        <v/>
      </c>
      <c r="LR32">
        <f>SUM(LR33:LR34)</f>
        <v/>
      </c>
      <c r="LS32">
        <f>SUM(LS33:LS34)</f>
        <v/>
      </c>
      <c r="LT32">
        <f>SUM(LT33:LT34)</f>
        <v/>
      </c>
      <c r="LU32">
        <f>SUM(LU33:LU34)</f>
        <v/>
      </c>
      <c r="LV32">
        <f>SUM(LV33:LV34)</f>
        <v/>
      </c>
      <c r="LW32">
        <f>SUM(LW33:LW34)</f>
        <v/>
      </c>
      <c r="LX32">
        <f>SUM(LX33:LX34)</f>
        <v/>
      </c>
      <c r="LY32">
        <f>SUM(LY33:LY34)</f>
        <v/>
      </c>
      <c r="LZ32">
        <f>SUM(LZ33:LZ34)</f>
        <v/>
      </c>
      <c r="MA32">
        <f>SUM(MA33:MA34)</f>
        <v/>
      </c>
      <c r="MB32">
        <f>SUM(MB33:MB34)</f>
        <v/>
      </c>
      <c r="MC32">
        <f>SUM(MC33:MC34)</f>
        <v/>
      </c>
      <c r="MD32">
        <f>SUM(MD33:MD34)</f>
        <v/>
      </c>
      <c r="ME32">
        <f>SUM(ME33:ME34)</f>
        <v/>
      </c>
      <c r="MF32">
        <f>SUM(MF33:MF34)</f>
        <v/>
      </c>
      <c r="MG32">
        <f>SUM(MG33:MG34)</f>
        <v/>
      </c>
      <c r="MH32">
        <f>SUM(MH33:MH34)</f>
        <v/>
      </c>
      <c r="MI32">
        <f>SUM(MI33:MI34)</f>
        <v/>
      </c>
      <c r="MJ32">
        <f>SUM(MJ33:MJ34)</f>
        <v/>
      </c>
      <c r="MK32">
        <f>SUM(MK33:MK34)</f>
        <v/>
      </c>
      <c r="ML32">
        <f>SUM(ML33:ML34)</f>
        <v/>
      </c>
      <c r="MM32">
        <f>SUM(MM33:MM34)</f>
        <v/>
      </c>
      <c r="MN32">
        <f>SUM(MN33:MN34)</f>
        <v/>
      </c>
      <c r="MO32">
        <f>SUM(MO33:MO34)</f>
        <v/>
      </c>
      <c r="MP32">
        <f>SUM(MP33:MP34)</f>
        <v/>
      </c>
      <c r="MQ32">
        <f>SUM(MQ33:MQ34)</f>
        <v/>
      </c>
      <c r="MR32">
        <f>SUM(MR33:MR34)</f>
        <v/>
      </c>
      <c r="MS32">
        <f>SUM(MS33:MS34)</f>
        <v/>
      </c>
      <c r="MT32">
        <f>SUM(MT33:MT34)</f>
        <v/>
      </c>
      <c r="MU32">
        <f>SUM(MU33:MU34)</f>
        <v/>
      </c>
      <c r="MV32">
        <f>SUM(MV33:MV34)</f>
        <v/>
      </c>
      <c r="MW32">
        <f>SUM(MW33:MW34)</f>
        <v/>
      </c>
      <c r="MX32">
        <f>SUM(MX33:MX34)</f>
        <v/>
      </c>
      <c r="MY32">
        <f>SUM(MY33:MY34)</f>
        <v/>
      </c>
      <c r="MZ32">
        <f>SUM(MZ33:MZ34)</f>
        <v/>
      </c>
      <c r="NA32">
        <f>SUM(NA33:NA34)</f>
        <v/>
      </c>
      <c r="NB32">
        <f>SUM(NB33:NB34)</f>
        <v/>
      </c>
      <c r="NC32">
        <f>SUM(NC33:NC34)</f>
        <v/>
      </c>
      <c r="ND32">
        <f>SUM(ND33:ND34)</f>
        <v/>
      </c>
      <c r="NE32">
        <f>SUM(NE33:NE34)</f>
        <v/>
      </c>
      <c r="NF32">
        <f>SUM(NF33:NF34)</f>
        <v/>
      </c>
      <c r="NG32">
        <f>SUM(NG33:NG34)</f>
        <v/>
      </c>
      <c r="NH32">
        <f>SUM(NH33:NH34)</f>
        <v/>
      </c>
      <c r="NI32">
        <f>SUM(NI33:NI34)</f>
        <v/>
      </c>
      <c r="NJ32">
        <f>SUM(NJ33:NJ34)</f>
        <v/>
      </c>
      <c r="NK32">
        <f>SUM(NK33:NK34)</f>
        <v/>
      </c>
      <c r="NL32">
        <f>SUM(NL33:NL34)</f>
        <v/>
      </c>
      <c r="NM32">
        <f>SUM(NM33:NM34)</f>
        <v/>
      </c>
      <c r="NN32">
        <f>SUM(NN33:NN34)</f>
        <v/>
      </c>
      <c r="NO32">
        <f>SUM(NO33:NO34)</f>
        <v/>
      </c>
      <c r="NP32">
        <f>SUM(NP33:NP34)</f>
        <v/>
      </c>
      <c r="NQ32">
        <f>SUM(NQ33:NQ34)</f>
        <v/>
      </c>
      <c r="NR32">
        <f>SUM(NR33:NR34)</f>
        <v/>
      </c>
      <c r="NS32">
        <f>SUM(NS33:NS34)</f>
        <v/>
      </c>
      <c r="NT32">
        <f>SUM(NT33:NT34)</f>
        <v/>
      </c>
      <c r="NU32">
        <f>SUM(NU33:NU34)</f>
        <v/>
      </c>
      <c r="NV32">
        <f>SUM(NV33:NV34)</f>
        <v/>
      </c>
      <c r="NW32">
        <f>SUM(NW33:NW34)</f>
        <v/>
      </c>
      <c r="NX32">
        <f>SUM(NX33:NX34)</f>
        <v/>
      </c>
      <c r="NY32">
        <f>SUM(NY33:NY34)</f>
        <v/>
      </c>
      <c r="NZ32">
        <f>SUM(NZ33:NZ34)</f>
        <v/>
      </c>
      <c r="OA32">
        <f>SUM(OA33:OA34)</f>
        <v/>
      </c>
      <c r="OB32">
        <f>SUM(OB33:OB34)</f>
        <v/>
      </c>
      <c r="OC32">
        <f>SUM(OC33:OC34)</f>
        <v/>
      </c>
      <c r="OD32">
        <f>SUM(OD33:OD34)</f>
        <v/>
      </c>
      <c r="OE32">
        <f>SUM(OE33:OE34)</f>
        <v/>
      </c>
      <c r="OF32">
        <f>SUM(OF33:OF34)</f>
        <v/>
      </c>
      <c r="OG32">
        <f>SUM(OG33:OG34)</f>
        <v/>
      </c>
      <c r="OH32">
        <f>SUM(OH33:OH34)</f>
        <v/>
      </c>
      <c r="OI32">
        <f>SUM(OI33:OI34)</f>
        <v/>
      </c>
      <c r="OJ32">
        <f>SUM(OJ33:OJ34)</f>
        <v/>
      </c>
      <c r="OK32">
        <f>SUM(OK33:OK34)</f>
        <v/>
      </c>
      <c r="OL32">
        <f>SUM(OL33:OL34)</f>
        <v/>
      </c>
      <c r="OM32">
        <f>SUM(OM33:OM34)</f>
        <v/>
      </c>
      <c r="ON32">
        <f>SUM(ON33:ON34)</f>
        <v/>
      </c>
      <c r="OO32">
        <f>SUM(OO33:OO34)</f>
        <v/>
      </c>
      <c r="OP32">
        <f>SUM(OP33:OP34)</f>
        <v/>
      </c>
      <c r="OQ32">
        <f>SUM(OQ33:OQ34)</f>
        <v/>
      </c>
      <c r="OR32">
        <f>SUM(OR33:OR34)</f>
        <v/>
      </c>
      <c r="OS32">
        <f>SUM(OS33:OS34)</f>
        <v/>
      </c>
      <c r="OT32">
        <f>SUM(OT33:OT34)</f>
        <v/>
      </c>
      <c r="OU32">
        <f>SUM(OU33:OU34)</f>
        <v/>
      </c>
      <c r="OV32">
        <f>SUM(OV33:OV34)</f>
        <v/>
      </c>
      <c r="OW32">
        <f>SUM(OW33:OW34)</f>
        <v/>
      </c>
      <c r="OX32">
        <f>SUM(OX33:OX34)</f>
        <v/>
      </c>
      <c r="OY32">
        <f>SUM(OY33:OY34)</f>
        <v/>
      </c>
      <c r="OZ32">
        <f>SUM(OZ33:OZ34)</f>
        <v/>
      </c>
      <c r="PA32">
        <f>SUM(PA33:PA34)</f>
        <v/>
      </c>
      <c r="PB32">
        <f>SUM(PB33:PB34)</f>
        <v/>
      </c>
      <c r="PC32">
        <f>SUM(PC33:PC34)</f>
        <v/>
      </c>
      <c r="PD32">
        <f>SUM(PD33:PD34)</f>
        <v/>
      </c>
      <c r="PE32">
        <f>SUM(PE33:PE34)</f>
        <v/>
      </c>
      <c r="PF32">
        <f>SUM(PF33:PF34)</f>
        <v/>
      </c>
      <c r="PG32">
        <f>SUM(PG33:PG34)</f>
        <v/>
      </c>
      <c r="PH32">
        <f>SUM(PH33:PH34)</f>
        <v/>
      </c>
      <c r="PI32">
        <f>SUM(PI33:PI34)</f>
        <v/>
      </c>
      <c r="PJ32">
        <f>SUM(PJ33:PJ34)</f>
        <v/>
      </c>
      <c r="PK32">
        <f>SUM(PK33:PK34)</f>
        <v/>
      </c>
      <c r="PL32">
        <f>SUM(PL33:PL34)</f>
        <v/>
      </c>
      <c r="PM32">
        <f>SUM(PM33:PM34)</f>
        <v/>
      </c>
      <c r="PN32">
        <f>SUM(PN33:PN34)</f>
        <v/>
      </c>
      <c r="PO32">
        <f>SUM(PO33:PO34)</f>
        <v/>
      </c>
      <c r="PP32">
        <f>SUM(PP33:PP34)</f>
        <v/>
      </c>
      <c r="PQ32">
        <f>SUM(PQ33:PQ34)</f>
        <v/>
      </c>
      <c r="PR32">
        <f>SUM(PR33:PR34)</f>
        <v/>
      </c>
      <c r="PS32">
        <f>SUM(PS33:PS34)</f>
        <v/>
      </c>
      <c r="PT32">
        <f>SUM(PT33:PT34)</f>
        <v/>
      </c>
      <c r="PU32">
        <f>SUM(PU33:PU34)</f>
        <v/>
      </c>
      <c r="PV32">
        <f>SUM(PV33:PV34)</f>
        <v/>
      </c>
      <c r="PW32">
        <f>SUM(PW33:PW34)</f>
        <v/>
      </c>
      <c r="PX32">
        <f>SUM(PX33:PX34)</f>
        <v/>
      </c>
      <c r="PY32">
        <f>SUM(PY33:PY34)</f>
        <v/>
      </c>
      <c r="PZ32">
        <f>SUM(PZ33:PZ34)</f>
        <v/>
      </c>
      <c r="QA32">
        <f>SUM(QA33:QA34)</f>
        <v/>
      </c>
      <c r="QB32">
        <f>SUM(QB33:QB34)</f>
        <v/>
      </c>
      <c r="QC32">
        <f>SUM(QC33:QC34)</f>
        <v/>
      </c>
      <c r="QD32">
        <f>SUM(QD33:QD34)</f>
        <v/>
      </c>
      <c r="QE32">
        <f>SUM(QE33:QE34)</f>
        <v/>
      </c>
      <c r="QF32">
        <f>SUM(QF33:QF34)</f>
        <v/>
      </c>
      <c r="QG32">
        <f>SUM(QG33:QG34)</f>
        <v/>
      </c>
      <c r="QH32">
        <f>SUM(QH33:QH34)</f>
        <v/>
      </c>
      <c r="QI32">
        <f>SUM(QI33:QI34)</f>
        <v/>
      </c>
      <c r="QJ32">
        <f>SUM(QJ33:QJ34)</f>
        <v/>
      </c>
      <c r="QK32">
        <f>SUM(QK33:QK34)</f>
        <v/>
      </c>
      <c r="QL32">
        <f>SUM(QL33:QL34)</f>
        <v/>
      </c>
      <c r="QM32">
        <f>SUM(QM33:QM34)</f>
        <v/>
      </c>
      <c r="QN32">
        <f>SUM(QN33:QN34)</f>
        <v/>
      </c>
      <c r="QO32">
        <f>SUM(QO33:QO34)</f>
        <v/>
      </c>
      <c r="QP32">
        <f>SUM(QP33:QP34)</f>
        <v/>
      </c>
      <c r="QQ32">
        <f>SUM(QQ33:QQ34)</f>
        <v/>
      </c>
      <c r="QR32">
        <f>SUM(QR33:QR34)</f>
        <v/>
      </c>
      <c r="QS32">
        <f>SUM(QS33:QS34)</f>
        <v/>
      </c>
      <c r="QT32">
        <f>SUM(QT33:QT34)</f>
        <v/>
      </c>
      <c r="QU32">
        <f>SUM(QU33:QU34)</f>
        <v/>
      </c>
      <c r="QV32">
        <f>SUM(QV33:QV34)</f>
        <v/>
      </c>
      <c r="QW32">
        <f>SUM(QW33:QW34)</f>
        <v/>
      </c>
      <c r="QX32">
        <f>SUM(QX33:QX34)</f>
        <v/>
      </c>
      <c r="QY32">
        <f>SUM(QY33:QY34)</f>
        <v/>
      </c>
      <c r="QZ32">
        <f>SUM(QZ33:QZ34)</f>
        <v/>
      </c>
      <c r="RA32">
        <f>SUM(RA33:RA34)</f>
        <v/>
      </c>
      <c r="RB32">
        <f>SUM(RB33:RB34)</f>
        <v/>
      </c>
      <c r="RC32">
        <f>SUM(RC33:RC34)</f>
        <v/>
      </c>
      <c r="RD32">
        <f>SUM(RD33:RD34)</f>
        <v/>
      </c>
      <c r="RE32">
        <f>SUM(RE33:RE34)</f>
        <v/>
      </c>
      <c r="RF32">
        <f>SUM(RF33:RF34)</f>
        <v/>
      </c>
      <c r="RG32">
        <f>SUM(RG33:RG34)</f>
        <v/>
      </c>
      <c r="RH32">
        <f>SUM(RH33:RH34)</f>
        <v/>
      </c>
      <c r="RI32">
        <f>SUM(RI33:RI34)</f>
        <v/>
      </c>
      <c r="RJ32">
        <f>SUM(RJ33:RJ34)</f>
        <v/>
      </c>
      <c r="RK32">
        <f>SUM(RK33:RK34)</f>
        <v/>
      </c>
      <c r="RL32">
        <f>SUM(RL33:RL34)</f>
        <v/>
      </c>
      <c r="RM32">
        <f>SUM(RM33:RM34)</f>
        <v/>
      </c>
      <c r="RN32">
        <f>SUM(RN33:RN34)</f>
        <v/>
      </c>
      <c r="RO32">
        <f>SUM(RO33:RO34)</f>
        <v/>
      </c>
      <c r="RP32">
        <f>SUM(RP33:RP34)</f>
        <v/>
      </c>
      <c r="RQ32">
        <f>SUM(RQ33:RQ34)</f>
        <v/>
      </c>
      <c r="RR32">
        <f>SUM(RR33:RR34)</f>
        <v/>
      </c>
      <c r="RS32">
        <f>SUM(RS33:RS34)</f>
        <v/>
      </c>
      <c r="RT32">
        <f>SUM(RT33:RT34)</f>
        <v/>
      </c>
      <c r="RU32">
        <f>SUM(RU33:RU34)</f>
        <v/>
      </c>
      <c r="RV32">
        <f>SUM(RV33:RV34)</f>
        <v/>
      </c>
      <c r="RW32">
        <f>SUM(RW33:RW34)</f>
        <v/>
      </c>
      <c r="RX32">
        <f>SUM(RX33:RX34)</f>
        <v/>
      </c>
      <c r="RY32">
        <f>SUM(RY33:RY34)</f>
        <v/>
      </c>
      <c r="RZ32">
        <f>SUM(RZ33:RZ34)</f>
        <v/>
      </c>
      <c r="SA32">
        <f>SUM(SA33:SA34)</f>
        <v/>
      </c>
      <c r="SB32">
        <f>SUM(SB33:SB34)</f>
        <v/>
      </c>
      <c r="SC32">
        <f>SUM(SC33:SC34)</f>
        <v/>
      </c>
      <c r="SD32">
        <f>SUM(SD33:SD34)</f>
        <v/>
      </c>
      <c r="SE32">
        <f>SUM(SE33:SE34)</f>
        <v/>
      </c>
      <c r="SF32">
        <f>SUM(SF33:SF34)</f>
        <v/>
      </c>
      <c r="SG32">
        <f>SUM(SG33:SG34)</f>
        <v/>
      </c>
      <c r="SH32">
        <f>SUM(SH33:SH34)</f>
        <v/>
      </c>
      <c r="SI32">
        <f>SUM(SI33:SI34)</f>
        <v/>
      </c>
      <c r="SJ32">
        <f>SUM(SJ33:SJ34)</f>
        <v/>
      </c>
      <c r="SK32">
        <f>SUM(SK33:SK34)</f>
        <v/>
      </c>
      <c r="SL32">
        <f>SUM(SL33:SL34)</f>
        <v/>
      </c>
      <c r="SM32">
        <f>SUM(SM33:SM34)</f>
        <v/>
      </c>
      <c r="SN32">
        <f>SUM(SN33:SN34)</f>
        <v/>
      </c>
      <c r="SO32">
        <f>SUM(SO33:SO34)</f>
        <v/>
      </c>
      <c r="SP32">
        <f>SUM(SP33:SP34)</f>
        <v/>
      </c>
      <c r="SQ32">
        <f>SUM(SQ33:SQ34)</f>
        <v/>
      </c>
      <c r="SR32">
        <f>SUM(SR33:SR34)</f>
        <v/>
      </c>
      <c r="SS32">
        <f>SUM(SS33:SS34)</f>
        <v/>
      </c>
      <c r="ST32">
        <f>SUM(ST33:ST34)</f>
        <v/>
      </c>
      <c r="SU32">
        <f>SUM(SU33:SU34)</f>
        <v/>
      </c>
      <c r="SV32">
        <f>SUM(SV33:SV34)</f>
        <v/>
      </c>
      <c r="SW32">
        <f>SUM(SW33:SW34)</f>
        <v/>
      </c>
      <c r="SX32">
        <f>SUM(SX33:SX34)</f>
        <v/>
      </c>
      <c r="SY32">
        <f>SUM(SY33:SY34)</f>
        <v/>
      </c>
      <c r="SZ32">
        <f>SUM(SZ33:SZ34)</f>
        <v/>
      </c>
      <c r="TA32">
        <f>SUM(TA33:TA34)</f>
        <v/>
      </c>
      <c r="TB32">
        <f>SUM(TB33:TB34)</f>
        <v/>
      </c>
      <c r="TC32">
        <f>SUM(TC33:TC34)</f>
        <v/>
      </c>
      <c r="TD32">
        <f>SUM(TD33:TD34)</f>
        <v/>
      </c>
      <c r="TE32">
        <f>SUM(TE33:TE34)</f>
        <v/>
      </c>
      <c r="TF32">
        <f>SUM(TF33:TF34)</f>
        <v/>
      </c>
      <c r="TG32">
        <f>SUM(TG33:TG34)</f>
        <v/>
      </c>
      <c r="TH32">
        <f>SUM(TH33:TH34)</f>
        <v/>
      </c>
      <c r="TI32">
        <f>SUM(TI33:TI34)</f>
        <v/>
      </c>
      <c r="TJ32">
        <f>SUM(TJ33:TJ34)</f>
        <v/>
      </c>
      <c r="TK32">
        <f>SUM(TK33:TK34)</f>
        <v/>
      </c>
      <c r="TL32">
        <f>SUM(TL33:TL34)</f>
        <v/>
      </c>
      <c r="TM32">
        <f>SUM(TM33:TM34)</f>
        <v/>
      </c>
      <c r="TN32">
        <f>SUM(TN33:TN34)</f>
        <v/>
      </c>
      <c r="TO32">
        <f>SUM(TO33:TO34)</f>
        <v/>
      </c>
      <c r="TP32">
        <f>SUM(TP33:TP34)</f>
        <v/>
      </c>
      <c r="TQ32">
        <f>SUM(TQ33:TQ34)</f>
        <v/>
      </c>
      <c r="TR32">
        <f>SUM(TR33:TR34)</f>
        <v/>
      </c>
      <c r="TS32">
        <f>SUM(TS33:TS34)</f>
        <v/>
      </c>
      <c r="TT32">
        <f>SUM(TT33:TT34)</f>
        <v/>
      </c>
      <c r="TU32">
        <f>SUM(TU33:TU34)</f>
        <v/>
      </c>
      <c r="TV32">
        <f>SUM(TV33:TV34)</f>
        <v/>
      </c>
      <c r="TW32">
        <f>SUM(TW33:TW34)</f>
        <v/>
      </c>
      <c r="TX32">
        <f>SUM(TX33:TX34)</f>
        <v/>
      </c>
      <c r="TY32">
        <f>SUM(TY33:TY34)</f>
        <v/>
      </c>
      <c r="TZ32">
        <f>SUM(TZ33:TZ34)</f>
        <v/>
      </c>
    </row>
    <row r="33" spans="1:546">
      <c r="A33" t="s">
        <v>15</v>
      </c>
      <c r="B33" t="s">
        <v>99</v>
      </c>
      <c r="BC33">
        <f>'Dashboard M2 Imports Data'!H7*1000</f>
        <v/>
      </c>
      <c r="BD33">
        <f>'Dashboard M2 Imports Data'!I7*1000</f>
        <v/>
      </c>
      <c r="BE33">
        <f>'Dashboard M2 Imports Data'!J7*1000</f>
        <v/>
      </c>
      <c r="BF33">
        <f>'Dashboard M2 Imports Data'!K7*1000</f>
        <v/>
      </c>
      <c r="BG33">
        <f>'Dashboard M2 Imports Data'!L7*1000</f>
        <v/>
      </c>
      <c r="BH33">
        <f>'Dashboard M2 Imports Data'!M7*1000</f>
        <v/>
      </c>
      <c r="BI33">
        <f>'Dashboard M2 Imports Data'!N7*1000</f>
        <v/>
      </c>
      <c r="BJ33">
        <f>'Dashboard M2 Imports Data'!O7*1000</f>
        <v/>
      </c>
      <c r="BK33">
        <f>'Dashboard M2 Imports Data'!P7*1000</f>
        <v/>
      </c>
      <c r="BL33">
        <f>'Dashboard M2 Imports Data'!Q7*1000</f>
        <v/>
      </c>
      <c r="BM33">
        <f>'Dashboard M2 Imports Data'!R7*1000</f>
        <v/>
      </c>
      <c r="BN33">
        <f>'Dashboard M2 Imports Data'!S7*1000</f>
        <v/>
      </c>
      <c r="BO33">
        <f>'Dashboard M2 Imports Data'!T7*1000</f>
        <v/>
      </c>
      <c r="BP33">
        <f>'Dashboard M2 Imports Data'!U7*1000</f>
        <v/>
      </c>
      <c r="BQ33">
        <f>'Dashboard M2 Imports Data'!V7*1000</f>
        <v/>
      </c>
      <c r="BR33">
        <f>'Dashboard M2 Imports Data'!W7*1000</f>
        <v/>
      </c>
      <c r="BS33">
        <f>'Dashboard M2 Imports Data'!X7*1000</f>
        <v/>
      </c>
      <c r="BT33">
        <f>'Dashboard M2 Imports Data'!Y7*1000</f>
        <v/>
      </c>
      <c r="BU33">
        <f>'Dashboard M2 Imports Data'!Z7*1000</f>
        <v/>
      </c>
      <c r="BV33">
        <f>'Dashboard M2 Imports Data'!AA7*1000</f>
        <v/>
      </c>
      <c r="BW33">
        <f>'Dashboard M2 Imports Data'!AB7*1000</f>
        <v/>
      </c>
      <c r="BX33">
        <f>'Dashboard M2 Imports Data'!AC7*1000</f>
        <v/>
      </c>
      <c r="BY33">
        <f>'Dashboard M2 Imports Data'!AD7*1000</f>
        <v/>
      </c>
      <c r="BZ33">
        <f>'Dashboard M2 Imports Data'!AE7*1000</f>
        <v/>
      </c>
      <c r="CA33">
        <f>'Dashboard M2 Imports Data'!AF7*1000</f>
        <v/>
      </c>
      <c r="CB33">
        <f>'Dashboard M2 Imports Data'!AG7*1000</f>
        <v/>
      </c>
      <c r="CC33">
        <f>'Dashboard M2 Imports Data'!AH7*1000</f>
        <v/>
      </c>
      <c r="CD33">
        <f>'Dashboard M2 Imports Data'!AI7*1000</f>
        <v/>
      </c>
      <c r="CE33">
        <f>'Dashboard M2 Imports Data'!AJ7*1000</f>
        <v/>
      </c>
      <c r="CF33">
        <f>'Dashboard M2 Imports Data'!AK7*1000</f>
        <v/>
      </c>
      <c r="CG33">
        <f>'Dashboard M2 Imports Data'!AL7*1000</f>
        <v/>
      </c>
      <c r="CH33">
        <f>'Dashboard M2 Imports Data'!AM7*1000</f>
        <v/>
      </c>
      <c r="CI33">
        <f>'Dashboard M2 Imports Data'!AN7*1000</f>
        <v/>
      </c>
      <c r="CJ33">
        <f>'Dashboard M2 Imports Data'!AO7*1000</f>
        <v/>
      </c>
      <c r="CK33">
        <f>'Dashboard M2 Imports Data'!AP7*1000</f>
        <v/>
      </c>
      <c r="CL33">
        <f>'Dashboard M2 Imports Data'!AQ7*1000</f>
        <v/>
      </c>
      <c r="CM33">
        <f>'Dashboard M2 Imports Data'!AR7*1000</f>
        <v/>
      </c>
      <c r="CN33">
        <f>'Dashboard M2 Imports Data'!AS7*1000</f>
        <v/>
      </c>
      <c r="CO33">
        <f>'Dashboard M2 Imports Data'!AT7*1000</f>
        <v/>
      </c>
      <c r="CP33">
        <f>'Dashboard M2 Imports Data'!AU7*1000</f>
        <v/>
      </c>
      <c r="CQ33">
        <f>'Dashboard M2 Imports Data'!AV7*1000</f>
        <v/>
      </c>
      <c r="CR33">
        <f>'Dashboard M2 Imports Data'!AW7*1000</f>
        <v/>
      </c>
      <c r="CS33">
        <f>'Dashboard M2 Imports Data'!AX7*1000</f>
        <v/>
      </c>
      <c r="CT33">
        <f>'Dashboard M2 Imports Data'!AY7*1000</f>
        <v/>
      </c>
      <c r="CU33">
        <f>'Dashboard M2 Imports Data'!AZ7*1000</f>
        <v/>
      </c>
      <c r="CV33">
        <f>'Dashboard M2 Imports Data'!BA7*1000</f>
        <v/>
      </c>
      <c r="CW33">
        <f>'Dashboard M2 Imports Data'!BB7*1000</f>
        <v/>
      </c>
      <c r="CX33">
        <f>'Dashboard M2 Imports Data'!BC7*1000</f>
        <v/>
      </c>
      <c r="CY33">
        <f>'Dashboard M2 Imports Data'!BD7*1000</f>
        <v/>
      </c>
      <c r="CZ33">
        <f>'Dashboard M2 Imports Data'!BE7*1000</f>
        <v/>
      </c>
      <c r="DA33">
        <f>'Dashboard M2 Imports Data'!BF7*1000</f>
        <v/>
      </c>
      <c r="DB33">
        <f>'Dashboard M2 Imports Data'!BG7*1000</f>
        <v/>
      </c>
      <c r="DC33">
        <f>'Dashboard M2 Imports Data'!BH7*1000</f>
        <v/>
      </c>
      <c r="DD33">
        <f>'Dashboard M2 Imports Data'!BI7*1000</f>
        <v/>
      </c>
      <c r="DE33">
        <f>'Dashboard M2 Imports Data'!BJ7*1000</f>
        <v/>
      </c>
      <c r="DF33">
        <f>'Dashboard M2 Imports Data'!BK7*1000</f>
        <v/>
      </c>
      <c r="DG33">
        <f>'Dashboard M2 Imports Data'!BL7*1000</f>
        <v/>
      </c>
      <c r="DH33">
        <f>'Dashboard M2 Imports Data'!BM7*1000</f>
        <v/>
      </c>
      <c r="DI33">
        <f>'Dashboard M2 Imports Data'!BN7*1000</f>
        <v/>
      </c>
      <c r="DJ33">
        <f>'Dashboard M2 Imports Data'!BO7*1000</f>
        <v/>
      </c>
      <c r="DK33">
        <f>'Dashboard M2 Imports Data'!BP7*1000</f>
        <v/>
      </c>
      <c r="DL33">
        <f>'Dashboard M2 Imports Data'!BQ7*1000</f>
        <v/>
      </c>
      <c r="DM33">
        <f>'Dashboard M2 Imports Data'!BR7*1000</f>
        <v/>
      </c>
      <c r="DN33">
        <f>'Dashboard M2 Imports Data'!BS7*1000</f>
        <v/>
      </c>
      <c r="DO33">
        <f>'Dashboard M2 Imports Data'!BT7*1000</f>
        <v/>
      </c>
      <c r="DP33">
        <f>'Dashboard M2 Imports Data'!BU7*1000</f>
        <v/>
      </c>
      <c r="DQ33">
        <f>'Dashboard M2 Imports Data'!BV7*1000</f>
        <v/>
      </c>
      <c r="DR33">
        <f>'Dashboard M2 Imports Data'!BW7*1000</f>
        <v/>
      </c>
      <c r="DS33">
        <f>'Dashboard M2 Imports Data'!BX7*1000</f>
        <v/>
      </c>
      <c r="DT33">
        <f>'Dashboard M2 Imports Data'!BY7*1000</f>
        <v/>
      </c>
      <c r="DU33">
        <f>'Dashboard M2 Imports Data'!BZ7*1000</f>
        <v/>
      </c>
      <c r="DV33">
        <f>'Dashboard M2 Imports Data'!CA7*1000</f>
        <v/>
      </c>
      <c r="DW33">
        <f>'Dashboard M2 Imports Data'!CB7*1000</f>
        <v/>
      </c>
      <c r="DX33">
        <f>'Dashboard M2 Imports Data'!CC7*1000</f>
        <v/>
      </c>
      <c r="DY33">
        <f>'Dashboard M2 Imports Data'!CD7*1000</f>
        <v/>
      </c>
      <c r="DZ33">
        <f>'Dashboard M2 Imports Data'!CE7*1000</f>
        <v/>
      </c>
      <c r="EA33">
        <f>'Dashboard M2 Imports Data'!CF7*1000</f>
        <v/>
      </c>
      <c r="EB33">
        <f>'Dashboard M2 Imports Data'!CG7*1000</f>
        <v/>
      </c>
      <c r="EC33">
        <f>'Dashboard M2 Imports Data'!CH7*1000</f>
        <v/>
      </c>
      <c r="ED33">
        <f>'Dashboard M2 Imports Data'!CI7*1000</f>
        <v/>
      </c>
      <c r="EE33">
        <f>'Dashboard M2 Imports Data'!CJ7*1000</f>
        <v/>
      </c>
      <c r="EF33">
        <f>'Dashboard M2 Imports Data'!CK7*1000</f>
        <v/>
      </c>
      <c r="EG33">
        <f>'Dashboard M2 Imports Data'!CL7*1000</f>
        <v/>
      </c>
      <c r="EH33">
        <f>'Dashboard M2 Imports Data'!CM7*1000</f>
        <v/>
      </c>
      <c r="EI33">
        <f>'Dashboard M2 Imports Data'!CN7*1000</f>
        <v/>
      </c>
      <c r="EJ33">
        <f>'Dashboard M2 Imports Data'!CO7*1000</f>
        <v/>
      </c>
      <c r="EK33">
        <f>'Dashboard M2 Imports Data'!CP7*1000</f>
        <v/>
      </c>
      <c r="EL33">
        <f>'Dashboard M2 Imports Data'!CQ7*1000</f>
        <v/>
      </c>
      <c r="EM33">
        <f>'Dashboard M2 Imports Data'!CR7*1000</f>
        <v/>
      </c>
      <c r="EN33">
        <f>'Dashboard M2 Imports Data'!CS7*1000</f>
        <v/>
      </c>
      <c r="EO33">
        <f>'Dashboard M2 Imports Data'!CT7*1000</f>
        <v/>
      </c>
      <c r="EP33">
        <f>'Dashboard M2 Imports Data'!CU7*1000</f>
        <v/>
      </c>
      <c r="EQ33">
        <f>'Dashboard M2 Imports Data'!CV7*1000</f>
        <v/>
      </c>
      <c r="ER33">
        <f>'Dashboard M2 Imports Data'!CW7*1000</f>
        <v/>
      </c>
      <c r="ES33">
        <f>'Dashboard M2 Imports Data'!CX7*1000</f>
        <v/>
      </c>
      <c r="ET33">
        <f>'Dashboard M2 Imports Data'!CY7*1000</f>
        <v/>
      </c>
      <c r="EU33">
        <f>'Dashboard M2 Imports Data'!CZ7*1000</f>
        <v/>
      </c>
      <c r="EV33">
        <f>'Dashboard M2 Imports Data'!DA7*1000</f>
        <v/>
      </c>
      <c r="EW33">
        <f>'Dashboard M2 Imports Data'!DB7*1000</f>
        <v/>
      </c>
      <c r="EX33">
        <f>'Dashboard M2 Imports Data'!DC7*1000</f>
        <v/>
      </c>
      <c r="EY33">
        <f>'Dashboard M2 Imports Data'!DD7*1000</f>
        <v/>
      </c>
      <c r="EZ33">
        <f>'Dashboard M2 Imports Data'!DE7*1000</f>
        <v/>
      </c>
      <c r="FA33">
        <f>'Dashboard M2 Imports Data'!DF7*1000</f>
        <v/>
      </c>
      <c r="FB33">
        <f>'Dashboard M2 Imports Data'!DG7*1000</f>
        <v/>
      </c>
      <c r="FC33">
        <f>'Dashboard M2 Imports Data'!DH7*1000</f>
        <v/>
      </c>
      <c r="FD33">
        <f>'Dashboard M2 Imports Data'!DI7*1000</f>
        <v/>
      </c>
      <c r="FE33">
        <f>'Dashboard M2 Imports Data'!DJ7*1000</f>
        <v/>
      </c>
      <c r="FF33">
        <f>'Dashboard M2 Imports Data'!DK7*1000</f>
        <v/>
      </c>
      <c r="FG33">
        <f>'Dashboard M2 Imports Data'!DL7*1000</f>
        <v/>
      </c>
      <c r="FH33">
        <f>'Dashboard M2 Imports Data'!DM7*1000</f>
        <v/>
      </c>
      <c r="FI33">
        <f>'Dashboard M2 Imports Data'!DN7*1000</f>
        <v/>
      </c>
      <c r="FJ33">
        <f>'Dashboard M2 Imports Data'!DO7*1000</f>
        <v/>
      </c>
      <c r="FK33">
        <f>'Dashboard M2 Imports Data'!DP7*1000</f>
        <v/>
      </c>
      <c r="FL33">
        <f>'Dashboard M2 Imports Data'!DQ7*1000</f>
        <v/>
      </c>
      <c r="FM33">
        <f>'Dashboard M2 Imports Data'!DR7*1000</f>
        <v/>
      </c>
      <c r="FN33">
        <f>'Dashboard M2 Imports Data'!DS7*1000</f>
        <v/>
      </c>
      <c r="FO33">
        <f>'Dashboard M2 Imports Data'!DT7*1000</f>
        <v/>
      </c>
      <c r="FP33">
        <f>'Dashboard M2 Imports Data'!DU7*1000</f>
        <v/>
      </c>
      <c r="FQ33">
        <f>'Dashboard M2 Imports Data'!DV7*1000</f>
        <v/>
      </c>
      <c r="FR33">
        <f>'Dashboard M2 Imports Data'!DW7*1000</f>
        <v/>
      </c>
      <c r="FS33">
        <f>'Dashboard M2 Imports Data'!DX7*1000</f>
        <v/>
      </c>
      <c r="FT33">
        <f>'Dashboard M2 Imports Data'!DY7*1000</f>
        <v/>
      </c>
      <c r="FU33">
        <f>'Dashboard M2 Imports Data'!DZ7*1000</f>
        <v/>
      </c>
      <c r="FV33">
        <f>'Dashboard M2 Imports Data'!EA7*1000</f>
        <v/>
      </c>
      <c r="FW33">
        <f>'Dashboard M2 Imports Data'!EB7*1000</f>
        <v/>
      </c>
      <c r="FX33">
        <f>'Dashboard M2 Imports Data'!EC7*1000</f>
        <v/>
      </c>
      <c r="FY33">
        <f>'Dashboard M2 Imports Data'!ED7*1000</f>
        <v/>
      </c>
      <c r="FZ33">
        <f>'Dashboard M2 Imports Data'!EE7*1000</f>
        <v/>
      </c>
      <c r="GA33">
        <f>'Dashboard M2 Imports Data'!EF7*1000</f>
        <v/>
      </c>
      <c r="GB33">
        <f>'Dashboard M2 Imports Data'!EG7*1000</f>
        <v/>
      </c>
      <c r="GC33">
        <f>'Dashboard M2 Imports Data'!EH7*1000</f>
        <v/>
      </c>
      <c r="GD33">
        <f>'Dashboard M2 Imports Data'!EI7*1000</f>
        <v/>
      </c>
      <c r="GE33">
        <f>'Dashboard M2 Imports Data'!EJ7*1000</f>
        <v/>
      </c>
      <c r="GF33">
        <f>'Dashboard M2 Imports Data'!EK7*1000</f>
        <v/>
      </c>
      <c r="GG33">
        <f>'Dashboard M2 Imports Data'!EL7*1000</f>
        <v/>
      </c>
      <c r="GH33">
        <f>'Dashboard M2 Imports Data'!EM7*1000</f>
        <v/>
      </c>
      <c r="GI33">
        <f>'Dashboard M2 Imports Data'!EN7*1000</f>
        <v/>
      </c>
      <c r="GJ33">
        <f>'Dashboard M2 Imports Data'!EO7*1000</f>
        <v/>
      </c>
      <c r="GK33">
        <f>'Dashboard M2 Imports Data'!EP7*1000</f>
        <v/>
      </c>
      <c r="GL33">
        <f>'Dashboard M2 Imports Data'!EQ7*1000</f>
        <v/>
      </c>
      <c r="GM33">
        <f>'Dashboard M2 Imports Data'!ER7*1000</f>
        <v/>
      </c>
      <c r="GN33">
        <f>'Dashboard M2 Imports Data'!ES7*1000</f>
        <v/>
      </c>
      <c r="GO33">
        <f>'Dashboard M2 Imports Data'!ET7*1000</f>
        <v/>
      </c>
      <c r="GP33">
        <f>'Dashboard M2 Imports Data'!EU7*1000</f>
        <v/>
      </c>
      <c r="GQ33">
        <f>'Dashboard M2 Imports Data'!EV7*1000</f>
        <v/>
      </c>
      <c r="GR33">
        <f>'Dashboard M2 Imports Data'!EW7*1000</f>
        <v/>
      </c>
      <c r="GS33">
        <f>'Dashboard M2 Imports Data'!EX7*1000</f>
        <v/>
      </c>
      <c r="GT33">
        <f>'Dashboard M2 Imports Data'!EY7*1000</f>
        <v/>
      </c>
      <c r="GU33">
        <f>'Dashboard M2 Imports Data'!EZ7*1000</f>
        <v/>
      </c>
      <c r="GV33">
        <f>'Dashboard M2 Imports Data'!FA7*1000</f>
        <v/>
      </c>
      <c r="GW33">
        <f>'Dashboard M2 Imports Data'!FB7*1000</f>
        <v/>
      </c>
      <c r="GX33">
        <f>'Dashboard M2 Imports Data'!FC7*1000</f>
        <v/>
      </c>
      <c r="GY33">
        <f>'Dashboard M2 Imports Data'!FD7*1000</f>
        <v/>
      </c>
      <c r="GZ33">
        <f>'Dashboard M2 Imports Data'!FE7*1000</f>
        <v/>
      </c>
      <c r="HA33">
        <f>'Dashboard M2 Imports Data'!FF7*1000</f>
        <v/>
      </c>
      <c r="HB33">
        <f>'Dashboard M2 Imports Data'!FG7*1000</f>
        <v/>
      </c>
      <c r="HC33">
        <f>'Dashboard M2 Imports Data'!FH7*1000</f>
        <v/>
      </c>
      <c r="HD33">
        <f>'Dashboard M2 Imports Data'!FI7*1000</f>
        <v/>
      </c>
      <c r="HE33">
        <f>'Dashboard M2 Imports Data'!FJ7*1000</f>
        <v/>
      </c>
      <c r="HF33">
        <f>'Dashboard M2 Imports Data'!FK7*1000</f>
        <v/>
      </c>
      <c r="HG33">
        <f>'Dashboard M2 Imports Data'!FL7*1000</f>
        <v/>
      </c>
      <c r="HH33">
        <f>'Dashboard M2 Imports Data'!FM7*1000</f>
        <v/>
      </c>
      <c r="HI33">
        <f>'Dashboard M2 Imports Data'!FN7*1000</f>
        <v/>
      </c>
      <c r="HJ33">
        <f>'Dashboard M2 Imports Data'!FO7*1000</f>
        <v/>
      </c>
      <c r="HK33">
        <f>'Dashboard M2 Imports Data'!FP7*1000</f>
        <v/>
      </c>
      <c r="HL33">
        <f>'Dashboard M2 Imports Data'!FQ7*1000</f>
        <v/>
      </c>
      <c r="HM33">
        <f>'Dashboard M2 Imports Data'!FR7*1000</f>
        <v/>
      </c>
      <c r="HN33">
        <f>'Dashboard M2 Imports Data'!FS7*1000</f>
        <v/>
      </c>
      <c r="HO33">
        <f>'Dashboard M2 Imports Data'!FT7*1000</f>
        <v/>
      </c>
      <c r="HP33">
        <f>'Dashboard M2 Imports Data'!FU7*1000</f>
        <v/>
      </c>
      <c r="HQ33">
        <f>'Dashboard M2 Imports Data'!FV7*1000</f>
        <v/>
      </c>
      <c r="HR33">
        <f>'Dashboard M2 Imports Data'!FW7*1000</f>
        <v/>
      </c>
      <c r="HS33">
        <f>'Dashboard M2 Imports Data'!FX7*1000</f>
        <v/>
      </c>
      <c r="HT33">
        <f>'Dashboard M2 Imports Data'!FY7*1000</f>
        <v/>
      </c>
      <c r="HU33">
        <f>'Dashboard M2 Imports Data'!FZ7*1000</f>
        <v/>
      </c>
      <c r="HV33">
        <f>'Dashboard M2 Imports Data'!GA7*1000</f>
        <v/>
      </c>
      <c r="HW33">
        <f>'Dashboard M2 Imports Data'!GB7*1000</f>
        <v/>
      </c>
      <c r="HX33">
        <f>'Dashboard M2 Imports Data'!GC7*1000</f>
        <v/>
      </c>
      <c r="HY33">
        <f>'Dashboard M2 Imports Data'!GD7*1000</f>
        <v/>
      </c>
      <c r="HZ33">
        <f>'Dashboard M2 Imports Data'!GE7*1000</f>
        <v/>
      </c>
      <c r="IA33">
        <f>'Dashboard M2 Imports Data'!GF7*1000</f>
        <v/>
      </c>
      <c r="IB33">
        <f>'Dashboard M2 Imports Data'!GG7*1000</f>
        <v/>
      </c>
      <c r="IC33">
        <f>'Dashboard M2 Imports Data'!GH7*1000</f>
        <v/>
      </c>
      <c r="ID33">
        <f>'Dashboard M2 Imports Data'!GI7*1000</f>
        <v/>
      </c>
      <c r="IE33">
        <f>'Dashboard M2 Imports Data'!GJ7*1000</f>
        <v/>
      </c>
      <c r="IF33">
        <f>'Dashboard M2 Imports Data'!GK7*1000</f>
        <v/>
      </c>
      <c r="IG33">
        <f>'Dashboard M2 Imports Data'!GL7*1000</f>
        <v/>
      </c>
      <c r="IH33">
        <f>'Dashboard M2 Imports Data'!GM7*1000</f>
        <v/>
      </c>
      <c r="II33">
        <f>'Dashboard M2 Imports Data'!GN7*1000</f>
        <v/>
      </c>
      <c r="IJ33">
        <f>'Dashboard M2 Imports Data'!GO7*1000</f>
        <v/>
      </c>
      <c r="IK33">
        <f>'Dashboard M2 Imports Data'!GP7*1000</f>
        <v/>
      </c>
      <c r="IL33">
        <f>'Dashboard M2 Imports Data'!GQ7*1000</f>
        <v/>
      </c>
      <c r="IM33">
        <f>'Dashboard M2 Imports Data'!GR7*1000</f>
        <v/>
      </c>
      <c r="IN33">
        <f>'Dashboard M2 Imports Data'!GS7*1000</f>
        <v/>
      </c>
      <c r="IO33">
        <f>'Dashboard M2 Imports Data'!GT7*1000</f>
        <v/>
      </c>
      <c r="IP33">
        <f>'Dashboard M2 Imports Data'!GU7*1000</f>
        <v/>
      </c>
      <c r="IQ33">
        <f>'Dashboard M2 Imports Data'!GV7*1000</f>
        <v/>
      </c>
      <c r="IR33">
        <f>'Dashboard M2 Imports Data'!GW7*1000</f>
        <v/>
      </c>
      <c r="IS33">
        <f>'Dashboard M2 Imports Data'!GX7*1000</f>
        <v/>
      </c>
      <c r="IT33">
        <f>'Dashboard M2 Imports Data'!GY7*1000</f>
        <v/>
      </c>
      <c r="IU33">
        <f>'Dashboard M2 Imports Data'!GZ7*1000</f>
        <v/>
      </c>
      <c r="IV33">
        <f>'Dashboard M2 Imports Data'!HA7*1000</f>
        <v/>
      </c>
      <c r="IW33">
        <f>'Dashboard M2 Imports Data'!HB7*1000</f>
        <v/>
      </c>
      <c r="IX33">
        <f>'Dashboard M2 Imports Data'!HC7*1000</f>
        <v/>
      </c>
      <c r="IY33">
        <f>'Dashboard M2 Imports Data'!HD7*1000</f>
        <v/>
      </c>
      <c r="IZ33">
        <f>'Dashboard M2 Imports Data'!HE7*1000</f>
        <v/>
      </c>
      <c r="JA33">
        <f>'Dashboard M2 Imports Data'!HF7*1000</f>
        <v/>
      </c>
      <c r="JB33">
        <f>'Dashboard M2 Imports Data'!HG7*1000</f>
        <v/>
      </c>
      <c r="JC33">
        <f>'Dashboard M2 Imports Data'!HH7*1000</f>
        <v/>
      </c>
      <c r="JD33">
        <f>'Dashboard M2 Imports Data'!HI7*1000</f>
        <v/>
      </c>
      <c r="JE33">
        <f>'Dashboard M2 Imports Data'!HJ7*1000</f>
        <v/>
      </c>
      <c r="JF33">
        <f>'Dashboard M2 Imports Data'!HK7*1000</f>
        <v/>
      </c>
      <c r="JG33">
        <f>'Dashboard M2 Imports Data'!HL7*1000</f>
        <v/>
      </c>
      <c r="JH33">
        <f>'Dashboard M2 Imports Data'!HM7*1000</f>
        <v/>
      </c>
      <c r="JI33">
        <f>'Dashboard M2 Imports Data'!HN7*1000</f>
        <v/>
      </c>
      <c r="JJ33">
        <f>'Dashboard M2 Imports Data'!HO7*1000</f>
        <v/>
      </c>
      <c r="JK33">
        <f>'Dashboard M2 Imports Data'!HP7*1000</f>
        <v/>
      </c>
      <c r="JL33">
        <f>'Dashboard M2 Imports Data'!HQ7*1000</f>
        <v/>
      </c>
      <c r="JM33">
        <f>'Dashboard M2 Imports Data'!HR7*1000</f>
        <v/>
      </c>
      <c r="JN33">
        <f>'Dashboard M2 Imports Data'!HS7*1000</f>
        <v/>
      </c>
      <c r="JO33">
        <f>'Dashboard M2 Imports Data'!HT7*1000</f>
        <v/>
      </c>
      <c r="JP33">
        <f>'Dashboard M2 Imports Data'!HU7*1000</f>
        <v/>
      </c>
      <c r="JQ33">
        <f>'Dashboard M2 Imports Data'!HV7*1000</f>
        <v/>
      </c>
      <c r="JR33">
        <f>'Dashboard M2 Imports Data'!HW7*1000</f>
        <v/>
      </c>
      <c r="JS33">
        <f>'Dashboard M2 Imports Data'!HX7*1000</f>
        <v/>
      </c>
      <c r="JT33">
        <f>'Dashboard M2 Imports Data'!HY7*1000</f>
        <v/>
      </c>
      <c r="JU33">
        <f>'Dashboard M2 Imports Data'!HZ7*1000</f>
        <v/>
      </c>
      <c r="JV33">
        <f>'Dashboard M2 Imports Data'!IA7*1000</f>
        <v/>
      </c>
      <c r="JW33">
        <f>'Dashboard M2 Imports Data'!IB7*1000</f>
        <v/>
      </c>
      <c r="JX33">
        <f>'Dashboard M2 Imports Data'!IC7*1000</f>
        <v/>
      </c>
      <c r="JY33">
        <f>'Dashboard M2 Imports Data'!ID7*1000</f>
        <v/>
      </c>
      <c r="JZ33">
        <f>'Dashboard M2 Imports Data'!IE7*1000</f>
        <v/>
      </c>
      <c r="KA33">
        <f>'Dashboard M2 Imports Data'!IF7*1000</f>
        <v/>
      </c>
      <c r="KB33">
        <f>'Dashboard M2 Imports Data'!IG7*1000</f>
        <v/>
      </c>
      <c r="KC33">
        <f>'Dashboard M2 Imports Data'!IH7*1000</f>
        <v/>
      </c>
      <c r="KD33">
        <f>'Dashboard M2 Imports Data'!II7*1000</f>
        <v/>
      </c>
      <c r="KE33">
        <f>'Dashboard M2 Imports Data'!IJ7*1000</f>
        <v/>
      </c>
      <c r="KF33">
        <f>'Dashboard M2 Imports Data'!IK7*1000</f>
        <v/>
      </c>
      <c r="KG33">
        <f>'Dashboard M2 Imports Data'!IL7*1000</f>
        <v/>
      </c>
      <c r="KH33">
        <f>'Dashboard M2 Imports Data'!IM7*1000</f>
        <v/>
      </c>
      <c r="KI33">
        <f>'Dashboard M2 Imports Data'!IN7*1000</f>
        <v/>
      </c>
      <c r="KJ33">
        <f>'Dashboard M2 Imports Data'!IO7*1000</f>
        <v/>
      </c>
      <c r="KK33">
        <f>'Dashboard M2 Imports Data'!IP7*1000</f>
        <v/>
      </c>
      <c r="KL33">
        <f>'Dashboard M2 Imports Data'!IQ7*1000</f>
        <v/>
      </c>
      <c r="KM33">
        <f>'Dashboard M2 Imports Data'!IR7*1000</f>
        <v/>
      </c>
      <c r="KN33">
        <f>'Dashboard M2 Imports Data'!IS7*1000</f>
        <v/>
      </c>
      <c r="KO33">
        <f>'Dashboard M2 Imports Data'!IT7*1000</f>
        <v/>
      </c>
      <c r="KP33">
        <f>'Dashboard M2 Imports Data'!IU7*1000</f>
        <v/>
      </c>
      <c r="KQ33">
        <f>'Dashboard M2 Imports Data'!IV7*1000</f>
        <v/>
      </c>
      <c r="KR33">
        <f>'Dashboard M2 Imports Data'!IW7*1000</f>
        <v/>
      </c>
      <c r="KS33">
        <f>'Dashboard M2 Imports Data'!IX7*1000</f>
        <v/>
      </c>
      <c r="KT33">
        <f>'Dashboard M2 Imports Data'!IY7*1000</f>
        <v/>
      </c>
      <c r="KU33">
        <f>'Dashboard M2 Imports Data'!IZ7*1000</f>
        <v/>
      </c>
      <c r="KV33">
        <f>'Dashboard M2 Imports Data'!JA7*1000</f>
        <v/>
      </c>
      <c r="KW33">
        <f>'Dashboard M2 Imports Data'!JB7*1000</f>
        <v/>
      </c>
      <c r="KX33">
        <f>'Dashboard M2 Imports Data'!JC7*1000</f>
        <v/>
      </c>
      <c r="KY33">
        <f>'Dashboard M2 Imports Data'!JD7*1000</f>
        <v/>
      </c>
      <c r="KZ33">
        <f>'Dashboard M2 Imports Data'!JE7*1000</f>
        <v/>
      </c>
      <c r="LA33">
        <f>'Dashboard M2 Imports Data'!JF7*1000</f>
        <v/>
      </c>
      <c r="LB33">
        <f>'Dashboard M2 Imports Data'!JG7*1000</f>
        <v/>
      </c>
      <c r="LC33">
        <f>'Dashboard M2 Imports Data'!JH7*1000</f>
        <v/>
      </c>
      <c r="LD33">
        <f>'Dashboard M2 Imports Data'!JI7*1000</f>
        <v/>
      </c>
      <c r="LE33">
        <f>'Dashboard M2 Imports Data'!JJ7*1000</f>
        <v/>
      </c>
      <c r="LF33">
        <f>'Dashboard M2 Imports Data'!JK7*1000</f>
        <v/>
      </c>
      <c r="LG33">
        <f>'Dashboard M2 Imports Data'!JL7*1000</f>
        <v/>
      </c>
      <c r="LH33">
        <f>'Dashboard M2 Imports Data'!JM7*1000</f>
        <v/>
      </c>
      <c r="LI33">
        <f>'Dashboard M2 Imports Data'!JN7*1000</f>
        <v/>
      </c>
      <c r="LJ33">
        <f>'Dashboard M2 Imports Data'!JO7*1000</f>
        <v/>
      </c>
      <c r="LK33">
        <f>'Dashboard M2 Imports Data'!JP7*1000</f>
        <v/>
      </c>
      <c r="LL33">
        <f>'Dashboard M2 Imports Data'!JQ7*1000</f>
        <v/>
      </c>
      <c r="LM33">
        <f>'Dashboard M2 Imports Data'!JR7*1000</f>
        <v/>
      </c>
      <c r="LN33">
        <f>'Dashboard M2 Imports Data'!JS7*1000</f>
        <v/>
      </c>
      <c r="LO33">
        <f>'Dashboard M2 Imports Data'!JT7*1000</f>
        <v/>
      </c>
      <c r="LP33">
        <f>'Dashboard M2 Imports Data'!JU7*1000</f>
        <v/>
      </c>
      <c r="LQ33">
        <f>'Dashboard M2 Imports Data'!JV7*1000</f>
        <v/>
      </c>
      <c r="LR33">
        <f>'Dashboard M2 Imports Data'!JW7*1000</f>
        <v/>
      </c>
      <c r="LS33">
        <f>'Dashboard M2 Imports Data'!JX7*1000</f>
        <v/>
      </c>
      <c r="LT33">
        <f>'Dashboard M2 Imports Data'!JY7*1000</f>
        <v/>
      </c>
      <c r="LU33">
        <f>'Dashboard M2 Imports Data'!JZ7*1000</f>
        <v/>
      </c>
      <c r="LV33">
        <f>'Dashboard M2 Imports Data'!KA7*1000</f>
        <v/>
      </c>
      <c r="LW33">
        <f>'Dashboard M2 Imports Data'!KB7*1000</f>
        <v/>
      </c>
      <c r="LX33">
        <f>'Dashboard M2 Imports Data'!KC7*1000</f>
        <v/>
      </c>
      <c r="LY33">
        <f>'Dashboard M2 Imports Data'!KD7*1000</f>
        <v/>
      </c>
      <c r="LZ33">
        <f>'Dashboard M2 Imports Data'!KE7*1000</f>
        <v/>
      </c>
      <c r="MA33">
        <f>'Dashboard M2 Imports Data'!KF7*1000</f>
        <v/>
      </c>
      <c r="MB33">
        <f>'Dashboard M2 Imports Data'!KG7*1000</f>
        <v/>
      </c>
      <c r="MC33">
        <f>'Dashboard M2 Imports Data'!KH7*1000</f>
        <v/>
      </c>
      <c r="MD33">
        <f>'Dashboard M2 Imports Data'!KI7*1000</f>
        <v/>
      </c>
      <c r="ME33">
        <f>'Dashboard M2 Imports Data'!KJ7*1000</f>
        <v/>
      </c>
      <c r="MF33">
        <f>'Dashboard M2 Imports Data'!KK7*1000</f>
        <v/>
      </c>
      <c r="MG33">
        <f>'Dashboard M2 Imports Data'!KL7*1000</f>
        <v/>
      </c>
      <c r="MH33">
        <f>'Dashboard M2 Imports Data'!KM7*1000</f>
        <v/>
      </c>
      <c r="MI33">
        <f>'Dashboard M2 Imports Data'!KN7*1000</f>
        <v/>
      </c>
      <c r="MJ33">
        <f>'Dashboard M2 Imports Data'!KO7*1000</f>
        <v/>
      </c>
      <c r="MK33">
        <f>'Dashboard M2 Imports Data'!KP7*1000</f>
        <v/>
      </c>
      <c r="ML33">
        <f>'Dashboard M2 Imports Data'!KQ7*1000</f>
        <v/>
      </c>
      <c r="MM33">
        <f>'Dashboard M2 Imports Data'!KR7*1000</f>
        <v/>
      </c>
      <c r="MN33">
        <f>'Dashboard M2 Imports Data'!KS7*1000</f>
        <v/>
      </c>
      <c r="MO33">
        <f>'Dashboard M2 Imports Data'!KT7*1000</f>
        <v/>
      </c>
      <c r="MP33">
        <f>'Dashboard M2 Imports Data'!KU7*1000</f>
        <v/>
      </c>
      <c r="MQ33">
        <f>'Dashboard M2 Imports Data'!KV7*1000</f>
        <v/>
      </c>
      <c r="MR33">
        <f>'Dashboard M2 Imports Data'!KW7*1000</f>
        <v/>
      </c>
      <c r="MS33">
        <f>'Dashboard M2 Imports Data'!KX7*1000</f>
        <v/>
      </c>
      <c r="MT33">
        <f>'Dashboard M2 Imports Data'!KY7*1000</f>
        <v/>
      </c>
      <c r="MU33">
        <f>'Dashboard M2 Imports Data'!KZ7*1000</f>
        <v/>
      </c>
      <c r="MV33">
        <f>'Dashboard M2 Imports Data'!LA7*1000</f>
        <v/>
      </c>
      <c r="MW33">
        <f>'Dashboard M2 Imports Data'!LB7*1000</f>
        <v/>
      </c>
      <c r="MX33">
        <f>'Dashboard M2 Imports Data'!LC7*1000</f>
        <v/>
      </c>
      <c r="MY33">
        <f>'Dashboard M2 Imports Data'!LD7*1000</f>
        <v/>
      </c>
      <c r="MZ33">
        <f>'Dashboard M2 Imports Data'!LE7*1000</f>
        <v/>
      </c>
      <c r="NA33">
        <f>'Dashboard M2 Imports Data'!LF7*1000</f>
        <v/>
      </c>
      <c r="NB33">
        <f>'Dashboard M2 Imports Data'!LG7*1000</f>
        <v/>
      </c>
      <c r="NC33">
        <f>'Dashboard M2 Imports Data'!LH7*1000</f>
        <v/>
      </c>
      <c r="ND33">
        <f>'Dashboard M2 Imports Data'!LI7*1000</f>
        <v/>
      </c>
      <c r="NE33">
        <f>'Dashboard M2 Imports Data'!LJ7*1000</f>
        <v/>
      </c>
      <c r="NF33">
        <f>'Dashboard M2 Imports Data'!LK7*1000</f>
        <v/>
      </c>
      <c r="NG33">
        <f>'Dashboard M2 Imports Data'!LL7*1000</f>
        <v/>
      </c>
      <c r="NH33">
        <f>'Dashboard M2 Imports Data'!LM7*1000</f>
        <v/>
      </c>
      <c r="NI33">
        <f>'Dashboard M2 Imports Data'!LN7*1000</f>
        <v/>
      </c>
      <c r="NJ33">
        <f>'Dashboard M2 Imports Data'!LO7*1000</f>
        <v/>
      </c>
      <c r="NK33">
        <f>'Dashboard M2 Imports Data'!LP7*1000</f>
        <v/>
      </c>
      <c r="NL33">
        <f>'Dashboard M2 Imports Data'!LQ7*1000</f>
        <v/>
      </c>
      <c r="NM33">
        <f>'Dashboard M2 Imports Data'!LR7*1000</f>
        <v/>
      </c>
      <c r="NN33">
        <f>'Dashboard M2 Imports Data'!LS7*1000</f>
        <v/>
      </c>
      <c r="NO33">
        <f>'Dashboard M2 Imports Data'!LT7*1000</f>
        <v/>
      </c>
      <c r="NP33">
        <f>'Dashboard M2 Imports Data'!LU7*1000</f>
        <v/>
      </c>
      <c r="NQ33">
        <f>'Dashboard M2 Imports Data'!LV7*1000</f>
        <v/>
      </c>
      <c r="NR33">
        <f>'Dashboard M2 Imports Data'!LW7*1000</f>
        <v/>
      </c>
      <c r="NS33">
        <f>'Dashboard M2 Imports Data'!LX7*1000</f>
        <v/>
      </c>
      <c r="NT33">
        <f>'Dashboard M2 Imports Data'!LY7*1000</f>
        <v/>
      </c>
      <c r="NU33">
        <f>'Dashboard M2 Imports Data'!LZ7*1000</f>
        <v/>
      </c>
      <c r="NV33">
        <f>'Dashboard M2 Imports Data'!MA7*1000</f>
        <v/>
      </c>
      <c r="NW33">
        <f>'Dashboard M2 Imports Data'!MB7*1000</f>
        <v/>
      </c>
      <c r="NX33">
        <f>'Dashboard M2 Imports Data'!MC7*1000</f>
        <v/>
      </c>
      <c r="NY33">
        <f>'Dashboard M2 Imports Data'!MD7*1000</f>
        <v/>
      </c>
      <c r="NZ33">
        <f>'Dashboard M2 Imports Data'!ME7*1000</f>
        <v/>
      </c>
      <c r="OA33">
        <f>'Dashboard M2 Imports Data'!MF7*1000</f>
        <v/>
      </c>
      <c r="OB33">
        <f>'Dashboard M2 Imports Data'!MG7*1000</f>
        <v/>
      </c>
      <c r="OC33">
        <f>'Dashboard M2 Imports Data'!MH7*1000</f>
        <v/>
      </c>
      <c r="OD33">
        <f>'Dashboard M2 Imports Data'!MI7*1000</f>
        <v/>
      </c>
      <c r="OE33">
        <f>'Dashboard M2 Imports Data'!MJ7*1000</f>
        <v/>
      </c>
      <c r="OF33">
        <f>'Dashboard M2 Imports Data'!MK7*1000</f>
        <v/>
      </c>
      <c r="OG33">
        <f>'Dashboard M2 Imports Data'!ML7*1000</f>
        <v/>
      </c>
      <c r="OH33">
        <f>'Dashboard M2 Imports Data'!MM7*1000</f>
        <v/>
      </c>
      <c r="OI33">
        <f>'Dashboard M2 Imports Data'!MN7*1000</f>
        <v/>
      </c>
      <c r="OJ33">
        <f>'Dashboard M2 Imports Data'!MO7*1000</f>
        <v/>
      </c>
      <c r="OK33">
        <f>'Dashboard M2 Imports Data'!MP7*1000</f>
        <v/>
      </c>
      <c r="OL33">
        <f>'Dashboard M2 Imports Data'!MQ7*1000</f>
        <v/>
      </c>
      <c r="OM33">
        <f>'Dashboard M2 Imports Data'!MR7*1000</f>
        <v/>
      </c>
      <c r="ON33">
        <f>'Dashboard M2 Imports Data'!MS7*1000</f>
        <v/>
      </c>
      <c r="OO33">
        <f>'Dashboard M2 Imports Data'!MT7*1000</f>
        <v/>
      </c>
      <c r="OP33">
        <f>'Dashboard M2 Imports Data'!MU7*1000</f>
        <v/>
      </c>
      <c r="OQ33">
        <f>'Dashboard M2 Imports Data'!MV7*1000</f>
        <v/>
      </c>
      <c r="OR33">
        <f>'Dashboard M2 Imports Data'!MW7*1000</f>
        <v/>
      </c>
      <c r="OS33">
        <f>'Dashboard M2 Imports Data'!MX7*1000</f>
        <v/>
      </c>
      <c r="OT33">
        <f>'Dashboard M2 Imports Data'!MY7*1000</f>
        <v/>
      </c>
      <c r="OU33">
        <f>'Dashboard M2 Imports Data'!MZ7*1000</f>
        <v/>
      </c>
      <c r="OV33">
        <f>'Dashboard M2 Imports Data'!NA7*1000</f>
        <v/>
      </c>
      <c r="OW33">
        <f>'Dashboard M2 Imports Data'!NB7*1000</f>
        <v/>
      </c>
      <c r="OX33">
        <f>'Dashboard M2 Imports Data'!NC7*1000</f>
        <v/>
      </c>
      <c r="OY33">
        <f>'Dashboard M2 Imports Data'!ND7*1000</f>
        <v/>
      </c>
      <c r="OZ33">
        <f>'Dashboard M2 Imports Data'!NE7*1000</f>
        <v/>
      </c>
      <c r="PA33">
        <f>'Dashboard M2 Imports Data'!NF7*1000</f>
        <v/>
      </c>
      <c r="PB33">
        <f>'Dashboard M2 Imports Data'!NG7*1000</f>
        <v/>
      </c>
      <c r="PC33">
        <f>'Dashboard M2 Imports Data'!NH7*1000</f>
        <v/>
      </c>
      <c r="PD33">
        <f>'Dashboard M2 Imports Data'!NI7*1000</f>
        <v/>
      </c>
      <c r="PE33">
        <f>'Dashboard M2 Imports Data'!NJ7*1000</f>
        <v/>
      </c>
      <c r="PF33">
        <f>'Dashboard M2 Imports Data'!NK7*1000</f>
        <v/>
      </c>
      <c r="PG33">
        <f>'Dashboard M2 Imports Data'!NL7*1000</f>
        <v/>
      </c>
      <c r="PH33">
        <f>'Dashboard M2 Imports Data'!NM7*1000</f>
        <v/>
      </c>
      <c r="PI33">
        <f>'Dashboard M2 Imports Data'!NN7*1000</f>
        <v/>
      </c>
      <c r="PJ33">
        <f>'Dashboard M2 Imports Data'!NO7*1000</f>
        <v/>
      </c>
      <c r="PK33">
        <f>'Dashboard M2 Imports Data'!NP7*1000</f>
        <v/>
      </c>
      <c r="PL33">
        <f>'Dashboard M2 Imports Data'!NQ7*1000</f>
        <v/>
      </c>
      <c r="PM33">
        <f>'Dashboard M2 Imports Data'!NR7*1000</f>
        <v/>
      </c>
      <c r="PN33">
        <f>'Dashboard M2 Imports Data'!NS7*1000</f>
        <v/>
      </c>
      <c r="PO33">
        <f>'Dashboard M2 Imports Data'!NT7*1000</f>
        <v/>
      </c>
      <c r="PP33">
        <f>'Dashboard M2 Imports Data'!NU7*1000</f>
        <v/>
      </c>
      <c r="PQ33">
        <f>'Dashboard M2 Imports Data'!NV7*1000</f>
        <v/>
      </c>
      <c r="PR33">
        <f>'Dashboard M2 Imports Data'!NW7*1000</f>
        <v/>
      </c>
      <c r="PS33">
        <f>'Dashboard M2 Imports Data'!NX7*1000</f>
        <v/>
      </c>
      <c r="PT33">
        <f>'Dashboard M2 Imports Data'!NY7*1000</f>
        <v/>
      </c>
      <c r="PU33">
        <f>'Dashboard M2 Imports Data'!NZ7*1000</f>
        <v/>
      </c>
      <c r="PV33">
        <f>'Dashboard M2 Imports Data'!OA7*1000</f>
        <v/>
      </c>
      <c r="PW33">
        <f>'Dashboard M2 Imports Data'!OB7*1000</f>
        <v/>
      </c>
      <c r="PX33">
        <f>'Dashboard M2 Imports Data'!OC7*1000</f>
        <v/>
      </c>
      <c r="PY33">
        <f>'Dashboard M2 Imports Data'!OD7*1000</f>
        <v/>
      </c>
      <c r="PZ33">
        <f>'Dashboard M2 Imports Data'!OE7*1000</f>
        <v/>
      </c>
      <c r="QA33">
        <f>'Dashboard M2 Imports Data'!OF7*1000</f>
        <v/>
      </c>
      <c r="QB33">
        <f>'Dashboard M2 Imports Data'!OG7*1000</f>
        <v/>
      </c>
      <c r="QC33">
        <f>'Dashboard M2 Imports Data'!OH7*1000</f>
        <v/>
      </c>
      <c r="QD33">
        <f>'Dashboard M2 Imports Data'!OI7*1000</f>
        <v/>
      </c>
      <c r="QE33">
        <f>'Dashboard M2 Imports Data'!OJ7*1000</f>
        <v/>
      </c>
      <c r="QF33">
        <f>'Dashboard M2 Imports Data'!OK7*1000</f>
        <v/>
      </c>
      <c r="QG33">
        <f>'Dashboard M2 Imports Data'!OL7*1000</f>
        <v/>
      </c>
      <c r="QH33">
        <f>'Dashboard M2 Imports Data'!OM7*1000</f>
        <v/>
      </c>
      <c r="QI33">
        <f>'Dashboard M2 Imports Data'!ON7*1000</f>
        <v/>
      </c>
      <c r="QJ33">
        <f>'Dashboard M2 Imports Data'!OO7*1000</f>
        <v/>
      </c>
      <c r="QK33">
        <f>'Dashboard M2 Imports Data'!OP7*1000</f>
        <v/>
      </c>
      <c r="QL33">
        <f>'Dashboard M2 Imports Data'!OQ7*1000</f>
        <v/>
      </c>
      <c r="QM33">
        <f>'Dashboard M2 Imports Data'!OR7*1000</f>
        <v/>
      </c>
      <c r="QN33">
        <f>'Dashboard M2 Imports Data'!OS7*1000</f>
        <v/>
      </c>
      <c r="QO33">
        <f>'Dashboard M2 Imports Data'!OT7*1000</f>
        <v/>
      </c>
      <c r="QP33">
        <f>'Dashboard M2 Imports Data'!OU7*1000</f>
        <v/>
      </c>
      <c r="QQ33">
        <f>'Dashboard M2 Imports Data'!OV7*1000</f>
        <v/>
      </c>
      <c r="QR33">
        <f>'Dashboard M2 Imports Data'!OW7*1000</f>
        <v/>
      </c>
      <c r="QS33">
        <f>'Dashboard M2 Imports Data'!OX7*1000</f>
        <v/>
      </c>
      <c r="QT33">
        <f>'Dashboard M2 Imports Data'!OY7*1000</f>
        <v/>
      </c>
      <c r="QU33">
        <f>'Dashboard M2 Imports Data'!OZ7*1000</f>
        <v/>
      </c>
      <c r="QV33">
        <f>'Dashboard M2 Imports Data'!PA7*1000</f>
        <v/>
      </c>
      <c r="QW33">
        <f>'Dashboard M2 Imports Data'!PB7*1000</f>
        <v/>
      </c>
      <c r="QX33">
        <f>'Dashboard M2 Imports Data'!PC7*1000</f>
        <v/>
      </c>
      <c r="QY33">
        <f>'Dashboard M2 Imports Data'!PD7*1000</f>
        <v/>
      </c>
      <c r="QZ33">
        <f>'Dashboard M2 Imports Data'!PE7*1000</f>
        <v/>
      </c>
      <c r="RA33">
        <f>'Dashboard M2 Imports Data'!PF7*1000</f>
        <v/>
      </c>
      <c r="RB33">
        <f>'Dashboard M2 Imports Data'!PG7*1000</f>
        <v/>
      </c>
      <c r="RC33">
        <f>'Dashboard M2 Imports Data'!PH7*1000</f>
        <v/>
      </c>
      <c r="RD33">
        <f>'Dashboard M2 Imports Data'!PI7*1000</f>
        <v/>
      </c>
      <c r="RE33">
        <f>'Dashboard M2 Imports Data'!PJ7*1000</f>
        <v/>
      </c>
      <c r="RF33">
        <f>'Dashboard M2 Imports Data'!PK7*1000</f>
        <v/>
      </c>
      <c r="RG33">
        <f>'Dashboard M2 Imports Data'!PL7*1000</f>
        <v/>
      </c>
      <c r="RH33">
        <f>'Dashboard M2 Imports Data'!PM7*1000</f>
        <v/>
      </c>
      <c r="RI33">
        <f>'Dashboard M2 Imports Data'!PN7*1000</f>
        <v/>
      </c>
      <c r="RJ33">
        <f>'Dashboard M2 Imports Data'!PO7*1000</f>
        <v/>
      </c>
      <c r="RK33">
        <f>'Dashboard M2 Imports Data'!PP7*1000</f>
        <v/>
      </c>
      <c r="RL33">
        <f>'Dashboard M2 Imports Data'!PQ7*1000</f>
        <v/>
      </c>
      <c r="RM33">
        <f>'Dashboard M2 Imports Data'!PR7*1000</f>
        <v/>
      </c>
      <c r="RN33">
        <f>'Dashboard M2 Imports Data'!PS7*1000</f>
        <v/>
      </c>
      <c r="RO33">
        <f>'Dashboard M2 Imports Data'!PT7*1000</f>
        <v/>
      </c>
      <c r="RP33">
        <f>'Dashboard M2 Imports Data'!PU7*1000</f>
        <v/>
      </c>
      <c r="RQ33">
        <f>'Dashboard M2 Imports Data'!PV7*1000</f>
        <v/>
      </c>
      <c r="RR33">
        <f>'Dashboard M2 Imports Data'!PW7*1000</f>
        <v/>
      </c>
      <c r="RS33">
        <f>'Dashboard M2 Imports Data'!PX7*1000</f>
        <v/>
      </c>
      <c r="RT33">
        <f>'Dashboard M2 Imports Data'!PY7*1000</f>
        <v/>
      </c>
      <c r="RU33">
        <f>'Dashboard M2 Imports Data'!PZ7*1000</f>
        <v/>
      </c>
      <c r="RV33">
        <f>'Dashboard M2 Imports Data'!QA7*1000</f>
        <v/>
      </c>
      <c r="RW33">
        <f>'Dashboard M2 Imports Data'!QB7*1000</f>
        <v/>
      </c>
      <c r="RX33">
        <f>'Dashboard M2 Imports Data'!QC7*1000</f>
        <v/>
      </c>
      <c r="RY33">
        <f>'Dashboard M2 Imports Data'!QD7*1000</f>
        <v/>
      </c>
      <c r="RZ33">
        <f>'Dashboard M2 Imports Data'!QE7*1000</f>
        <v/>
      </c>
      <c r="SA33">
        <f>'Dashboard M2 Imports Data'!QF7*1000</f>
        <v/>
      </c>
      <c r="SB33">
        <f>'Dashboard M2 Imports Data'!QG7*1000</f>
        <v/>
      </c>
      <c r="SC33">
        <f>'Dashboard M2 Imports Data'!QH7*1000</f>
        <v/>
      </c>
      <c r="SD33">
        <f>'Dashboard M2 Imports Data'!QI7*1000</f>
        <v/>
      </c>
      <c r="SE33">
        <f>'Dashboard M2 Imports Data'!QJ7*1000</f>
        <v/>
      </c>
      <c r="SF33">
        <f>'Dashboard M2 Imports Data'!QK7*1000</f>
        <v/>
      </c>
      <c r="SG33">
        <f>'Dashboard M2 Imports Data'!QL7*1000</f>
        <v/>
      </c>
      <c r="SH33">
        <f>'Dashboard M2 Imports Data'!QM7*1000</f>
        <v/>
      </c>
      <c r="SI33">
        <f>'Dashboard M2 Imports Data'!QN7*1000</f>
        <v/>
      </c>
      <c r="SJ33">
        <f>'Dashboard M2 Imports Data'!QO7*1000</f>
        <v/>
      </c>
      <c r="SK33">
        <f>'Dashboard M2 Imports Data'!QP7*1000</f>
        <v/>
      </c>
      <c r="SL33">
        <f>'Dashboard M2 Imports Data'!QQ7*1000</f>
        <v/>
      </c>
      <c r="SM33">
        <f>'Dashboard M2 Imports Data'!QR7*1000</f>
        <v/>
      </c>
      <c r="SN33">
        <f>'Dashboard M2 Imports Data'!QS7*1000</f>
        <v/>
      </c>
      <c r="SO33">
        <f>'Dashboard M2 Imports Data'!QT7*1000</f>
        <v/>
      </c>
      <c r="SP33">
        <f>'Dashboard M2 Imports Data'!QU7*1000</f>
        <v/>
      </c>
      <c r="SQ33">
        <f>'Dashboard M2 Imports Data'!QV7*1000</f>
        <v/>
      </c>
      <c r="SR33">
        <f>'Dashboard M2 Imports Data'!QW7*1000</f>
        <v/>
      </c>
      <c r="SS33">
        <f>'Dashboard M2 Imports Data'!QX7*1000</f>
        <v/>
      </c>
      <c r="ST33">
        <f>'Dashboard M2 Imports Data'!QY7*1000</f>
        <v/>
      </c>
      <c r="SU33">
        <f>'Dashboard M2 Imports Data'!QZ7*1000</f>
        <v/>
      </c>
      <c r="SV33">
        <f>'Dashboard M2 Imports Data'!RA7*1000</f>
        <v/>
      </c>
      <c r="SW33">
        <f>'Dashboard M2 Imports Data'!RB7*1000</f>
        <v/>
      </c>
      <c r="SX33">
        <f>'Dashboard M2 Imports Data'!RC7*1000</f>
        <v/>
      </c>
      <c r="SY33">
        <f>'Dashboard M2 Imports Data'!RD7*1000</f>
        <v/>
      </c>
      <c r="SZ33">
        <f>'Dashboard M2 Imports Data'!RE7*1000</f>
        <v/>
      </c>
      <c r="TA33">
        <f>'Dashboard M2 Imports Data'!RF7*1000</f>
        <v/>
      </c>
      <c r="TB33">
        <f>'Dashboard M2 Imports Data'!RG7*1000</f>
        <v/>
      </c>
      <c r="TC33">
        <f>'Dashboard M2 Imports Data'!RH7*1000</f>
        <v/>
      </c>
      <c r="TD33">
        <f>'Dashboard M2 Imports Data'!RI7*1000</f>
        <v/>
      </c>
      <c r="TE33">
        <f>'Dashboard M2 Imports Data'!RJ7*1000</f>
        <v/>
      </c>
      <c r="TF33">
        <f>'Dashboard M2 Imports Data'!RK7*1000</f>
        <v/>
      </c>
      <c r="TG33">
        <f>'Dashboard M2 Imports Data'!RL7*1000</f>
        <v/>
      </c>
      <c r="TH33">
        <f>'Dashboard M2 Imports Data'!RM7*1000</f>
        <v/>
      </c>
      <c r="TI33">
        <f>'Dashboard M2 Imports Data'!RN7*1000</f>
        <v/>
      </c>
      <c r="TJ33">
        <f>'Dashboard M2 Imports Data'!RO7*1000</f>
        <v/>
      </c>
      <c r="TK33">
        <f>'Dashboard M2 Imports Data'!RP7*1000</f>
        <v/>
      </c>
      <c r="TL33">
        <f>'Dashboard M2 Imports Data'!RQ7*1000</f>
        <v/>
      </c>
      <c r="TM33">
        <f>'Dashboard M2 Imports Data'!RR7*1000</f>
        <v/>
      </c>
      <c r="TN33">
        <f>'Dashboard M2 Imports Data'!RS7*1000</f>
        <v/>
      </c>
      <c r="TO33">
        <f>'Dashboard M2 Imports Data'!RT7*1000</f>
        <v/>
      </c>
      <c r="TP33">
        <f>'Dashboard M2 Imports Data'!RU7*1000</f>
        <v/>
      </c>
      <c r="TQ33">
        <f>'Dashboard M2 Imports Data'!RV7*1000</f>
        <v/>
      </c>
      <c r="TR33">
        <f>'Dashboard M2 Imports Data'!RW7*1000</f>
        <v/>
      </c>
      <c r="TS33">
        <f>'Dashboard M2 Imports Data'!RX7*1000</f>
        <v/>
      </c>
      <c r="TT33">
        <f>'Dashboard M2 Imports Data'!RY7*1000</f>
        <v/>
      </c>
      <c r="TU33">
        <f>'Dashboard M2 Imports Data'!RZ7*1000</f>
        <v/>
      </c>
      <c r="TV33">
        <f>'Dashboard M2 Imports Data'!SA7*1000</f>
        <v/>
      </c>
      <c r="TW33">
        <f>'Dashboard M2 Imports Data'!SB7*1000</f>
        <v/>
      </c>
      <c r="TX33">
        <f>'Dashboard M2 Imports Data'!SC7*1000</f>
        <v/>
      </c>
      <c r="TY33">
        <f>'Dashboard M2 Imports Data'!SD7*1000</f>
        <v/>
      </c>
      <c r="TZ33">
        <f>'Dashboard M2 Imports Data'!SE7*1000</f>
        <v/>
      </c>
    </row>
    <row r="34" spans="1:546">
      <c r="A34" t="s">
        <v>16</v>
      </c>
      <c r="B34" t="s">
        <v>99</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n">
        <v>0</v>
      </c>
      <c r="FS34" t="n">
        <v>0</v>
      </c>
      <c r="FT34" t="n">
        <v>0</v>
      </c>
      <c r="FU34" t="n">
        <v>0</v>
      </c>
      <c r="FV34" t="n">
        <v>0</v>
      </c>
      <c r="FW34" t="n">
        <v>0</v>
      </c>
      <c r="FX34" t="n">
        <v>0</v>
      </c>
      <c r="FY34" t="n">
        <v>0</v>
      </c>
      <c r="FZ34" t="n">
        <v>0</v>
      </c>
      <c r="GA34" t="n">
        <v>0</v>
      </c>
      <c r="GB34" t="n">
        <v>0</v>
      </c>
      <c r="GC34" t="n">
        <v>0</v>
      </c>
      <c r="GD34" t="n">
        <v>0</v>
      </c>
      <c r="GE34" t="n">
        <v>0</v>
      </c>
      <c r="GF34" t="n">
        <v>0</v>
      </c>
      <c r="GG34" t="n">
        <v>0</v>
      </c>
      <c r="GH34" t="n">
        <v>0</v>
      </c>
      <c r="GI34" t="n">
        <v>0</v>
      </c>
      <c r="GJ34" t="n">
        <v>0</v>
      </c>
      <c r="GK34" t="n">
        <v>0</v>
      </c>
      <c r="GL34" t="n">
        <v>0</v>
      </c>
      <c r="GM34" t="n">
        <v>0</v>
      </c>
      <c r="GN34" t="n">
        <v>0</v>
      </c>
      <c r="GO34" t="n">
        <v>0</v>
      </c>
      <c r="GP34" t="n">
        <v>0</v>
      </c>
      <c r="GQ34" t="n">
        <v>0</v>
      </c>
      <c r="GR34" t="n">
        <v>0</v>
      </c>
      <c r="GS34" t="n">
        <v>0</v>
      </c>
      <c r="GT34" t="n">
        <v>0</v>
      </c>
      <c r="GU34" t="n">
        <v>0</v>
      </c>
      <c r="GV34" t="n">
        <v>0</v>
      </c>
      <c r="GW34" t="n">
        <v>0</v>
      </c>
      <c r="GX34" t="n">
        <v>0</v>
      </c>
      <c r="GY34" t="n">
        <v>0</v>
      </c>
      <c r="GZ34" t="n">
        <v>0</v>
      </c>
      <c r="HA34" t="n">
        <v>0</v>
      </c>
      <c r="HB34" t="n">
        <v>0</v>
      </c>
      <c r="HC34" t="n">
        <v>0</v>
      </c>
      <c r="HD34" t="n">
        <v>0</v>
      </c>
      <c r="HE34" t="n">
        <v>0</v>
      </c>
      <c r="HF34" t="n">
        <v>0</v>
      </c>
      <c r="HG34" t="n">
        <v>0</v>
      </c>
      <c r="HH34" t="n">
        <v>0</v>
      </c>
      <c r="HI34" t="n">
        <v>0</v>
      </c>
      <c r="HJ34" t="n">
        <v>0</v>
      </c>
      <c r="HK34" t="n">
        <v>0</v>
      </c>
      <c r="HL34" t="n">
        <v>0</v>
      </c>
      <c r="HM34" t="n">
        <v>0</v>
      </c>
      <c r="HN34" t="n">
        <v>0</v>
      </c>
      <c r="HO34" t="n">
        <v>0</v>
      </c>
      <c r="HP34" t="n">
        <v>0</v>
      </c>
      <c r="HQ34" t="n">
        <v>0</v>
      </c>
      <c r="HR34" t="n">
        <v>0</v>
      </c>
      <c r="HS34" t="n">
        <v>0</v>
      </c>
      <c r="HT34" t="n">
        <v>0</v>
      </c>
      <c r="HU34" t="n">
        <v>0</v>
      </c>
      <c r="HV34" t="n">
        <v>0</v>
      </c>
      <c r="HW34" t="n">
        <v>0</v>
      </c>
      <c r="HX34" t="n">
        <v>0</v>
      </c>
      <c r="HY34" t="n">
        <v>0</v>
      </c>
      <c r="HZ34" t="n">
        <v>0</v>
      </c>
      <c r="IA34" t="n">
        <v>0</v>
      </c>
      <c r="IB34" t="n">
        <v>0</v>
      </c>
      <c r="IC34" t="n">
        <v>0</v>
      </c>
      <c r="ID34" t="n">
        <v>0</v>
      </c>
      <c r="IE34" t="n">
        <v>0</v>
      </c>
      <c r="IF34" t="n">
        <v>0</v>
      </c>
      <c r="IG34" t="n">
        <v>0</v>
      </c>
      <c r="IH34" t="n">
        <v>0</v>
      </c>
      <c r="II34" t="n">
        <v>0</v>
      </c>
      <c r="IJ34" t="n">
        <v>0</v>
      </c>
      <c r="IK34" t="n">
        <v>0</v>
      </c>
      <c r="IL34" t="n">
        <v>0</v>
      </c>
      <c r="IM34">
        <f>'Input DBEDT Monthly Energy'!C112</f>
        <v/>
      </c>
      <c r="IN34">
        <f>'Input DBEDT Monthly Energy'!D112</f>
        <v/>
      </c>
      <c r="IO34">
        <f>'Input DBEDT Monthly Energy'!E112</f>
        <v/>
      </c>
      <c r="IP34">
        <f>'Input DBEDT Monthly Energy'!F112</f>
        <v/>
      </c>
      <c r="IQ34">
        <f>'Input DBEDT Monthly Energy'!G112</f>
        <v/>
      </c>
      <c r="IR34">
        <f>'Input DBEDT Monthly Energy'!H112</f>
        <v/>
      </c>
      <c r="IS34">
        <f>'Input DBEDT Monthly Energy'!I112</f>
        <v/>
      </c>
      <c r="IT34">
        <f>'Input DBEDT Monthly Energy'!J112</f>
        <v/>
      </c>
      <c r="IU34">
        <f>'Input DBEDT Monthly Energy'!K112</f>
        <v/>
      </c>
      <c r="IV34">
        <f>'Input DBEDT Monthly Energy'!L112</f>
        <v/>
      </c>
      <c r="IW34">
        <f>'Input DBEDT Monthly Energy'!M112</f>
        <v/>
      </c>
      <c r="IX34">
        <f>'Input DBEDT Monthly Energy'!N112</f>
        <v/>
      </c>
      <c r="IY34">
        <f>'Input DBEDT Monthly Energy'!O112</f>
        <v/>
      </c>
      <c r="IZ34">
        <f>'Input DBEDT Monthly Energy'!P112</f>
        <v/>
      </c>
      <c r="JA34">
        <f>'Input DBEDT Monthly Energy'!Q112</f>
        <v/>
      </c>
      <c r="JB34">
        <f>'Input DBEDT Monthly Energy'!R112</f>
        <v/>
      </c>
      <c r="JC34">
        <f>'Input DBEDT Monthly Energy'!S112</f>
        <v/>
      </c>
      <c r="JD34">
        <f>'Input DBEDT Monthly Energy'!T112</f>
        <v/>
      </c>
      <c r="JE34">
        <f>'Input DBEDT Monthly Energy'!U112</f>
        <v/>
      </c>
      <c r="JF34">
        <f>'Input DBEDT Monthly Energy'!V112</f>
        <v/>
      </c>
      <c r="JG34">
        <f>'Input DBEDT Monthly Energy'!W112</f>
        <v/>
      </c>
      <c r="JH34">
        <f>'Input DBEDT Monthly Energy'!X112</f>
        <v/>
      </c>
      <c r="JI34">
        <f>'Input DBEDT Monthly Energy'!Y112</f>
        <v/>
      </c>
      <c r="JJ34">
        <f>'Input DBEDT Monthly Energy'!Z112</f>
        <v/>
      </c>
      <c r="JK34">
        <f>'Input DBEDT Monthly Energy'!AA112</f>
        <v/>
      </c>
      <c r="JL34">
        <f>'Input DBEDT Monthly Energy'!AB112</f>
        <v/>
      </c>
      <c r="JM34">
        <f>'Input DBEDT Monthly Energy'!AC112</f>
        <v/>
      </c>
      <c r="JN34">
        <f>'Input DBEDT Monthly Energy'!AD112</f>
        <v/>
      </c>
      <c r="JO34">
        <f>'Input DBEDT Monthly Energy'!AE112</f>
        <v/>
      </c>
      <c r="JP34">
        <f>'Input DBEDT Monthly Energy'!AF112</f>
        <v/>
      </c>
      <c r="JQ34">
        <f>'Input DBEDT Monthly Energy'!AG112</f>
        <v/>
      </c>
      <c r="JR34">
        <f>'Input DBEDT Monthly Energy'!AH112</f>
        <v/>
      </c>
      <c r="JS34">
        <f>'Input DBEDT Monthly Energy'!AI112</f>
        <v/>
      </c>
      <c r="JT34">
        <f>'Input DBEDT Monthly Energy'!AJ112</f>
        <v/>
      </c>
      <c r="JU34">
        <f>'Input DBEDT Monthly Energy'!AK112</f>
        <v/>
      </c>
      <c r="JV34">
        <f>'Input DBEDT Monthly Energy'!AL112</f>
        <v/>
      </c>
      <c r="JW34">
        <f>'Input DBEDT Monthly Energy'!AM112</f>
        <v/>
      </c>
      <c r="JX34">
        <f>'Input DBEDT Monthly Energy'!AN112</f>
        <v/>
      </c>
      <c r="JY34">
        <f>'Input DBEDT Monthly Energy'!AO112</f>
        <v/>
      </c>
      <c r="JZ34">
        <f>'Input DBEDT Monthly Energy'!AP112</f>
        <v/>
      </c>
      <c r="KA34">
        <f>'Input DBEDT Monthly Energy'!AQ112</f>
        <v/>
      </c>
      <c r="KB34">
        <f>'Input DBEDT Monthly Energy'!AR112</f>
        <v/>
      </c>
      <c r="KC34">
        <f>'Input DBEDT Monthly Energy'!AS112</f>
        <v/>
      </c>
      <c r="KD34">
        <f>'Input DBEDT Monthly Energy'!AT112</f>
        <v/>
      </c>
      <c r="KE34">
        <f>'Input DBEDT Monthly Energy'!AU112</f>
        <v/>
      </c>
      <c r="KF34">
        <f>'Input DBEDT Monthly Energy'!AV112</f>
        <v/>
      </c>
      <c r="KG34">
        <f>'Input DBEDT Monthly Energy'!AW112</f>
        <v/>
      </c>
      <c r="KH34">
        <f>'Input DBEDT Monthly Energy'!AX112</f>
        <v/>
      </c>
      <c r="KI34">
        <f>'Input DBEDT Monthly Energy'!AY112</f>
        <v/>
      </c>
      <c r="KJ34">
        <f>'Input DBEDT Monthly Energy'!AZ112</f>
        <v/>
      </c>
      <c r="KK34">
        <f>'Input DBEDT Monthly Energy'!BA112</f>
        <v/>
      </c>
      <c r="KL34">
        <f>'Input DBEDT Monthly Energy'!BB112</f>
        <v/>
      </c>
      <c r="KM34">
        <f>'Input DBEDT Monthly Energy'!BC112</f>
        <v/>
      </c>
      <c r="KN34">
        <f>'Input DBEDT Monthly Energy'!BD112</f>
        <v/>
      </c>
      <c r="KO34">
        <f>'Input DBEDT Monthly Energy'!BE112</f>
        <v/>
      </c>
      <c r="KP34">
        <f>'Input DBEDT Monthly Energy'!BF112</f>
        <v/>
      </c>
      <c r="KQ34">
        <f>'Input DBEDT Monthly Energy'!BG112</f>
        <v/>
      </c>
      <c r="KR34">
        <f>'Input DBEDT Monthly Energy'!BH112</f>
        <v/>
      </c>
      <c r="KS34">
        <f>'Input DBEDT Monthly Energy'!BI112</f>
        <v/>
      </c>
      <c r="KT34">
        <f>'Input DBEDT Monthly Energy'!BJ112</f>
        <v/>
      </c>
      <c r="KU34">
        <f>'Input DBEDT Monthly Energy'!BK112</f>
        <v/>
      </c>
      <c r="KV34">
        <f>'Input DBEDT Monthly Energy'!BL112</f>
        <v/>
      </c>
      <c r="KW34">
        <f>'Input DBEDT Monthly Energy'!BM112</f>
        <v/>
      </c>
      <c r="KX34">
        <f>'Input DBEDT Monthly Energy'!BN112</f>
        <v/>
      </c>
      <c r="KY34">
        <f>'Input DBEDT Monthly Energy'!BO112</f>
        <v/>
      </c>
      <c r="KZ34">
        <f>'Input DBEDT Monthly Energy'!BP112</f>
        <v/>
      </c>
      <c r="LA34">
        <f>'Input DBEDT Monthly Energy'!BQ112</f>
        <v/>
      </c>
      <c r="LB34">
        <f>'Input DBEDT Monthly Energy'!BR112</f>
        <v/>
      </c>
      <c r="LC34">
        <f>'Input DBEDT Monthly Energy'!BS112</f>
        <v/>
      </c>
      <c r="LD34">
        <f>'Input DBEDT Monthly Energy'!BT112</f>
        <v/>
      </c>
      <c r="LE34">
        <f>'Input DBEDT Monthly Energy'!BU112</f>
        <v/>
      </c>
      <c r="LF34">
        <f>'Input DBEDT Monthly Energy'!BV112</f>
        <v/>
      </c>
      <c r="LG34">
        <f>'Input DBEDT Monthly Energy'!BW112</f>
        <v/>
      </c>
      <c r="LH34">
        <f>'Input DBEDT Monthly Energy'!BX112</f>
        <v/>
      </c>
      <c r="LI34">
        <f>'Input DBEDT Monthly Energy'!BY112</f>
        <v/>
      </c>
      <c r="LJ34">
        <f>'Input DBEDT Monthly Energy'!BZ112</f>
        <v/>
      </c>
      <c r="LK34">
        <f>'Input DBEDT Monthly Energy'!CA112</f>
        <v/>
      </c>
      <c r="LL34">
        <f>'Input DBEDT Monthly Energy'!CB112</f>
        <v/>
      </c>
      <c r="LM34">
        <f>'Input DBEDT Monthly Energy'!CC112</f>
        <v/>
      </c>
      <c r="LN34">
        <f>'Input DBEDT Monthly Energy'!CD112</f>
        <v/>
      </c>
      <c r="LO34">
        <f>'Input DBEDT Monthly Energy'!CE112</f>
        <v/>
      </c>
      <c r="LP34">
        <f>'Input DBEDT Monthly Energy'!CF112</f>
        <v/>
      </c>
      <c r="LQ34">
        <f>'Input DBEDT Monthly Energy'!CG112</f>
        <v/>
      </c>
      <c r="LR34">
        <f>'Input DBEDT Monthly Energy'!CH112</f>
        <v/>
      </c>
      <c r="LS34">
        <f>'Input DBEDT Monthly Energy'!CI112</f>
        <v/>
      </c>
      <c r="LT34">
        <f>'Input DBEDT Monthly Energy'!CJ112</f>
        <v/>
      </c>
      <c r="LU34">
        <f>'Input DBEDT Monthly Energy'!CK112</f>
        <v/>
      </c>
      <c r="LV34">
        <f>'Input DBEDT Monthly Energy'!CL112</f>
        <v/>
      </c>
      <c r="LW34">
        <f>'Input DBEDT Monthly Energy'!CM112</f>
        <v/>
      </c>
      <c r="LX34">
        <f>'Input DBEDT Monthly Energy'!CN112</f>
        <v/>
      </c>
      <c r="LY34">
        <f>'Input DBEDT Monthly Energy'!CO112</f>
        <v/>
      </c>
      <c r="LZ34">
        <f>'Input DBEDT Monthly Energy'!CP112</f>
        <v/>
      </c>
      <c r="MA34">
        <f>'Input DBEDT Monthly Energy'!CQ112</f>
        <v/>
      </c>
      <c r="MB34">
        <f>'Input DBEDT Monthly Energy'!CR112</f>
        <v/>
      </c>
      <c r="MC34">
        <f>'Input DBEDT Monthly Energy'!CS112</f>
        <v/>
      </c>
      <c r="MD34">
        <f>'Input DBEDT Monthly Energy'!CT112</f>
        <v/>
      </c>
      <c r="ME34">
        <f>'Input DBEDT Monthly Energy'!CU112</f>
        <v/>
      </c>
      <c r="MF34">
        <f>'Input DBEDT Monthly Energy'!CV112</f>
        <v/>
      </c>
      <c r="MG34">
        <f>'Input DBEDT Monthly Energy'!CW112</f>
        <v/>
      </c>
      <c r="MH34">
        <f>'Input DBEDT Monthly Energy'!CX112</f>
        <v/>
      </c>
      <c r="MI34">
        <f>'Input DBEDT Monthly Energy'!CY112</f>
        <v/>
      </c>
      <c r="MJ34">
        <f>'Input DBEDT Monthly Energy'!CZ112</f>
        <v/>
      </c>
      <c r="MK34">
        <f>'Input DBEDT Monthly Energy'!DA112</f>
        <v/>
      </c>
      <c r="ML34">
        <f>'Input DBEDT Monthly Energy'!DB112</f>
        <v/>
      </c>
      <c r="MM34">
        <f>'Input DBEDT Monthly Energy'!DC112</f>
        <v/>
      </c>
      <c r="MN34">
        <f>'Input DBEDT Monthly Energy'!DD112</f>
        <v/>
      </c>
      <c r="MO34">
        <f>'Input DBEDT Monthly Energy'!DE112</f>
        <v/>
      </c>
      <c r="MP34">
        <f>'Input DBEDT Monthly Energy'!DF112</f>
        <v/>
      </c>
      <c r="MQ34">
        <f>'Input DBEDT Monthly Energy'!DG112</f>
        <v/>
      </c>
      <c r="MR34">
        <f>'Input DBEDT Monthly Energy'!DH112</f>
        <v/>
      </c>
      <c r="MS34">
        <f>'Input DBEDT Monthly Energy'!DI112</f>
        <v/>
      </c>
      <c r="MT34">
        <f>'Input DBEDT Monthly Energy'!DJ112</f>
        <v/>
      </c>
      <c r="MU34">
        <f>'Input DBEDT Monthly Energy'!DK112</f>
        <v/>
      </c>
      <c r="MV34">
        <f>'Input DBEDT Monthly Energy'!DL112</f>
        <v/>
      </c>
      <c r="MW34">
        <f>'Input DBEDT Monthly Energy'!DM112</f>
        <v/>
      </c>
      <c r="MX34">
        <f>'Input DBEDT Monthly Energy'!DN112</f>
        <v/>
      </c>
      <c r="MY34">
        <f>'Input DBEDT Monthly Energy'!DO112</f>
        <v/>
      </c>
      <c r="MZ34">
        <f>'Input DBEDT Monthly Energy'!DP112</f>
        <v/>
      </c>
      <c r="NA34">
        <f>'Input DBEDT Monthly Energy'!DQ112</f>
        <v/>
      </c>
      <c r="NB34">
        <f>'Input DBEDT Monthly Energy'!DR112</f>
        <v/>
      </c>
      <c r="NC34">
        <f>'Input DBEDT Monthly Energy'!DS112</f>
        <v/>
      </c>
      <c r="ND34">
        <f>'Input DBEDT Monthly Energy'!DT112</f>
        <v/>
      </c>
      <c r="NE34">
        <f>'Input DBEDT Monthly Energy'!DU112</f>
        <v/>
      </c>
      <c r="NF34">
        <f>'Input DBEDT Monthly Energy'!DV112</f>
        <v/>
      </c>
      <c r="NG34">
        <f>'Input DBEDT Monthly Energy'!DW112</f>
        <v/>
      </c>
      <c r="NH34">
        <f>'Input DBEDT Monthly Energy'!DX112</f>
        <v/>
      </c>
      <c r="NI34">
        <f>'Input DBEDT Monthly Energy'!DY112</f>
        <v/>
      </c>
      <c r="NJ34">
        <f>'Input DBEDT Monthly Energy'!DZ112</f>
        <v/>
      </c>
      <c r="NK34">
        <f>'Input DBEDT Monthly Energy'!EA112</f>
        <v/>
      </c>
      <c r="NL34">
        <f>'Input DBEDT Monthly Energy'!EB112</f>
        <v/>
      </c>
      <c r="NM34">
        <f>'Input DBEDT Monthly Energy'!EC112</f>
        <v/>
      </c>
      <c r="NN34">
        <f>'Input DBEDT Monthly Energy'!ED112</f>
        <v/>
      </c>
      <c r="NO34">
        <f>'Input DBEDT Monthly Energy'!EE112</f>
        <v/>
      </c>
      <c r="NP34">
        <f>'Input DBEDT Monthly Energy'!EF112</f>
        <v/>
      </c>
      <c r="NQ34">
        <f>'Input DBEDT Monthly Energy'!EG112</f>
        <v/>
      </c>
      <c r="NR34">
        <f>'Input DBEDT Monthly Energy'!EH112</f>
        <v/>
      </c>
      <c r="NS34">
        <f>'Input DBEDT Monthly Energy'!EI112</f>
        <v/>
      </c>
      <c r="NT34">
        <f>'Input DBEDT Monthly Energy'!EJ112</f>
        <v/>
      </c>
      <c r="NU34">
        <f>'Input DBEDT Monthly Energy'!EK112</f>
        <v/>
      </c>
      <c r="NV34">
        <f>'Input DBEDT Monthly Energy'!EL112</f>
        <v/>
      </c>
      <c r="NW34">
        <f>'Input DBEDT Monthly Energy'!EM112</f>
        <v/>
      </c>
      <c r="NX34">
        <f>'Input DBEDT Monthly Energy'!EN112</f>
        <v/>
      </c>
      <c r="NY34">
        <f>'Input DBEDT Monthly Energy'!EO112</f>
        <v/>
      </c>
      <c r="NZ34">
        <f>'Input DBEDT Monthly Energy'!EP112</f>
        <v/>
      </c>
      <c r="OA34">
        <f>'Input DBEDT Monthly Energy'!EQ112</f>
        <v/>
      </c>
      <c r="OB34">
        <f>'Input DBEDT Monthly Energy'!ER112</f>
        <v/>
      </c>
      <c r="OC34">
        <f>'Input DBEDT Monthly Energy'!ES112</f>
        <v/>
      </c>
      <c r="OD34">
        <f>'Input DBEDT Monthly Energy'!ET112</f>
        <v/>
      </c>
      <c r="OE34">
        <f>'Input DBEDT Monthly Energy'!EU112</f>
        <v/>
      </c>
      <c r="OF34">
        <f>'Input DBEDT Monthly Energy'!EV112</f>
        <v/>
      </c>
      <c r="OG34">
        <f>'Input DBEDT Monthly Energy'!EW112</f>
        <v/>
      </c>
      <c r="OH34">
        <f>'Input DBEDT Monthly Energy'!EX112</f>
        <v/>
      </c>
      <c r="OI34">
        <f>'Input DBEDT Monthly Energy'!EY112</f>
        <v/>
      </c>
      <c r="OJ34">
        <f>'Input DBEDT Monthly Energy'!EZ112</f>
        <v/>
      </c>
      <c r="OK34">
        <f>'Input DBEDT Monthly Energy'!FA112</f>
        <v/>
      </c>
      <c r="OL34">
        <f>'Input DBEDT Monthly Energy'!FB112</f>
        <v/>
      </c>
      <c r="OM34">
        <f>'Input DBEDT Monthly Energy'!FC112</f>
        <v/>
      </c>
      <c r="ON34">
        <f>'Input DBEDT Monthly Energy'!FD112</f>
        <v/>
      </c>
      <c r="OO34">
        <f>'Input DBEDT Monthly Energy'!FE112</f>
        <v/>
      </c>
      <c r="OP34">
        <f>'Input DBEDT Monthly Energy'!FF112</f>
        <v/>
      </c>
      <c r="OQ34">
        <f>'Input DBEDT Monthly Energy'!FG112</f>
        <v/>
      </c>
      <c r="OR34">
        <f>'Input DBEDT Monthly Energy'!FH112</f>
        <v/>
      </c>
      <c r="OS34">
        <f>'Input DBEDT Monthly Energy'!FI112</f>
        <v/>
      </c>
      <c r="OT34">
        <f>'Input DBEDT Monthly Energy'!FJ112</f>
        <v/>
      </c>
      <c r="OU34">
        <f>'Input DBEDT Monthly Energy'!FK112</f>
        <v/>
      </c>
      <c r="OV34">
        <f>'Input DBEDT Monthly Energy'!FL112</f>
        <v/>
      </c>
      <c r="OW34">
        <f>'Input DBEDT Monthly Energy'!FM112</f>
        <v/>
      </c>
      <c r="OX34">
        <f>'Input DBEDT Monthly Energy'!FN112</f>
        <v/>
      </c>
      <c r="OY34">
        <f>'Input DBEDT Monthly Energy'!FO112</f>
        <v/>
      </c>
      <c r="OZ34">
        <f>'Input DBEDT Monthly Energy'!FP112</f>
        <v/>
      </c>
      <c r="PA34">
        <f>'Input DBEDT Monthly Energy'!FQ112</f>
        <v/>
      </c>
      <c r="PB34">
        <f>'Input DBEDT Monthly Energy'!FR112</f>
        <v/>
      </c>
      <c r="PC34">
        <f>'Input DBEDT Monthly Energy'!FS112</f>
        <v/>
      </c>
      <c r="PD34">
        <f>'Input DBEDT Monthly Energy'!FT112</f>
        <v/>
      </c>
      <c r="PE34">
        <f>'Input DBEDT Monthly Energy'!FU112</f>
        <v/>
      </c>
      <c r="PF34">
        <f>'Input DBEDT Monthly Energy'!FV112</f>
        <v/>
      </c>
      <c r="PG34">
        <f>'Input DBEDT Monthly Energy'!FW112</f>
        <v/>
      </c>
      <c r="PH34">
        <f>'Input DBEDT Monthly Energy'!FX112</f>
        <v/>
      </c>
      <c r="PI34">
        <f>'Input DBEDT Monthly Energy'!FY112</f>
        <v/>
      </c>
      <c r="PJ34">
        <f>'Input DBEDT Monthly Energy'!FZ112</f>
        <v/>
      </c>
      <c r="PK34">
        <f>'Input DBEDT Monthly Energy'!GA112</f>
        <v/>
      </c>
      <c r="PL34">
        <f>'Input DBEDT Monthly Energy'!GB112</f>
        <v/>
      </c>
      <c r="PM34">
        <f>'Input DBEDT Monthly Energy'!GC112</f>
        <v/>
      </c>
      <c r="PN34">
        <f>'Input DBEDT Monthly Energy'!GD112</f>
        <v/>
      </c>
      <c r="PO34">
        <f>'Input DBEDT Monthly Energy'!GE112</f>
        <v/>
      </c>
      <c r="PP34">
        <f>'Input DBEDT Monthly Energy'!GF112</f>
        <v/>
      </c>
      <c r="PQ34">
        <f>'Input DBEDT Monthly Energy'!GG112</f>
        <v/>
      </c>
      <c r="PR34">
        <f>'Input DBEDT Monthly Energy'!GH112</f>
        <v/>
      </c>
      <c r="PS34">
        <f>'Input DBEDT Monthly Energy'!GI112</f>
        <v/>
      </c>
      <c r="PT34">
        <f>'Input DBEDT Monthly Energy'!GJ112</f>
        <v/>
      </c>
      <c r="PU34">
        <f>'Input DBEDT Monthly Energy'!GK112</f>
        <v/>
      </c>
      <c r="PV34">
        <f>'Input DBEDT Monthly Energy'!GL112</f>
        <v/>
      </c>
      <c r="PW34">
        <f>'Input DBEDT Monthly Energy'!GM112</f>
        <v/>
      </c>
      <c r="PX34">
        <f>'Input DBEDT Monthly Energy'!GN112</f>
        <v/>
      </c>
      <c r="PY34">
        <f>'Input DBEDT Monthly Energy'!GO112</f>
        <v/>
      </c>
      <c r="PZ34">
        <f>'Input DBEDT Monthly Energy'!GP112</f>
        <v/>
      </c>
      <c r="QA34">
        <f>'Input DBEDT Monthly Energy'!GQ112</f>
        <v/>
      </c>
      <c r="QB34">
        <f>'Input DBEDT Monthly Energy'!GR112</f>
        <v/>
      </c>
      <c r="QC34">
        <f>'Input DBEDT Monthly Energy'!GS112</f>
        <v/>
      </c>
      <c r="QD34">
        <f>'Input DBEDT Monthly Energy'!GT112</f>
        <v/>
      </c>
      <c r="QE34">
        <f>'Input DBEDT Monthly Energy'!GU112</f>
        <v/>
      </c>
      <c r="QF34">
        <f>'Input DBEDT Monthly Energy'!GV112</f>
        <v/>
      </c>
      <c r="QG34">
        <f>'Input DBEDT Monthly Energy'!GW112</f>
        <v/>
      </c>
      <c r="QH34">
        <f>'Input DBEDT Monthly Energy'!GX112</f>
        <v/>
      </c>
      <c r="QI34">
        <f>'Input DBEDT Monthly Energy'!GY112</f>
        <v/>
      </c>
      <c r="QJ34">
        <f>'Input DBEDT Monthly Energy'!GZ112</f>
        <v/>
      </c>
      <c r="QK34">
        <f>'Input DBEDT Monthly Energy'!HA112</f>
        <v/>
      </c>
      <c r="QL34">
        <f>'Input DBEDT Monthly Energy'!HB112</f>
        <v/>
      </c>
      <c r="QM34">
        <f>'Input DBEDT Monthly Energy'!HC112</f>
        <v/>
      </c>
      <c r="QN34">
        <f>'Input DBEDT Monthly Energy'!HD112</f>
        <v/>
      </c>
      <c r="QO34">
        <f>'Input DBEDT Monthly Energy'!HE112</f>
        <v/>
      </c>
      <c r="QP34">
        <f>'Input DBEDT Monthly Energy'!HF112</f>
        <v/>
      </c>
      <c r="QQ34">
        <f>'Input DBEDT Monthly Energy'!HG112</f>
        <v/>
      </c>
      <c r="QR34">
        <f>'Input DBEDT Monthly Energy'!HH112</f>
        <v/>
      </c>
      <c r="QS34">
        <f>'Input DBEDT Monthly Energy'!HI112</f>
        <v/>
      </c>
      <c r="QT34">
        <f>'Input DBEDT Monthly Energy'!HJ112</f>
        <v/>
      </c>
      <c r="QU34">
        <f>'Input DBEDT Monthly Energy'!HK112</f>
        <v/>
      </c>
      <c r="QV34">
        <f>'Input DBEDT Monthly Energy'!HL112</f>
        <v/>
      </c>
      <c r="QW34">
        <f>'Input DBEDT Monthly Energy'!HM112</f>
        <v/>
      </c>
      <c r="QX34">
        <f>'Input DBEDT Monthly Energy'!HN112</f>
        <v/>
      </c>
      <c r="QY34">
        <f>'Input DBEDT Monthly Energy'!HO112</f>
        <v/>
      </c>
      <c r="QZ34">
        <f>'Input DBEDT Monthly Energy'!HP112</f>
        <v/>
      </c>
      <c r="RA34">
        <f>'Input DBEDT Monthly Energy'!HQ112</f>
        <v/>
      </c>
      <c r="RB34">
        <f>'Input DBEDT Monthly Energy'!HR112</f>
        <v/>
      </c>
      <c r="RC34">
        <f>'Input DBEDT Monthly Energy'!HS112</f>
        <v/>
      </c>
      <c r="RD34">
        <f>'Input DBEDT Monthly Energy'!HT112</f>
        <v/>
      </c>
      <c r="RE34">
        <f>'Input DBEDT Monthly Energy'!HU112</f>
        <v/>
      </c>
      <c r="RF34">
        <f>'Input DBEDT Monthly Energy'!HV112</f>
        <v/>
      </c>
      <c r="RG34">
        <f>'Input DBEDT Monthly Energy'!HW112</f>
        <v/>
      </c>
      <c r="RH34">
        <f>'Input DBEDT Monthly Energy'!HX112</f>
        <v/>
      </c>
      <c r="RI34">
        <f>'Input DBEDT Monthly Energy'!HY112</f>
        <v/>
      </c>
      <c r="RJ34">
        <f>'Input DBEDT Monthly Energy'!HZ112</f>
        <v/>
      </c>
      <c r="RK34">
        <f>'Input DBEDT Monthly Energy'!IA112</f>
        <v/>
      </c>
      <c r="RL34">
        <f>'Input DBEDT Monthly Energy'!IB112</f>
        <v/>
      </c>
      <c r="RM34">
        <f>'Input DBEDT Monthly Energy'!IC112</f>
        <v/>
      </c>
      <c r="RN34">
        <f>'Input DBEDT Monthly Energy'!ID112</f>
        <v/>
      </c>
      <c r="RO34">
        <f>'Input DBEDT Monthly Energy'!IE112</f>
        <v/>
      </c>
      <c r="RP34">
        <f>'Input DBEDT Monthly Energy'!IF112</f>
        <v/>
      </c>
      <c r="RQ34">
        <f>'Input DBEDT Monthly Energy'!IG112</f>
        <v/>
      </c>
      <c r="RR34">
        <f>'Input DBEDT Monthly Energy'!IH112</f>
        <v/>
      </c>
      <c r="RS34">
        <f>'Input DBEDT Monthly Energy'!II112</f>
        <v/>
      </c>
      <c r="RT34">
        <f>'Input DBEDT Monthly Energy'!IJ112</f>
        <v/>
      </c>
      <c r="RU34">
        <f>'Input DBEDT Monthly Energy'!IK112</f>
        <v/>
      </c>
      <c r="RV34">
        <f>'Input DBEDT Monthly Energy'!IL112</f>
        <v/>
      </c>
      <c r="RW34">
        <f>'Input DBEDT Monthly Energy'!IM112</f>
        <v/>
      </c>
      <c r="RX34">
        <f>'Input DBEDT Monthly Energy'!IN112</f>
        <v/>
      </c>
      <c r="RY34">
        <f>'Input DBEDT Monthly Energy'!IO112</f>
        <v/>
      </c>
      <c r="RZ34">
        <f>'Input DBEDT Monthly Energy'!IP112</f>
        <v/>
      </c>
      <c r="SA34">
        <f>'Input DBEDT Monthly Energy'!IQ112</f>
        <v/>
      </c>
      <c r="SB34">
        <f>'Input DBEDT Monthly Energy'!IR112</f>
        <v/>
      </c>
      <c r="SC34">
        <f>'Input DBEDT Monthly Energy'!IS112</f>
        <v/>
      </c>
      <c r="SD34">
        <f>'Input DBEDT Monthly Energy'!IT112</f>
        <v/>
      </c>
      <c r="SE34">
        <f>'Input DBEDT Monthly Energy'!IU112</f>
        <v/>
      </c>
      <c r="SF34">
        <f>'Input DBEDT Monthly Energy'!IV112</f>
        <v/>
      </c>
      <c r="SG34">
        <f>'Input DBEDT Monthly Energy'!IW112</f>
        <v/>
      </c>
      <c r="SH34">
        <f>'Input DBEDT Monthly Energy'!IX112</f>
        <v/>
      </c>
      <c r="SI34">
        <f>'Input DBEDT Monthly Energy'!IY112</f>
        <v/>
      </c>
      <c r="SJ34">
        <f>'Input DBEDT Monthly Energy'!IZ112</f>
        <v/>
      </c>
      <c r="SK34">
        <f>'Input DBEDT Monthly Energy'!JA112</f>
        <v/>
      </c>
      <c r="SL34">
        <f>'Input DBEDT Monthly Energy'!JB112</f>
        <v/>
      </c>
      <c r="SM34">
        <f>'Input DBEDT Monthly Energy'!JC112</f>
        <v/>
      </c>
      <c r="SN34">
        <f>'Input DBEDT Monthly Energy'!JD112</f>
        <v/>
      </c>
      <c r="SO34">
        <f>'Input DBEDT Monthly Energy'!JE112</f>
        <v/>
      </c>
      <c r="SP34">
        <f>'Input DBEDT Monthly Energy'!JF112</f>
        <v/>
      </c>
      <c r="SQ34">
        <f>'Input DBEDT Monthly Energy'!JG112</f>
        <v/>
      </c>
      <c r="SR34">
        <f>'Input DBEDT Monthly Energy'!JH112</f>
        <v/>
      </c>
      <c r="SS34">
        <f>'Input DBEDT Monthly Energy'!JI112</f>
        <v/>
      </c>
      <c r="ST34">
        <f>'Input DBEDT Monthly Energy'!JJ112</f>
        <v/>
      </c>
      <c r="SU34">
        <f>'Input DBEDT Monthly Energy'!JK112</f>
        <v/>
      </c>
      <c r="SV34">
        <f>'Input DBEDT Monthly Energy'!JL112</f>
        <v/>
      </c>
      <c r="SW34">
        <f>'Input DBEDT Monthly Energy'!JM112</f>
        <v/>
      </c>
      <c r="SX34">
        <f>'Input DBEDT Monthly Energy'!JN112</f>
        <v/>
      </c>
      <c r="SY34">
        <f>'Input DBEDT Monthly Energy'!JO112</f>
        <v/>
      </c>
      <c r="SZ34">
        <f>'Input DBEDT Monthly Energy'!JP112</f>
        <v/>
      </c>
      <c r="TA34">
        <f>'Input DBEDT Monthly Energy'!JQ112</f>
        <v/>
      </c>
      <c r="TB34">
        <f>'Input DBEDT Monthly Energy'!JR112</f>
        <v/>
      </c>
      <c r="TC34">
        <f>'Input DBEDT Monthly Energy'!JS112</f>
        <v/>
      </c>
      <c r="TD34">
        <f>'Input DBEDT Monthly Energy'!JT112</f>
        <v/>
      </c>
      <c r="TE34">
        <f>'Input DBEDT Monthly Energy'!JU112</f>
        <v/>
      </c>
      <c r="TF34">
        <f>'Input DBEDT Monthly Energy'!JV112</f>
        <v/>
      </c>
      <c r="TG34">
        <f>'Input DBEDT Monthly Energy'!JW112</f>
        <v/>
      </c>
      <c r="TH34">
        <f>'Input DBEDT Monthly Energy'!JX112</f>
        <v/>
      </c>
      <c r="TI34">
        <f>'Input DBEDT Monthly Energy'!JY112</f>
        <v/>
      </c>
      <c r="TJ34">
        <f>'Input DBEDT Monthly Energy'!JZ112</f>
        <v/>
      </c>
      <c r="TK34">
        <f>'Input DBEDT Monthly Energy'!KA112</f>
        <v/>
      </c>
      <c r="TL34">
        <f>'Input DBEDT Monthly Energy'!KB112</f>
        <v/>
      </c>
      <c r="TM34">
        <f>'Input DBEDT Monthly Energy'!KC112</f>
        <v/>
      </c>
      <c r="TN34">
        <f>'Input DBEDT Monthly Energy'!KD112</f>
        <v/>
      </c>
      <c r="TO34">
        <f>'Input DBEDT Monthly Energy'!KE112</f>
        <v/>
      </c>
      <c r="TP34">
        <f>'Input DBEDT Monthly Energy'!KF112</f>
        <v/>
      </c>
      <c r="TQ34">
        <f>'Input DBEDT Monthly Energy'!KG112</f>
        <v/>
      </c>
      <c r="TR34">
        <f>'Input DBEDT Monthly Energy'!KH112</f>
        <v/>
      </c>
      <c r="TS34">
        <f>'Input DBEDT Monthly Energy'!KI112</f>
        <v/>
      </c>
      <c r="TT34">
        <f>'Input DBEDT Monthly Energy'!KJ112</f>
        <v/>
      </c>
      <c r="TU34">
        <f>'Input DBEDT Monthly Energy'!KK112</f>
        <v/>
      </c>
      <c r="TV34">
        <f>'Input DBEDT Monthly Energy'!KL112</f>
        <v/>
      </c>
      <c r="TW34">
        <f>'Input DBEDT Monthly Energy'!KM112</f>
        <v/>
      </c>
      <c r="TX34">
        <f>'Input DBEDT Monthly Energy'!KN112</f>
        <v/>
      </c>
      <c r="TY34">
        <f>'Input DBEDT Monthly Energy'!KO112</f>
        <v/>
      </c>
      <c r="TZ34">
        <f>'Input DBEDT Monthly Energy'!KP112</f>
        <v/>
      </c>
    </row>
    <row r="35" spans="1:546">
      <c r="A35" t="s">
        <v>17</v>
      </c>
      <c r="B35" t="s">
        <v>30</v>
      </c>
      <c r="BC35">
        <f>SUMIF('Coal Foreign Imports'!$A:$A,'Dashboard M2 Monthly'!BC$1,'Coal Foreign Imports'!$B:$B)/12</f>
        <v/>
      </c>
      <c r="BD35">
        <f>SUMIF('Coal Foreign Imports'!$A:$A,'Dashboard M2 Monthly'!BD$1,'Coal Foreign Imports'!$B:$B)/12</f>
        <v/>
      </c>
      <c r="BE35">
        <f>SUMIF('Coal Foreign Imports'!$A:$A,'Dashboard M2 Monthly'!BE$1,'Coal Foreign Imports'!$B:$B)/12</f>
        <v/>
      </c>
      <c r="BF35">
        <f>SUMIF('Coal Foreign Imports'!$A:$A,'Dashboard M2 Monthly'!BF$1,'Coal Foreign Imports'!$B:$B)/12</f>
        <v/>
      </c>
      <c r="BG35">
        <f>SUMIF('Coal Foreign Imports'!$A:$A,'Dashboard M2 Monthly'!BG$1,'Coal Foreign Imports'!$B:$B)/12</f>
        <v/>
      </c>
      <c r="BH35">
        <f>SUMIF('Coal Foreign Imports'!$A:$A,'Dashboard M2 Monthly'!BH$1,'Coal Foreign Imports'!$B:$B)/12</f>
        <v/>
      </c>
      <c r="BI35">
        <f>SUMIF('Coal Foreign Imports'!$A:$A,'Dashboard M2 Monthly'!BI$1,'Coal Foreign Imports'!$B:$B)/12</f>
        <v/>
      </c>
      <c r="BJ35">
        <f>SUMIF('Coal Foreign Imports'!$A:$A,'Dashboard M2 Monthly'!BJ$1,'Coal Foreign Imports'!$B:$B)/12</f>
        <v/>
      </c>
      <c r="BK35">
        <f>SUMIF('Coal Foreign Imports'!$A:$A,'Dashboard M2 Monthly'!BK$1,'Coal Foreign Imports'!$B:$B)/12</f>
        <v/>
      </c>
      <c r="BL35">
        <f>SUMIF('Coal Foreign Imports'!$A:$A,'Dashboard M2 Monthly'!BL$1,'Coal Foreign Imports'!$B:$B)/12</f>
        <v/>
      </c>
      <c r="BM35">
        <f>SUMIF('Coal Foreign Imports'!$A:$A,'Dashboard M2 Monthly'!BM$1,'Coal Foreign Imports'!$B:$B)/12</f>
        <v/>
      </c>
      <c r="BN35">
        <f>SUMIF('Coal Foreign Imports'!$A:$A,'Dashboard M2 Monthly'!BN$1,'Coal Foreign Imports'!$B:$B)/12</f>
        <v/>
      </c>
      <c r="BO35">
        <f>SUMIF('Coal Foreign Imports'!$A:$A,'Dashboard M2 Monthly'!BO$1,'Coal Foreign Imports'!$B:$B)/12</f>
        <v/>
      </c>
      <c r="BP35">
        <f>SUMIF('Coal Foreign Imports'!$A:$A,'Dashboard M2 Monthly'!BP$1,'Coal Foreign Imports'!$B:$B)/12</f>
        <v/>
      </c>
      <c r="BQ35">
        <f>SUMIF('Coal Foreign Imports'!$A:$A,'Dashboard M2 Monthly'!BQ$1,'Coal Foreign Imports'!$B:$B)/12</f>
        <v/>
      </c>
      <c r="BR35">
        <f>SUMIF('Coal Foreign Imports'!$A:$A,'Dashboard M2 Monthly'!BR$1,'Coal Foreign Imports'!$B:$B)/12</f>
        <v/>
      </c>
      <c r="BS35">
        <f>SUMIF('Coal Foreign Imports'!$A:$A,'Dashboard M2 Monthly'!BS$1,'Coal Foreign Imports'!$B:$B)/12</f>
        <v/>
      </c>
      <c r="BT35">
        <f>SUMIF('Coal Foreign Imports'!$A:$A,'Dashboard M2 Monthly'!BT$1,'Coal Foreign Imports'!$B:$B)/12</f>
        <v/>
      </c>
      <c r="BU35">
        <f>SUMIF('Coal Foreign Imports'!$A:$A,'Dashboard M2 Monthly'!BU$1,'Coal Foreign Imports'!$B:$B)/12</f>
        <v/>
      </c>
      <c r="BV35">
        <f>SUMIF('Coal Foreign Imports'!$A:$A,'Dashboard M2 Monthly'!BV$1,'Coal Foreign Imports'!$B:$B)/12</f>
        <v/>
      </c>
      <c r="BW35">
        <f>SUMIF('Coal Foreign Imports'!$A:$A,'Dashboard M2 Monthly'!BW$1,'Coal Foreign Imports'!$B:$B)/12</f>
        <v/>
      </c>
      <c r="BX35">
        <f>SUMIF('Coal Foreign Imports'!$A:$A,'Dashboard M2 Monthly'!BX$1,'Coal Foreign Imports'!$B:$B)/12</f>
        <v/>
      </c>
      <c r="BY35">
        <f>SUMIF('Coal Foreign Imports'!$A:$A,'Dashboard M2 Monthly'!BY$1,'Coal Foreign Imports'!$B:$B)/12</f>
        <v/>
      </c>
      <c r="BZ35">
        <f>SUMIF('Coal Foreign Imports'!$A:$A,'Dashboard M2 Monthly'!BZ$1,'Coal Foreign Imports'!$B:$B)/12</f>
        <v/>
      </c>
      <c r="CA35">
        <f>SUMIF('Coal Foreign Imports'!$A:$A,'Dashboard M2 Monthly'!CA$1,'Coal Foreign Imports'!$B:$B)/12</f>
        <v/>
      </c>
      <c r="CB35">
        <f>SUMIF('Coal Foreign Imports'!$A:$A,'Dashboard M2 Monthly'!CB$1,'Coal Foreign Imports'!$B:$B)/12</f>
        <v/>
      </c>
      <c r="CC35">
        <f>SUMIF('Coal Foreign Imports'!$A:$A,'Dashboard M2 Monthly'!CC$1,'Coal Foreign Imports'!$B:$B)/12</f>
        <v/>
      </c>
      <c r="CD35">
        <f>SUMIF('Coal Foreign Imports'!$A:$A,'Dashboard M2 Monthly'!CD$1,'Coal Foreign Imports'!$B:$B)/12</f>
        <v/>
      </c>
      <c r="CE35">
        <f>SUMIF('Coal Foreign Imports'!$A:$A,'Dashboard M2 Monthly'!CE$1,'Coal Foreign Imports'!$B:$B)/12</f>
        <v/>
      </c>
      <c r="CF35">
        <f>SUMIF('Coal Foreign Imports'!$A:$A,'Dashboard M2 Monthly'!CF$1,'Coal Foreign Imports'!$B:$B)/12</f>
        <v/>
      </c>
      <c r="CG35">
        <f>SUMIF('Coal Foreign Imports'!$A:$A,'Dashboard M2 Monthly'!CG$1,'Coal Foreign Imports'!$B:$B)/12</f>
        <v/>
      </c>
      <c r="CH35">
        <f>SUMIF('Coal Foreign Imports'!$A:$A,'Dashboard M2 Monthly'!CH$1,'Coal Foreign Imports'!$B:$B)/12</f>
        <v/>
      </c>
      <c r="CI35">
        <f>SUMIF('Coal Foreign Imports'!$A:$A,'Dashboard M2 Monthly'!CI$1,'Coal Foreign Imports'!$B:$B)/12</f>
        <v/>
      </c>
      <c r="CJ35">
        <f>SUMIF('Coal Foreign Imports'!$A:$A,'Dashboard M2 Monthly'!CJ$1,'Coal Foreign Imports'!$B:$B)/12</f>
        <v/>
      </c>
      <c r="CK35">
        <f>SUMIF('Coal Foreign Imports'!$A:$A,'Dashboard M2 Monthly'!CK$1,'Coal Foreign Imports'!$B:$B)/12</f>
        <v/>
      </c>
      <c r="CL35">
        <f>SUMIF('Coal Foreign Imports'!$A:$A,'Dashboard M2 Monthly'!CL$1,'Coal Foreign Imports'!$B:$B)/12</f>
        <v/>
      </c>
      <c r="CM35">
        <f>SUMIF('Coal Foreign Imports'!$A:$A,'Dashboard M2 Monthly'!CM$1,'Coal Foreign Imports'!$B:$B)/12</f>
        <v/>
      </c>
      <c r="CN35">
        <f>SUMIF('Coal Foreign Imports'!$A:$A,'Dashboard M2 Monthly'!CN$1,'Coal Foreign Imports'!$B:$B)/12</f>
        <v/>
      </c>
      <c r="CO35">
        <f>SUMIF('Coal Foreign Imports'!$A:$A,'Dashboard M2 Monthly'!CO$1,'Coal Foreign Imports'!$B:$B)/12</f>
        <v/>
      </c>
      <c r="CP35">
        <f>SUMIF('Coal Foreign Imports'!$A:$A,'Dashboard M2 Monthly'!CP$1,'Coal Foreign Imports'!$B:$B)/12</f>
        <v/>
      </c>
      <c r="CQ35">
        <f>SUMIF('Coal Foreign Imports'!$A:$A,'Dashboard M2 Monthly'!CQ$1,'Coal Foreign Imports'!$B:$B)/12</f>
        <v/>
      </c>
      <c r="CR35">
        <f>SUMIF('Coal Foreign Imports'!$A:$A,'Dashboard M2 Monthly'!CR$1,'Coal Foreign Imports'!$B:$B)/12</f>
        <v/>
      </c>
      <c r="CS35">
        <f>SUMIF('Coal Foreign Imports'!$A:$A,'Dashboard M2 Monthly'!CS$1,'Coal Foreign Imports'!$B:$B)/12</f>
        <v/>
      </c>
      <c r="CT35">
        <f>SUMIF('Coal Foreign Imports'!$A:$A,'Dashboard M2 Monthly'!CT$1,'Coal Foreign Imports'!$B:$B)/12</f>
        <v/>
      </c>
      <c r="CU35">
        <f>SUMIF('Coal Foreign Imports'!$A:$A,'Dashboard M2 Monthly'!CU$1,'Coal Foreign Imports'!$B:$B)/12</f>
        <v/>
      </c>
      <c r="CV35">
        <f>SUMIF('Coal Foreign Imports'!$A:$A,'Dashboard M2 Monthly'!CV$1,'Coal Foreign Imports'!$B:$B)/12</f>
        <v/>
      </c>
      <c r="CW35">
        <f>SUMIF('Coal Foreign Imports'!$A:$A,'Dashboard M2 Monthly'!CW$1,'Coal Foreign Imports'!$B:$B)/12</f>
        <v/>
      </c>
      <c r="CX35">
        <f>SUMIF('Coal Foreign Imports'!$A:$A,'Dashboard M2 Monthly'!CX$1,'Coal Foreign Imports'!$B:$B)/12</f>
        <v/>
      </c>
      <c r="CY35">
        <f>SUMIF('Coal Foreign Imports'!$A:$A,'Dashboard M2 Monthly'!CY$1,'Coal Foreign Imports'!$B:$B)/12</f>
        <v/>
      </c>
      <c r="CZ35">
        <f>SUMIF('Coal Foreign Imports'!$A:$A,'Dashboard M2 Monthly'!CZ$1,'Coal Foreign Imports'!$B:$B)/12</f>
        <v/>
      </c>
      <c r="DA35">
        <f>SUMIF('Coal Foreign Imports'!$A:$A,'Dashboard M2 Monthly'!DA$1,'Coal Foreign Imports'!$B:$B)/12</f>
        <v/>
      </c>
      <c r="DB35">
        <f>SUMIF('Coal Foreign Imports'!$A:$A,'Dashboard M2 Monthly'!DB$1,'Coal Foreign Imports'!$B:$B)/12</f>
        <v/>
      </c>
      <c r="DC35">
        <f>SUMIF('Coal Foreign Imports'!$A:$A,'Dashboard M2 Monthly'!DC$1,'Coal Foreign Imports'!$B:$B)/12</f>
        <v/>
      </c>
      <c r="DD35">
        <f>SUMIF('Coal Foreign Imports'!$A:$A,'Dashboard M2 Monthly'!DD$1,'Coal Foreign Imports'!$B:$B)/12</f>
        <v/>
      </c>
      <c r="DE35">
        <f>SUMIF('Coal Foreign Imports'!$A:$A,'Dashboard M2 Monthly'!DE$1,'Coal Foreign Imports'!$B:$B)/12</f>
        <v/>
      </c>
      <c r="DF35">
        <f>SUMIF('Coal Foreign Imports'!$A:$A,'Dashboard M2 Monthly'!DF$1,'Coal Foreign Imports'!$B:$B)/12</f>
        <v/>
      </c>
      <c r="DG35">
        <f>SUMIF('Coal Foreign Imports'!$A:$A,'Dashboard M2 Monthly'!DG$1,'Coal Foreign Imports'!$B:$B)/12</f>
        <v/>
      </c>
      <c r="DH35">
        <f>SUMIF('Coal Foreign Imports'!$A:$A,'Dashboard M2 Monthly'!DH$1,'Coal Foreign Imports'!$B:$B)/12</f>
        <v/>
      </c>
      <c r="DI35">
        <f>SUMIF('Coal Foreign Imports'!$A:$A,'Dashboard M2 Monthly'!DI$1,'Coal Foreign Imports'!$B:$B)/12</f>
        <v/>
      </c>
      <c r="DJ35">
        <f>SUMIF('Coal Foreign Imports'!$A:$A,'Dashboard M2 Monthly'!DJ$1,'Coal Foreign Imports'!$B:$B)/12</f>
        <v/>
      </c>
      <c r="DK35">
        <f>SUMIF('Coal Foreign Imports'!$A:$A,'Dashboard M2 Monthly'!DK$1,'Coal Foreign Imports'!$B:$B)/12</f>
        <v/>
      </c>
      <c r="DL35">
        <f>SUMIF('Coal Foreign Imports'!$A:$A,'Dashboard M2 Monthly'!DL$1,'Coal Foreign Imports'!$B:$B)/12</f>
        <v/>
      </c>
      <c r="DM35">
        <f>SUMIF('Coal Foreign Imports'!$A:$A,'Dashboard M2 Monthly'!DM$1,'Coal Foreign Imports'!$B:$B)/12</f>
        <v/>
      </c>
      <c r="DN35">
        <f>SUMIF('Coal Foreign Imports'!$A:$A,'Dashboard M2 Monthly'!DN$1,'Coal Foreign Imports'!$B:$B)/12</f>
        <v/>
      </c>
      <c r="DO35">
        <f>SUMIF('Coal Foreign Imports'!$A:$A,'Dashboard M2 Monthly'!DO$1,'Coal Foreign Imports'!$B:$B)/12</f>
        <v/>
      </c>
      <c r="DP35">
        <f>SUMIF('Coal Foreign Imports'!$A:$A,'Dashboard M2 Monthly'!DP$1,'Coal Foreign Imports'!$B:$B)/12</f>
        <v/>
      </c>
      <c r="DQ35">
        <f>SUMIF('Coal Foreign Imports'!$A:$A,'Dashboard M2 Monthly'!DQ$1,'Coal Foreign Imports'!$B:$B)/12</f>
        <v/>
      </c>
      <c r="DR35">
        <f>SUMIF('Coal Foreign Imports'!$A:$A,'Dashboard M2 Monthly'!DR$1,'Coal Foreign Imports'!$B:$B)/12</f>
        <v/>
      </c>
      <c r="DS35">
        <f>SUMIF('Coal Foreign Imports'!$A:$A,'Dashboard M2 Monthly'!DS$1,'Coal Foreign Imports'!$B:$B)/12</f>
        <v/>
      </c>
      <c r="DT35">
        <f>SUMIF('Coal Foreign Imports'!$A:$A,'Dashboard M2 Monthly'!DT$1,'Coal Foreign Imports'!$B:$B)/12</f>
        <v/>
      </c>
      <c r="DU35">
        <f>SUMIF('Coal Foreign Imports'!$A:$A,'Dashboard M2 Monthly'!DU$1,'Coal Foreign Imports'!$B:$B)/12</f>
        <v/>
      </c>
      <c r="DV35">
        <f>SUMIF('Coal Foreign Imports'!$A:$A,'Dashboard M2 Monthly'!DV$1,'Coal Foreign Imports'!$B:$B)/12</f>
        <v/>
      </c>
      <c r="DW35">
        <f>SUMIF('Coal Foreign Imports'!$A:$A,'Dashboard M2 Monthly'!DW$1,'Coal Foreign Imports'!$B:$B)/12</f>
        <v/>
      </c>
      <c r="DX35">
        <f>SUMIF('Coal Foreign Imports'!$A:$A,'Dashboard M2 Monthly'!DX$1,'Coal Foreign Imports'!$B:$B)/12</f>
        <v/>
      </c>
      <c r="DY35">
        <f>SUMIF('Coal Foreign Imports'!$A:$A,'Dashboard M2 Monthly'!DY$1,'Coal Foreign Imports'!$B:$B)/12</f>
        <v/>
      </c>
      <c r="DZ35">
        <f>SUMIF('Coal Foreign Imports'!$A:$A,'Dashboard M2 Monthly'!DZ$1,'Coal Foreign Imports'!$B:$B)/12</f>
        <v/>
      </c>
      <c r="EA35">
        <f>SUMIF('Coal Foreign Imports'!$A:$A,'Dashboard M2 Monthly'!EA$1,'Coal Foreign Imports'!$B:$B)/12</f>
        <v/>
      </c>
      <c r="EB35">
        <f>SUMIF('Coal Foreign Imports'!$A:$A,'Dashboard M2 Monthly'!EB$1,'Coal Foreign Imports'!$B:$B)/12</f>
        <v/>
      </c>
      <c r="EC35">
        <f>SUMIF('Coal Foreign Imports'!$A:$A,'Dashboard M2 Monthly'!EC$1,'Coal Foreign Imports'!$B:$B)/12</f>
        <v/>
      </c>
      <c r="ED35">
        <f>SUMIF('Coal Foreign Imports'!$A:$A,'Dashboard M2 Monthly'!ED$1,'Coal Foreign Imports'!$B:$B)/12</f>
        <v/>
      </c>
      <c r="EE35">
        <f>SUMIF('Coal Foreign Imports'!$A:$A,'Dashboard M2 Monthly'!EE$1,'Coal Foreign Imports'!$B:$B)/12</f>
        <v/>
      </c>
      <c r="EF35">
        <f>SUMIF('Coal Foreign Imports'!$A:$A,'Dashboard M2 Monthly'!EF$1,'Coal Foreign Imports'!$B:$B)/12</f>
        <v/>
      </c>
      <c r="EG35">
        <f>SUMIF('Coal Foreign Imports'!$A:$A,'Dashboard M2 Monthly'!EG$1,'Coal Foreign Imports'!$B:$B)/12</f>
        <v/>
      </c>
      <c r="EH35">
        <f>SUMIF('Coal Foreign Imports'!$A:$A,'Dashboard M2 Monthly'!EH$1,'Coal Foreign Imports'!$B:$B)/12</f>
        <v/>
      </c>
      <c r="EI35">
        <f>SUMIF('Coal Foreign Imports'!$A:$A,'Dashboard M2 Monthly'!EI$1,'Coal Foreign Imports'!$B:$B)/12</f>
        <v/>
      </c>
      <c r="EJ35">
        <f>SUMIF('Coal Foreign Imports'!$A:$A,'Dashboard M2 Monthly'!EJ$1,'Coal Foreign Imports'!$B:$B)/12</f>
        <v/>
      </c>
      <c r="EK35">
        <f>SUMIF('Coal Foreign Imports'!$A:$A,'Dashboard M2 Monthly'!EK$1,'Coal Foreign Imports'!$B:$B)/12</f>
        <v/>
      </c>
      <c r="EL35">
        <f>SUMIF('Coal Foreign Imports'!$A:$A,'Dashboard M2 Monthly'!EL$1,'Coal Foreign Imports'!$B:$B)/12</f>
        <v/>
      </c>
      <c r="EM35">
        <f>SUMIF('Coal Foreign Imports'!$A:$A,'Dashboard M2 Monthly'!EM$1,'Coal Foreign Imports'!$B:$B)/12</f>
        <v/>
      </c>
      <c r="EN35">
        <f>SUMIF('Coal Foreign Imports'!$A:$A,'Dashboard M2 Monthly'!EN$1,'Coal Foreign Imports'!$B:$B)/12</f>
        <v/>
      </c>
      <c r="EO35">
        <f>SUMIF('Coal Foreign Imports'!$A:$A,'Dashboard M2 Monthly'!EO$1,'Coal Foreign Imports'!$B:$B)/12</f>
        <v/>
      </c>
      <c r="EP35">
        <f>SUMIF('Coal Foreign Imports'!$A:$A,'Dashboard M2 Monthly'!EP$1,'Coal Foreign Imports'!$B:$B)/12</f>
        <v/>
      </c>
      <c r="EQ35">
        <f>SUMIF('Coal Foreign Imports'!$A:$A,'Dashboard M2 Monthly'!EQ$1,'Coal Foreign Imports'!$B:$B)/12</f>
        <v/>
      </c>
      <c r="ER35">
        <f>SUMIF('Coal Foreign Imports'!$A:$A,'Dashboard M2 Monthly'!ER$1,'Coal Foreign Imports'!$B:$B)/12</f>
        <v/>
      </c>
      <c r="ES35">
        <f>SUMIF('Coal Foreign Imports'!$A:$A,'Dashboard M2 Monthly'!ES$1,'Coal Foreign Imports'!$B:$B)/12</f>
        <v/>
      </c>
      <c r="ET35">
        <f>SUMIF('Coal Foreign Imports'!$A:$A,'Dashboard M2 Monthly'!ET$1,'Coal Foreign Imports'!$B:$B)/12</f>
        <v/>
      </c>
      <c r="EU35">
        <f>SUMIF('Coal Foreign Imports'!$A:$A,'Dashboard M2 Monthly'!EU$1,'Coal Foreign Imports'!$B:$B)/12</f>
        <v/>
      </c>
      <c r="EV35">
        <f>SUMIF('Coal Foreign Imports'!$A:$A,'Dashboard M2 Monthly'!EV$1,'Coal Foreign Imports'!$B:$B)/12</f>
        <v/>
      </c>
      <c r="EW35">
        <f>SUMIF('Coal Foreign Imports'!$A:$A,'Dashboard M2 Monthly'!EW$1,'Coal Foreign Imports'!$B:$B)/12</f>
        <v/>
      </c>
      <c r="EX35">
        <f>SUMIF('Coal Foreign Imports'!$A:$A,'Dashboard M2 Monthly'!EX$1,'Coal Foreign Imports'!$B:$B)/12</f>
        <v/>
      </c>
      <c r="EY35">
        <f>SUMIF('Coal Foreign Imports'!$A:$A,'Dashboard M2 Monthly'!EY$1,'Coal Foreign Imports'!$B:$B)/12</f>
        <v/>
      </c>
      <c r="EZ35">
        <f>SUMIF('Coal Foreign Imports'!$A:$A,'Dashboard M2 Monthly'!EZ$1,'Coal Foreign Imports'!$B:$B)/12</f>
        <v/>
      </c>
      <c r="FA35">
        <f>SUMIF('Coal Foreign Imports'!$A:$A,'Dashboard M2 Monthly'!FA$1,'Coal Foreign Imports'!$B:$B)/12</f>
        <v/>
      </c>
      <c r="FB35">
        <f>SUMIF('Coal Foreign Imports'!$A:$A,'Dashboard M2 Monthly'!FB$1,'Coal Foreign Imports'!$B:$B)/12</f>
        <v/>
      </c>
      <c r="FC35">
        <f>SUMIF('Coal Foreign Imports'!$A:$A,'Dashboard M2 Monthly'!FC$1,'Coal Foreign Imports'!$B:$B)/12</f>
        <v/>
      </c>
      <c r="FD35">
        <f>SUMIF('Coal Foreign Imports'!$A:$A,'Dashboard M2 Monthly'!FD$1,'Coal Foreign Imports'!$B:$B)/12</f>
        <v/>
      </c>
      <c r="FE35">
        <f>SUMIF('Coal Foreign Imports'!$A:$A,'Dashboard M2 Monthly'!FE$1,'Coal Foreign Imports'!$B:$B)/12</f>
        <v/>
      </c>
      <c r="FF35">
        <f>SUMIF('Coal Foreign Imports'!$A:$A,'Dashboard M2 Monthly'!FF$1,'Coal Foreign Imports'!$B:$B)/12</f>
        <v/>
      </c>
      <c r="FG35">
        <f>SUMIF('Coal Foreign Imports'!$A:$A,'Dashboard M2 Monthly'!FG$1,'Coal Foreign Imports'!$B:$B)/12</f>
        <v/>
      </c>
      <c r="FH35">
        <f>SUMIF('Coal Foreign Imports'!$A:$A,'Dashboard M2 Monthly'!FH$1,'Coal Foreign Imports'!$B:$B)/12</f>
        <v/>
      </c>
      <c r="FI35">
        <f>SUMIF('Coal Foreign Imports'!$A:$A,'Dashboard M2 Monthly'!FI$1,'Coal Foreign Imports'!$B:$B)/12</f>
        <v/>
      </c>
      <c r="FJ35">
        <f>SUMIF('Coal Foreign Imports'!$A:$A,'Dashboard M2 Monthly'!FJ$1,'Coal Foreign Imports'!$B:$B)/12</f>
        <v/>
      </c>
      <c r="FK35">
        <f>SUMIF('Coal Foreign Imports'!$A:$A,'Dashboard M2 Monthly'!FK$1,'Coal Foreign Imports'!$B:$B)/12</f>
        <v/>
      </c>
      <c r="FL35">
        <f>SUMIF('Coal Foreign Imports'!$A:$A,'Dashboard M2 Monthly'!FL$1,'Coal Foreign Imports'!$B:$B)/12</f>
        <v/>
      </c>
      <c r="FM35">
        <f>SUMIF('Coal Foreign Imports'!$A:$A,'Dashboard M2 Monthly'!FM$1,'Coal Foreign Imports'!$B:$B)/12</f>
        <v/>
      </c>
      <c r="FN35">
        <f>SUMIF('Coal Foreign Imports'!$A:$A,'Dashboard M2 Monthly'!FN$1,'Coal Foreign Imports'!$B:$B)/12</f>
        <v/>
      </c>
      <c r="FO35">
        <f>SUMIF('Coal Foreign Imports'!$A:$A,'Dashboard M2 Monthly'!FO$1,'Coal Foreign Imports'!$B:$B)/12</f>
        <v/>
      </c>
      <c r="FP35">
        <f>SUMIF('Coal Foreign Imports'!$A:$A,'Dashboard M2 Monthly'!FP$1,'Coal Foreign Imports'!$B:$B)/12</f>
        <v/>
      </c>
      <c r="FQ35">
        <f>SUMIF('Coal Foreign Imports'!$A:$A,'Dashboard M2 Monthly'!FQ$1,'Coal Foreign Imports'!$B:$B)/12</f>
        <v/>
      </c>
      <c r="FR35">
        <f>SUMIF('Coal Foreign Imports'!$A:$A,'Dashboard M2 Monthly'!FR$1,'Coal Foreign Imports'!$B:$B)/12</f>
        <v/>
      </c>
      <c r="FS35">
        <f>SUMIF('Coal Foreign Imports'!$A:$A,'Dashboard M2 Monthly'!FS$1,'Coal Foreign Imports'!$B:$B)/12</f>
        <v/>
      </c>
      <c r="FT35">
        <f>SUMIF('Coal Foreign Imports'!$A:$A,'Dashboard M2 Monthly'!FT$1,'Coal Foreign Imports'!$B:$B)/12</f>
        <v/>
      </c>
      <c r="FU35">
        <f>SUMIF('Coal Foreign Imports'!$A:$A,'Dashboard M2 Monthly'!FU$1,'Coal Foreign Imports'!$B:$B)/12</f>
        <v/>
      </c>
      <c r="FV35">
        <f>SUMIF('Coal Foreign Imports'!$A:$A,'Dashboard M2 Monthly'!FV$1,'Coal Foreign Imports'!$B:$B)/12</f>
        <v/>
      </c>
      <c r="FW35">
        <f>SUMIF('Coal Foreign Imports'!$A:$A,'Dashboard M2 Monthly'!FW$1,'Coal Foreign Imports'!$B:$B)/12</f>
        <v/>
      </c>
      <c r="FX35">
        <f>SUMIF('Coal Foreign Imports'!$A:$A,'Dashboard M2 Monthly'!FX$1,'Coal Foreign Imports'!$B:$B)/12</f>
        <v/>
      </c>
      <c r="FY35">
        <f>SUMIF('Coal Foreign Imports'!$A:$A,'Dashboard M2 Monthly'!FY$1,'Coal Foreign Imports'!$B:$B)/12</f>
        <v/>
      </c>
      <c r="FZ35">
        <f>SUMIF('Coal Foreign Imports'!$A:$A,'Dashboard M2 Monthly'!FZ$1,'Coal Foreign Imports'!$B:$B)/12</f>
        <v/>
      </c>
      <c r="GA35">
        <f>SUMIF('Coal Foreign Imports'!$A:$A,'Dashboard M2 Monthly'!GA$1,'Coal Foreign Imports'!$B:$B)/12</f>
        <v/>
      </c>
      <c r="GB35">
        <f>SUMIF('Coal Foreign Imports'!$A:$A,'Dashboard M2 Monthly'!GB$1,'Coal Foreign Imports'!$B:$B)/12</f>
        <v/>
      </c>
      <c r="GC35">
        <f>SUMIF('Coal Foreign Imports'!$A:$A,'Dashboard M2 Monthly'!GC$1,'Coal Foreign Imports'!$B:$B)/12</f>
        <v/>
      </c>
      <c r="GD35">
        <f>SUMIF('Coal Foreign Imports'!$A:$A,'Dashboard M2 Monthly'!GD$1,'Coal Foreign Imports'!$B:$B)/12</f>
        <v/>
      </c>
      <c r="GE35">
        <f>SUMIF('Coal Foreign Imports'!$A:$A,'Dashboard M2 Monthly'!GE$1,'Coal Foreign Imports'!$B:$B)/12</f>
        <v/>
      </c>
      <c r="GF35">
        <f>SUMIF('Coal Foreign Imports'!$A:$A,'Dashboard M2 Monthly'!GF$1,'Coal Foreign Imports'!$B:$B)/12</f>
        <v/>
      </c>
      <c r="GG35">
        <f>SUMIF('Coal Foreign Imports'!$A:$A,'Dashboard M2 Monthly'!GG$1,'Coal Foreign Imports'!$B:$B)/12</f>
        <v/>
      </c>
      <c r="GH35">
        <f>SUMIF('Coal Foreign Imports'!$A:$A,'Dashboard M2 Monthly'!GH$1,'Coal Foreign Imports'!$B:$B)/12</f>
        <v/>
      </c>
      <c r="GI35">
        <f>SUMIF('Coal Foreign Imports'!$A:$A,'Dashboard M2 Monthly'!GI$1,'Coal Foreign Imports'!$B:$B)/12</f>
        <v/>
      </c>
      <c r="GJ35">
        <f>SUMIF('Coal Foreign Imports'!$A:$A,'Dashboard M2 Monthly'!GJ$1,'Coal Foreign Imports'!$B:$B)/12</f>
        <v/>
      </c>
      <c r="GK35">
        <f>SUMIF('Coal Foreign Imports'!$A:$A,'Dashboard M2 Monthly'!GK$1,'Coal Foreign Imports'!$B:$B)/12</f>
        <v/>
      </c>
      <c r="GL35">
        <f>SUMIF('Coal Foreign Imports'!$A:$A,'Dashboard M2 Monthly'!GL$1,'Coal Foreign Imports'!$B:$B)/12</f>
        <v/>
      </c>
      <c r="GM35">
        <f>SUMIF('Coal Foreign Imports'!$A:$A,'Dashboard M2 Monthly'!GM$1,'Coal Foreign Imports'!$B:$B)/12</f>
        <v/>
      </c>
      <c r="GN35">
        <f>SUMIF('Coal Foreign Imports'!$A:$A,'Dashboard M2 Monthly'!GN$1,'Coal Foreign Imports'!$B:$B)/12</f>
        <v/>
      </c>
      <c r="GO35">
        <f>SUMIF('Coal Foreign Imports'!$A:$A,'Dashboard M2 Monthly'!GO$1,'Coal Foreign Imports'!$B:$B)/12</f>
        <v/>
      </c>
      <c r="GP35">
        <f>SUMIF('Coal Foreign Imports'!$A:$A,'Dashboard M2 Monthly'!GP$1,'Coal Foreign Imports'!$B:$B)/12</f>
        <v/>
      </c>
      <c r="GQ35">
        <f>SUMIF('Coal Foreign Imports'!$A:$A,'Dashboard M2 Monthly'!GQ$1,'Coal Foreign Imports'!$B:$B)/12</f>
        <v/>
      </c>
      <c r="GR35">
        <f>SUMIF('Coal Foreign Imports'!$A:$A,'Dashboard M2 Monthly'!GR$1,'Coal Foreign Imports'!$B:$B)/12</f>
        <v/>
      </c>
      <c r="GS35">
        <f>SUMIF('Coal Foreign Imports'!$A:$A,'Dashboard M2 Monthly'!GS$1,'Coal Foreign Imports'!$B:$B)/12</f>
        <v/>
      </c>
      <c r="GT35">
        <f>SUMIF('Coal Foreign Imports'!$A:$A,'Dashboard M2 Monthly'!GT$1,'Coal Foreign Imports'!$B:$B)/12</f>
        <v/>
      </c>
      <c r="GU35">
        <f>SUMIF('Coal Foreign Imports'!$A:$A,'Dashboard M2 Monthly'!GU$1,'Coal Foreign Imports'!$B:$B)/12</f>
        <v/>
      </c>
      <c r="GV35">
        <f>SUMIF('Coal Foreign Imports'!$A:$A,'Dashboard M2 Monthly'!GV$1,'Coal Foreign Imports'!$B:$B)/12</f>
        <v/>
      </c>
      <c r="GW35">
        <f>SUMIF('Coal Foreign Imports'!$A:$A,'Dashboard M2 Monthly'!GW$1,'Coal Foreign Imports'!$B:$B)/12</f>
        <v/>
      </c>
      <c r="GX35">
        <f>SUMIF('Coal Foreign Imports'!$A:$A,'Dashboard M2 Monthly'!GX$1,'Coal Foreign Imports'!$B:$B)/12</f>
        <v/>
      </c>
      <c r="GY35">
        <f>SUMIF('Coal Foreign Imports'!$A:$A,'Dashboard M2 Monthly'!GY$1,'Coal Foreign Imports'!$B:$B)/12</f>
        <v/>
      </c>
      <c r="GZ35">
        <f>SUMIF('Coal Foreign Imports'!$A:$A,'Dashboard M2 Monthly'!GZ$1,'Coal Foreign Imports'!$B:$B)/12</f>
        <v/>
      </c>
      <c r="HA35">
        <f>SUMIF('Coal Foreign Imports'!$A:$A,'Dashboard M2 Monthly'!HA$1,'Coal Foreign Imports'!$B:$B)/12</f>
        <v/>
      </c>
      <c r="HB35">
        <f>SUMIF('Coal Foreign Imports'!$A:$A,'Dashboard M2 Monthly'!HB$1,'Coal Foreign Imports'!$B:$B)/12</f>
        <v/>
      </c>
      <c r="HC35">
        <f>SUMIF('Coal Foreign Imports'!$A:$A,'Dashboard M2 Monthly'!HC$1,'Coal Foreign Imports'!$B:$B)/12</f>
        <v/>
      </c>
      <c r="HD35">
        <f>SUMIF('Coal Foreign Imports'!$A:$A,'Dashboard M2 Monthly'!HD$1,'Coal Foreign Imports'!$B:$B)/12</f>
        <v/>
      </c>
      <c r="HE35">
        <f>SUMIF('Coal Foreign Imports'!$A:$A,'Dashboard M2 Monthly'!HE$1,'Coal Foreign Imports'!$B:$B)/12</f>
        <v/>
      </c>
      <c r="HF35">
        <f>SUMIF('Coal Foreign Imports'!$A:$A,'Dashboard M2 Monthly'!HF$1,'Coal Foreign Imports'!$B:$B)/12</f>
        <v/>
      </c>
      <c r="HG35">
        <f>SUMIF('Coal Foreign Imports'!$A:$A,'Dashboard M2 Monthly'!HG$1,'Coal Foreign Imports'!$B:$B)/12</f>
        <v/>
      </c>
      <c r="HH35">
        <f>SUMIF('Coal Foreign Imports'!$A:$A,'Dashboard M2 Monthly'!HH$1,'Coal Foreign Imports'!$B:$B)/12</f>
        <v/>
      </c>
      <c r="HI35">
        <f>SUMIF('Coal Foreign Imports'!$A:$A,'Dashboard M2 Monthly'!HI$1,'Coal Foreign Imports'!$B:$B)/12</f>
        <v/>
      </c>
      <c r="HJ35">
        <f>SUMIF('Coal Foreign Imports'!$A:$A,'Dashboard M2 Monthly'!HJ$1,'Coal Foreign Imports'!$B:$B)/12</f>
        <v/>
      </c>
      <c r="HK35">
        <f>SUMIF('Coal Foreign Imports'!$A:$A,'Dashboard M2 Monthly'!HK$1,'Coal Foreign Imports'!$B:$B)/12</f>
        <v/>
      </c>
      <c r="HL35">
        <f>SUMIF('Coal Foreign Imports'!$A:$A,'Dashboard M2 Monthly'!HL$1,'Coal Foreign Imports'!$B:$B)/12</f>
        <v/>
      </c>
      <c r="HM35">
        <f>SUMIF('Coal Foreign Imports'!$A:$A,'Dashboard M2 Monthly'!HM$1,'Coal Foreign Imports'!$B:$B)/12</f>
        <v/>
      </c>
      <c r="HN35">
        <f>SUMIF('Coal Foreign Imports'!$A:$A,'Dashboard M2 Monthly'!HN$1,'Coal Foreign Imports'!$B:$B)/12</f>
        <v/>
      </c>
      <c r="HO35">
        <f>SUMIF('Coal Foreign Imports'!$A:$A,'Dashboard M2 Monthly'!HO$1,'Coal Foreign Imports'!$B:$B)/12</f>
        <v/>
      </c>
      <c r="HP35">
        <f>SUMIF('Coal Foreign Imports'!$A:$A,'Dashboard M2 Monthly'!HP$1,'Coal Foreign Imports'!$B:$B)/12</f>
        <v/>
      </c>
      <c r="HQ35">
        <f>SUMIF('Coal Foreign Imports'!$A:$A,'Dashboard M2 Monthly'!HQ$1,'Coal Foreign Imports'!$B:$B)/12</f>
        <v/>
      </c>
      <c r="HR35">
        <f>SUMIF('Coal Foreign Imports'!$A:$A,'Dashboard M2 Monthly'!HR$1,'Coal Foreign Imports'!$B:$B)/12</f>
        <v/>
      </c>
      <c r="HS35">
        <f>SUMIF('Coal Foreign Imports'!$A:$A,'Dashboard M2 Monthly'!HS$1,'Coal Foreign Imports'!$B:$B)/12</f>
        <v/>
      </c>
      <c r="HT35">
        <f>SUMIF('Coal Foreign Imports'!$A:$A,'Dashboard M2 Monthly'!HT$1,'Coal Foreign Imports'!$B:$B)/12</f>
        <v/>
      </c>
      <c r="HU35">
        <f>SUMIF('Coal Foreign Imports'!$A:$A,'Dashboard M2 Monthly'!HU$1,'Coal Foreign Imports'!$B:$B)/12</f>
        <v/>
      </c>
      <c r="HV35">
        <f>SUMIF('Coal Foreign Imports'!$A:$A,'Dashboard M2 Monthly'!HV$1,'Coal Foreign Imports'!$B:$B)/12</f>
        <v/>
      </c>
      <c r="HW35">
        <f>SUMIF('Coal Foreign Imports'!$A:$A,'Dashboard M2 Monthly'!HW$1,'Coal Foreign Imports'!$B:$B)/12</f>
        <v/>
      </c>
      <c r="HX35">
        <f>SUMIF('Coal Foreign Imports'!$A:$A,'Dashboard M2 Monthly'!HX$1,'Coal Foreign Imports'!$B:$B)/12</f>
        <v/>
      </c>
      <c r="HY35">
        <f>SUMIF('Coal Foreign Imports'!$A:$A,'Dashboard M2 Monthly'!HY$1,'Coal Foreign Imports'!$B:$B)/12</f>
        <v/>
      </c>
      <c r="HZ35">
        <f>SUMIF('Coal Foreign Imports'!$A:$A,'Dashboard M2 Monthly'!HZ$1,'Coal Foreign Imports'!$B:$B)/12</f>
        <v/>
      </c>
      <c r="IA35">
        <f>SUMIF('Coal Foreign Imports'!$A:$A,'Dashboard M2 Monthly'!IA$1,'Coal Foreign Imports'!$B:$B)/12</f>
        <v/>
      </c>
      <c r="IB35">
        <f>SUMIF('Coal Foreign Imports'!$A:$A,'Dashboard M2 Monthly'!IB$1,'Coal Foreign Imports'!$B:$B)/12</f>
        <v/>
      </c>
      <c r="IC35">
        <f>SUMIF('Coal Foreign Imports'!$A:$A,'Dashboard M2 Monthly'!IC$1,'Coal Foreign Imports'!$B:$B)/12</f>
        <v/>
      </c>
      <c r="ID35">
        <f>SUMIF('Coal Foreign Imports'!$A:$A,'Dashboard M2 Monthly'!ID$1,'Coal Foreign Imports'!$B:$B)/12</f>
        <v/>
      </c>
      <c r="IE35">
        <f>SUMIF('Coal Foreign Imports'!$A:$A,'Dashboard M2 Monthly'!IE$1,'Coal Foreign Imports'!$B:$B)/12</f>
        <v/>
      </c>
      <c r="IF35">
        <f>SUMIF('Coal Foreign Imports'!$A:$A,'Dashboard M2 Monthly'!IF$1,'Coal Foreign Imports'!$B:$B)/12</f>
        <v/>
      </c>
      <c r="IG35">
        <f>SUMIF('Coal Foreign Imports'!$A:$A,'Dashboard M2 Monthly'!IG$1,'Coal Foreign Imports'!$B:$B)/12</f>
        <v/>
      </c>
      <c r="IH35">
        <f>SUMIF('Coal Foreign Imports'!$A:$A,'Dashboard M2 Monthly'!IH$1,'Coal Foreign Imports'!$B:$B)/12</f>
        <v/>
      </c>
      <c r="II35">
        <f>SUMIF('Coal Foreign Imports'!$A:$A,'Dashboard M2 Monthly'!II$1,'Coal Foreign Imports'!$B:$B)/12</f>
        <v/>
      </c>
      <c r="IJ35">
        <f>SUMIF('Coal Foreign Imports'!$A:$A,'Dashboard M2 Monthly'!IJ$1,'Coal Foreign Imports'!$B:$B)/12</f>
        <v/>
      </c>
      <c r="IK35">
        <f>SUMIF('Coal Foreign Imports'!$A:$A,'Dashboard M2 Monthly'!IK$1,'Coal Foreign Imports'!$B:$B)/12</f>
        <v/>
      </c>
      <c r="IL35">
        <f>SUMIF('Coal Foreign Imports'!$A:$A,'Dashboard M2 Monthly'!IL$1,'Coal Foreign Imports'!$B:$B)/12</f>
        <v/>
      </c>
      <c r="IM35">
        <f>SUMIF('Coal Foreign Imports'!$A:$A,'Dashboard M2 Monthly'!IM$1,'Coal Foreign Imports'!$B:$B)/12</f>
        <v/>
      </c>
      <c r="IN35">
        <f>SUMIF('Coal Foreign Imports'!$A:$A,'Dashboard M2 Monthly'!IN$1,'Coal Foreign Imports'!$B:$B)/12</f>
        <v/>
      </c>
      <c r="IO35">
        <f>SUMIF('Coal Foreign Imports'!$A:$A,'Dashboard M2 Monthly'!IO$1,'Coal Foreign Imports'!$B:$B)/12</f>
        <v/>
      </c>
      <c r="IP35">
        <f>SUMIF('Coal Foreign Imports'!$A:$A,'Dashboard M2 Monthly'!IP$1,'Coal Foreign Imports'!$B:$B)/12</f>
        <v/>
      </c>
      <c r="IQ35">
        <f>SUMIF('Coal Foreign Imports'!$A:$A,'Dashboard M2 Monthly'!IQ$1,'Coal Foreign Imports'!$B:$B)/12</f>
        <v/>
      </c>
      <c r="IR35">
        <f>SUMIF('Coal Foreign Imports'!$A:$A,'Dashboard M2 Monthly'!IR$1,'Coal Foreign Imports'!$B:$B)/12</f>
        <v/>
      </c>
      <c r="IS35">
        <f>SUMIF('Coal Foreign Imports'!$A:$A,'Dashboard M2 Monthly'!IS$1,'Coal Foreign Imports'!$B:$B)/12</f>
        <v/>
      </c>
      <c r="IT35">
        <f>SUMIF('Coal Foreign Imports'!$A:$A,'Dashboard M2 Monthly'!IT$1,'Coal Foreign Imports'!$B:$B)/12</f>
        <v/>
      </c>
      <c r="IU35">
        <f>SUMIF('Coal Foreign Imports'!$A:$A,'Dashboard M2 Monthly'!IU$1,'Coal Foreign Imports'!$B:$B)/12</f>
        <v/>
      </c>
      <c r="IV35">
        <f>SUMIF('Coal Foreign Imports'!$A:$A,'Dashboard M2 Monthly'!IV$1,'Coal Foreign Imports'!$B:$B)/12</f>
        <v/>
      </c>
      <c r="IW35">
        <f>SUMIF('Coal Foreign Imports'!$A:$A,'Dashboard M2 Monthly'!IW$1,'Coal Foreign Imports'!$B:$B)/12</f>
        <v/>
      </c>
      <c r="IX35">
        <f>SUMIF('Coal Foreign Imports'!$A:$A,'Dashboard M2 Monthly'!IX$1,'Coal Foreign Imports'!$B:$B)/12</f>
        <v/>
      </c>
      <c r="IY35">
        <f>SUMIF('Coal Foreign Imports'!$A:$A,'Dashboard M2 Monthly'!IY$1,'Coal Foreign Imports'!$B:$B)/12</f>
        <v/>
      </c>
      <c r="IZ35">
        <f>SUMIF('Coal Foreign Imports'!$A:$A,'Dashboard M2 Monthly'!IZ$1,'Coal Foreign Imports'!$B:$B)/12</f>
        <v/>
      </c>
      <c r="JA35">
        <f>SUMIF('Coal Foreign Imports'!$A:$A,'Dashboard M2 Monthly'!JA$1,'Coal Foreign Imports'!$B:$B)/12</f>
        <v/>
      </c>
      <c r="JB35">
        <f>SUMIF('Coal Foreign Imports'!$A:$A,'Dashboard M2 Monthly'!JB$1,'Coal Foreign Imports'!$B:$B)/12</f>
        <v/>
      </c>
      <c r="JC35">
        <f>SUMIF('Coal Foreign Imports'!$A:$A,'Dashboard M2 Monthly'!JC$1,'Coal Foreign Imports'!$B:$B)/12</f>
        <v/>
      </c>
      <c r="JD35">
        <f>SUMIF('Coal Foreign Imports'!$A:$A,'Dashboard M2 Monthly'!JD$1,'Coal Foreign Imports'!$B:$B)/12</f>
        <v/>
      </c>
      <c r="JE35">
        <f>SUMIF('Coal Foreign Imports'!$A:$A,'Dashboard M2 Monthly'!JE$1,'Coal Foreign Imports'!$B:$B)/12</f>
        <v/>
      </c>
      <c r="JF35">
        <f>SUMIF('Coal Foreign Imports'!$A:$A,'Dashboard M2 Monthly'!JF$1,'Coal Foreign Imports'!$B:$B)/12</f>
        <v/>
      </c>
      <c r="JG35">
        <f>SUMIF('Coal Foreign Imports'!$A:$A,'Dashboard M2 Monthly'!JG$1,'Coal Foreign Imports'!$B:$B)/12</f>
        <v/>
      </c>
      <c r="JH35">
        <f>SUMIF('Coal Foreign Imports'!$A:$A,'Dashboard M2 Monthly'!JH$1,'Coal Foreign Imports'!$B:$B)/12</f>
        <v/>
      </c>
      <c r="JI35">
        <f>SUMIF('Coal Foreign Imports'!$A:$A,'Dashboard M2 Monthly'!JI$1,'Coal Foreign Imports'!$B:$B)/12</f>
        <v/>
      </c>
      <c r="JJ35">
        <f>SUMIF('Coal Foreign Imports'!$A:$A,'Dashboard M2 Monthly'!JJ$1,'Coal Foreign Imports'!$B:$B)/12</f>
        <v/>
      </c>
      <c r="JK35">
        <f>SUMIF('Coal Foreign Imports'!$A:$A,'Dashboard M2 Monthly'!JK$1,'Coal Foreign Imports'!$B:$B)/12</f>
        <v/>
      </c>
      <c r="JL35">
        <f>SUMIF('Coal Foreign Imports'!$A:$A,'Dashboard M2 Monthly'!JL$1,'Coal Foreign Imports'!$B:$B)/12</f>
        <v/>
      </c>
      <c r="JM35">
        <f>SUMIF('Coal Foreign Imports'!$A:$A,'Dashboard M2 Monthly'!JM$1,'Coal Foreign Imports'!$B:$B)/12</f>
        <v/>
      </c>
      <c r="JN35">
        <f>SUMIF('Coal Foreign Imports'!$A:$A,'Dashboard M2 Monthly'!JN$1,'Coal Foreign Imports'!$B:$B)/12</f>
        <v/>
      </c>
      <c r="JO35">
        <f>SUMIF('Coal Foreign Imports'!$A:$A,'Dashboard M2 Monthly'!JO$1,'Coal Foreign Imports'!$B:$B)/12</f>
        <v/>
      </c>
      <c r="JP35">
        <f>SUMIF('Coal Foreign Imports'!$A:$A,'Dashboard M2 Monthly'!JP$1,'Coal Foreign Imports'!$B:$B)/12</f>
        <v/>
      </c>
      <c r="JQ35">
        <f>SUMIF('Coal Foreign Imports'!$A:$A,'Dashboard M2 Monthly'!JQ$1,'Coal Foreign Imports'!$B:$B)/12</f>
        <v/>
      </c>
      <c r="JR35">
        <f>SUMIF('Coal Foreign Imports'!$A:$A,'Dashboard M2 Monthly'!JR$1,'Coal Foreign Imports'!$B:$B)/12</f>
        <v/>
      </c>
      <c r="JS35">
        <f>SUMIF('Coal Foreign Imports'!$A:$A,'Dashboard M2 Monthly'!JS$1,'Coal Foreign Imports'!$B:$B)/12</f>
        <v/>
      </c>
      <c r="JT35">
        <f>SUMIF('Coal Foreign Imports'!$A:$A,'Dashboard M2 Monthly'!JT$1,'Coal Foreign Imports'!$B:$B)/12</f>
        <v/>
      </c>
      <c r="JU35">
        <f>SUMIF('Coal Foreign Imports'!$A:$A,'Dashboard M2 Monthly'!JU$1,'Coal Foreign Imports'!$B:$B)/12</f>
        <v/>
      </c>
      <c r="JV35">
        <f>SUMIF('Coal Foreign Imports'!$A:$A,'Dashboard M2 Monthly'!JV$1,'Coal Foreign Imports'!$B:$B)/12</f>
        <v/>
      </c>
      <c r="JW35">
        <f>SUMIF('Coal Foreign Imports'!$A:$A,'Dashboard M2 Monthly'!JW$1,'Coal Foreign Imports'!$B:$B)/12</f>
        <v/>
      </c>
      <c r="JX35">
        <f>SUMIF('Coal Foreign Imports'!$A:$A,'Dashboard M2 Monthly'!JX$1,'Coal Foreign Imports'!$B:$B)/12</f>
        <v/>
      </c>
      <c r="JY35">
        <f>SUMIF('Coal Foreign Imports'!$A:$A,'Dashboard M2 Monthly'!JY$1,'Coal Foreign Imports'!$B:$B)/12</f>
        <v/>
      </c>
      <c r="JZ35">
        <f>SUMIF('Coal Foreign Imports'!$A:$A,'Dashboard M2 Monthly'!JZ$1,'Coal Foreign Imports'!$B:$B)/12</f>
        <v/>
      </c>
      <c r="KA35">
        <f>SUMIF('Coal Foreign Imports'!$A:$A,'Dashboard M2 Monthly'!KA$1,'Coal Foreign Imports'!$B:$B)/12</f>
        <v/>
      </c>
      <c r="KB35">
        <f>SUMIF('Coal Foreign Imports'!$A:$A,'Dashboard M2 Monthly'!KB$1,'Coal Foreign Imports'!$B:$B)/12</f>
        <v/>
      </c>
      <c r="KC35">
        <f>SUMIF('Coal Foreign Imports'!$A:$A,'Dashboard M2 Monthly'!KC$1,'Coal Foreign Imports'!$B:$B)/12</f>
        <v/>
      </c>
      <c r="KD35">
        <f>SUMIF('Coal Foreign Imports'!$A:$A,'Dashboard M2 Monthly'!KD$1,'Coal Foreign Imports'!$B:$B)/12</f>
        <v/>
      </c>
      <c r="KE35">
        <f>SUMIF('Coal Foreign Imports'!$A:$A,'Dashboard M2 Monthly'!KE$1,'Coal Foreign Imports'!$B:$B)/12</f>
        <v/>
      </c>
      <c r="KF35">
        <f>SUMIF('Coal Foreign Imports'!$A:$A,'Dashboard M2 Monthly'!KF$1,'Coal Foreign Imports'!$B:$B)/12</f>
        <v/>
      </c>
      <c r="KG35">
        <f>SUMIF('Coal Foreign Imports'!$A:$A,'Dashboard M2 Monthly'!KG$1,'Coal Foreign Imports'!$B:$B)/12</f>
        <v/>
      </c>
      <c r="KH35">
        <f>SUMIF('Coal Foreign Imports'!$A:$A,'Dashboard M2 Monthly'!KH$1,'Coal Foreign Imports'!$B:$B)/12</f>
        <v/>
      </c>
      <c r="KI35">
        <f>SUMIF('Coal Foreign Imports'!$A:$A,'Dashboard M2 Monthly'!KI$1,'Coal Foreign Imports'!$B:$B)/12</f>
        <v/>
      </c>
      <c r="KJ35">
        <f>SUMIF('Coal Foreign Imports'!$A:$A,'Dashboard M2 Monthly'!KJ$1,'Coal Foreign Imports'!$B:$B)/12</f>
        <v/>
      </c>
      <c r="KK35">
        <f>SUMIF('Coal Foreign Imports'!$A:$A,'Dashboard M2 Monthly'!KK$1,'Coal Foreign Imports'!$B:$B)/12</f>
        <v/>
      </c>
      <c r="KL35">
        <f>SUMIF('Coal Foreign Imports'!$A:$A,'Dashboard M2 Monthly'!KL$1,'Coal Foreign Imports'!$B:$B)/12</f>
        <v/>
      </c>
      <c r="KM35">
        <f>SUMIF('Coal Foreign Imports'!$A:$A,'Dashboard M2 Monthly'!KM$1,'Coal Foreign Imports'!$B:$B)/12</f>
        <v/>
      </c>
      <c r="KN35">
        <f>SUMIF('Coal Foreign Imports'!$A:$A,'Dashboard M2 Monthly'!KN$1,'Coal Foreign Imports'!$B:$B)/12</f>
        <v/>
      </c>
      <c r="KO35">
        <f>SUMIF('Coal Foreign Imports'!$A:$A,'Dashboard M2 Monthly'!KO$1,'Coal Foreign Imports'!$B:$B)/12</f>
        <v/>
      </c>
      <c r="KP35">
        <f>SUMIF('Coal Foreign Imports'!$A:$A,'Dashboard M2 Monthly'!KP$1,'Coal Foreign Imports'!$B:$B)/12</f>
        <v/>
      </c>
      <c r="KQ35">
        <f>SUMIF('Coal Foreign Imports'!$A:$A,'Dashboard M2 Monthly'!KQ$1,'Coal Foreign Imports'!$B:$B)/12</f>
        <v/>
      </c>
      <c r="KR35">
        <f>SUMIF('Coal Foreign Imports'!$A:$A,'Dashboard M2 Monthly'!KR$1,'Coal Foreign Imports'!$B:$B)/12</f>
        <v/>
      </c>
      <c r="KS35">
        <f>SUMIF('Coal Foreign Imports'!$A:$A,'Dashboard M2 Monthly'!KS$1,'Coal Foreign Imports'!$B:$B)/12</f>
        <v/>
      </c>
      <c r="KT35">
        <f>SUMIF('Coal Foreign Imports'!$A:$A,'Dashboard M2 Monthly'!KT$1,'Coal Foreign Imports'!$B:$B)/12</f>
        <v/>
      </c>
      <c r="KU35">
        <f>SUMIF('Coal Foreign Imports'!$A:$A,'Dashboard M2 Monthly'!KU$1,'Coal Foreign Imports'!$B:$B)/12</f>
        <v/>
      </c>
      <c r="KV35">
        <f>SUMIF('Coal Foreign Imports'!$A:$A,'Dashboard M2 Monthly'!KV$1,'Coal Foreign Imports'!$B:$B)/12</f>
        <v/>
      </c>
      <c r="KW35">
        <f>SUMIF('Coal Foreign Imports'!$A:$A,'Dashboard M2 Monthly'!KW$1,'Coal Foreign Imports'!$B:$B)/12</f>
        <v/>
      </c>
      <c r="KX35">
        <f>SUMIF('Coal Foreign Imports'!$A:$A,'Dashboard M2 Monthly'!KX$1,'Coal Foreign Imports'!$B:$B)/12</f>
        <v/>
      </c>
      <c r="KY35">
        <f>SUMIF('Coal Foreign Imports'!$A:$A,'Dashboard M2 Monthly'!KY$1,'Coal Foreign Imports'!$B:$B)/12</f>
        <v/>
      </c>
      <c r="KZ35">
        <f>SUMIF('Coal Foreign Imports'!$A:$A,'Dashboard M2 Monthly'!KZ$1,'Coal Foreign Imports'!$B:$B)/12</f>
        <v/>
      </c>
      <c r="LA35">
        <f>SUMIF('Coal Foreign Imports'!$A:$A,'Dashboard M2 Monthly'!LA$1,'Coal Foreign Imports'!$B:$B)/12</f>
        <v/>
      </c>
      <c r="LB35">
        <f>SUMIF('Coal Foreign Imports'!$A:$A,'Dashboard M2 Monthly'!LB$1,'Coal Foreign Imports'!$B:$B)/12</f>
        <v/>
      </c>
      <c r="LC35">
        <f>SUMIF('Coal Foreign Imports'!$A:$A,'Dashboard M2 Monthly'!LC$1,'Coal Foreign Imports'!$B:$B)/12</f>
        <v/>
      </c>
      <c r="LD35">
        <f>SUMIF('Coal Foreign Imports'!$A:$A,'Dashboard M2 Monthly'!LD$1,'Coal Foreign Imports'!$B:$B)/12</f>
        <v/>
      </c>
      <c r="LE35">
        <f>SUMIF('Coal Foreign Imports'!$A:$A,'Dashboard M2 Monthly'!LE$1,'Coal Foreign Imports'!$B:$B)/12</f>
        <v/>
      </c>
      <c r="LF35">
        <f>SUMIF('Coal Foreign Imports'!$A:$A,'Dashboard M2 Monthly'!LF$1,'Coal Foreign Imports'!$B:$B)/12</f>
        <v/>
      </c>
      <c r="LG35">
        <f>SUMIF('Coal Foreign Imports'!$A:$A,'Dashboard M2 Monthly'!LG$1,'Coal Foreign Imports'!$B:$B)/12</f>
        <v/>
      </c>
      <c r="LH35">
        <f>SUMIF('Coal Foreign Imports'!$A:$A,'Dashboard M2 Monthly'!LH$1,'Coal Foreign Imports'!$B:$B)/12</f>
        <v/>
      </c>
      <c r="LI35">
        <f>SUMIF('Coal Foreign Imports'!$A:$A,'Dashboard M2 Monthly'!LI$1,'Coal Foreign Imports'!$B:$B)/12</f>
        <v/>
      </c>
      <c r="LJ35">
        <f>SUMIF('Coal Foreign Imports'!$A:$A,'Dashboard M2 Monthly'!LJ$1,'Coal Foreign Imports'!$B:$B)/12</f>
        <v/>
      </c>
      <c r="LK35">
        <f>SUMIF('Coal Foreign Imports'!$A:$A,'Dashboard M2 Monthly'!LK$1,'Coal Foreign Imports'!$B:$B)/12</f>
        <v/>
      </c>
      <c r="LL35">
        <f>SUMIF('Coal Foreign Imports'!$A:$A,'Dashboard M2 Monthly'!LL$1,'Coal Foreign Imports'!$B:$B)/12</f>
        <v/>
      </c>
      <c r="LM35">
        <f>SUMIF('Coal Foreign Imports'!$A:$A,'Dashboard M2 Monthly'!LM$1,'Coal Foreign Imports'!$B:$B)/12</f>
        <v/>
      </c>
      <c r="LN35">
        <f>SUMIF('Coal Foreign Imports'!$A:$A,'Dashboard M2 Monthly'!LN$1,'Coal Foreign Imports'!$B:$B)/12</f>
        <v/>
      </c>
      <c r="LO35">
        <f>SUMIF('Coal Foreign Imports'!$A:$A,'Dashboard M2 Monthly'!LO$1,'Coal Foreign Imports'!$B:$B)/12</f>
        <v/>
      </c>
      <c r="LP35">
        <f>SUMIF('Coal Foreign Imports'!$A:$A,'Dashboard M2 Monthly'!LP$1,'Coal Foreign Imports'!$B:$B)/12</f>
        <v/>
      </c>
      <c r="LQ35">
        <f>SUMIF('Coal Foreign Imports'!$A:$A,'Dashboard M2 Monthly'!LQ$1,'Coal Foreign Imports'!$B:$B)/12</f>
        <v/>
      </c>
      <c r="LR35">
        <f>SUMIF('Coal Foreign Imports'!$A:$A,'Dashboard M2 Monthly'!LR$1,'Coal Foreign Imports'!$B:$B)/12</f>
        <v/>
      </c>
      <c r="LS35">
        <f>SUMIF('Coal Foreign Imports'!$A:$A,'Dashboard M2 Monthly'!LS$1,'Coal Foreign Imports'!$B:$B)/12</f>
        <v/>
      </c>
      <c r="LT35">
        <f>SUMIF('Coal Foreign Imports'!$A:$A,'Dashboard M2 Monthly'!LT$1,'Coal Foreign Imports'!$B:$B)/12</f>
        <v/>
      </c>
      <c r="LU35">
        <f>SUMIF('Coal Foreign Imports'!$A:$A,'Dashboard M2 Monthly'!LU$1,'Coal Foreign Imports'!$B:$B)/12</f>
        <v/>
      </c>
      <c r="LV35">
        <f>SUMIF('Coal Foreign Imports'!$A:$A,'Dashboard M2 Monthly'!LV$1,'Coal Foreign Imports'!$B:$B)/12</f>
        <v/>
      </c>
      <c r="LW35">
        <f>SUMIF('Coal Foreign Imports'!$A:$A,'Dashboard M2 Monthly'!LW$1,'Coal Foreign Imports'!$B:$B)/12</f>
        <v/>
      </c>
      <c r="LX35">
        <f>SUMIF('Coal Foreign Imports'!$A:$A,'Dashboard M2 Monthly'!LX$1,'Coal Foreign Imports'!$B:$B)/12</f>
        <v/>
      </c>
      <c r="LY35">
        <f>SUMIF('Coal Foreign Imports'!$A:$A,'Dashboard M2 Monthly'!LY$1,'Coal Foreign Imports'!$B:$B)/12</f>
        <v/>
      </c>
      <c r="LZ35">
        <f>SUMIF('Coal Foreign Imports'!$A:$A,'Dashboard M2 Monthly'!LZ$1,'Coal Foreign Imports'!$B:$B)/12</f>
        <v/>
      </c>
      <c r="MA35">
        <f>SUMIF('Coal Foreign Imports'!$A:$A,'Dashboard M2 Monthly'!MA$1,'Coal Foreign Imports'!$B:$B)/12</f>
        <v/>
      </c>
      <c r="MB35">
        <f>SUMIF('Coal Foreign Imports'!$A:$A,'Dashboard M2 Monthly'!MB$1,'Coal Foreign Imports'!$B:$B)/12</f>
        <v/>
      </c>
      <c r="MC35">
        <f>SUMIF('Coal Foreign Imports'!$A:$A,'Dashboard M2 Monthly'!MC$1,'Coal Foreign Imports'!$B:$B)/12</f>
        <v/>
      </c>
      <c r="MD35">
        <f>SUMIF('Coal Foreign Imports'!$A:$A,'Dashboard M2 Monthly'!MD$1,'Coal Foreign Imports'!$B:$B)/12</f>
        <v/>
      </c>
      <c r="ME35">
        <f>SUMIF('Coal Foreign Imports'!$A:$A,'Dashboard M2 Monthly'!ME$1,'Coal Foreign Imports'!$B:$B)/12</f>
        <v/>
      </c>
      <c r="MF35">
        <f>SUMIF('Coal Foreign Imports'!$A:$A,'Dashboard M2 Monthly'!MF$1,'Coal Foreign Imports'!$B:$B)/12</f>
        <v/>
      </c>
      <c r="MG35">
        <f>SUMIF('Coal Foreign Imports'!$A:$A,'Dashboard M2 Monthly'!MG$1,'Coal Foreign Imports'!$B:$B)/12</f>
        <v/>
      </c>
      <c r="MH35">
        <f>SUMIF('Coal Foreign Imports'!$A:$A,'Dashboard M2 Monthly'!MH$1,'Coal Foreign Imports'!$B:$B)/12</f>
        <v/>
      </c>
      <c r="MI35">
        <f>SUMIF('Coal Foreign Imports'!$A:$A,'Dashboard M2 Monthly'!MI$1,'Coal Foreign Imports'!$B:$B)/12</f>
        <v/>
      </c>
      <c r="MJ35">
        <f>SUMIF('Coal Foreign Imports'!$A:$A,'Dashboard M2 Monthly'!MJ$1,'Coal Foreign Imports'!$B:$B)/12</f>
        <v/>
      </c>
      <c r="MK35">
        <f>SUMIF('Coal Foreign Imports'!$A:$A,'Dashboard M2 Monthly'!MK$1,'Coal Foreign Imports'!$B:$B)/12</f>
        <v/>
      </c>
      <c r="ML35">
        <f>SUMIF('Coal Foreign Imports'!$A:$A,'Dashboard M2 Monthly'!ML$1,'Coal Foreign Imports'!$B:$B)/12</f>
        <v/>
      </c>
      <c r="MM35">
        <f>SUMIF('Coal Foreign Imports'!$A:$A,'Dashboard M2 Monthly'!MM$1,'Coal Foreign Imports'!$B:$B)/12</f>
        <v/>
      </c>
      <c r="MN35">
        <f>SUMIF('Coal Foreign Imports'!$A:$A,'Dashboard M2 Monthly'!MN$1,'Coal Foreign Imports'!$B:$B)/12</f>
        <v/>
      </c>
      <c r="MO35">
        <f>SUMIF('Coal Foreign Imports'!$A:$A,'Dashboard M2 Monthly'!MO$1,'Coal Foreign Imports'!$B:$B)/12</f>
        <v/>
      </c>
      <c r="MP35">
        <f>SUMIF('Coal Foreign Imports'!$A:$A,'Dashboard M2 Monthly'!MP$1,'Coal Foreign Imports'!$B:$B)/12</f>
        <v/>
      </c>
      <c r="MQ35">
        <f>SUMIF('Coal Foreign Imports'!$A:$A,'Dashboard M2 Monthly'!MQ$1,'Coal Foreign Imports'!$B:$B)/12</f>
        <v/>
      </c>
      <c r="MR35">
        <f>SUMIF('Coal Foreign Imports'!$A:$A,'Dashboard M2 Monthly'!MR$1,'Coal Foreign Imports'!$B:$B)/12</f>
        <v/>
      </c>
      <c r="MS35">
        <f>SUMIF('Coal Foreign Imports'!$A:$A,'Dashboard M2 Monthly'!MS$1,'Coal Foreign Imports'!$B:$B)/12</f>
        <v/>
      </c>
      <c r="MT35">
        <f>SUMIF('Coal Foreign Imports'!$A:$A,'Dashboard M2 Monthly'!MT$1,'Coal Foreign Imports'!$B:$B)/12</f>
        <v/>
      </c>
      <c r="MU35">
        <f>SUMIF('Coal Foreign Imports'!$A:$A,'Dashboard M2 Monthly'!MU$1,'Coal Foreign Imports'!$B:$B)/12</f>
        <v/>
      </c>
      <c r="MV35">
        <f>SUMIF('Coal Foreign Imports'!$A:$A,'Dashboard M2 Monthly'!MV$1,'Coal Foreign Imports'!$B:$B)/12</f>
        <v/>
      </c>
      <c r="MW35">
        <f>SUMIF('Coal Foreign Imports'!$A:$A,'Dashboard M2 Monthly'!MW$1,'Coal Foreign Imports'!$B:$B)/12</f>
        <v/>
      </c>
      <c r="MX35">
        <f>SUMIF('Coal Foreign Imports'!$A:$A,'Dashboard M2 Monthly'!MX$1,'Coal Foreign Imports'!$B:$B)/12</f>
        <v/>
      </c>
      <c r="MY35">
        <f>SUMIF('Coal Foreign Imports'!$A:$A,'Dashboard M2 Monthly'!MY$1,'Coal Foreign Imports'!$B:$B)/12</f>
        <v/>
      </c>
      <c r="MZ35">
        <f>SUMIF('Coal Foreign Imports'!$A:$A,'Dashboard M2 Monthly'!MZ$1,'Coal Foreign Imports'!$B:$B)/12</f>
        <v/>
      </c>
      <c r="NA35">
        <f>SUMIF('Coal Foreign Imports'!$A:$A,'Dashboard M2 Monthly'!NA$1,'Coal Foreign Imports'!$B:$B)/12</f>
        <v/>
      </c>
      <c r="NB35">
        <f>SUMIF('Coal Foreign Imports'!$A:$A,'Dashboard M2 Monthly'!NB$1,'Coal Foreign Imports'!$B:$B)/12</f>
        <v/>
      </c>
      <c r="NC35">
        <f>SUMIF('Coal Foreign Imports'!$A:$A,'Dashboard M2 Monthly'!NC$1,'Coal Foreign Imports'!$B:$B)/12</f>
        <v/>
      </c>
      <c r="ND35">
        <f>SUMIF('Coal Foreign Imports'!$A:$A,'Dashboard M2 Monthly'!ND$1,'Coal Foreign Imports'!$B:$B)/12</f>
        <v/>
      </c>
      <c r="NE35">
        <f>SUMIF('Coal Foreign Imports'!$A:$A,'Dashboard M2 Monthly'!NE$1,'Coal Foreign Imports'!$B:$B)/12</f>
        <v/>
      </c>
      <c r="NF35">
        <f>SUMIF('Coal Foreign Imports'!$A:$A,'Dashboard M2 Monthly'!NF$1,'Coal Foreign Imports'!$B:$B)/12</f>
        <v/>
      </c>
      <c r="NG35">
        <f>SUMIF('Coal Foreign Imports'!$A:$A,'Dashboard M2 Monthly'!NG$1,'Coal Foreign Imports'!$B:$B)/12</f>
        <v/>
      </c>
      <c r="NH35">
        <f>SUMIF('Coal Foreign Imports'!$A:$A,'Dashboard M2 Monthly'!NH$1,'Coal Foreign Imports'!$B:$B)/12</f>
        <v/>
      </c>
      <c r="NI35">
        <f>SUMIF('Coal Foreign Imports'!$A:$A,'Dashboard M2 Monthly'!NI$1,'Coal Foreign Imports'!$B:$B)/12</f>
        <v/>
      </c>
      <c r="NJ35">
        <f>SUMIF('Coal Foreign Imports'!$A:$A,'Dashboard M2 Monthly'!NJ$1,'Coal Foreign Imports'!$B:$B)/12</f>
        <v/>
      </c>
      <c r="NK35">
        <f>SUMIF('Coal Foreign Imports'!$A:$A,'Dashboard M2 Monthly'!NK$1,'Coal Foreign Imports'!$B:$B)/12</f>
        <v/>
      </c>
      <c r="NL35">
        <f>SUMIF('Coal Foreign Imports'!$A:$A,'Dashboard M2 Monthly'!NL$1,'Coal Foreign Imports'!$B:$B)/12</f>
        <v/>
      </c>
      <c r="NM35">
        <f>SUMIF('Coal Foreign Imports'!$A:$A,'Dashboard M2 Monthly'!NM$1,'Coal Foreign Imports'!$B:$B)/12</f>
        <v/>
      </c>
      <c r="NN35">
        <f>SUMIF('Coal Foreign Imports'!$A:$A,'Dashboard M2 Monthly'!NN$1,'Coal Foreign Imports'!$B:$B)/12</f>
        <v/>
      </c>
      <c r="NO35">
        <f>SUMIF('Coal Foreign Imports'!$A:$A,'Dashboard M2 Monthly'!NO$1,'Coal Foreign Imports'!$B:$B)/12</f>
        <v/>
      </c>
      <c r="NP35">
        <f>SUMIF('Coal Foreign Imports'!$A:$A,'Dashboard M2 Monthly'!NP$1,'Coal Foreign Imports'!$B:$B)/12</f>
        <v/>
      </c>
      <c r="NQ35">
        <f>SUMIF('Coal Foreign Imports'!$A:$A,'Dashboard M2 Monthly'!NQ$1,'Coal Foreign Imports'!$B:$B)/12</f>
        <v/>
      </c>
      <c r="NR35">
        <f>SUMIF('Coal Foreign Imports'!$A:$A,'Dashboard M2 Monthly'!NR$1,'Coal Foreign Imports'!$B:$B)/12</f>
        <v/>
      </c>
      <c r="NS35">
        <f>SUMIF('Coal Foreign Imports'!$A:$A,'Dashboard M2 Monthly'!NS$1,'Coal Foreign Imports'!$B:$B)/12</f>
        <v/>
      </c>
      <c r="NT35">
        <f>SUMIF('Coal Foreign Imports'!$A:$A,'Dashboard M2 Monthly'!NT$1,'Coal Foreign Imports'!$B:$B)/12</f>
        <v/>
      </c>
      <c r="NU35">
        <f>SUMIF('Coal Foreign Imports'!$A:$A,'Dashboard M2 Monthly'!NU$1,'Coal Foreign Imports'!$B:$B)/12</f>
        <v/>
      </c>
      <c r="NV35">
        <f>SUMIF('Coal Foreign Imports'!$A:$A,'Dashboard M2 Monthly'!NV$1,'Coal Foreign Imports'!$B:$B)/12</f>
        <v/>
      </c>
      <c r="NW35">
        <f>SUMIF('Coal Foreign Imports'!$A:$A,'Dashboard M2 Monthly'!NW$1,'Coal Foreign Imports'!$B:$B)/12</f>
        <v/>
      </c>
      <c r="NX35">
        <f>SUMIF('Coal Foreign Imports'!$A:$A,'Dashboard M2 Monthly'!NX$1,'Coal Foreign Imports'!$B:$B)/12</f>
        <v/>
      </c>
      <c r="NY35">
        <f>SUMIF('Coal Foreign Imports'!$A:$A,'Dashboard M2 Monthly'!NY$1,'Coal Foreign Imports'!$B:$B)/12</f>
        <v/>
      </c>
      <c r="NZ35">
        <f>SUMIF('Coal Foreign Imports'!$A:$A,'Dashboard M2 Monthly'!NZ$1,'Coal Foreign Imports'!$B:$B)/12</f>
        <v/>
      </c>
      <c r="OA35">
        <f>SUMIF('Coal Foreign Imports'!$A:$A,'Dashboard M2 Monthly'!OA$1,'Coal Foreign Imports'!$B:$B)/12</f>
        <v/>
      </c>
      <c r="OB35">
        <f>SUMIF('Coal Foreign Imports'!$A:$A,'Dashboard M2 Monthly'!OB$1,'Coal Foreign Imports'!$B:$B)/12</f>
        <v/>
      </c>
      <c r="OC35">
        <f>SUMIF('Coal Foreign Imports'!$A:$A,'Dashboard M2 Monthly'!OC$1,'Coal Foreign Imports'!$B:$B)/12</f>
        <v/>
      </c>
      <c r="OD35">
        <f>SUMIF('Coal Foreign Imports'!$A:$A,'Dashboard M2 Monthly'!OD$1,'Coal Foreign Imports'!$B:$B)/12</f>
        <v/>
      </c>
      <c r="OE35">
        <f>SUMIF('Coal Foreign Imports'!$A:$A,'Dashboard M2 Monthly'!OE$1,'Coal Foreign Imports'!$B:$B)/12</f>
        <v/>
      </c>
      <c r="OF35">
        <f>SUMIF('Coal Foreign Imports'!$A:$A,'Dashboard M2 Monthly'!OF$1,'Coal Foreign Imports'!$B:$B)/12</f>
        <v/>
      </c>
      <c r="OG35">
        <f>SUMIF('Coal Foreign Imports'!$A:$A,'Dashboard M2 Monthly'!OG$1,'Coal Foreign Imports'!$B:$B)/12</f>
        <v/>
      </c>
      <c r="OH35">
        <f>SUMIF('Coal Foreign Imports'!$A:$A,'Dashboard M2 Monthly'!OH$1,'Coal Foreign Imports'!$B:$B)/12</f>
        <v/>
      </c>
      <c r="OI35">
        <f>SUMIF('Coal Foreign Imports'!$A:$A,'Dashboard M2 Monthly'!OI$1,'Coal Foreign Imports'!$B:$B)/12</f>
        <v/>
      </c>
      <c r="OJ35">
        <f>SUMIF('Coal Foreign Imports'!$A:$A,'Dashboard M2 Monthly'!OJ$1,'Coal Foreign Imports'!$B:$B)/12</f>
        <v/>
      </c>
      <c r="OK35">
        <f>SUMIF('Coal Foreign Imports'!$A:$A,'Dashboard M2 Monthly'!OK$1,'Coal Foreign Imports'!$B:$B)/12</f>
        <v/>
      </c>
      <c r="OL35">
        <f>SUMIF('Coal Foreign Imports'!$A:$A,'Dashboard M2 Monthly'!OL$1,'Coal Foreign Imports'!$B:$B)/12</f>
        <v/>
      </c>
      <c r="OM35">
        <f>SUMIF('Coal Foreign Imports'!$A:$A,'Dashboard M2 Monthly'!OM$1,'Coal Foreign Imports'!$B:$B)/12</f>
        <v/>
      </c>
      <c r="ON35">
        <f>SUMIF('Coal Foreign Imports'!$A:$A,'Dashboard M2 Monthly'!ON$1,'Coal Foreign Imports'!$B:$B)/12</f>
        <v/>
      </c>
      <c r="OO35">
        <f>SUMIF('Coal Foreign Imports'!$A:$A,'Dashboard M2 Monthly'!OO$1,'Coal Foreign Imports'!$B:$B)/12</f>
        <v/>
      </c>
      <c r="OP35">
        <f>SUMIF('Coal Foreign Imports'!$A:$A,'Dashboard M2 Monthly'!OP$1,'Coal Foreign Imports'!$B:$B)/12</f>
        <v/>
      </c>
      <c r="OQ35">
        <f>SUMIF('Coal Foreign Imports'!$A:$A,'Dashboard M2 Monthly'!OQ$1,'Coal Foreign Imports'!$B:$B)/12</f>
        <v/>
      </c>
      <c r="OR35">
        <f>SUMIF('Coal Foreign Imports'!$A:$A,'Dashboard M2 Monthly'!OR$1,'Coal Foreign Imports'!$B:$B)/12</f>
        <v/>
      </c>
      <c r="OS35">
        <f>SUMIF('Coal Foreign Imports'!$A:$A,'Dashboard M2 Monthly'!OS$1,'Coal Foreign Imports'!$B:$B)/12</f>
        <v/>
      </c>
      <c r="OT35">
        <f>SUMIF('Coal Foreign Imports'!$A:$A,'Dashboard M2 Monthly'!OT$1,'Coal Foreign Imports'!$B:$B)/12</f>
        <v/>
      </c>
      <c r="OU35">
        <f>SUMIF('Coal Foreign Imports'!$A:$A,'Dashboard M2 Monthly'!OU$1,'Coal Foreign Imports'!$B:$B)/12</f>
        <v/>
      </c>
      <c r="OV35">
        <f>SUMIF('Coal Foreign Imports'!$A:$A,'Dashboard M2 Monthly'!OV$1,'Coal Foreign Imports'!$B:$B)/12</f>
        <v/>
      </c>
      <c r="OW35">
        <f>SUMIF('Coal Foreign Imports'!$A:$A,'Dashboard M2 Monthly'!OW$1,'Coal Foreign Imports'!$B:$B)/12</f>
        <v/>
      </c>
      <c r="OX35">
        <f>SUMIF('Coal Foreign Imports'!$A:$A,'Dashboard M2 Monthly'!OX$1,'Coal Foreign Imports'!$B:$B)/12</f>
        <v/>
      </c>
      <c r="OY35">
        <f>SUMIF('Coal Foreign Imports'!$A:$A,'Dashboard M2 Monthly'!OY$1,'Coal Foreign Imports'!$B:$B)/12</f>
        <v/>
      </c>
      <c r="OZ35">
        <f>SUMIF('Coal Foreign Imports'!$A:$A,'Dashboard M2 Monthly'!OZ$1,'Coal Foreign Imports'!$B:$B)/12</f>
        <v/>
      </c>
      <c r="PA35">
        <f>SUMIF('Coal Foreign Imports'!$A:$A,'Dashboard M2 Monthly'!PA$1,'Coal Foreign Imports'!$B:$B)/12</f>
        <v/>
      </c>
      <c r="PB35">
        <f>SUMIF('Coal Foreign Imports'!$A:$A,'Dashboard M2 Monthly'!PB$1,'Coal Foreign Imports'!$B:$B)/12</f>
        <v/>
      </c>
      <c r="PC35">
        <f>SUMIF('Coal Foreign Imports'!$A:$A,'Dashboard M2 Monthly'!PC$1,'Coal Foreign Imports'!$B:$B)/12</f>
        <v/>
      </c>
      <c r="PD35">
        <f>SUMIF('Coal Foreign Imports'!$A:$A,'Dashboard M2 Monthly'!PD$1,'Coal Foreign Imports'!$B:$B)/12</f>
        <v/>
      </c>
      <c r="PE35">
        <f>SUMIF('Coal Foreign Imports'!$A:$A,'Dashboard M2 Monthly'!PE$1,'Coal Foreign Imports'!$B:$B)/12</f>
        <v/>
      </c>
      <c r="PF35">
        <f>SUMIF('Coal Foreign Imports'!$A:$A,'Dashboard M2 Monthly'!PF$1,'Coal Foreign Imports'!$B:$B)/12</f>
        <v/>
      </c>
      <c r="PG35">
        <f>SUMIF('Coal Foreign Imports'!$A:$A,'Dashboard M2 Monthly'!PG$1,'Coal Foreign Imports'!$B:$B)/12</f>
        <v/>
      </c>
      <c r="PH35">
        <f>SUMIF('Coal Foreign Imports'!$A:$A,'Dashboard M2 Monthly'!PH$1,'Coal Foreign Imports'!$B:$B)/12</f>
        <v/>
      </c>
      <c r="PI35">
        <f>SUMIF('Coal Foreign Imports'!$A:$A,'Dashboard M2 Monthly'!PI$1,'Coal Foreign Imports'!$B:$B)/12</f>
        <v/>
      </c>
      <c r="PJ35">
        <f>SUMIF('Coal Foreign Imports'!$A:$A,'Dashboard M2 Monthly'!PJ$1,'Coal Foreign Imports'!$B:$B)/12</f>
        <v/>
      </c>
      <c r="PK35">
        <f>SUMIF('Coal Foreign Imports'!$A:$A,'Dashboard M2 Monthly'!PK$1,'Coal Foreign Imports'!$B:$B)/12</f>
        <v/>
      </c>
      <c r="PL35">
        <f>SUMIF('Coal Foreign Imports'!$A:$A,'Dashboard M2 Monthly'!PL$1,'Coal Foreign Imports'!$B:$B)/12</f>
        <v/>
      </c>
      <c r="PM35">
        <f>SUMIF('Coal Foreign Imports'!$A:$A,'Dashboard M2 Monthly'!PM$1,'Coal Foreign Imports'!$B:$B)/12</f>
        <v/>
      </c>
      <c r="PN35">
        <f>SUMIF('Coal Foreign Imports'!$A:$A,'Dashboard M2 Monthly'!PN$1,'Coal Foreign Imports'!$B:$B)/12</f>
        <v/>
      </c>
      <c r="PO35">
        <f>SUMIF('Coal Foreign Imports'!$A:$A,'Dashboard M2 Monthly'!PO$1,'Coal Foreign Imports'!$B:$B)/12</f>
        <v/>
      </c>
      <c r="PP35">
        <f>SUMIF('Coal Foreign Imports'!$A:$A,'Dashboard M2 Monthly'!PP$1,'Coal Foreign Imports'!$B:$B)/12</f>
        <v/>
      </c>
      <c r="PQ35">
        <f>SUMIF('Coal Foreign Imports'!$A:$A,'Dashboard M2 Monthly'!PQ$1,'Coal Foreign Imports'!$B:$B)/12</f>
        <v/>
      </c>
      <c r="PR35">
        <f>SUMIF('Coal Foreign Imports'!$A:$A,'Dashboard M2 Monthly'!PR$1,'Coal Foreign Imports'!$B:$B)/12</f>
        <v/>
      </c>
      <c r="PS35">
        <f>SUMIF('Coal Foreign Imports'!$A:$A,'Dashboard M2 Monthly'!PS$1,'Coal Foreign Imports'!$B:$B)/12</f>
        <v/>
      </c>
      <c r="PT35">
        <f>SUMIF('Coal Foreign Imports'!$A:$A,'Dashboard M2 Monthly'!PT$1,'Coal Foreign Imports'!$B:$B)/12</f>
        <v/>
      </c>
      <c r="PU35">
        <f>SUMIF('Coal Foreign Imports'!$A:$A,'Dashboard M2 Monthly'!PU$1,'Coal Foreign Imports'!$B:$B)/12</f>
        <v/>
      </c>
      <c r="PV35">
        <f>SUMIF('Coal Foreign Imports'!$A:$A,'Dashboard M2 Monthly'!PV$1,'Coal Foreign Imports'!$B:$B)/12</f>
        <v/>
      </c>
      <c r="PW35">
        <f>SUMIF('Coal Foreign Imports'!$A:$A,'Dashboard M2 Monthly'!PW$1,'Coal Foreign Imports'!$B:$B)/12</f>
        <v/>
      </c>
      <c r="PX35">
        <f>SUMIF('Coal Foreign Imports'!$A:$A,'Dashboard M2 Monthly'!PX$1,'Coal Foreign Imports'!$B:$B)/12</f>
        <v/>
      </c>
      <c r="PY35">
        <f>SUMIF('Coal Foreign Imports'!$A:$A,'Dashboard M2 Monthly'!PY$1,'Coal Foreign Imports'!$B:$B)/12</f>
        <v/>
      </c>
      <c r="PZ35">
        <f>SUMIF('Coal Foreign Imports'!$A:$A,'Dashboard M2 Monthly'!PZ$1,'Coal Foreign Imports'!$B:$B)/12</f>
        <v/>
      </c>
      <c r="QA35">
        <f>SUMIF('Coal Foreign Imports'!$A:$A,'Dashboard M2 Monthly'!QA$1,'Coal Foreign Imports'!$B:$B)/12</f>
        <v/>
      </c>
      <c r="QB35">
        <f>SUMIF('Coal Foreign Imports'!$A:$A,'Dashboard M2 Monthly'!QB$1,'Coal Foreign Imports'!$B:$B)/12</f>
        <v/>
      </c>
      <c r="QC35">
        <f>SUMIF('Coal Foreign Imports'!$A:$A,'Dashboard M2 Monthly'!QC$1,'Coal Foreign Imports'!$B:$B)/12</f>
        <v/>
      </c>
      <c r="QD35">
        <f>SUMIF('Coal Foreign Imports'!$A:$A,'Dashboard M2 Monthly'!QD$1,'Coal Foreign Imports'!$B:$B)/12</f>
        <v/>
      </c>
      <c r="QE35">
        <f>SUMIF('Coal Foreign Imports'!$A:$A,'Dashboard M2 Monthly'!QE$1,'Coal Foreign Imports'!$B:$B)/12</f>
        <v/>
      </c>
      <c r="QF35">
        <f>SUMIF('Coal Foreign Imports'!$A:$A,'Dashboard M2 Monthly'!QF$1,'Coal Foreign Imports'!$B:$B)/12</f>
        <v/>
      </c>
      <c r="QG35">
        <f>SUMIF('Coal Foreign Imports'!$A:$A,'Dashboard M2 Monthly'!QG$1,'Coal Foreign Imports'!$B:$B)/12</f>
        <v/>
      </c>
      <c r="QH35">
        <f>SUMIF('Coal Foreign Imports'!$A:$A,'Dashboard M2 Monthly'!QH$1,'Coal Foreign Imports'!$B:$B)/12</f>
        <v/>
      </c>
      <c r="QI35">
        <f>SUMIF('Coal Foreign Imports'!$A:$A,'Dashboard M2 Monthly'!QI$1,'Coal Foreign Imports'!$B:$B)/12</f>
        <v/>
      </c>
      <c r="QJ35">
        <f>SUMIF('Coal Foreign Imports'!$A:$A,'Dashboard M2 Monthly'!QJ$1,'Coal Foreign Imports'!$B:$B)/12</f>
        <v/>
      </c>
      <c r="QK35">
        <f>SUMIF('Coal Foreign Imports'!$A:$A,'Dashboard M2 Monthly'!QK$1,'Coal Foreign Imports'!$B:$B)/12</f>
        <v/>
      </c>
      <c r="QL35">
        <f>SUMIF('Coal Foreign Imports'!$A:$A,'Dashboard M2 Monthly'!QL$1,'Coal Foreign Imports'!$B:$B)/12</f>
        <v/>
      </c>
      <c r="QM35">
        <f>SUMIF('Coal Foreign Imports'!$A:$A,'Dashboard M2 Monthly'!QM$1,'Coal Foreign Imports'!$B:$B)/12</f>
        <v/>
      </c>
      <c r="QN35">
        <f>SUMIF('Coal Foreign Imports'!$A:$A,'Dashboard M2 Monthly'!QN$1,'Coal Foreign Imports'!$B:$B)/12</f>
        <v/>
      </c>
      <c r="QO35">
        <f>SUMIF('Coal Foreign Imports'!$A:$A,'Dashboard M2 Monthly'!QO$1,'Coal Foreign Imports'!$B:$B)/12</f>
        <v/>
      </c>
      <c r="QP35">
        <f>SUMIF('Coal Foreign Imports'!$A:$A,'Dashboard M2 Monthly'!QP$1,'Coal Foreign Imports'!$B:$B)/12</f>
        <v/>
      </c>
      <c r="QQ35">
        <f>SUMIF('Coal Foreign Imports'!$A:$A,'Dashboard M2 Monthly'!QQ$1,'Coal Foreign Imports'!$B:$B)/12</f>
        <v/>
      </c>
      <c r="QR35">
        <f>SUMIF('Coal Foreign Imports'!$A:$A,'Dashboard M2 Monthly'!QR$1,'Coal Foreign Imports'!$B:$B)/12</f>
        <v/>
      </c>
      <c r="QS35">
        <f>SUMIF('Coal Foreign Imports'!$A:$A,'Dashboard M2 Monthly'!QS$1,'Coal Foreign Imports'!$B:$B)/12</f>
        <v/>
      </c>
      <c r="QT35">
        <f>SUMIF('Coal Foreign Imports'!$A:$A,'Dashboard M2 Monthly'!QT$1,'Coal Foreign Imports'!$B:$B)/12</f>
        <v/>
      </c>
      <c r="QU35">
        <f>SUMIF('Coal Foreign Imports'!$A:$A,'Dashboard M2 Monthly'!QU$1,'Coal Foreign Imports'!$B:$B)/12</f>
        <v/>
      </c>
      <c r="QV35">
        <f>SUMIF('Coal Foreign Imports'!$A:$A,'Dashboard M2 Monthly'!QV$1,'Coal Foreign Imports'!$B:$B)/12</f>
        <v/>
      </c>
      <c r="QW35">
        <f>SUMIF('Coal Foreign Imports'!$A:$A,'Dashboard M2 Monthly'!QW$1,'Coal Foreign Imports'!$B:$B)/12</f>
        <v/>
      </c>
      <c r="QX35">
        <f>SUMIF('Coal Foreign Imports'!$A:$A,'Dashboard M2 Monthly'!QX$1,'Coal Foreign Imports'!$B:$B)/12</f>
        <v/>
      </c>
      <c r="QY35">
        <f>SUMIF('Coal Foreign Imports'!$A:$A,'Dashboard M2 Monthly'!QY$1,'Coal Foreign Imports'!$B:$B)/12</f>
        <v/>
      </c>
      <c r="QZ35">
        <f>SUMIF('Coal Foreign Imports'!$A:$A,'Dashboard M2 Monthly'!QZ$1,'Coal Foreign Imports'!$B:$B)/12</f>
        <v/>
      </c>
      <c r="RA35">
        <f>SUMIF('Coal Foreign Imports'!$A:$A,'Dashboard M2 Monthly'!RA$1,'Coal Foreign Imports'!$B:$B)/12</f>
        <v/>
      </c>
      <c r="RB35">
        <f>SUMIF('Coal Foreign Imports'!$A:$A,'Dashboard M2 Monthly'!RB$1,'Coal Foreign Imports'!$B:$B)/12</f>
        <v/>
      </c>
      <c r="RC35">
        <f>SUMIF('Coal Foreign Imports'!$A:$A,'Dashboard M2 Monthly'!RC$1,'Coal Foreign Imports'!$B:$B)/12</f>
        <v/>
      </c>
      <c r="RD35">
        <f>SUMIF('Coal Foreign Imports'!$A:$A,'Dashboard M2 Monthly'!RD$1,'Coal Foreign Imports'!$B:$B)/12</f>
        <v/>
      </c>
      <c r="RE35">
        <f>SUMIF('Coal Foreign Imports'!$A:$A,'Dashboard M2 Monthly'!RE$1,'Coal Foreign Imports'!$B:$B)/12</f>
        <v/>
      </c>
      <c r="RF35">
        <f>SUMIF('Coal Foreign Imports'!$A:$A,'Dashboard M2 Monthly'!RF$1,'Coal Foreign Imports'!$B:$B)/12</f>
        <v/>
      </c>
      <c r="RG35">
        <f>SUMIF('Coal Foreign Imports'!$A:$A,'Dashboard M2 Monthly'!RG$1,'Coal Foreign Imports'!$B:$B)/12</f>
        <v/>
      </c>
      <c r="RH35">
        <f>SUMIF('Coal Foreign Imports'!$A:$A,'Dashboard M2 Monthly'!RH$1,'Coal Foreign Imports'!$B:$B)/12</f>
        <v/>
      </c>
      <c r="RI35">
        <f>SUMIF('Coal Foreign Imports'!$A:$A,'Dashboard M2 Monthly'!RI$1,'Coal Foreign Imports'!$B:$B)/12</f>
        <v/>
      </c>
      <c r="RJ35">
        <f>SUMIF('Coal Foreign Imports'!$A:$A,'Dashboard M2 Monthly'!RJ$1,'Coal Foreign Imports'!$B:$B)/12</f>
        <v/>
      </c>
      <c r="RK35">
        <f>SUMIF('Coal Foreign Imports'!$A:$A,'Dashboard M2 Monthly'!RK$1,'Coal Foreign Imports'!$B:$B)/12</f>
        <v/>
      </c>
      <c r="RL35">
        <f>SUMIF('Coal Foreign Imports'!$A:$A,'Dashboard M2 Monthly'!RL$1,'Coal Foreign Imports'!$B:$B)/12</f>
        <v/>
      </c>
      <c r="RM35">
        <f>SUMIF('Coal Foreign Imports'!$A:$A,'Dashboard M2 Monthly'!RM$1,'Coal Foreign Imports'!$B:$B)/12</f>
        <v/>
      </c>
      <c r="RN35">
        <f>SUMIF('Coal Foreign Imports'!$A:$A,'Dashboard M2 Monthly'!RN$1,'Coal Foreign Imports'!$B:$B)/12</f>
        <v/>
      </c>
      <c r="RO35">
        <f>SUMIF('Coal Foreign Imports'!$A:$A,'Dashboard M2 Monthly'!RO$1,'Coal Foreign Imports'!$B:$B)/12</f>
        <v/>
      </c>
      <c r="RP35">
        <f>SUMIF('Coal Foreign Imports'!$A:$A,'Dashboard M2 Monthly'!RP$1,'Coal Foreign Imports'!$B:$B)/12</f>
        <v/>
      </c>
      <c r="RQ35">
        <f>SUMIF('Coal Foreign Imports'!$A:$A,'Dashboard M2 Monthly'!RQ$1,'Coal Foreign Imports'!$B:$B)/12</f>
        <v/>
      </c>
      <c r="RR35">
        <f>SUMIF('Coal Foreign Imports'!$A:$A,'Dashboard M2 Monthly'!RR$1,'Coal Foreign Imports'!$B:$B)/12</f>
        <v/>
      </c>
      <c r="RS35">
        <f>SUMIF('Coal Foreign Imports'!$A:$A,'Dashboard M2 Monthly'!RS$1,'Coal Foreign Imports'!$B:$B)/12</f>
        <v/>
      </c>
      <c r="RT35">
        <f>SUMIF('Coal Foreign Imports'!$A:$A,'Dashboard M2 Monthly'!RT$1,'Coal Foreign Imports'!$B:$B)/12</f>
        <v/>
      </c>
      <c r="RU35">
        <f>SUMIF('Coal Foreign Imports'!$A:$A,'Dashboard M2 Monthly'!RU$1,'Coal Foreign Imports'!$B:$B)/12</f>
        <v/>
      </c>
      <c r="RV35">
        <f>SUMIF('Coal Foreign Imports'!$A:$A,'Dashboard M2 Monthly'!RV$1,'Coal Foreign Imports'!$B:$B)/12</f>
        <v/>
      </c>
      <c r="RW35">
        <f>SUMIF('Coal Foreign Imports'!$A:$A,'Dashboard M2 Monthly'!RW$1,'Coal Foreign Imports'!$B:$B)/12</f>
        <v/>
      </c>
      <c r="RX35">
        <f>SUMIF('Coal Foreign Imports'!$A:$A,'Dashboard M2 Monthly'!RX$1,'Coal Foreign Imports'!$B:$B)/12</f>
        <v/>
      </c>
      <c r="RY35">
        <f>SUMIF('Coal Foreign Imports'!$A:$A,'Dashboard M2 Monthly'!RY$1,'Coal Foreign Imports'!$B:$B)/12</f>
        <v/>
      </c>
      <c r="RZ35">
        <f>SUMIF('Coal Foreign Imports'!$A:$A,'Dashboard M2 Monthly'!RZ$1,'Coal Foreign Imports'!$B:$B)/12</f>
        <v/>
      </c>
      <c r="SA35">
        <f>SUMIF('Coal Foreign Imports'!$A:$A,'Dashboard M2 Monthly'!SA$1,'Coal Foreign Imports'!$B:$B)/12</f>
        <v/>
      </c>
      <c r="SB35">
        <f>SUMIF('Coal Foreign Imports'!$A:$A,'Dashboard M2 Monthly'!SB$1,'Coal Foreign Imports'!$B:$B)/12</f>
        <v/>
      </c>
      <c r="SC35">
        <f>SUMIF('Coal Foreign Imports'!$A:$A,'Dashboard M2 Monthly'!SC$1,'Coal Foreign Imports'!$B:$B)/12</f>
        <v/>
      </c>
      <c r="SD35">
        <f>SUMIF('Coal Foreign Imports'!$A:$A,'Dashboard M2 Monthly'!SD$1,'Coal Foreign Imports'!$B:$B)/12</f>
        <v/>
      </c>
      <c r="SE35">
        <f>SUMIF('Coal Foreign Imports'!$A:$A,'Dashboard M2 Monthly'!SE$1,'Coal Foreign Imports'!$B:$B)/12</f>
        <v/>
      </c>
      <c r="SF35">
        <f>SUMIF('Coal Foreign Imports'!$A:$A,'Dashboard M2 Monthly'!SF$1,'Coal Foreign Imports'!$B:$B)/12</f>
        <v/>
      </c>
      <c r="SG35">
        <f>SUMIF('Coal Foreign Imports'!$A:$A,'Dashboard M2 Monthly'!SG$1,'Coal Foreign Imports'!$B:$B)/12</f>
        <v/>
      </c>
      <c r="SH35">
        <f>SUMIF('Coal Foreign Imports'!$A:$A,'Dashboard M2 Monthly'!SH$1,'Coal Foreign Imports'!$B:$B)/12</f>
        <v/>
      </c>
      <c r="SI35">
        <f>SUMIF('Coal Foreign Imports'!$A:$A,'Dashboard M2 Monthly'!SI$1,'Coal Foreign Imports'!$B:$B)/12</f>
        <v/>
      </c>
      <c r="SJ35">
        <f>SUMIF('Coal Foreign Imports'!$A:$A,'Dashboard M2 Monthly'!SJ$1,'Coal Foreign Imports'!$B:$B)/12</f>
        <v/>
      </c>
      <c r="SK35">
        <f>SUMIF('Coal Foreign Imports'!$A:$A,'Dashboard M2 Monthly'!SK$1,'Coal Foreign Imports'!$B:$B)/12</f>
        <v/>
      </c>
      <c r="SL35">
        <f>SUMIF('Coal Foreign Imports'!$A:$A,'Dashboard M2 Monthly'!SL$1,'Coal Foreign Imports'!$B:$B)/12</f>
        <v/>
      </c>
      <c r="SM35">
        <f>SUMIF('Coal Foreign Imports'!$A:$A,'Dashboard M2 Monthly'!SM$1,'Coal Foreign Imports'!$B:$B)/12</f>
        <v/>
      </c>
      <c r="SN35">
        <f>SUMIF('Coal Foreign Imports'!$A:$A,'Dashboard M2 Monthly'!SN$1,'Coal Foreign Imports'!$B:$B)/12</f>
        <v/>
      </c>
      <c r="SO35">
        <f>SUMIF('Coal Foreign Imports'!$A:$A,'Dashboard M2 Monthly'!SO$1,'Coal Foreign Imports'!$B:$B)/12</f>
        <v/>
      </c>
      <c r="SP35">
        <f>SUMIF('Coal Foreign Imports'!$A:$A,'Dashboard M2 Monthly'!SP$1,'Coal Foreign Imports'!$B:$B)/12</f>
        <v/>
      </c>
      <c r="SQ35">
        <f>SUMIF('Coal Foreign Imports'!$A:$A,'Dashboard M2 Monthly'!SQ$1,'Coal Foreign Imports'!$B:$B)/12</f>
        <v/>
      </c>
      <c r="SR35">
        <f>SUMIF('Coal Foreign Imports'!$A:$A,'Dashboard M2 Monthly'!SR$1,'Coal Foreign Imports'!$B:$B)/12</f>
        <v/>
      </c>
      <c r="SS35">
        <f>SUMIF('Coal Foreign Imports'!$A:$A,'Dashboard M2 Monthly'!SS$1,'Coal Foreign Imports'!$B:$B)/12</f>
        <v/>
      </c>
      <c r="ST35">
        <f>SUMIF('Coal Foreign Imports'!$A:$A,'Dashboard M2 Monthly'!ST$1,'Coal Foreign Imports'!$B:$B)/12</f>
        <v/>
      </c>
      <c r="SU35">
        <f>SUMIF('Coal Foreign Imports'!$A:$A,'Dashboard M2 Monthly'!SU$1,'Coal Foreign Imports'!$B:$B)/12</f>
        <v/>
      </c>
      <c r="SV35">
        <f>SUMIF('Coal Foreign Imports'!$A:$A,'Dashboard M2 Monthly'!SV$1,'Coal Foreign Imports'!$B:$B)/12</f>
        <v/>
      </c>
      <c r="SW35">
        <f>SUMIF('Coal Foreign Imports'!$A:$A,'Dashboard M2 Monthly'!SW$1,'Coal Foreign Imports'!$B:$B)/12</f>
        <v/>
      </c>
      <c r="SX35">
        <f>SUMIF('Coal Foreign Imports'!$A:$A,'Dashboard M2 Monthly'!SX$1,'Coal Foreign Imports'!$B:$B)/12</f>
        <v/>
      </c>
      <c r="SY35">
        <f>SUMIF('Coal Foreign Imports'!$A:$A,'Dashboard M2 Monthly'!SY$1,'Coal Foreign Imports'!$B:$B)/12</f>
        <v/>
      </c>
      <c r="SZ35">
        <f>SUMIF('Coal Foreign Imports'!$A:$A,'Dashboard M2 Monthly'!SZ$1,'Coal Foreign Imports'!$B:$B)/12</f>
        <v/>
      </c>
      <c r="TA35">
        <f>SUMIF('Coal Foreign Imports'!$A:$A,'Dashboard M2 Monthly'!TA$1,'Coal Foreign Imports'!$B:$B)/12</f>
        <v/>
      </c>
      <c r="TB35">
        <f>SUMIF('Coal Foreign Imports'!$A:$A,'Dashboard M2 Monthly'!TB$1,'Coal Foreign Imports'!$B:$B)/12</f>
        <v/>
      </c>
      <c r="TC35">
        <f>SUMIF('Coal Foreign Imports'!$A:$A,'Dashboard M2 Monthly'!TC$1,'Coal Foreign Imports'!$B:$B)/12</f>
        <v/>
      </c>
      <c r="TD35">
        <f>SUMIF('Coal Foreign Imports'!$A:$A,'Dashboard M2 Monthly'!TD$1,'Coal Foreign Imports'!$B:$B)/12</f>
        <v/>
      </c>
      <c r="TE35">
        <f>SUMIF('Coal Foreign Imports'!$A:$A,'Dashboard M2 Monthly'!TE$1,'Coal Foreign Imports'!$B:$B)/12</f>
        <v/>
      </c>
      <c r="TF35">
        <f>SUMIF('Coal Foreign Imports'!$A:$A,'Dashboard M2 Monthly'!TF$1,'Coal Foreign Imports'!$B:$B)/12</f>
        <v/>
      </c>
      <c r="TG35">
        <f>SUMIF('Coal Foreign Imports'!$A:$A,'Dashboard M2 Monthly'!TG$1,'Coal Foreign Imports'!$B:$B)/12</f>
        <v/>
      </c>
      <c r="TH35">
        <f>SUMIF('Coal Foreign Imports'!$A:$A,'Dashboard M2 Monthly'!TH$1,'Coal Foreign Imports'!$B:$B)/12</f>
        <v/>
      </c>
      <c r="TI35">
        <f>SUMIF('Coal Foreign Imports'!$A:$A,'Dashboard M2 Monthly'!TI$1,'Coal Foreign Imports'!$B:$B)/12</f>
        <v/>
      </c>
      <c r="TJ35">
        <f>SUMIF('Coal Foreign Imports'!$A:$A,'Dashboard M2 Monthly'!TJ$1,'Coal Foreign Imports'!$B:$B)/12</f>
        <v/>
      </c>
      <c r="TK35">
        <f>SUMIF('Coal Foreign Imports'!$A:$A,'Dashboard M2 Monthly'!TK$1,'Coal Foreign Imports'!$B:$B)/12</f>
        <v/>
      </c>
      <c r="TL35">
        <f>SUMIF('Coal Foreign Imports'!$A:$A,'Dashboard M2 Monthly'!TL$1,'Coal Foreign Imports'!$B:$B)/12</f>
        <v/>
      </c>
      <c r="TM35">
        <f>SUMIF('Coal Foreign Imports'!$A:$A,'Dashboard M2 Monthly'!TM$1,'Coal Foreign Imports'!$B:$B)/12</f>
        <v/>
      </c>
      <c r="TN35">
        <f>SUMIF('Coal Foreign Imports'!$A:$A,'Dashboard M2 Monthly'!TN$1,'Coal Foreign Imports'!$B:$B)/12</f>
        <v/>
      </c>
      <c r="TO35">
        <f>SUMIF('Coal Foreign Imports'!$A:$A,'Dashboard M2 Monthly'!TO$1,'Coal Foreign Imports'!$B:$B)/12</f>
        <v/>
      </c>
      <c r="TP35">
        <f>SUMIF('Coal Foreign Imports'!$A:$A,'Dashboard M2 Monthly'!TP$1,'Coal Foreign Imports'!$B:$B)/12</f>
        <v/>
      </c>
      <c r="TQ35">
        <f>SUMIF('Coal Foreign Imports'!$A:$A,'Dashboard M2 Monthly'!TQ$1,'Coal Foreign Imports'!$B:$B)/12</f>
        <v/>
      </c>
      <c r="TR35">
        <f>SUMIF('Coal Foreign Imports'!$A:$A,'Dashboard M2 Monthly'!TR$1,'Coal Foreign Imports'!$B:$B)/12</f>
        <v/>
      </c>
      <c r="TS35">
        <f>SUMIF('Coal Foreign Imports'!$A:$A,'Dashboard M2 Monthly'!TS$1,'Coal Foreign Imports'!$B:$B)/12</f>
        <v/>
      </c>
      <c r="TT35">
        <f>SUMIF('Coal Foreign Imports'!$A:$A,'Dashboard M2 Monthly'!TT$1,'Coal Foreign Imports'!$B:$B)/12</f>
        <v/>
      </c>
      <c r="TU35">
        <f>SUMIF('Coal Foreign Imports'!$A:$A,'Dashboard M2 Monthly'!TU$1,'Coal Foreign Imports'!$B:$B)/12</f>
        <v/>
      </c>
      <c r="TV35">
        <f>SUMIF('Coal Foreign Imports'!$A:$A,'Dashboard M2 Monthly'!TV$1,'Coal Foreign Imports'!$B:$B)/12</f>
        <v/>
      </c>
      <c r="TW35">
        <f>SUMIF('Coal Foreign Imports'!$A:$A,'Dashboard M2 Monthly'!TW$1,'Coal Foreign Imports'!$B:$B)/12</f>
        <v/>
      </c>
      <c r="TX35">
        <f>SUMIF('Coal Foreign Imports'!$A:$A,'Dashboard M2 Monthly'!TX$1,'Coal Foreign Imports'!$B:$B)/12</f>
        <v/>
      </c>
      <c r="TY35">
        <f>SUMIF('Coal Foreign Imports'!$A:$A,'Dashboard M2 Monthly'!TY$1,'Coal Foreign Imports'!$B:$B)/12</f>
        <v/>
      </c>
      <c r="TZ35">
        <f>SUMIF('Coal Foreign Imports'!$A:$A,'Dashboard M2 Monthly'!TZ$1,'Coal Foreign Imports'!$B:$B)/12</f>
        <v/>
      </c>
    </row>
    <row r="36" spans="1:546">
      <c r="A36" t="s">
        <v>18</v>
      </c>
      <c r="BC36">
        <f>SUM(BC38:BC45)</f>
        <v/>
      </c>
      <c r="BD36">
        <f>SUM(BD38:BD45)</f>
        <v/>
      </c>
      <c r="BE36">
        <f>SUM(BE38:BE45)</f>
        <v/>
      </c>
      <c r="BF36">
        <f>SUM(BF38:BF45)</f>
        <v/>
      </c>
      <c r="BG36">
        <f>SUM(BG38:BG45)</f>
        <v/>
      </c>
      <c r="BH36">
        <f>SUM(BH38:BH45)</f>
        <v/>
      </c>
      <c r="BI36">
        <f>SUM(BI38:BI45)</f>
        <v/>
      </c>
      <c r="BJ36">
        <f>SUM(BJ38:BJ45)</f>
        <v/>
      </c>
      <c r="BK36">
        <f>SUM(BK38:BK45)</f>
        <v/>
      </c>
      <c r="BL36">
        <f>SUM(BL38:BL45)</f>
        <v/>
      </c>
      <c r="BM36">
        <f>SUM(BM38:BM45)</f>
        <v/>
      </c>
      <c r="BN36">
        <f>SUM(BN38:BN45)</f>
        <v/>
      </c>
      <c r="BO36">
        <f>SUM(BO38:BO45)</f>
        <v/>
      </c>
      <c r="BP36">
        <f>SUM(BP38:BP45)</f>
        <v/>
      </c>
      <c r="BQ36">
        <f>SUM(BQ38:BQ45)</f>
        <v/>
      </c>
      <c r="BR36">
        <f>SUM(BR38:BR45)</f>
        <v/>
      </c>
      <c r="BS36">
        <f>SUM(BS38:BS45)</f>
        <v/>
      </c>
      <c r="BT36">
        <f>SUM(BT38:BT45)</f>
        <v/>
      </c>
      <c r="BU36">
        <f>SUM(BU38:BU45)</f>
        <v/>
      </c>
      <c r="BV36">
        <f>SUM(BV38:BV45)</f>
        <v/>
      </c>
      <c r="BW36">
        <f>SUM(BW38:BW45)</f>
        <v/>
      </c>
      <c r="BX36">
        <f>SUM(BX38:BX45)</f>
        <v/>
      </c>
      <c r="BY36">
        <f>SUM(BY38:BY45)</f>
        <v/>
      </c>
      <c r="BZ36">
        <f>SUM(BZ38:BZ45)</f>
        <v/>
      </c>
      <c r="CA36">
        <f>SUM(CA38:CA45)</f>
        <v/>
      </c>
      <c r="CB36">
        <f>SUM(CB38:CB45)</f>
        <v/>
      </c>
      <c r="CC36">
        <f>SUM(CC38:CC45)</f>
        <v/>
      </c>
      <c r="CD36">
        <f>SUM(CD38:CD45)</f>
        <v/>
      </c>
      <c r="CE36">
        <f>SUM(CE38:CE45)</f>
        <v/>
      </c>
      <c r="CF36">
        <f>SUM(CF38:CF45)</f>
        <v/>
      </c>
      <c r="CG36">
        <f>SUM(CG38:CG45)</f>
        <v/>
      </c>
      <c r="CH36">
        <f>SUM(CH38:CH45)</f>
        <v/>
      </c>
      <c r="CI36">
        <f>SUM(CI38:CI45)</f>
        <v/>
      </c>
      <c r="CJ36">
        <f>SUM(CJ38:CJ45)</f>
        <v/>
      </c>
      <c r="CK36">
        <f>SUM(CK38:CK45)</f>
        <v/>
      </c>
      <c r="CL36">
        <f>SUM(CL38:CL45)</f>
        <v/>
      </c>
      <c r="CM36">
        <f>SUM(CM38:CM45)</f>
        <v/>
      </c>
      <c r="CN36">
        <f>SUM(CN38:CN45)</f>
        <v/>
      </c>
      <c r="CO36">
        <f>SUM(CO38:CO45)</f>
        <v/>
      </c>
      <c r="CP36">
        <f>SUM(CP38:CP45)</f>
        <v/>
      </c>
      <c r="CQ36">
        <f>SUM(CQ38:CQ45)</f>
        <v/>
      </c>
      <c r="CR36">
        <f>SUM(CR38:CR45)</f>
        <v/>
      </c>
      <c r="CS36">
        <f>SUM(CS38:CS45)</f>
        <v/>
      </c>
      <c r="CT36">
        <f>SUM(CT38:CT45)</f>
        <v/>
      </c>
      <c r="CU36">
        <f>SUM(CU38:CU45)</f>
        <v/>
      </c>
      <c r="CV36">
        <f>SUM(CV38:CV45)</f>
        <v/>
      </c>
      <c r="CW36">
        <f>SUM(CW38:CW45)</f>
        <v/>
      </c>
      <c r="CX36">
        <f>SUM(CX38:CX45)</f>
        <v/>
      </c>
      <c r="CY36">
        <f>SUM(CY38:CY45)</f>
        <v/>
      </c>
      <c r="CZ36">
        <f>SUM(CZ38:CZ45)</f>
        <v/>
      </c>
      <c r="DA36">
        <f>SUM(DA38:DA45)</f>
        <v/>
      </c>
      <c r="DB36">
        <f>SUM(DB38:DB45)</f>
        <v/>
      </c>
      <c r="DC36">
        <f>SUM(DC38:DC45)</f>
        <v/>
      </c>
      <c r="DD36">
        <f>SUM(DD38:DD45)</f>
        <v/>
      </c>
      <c r="DE36">
        <f>SUM(DE38:DE45)</f>
        <v/>
      </c>
      <c r="DF36">
        <f>SUM(DF38:DF45)</f>
        <v/>
      </c>
      <c r="DG36">
        <f>SUM(DG38:DG45)</f>
        <v/>
      </c>
      <c r="DH36">
        <f>SUM(DH38:DH45)</f>
        <v/>
      </c>
      <c r="DI36">
        <f>SUM(DI38:DI45)</f>
        <v/>
      </c>
      <c r="DJ36">
        <f>SUM(DJ38:DJ45)</f>
        <v/>
      </c>
      <c r="DK36">
        <f>SUM(DK38:DK45)</f>
        <v/>
      </c>
      <c r="DL36">
        <f>SUM(DL38:DL45)</f>
        <v/>
      </c>
      <c r="DM36">
        <f>SUM(DM38:DM45)</f>
        <v/>
      </c>
      <c r="DN36">
        <f>SUM(DN38:DN45)</f>
        <v/>
      </c>
      <c r="DO36">
        <f>SUM(DO38:DO45)</f>
        <v/>
      </c>
      <c r="DP36">
        <f>SUM(DP38:DP45)</f>
        <v/>
      </c>
      <c r="DQ36">
        <f>SUM(DQ38:DQ45)</f>
        <v/>
      </c>
      <c r="DR36">
        <f>SUM(DR38:DR45)</f>
        <v/>
      </c>
      <c r="DS36">
        <f>SUM(DS38:DS45)</f>
        <v/>
      </c>
      <c r="DT36">
        <f>SUM(DT38:DT45)</f>
        <v/>
      </c>
      <c r="DU36">
        <f>SUM(DU38:DU45)</f>
        <v/>
      </c>
      <c r="DV36">
        <f>SUM(DV38:DV45)</f>
        <v/>
      </c>
      <c r="DW36">
        <f>SUM(DW38:DW45)</f>
        <v/>
      </c>
      <c r="DX36">
        <f>SUM(DX38:DX45)</f>
        <v/>
      </c>
      <c r="DY36">
        <f>SUM(DY38:DY45)</f>
        <v/>
      </c>
      <c r="DZ36">
        <f>SUM(DZ38:DZ45)</f>
        <v/>
      </c>
      <c r="EA36">
        <f>SUM(EA38:EA45)</f>
        <v/>
      </c>
      <c r="EB36">
        <f>SUM(EB38:EB45)</f>
        <v/>
      </c>
      <c r="EC36">
        <f>SUM(EC38:EC45)</f>
        <v/>
      </c>
      <c r="ED36">
        <f>SUM(ED38:ED45)</f>
        <v/>
      </c>
      <c r="EE36">
        <f>SUM(EE38:EE45)</f>
        <v/>
      </c>
      <c r="EF36">
        <f>SUM(EF38:EF45)</f>
        <v/>
      </c>
      <c r="EG36">
        <f>SUM(EG38:EG45)</f>
        <v/>
      </c>
      <c r="EH36">
        <f>SUM(EH38:EH45)</f>
        <v/>
      </c>
      <c r="EI36">
        <f>SUM(EI38:EI45)</f>
        <v/>
      </c>
      <c r="EJ36">
        <f>SUM(EJ38:EJ45)</f>
        <v/>
      </c>
      <c r="EK36">
        <f>SUM(EK38:EK45)</f>
        <v/>
      </c>
      <c r="EL36">
        <f>SUM(EL38:EL45)</f>
        <v/>
      </c>
      <c r="EM36">
        <f>SUM(EM38:EM45)</f>
        <v/>
      </c>
      <c r="EN36">
        <f>SUM(EN38:EN45)</f>
        <v/>
      </c>
      <c r="EO36">
        <f>SUM(EO38:EO45)</f>
        <v/>
      </c>
      <c r="EP36">
        <f>SUM(EP38:EP45)</f>
        <v/>
      </c>
      <c r="EQ36">
        <f>SUM(EQ38:EQ45)</f>
        <v/>
      </c>
      <c r="ER36">
        <f>SUM(ER38:ER45)</f>
        <v/>
      </c>
      <c r="ES36">
        <f>SUM(ES38:ES45)</f>
        <v/>
      </c>
      <c r="ET36">
        <f>SUM(ET38:ET45)</f>
        <v/>
      </c>
      <c r="EU36">
        <f>SUM(EU38:EU45)</f>
        <v/>
      </c>
      <c r="EV36">
        <f>SUM(EV38:EV45)</f>
        <v/>
      </c>
      <c r="EW36">
        <f>SUM(EW38:EW45)</f>
        <v/>
      </c>
      <c r="EX36">
        <f>SUM(EX38:EX45)</f>
        <v/>
      </c>
      <c r="EY36">
        <f>SUM(EY38:EY45)</f>
        <v/>
      </c>
      <c r="EZ36">
        <f>SUM(EZ38:EZ45)</f>
        <v/>
      </c>
      <c r="FA36">
        <f>SUM(FA38:FA45)</f>
        <v/>
      </c>
      <c r="FB36">
        <f>SUM(FB38:FB45)</f>
        <v/>
      </c>
      <c r="FC36">
        <f>SUM(FC38:FC45)</f>
        <v/>
      </c>
      <c r="FD36">
        <f>SUM(FD38:FD45)</f>
        <v/>
      </c>
      <c r="FE36">
        <f>SUM(FE38:FE45)</f>
        <v/>
      </c>
      <c r="FF36">
        <f>SUM(FF38:FF45)</f>
        <v/>
      </c>
      <c r="FG36">
        <f>SUM(FG38:FG45)</f>
        <v/>
      </c>
      <c r="FH36">
        <f>SUM(FH38:FH45)</f>
        <v/>
      </c>
      <c r="FI36">
        <f>SUM(FI38:FI45)</f>
        <v/>
      </c>
      <c r="FJ36">
        <f>SUM(FJ38:FJ45)</f>
        <v/>
      </c>
      <c r="FK36">
        <f>SUM(FK38:FK45)</f>
        <v/>
      </c>
      <c r="FL36">
        <f>SUM(FL38:FL45)</f>
        <v/>
      </c>
      <c r="FM36">
        <f>SUM(FM38:FM45)</f>
        <v/>
      </c>
      <c r="FN36">
        <f>SUM(FN38:FN45)</f>
        <v/>
      </c>
      <c r="FO36">
        <f>SUM(FO38:FO45)</f>
        <v/>
      </c>
      <c r="FP36">
        <f>SUM(FP38:FP45)</f>
        <v/>
      </c>
      <c r="FQ36">
        <f>SUM(FQ38:FQ45)</f>
        <v/>
      </c>
      <c r="FR36">
        <f>SUM(FR38:FR45)</f>
        <v/>
      </c>
      <c r="FS36">
        <f>SUM(FS38:FS45)</f>
        <v/>
      </c>
      <c r="FT36">
        <f>SUM(FT38:FT45)</f>
        <v/>
      </c>
      <c r="FU36">
        <f>SUM(FU38:FU45)</f>
        <v/>
      </c>
      <c r="FV36">
        <f>SUM(FV38:FV45)</f>
        <v/>
      </c>
      <c r="FW36">
        <f>SUM(FW38:FW45)</f>
        <v/>
      </c>
      <c r="FX36">
        <f>SUM(FX38:FX45)</f>
        <v/>
      </c>
      <c r="FY36">
        <f>SUM(FY38:FY45)</f>
        <v/>
      </c>
      <c r="FZ36">
        <f>SUM(FZ38:FZ45)</f>
        <v/>
      </c>
      <c r="GA36">
        <f>SUM(GA38:GA45)</f>
        <v/>
      </c>
      <c r="GB36">
        <f>SUM(GB38:GB45)</f>
        <v/>
      </c>
      <c r="GC36">
        <f>SUM(GC38:GC45)</f>
        <v/>
      </c>
      <c r="GD36">
        <f>SUM(GD38:GD45)</f>
        <v/>
      </c>
      <c r="GE36">
        <f>SUM(GE38:GE45)</f>
        <v/>
      </c>
      <c r="GF36">
        <f>SUM(GF38:GF45)</f>
        <v/>
      </c>
      <c r="GG36">
        <f>SUM(GG38:GG45)</f>
        <v/>
      </c>
      <c r="GH36">
        <f>SUM(GH38:GH45)</f>
        <v/>
      </c>
      <c r="GI36">
        <f>SUM(GI38:GI45)</f>
        <v/>
      </c>
      <c r="GJ36">
        <f>SUM(GJ38:GJ45)</f>
        <v/>
      </c>
      <c r="GK36">
        <f>SUM(GK38:GK45)</f>
        <v/>
      </c>
      <c r="GL36">
        <f>SUM(GL38:GL45)</f>
        <v/>
      </c>
      <c r="GM36">
        <f>SUM(GM38:GM45)</f>
        <v/>
      </c>
      <c r="GN36">
        <f>SUM(GN38:GN45)</f>
        <v/>
      </c>
      <c r="GO36">
        <f>SUM(GO38:GO45)</f>
        <v/>
      </c>
      <c r="GP36">
        <f>SUM(GP38:GP45)</f>
        <v/>
      </c>
      <c r="GQ36">
        <f>SUM(GQ38:GQ45)</f>
        <v/>
      </c>
      <c r="GR36">
        <f>SUM(GR38:GR45)</f>
        <v/>
      </c>
      <c r="GS36">
        <f>SUM(GS38:GS45)</f>
        <v/>
      </c>
      <c r="GT36">
        <f>SUM(GT38:GT45)</f>
        <v/>
      </c>
      <c r="GU36">
        <f>SUM(GU38:GU45)</f>
        <v/>
      </c>
      <c r="GV36">
        <f>SUM(GV38:GV45)</f>
        <v/>
      </c>
      <c r="GW36">
        <f>SUM(GW38:GW45)</f>
        <v/>
      </c>
      <c r="GX36">
        <f>SUM(GX38:GX45)</f>
        <v/>
      </c>
      <c r="GY36">
        <f>SUM(GY38:GY45)</f>
        <v/>
      </c>
      <c r="GZ36">
        <f>SUM(GZ38:GZ45)</f>
        <v/>
      </c>
      <c r="HA36">
        <f>SUM(HA38:HA45)</f>
        <v/>
      </c>
      <c r="HB36">
        <f>SUM(HB38:HB45)</f>
        <v/>
      </c>
      <c r="HC36">
        <f>SUM(HC38:HC45)</f>
        <v/>
      </c>
      <c r="HD36">
        <f>SUM(HD38:HD45)</f>
        <v/>
      </c>
      <c r="HE36">
        <f>SUM(HE38:HE45)</f>
        <v/>
      </c>
      <c r="HF36">
        <f>SUM(HF38:HF45)</f>
        <v/>
      </c>
      <c r="HG36">
        <f>SUM(HG38:HG45)</f>
        <v/>
      </c>
      <c r="HH36">
        <f>SUM(HH38:HH45)</f>
        <v/>
      </c>
      <c r="HI36">
        <f>SUM(HI38:HI45)</f>
        <v/>
      </c>
      <c r="HJ36">
        <f>SUM(HJ38:HJ45)</f>
        <v/>
      </c>
      <c r="HK36">
        <f>SUM(HK38:HK45)</f>
        <v/>
      </c>
      <c r="HL36">
        <f>SUM(HL38:HL45)</f>
        <v/>
      </c>
      <c r="HM36">
        <f>SUM(HM38:HM45)</f>
        <v/>
      </c>
      <c r="HN36">
        <f>SUM(HN38:HN45)</f>
        <v/>
      </c>
      <c r="HO36">
        <f>SUM(HO38:HO45)</f>
        <v/>
      </c>
      <c r="HP36">
        <f>SUM(HP38:HP45)</f>
        <v/>
      </c>
      <c r="HQ36">
        <f>SUM(HQ38:HQ45)</f>
        <v/>
      </c>
      <c r="HR36">
        <f>SUM(HR38:HR45)</f>
        <v/>
      </c>
      <c r="HS36">
        <f>SUM(HS38:HS45)</f>
        <v/>
      </c>
      <c r="HT36">
        <f>SUM(HT38:HT45)</f>
        <v/>
      </c>
      <c r="HU36">
        <f>SUM(HU38:HU45)</f>
        <v/>
      </c>
      <c r="HV36">
        <f>SUM(HV38:HV45)</f>
        <v/>
      </c>
      <c r="HW36">
        <f>SUM(HW38:HW45)</f>
        <v/>
      </c>
      <c r="HX36">
        <f>SUM(HX38:HX45)</f>
        <v/>
      </c>
      <c r="HY36">
        <f>SUM(HY38:HY45)</f>
        <v/>
      </c>
      <c r="HZ36">
        <f>SUM(HZ38:HZ45)</f>
        <v/>
      </c>
      <c r="IA36">
        <f>SUM(IA38:IA45)</f>
        <v/>
      </c>
      <c r="IB36">
        <f>SUM(IB38:IB45)</f>
        <v/>
      </c>
      <c r="IC36">
        <f>SUM(IC38:IC45)</f>
        <v/>
      </c>
      <c r="ID36">
        <f>SUM(ID38:ID45)</f>
        <v/>
      </c>
      <c r="IE36">
        <f>SUM(IE38:IE45)</f>
        <v/>
      </c>
      <c r="IF36">
        <f>SUM(IF38:IF45)</f>
        <v/>
      </c>
      <c r="IG36">
        <f>SUM(IG38:IG45)</f>
        <v/>
      </c>
      <c r="IH36">
        <f>SUM(IH38:IH45)</f>
        <v/>
      </c>
      <c r="II36">
        <f>SUM(II38:II45)</f>
        <v/>
      </c>
      <c r="IJ36">
        <f>SUM(IJ38:IJ45)</f>
        <v/>
      </c>
      <c r="IK36">
        <f>SUM(IK38:IK45)</f>
        <v/>
      </c>
      <c r="IL36">
        <f>SUM(IL38:IL45)</f>
        <v/>
      </c>
      <c r="IM36">
        <f>SUM(IM38:IM45)</f>
        <v/>
      </c>
      <c r="IN36">
        <f>SUM(IN38:IN45)</f>
        <v/>
      </c>
      <c r="IO36">
        <f>SUM(IO38:IO45)</f>
        <v/>
      </c>
      <c r="IP36">
        <f>SUM(IP38:IP45)</f>
        <v/>
      </c>
      <c r="IQ36">
        <f>SUM(IQ38:IQ45)</f>
        <v/>
      </c>
      <c r="IR36">
        <f>SUM(IR38:IR45)</f>
        <v/>
      </c>
      <c r="IS36">
        <f>SUM(IS38:IS45)</f>
        <v/>
      </c>
      <c r="IT36">
        <f>SUM(IT38:IT45)</f>
        <v/>
      </c>
      <c r="IU36">
        <f>SUM(IU38:IU45)</f>
        <v/>
      </c>
      <c r="IV36">
        <f>SUM(IV38:IV45)</f>
        <v/>
      </c>
      <c r="IW36">
        <f>SUM(IW38:IW45)</f>
        <v/>
      </c>
      <c r="IX36">
        <f>SUM(IX38:IX45)</f>
        <v/>
      </c>
      <c r="IY36">
        <f>SUM(IY38:IY45)</f>
        <v/>
      </c>
      <c r="IZ36">
        <f>SUM(IZ38:IZ45)</f>
        <v/>
      </c>
      <c r="JA36">
        <f>SUM(JA38:JA45)</f>
        <v/>
      </c>
      <c r="JB36">
        <f>SUM(JB38:JB45)</f>
        <v/>
      </c>
      <c r="JC36">
        <f>SUM(JC38:JC45)</f>
        <v/>
      </c>
      <c r="JD36">
        <f>SUM(JD38:JD45)</f>
        <v/>
      </c>
      <c r="JE36">
        <f>SUM(JE38:JE45)</f>
        <v/>
      </c>
      <c r="JF36">
        <f>SUM(JF38:JF45)</f>
        <v/>
      </c>
      <c r="JG36">
        <f>SUM(JG38:JG45)</f>
        <v/>
      </c>
      <c r="JH36">
        <f>SUM(JH38:JH45)</f>
        <v/>
      </c>
      <c r="JI36">
        <f>SUM(JI38:JI45)</f>
        <v/>
      </c>
      <c r="JJ36">
        <f>SUM(JJ38:JJ45)</f>
        <v/>
      </c>
      <c r="JK36">
        <f>SUM(JK38:JK45)</f>
        <v/>
      </c>
      <c r="JL36">
        <f>SUM(JL38:JL45)</f>
        <v/>
      </c>
      <c r="JM36">
        <f>SUM(JM38:JM45)</f>
        <v/>
      </c>
      <c r="JN36">
        <f>SUM(JN38:JN45)</f>
        <v/>
      </c>
      <c r="JO36">
        <f>SUM(JO38:JO45)</f>
        <v/>
      </c>
      <c r="JP36">
        <f>SUM(JP38:JP45)</f>
        <v/>
      </c>
      <c r="JQ36">
        <f>SUM(JQ38:JQ45)</f>
        <v/>
      </c>
      <c r="JR36">
        <f>SUM(JR38:JR45)</f>
        <v/>
      </c>
      <c r="JS36">
        <f>SUM(JS38:JS45)</f>
        <v/>
      </c>
      <c r="JT36">
        <f>SUM(JT38:JT45)</f>
        <v/>
      </c>
      <c r="JU36">
        <f>SUM(JU38:JU45)</f>
        <v/>
      </c>
      <c r="JV36">
        <f>SUM(JV38:JV45)</f>
        <v/>
      </c>
      <c r="JW36">
        <f>SUM(JW38:JW45)</f>
        <v/>
      </c>
      <c r="JX36">
        <f>SUM(JX38:JX45)</f>
        <v/>
      </c>
      <c r="JY36">
        <f>SUM(JY38:JY45)</f>
        <v/>
      </c>
      <c r="JZ36">
        <f>SUM(JZ38:JZ45)</f>
        <v/>
      </c>
      <c r="KA36">
        <f>SUM(KA38:KA45)</f>
        <v/>
      </c>
      <c r="KB36">
        <f>SUM(KB38:KB45)</f>
        <v/>
      </c>
      <c r="KC36">
        <f>SUM(KC38:KC45)</f>
        <v/>
      </c>
      <c r="KD36">
        <f>SUM(KD38:KD45)</f>
        <v/>
      </c>
      <c r="KE36">
        <f>SUM(KE38:KE45)</f>
        <v/>
      </c>
      <c r="KF36">
        <f>SUM(KF38:KF45)</f>
        <v/>
      </c>
      <c r="KG36">
        <f>SUM(KG38:KG45)</f>
        <v/>
      </c>
      <c r="KH36">
        <f>SUM(KH38:KH45)</f>
        <v/>
      </c>
      <c r="KI36">
        <f>SUM(KI38:KI45)</f>
        <v/>
      </c>
      <c r="KJ36">
        <f>SUM(KJ38:KJ45)</f>
        <v/>
      </c>
      <c r="KK36">
        <f>SUM(KK38:KK45)</f>
        <v/>
      </c>
      <c r="KL36">
        <f>SUM(KL38:KL45)</f>
        <v/>
      </c>
      <c r="KM36">
        <f>SUM(KM38:KM45)</f>
        <v/>
      </c>
      <c r="KN36">
        <f>SUM(KN38:KN45)</f>
        <v/>
      </c>
      <c r="KO36">
        <f>SUM(KO38:KO45)</f>
        <v/>
      </c>
      <c r="KP36">
        <f>SUM(KP38:KP45)</f>
        <v/>
      </c>
      <c r="KQ36">
        <f>SUM(KQ38:KQ45)</f>
        <v/>
      </c>
      <c r="KR36">
        <f>SUM(KR38:KR45)</f>
        <v/>
      </c>
      <c r="KS36">
        <f>SUM(KS38:KS45)</f>
        <v/>
      </c>
      <c r="KT36">
        <f>SUM(KT38:KT45)</f>
        <v/>
      </c>
      <c r="KU36">
        <f>SUM(KU38:KU45)</f>
        <v/>
      </c>
      <c r="KV36">
        <f>SUM(KV38:KV45)</f>
        <v/>
      </c>
      <c r="KW36">
        <f>SUM(KW38:KW45)</f>
        <v/>
      </c>
      <c r="KX36">
        <f>SUM(KX38:KX45)</f>
        <v/>
      </c>
      <c r="KY36">
        <f>SUM(KY38:KY45)</f>
        <v/>
      </c>
      <c r="KZ36">
        <f>SUM(KZ38:KZ45)</f>
        <v/>
      </c>
      <c r="LA36">
        <f>SUM(LA38:LA45)</f>
        <v/>
      </c>
      <c r="LB36">
        <f>SUM(LB38:LB45)</f>
        <v/>
      </c>
      <c r="LC36">
        <f>SUM(LC38:LC45)</f>
        <v/>
      </c>
      <c r="LD36">
        <f>SUM(LD38:LD45)</f>
        <v/>
      </c>
      <c r="LE36">
        <f>SUM(LE38:LE45)</f>
        <v/>
      </c>
      <c r="LF36">
        <f>SUM(LF38:LF45)</f>
        <v/>
      </c>
      <c r="LG36">
        <f>SUM(LG38:LG45)</f>
        <v/>
      </c>
      <c r="LH36">
        <f>SUM(LH38:LH45)</f>
        <v/>
      </c>
      <c r="LI36">
        <f>SUM(LI38:LI45)</f>
        <v/>
      </c>
      <c r="LJ36">
        <f>SUM(LJ38:LJ45)</f>
        <v/>
      </c>
      <c r="LK36">
        <f>SUM(LK38:LK45)</f>
        <v/>
      </c>
      <c r="LL36">
        <f>SUM(LL38:LL45)</f>
        <v/>
      </c>
      <c r="LM36">
        <f>SUM(LM38:LM45)</f>
        <v/>
      </c>
      <c r="LN36">
        <f>SUM(LN38:LN45)</f>
        <v/>
      </c>
      <c r="LO36">
        <f>SUM(LO38:LO45)</f>
        <v/>
      </c>
      <c r="LP36">
        <f>SUM(LP38:LP45)</f>
        <v/>
      </c>
      <c r="LQ36">
        <f>SUM(LQ38:LQ45)</f>
        <v/>
      </c>
      <c r="LR36">
        <f>SUM(LR38:LR45)</f>
        <v/>
      </c>
      <c r="LS36">
        <f>SUM(LS38:LS45)</f>
        <v/>
      </c>
      <c r="LT36">
        <f>SUM(LT38:LT45)</f>
        <v/>
      </c>
      <c r="LU36">
        <f>SUM(LU38:LU45)</f>
        <v/>
      </c>
      <c r="LV36">
        <f>SUM(LV38:LV45)</f>
        <v/>
      </c>
      <c r="LW36">
        <f>SUM(LW38:LW45)</f>
        <v/>
      </c>
      <c r="LX36">
        <f>SUM(LX38:LX45)</f>
        <v/>
      </c>
      <c r="LY36">
        <f>SUM(LY38:LY45)</f>
        <v/>
      </c>
      <c r="LZ36">
        <f>SUM(LZ38:LZ45)</f>
        <v/>
      </c>
      <c r="MA36">
        <f>SUM(MA38:MA45)</f>
        <v/>
      </c>
      <c r="MB36">
        <f>SUM(MB38:MB45)</f>
        <v/>
      </c>
      <c r="MC36">
        <f>SUM(MC38:MC45)</f>
        <v/>
      </c>
      <c r="MD36">
        <f>SUM(MD38:MD45)</f>
        <v/>
      </c>
      <c r="ME36">
        <f>SUM(ME38:ME45)</f>
        <v/>
      </c>
      <c r="MF36">
        <f>SUM(MF38:MF45)</f>
        <v/>
      </c>
      <c r="MG36">
        <f>SUM(MG38:MG45)</f>
        <v/>
      </c>
      <c r="MH36">
        <f>SUM(MH38:MH45)</f>
        <v/>
      </c>
      <c r="MI36">
        <f>SUM(MI38:MI45)</f>
        <v/>
      </c>
      <c r="MJ36">
        <f>SUM(MJ38:MJ45)</f>
        <v/>
      </c>
      <c r="MK36">
        <f>SUM(MK38:MK45)</f>
        <v/>
      </c>
      <c r="ML36">
        <f>SUM(ML38:ML45)</f>
        <v/>
      </c>
      <c r="MM36">
        <f>SUM(MM38:MM45)</f>
        <v/>
      </c>
      <c r="MN36">
        <f>SUM(MN38:MN45)</f>
        <v/>
      </c>
      <c r="MO36">
        <f>SUM(MO38:MO45)</f>
        <v/>
      </c>
      <c r="MP36">
        <f>SUM(MP38:MP45)</f>
        <v/>
      </c>
      <c r="MQ36">
        <f>SUM(MQ38:MQ45)</f>
        <v/>
      </c>
      <c r="MR36">
        <f>SUM(MR38:MR45)</f>
        <v/>
      </c>
      <c r="MS36">
        <f>SUM(MS38:MS45)</f>
        <v/>
      </c>
      <c r="MT36">
        <f>SUM(MT38:MT45)</f>
        <v/>
      </c>
      <c r="MU36">
        <f>SUM(MU38:MU45)</f>
        <v/>
      </c>
      <c r="MV36">
        <f>SUM(MV38:MV45)</f>
        <v/>
      </c>
      <c r="MW36">
        <f>SUM(MW38:MW45)</f>
        <v/>
      </c>
      <c r="MX36">
        <f>SUM(MX38:MX45)</f>
        <v/>
      </c>
      <c r="MY36">
        <f>SUM(MY38:MY45)</f>
        <v/>
      </c>
      <c r="MZ36">
        <f>SUM(MZ38:MZ45)</f>
        <v/>
      </c>
      <c r="NA36">
        <f>SUM(NA38:NA45)</f>
        <v/>
      </c>
      <c r="NB36">
        <f>SUM(NB38:NB45)</f>
        <v/>
      </c>
      <c r="NC36">
        <f>SUM(NC38:NC45)</f>
        <v/>
      </c>
      <c r="ND36">
        <f>SUM(ND38:ND45)</f>
        <v/>
      </c>
      <c r="NE36">
        <f>SUM(NE38:NE45)</f>
        <v/>
      </c>
      <c r="NF36">
        <f>SUM(NF38:NF45)</f>
        <v/>
      </c>
      <c r="NG36">
        <f>SUM(NG38:NG45)</f>
        <v/>
      </c>
      <c r="NH36">
        <f>SUM(NH38:NH45)</f>
        <v/>
      </c>
      <c r="NI36">
        <f>SUM(NI38:NI45)</f>
        <v/>
      </c>
      <c r="NJ36">
        <f>SUM(NJ38:NJ45)</f>
        <v/>
      </c>
      <c r="NK36">
        <f>SUM(NK38:NK45)</f>
        <v/>
      </c>
      <c r="NL36">
        <f>SUM(NL38:NL45)</f>
        <v/>
      </c>
      <c r="NM36">
        <f>SUM(NM38:NM45)</f>
        <v/>
      </c>
      <c r="NN36">
        <f>SUM(NN38:NN45)</f>
        <v/>
      </c>
      <c r="NO36">
        <f>SUM(NO38:NO45)</f>
        <v/>
      </c>
      <c r="NP36">
        <f>SUM(NP38:NP45)</f>
        <v/>
      </c>
      <c r="NQ36">
        <f>SUM(NQ38:NQ45)</f>
        <v/>
      </c>
      <c r="NR36">
        <f>SUM(NR38:NR45)</f>
        <v/>
      </c>
      <c r="NS36">
        <f>SUM(NS38:NS45)</f>
        <v/>
      </c>
      <c r="NT36">
        <f>SUM(NT38:NT45)</f>
        <v/>
      </c>
      <c r="NU36">
        <f>SUM(NU38:NU45)</f>
        <v/>
      </c>
      <c r="NV36">
        <f>SUM(NV38:NV45)</f>
        <v/>
      </c>
      <c r="NW36">
        <f>SUM(NW38:NW45)</f>
        <v/>
      </c>
      <c r="NX36">
        <f>SUM(NX38:NX45)</f>
        <v/>
      </c>
      <c r="NY36">
        <f>SUM(NY38:NY45)</f>
        <v/>
      </c>
      <c r="NZ36">
        <f>SUM(NZ38:NZ45)</f>
        <v/>
      </c>
      <c r="OA36">
        <f>SUM(OA38:OA45)</f>
        <v/>
      </c>
      <c r="OB36">
        <f>SUM(OB38:OB45)</f>
        <v/>
      </c>
      <c r="OC36">
        <f>SUM(OC38:OC45)</f>
        <v/>
      </c>
      <c r="OD36">
        <f>SUM(OD38:OD45)</f>
        <v/>
      </c>
      <c r="OE36">
        <f>SUM(OE38:OE45)</f>
        <v/>
      </c>
      <c r="OF36">
        <f>SUM(OF38:OF45)</f>
        <v/>
      </c>
      <c r="OG36">
        <f>SUM(OG38:OG45)</f>
        <v/>
      </c>
      <c r="OH36">
        <f>SUM(OH38:OH45)</f>
        <v/>
      </c>
      <c r="OI36">
        <f>SUM(OI38:OI45)</f>
        <v/>
      </c>
      <c r="OJ36">
        <f>SUM(OJ38:OJ45)</f>
        <v/>
      </c>
      <c r="OK36">
        <f>SUM(OK38:OK45)</f>
        <v/>
      </c>
      <c r="OL36">
        <f>SUM(OL38:OL45)</f>
        <v/>
      </c>
      <c r="OM36">
        <f>SUM(OM38:OM45)</f>
        <v/>
      </c>
      <c r="ON36">
        <f>SUM(ON38:ON45)</f>
        <v/>
      </c>
      <c r="OO36">
        <f>SUM(OO38:OO45)</f>
        <v/>
      </c>
      <c r="OP36">
        <f>SUM(OP38:OP45)</f>
        <v/>
      </c>
      <c r="OQ36">
        <f>SUM(OQ38:OQ45)</f>
        <v/>
      </c>
      <c r="OR36">
        <f>SUM(OR38:OR45)</f>
        <v/>
      </c>
      <c r="OS36">
        <f>SUM(OS38:OS45)</f>
        <v/>
      </c>
      <c r="OT36">
        <f>SUM(OT38:OT45)</f>
        <v/>
      </c>
      <c r="OU36">
        <f>SUM(OU38:OU45)</f>
        <v/>
      </c>
      <c r="OV36">
        <f>SUM(OV38:OV45)</f>
        <v/>
      </c>
      <c r="OW36">
        <f>SUM(OW38:OW45)</f>
        <v/>
      </c>
      <c r="OX36">
        <f>SUM(OX38:OX45)</f>
        <v/>
      </c>
      <c r="OY36">
        <f>SUM(OY38:OY45)</f>
        <v/>
      </c>
      <c r="OZ36">
        <f>SUM(OZ38:OZ45)</f>
        <v/>
      </c>
      <c r="PA36">
        <f>SUM(PA38:PA45)</f>
        <v/>
      </c>
      <c r="PB36">
        <f>SUM(PB38:PB45)</f>
        <v/>
      </c>
      <c r="PC36">
        <f>SUM(PC38:PC45)</f>
        <v/>
      </c>
      <c r="PD36">
        <f>SUM(PD38:PD45)</f>
        <v/>
      </c>
      <c r="PE36">
        <f>SUM(PE38:PE45)</f>
        <v/>
      </c>
      <c r="PF36">
        <f>SUM(PF38:PF45)</f>
        <v/>
      </c>
      <c r="PG36">
        <f>SUM(PG38:PG45)</f>
        <v/>
      </c>
      <c r="PH36">
        <f>SUM(PH38:PH45)</f>
        <v/>
      </c>
      <c r="PI36">
        <f>SUM(PI38:PI45)</f>
        <v/>
      </c>
      <c r="PJ36">
        <f>SUM(PJ38:PJ45)</f>
        <v/>
      </c>
      <c r="PK36">
        <f>SUM(PK38:PK45)</f>
        <v/>
      </c>
      <c r="PL36">
        <f>SUM(PL38:PL45)</f>
        <v/>
      </c>
      <c r="PM36">
        <f>SUM(PM38:PM45)</f>
        <v/>
      </c>
      <c r="PN36">
        <f>SUM(PN38:PN45)</f>
        <v/>
      </c>
      <c r="PO36">
        <f>SUM(PO38:PO45)</f>
        <v/>
      </c>
      <c r="PP36">
        <f>SUM(PP38:PP45)</f>
        <v/>
      </c>
      <c r="PQ36">
        <f>SUM(PQ38:PQ45)</f>
        <v/>
      </c>
      <c r="PR36">
        <f>SUM(PR38:PR45)</f>
        <v/>
      </c>
      <c r="PS36">
        <f>SUM(PS38:PS45)</f>
        <v/>
      </c>
      <c r="PT36">
        <f>SUM(PT38:PT45)</f>
        <v/>
      </c>
      <c r="PU36">
        <f>SUM(PU38:PU45)</f>
        <v/>
      </c>
      <c r="PV36">
        <f>SUM(PV38:PV45)</f>
        <v/>
      </c>
      <c r="PW36">
        <f>SUM(PW38:PW45)</f>
        <v/>
      </c>
      <c r="PX36">
        <f>SUM(PX38:PX45)</f>
        <v/>
      </c>
      <c r="PY36">
        <f>SUM(PY38:PY45)</f>
        <v/>
      </c>
      <c r="PZ36">
        <f>SUM(PZ38:PZ45)</f>
        <v/>
      </c>
      <c r="QA36">
        <f>SUM(QA38:QA45)</f>
        <v/>
      </c>
      <c r="QB36">
        <f>SUM(QB38:QB45)</f>
        <v/>
      </c>
      <c r="QC36">
        <f>SUM(QC38:QC45)</f>
        <v/>
      </c>
      <c r="QD36">
        <f>SUM(QD38:QD45)</f>
        <v/>
      </c>
      <c r="QE36">
        <f>SUM(QE38:QE45)</f>
        <v/>
      </c>
      <c r="QF36">
        <f>SUM(QF38:QF45)</f>
        <v/>
      </c>
      <c r="QG36">
        <f>SUM(QG38:QG45)</f>
        <v/>
      </c>
      <c r="QH36">
        <f>SUM(QH38:QH45)</f>
        <v/>
      </c>
      <c r="QI36">
        <f>SUM(QI38:QI45)</f>
        <v/>
      </c>
      <c r="QJ36">
        <f>SUM(QJ38:QJ45)</f>
        <v/>
      </c>
      <c r="QK36">
        <f>SUM(QK38:QK45)</f>
        <v/>
      </c>
      <c r="QL36">
        <f>SUM(QL38:QL45)</f>
        <v/>
      </c>
      <c r="QM36">
        <f>SUM(QM38:QM45)</f>
        <v/>
      </c>
      <c r="QN36">
        <f>SUM(QN38:QN45)</f>
        <v/>
      </c>
      <c r="QO36">
        <f>SUM(QO38:QO45)</f>
        <v/>
      </c>
      <c r="QP36">
        <f>SUM(QP38:QP45)</f>
        <v/>
      </c>
      <c r="QQ36">
        <f>SUM(QQ38:QQ45)</f>
        <v/>
      </c>
      <c r="QR36">
        <f>SUM(QR38:QR45)</f>
        <v/>
      </c>
      <c r="QS36">
        <f>SUM(QS38:QS45)</f>
        <v/>
      </c>
      <c r="QT36">
        <f>SUM(QT38:QT45)</f>
        <v/>
      </c>
      <c r="QU36">
        <f>SUM(QU38:QU45)</f>
        <v/>
      </c>
      <c r="QV36">
        <f>SUM(QV38:QV45)</f>
        <v/>
      </c>
      <c r="QW36">
        <f>SUM(QW38:QW45)</f>
        <v/>
      </c>
      <c r="QX36">
        <f>SUM(QX38:QX45)</f>
        <v/>
      </c>
      <c r="QY36">
        <f>SUM(QY38:QY45)</f>
        <v/>
      </c>
      <c r="QZ36">
        <f>SUM(QZ38:QZ45)</f>
        <v/>
      </c>
      <c r="RA36">
        <f>SUM(RA38:RA45)</f>
        <v/>
      </c>
      <c r="RB36">
        <f>SUM(RB38:RB45)</f>
        <v/>
      </c>
      <c r="RC36">
        <f>SUM(RC38:RC45)</f>
        <v/>
      </c>
      <c r="RD36">
        <f>SUM(RD38:RD45)</f>
        <v/>
      </c>
      <c r="RE36">
        <f>SUM(RE38:RE45)</f>
        <v/>
      </c>
      <c r="RF36">
        <f>SUM(RF38:RF45)</f>
        <v/>
      </c>
      <c r="RG36">
        <f>SUM(RG38:RG45)</f>
        <v/>
      </c>
      <c r="RH36">
        <f>SUM(RH38:RH45)</f>
        <v/>
      </c>
      <c r="RI36">
        <f>SUM(RI38:RI45)</f>
        <v/>
      </c>
      <c r="RJ36">
        <f>SUM(RJ38:RJ45)</f>
        <v/>
      </c>
      <c r="RK36">
        <f>SUM(RK38:RK45)</f>
        <v/>
      </c>
      <c r="RL36">
        <f>SUM(RL38:RL45)</f>
        <v/>
      </c>
      <c r="RM36">
        <f>SUM(RM38:RM45)</f>
        <v/>
      </c>
      <c r="RN36">
        <f>SUM(RN38:RN45)</f>
        <v/>
      </c>
      <c r="RO36">
        <f>SUM(RO38:RO45)</f>
        <v/>
      </c>
      <c r="RP36">
        <f>SUM(RP38:RP45)</f>
        <v/>
      </c>
      <c r="RQ36">
        <f>SUM(RQ38:RQ45)</f>
        <v/>
      </c>
      <c r="RR36">
        <f>SUM(RR38:RR45)</f>
        <v/>
      </c>
      <c r="RS36">
        <f>SUM(RS38:RS45)</f>
        <v/>
      </c>
      <c r="RT36">
        <f>SUM(RT38:RT45)</f>
        <v/>
      </c>
      <c r="RU36">
        <f>SUM(RU38:RU45)</f>
        <v/>
      </c>
      <c r="RV36">
        <f>SUM(RV38:RV45)</f>
        <v/>
      </c>
      <c r="RW36">
        <f>SUM(RW38:RW45)</f>
        <v/>
      </c>
      <c r="RX36">
        <f>SUM(RX38:RX45)</f>
        <v/>
      </c>
      <c r="RY36">
        <f>SUM(RY38:RY45)</f>
        <v/>
      </c>
      <c r="RZ36">
        <f>SUM(RZ38:RZ45)</f>
        <v/>
      </c>
      <c r="SA36">
        <f>SUM(SA38:SA45)</f>
        <v/>
      </c>
      <c r="SB36">
        <f>SUM(SB38:SB45)</f>
        <v/>
      </c>
      <c r="SC36">
        <f>SUM(SC38:SC45)</f>
        <v/>
      </c>
      <c r="SD36">
        <f>SUM(SD38:SD45)</f>
        <v/>
      </c>
      <c r="SE36">
        <f>SUM(SE38:SE45)</f>
        <v/>
      </c>
      <c r="SF36">
        <f>SUM(SF38:SF45)</f>
        <v/>
      </c>
      <c r="SG36">
        <f>SUM(SG38:SG45)</f>
        <v/>
      </c>
      <c r="SH36">
        <f>SUM(SH38:SH45)</f>
        <v/>
      </c>
      <c r="SI36">
        <f>SUM(SI38:SI45)</f>
        <v/>
      </c>
      <c r="SJ36">
        <f>SUM(SJ38:SJ45)</f>
        <v/>
      </c>
      <c r="SK36">
        <f>SUM(SK38:SK45)</f>
        <v/>
      </c>
      <c r="SL36">
        <f>SUM(SL38:SL45)</f>
        <v/>
      </c>
      <c r="SM36">
        <f>SUM(SM38:SM45)</f>
        <v/>
      </c>
      <c r="SN36">
        <f>SUM(SN38:SN45)</f>
        <v/>
      </c>
      <c r="SO36">
        <f>SUM(SO38:SO45)</f>
        <v/>
      </c>
      <c r="SP36">
        <f>SUM(SP38:SP45)</f>
        <v/>
      </c>
      <c r="SQ36">
        <f>SUM(SQ38:SQ45)</f>
        <v/>
      </c>
      <c r="SR36">
        <f>SUM(SR38:SR45)</f>
        <v/>
      </c>
      <c r="SS36">
        <f>SUM(SS38:SS45)</f>
        <v/>
      </c>
      <c r="ST36">
        <f>SUM(ST38:ST45)</f>
        <v/>
      </c>
      <c r="SU36">
        <f>SUM(SU38:SU45)</f>
        <v/>
      </c>
      <c r="SV36">
        <f>SUM(SV38:SV45)</f>
        <v/>
      </c>
      <c r="SW36">
        <f>SUM(SW38:SW45)</f>
        <v/>
      </c>
      <c r="SX36">
        <f>SUM(SX38:SX45)</f>
        <v/>
      </c>
      <c r="SY36">
        <f>SUM(SY38:SY45)</f>
        <v/>
      </c>
      <c r="SZ36">
        <f>SUM(SZ38:SZ45)</f>
        <v/>
      </c>
      <c r="TA36">
        <f>SUM(TA38:TA45)</f>
        <v/>
      </c>
      <c r="TB36">
        <f>SUM(TB38:TB45)</f>
        <v/>
      </c>
      <c r="TC36">
        <f>SUM(TC38:TC45)</f>
        <v/>
      </c>
      <c r="TD36">
        <f>SUM(TD38:TD45)</f>
        <v/>
      </c>
      <c r="TE36">
        <f>SUM(TE38:TE45)</f>
        <v/>
      </c>
      <c r="TF36">
        <f>SUM(TF38:TF45)</f>
        <v/>
      </c>
      <c r="TG36">
        <f>SUM(TG38:TG45)</f>
        <v/>
      </c>
      <c r="TH36">
        <f>SUM(TH38:TH45)</f>
        <v/>
      </c>
      <c r="TI36">
        <f>SUM(TI38:TI45)</f>
        <v/>
      </c>
      <c r="TJ36">
        <f>SUM(TJ38:TJ45)</f>
        <v/>
      </c>
      <c r="TK36">
        <f>SUM(TK38:TK45)</f>
        <v/>
      </c>
      <c r="TL36">
        <f>SUM(TL38:TL45)</f>
        <v/>
      </c>
      <c r="TM36">
        <f>SUM(TM38:TM45)</f>
        <v/>
      </c>
      <c r="TN36">
        <f>SUM(TN38:TN45)</f>
        <v/>
      </c>
      <c r="TO36">
        <f>SUM(TO38:TO45)</f>
        <v/>
      </c>
      <c r="TP36">
        <f>SUM(TP38:TP45)</f>
        <v/>
      </c>
      <c r="TQ36">
        <f>SUM(TQ38:TQ45)</f>
        <v/>
      </c>
      <c r="TR36">
        <f>SUM(TR38:TR45)</f>
        <v/>
      </c>
      <c r="TS36">
        <f>SUM(TS38:TS45)</f>
        <v/>
      </c>
      <c r="TT36">
        <f>SUM(TT38:TT45)</f>
        <v/>
      </c>
      <c r="TU36">
        <f>SUM(TU38:TU45)</f>
        <v/>
      </c>
      <c r="TV36">
        <f>SUM(TV38:TV45)</f>
        <v/>
      </c>
      <c r="TW36">
        <f>SUM(TW38:TW45)</f>
        <v/>
      </c>
      <c r="TX36">
        <f>SUM(TX38:TX45)</f>
        <v/>
      </c>
      <c r="TY36">
        <f>SUM(TY38:TY45)</f>
        <v/>
      </c>
      <c r="TZ36">
        <f>SUM(TZ38:TZ45)</f>
        <v/>
      </c>
    </row>
    <row r="37" spans="1:546">
      <c r="A37" t="s">
        <v>19</v>
      </c>
    </row>
    <row r="38" spans="1:546">
      <c r="A38" t="s">
        <v>20</v>
      </c>
      <c r="B38" t="s">
        <v>99</v>
      </c>
      <c r="D38" t="s">
        <v>100</v>
      </c>
      <c r="BC38">
        <f>'Dashboard M2 Imports Data'!H14*1000</f>
        <v/>
      </c>
      <c r="BD38">
        <f>'Dashboard M2 Imports Data'!I14*1000</f>
        <v/>
      </c>
      <c r="BE38">
        <f>'Dashboard M2 Imports Data'!J14*1000</f>
        <v/>
      </c>
      <c r="BF38">
        <f>'Dashboard M2 Imports Data'!K14*1000</f>
        <v/>
      </c>
      <c r="BG38">
        <f>'Dashboard M2 Imports Data'!L14*1000</f>
        <v/>
      </c>
      <c r="BH38">
        <f>'Dashboard M2 Imports Data'!M14*1000</f>
        <v/>
      </c>
      <c r="BI38">
        <f>'Dashboard M2 Imports Data'!N14*1000</f>
        <v/>
      </c>
      <c r="BJ38">
        <f>'Dashboard M2 Imports Data'!O14*1000</f>
        <v/>
      </c>
      <c r="BK38">
        <f>'Dashboard M2 Imports Data'!P14*1000</f>
        <v/>
      </c>
      <c r="BL38">
        <f>'Dashboard M2 Imports Data'!Q14*1000</f>
        <v/>
      </c>
      <c r="BM38">
        <f>'Dashboard M2 Imports Data'!R14*1000</f>
        <v/>
      </c>
      <c r="BN38">
        <f>'Dashboard M2 Imports Data'!S14*1000</f>
        <v/>
      </c>
      <c r="BO38">
        <f>'Dashboard M2 Imports Data'!T14*1000</f>
        <v/>
      </c>
      <c r="BP38">
        <f>'Dashboard M2 Imports Data'!U14*1000</f>
        <v/>
      </c>
      <c r="BQ38">
        <f>'Dashboard M2 Imports Data'!V14*1000</f>
        <v/>
      </c>
      <c r="BR38">
        <f>'Dashboard M2 Imports Data'!W14*1000</f>
        <v/>
      </c>
      <c r="BS38">
        <f>'Dashboard M2 Imports Data'!X14*1000</f>
        <v/>
      </c>
      <c r="BT38">
        <f>'Dashboard M2 Imports Data'!Y14*1000</f>
        <v/>
      </c>
      <c r="BU38">
        <f>'Dashboard M2 Imports Data'!Z14*1000</f>
        <v/>
      </c>
      <c r="BV38">
        <f>'Dashboard M2 Imports Data'!AA14*1000</f>
        <v/>
      </c>
      <c r="BW38">
        <f>'Dashboard M2 Imports Data'!AB14*1000</f>
        <v/>
      </c>
      <c r="BX38">
        <f>'Dashboard M2 Imports Data'!AC14*1000</f>
        <v/>
      </c>
      <c r="BY38">
        <f>'Dashboard M2 Imports Data'!AD14*1000</f>
        <v/>
      </c>
      <c r="BZ38">
        <f>'Dashboard M2 Imports Data'!AE14*1000</f>
        <v/>
      </c>
      <c r="CA38">
        <f>'Dashboard M2 Imports Data'!AF14*1000</f>
        <v/>
      </c>
      <c r="CB38">
        <f>'Dashboard M2 Imports Data'!AG14*1000</f>
        <v/>
      </c>
      <c r="CC38">
        <f>'Dashboard M2 Imports Data'!AH14*1000</f>
        <v/>
      </c>
      <c r="CD38">
        <f>'Dashboard M2 Imports Data'!AI14*1000</f>
        <v/>
      </c>
      <c r="CE38">
        <f>'Dashboard M2 Imports Data'!AJ14*1000</f>
        <v/>
      </c>
      <c r="CF38">
        <f>'Dashboard M2 Imports Data'!AK14*1000</f>
        <v/>
      </c>
      <c r="CG38">
        <f>'Dashboard M2 Imports Data'!AL14*1000</f>
        <v/>
      </c>
      <c r="CH38">
        <f>'Dashboard M2 Imports Data'!AM14*1000</f>
        <v/>
      </c>
      <c r="CI38">
        <f>'Dashboard M2 Imports Data'!AN14*1000</f>
        <v/>
      </c>
      <c r="CJ38">
        <f>'Dashboard M2 Imports Data'!AO14*1000</f>
        <v/>
      </c>
      <c r="CK38">
        <f>'Dashboard M2 Imports Data'!AP14*1000</f>
        <v/>
      </c>
      <c r="CL38">
        <f>'Dashboard M2 Imports Data'!AQ14*1000</f>
        <v/>
      </c>
      <c r="CM38">
        <f>'Dashboard M2 Imports Data'!AR14*1000</f>
        <v/>
      </c>
      <c r="CN38">
        <f>'Dashboard M2 Imports Data'!AS14*1000</f>
        <v/>
      </c>
      <c r="CO38">
        <f>'Dashboard M2 Imports Data'!AT14*1000</f>
        <v/>
      </c>
      <c r="CP38">
        <f>'Dashboard M2 Imports Data'!AU14*1000</f>
        <v/>
      </c>
      <c r="CQ38">
        <f>'Dashboard M2 Imports Data'!AV14*1000</f>
        <v/>
      </c>
      <c r="CR38">
        <f>'Dashboard M2 Imports Data'!AW14*1000</f>
        <v/>
      </c>
      <c r="CS38">
        <f>'Dashboard M2 Imports Data'!AX14*1000</f>
        <v/>
      </c>
      <c r="CT38">
        <f>'Dashboard M2 Imports Data'!AY14*1000</f>
        <v/>
      </c>
      <c r="CU38">
        <f>'Dashboard M2 Imports Data'!AZ14*1000</f>
        <v/>
      </c>
      <c r="CV38">
        <f>'Dashboard M2 Imports Data'!BA14*1000</f>
        <v/>
      </c>
      <c r="CW38">
        <f>'Dashboard M2 Imports Data'!BB14*1000</f>
        <v/>
      </c>
      <c r="CX38">
        <f>'Dashboard M2 Imports Data'!BC14*1000</f>
        <v/>
      </c>
      <c r="CY38">
        <f>'Dashboard M2 Imports Data'!BD14*1000</f>
        <v/>
      </c>
      <c r="CZ38">
        <f>'Dashboard M2 Imports Data'!BE14*1000</f>
        <v/>
      </c>
      <c r="DA38">
        <f>'Dashboard M2 Imports Data'!BF14*1000</f>
        <v/>
      </c>
      <c r="DB38">
        <f>'Dashboard M2 Imports Data'!BG14*1000</f>
        <v/>
      </c>
      <c r="DC38">
        <f>'Dashboard M2 Imports Data'!BH14*1000</f>
        <v/>
      </c>
      <c r="DD38">
        <f>'Dashboard M2 Imports Data'!BI14*1000</f>
        <v/>
      </c>
      <c r="DE38">
        <f>'Dashboard M2 Imports Data'!BJ14*1000</f>
        <v/>
      </c>
      <c r="DF38">
        <f>'Dashboard M2 Imports Data'!BK14*1000</f>
        <v/>
      </c>
      <c r="DG38">
        <f>'Dashboard M2 Imports Data'!BL14*1000</f>
        <v/>
      </c>
      <c r="DH38">
        <f>'Dashboard M2 Imports Data'!BM14*1000</f>
        <v/>
      </c>
      <c r="DI38">
        <f>'Dashboard M2 Imports Data'!BN14*1000</f>
        <v/>
      </c>
      <c r="DJ38">
        <f>'Dashboard M2 Imports Data'!BO14*1000</f>
        <v/>
      </c>
      <c r="DK38">
        <f>'Dashboard M2 Imports Data'!BP14*1000</f>
        <v/>
      </c>
      <c r="DL38">
        <f>'Dashboard M2 Imports Data'!BQ14*1000</f>
        <v/>
      </c>
      <c r="DM38">
        <f>'Dashboard M2 Imports Data'!BR14*1000</f>
        <v/>
      </c>
      <c r="DN38">
        <f>'Dashboard M2 Imports Data'!BS14*1000</f>
        <v/>
      </c>
      <c r="DO38">
        <f>'Dashboard M2 Imports Data'!BT14*1000</f>
        <v/>
      </c>
      <c r="DP38">
        <f>'Dashboard M2 Imports Data'!BU14*1000</f>
        <v/>
      </c>
      <c r="DQ38">
        <f>'Dashboard M2 Imports Data'!BV14*1000</f>
        <v/>
      </c>
      <c r="DR38">
        <f>'Dashboard M2 Imports Data'!BW14*1000</f>
        <v/>
      </c>
      <c r="DS38">
        <f>'Dashboard M2 Imports Data'!BX14*1000</f>
        <v/>
      </c>
      <c r="DT38">
        <f>'Dashboard M2 Imports Data'!BY14*1000</f>
        <v/>
      </c>
      <c r="DU38">
        <f>'Dashboard M2 Imports Data'!BZ14*1000</f>
        <v/>
      </c>
      <c r="DV38">
        <f>'Dashboard M2 Imports Data'!CA14*1000</f>
        <v/>
      </c>
      <c r="DW38">
        <f>'Dashboard M2 Imports Data'!CB14*1000</f>
        <v/>
      </c>
      <c r="DX38">
        <f>'Dashboard M2 Imports Data'!CC14*1000</f>
        <v/>
      </c>
      <c r="DY38">
        <f>'Dashboard M2 Imports Data'!CD14*1000</f>
        <v/>
      </c>
      <c r="DZ38">
        <f>'Dashboard M2 Imports Data'!CE14*1000</f>
        <v/>
      </c>
      <c r="EA38">
        <f>'Dashboard M2 Imports Data'!CF14*1000</f>
        <v/>
      </c>
      <c r="EB38">
        <f>'Dashboard M2 Imports Data'!CG14*1000</f>
        <v/>
      </c>
      <c r="EC38">
        <f>'Dashboard M2 Imports Data'!CH14*1000</f>
        <v/>
      </c>
      <c r="ED38">
        <f>'Dashboard M2 Imports Data'!CI14*1000</f>
        <v/>
      </c>
      <c r="EE38">
        <f>'Dashboard M2 Imports Data'!CJ14*1000</f>
        <v/>
      </c>
      <c r="EF38">
        <f>'Dashboard M2 Imports Data'!CK14*1000</f>
        <v/>
      </c>
      <c r="EG38">
        <f>'Dashboard M2 Imports Data'!CL14*1000</f>
        <v/>
      </c>
      <c r="EH38">
        <f>'Dashboard M2 Imports Data'!CM14*1000</f>
        <v/>
      </c>
      <c r="EI38">
        <f>'Dashboard M2 Imports Data'!CN14*1000</f>
        <v/>
      </c>
      <c r="EJ38">
        <f>'Dashboard M2 Imports Data'!CO14*1000</f>
        <v/>
      </c>
      <c r="EK38">
        <f>'Dashboard M2 Imports Data'!CP14*1000</f>
        <v/>
      </c>
      <c r="EL38">
        <f>'Dashboard M2 Imports Data'!CQ14*1000</f>
        <v/>
      </c>
      <c r="EM38">
        <f>'Dashboard M2 Imports Data'!CR14*1000</f>
        <v/>
      </c>
      <c r="EN38">
        <f>'Dashboard M2 Imports Data'!CS14*1000</f>
        <v/>
      </c>
      <c r="EO38">
        <f>'Dashboard M2 Imports Data'!CT14*1000</f>
        <v/>
      </c>
      <c r="EP38">
        <f>'Dashboard M2 Imports Data'!CU14*1000</f>
        <v/>
      </c>
      <c r="EQ38">
        <f>'Dashboard M2 Imports Data'!CV14*1000</f>
        <v/>
      </c>
      <c r="ER38">
        <f>'Dashboard M2 Imports Data'!CW14*1000</f>
        <v/>
      </c>
      <c r="ES38">
        <f>'Dashboard M2 Imports Data'!CX14*1000</f>
        <v/>
      </c>
      <c r="ET38">
        <f>'Dashboard M2 Imports Data'!CY14*1000</f>
        <v/>
      </c>
      <c r="EU38">
        <f>'Dashboard M2 Imports Data'!CZ14*1000</f>
        <v/>
      </c>
      <c r="EV38">
        <f>'Dashboard M2 Imports Data'!DA14*1000</f>
        <v/>
      </c>
      <c r="EW38">
        <f>'Dashboard M2 Imports Data'!DB14*1000</f>
        <v/>
      </c>
      <c r="EX38">
        <f>'Dashboard M2 Imports Data'!DC14*1000</f>
        <v/>
      </c>
      <c r="EY38">
        <f>'Dashboard M2 Imports Data'!DD14*1000</f>
        <v/>
      </c>
      <c r="EZ38">
        <f>'Dashboard M2 Imports Data'!DE14*1000</f>
        <v/>
      </c>
      <c r="FA38">
        <f>'Dashboard M2 Imports Data'!DF14*1000</f>
        <v/>
      </c>
      <c r="FB38">
        <f>'Dashboard M2 Imports Data'!DG14*1000</f>
        <v/>
      </c>
      <c r="FC38">
        <f>'Dashboard M2 Imports Data'!DH14*1000</f>
        <v/>
      </c>
      <c r="FD38">
        <f>'Dashboard M2 Imports Data'!DI14*1000</f>
        <v/>
      </c>
      <c r="FE38">
        <f>'Dashboard M2 Imports Data'!DJ14*1000</f>
        <v/>
      </c>
      <c r="FF38">
        <f>'Dashboard M2 Imports Data'!DK14*1000</f>
        <v/>
      </c>
      <c r="FG38">
        <f>'Dashboard M2 Imports Data'!DL14*1000</f>
        <v/>
      </c>
      <c r="FH38">
        <f>'Dashboard M2 Imports Data'!DM14*1000</f>
        <v/>
      </c>
      <c r="FI38">
        <f>'Dashboard M2 Imports Data'!DN14*1000</f>
        <v/>
      </c>
      <c r="FJ38">
        <f>'Dashboard M2 Imports Data'!DO14*1000</f>
        <v/>
      </c>
      <c r="FK38">
        <f>'Dashboard M2 Imports Data'!DP14*1000</f>
        <v/>
      </c>
      <c r="FL38">
        <f>'Dashboard M2 Imports Data'!DQ14*1000</f>
        <v/>
      </c>
      <c r="FM38">
        <f>'Dashboard M2 Imports Data'!DR14*1000</f>
        <v/>
      </c>
      <c r="FN38">
        <f>'Dashboard M2 Imports Data'!DS14*1000</f>
        <v/>
      </c>
      <c r="FO38">
        <f>'Dashboard M2 Imports Data'!DT14*1000</f>
        <v/>
      </c>
      <c r="FP38">
        <f>'Dashboard M2 Imports Data'!DU14*1000</f>
        <v/>
      </c>
      <c r="FQ38">
        <f>'Dashboard M2 Imports Data'!DV14*1000</f>
        <v/>
      </c>
      <c r="FR38">
        <f>'Dashboard M2 Imports Data'!DW14*1000</f>
        <v/>
      </c>
      <c r="FS38">
        <f>'Dashboard M2 Imports Data'!DX14*1000</f>
        <v/>
      </c>
      <c r="FT38">
        <f>'Dashboard M2 Imports Data'!DY14*1000</f>
        <v/>
      </c>
      <c r="FU38">
        <f>'Dashboard M2 Imports Data'!DZ14*1000</f>
        <v/>
      </c>
      <c r="FV38">
        <f>'Dashboard M2 Imports Data'!EA14*1000</f>
        <v/>
      </c>
      <c r="FW38">
        <f>'Dashboard M2 Imports Data'!EB14*1000</f>
        <v/>
      </c>
      <c r="FX38">
        <f>'Dashboard M2 Imports Data'!EC14*1000</f>
        <v/>
      </c>
      <c r="FY38">
        <f>'Dashboard M2 Imports Data'!ED14*1000</f>
        <v/>
      </c>
      <c r="FZ38">
        <f>'Dashboard M2 Imports Data'!EE14*1000</f>
        <v/>
      </c>
      <c r="GA38">
        <f>'Dashboard M2 Imports Data'!EF14*1000</f>
        <v/>
      </c>
      <c r="GB38">
        <f>'Dashboard M2 Imports Data'!EG14*1000</f>
        <v/>
      </c>
      <c r="GC38">
        <f>'Dashboard M2 Imports Data'!EH14*1000</f>
        <v/>
      </c>
      <c r="GD38">
        <f>'Dashboard M2 Imports Data'!EI14*1000</f>
        <v/>
      </c>
      <c r="GE38">
        <f>'Dashboard M2 Imports Data'!EJ14*1000</f>
        <v/>
      </c>
      <c r="GF38">
        <f>'Dashboard M2 Imports Data'!EK14*1000</f>
        <v/>
      </c>
      <c r="GG38">
        <f>'Dashboard M2 Imports Data'!EL14*1000</f>
        <v/>
      </c>
      <c r="GH38">
        <f>'Dashboard M2 Imports Data'!EM14*1000</f>
        <v/>
      </c>
      <c r="GI38">
        <f>'Dashboard M2 Imports Data'!EN14*1000</f>
        <v/>
      </c>
      <c r="GJ38">
        <f>'Dashboard M2 Imports Data'!EO14*1000</f>
        <v/>
      </c>
      <c r="GK38">
        <f>'Dashboard M2 Imports Data'!EP14*1000</f>
        <v/>
      </c>
      <c r="GL38">
        <f>'Dashboard M2 Imports Data'!EQ14*1000</f>
        <v/>
      </c>
      <c r="GM38">
        <f>'Dashboard M2 Imports Data'!ER14*1000</f>
        <v/>
      </c>
      <c r="GN38">
        <f>'Dashboard M2 Imports Data'!ES14*1000</f>
        <v/>
      </c>
      <c r="GO38">
        <f>'Dashboard M2 Imports Data'!ET14*1000</f>
        <v/>
      </c>
      <c r="GP38">
        <f>'Dashboard M2 Imports Data'!EU14*1000</f>
        <v/>
      </c>
      <c r="GQ38">
        <f>'Dashboard M2 Imports Data'!EV14*1000</f>
        <v/>
      </c>
      <c r="GR38">
        <f>'Dashboard M2 Imports Data'!EW14*1000</f>
        <v/>
      </c>
      <c r="GS38">
        <f>'Dashboard M2 Imports Data'!EX14*1000</f>
        <v/>
      </c>
      <c r="GT38">
        <f>'Dashboard M2 Imports Data'!EY14*1000</f>
        <v/>
      </c>
      <c r="GU38">
        <f>'Dashboard M2 Imports Data'!EZ14*1000</f>
        <v/>
      </c>
      <c r="GV38">
        <f>'Dashboard M2 Imports Data'!FA14*1000</f>
        <v/>
      </c>
      <c r="GW38">
        <f>'Dashboard M2 Imports Data'!FB14*1000</f>
        <v/>
      </c>
      <c r="GX38">
        <f>'Dashboard M2 Imports Data'!FC14*1000</f>
        <v/>
      </c>
      <c r="GY38">
        <f>'Dashboard M2 Imports Data'!FD14*1000</f>
        <v/>
      </c>
      <c r="GZ38">
        <f>'Dashboard M2 Imports Data'!FE14*1000</f>
        <v/>
      </c>
      <c r="HA38">
        <f>'Dashboard M2 Imports Data'!FF14*1000</f>
        <v/>
      </c>
      <c r="HB38">
        <f>'Dashboard M2 Imports Data'!FG14*1000</f>
        <v/>
      </c>
      <c r="HC38">
        <f>'Dashboard M2 Imports Data'!FH14*1000</f>
        <v/>
      </c>
      <c r="HD38">
        <f>'Dashboard M2 Imports Data'!FI14*1000</f>
        <v/>
      </c>
      <c r="HE38">
        <f>'Dashboard M2 Imports Data'!FJ14*1000</f>
        <v/>
      </c>
      <c r="HF38">
        <f>'Dashboard M2 Imports Data'!FK14*1000</f>
        <v/>
      </c>
      <c r="HG38">
        <f>'Dashboard M2 Imports Data'!FL14*1000</f>
        <v/>
      </c>
      <c r="HH38">
        <f>'Dashboard M2 Imports Data'!FM14*1000</f>
        <v/>
      </c>
      <c r="HI38">
        <f>'Dashboard M2 Imports Data'!FN14*1000</f>
        <v/>
      </c>
      <c r="HJ38">
        <f>'Dashboard M2 Imports Data'!FO14*1000</f>
        <v/>
      </c>
      <c r="HK38">
        <f>'Dashboard M2 Imports Data'!FP14*1000</f>
        <v/>
      </c>
      <c r="HL38">
        <f>'Dashboard M2 Imports Data'!FQ14*1000</f>
        <v/>
      </c>
      <c r="HM38">
        <f>'Dashboard M2 Imports Data'!FR14*1000</f>
        <v/>
      </c>
      <c r="HN38">
        <f>'Dashboard M2 Imports Data'!FS14*1000</f>
        <v/>
      </c>
      <c r="HO38">
        <f>'Dashboard M2 Imports Data'!FT14*1000</f>
        <v/>
      </c>
      <c r="HP38">
        <f>'Dashboard M2 Imports Data'!FU14*1000</f>
        <v/>
      </c>
      <c r="HQ38">
        <f>'Dashboard M2 Imports Data'!FV14*1000</f>
        <v/>
      </c>
      <c r="HR38">
        <f>'Dashboard M2 Imports Data'!FW14*1000</f>
        <v/>
      </c>
      <c r="HS38">
        <f>'Dashboard M2 Imports Data'!FX14*1000</f>
        <v/>
      </c>
      <c r="HT38">
        <f>'Dashboard M2 Imports Data'!FY14*1000</f>
        <v/>
      </c>
      <c r="HU38">
        <f>'Dashboard M2 Imports Data'!FZ14*1000</f>
        <v/>
      </c>
      <c r="HV38">
        <f>'Dashboard M2 Imports Data'!GA14*1000</f>
        <v/>
      </c>
      <c r="HW38">
        <f>'Dashboard M2 Imports Data'!GB14*1000</f>
        <v/>
      </c>
      <c r="HX38">
        <f>'Dashboard M2 Imports Data'!GC14*1000</f>
        <v/>
      </c>
      <c r="HY38">
        <f>'Dashboard M2 Imports Data'!GD14*1000</f>
        <v/>
      </c>
      <c r="HZ38">
        <f>'Dashboard M2 Imports Data'!GE14*1000</f>
        <v/>
      </c>
      <c r="IA38">
        <f>'Dashboard M2 Imports Data'!GF14*1000</f>
        <v/>
      </c>
      <c r="IB38">
        <f>'Dashboard M2 Imports Data'!GG14*1000</f>
        <v/>
      </c>
      <c r="IC38">
        <f>'Dashboard M2 Imports Data'!GH14*1000</f>
        <v/>
      </c>
      <c r="ID38">
        <f>'Dashboard M2 Imports Data'!GI14*1000</f>
        <v/>
      </c>
      <c r="IE38">
        <f>'Dashboard M2 Imports Data'!GJ14*1000</f>
        <v/>
      </c>
      <c r="IF38">
        <f>'Dashboard M2 Imports Data'!GK14*1000</f>
        <v/>
      </c>
      <c r="IG38">
        <f>'Dashboard M2 Imports Data'!GL14*1000</f>
        <v/>
      </c>
      <c r="IH38">
        <f>'Dashboard M2 Imports Data'!GM14*1000</f>
        <v/>
      </c>
      <c r="II38">
        <f>'Dashboard M2 Imports Data'!GN14*1000</f>
        <v/>
      </c>
      <c r="IJ38">
        <f>'Dashboard M2 Imports Data'!GO14*1000</f>
        <v/>
      </c>
      <c r="IK38">
        <f>'Dashboard M2 Imports Data'!GP14*1000</f>
        <v/>
      </c>
      <c r="IL38">
        <f>'Dashboard M2 Imports Data'!GQ14*1000</f>
        <v/>
      </c>
      <c r="IM38">
        <f>'Dashboard M2 Imports Data'!GR14*1000</f>
        <v/>
      </c>
      <c r="IN38">
        <f>'Dashboard M2 Imports Data'!GS14*1000</f>
        <v/>
      </c>
      <c r="IO38">
        <f>'Dashboard M2 Imports Data'!GT14*1000</f>
        <v/>
      </c>
      <c r="IP38">
        <f>'Dashboard M2 Imports Data'!GU14*1000</f>
        <v/>
      </c>
      <c r="IQ38">
        <f>'Dashboard M2 Imports Data'!GV14*1000</f>
        <v/>
      </c>
      <c r="IR38">
        <f>'Dashboard M2 Imports Data'!GW14*1000</f>
        <v/>
      </c>
      <c r="IS38">
        <f>'Dashboard M2 Imports Data'!GX14*1000</f>
        <v/>
      </c>
      <c r="IT38">
        <f>'Dashboard M2 Imports Data'!GY14*1000</f>
        <v/>
      </c>
      <c r="IU38">
        <f>'Dashboard M2 Imports Data'!GZ14*1000</f>
        <v/>
      </c>
      <c r="IV38">
        <f>'Dashboard M2 Imports Data'!HA14*1000</f>
        <v/>
      </c>
      <c r="IW38">
        <f>'Dashboard M2 Imports Data'!HB14*1000</f>
        <v/>
      </c>
      <c r="IX38">
        <f>'Dashboard M2 Imports Data'!HC14*1000</f>
        <v/>
      </c>
      <c r="IY38">
        <f>'Dashboard M2 Imports Data'!HD14*1000</f>
        <v/>
      </c>
      <c r="IZ38">
        <f>'Dashboard M2 Imports Data'!HE14*1000</f>
        <v/>
      </c>
      <c r="JA38">
        <f>'Dashboard M2 Imports Data'!HF14*1000</f>
        <v/>
      </c>
      <c r="JB38">
        <f>'Dashboard M2 Imports Data'!HG14*1000</f>
        <v/>
      </c>
      <c r="JC38">
        <f>'Dashboard M2 Imports Data'!HH14*1000</f>
        <v/>
      </c>
      <c r="JD38">
        <f>'Dashboard M2 Imports Data'!HI14*1000</f>
        <v/>
      </c>
      <c r="JE38">
        <f>'Dashboard M2 Imports Data'!HJ14*1000</f>
        <v/>
      </c>
      <c r="JF38">
        <f>'Dashboard M2 Imports Data'!HK14*1000</f>
        <v/>
      </c>
      <c r="JG38">
        <f>'Dashboard M2 Imports Data'!HL14*1000</f>
        <v/>
      </c>
      <c r="JH38">
        <f>'Dashboard M2 Imports Data'!HM14*1000</f>
        <v/>
      </c>
      <c r="JI38">
        <f>'Dashboard M2 Imports Data'!HN14*1000</f>
        <v/>
      </c>
      <c r="JJ38">
        <f>'Dashboard M2 Imports Data'!HO14*1000</f>
        <v/>
      </c>
      <c r="JK38">
        <f>'Dashboard M2 Imports Data'!HP14*1000</f>
        <v/>
      </c>
      <c r="JL38">
        <f>'Dashboard M2 Imports Data'!HQ14*1000</f>
        <v/>
      </c>
      <c r="JM38">
        <f>'Dashboard M2 Imports Data'!HR14*1000</f>
        <v/>
      </c>
      <c r="JN38">
        <f>'Dashboard M2 Imports Data'!HS14*1000</f>
        <v/>
      </c>
      <c r="JO38">
        <f>'Dashboard M2 Imports Data'!HT14*1000</f>
        <v/>
      </c>
      <c r="JP38">
        <f>'Dashboard M2 Imports Data'!HU14*1000</f>
        <v/>
      </c>
      <c r="JQ38">
        <f>'Dashboard M2 Imports Data'!HV14*1000</f>
        <v/>
      </c>
      <c r="JR38">
        <f>'Dashboard M2 Imports Data'!HW14*1000</f>
        <v/>
      </c>
      <c r="JS38">
        <f>'Dashboard M2 Imports Data'!HX14*1000</f>
        <v/>
      </c>
      <c r="JT38">
        <f>'Dashboard M2 Imports Data'!HY14*1000</f>
        <v/>
      </c>
      <c r="JU38">
        <f>'Dashboard M2 Imports Data'!HZ14*1000</f>
        <v/>
      </c>
      <c r="JV38">
        <f>'Dashboard M2 Imports Data'!IA14*1000</f>
        <v/>
      </c>
      <c r="JW38">
        <f>'Dashboard M2 Imports Data'!IB14*1000</f>
        <v/>
      </c>
      <c r="JX38">
        <f>'Dashboard M2 Imports Data'!IC14*1000</f>
        <v/>
      </c>
      <c r="JY38">
        <f>'Dashboard M2 Imports Data'!ID14*1000</f>
        <v/>
      </c>
      <c r="JZ38">
        <f>'Dashboard M2 Imports Data'!IE14*1000</f>
        <v/>
      </c>
      <c r="KA38">
        <f>'Dashboard M2 Imports Data'!IF14*1000</f>
        <v/>
      </c>
      <c r="KB38">
        <f>'Dashboard M2 Imports Data'!IG14*1000</f>
        <v/>
      </c>
      <c r="KC38">
        <f>'Dashboard M2 Imports Data'!IH14*1000</f>
        <v/>
      </c>
      <c r="KD38">
        <f>'Dashboard M2 Imports Data'!II14*1000</f>
        <v/>
      </c>
      <c r="KE38">
        <f>'Dashboard M2 Imports Data'!IJ14*1000</f>
        <v/>
      </c>
      <c r="KF38">
        <f>'Dashboard M2 Imports Data'!IK14*1000</f>
        <v/>
      </c>
      <c r="KG38">
        <f>'Dashboard M2 Imports Data'!IL14*1000</f>
        <v/>
      </c>
      <c r="KH38">
        <f>'Dashboard M2 Imports Data'!IM14*1000</f>
        <v/>
      </c>
      <c r="KI38">
        <f>'Dashboard M2 Imports Data'!IN14*1000</f>
        <v/>
      </c>
      <c r="KJ38">
        <f>'Dashboard M2 Imports Data'!IO14*1000</f>
        <v/>
      </c>
      <c r="KK38">
        <f>'Dashboard M2 Imports Data'!IP14*1000</f>
        <v/>
      </c>
      <c r="KL38">
        <f>'Dashboard M2 Imports Data'!IQ14*1000</f>
        <v/>
      </c>
      <c r="KM38">
        <f>'Dashboard M2 Imports Data'!IR14*1000</f>
        <v/>
      </c>
      <c r="KN38">
        <f>'Dashboard M2 Imports Data'!IS14*1000</f>
        <v/>
      </c>
      <c r="KO38">
        <f>'Dashboard M2 Imports Data'!IT14*1000</f>
        <v/>
      </c>
      <c r="KP38">
        <f>'Dashboard M2 Imports Data'!IU14*1000</f>
        <v/>
      </c>
      <c r="KQ38">
        <f>'Dashboard M2 Imports Data'!IV14*1000</f>
        <v/>
      </c>
      <c r="KR38">
        <f>'Dashboard M2 Imports Data'!IW14*1000</f>
        <v/>
      </c>
      <c r="KS38">
        <f>'Dashboard M2 Imports Data'!IX14*1000</f>
        <v/>
      </c>
      <c r="KT38">
        <f>'Dashboard M2 Imports Data'!IY14*1000</f>
        <v/>
      </c>
      <c r="KU38">
        <f>'Dashboard M2 Imports Data'!IZ14*1000</f>
        <v/>
      </c>
      <c r="KV38">
        <f>'Dashboard M2 Imports Data'!JA14*1000</f>
        <v/>
      </c>
      <c r="KW38">
        <f>'Dashboard M2 Imports Data'!JB14*1000</f>
        <v/>
      </c>
      <c r="KX38">
        <f>'Dashboard M2 Imports Data'!JC14*1000</f>
        <v/>
      </c>
      <c r="KY38">
        <f>'Dashboard M2 Imports Data'!JD14*1000</f>
        <v/>
      </c>
      <c r="KZ38">
        <f>'Dashboard M2 Imports Data'!JE14*1000</f>
        <v/>
      </c>
      <c r="LA38">
        <f>'Dashboard M2 Imports Data'!JF14*1000</f>
        <v/>
      </c>
      <c r="LB38">
        <f>'Dashboard M2 Imports Data'!JG14*1000</f>
        <v/>
      </c>
      <c r="LC38">
        <f>'Dashboard M2 Imports Data'!JH14*1000</f>
        <v/>
      </c>
      <c r="LD38">
        <f>'Dashboard M2 Imports Data'!JI14*1000</f>
        <v/>
      </c>
      <c r="LE38">
        <f>'Dashboard M2 Imports Data'!JJ14*1000</f>
        <v/>
      </c>
      <c r="LF38">
        <f>'Dashboard M2 Imports Data'!JK14*1000</f>
        <v/>
      </c>
      <c r="LG38">
        <f>'Dashboard M2 Imports Data'!JL14*1000</f>
        <v/>
      </c>
      <c r="LH38">
        <f>'Dashboard M2 Imports Data'!JM14*1000</f>
        <v/>
      </c>
      <c r="LI38">
        <f>'Dashboard M2 Imports Data'!JN14*1000</f>
        <v/>
      </c>
      <c r="LJ38">
        <f>'Dashboard M2 Imports Data'!JO14*1000</f>
        <v/>
      </c>
      <c r="LK38">
        <f>'Dashboard M2 Imports Data'!JP14*1000</f>
        <v/>
      </c>
      <c r="LL38">
        <f>'Dashboard M2 Imports Data'!JQ14*1000</f>
        <v/>
      </c>
      <c r="LM38">
        <f>'Dashboard M2 Imports Data'!JR14*1000</f>
        <v/>
      </c>
      <c r="LN38">
        <f>'Dashboard M2 Imports Data'!JS14*1000</f>
        <v/>
      </c>
      <c r="LO38">
        <f>'Dashboard M2 Imports Data'!JT14*1000</f>
        <v/>
      </c>
      <c r="LP38">
        <f>'Dashboard M2 Imports Data'!JU14*1000</f>
        <v/>
      </c>
      <c r="LQ38">
        <f>'Dashboard M2 Imports Data'!JV14*1000</f>
        <v/>
      </c>
      <c r="LR38">
        <f>'Dashboard M2 Imports Data'!JW14*1000</f>
        <v/>
      </c>
      <c r="LS38">
        <f>'Dashboard M2 Imports Data'!JX14*1000</f>
        <v/>
      </c>
      <c r="LT38">
        <f>'Dashboard M2 Imports Data'!JY14*1000</f>
        <v/>
      </c>
      <c r="LU38">
        <f>'Dashboard M2 Imports Data'!JZ14*1000</f>
        <v/>
      </c>
      <c r="LV38">
        <f>'Dashboard M2 Imports Data'!KA14*1000</f>
        <v/>
      </c>
      <c r="LW38">
        <f>'Dashboard M2 Imports Data'!KB14*1000</f>
        <v/>
      </c>
      <c r="LX38">
        <f>'Dashboard M2 Imports Data'!KC14*1000</f>
        <v/>
      </c>
      <c r="LY38">
        <f>'Dashboard M2 Imports Data'!KD14*1000</f>
        <v/>
      </c>
      <c r="LZ38">
        <f>'Dashboard M2 Imports Data'!KE14*1000</f>
        <v/>
      </c>
      <c r="MA38">
        <f>'Dashboard M2 Imports Data'!KF14*1000</f>
        <v/>
      </c>
      <c r="MB38">
        <f>'Dashboard M2 Imports Data'!KG14*1000</f>
        <v/>
      </c>
      <c r="MC38">
        <f>'Dashboard M2 Imports Data'!KH14*1000</f>
        <v/>
      </c>
      <c r="MD38">
        <f>'Dashboard M2 Imports Data'!KI14*1000</f>
        <v/>
      </c>
      <c r="ME38">
        <f>'Dashboard M2 Imports Data'!KJ14*1000</f>
        <v/>
      </c>
      <c r="MF38">
        <f>'Dashboard M2 Imports Data'!KK14*1000</f>
        <v/>
      </c>
      <c r="MG38">
        <f>'Dashboard M2 Imports Data'!KL14*1000</f>
        <v/>
      </c>
      <c r="MH38">
        <f>'Dashboard M2 Imports Data'!KM14*1000</f>
        <v/>
      </c>
      <c r="MI38">
        <f>'Dashboard M2 Imports Data'!KN14*1000</f>
        <v/>
      </c>
      <c r="MJ38">
        <f>'Dashboard M2 Imports Data'!KO14*1000</f>
        <v/>
      </c>
      <c r="MK38">
        <f>'Dashboard M2 Imports Data'!KP14*1000</f>
        <v/>
      </c>
      <c r="ML38">
        <f>'Dashboard M2 Imports Data'!KQ14*1000</f>
        <v/>
      </c>
      <c r="MM38">
        <f>'Dashboard M2 Imports Data'!KR14*1000</f>
        <v/>
      </c>
      <c r="MN38">
        <f>'Dashboard M2 Imports Data'!KS14*1000</f>
        <v/>
      </c>
      <c r="MO38">
        <f>'Dashboard M2 Imports Data'!KT14*1000</f>
        <v/>
      </c>
      <c r="MP38">
        <f>'Dashboard M2 Imports Data'!KU14*1000</f>
        <v/>
      </c>
      <c r="MQ38">
        <f>'Dashboard M2 Imports Data'!KV14*1000</f>
        <v/>
      </c>
      <c r="MR38">
        <f>'Dashboard M2 Imports Data'!KW14*1000</f>
        <v/>
      </c>
      <c r="MS38">
        <f>'Dashboard M2 Imports Data'!KX14*1000</f>
        <v/>
      </c>
      <c r="MT38">
        <f>'Dashboard M2 Imports Data'!KY14*1000</f>
        <v/>
      </c>
      <c r="MU38">
        <f>'Dashboard M2 Imports Data'!KZ14*1000</f>
        <v/>
      </c>
      <c r="MV38">
        <f>'Dashboard M2 Imports Data'!LA14*1000</f>
        <v/>
      </c>
      <c r="MW38">
        <f>'Dashboard M2 Imports Data'!LB14*1000</f>
        <v/>
      </c>
      <c r="MX38">
        <f>'Dashboard M2 Imports Data'!LC14*1000</f>
        <v/>
      </c>
      <c r="MY38">
        <f>'Dashboard M2 Imports Data'!LD14*1000</f>
        <v/>
      </c>
      <c r="MZ38">
        <f>'Dashboard M2 Imports Data'!LE14*1000</f>
        <v/>
      </c>
      <c r="NA38">
        <f>'Dashboard M2 Imports Data'!LF14*1000</f>
        <v/>
      </c>
      <c r="NB38">
        <f>'Dashboard M2 Imports Data'!LG14*1000</f>
        <v/>
      </c>
      <c r="NC38">
        <f>'Dashboard M2 Imports Data'!LH14*1000</f>
        <v/>
      </c>
      <c r="ND38">
        <f>'Dashboard M2 Imports Data'!LI14*1000</f>
        <v/>
      </c>
      <c r="NE38">
        <f>'Dashboard M2 Imports Data'!LJ14*1000</f>
        <v/>
      </c>
      <c r="NF38">
        <f>'Dashboard M2 Imports Data'!LK14*1000</f>
        <v/>
      </c>
      <c r="NG38">
        <f>'Dashboard M2 Imports Data'!LL14*1000</f>
        <v/>
      </c>
      <c r="NH38">
        <f>'Dashboard M2 Imports Data'!LM14*1000</f>
        <v/>
      </c>
      <c r="NI38">
        <f>'Dashboard M2 Imports Data'!LN14*1000</f>
        <v/>
      </c>
      <c r="NJ38">
        <f>'Dashboard M2 Imports Data'!LO14*1000</f>
        <v/>
      </c>
      <c r="NK38">
        <f>'Dashboard M2 Imports Data'!LP14*1000</f>
        <v/>
      </c>
      <c r="NL38">
        <f>'Dashboard M2 Imports Data'!LQ14*1000</f>
        <v/>
      </c>
      <c r="NM38">
        <f>'Dashboard M2 Imports Data'!LR14*1000</f>
        <v/>
      </c>
      <c r="NN38">
        <f>'Dashboard M2 Imports Data'!LS14*1000</f>
        <v/>
      </c>
      <c r="NO38">
        <f>'Dashboard M2 Imports Data'!LT14*1000</f>
        <v/>
      </c>
      <c r="NP38">
        <f>'Dashboard M2 Imports Data'!LU14*1000</f>
        <v/>
      </c>
      <c r="NQ38">
        <f>'Dashboard M2 Imports Data'!LV14*1000</f>
        <v/>
      </c>
      <c r="NR38">
        <f>'Dashboard M2 Imports Data'!LW14*1000</f>
        <v/>
      </c>
      <c r="NS38">
        <f>'Dashboard M2 Imports Data'!LX14*1000</f>
        <v/>
      </c>
      <c r="NT38">
        <f>'Dashboard M2 Imports Data'!LY14*1000</f>
        <v/>
      </c>
      <c r="NU38">
        <f>'Dashboard M2 Imports Data'!LZ14*1000</f>
        <v/>
      </c>
      <c r="NV38">
        <f>'Dashboard M2 Imports Data'!MA14*1000</f>
        <v/>
      </c>
      <c r="NW38">
        <f>'Dashboard M2 Imports Data'!MB14*1000</f>
        <v/>
      </c>
      <c r="NX38">
        <f>'Dashboard M2 Imports Data'!MC14*1000</f>
        <v/>
      </c>
      <c r="NY38">
        <f>'Dashboard M2 Imports Data'!MD14*1000</f>
        <v/>
      </c>
      <c r="NZ38">
        <f>'Dashboard M2 Imports Data'!ME14*1000</f>
        <v/>
      </c>
      <c r="OA38">
        <f>'Dashboard M2 Imports Data'!MF14*1000</f>
        <v/>
      </c>
      <c r="OB38">
        <f>'Dashboard M2 Imports Data'!MG14*1000</f>
        <v/>
      </c>
      <c r="OC38">
        <f>'Dashboard M2 Imports Data'!MH14*1000</f>
        <v/>
      </c>
      <c r="OD38">
        <f>'Dashboard M2 Imports Data'!MI14*1000</f>
        <v/>
      </c>
      <c r="OE38">
        <f>'Dashboard M2 Imports Data'!MJ14*1000</f>
        <v/>
      </c>
      <c r="OF38">
        <f>'Dashboard M2 Imports Data'!MK14*1000</f>
        <v/>
      </c>
      <c r="OG38">
        <f>'Dashboard M2 Imports Data'!ML14*1000</f>
        <v/>
      </c>
      <c r="OH38">
        <f>'Dashboard M2 Imports Data'!MM14*1000</f>
        <v/>
      </c>
      <c r="OI38">
        <f>'Dashboard M2 Imports Data'!MN14*1000</f>
        <v/>
      </c>
      <c r="OJ38">
        <f>'Dashboard M2 Imports Data'!MO14*1000</f>
        <v/>
      </c>
      <c r="OK38">
        <f>'Dashboard M2 Imports Data'!MP14*1000</f>
        <v/>
      </c>
      <c r="OL38">
        <f>'Dashboard M2 Imports Data'!MQ14*1000</f>
        <v/>
      </c>
      <c r="OM38">
        <f>'Dashboard M2 Imports Data'!MR14*1000</f>
        <v/>
      </c>
      <c r="ON38">
        <f>'Dashboard M2 Imports Data'!MS14*1000</f>
        <v/>
      </c>
      <c r="OO38">
        <f>'Dashboard M2 Imports Data'!MT14*1000</f>
        <v/>
      </c>
      <c r="OP38">
        <f>'Dashboard M2 Imports Data'!MU14*1000</f>
        <v/>
      </c>
      <c r="OQ38">
        <f>'Dashboard M2 Imports Data'!MV14*1000</f>
        <v/>
      </c>
      <c r="OR38">
        <f>'Dashboard M2 Imports Data'!MW14*1000</f>
        <v/>
      </c>
      <c r="OS38">
        <f>'Dashboard M2 Imports Data'!MX14*1000</f>
        <v/>
      </c>
      <c r="OT38">
        <f>'Dashboard M2 Imports Data'!MY14*1000</f>
        <v/>
      </c>
      <c r="OU38">
        <f>'Dashboard M2 Imports Data'!MZ14*1000</f>
        <v/>
      </c>
      <c r="OV38">
        <f>'Dashboard M2 Imports Data'!NA14*1000</f>
        <v/>
      </c>
      <c r="OW38">
        <f>'Dashboard M2 Imports Data'!NB14*1000</f>
        <v/>
      </c>
      <c r="OX38">
        <f>'Dashboard M2 Imports Data'!NC14*1000</f>
        <v/>
      </c>
      <c r="OY38">
        <f>'Dashboard M2 Imports Data'!ND14*1000</f>
        <v/>
      </c>
      <c r="OZ38">
        <f>'Dashboard M2 Imports Data'!NE14*1000</f>
        <v/>
      </c>
      <c r="PA38">
        <f>'Dashboard M2 Imports Data'!NF14*1000</f>
        <v/>
      </c>
      <c r="PB38">
        <f>'Dashboard M2 Imports Data'!NG14*1000</f>
        <v/>
      </c>
      <c r="PC38">
        <f>'Dashboard M2 Imports Data'!NH14*1000</f>
        <v/>
      </c>
      <c r="PD38">
        <f>'Dashboard M2 Imports Data'!NI14*1000</f>
        <v/>
      </c>
      <c r="PE38">
        <f>'Dashboard M2 Imports Data'!NJ14*1000</f>
        <v/>
      </c>
      <c r="PF38">
        <f>'Dashboard M2 Imports Data'!NK14*1000</f>
        <v/>
      </c>
      <c r="PG38">
        <f>'Dashboard M2 Imports Data'!NL14*1000</f>
        <v/>
      </c>
      <c r="PH38">
        <f>'Dashboard M2 Imports Data'!NM14*1000</f>
        <v/>
      </c>
      <c r="PI38">
        <f>'Dashboard M2 Imports Data'!NN14*1000</f>
        <v/>
      </c>
      <c r="PJ38">
        <f>'Dashboard M2 Imports Data'!NO14*1000</f>
        <v/>
      </c>
      <c r="PK38">
        <f>'Dashboard M2 Imports Data'!NP14*1000</f>
        <v/>
      </c>
      <c r="PL38">
        <f>'Dashboard M2 Imports Data'!NQ14*1000</f>
        <v/>
      </c>
      <c r="PM38">
        <f>'Dashboard M2 Imports Data'!NR14*1000</f>
        <v/>
      </c>
      <c r="PN38">
        <f>'Dashboard M2 Imports Data'!NS14*1000</f>
        <v/>
      </c>
      <c r="PO38">
        <f>'Dashboard M2 Imports Data'!NT14*1000</f>
        <v/>
      </c>
      <c r="PP38">
        <f>'Dashboard M2 Imports Data'!NU14*1000</f>
        <v/>
      </c>
      <c r="PQ38">
        <f>'Dashboard M2 Imports Data'!NV14*1000</f>
        <v/>
      </c>
      <c r="PR38">
        <f>'Dashboard M2 Imports Data'!NW14*1000</f>
        <v/>
      </c>
      <c r="PS38">
        <f>'Dashboard M2 Imports Data'!NX14*1000</f>
        <v/>
      </c>
      <c r="PT38">
        <f>'Dashboard M2 Imports Data'!NY14*1000</f>
        <v/>
      </c>
      <c r="PU38">
        <f>'Dashboard M2 Imports Data'!NZ14*1000</f>
        <v/>
      </c>
      <c r="PV38">
        <f>'Dashboard M2 Imports Data'!OA14*1000</f>
        <v/>
      </c>
      <c r="PW38">
        <f>'Dashboard M2 Imports Data'!OB14*1000</f>
        <v/>
      </c>
      <c r="PX38">
        <f>'Dashboard M2 Imports Data'!OC14*1000</f>
        <v/>
      </c>
      <c r="PY38">
        <f>'Dashboard M2 Imports Data'!OD14*1000</f>
        <v/>
      </c>
      <c r="PZ38">
        <f>'Dashboard M2 Imports Data'!OE14*1000</f>
        <v/>
      </c>
      <c r="QA38">
        <f>'Dashboard M2 Imports Data'!OF14*1000</f>
        <v/>
      </c>
      <c r="QB38">
        <f>'Dashboard M2 Imports Data'!OG14*1000</f>
        <v/>
      </c>
      <c r="QC38">
        <f>'Dashboard M2 Imports Data'!OH14*1000</f>
        <v/>
      </c>
      <c r="QD38">
        <f>'Dashboard M2 Imports Data'!OI14*1000</f>
        <v/>
      </c>
      <c r="QE38">
        <f>'Dashboard M2 Imports Data'!OJ14*1000</f>
        <v/>
      </c>
      <c r="QF38">
        <f>'Dashboard M2 Imports Data'!OK14*1000</f>
        <v/>
      </c>
      <c r="QG38">
        <f>'Dashboard M2 Imports Data'!OL14*1000</f>
        <v/>
      </c>
      <c r="QH38">
        <f>'Dashboard M2 Imports Data'!OM14*1000</f>
        <v/>
      </c>
      <c r="QI38">
        <f>'Dashboard M2 Imports Data'!ON14*1000</f>
        <v/>
      </c>
      <c r="QJ38">
        <f>'Dashboard M2 Imports Data'!OO14*1000</f>
        <v/>
      </c>
      <c r="QK38">
        <f>'Dashboard M2 Imports Data'!OP14*1000</f>
        <v/>
      </c>
      <c r="QL38">
        <f>'Dashboard M2 Imports Data'!OQ14*1000</f>
        <v/>
      </c>
      <c r="QM38">
        <f>'Dashboard M2 Imports Data'!OR14*1000</f>
        <v/>
      </c>
      <c r="QN38">
        <f>'Dashboard M2 Imports Data'!OS14*1000</f>
        <v/>
      </c>
      <c r="QO38">
        <f>'Dashboard M2 Imports Data'!OT14*1000</f>
        <v/>
      </c>
      <c r="QP38">
        <f>'Dashboard M2 Imports Data'!OU14*1000</f>
        <v/>
      </c>
      <c r="QQ38">
        <f>'Dashboard M2 Imports Data'!OV14*1000</f>
        <v/>
      </c>
      <c r="QR38">
        <f>'Dashboard M2 Imports Data'!OW14*1000</f>
        <v/>
      </c>
      <c r="QS38">
        <f>'Dashboard M2 Imports Data'!OX14*1000</f>
        <v/>
      </c>
      <c r="QT38">
        <f>'Dashboard M2 Imports Data'!OY14*1000</f>
        <v/>
      </c>
      <c r="QU38">
        <f>'Dashboard M2 Imports Data'!OZ14*1000</f>
        <v/>
      </c>
      <c r="QV38">
        <f>'Dashboard M2 Imports Data'!PA14*1000</f>
        <v/>
      </c>
      <c r="QW38">
        <f>'Dashboard M2 Imports Data'!PB14*1000</f>
        <v/>
      </c>
      <c r="QX38">
        <f>'Dashboard M2 Imports Data'!PC14*1000</f>
        <v/>
      </c>
      <c r="QY38">
        <f>'Dashboard M2 Imports Data'!PD14*1000</f>
        <v/>
      </c>
      <c r="QZ38">
        <f>'Dashboard M2 Imports Data'!PE14*1000</f>
        <v/>
      </c>
      <c r="RA38">
        <f>'Dashboard M2 Imports Data'!PF14*1000</f>
        <v/>
      </c>
      <c r="RB38">
        <f>'Dashboard M2 Imports Data'!PG14*1000</f>
        <v/>
      </c>
      <c r="RC38">
        <f>'Dashboard M2 Imports Data'!PH14*1000</f>
        <v/>
      </c>
      <c r="RD38">
        <f>'Dashboard M2 Imports Data'!PI14*1000</f>
        <v/>
      </c>
      <c r="RE38">
        <f>'Dashboard M2 Imports Data'!PJ14*1000</f>
        <v/>
      </c>
      <c r="RF38">
        <f>'Dashboard M2 Imports Data'!PK14*1000</f>
        <v/>
      </c>
      <c r="RG38">
        <f>'Dashboard M2 Imports Data'!PL14*1000</f>
        <v/>
      </c>
      <c r="RH38">
        <f>'Dashboard M2 Imports Data'!PM14*1000</f>
        <v/>
      </c>
      <c r="RI38">
        <f>'Dashboard M2 Imports Data'!PN14*1000</f>
        <v/>
      </c>
      <c r="RJ38">
        <f>'Dashboard M2 Imports Data'!PO14*1000</f>
        <v/>
      </c>
      <c r="RK38">
        <f>'Dashboard M2 Imports Data'!PP14*1000</f>
        <v/>
      </c>
      <c r="RL38">
        <f>'Dashboard M2 Imports Data'!PQ14*1000</f>
        <v/>
      </c>
      <c r="RM38">
        <f>'Dashboard M2 Imports Data'!PR14*1000</f>
        <v/>
      </c>
      <c r="RN38">
        <f>'Dashboard M2 Imports Data'!PS14*1000</f>
        <v/>
      </c>
      <c r="RO38">
        <f>'Dashboard M2 Imports Data'!PT14*1000</f>
        <v/>
      </c>
      <c r="RP38">
        <f>'Dashboard M2 Imports Data'!PU14*1000</f>
        <v/>
      </c>
      <c r="RQ38">
        <f>'Dashboard M2 Imports Data'!PV14*1000</f>
        <v/>
      </c>
      <c r="RR38">
        <f>'Dashboard M2 Imports Data'!PW14*1000</f>
        <v/>
      </c>
      <c r="RS38">
        <f>'Dashboard M2 Imports Data'!PX14*1000</f>
        <v/>
      </c>
      <c r="RT38">
        <f>'Dashboard M2 Imports Data'!PY14*1000</f>
        <v/>
      </c>
      <c r="RU38">
        <f>'Dashboard M2 Imports Data'!PZ14*1000</f>
        <v/>
      </c>
      <c r="RV38">
        <f>'Dashboard M2 Imports Data'!QA14*1000</f>
        <v/>
      </c>
      <c r="RW38">
        <f>'Dashboard M2 Imports Data'!QB14*1000</f>
        <v/>
      </c>
      <c r="RX38">
        <f>'Dashboard M2 Imports Data'!QC14*1000</f>
        <v/>
      </c>
      <c r="RY38">
        <f>'Dashboard M2 Imports Data'!QD14*1000</f>
        <v/>
      </c>
      <c r="RZ38">
        <f>'Dashboard M2 Imports Data'!QE14*1000</f>
        <v/>
      </c>
      <c r="SA38">
        <f>'Dashboard M2 Imports Data'!QF14*1000</f>
        <v/>
      </c>
      <c r="SB38">
        <f>'Dashboard M2 Imports Data'!QG14*1000</f>
        <v/>
      </c>
      <c r="SC38">
        <f>'Dashboard M2 Imports Data'!QH14*1000</f>
        <v/>
      </c>
      <c r="SD38">
        <f>'Dashboard M2 Imports Data'!QI14*1000</f>
        <v/>
      </c>
      <c r="SE38">
        <f>'Dashboard M2 Imports Data'!QJ14*1000</f>
        <v/>
      </c>
      <c r="SF38">
        <f>'Dashboard M2 Imports Data'!QK14*1000</f>
        <v/>
      </c>
      <c r="SG38">
        <f>'Dashboard M2 Imports Data'!QL14*1000</f>
        <v/>
      </c>
      <c r="SH38">
        <f>'Dashboard M2 Imports Data'!QM14*1000</f>
        <v/>
      </c>
      <c r="SI38">
        <f>'Dashboard M2 Imports Data'!QN14*1000</f>
        <v/>
      </c>
      <c r="SJ38">
        <f>'Dashboard M2 Imports Data'!QO14*1000</f>
        <v/>
      </c>
      <c r="SK38">
        <f>'Dashboard M2 Imports Data'!QP14*1000</f>
        <v/>
      </c>
      <c r="SL38">
        <f>'Dashboard M2 Imports Data'!QQ14*1000</f>
        <v/>
      </c>
      <c r="SM38">
        <f>'Dashboard M2 Imports Data'!QR14*1000</f>
        <v/>
      </c>
      <c r="SN38">
        <f>'Dashboard M2 Imports Data'!QS14*1000</f>
        <v/>
      </c>
      <c r="SO38">
        <f>'Dashboard M2 Imports Data'!QT14*1000</f>
        <v/>
      </c>
      <c r="SP38">
        <f>'Dashboard M2 Imports Data'!QU14*1000</f>
        <v/>
      </c>
      <c r="SQ38">
        <f>'Dashboard M2 Imports Data'!QV14*1000</f>
        <v/>
      </c>
      <c r="SR38">
        <f>'Dashboard M2 Imports Data'!QW14*1000</f>
        <v/>
      </c>
      <c r="SS38">
        <f>'Dashboard M2 Imports Data'!QX14*1000</f>
        <v/>
      </c>
      <c r="ST38">
        <f>'Dashboard M2 Imports Data'!QY14*1000</f>
        <v/>
      </c>
      <c r="SU38">
        <f>'Dashboard M2 Imports Data'!QZ14*1000</f>
        <v/>
      </c>
      <c r="SV38">
        <f>'Dashboard M2 Imports Data'!RA14*1000</f>
        <v/>
      </c>
      <c r="SW38">
        <f>'Dashboard M2 Imports Data'!RB14*1000</f>
        <v/>
      </c>
      <c r="SX38">
        <f>'Dashboard M2 Imports Data'!RC14*1000</f>
        <v/>
      </c>
      <c r="SY38">
        <f>'Dashboard M2 Imports Data'!RD14*1000</f>
        <v/>
      </c>
      <c r="SZ38">
        <f>'Dashboard M2 Imports Data'!RE14*1000</f>
        <v/>
      </c>
      <c r="TA38">
        <f>'Dashboard M2 Imports Data'!RF14*1000</f>
        <v/>
      </c>
      <c r="TB38">
        <f>'Dashboard M2 Imports Data'!RG14*1000</f>
        <v/>
      </c>
      <c r="TC38">
        <f>'Dashboard M2 Imports Data'!RH14*1000</f>
        <v/>
      </c>
      <c r="TD38">
        <f>'Dashboard M2 Imports Data'!RI14*1000</f>
        <v/>
      </c>
      <c r="TE38">
        <f>'Dashboard M2 Imports Data'!RJ14*1000</f>
        <v/>
      </c>
      <c r="TF38">
        <f>'Dashboard M2 Imports Data'!RK14*1000</f>
        <v/>
      </c>
      <c r="TG38">
        <f>'Dashboard M2 Imports Data'!RL14*1000</f>
        <v/>
      </c>
      <c r="TH38">
        <f>'Dashboard M2 Imports Data'!RM14*1000</f>
        <v/>
      </c>
      <c r="TI38">
        <f>'Dashboard M2 Imports Data'!RN14*1000</f>
        <v/>
      </c>
      <c r="TJ38">
        <f>'Dashboard M2 Imports Data'!RO14*1000</f>
        <v/>
      </c>
      <c r="TK38">
        <f>'Dashboard M2 Imports Data'!RP14*1000</f>
        <v/>
      </c>
      <c r="TL38">
        <f>'Dashboard M2 Imports Data'!RQ14*1000</f>
        <v/>
      </c>
      <c r="TM38">
        <f>'Dashboard M2 Imports Data'!RR14*1000</f>
        <v/>
      </c>
      <c r="TN38">
        <f>'Dashboard M2 Imports Data'!RS14*1000</f>
        <v/>
      </c>
      <c r="TO38">
        <f>'Dashboard M2 Imports Data'!RT14*1000</f>
        <v/>
      </c>
      <c r="TP38">
        <f>'Dashboard M2 Imports Data'!RU14*1000</f>
        <v/>
      </c>
      <c r="TQ38">
        <f>'Dashboard M2 Imports Data'!RV14*1000</f>
        <v/>
      </c>
      <c r="TR38">
        <f>'Dashboard M2 Imports Data'!RW14*1000</f>
        <v/>
      </c>
      <c r="TS38">
        <f>'Dashboard M2 Imports Data'!RX14*1000</f>
        <v/>
      </c>
      <c r="TT38">
        <f>'Dashboard M2 Imports Data'!RY14*1000</f>
        <v/>
      </c>
      <c r="TU38">
        <f>'Dashboard M2 Imports Data'!RZ14*1000</f>
        <v/>
      </c>
      <c r="TV38">
        <f>'Dashboard M2 Imports Data'!SA14*1000</f>
        <v/>
      </c>
      <c r="TW38">
        <f>'Dashboard M2 Imports Data'!SB14*1000</f>
        <v/>
      </c>
      <c r="TX38">
        <f>'Dashboard M2 Imports Data'!SC14*1000</f>
        <v/>
      </c>
      <c r="TY38">
        <f>'Dashboard M2 Imports Data'!SD14*1000</f>
        <v/>
      </c>
      <c r="TZ38">
        <f>'Dashboard M2 Imports Data'!SE14*1000</f>
        <v/>
      </c>
    </row>
    <row r="39" spans="1:546">
      <c r="A39" t="s">
        <v>21</v>
      </c>
    </row>
    <row r="40" spans="1:546">
      <c r="A40" t="s">
        <v>22</v>
      </c>
    </row>
    <row r="41" spans="1:546">
      <c r="A41" t="s">
        <v>23</v>
      </c>
    </row>
    <row r="42" spans="1:546">
      <c r="A42" t="s">
        <v>24</v>
      </c>
      <c r="B42" t="s">
        <v>25</v>
      </c>
    </row>
    <row r="43" spans="1:546">
      <c r="A43" t="s">
        <v>26</v>
      </c>
    </row>
    <row r="44" spans="1:546">
      <c r="A44" t="s">
        <v>16</v>
      </c>
    </row>
    <row r="45" spans="1:546">
      <c r="A45" t="s">
        <v>28</v>
      </c>
      <c r="B45" t="s">
        <v>30</v>
      </c>
      <c r="D45" t="s">
        <v>100</v>
      </c>
      <c r="BC45">
        <f>'Dashboard M2 Imports Data'!H16</f>
        <v/>
      </c>
      <c r="BD45">
        <f>'Dashboard M2 Imports Data'!I16</f>
        <v/>
      </c>
      <c r="BE45">
        <f>'Dashboard M2 Imports Data'!J16</f>
        <v/>
      </c>
      <c r="BF45">
        <f>'Dashboard M2 Imports Data'!K16</f>
        <v/>
      </c>
      <c r="BG45">
        <f>'Dashboard M2 Imports Data'!L16</f>
        <v/>
      </c>
      <c r="BH45">
        <f>'Dashboard M2 Imports Data'!M16</f>
        <v/>
      </c>
      <c r="BI45">
        <f>'Dashboard M2 Imports Data'!N16</f>
        <v/>
      </c>
      <c r="BJ45">
        <f>'Dashboard M2 Imports Data'!O16</f>
        <v/>
      </c>
      <c r="BK45">
        <f>'Dashboard M2 Imports Data'!P16</f>
        <v/>
      </c>
      <c r="BL45">
        <f>'Dashboard M2 Imports Data'!Q16</f>
        <v/>
      </c>
      <c r="BM45">
        <f>'Dashboard M2 Imports Data'!R16</f>
        <v/>
      </c>
      <c r="BN45">
        <f>'Dashboard M2 Imports Data'!S16</f>
        <v/>
      </c>
      <c r="BO45">
        <f>'Dashboard M2 Imports Data'!T16</f>
        <v/>
      </c>
      <c r="BP45">
        <f>'Dashboard M2 Imports Data'!U16</f>
        <v/>
      </c>
      <c r="BQ45">
        <f>'Dashboard M2 Imports Data'!V16</f>
        <v/>
      </c>
      <c r="BR45">
        <f>'Dashboard M2 Imports Data'!W16</f>
        <v/>
      </c>
      <c r="BS45">
        <f>'Dashboard M2 Imports Data'!X16</f>
        <v/>
      </c>
      <c r="BT45">
        <f>'Dashboard M2 Imports Data'!Y16</f>
        <v/>
      </c>
      <c r="BU45">
        <f>'Dashboard M2 Imports Data'!Z16</f>
        <v/>
      </c>
      <c r="BV45">
        <f>'Dashboard M2 Imports Data'!AA16</f>
        <v/>
      </c>
      <c r="BW45">
        <f>'Dashboard M2 Imports Data'!AB16</f>
        <v/>
      </c>
      <c r="BX45">
        <f>'Dashboard M2 Imports Data'!AC16</f>
        <v/>
      </c>
      <c r="BY45">
        <f>'Dashboard M2 Imports Data'!AD16</f>
        <v/>
      </c>
      <c r="BZ45">
        <f>'Dashboard M2 Imports Data'!AE16</f>
        <v/>
      </c>
      <c r="CA45">
        <f>'Dashboard M2 Imports Data'!AF16</f>
        <v/>
      </c>
      <c r="CB45">
        <f>'Dashboard M2 Imports Data'!AG16</f>
        <v/>
      </c>
      <c r="CC45">
        <f>'Dashboard M2 Imports Data'!AH16</f>
        <v/>
      </c>
      <c r="CD45">
        <f>'Dashboard M2 Imports Data'!AI16</f>
        <v/>
      </c>
      <c r="CE45">
        <f>'Dashboard M2 Imports Data'!AJ16</f>
        <v/>
      </c>
      <c r="CF45">
        <f>'Dashboard M2 Imports Data'!AK16</f>
        <v/>
      </c>
      <c r="CG45">
        <f>'Dashboard M2 Imports Data'!AL16</f>
        <v/>
      </c>
      <c r="CH45">
        <f>'Dashboard M2 Imports Data'!AM16</f>
        <v/>
      </c>
      <c r="CI45">
        <f>'Dashboard M2 Imports Data'!AN16</f>
        <v/>
      </c>
      <c r="CJ45">
        <f>'Dashboard M2 Imports Data'!AO16</f>
        <v/>
      </c>
      <c r="CK45">
        <f>'Dashboard M2 Imports Data'!AP16</f>
        <v/>
      </c>
      <c r="CL45">
        <f>'Dashboard M2 Imports Data'!AQ16</f>
        <v/>
      </c>
      <c r="CM45">
        <f>'Dashboard M2 Imports Data'!AR16</f>
        <v/>
      </c>
      <c r="CN45">
        <f>'Dashboard M2 Imports Data'!AS16</f>
        <v/>
      </c>
      <c r="CO45">
        <f>'Dashboard M2 Imports Data'!AT16</f>
        <v/>
      </c>
      <c r="CP45">
        <f>'Dashboard M2 Imports Data'!AU16</f>
        <v/>
      </c>
      <c r="CQ45">
        <f>'Dashboard M2 Imports Data'!AV16</f>
        <v/>
      </c>
      <c r="CR45">
        <f>'Dashboard M2 Imports Data'!AW16</f>
        <v/>
      </c>
      <c r="CS45">
        <f>'Dashboard M2 Imports Data'!AX16</f>
        <v/>
      </c>
      <c r="CT45">
        <f>'Dashboard M2 Imports Data'!AY16</f>
        <v/>
      </c>
      <c r="CU45">
        <f>'Dashboard M2 Imports Data'!AZ16</f>
        <v/>
      </c>
      <c r="CV45">
        <f>'Dashboard M2 Imports Data'!BA16</f>
        <v/>
      </c>
      <c r="CW45">
        <f>'Dashboard M2 Imports Data'!BB16</f>
        <v/>
      </c>
      <c r="CX45">
        <f>'Dashboard M2 Imports Data'!BC16</f>
        <v/>
      </c>
      <c r="CY45">
        <f>'Dashboard M2 Imports Data'!BD16</f>
        <v/>
      </c>
      <c r="CZ45">
        <f>'Dashboard M2 Imports Data'!BE16</f>
        <v/>
      </c>
      <c r="DA45">
        <f>'Dashboard M2 Imports Data'!BF16</f>
        <v/>
      </c>
      <c r="DB45">
        <f>'Dashboard M2 Imports Data'!BG16</f>
        <v/>
      </c>
      <c r="DC45">
        <f>'Dashboard M2 Imports Data'!BH16</f>
        <v/>
      </c>
      <c r="DD45">
        <f>'Dashboard M2 Imports Data'!BI16</f>
        <v/>
      </c>
      <c r="DE45">
        <f>'Dashboard M2 Imports Data'!BJ16</f>
        <v/>
      </c>
      <c r="DF45">
        <f>'Dashboard M2 Imports Data'!BK16</f>
        <v/>
      </c>
      <c r="DG45">
        <f>'Dashboard M2 Imports Data'!BL16</f>
        <v/>
      </c>
      <c r="DH45">
        <f>'Dashboard M2 Imports Data'!BM16</f>
        <v/>
      </c>
      <c r="DI45">
        <f>'Dashboard M2 Imports Data'!BN16</f>
        <v/>
      </c>
      <c r="DJ45">
        <f>'Dashboard M2 Imports Data'!BO16</f>
        <v/>
      </c>
      <c r="DK45">
        <f>'Dashboard M2 Imports Data'!BP16</f>
        <v/>
      </c>
      <c r="DL45">
        <f>'Dashboard M2 Imports Data'!BQ16</f>
        <v/>
      </c>
      <c r="DM45">
        <f>'Dashboard M2 Imports Data'!BR16</f>
        <v/>
      </c>
      <c r="DN45">
        <f>'Dashboard M2 Imports Data'!BS16</f>
        <v/>
      </c>
      <c r="DO45">
        <f>'Dashboard M2 Imports Data'!BT16</f>
        <v/>
      </c>
      <c r="DP45">
        <f>'Dashboard M2 Imports Data'!BU16</f>
        <v/>
      </c>
      <c r="DQ45">
        <f>'Dashboard M2 Imports Data'!BV16</f>
        <v/>
      </c>
      <c r="DR45">
        <f>'Dashboard M2 Imports Data'!BW16</f>
        <v/>
      </c>
      <c r="DS45">
        <f>'Dashboard M2 Imports Data'!BX16</f>
        <v/>
      </c>
      <c r="DT45">
        <f>'Dashboard M2 Imports Data'!BY16</f>
        <v/>
      </c>
      <c r="DU45">
        <f>'Dashboard M2 Imports Data'!BZ16</f>
        <v/>
      </c>
      <c r="DV45">
        <f>'Dashboard M2 Imports Data'!CA16</f>
        <v/>
      </c>
      <c r="DW45">
        <f>'Dashboard M2 Imports Data'!CB16</f>
        <v/>
      </c>
      <c r="DX45">
        <f>'Dashboard M2 Imports Data'!CC16</f>
        <v/>
      </c>
      <c r="DY45">
        <f>'Dashboard M2 Imports Data'!CD16</f>
        <v/>
      </c>
      <c r="DZ45">
        <f>'Dashboard M2 Imports Data'!CE16</f>
        <v/>
      </c>
      <c r="EA45">
        <f>'Dashboard M2 Imports Data'!CF16</f>
        <v/>
      </c>
      <c r="EB45">
        <f>'Dashboard M2 Imports Data'!CG16</f>
        <v/>
      </c>
      <c r="EC45">
        <f>'Dashboard M2 Imports Data'!CH16</f>
        <v/>
      </c>
      <c r="ED45">
        <f>'Dashboard M2 Imports Data'!CI16</f>
        <v/>
      </c>
      <c r="EE45">
        <f>'Dashboard M2 Imports Data'!CJ16</f>
        <v/>
      </c>
      <c r="EF45">
        <f>'Dashboard M2 Imports Data'!CK16</f>
        <v/>
      </c>
      <c r="EG45">
        <f>'Dashboard M2 Imports Data'!CL16</f>
        <v/>
      </c>
      <c r="EH45">
        <f>'Dashboard M2 Imports Data'!CM16</f>
        <v/>
      </c>
      <c r="EI45">
        <f>'Dashboard M2 Imports Data'!CN16</f>
        <v/>
      </c>
      <c r="EJ45">
        <f>'Dashboard M2 Imports Data'!CO16</f>
        <v/>
      </c>
      <c r="EK45">
        <f>'Dashboard M2 Imports Data'!CP16</f>
        <v/>
      </c>
      <c r="EL45">
        <f>'Dashboard M2 Imports Data'!CQ16</f>
        <v/>
      </c>
      <c r="EM45">
        <f>'Dashboard M2 Imports Data'!CR16</f>
        <v/>
      </c>
      <c r="EN45">
        <f>'Dashboard M2 Imports Data'!CS16</f>
        <v/>
      </c>
      <c r="EO45">
        <f>'Dashboard M2 Imports Data'!CT16</f>
        <v/>
      </c>
      <c r="EP45">
        <f>'Dashboard M2 Imports Data'!CU16</f>
        <v/>
      </c>
      <c r="EQ45">
        <f>'Dashboard M2 Imports Data'!CV16</f>
        <v/>
      </c>
      <c r="ER45">
        <f>'Dashboard M2 Imports Data'!CW16</f>
        <v/>
      </c>
      <c r="ES45">
        <f>'Dashboard M2 Imports Data'!CX16</f>
        <v/>
      </c>
      <c r="ET45">
        <f>'Dashboard M2 Imports Data'!CY16</f>
        <v/>
      </c>
      <c r="EU45">
        <f>'Dashboard M2 Imports Data'!CZ16</f>
        <v/>
      </c>
      <c r="EV45">
        <f>'Dashboard M2 Imports Data'!DA16</f>
        <v/>
      </c>
      <c r="EW45">
        <f>'Dashboard M2 Imports Data'!DB16</f>
        <v/>
      </c>
      <c r="EX45">
        <f>'Dashboard M2 Imports Data'!DC16</f>
        <v/>
      </c>
      <c r="EY45">
        <f>'Dashboard M2 Imports Data'!DD16</f>
        <v/>
      </c>
      <c r="EZ45">
        <f>'Dashboard M2 Imports Data'!DE16</f>
        <v/>
      </c>
      <c r="FA45">
        <f>'Dashboard M2 Imports Data'!DF16</f>
        <v/>
      </c>
      <c r="FB45">
        <f>'Dashboard M2 Imports Data'!DG16</f>
        <v/>
      </c>
      <c r="FC45">
        <f>'Dashboard M2 Imports Data'!DH16</f>
        <v/>
      </c>
      <c r="FD45">
        <f>'Dashboard M2 Imports Data'!DI16</f>
        <v/>
      </c>
      <c r="FE45">
        <f>'Dashboard M2 Imports Data'!DJ16</f>
        <v/>
      </c>
      <c r="FF45">
        <f>'Dashboard M2 Imports Data'!DK16</f>
        <v/>
      </c>
      <c r="FG45">
        <f>'Dashboard M2 Imports Data'!DL16</f>
        <v/>
      </c>
      <c r="FH45">
        <f>'Dashboard M2 Imports Data'!DM16</f>
        <v/>
      </c>
      <c r="FI45">
        <f>'Dashboard M2 Imports Data'!DN16</f>
        <v/>
      </c>
      <c r="FJ45">
        <f>'Dashboard M2 Imports Data'!DO16</f>
        <v/>
      </c>
      <c r="FK45">
        <f>'Dashboard M2 Imports Data'!DP16</f>
        <v/>
      </c>
      <c r="FL45">
        <f>'Dashboard M2 Imports Data'!DQ16</f>
        <v/>
      </c>
      <c r="FM45">
        <f>'Dashboard M2 Imports Data'!DR16</f>
        <v/>
      </c>
      <c r="FN45">
        <f>'Dashboard M2 Imports Data'!DS16</f>
        <v/>
      </c>
      <c r="FO45">
        <f>'Dashboard M2 Imports Data'!DT16</f>
        <v/>
      </c>
      <c r="FP45">
        <f>'Dashboard M2 Imports Data'!DU16</f>
        <v/>
      </c>
      <c r="FQ45">
        <f>'Dashboard M2 Imports Data'!DV16</f>
        <v/>
      </c>
      <c r="FR45">
        <f>'Dashboard M2 Imports Data'!DW16</f>
        <v/>
      </c>
      <c r="FS45">
        <f>'Dashboard M2 Imports Data'!DX16</f>
        <v/>
      </c>
      <c r="FT45">
        <f>'Dashboard M2 Imports Data'!DY16</f>
        <v/>
      </c>
      <c r="FU45">
        <f>'Dashboard M2 Imports Data'!DZ16</f>
        <v/>
      </c>
      <c r="FV45">
        <f>'Dashboard M2 Imports Data'!EA16</f>
        <v/>
      </c>
      <c r="FW45">
        <f>'Dashboard M2 Imports Data'!EB16</f>
        <v/>
      </c>
      <c r="FX45">
        <f>'Dashboard M2 Imports Data'!EC16</f>
        <v/>
      </c>
      <c r="FY45">
        <f>'Dashboard M2 Imports Data'!ED16</f>
        <v/>
      </c>
      <c r="FZ45">
        <f>'Dashboard M2 Imports Data'!EE16</f>
        <v/>
      </c>
      <c r="GA45">
        <f>'Dashboard M2 Imports Data'!EF16</f>
        <v/>
      </c>
      <c r="GB45">
        <f>'Dashboard M2 Imports Data'!EG16</f>
        <v/>
      </c>
      <c r="GC45">
        <f>'Dashboard M2 Imports Data'!EH16</f>
        <v/>
      </c>
      <c r="GD45">
        <f>'Dashboard M2 Imports Data'!EI16</f>
        <v/>
      </c>
      <c r="GE45">
        <f>'Dashboard M2 Imports Data'!EJ16</f>
        <v/>
      </c>
      <c r="GF45">
        <f>'Dashboard M2 Imports Data'!EK16</f>
        <v/>
      </c>
      <c r="GG45">
        <f>'Dashboard M2 Imports Data'!EL16</f>
        <v/>
      </c>
      <c r="GH45">
        <f>'Dashboard M2 Imports Data'!EM16</f>
        <v/>
      </c>
      <c r="GI45">
        <f>'Dashboard M2 Imports Data'!EN16</f>
        <v/>
      </c>
      <c r="GJ45">
        <f>'Dashboard M2 Imports Data'!EO16</f>
        <v/>
      </c>
      <c r="GK45">
        <f>'Dashboard M2 Imports Data'!EP16</f>
        <v/>
      </c>
      <c r="GL45">
        <f>'Dashboard M2 Imports Data'!EQ16</f>
        <v/>
      </c>
      <c r="GM45">
        <f>'Dashboard M2 Imports Data'!ER16</f>
        <v/>
      </c>
      <c r="GN45">
        <f>'Dashboard M2 Imports Data'!ES16</f>
        <v/>
      </c>
      <c r="GO45">
        <f>'Dashboard M2 Imports Data'!ET16</f>
        <v/>
      </c>
      <c r="GP45">
        <f>'Dashboard M2 Imports Data'!EU16</f>
        <v/>
      </c>
      <c r="GQ45">
        <f>'Dashboard M2 Imports Data'!EV16</f>
        <v/>
      </c>
      <c r="GR45">
        <f>'Dashboard M2 Imports Data'!EW16</f>
        <v/>
      </c>
      <c r="GS45">
        <f>'Dashboard M2 Imports Data'!EX16</f>
        <v/>
      </c>
      <c r="GT45">
        <f>'Dashboard M2 Imports Data'!EY16</f>
        <v/>
      </c>
      <c r="GU45">
        <f>'Dashboard M2 Imports Data'!EZ16</f>
        <v/>
      </c>
      <c r="GV45">
        <f>'Dashboard M2 Imports Data'!FA16</f>
        <v/>
      </c>
      <c r="GW45">
        <f>'Dashboard M2 Imports Data'!FB16</f>
        <v/>
      </c>
      <c r="GX45">
        <f>'Dashboard M2 Imports Data'!FC16</f>
        <v/>
      </c>
      <c r="GY45">
        <f>'Dashboard M2 Imports Data'!FD16</f>
        <v/>
      </c>
      <c r="GZ45">
        <f>'Dashboard M2 Imports Data'!FE16</f>
        <v/>
      </c>
      <c r="HA45">
        <f>'Dashboard M2 Imports Data'!FF16</f>
        <v/>
      </c>
      <c r="HB45">
        <f>'Dashboard M2 Imports Data'!FG16</f>
        <v/>
      </c>
      <c r="HC45">
        <f>'Dashboard M2 Imports Data'!FH16</f>
        <v/>
      </c>
      <c r="HD45">
        <f>'Dashboard M2 Imports Data'!FI16</f>
        <v/>
      </c>
      <c r="HE45">
        <f>'Dashboard M2 Imports Data'!FJ16</f>
        <v/>
      </c>
      <c r="HF45">
        <f>'Dashboard M2 Imports Data'!FK16</f>
        <v/>
      </c>
      <c r="HG45">
        <f>'Dashboard M2 Imports Data'!FL16</f>
        <v/>
      </c>
      <c r="HH45">
        <f>'Dashboard M2 Imports Data'!FM16</f>
        <v/>
      </c>
      <c r="HI45">
        <f>'Dashboard M2 Imports Data'!FN16</f>
        <v/>
      </c>
      <c r="HJ45">
        <f>'Dashboard M2 Imports Data'!FO16</f>
        <v/>
      </c>
      <c r="HK45">
        <f>'Dashboard M2 Imports Data'!FP16</f>
        <v/>
      </c>
      <c r="HL45">
        <f>'Dashboard M2 Imports Data'!FQ16</f>
        <v/>
      </c>
      <c r="HM45">
        <f>'Dashboard M2 Imports Data'!FR16</f>
        <v/>
      </c>
      <c r="HN45">
        <f>'Dashboard M2 Imports Data'!FS16</f>
        <v/>
      </c>
      <c r="HO45">
        <f>'Dashboard M2 Imports Data'!FT16</f>
        <v/>
      </c>
      <c r="HP45">
        <f>'Dashboard M2 Imports Data'!FU16</f>
        <v/>
      </c>
      <c r="HQ45">
        <f>'Dashboard M2 Imports Data'!FV16</f>
        <v/>
      </c>
      <c r="HR45">
        <f>'Dashboard M2 Imports Data'!FW16</f>
        <v/>
      </c>
      <c r="HS45">
        <f>'Dashboard M2 Imports Data'!FX16</f>
        <v/>
      </c>
      <c r="HT45">
        <f>'Dashboard M2 Imports Data'!FY16</f>
        <v/>
      </c>
      <c r="HU45">
        <f>'Dashboard M2 Imports Data'!FZ16</f>
        <v/>
      </c>
      <c r="HV45">
        <f>'Dashboard M2 Imports Data'!GA16</f>
        <v/>
      </c>
      <c r="HW45">
        <f>'Dashboard M2 Imports Data'!GB16</f>
        <v/>
      </c>
      <c r="HX45">
        <f>'Dashboard M2 Imports Data'!GC16</f>
        <v/>
      </c>
      <c r="HY45">
        <f>'Dashboard M2 Imports Data'!GD16</f>
        <v/>
      </c>
      <c r="HZ45">
        <f>'Dashboard M2 Imports Data'!GE16</f>
        <v/>
      </c>
      <c r="IA45">
        <f>'Dashboard M2 Imports Data'!GF16</f>
        <v/>
      </c>
      <c r="IB45">
        <f>'Dashboard M2 Imports Data'!GG16</f>
        <v/>
      </c>
      <c r="IC45">
        <f>'Dashboard M2 Imports Data'!GH16</f>
        <v/>
      </c>
      <c r="ID45">
        <f>'Dashboard M2 Imports Data'!GI16</f>
        <v/>
      </c>
      <c r="IE45">
        <f>'Dashboard M2 Imports Data'!GJ16</f>
        <v/>
      </c>
      <c r="IF45">
        <f>'Dashboard M2 Imports Data'!GK16</f>
        <v/>
      </c>
      <c r="IG45">
        <f>'Dashboard M2 Imports Data'!GL16</f>
        <v/>
      </c>
      <c r="IH45">
        <f>'Dashboard M2 Imports Data'!GM16</f>
        <v/>
      </c>
      <c r="II45">
        <f>'Dashboard M2 Imports Data'!GN16</f>
        <v/>
      </c>
      <c r="IJ45">
        <f>'Dashboard M2 Imports Data'!GO16</f>
        <v/>
      </c>
      <c r="IK45">
        <f>'Dashboard M2 Imports Data'!GP16</f>
        <v/>
      </c>
      <c r="IL45">
        <f>'Dashboard M2 Imports Data'!GQ16</f>
        <v/>
      </c>
      <c r="IM45">
        <f>'Dashboard M2 Imports Data'!GR16</f>
        <v/>
      </c>
      <c r="IN45">
        <f>'Dashboard M2 Imports Data'!GS16</f>
        <v/>
      </c>
      <c r="IO45">
        <f>'Dashboard M2 Imports Data'!GT16</f>
        <v/>
      </c>
      <c r="IP45">
        <f>'Dashboard M2 Imports Data'!GU16</f>
        <v/>
      </c>
      <c r="IQ45">
        <f>'Dashboard M2 Imports Data'!GV16</f>
        <v/>
      </c>
      <c r="IR45">
        <f>'Dashboard M2 Imports Data'!GW16</f>
        <v/>
      </c>
      <c r="IS45">
        <f>'Dashboard M2 Imports Data'!GX16</f>
        <v/>
      </c>
      <c r="IT45">
        <f>'Dashboard M2 Imports Data'!GY16</f>
        <v/>
      </c>
      <c r="IU45">
        <f>'Dashboard M2 Imports Data'!GZ16</f>
        <v/>
      </c>
      <c r="IV45">
        <f>'Dashboard M2 Imports Data'!HA16</f>
        <v/>
      </c>
      <c r="IW45">
        <f>'Dashboard M2 Imports Data'!HB16</f>
        <v/>
      </c>
      <c r="IX45">
        <f>'Dashboard M2 Imports Data'!HC16</f>
        <v/>
      </c>
      <c r="IY45">
        <f>'Dashboard M2 Imports Data'!HD16</f>
        <v/>
      </c>
      <c r="IZ45">
        <f>'Dashboard M2 Imports Data'!HE16</f>
        <v/>
      </c>
      <c r="JA45">
        <f>'Dashboard M2 Imports Data'!HF16</f>
        <v/>
      </c>
      <c r="JB45">
        <f>'Dashboard M2 Imports Data'!HG16</f>
        <v/>
      </c>
      <c r="JC45">
        <f>'Dashboard M2 Imports Data'!HH16</f>
        <v/>
      </c>
      <c r="JD45">
        <f>'Dashboard M2 Imports Data'!HI16</f>
        <v/>
      </c>
      <c r="JE45">
        <f>'Dashboard M2 Imports Data'!HJ16</f>
        <v/>
      </c>
      <c r="JF45">
        <f>'Dashboard M2 Imports Data'!HK16</f>
        <v/>
      </c>
      <c r="JG45">
        <f>'Dashboard M2 Imports Data'!HL16</f>
        <v/>
      </c>
      <c r="JH45">
        <f>'Dashboard M2 Imports Data'!HM16</f>
        <v/>
      </c>
      <c r="JI45">
        <f>'Dashboard M2 Imports Data'!HN16</f>
        <v/>
      </c>
      <c r="JJ45">
        <f>'Dashboard M2 Imports Data'!HO16</f>
        <v/>
      </c>
      <c r="JK45">
        <f>'Dashboard M2 Imports Data'!HP16</f>
        <v/>
      </c>
      <c r="JL45">
        <f>'Dashboard M2 Imports Data'!HQ16</f>
        <v/>
      </c>
      <c r="JM45">
        <f>'Dashboard M2 Imports Data'!HR16</f>
        <v/>
      </c>
      <c r="JN45">
        <f>'Dashboard M2 Imports Data'!HS16</f>
        <v/>
      </c>
      <c r="JO45">
        <f>'Dashboard M2 Imports Data'!HT16</f>
        <v/>
      </c>
      <c r="JP45">
        <f>'Dashboard M2 Imports Data'!HU16</f>
        <v/>
      </c>
      <c r="JQ45">
        <f>'Dashboard M2 Imports Data'!HV16</f>
        <v/>
      </c>
      <c r="JR45">
        <f>'Dashboard M2 Imports Data'!HW16</f>
        <v/>
      </c>
      <c r="JS45">
        <f>'Dashboard M2 Imports Data'!HX16</f>
        <v/>
      </c>
      <c r="JT45">
        <f>'Dashboard M2 Imports Data'!HY16</f>
        <v/>
      </c>
      <c r="JU45">
        <f>'Dashboard M2 Imports Data'!HZ16</f>
        <v/>
      </c>
      <c r="JV45">
        <f>'Dashboard M2 Imports Data'!IA16</f>
        <v/>
      </c>
      <c r="JW45">
        <f>'Dashboard M2 Imports Data'!IB16</f>
        <v/>
      </c>
      <c r="JX45">
        <f>'Dashboard M2 Imports Data'!IC16</f>
        <v/>
      </c>
      <c r="JY45">
        <f>'Dashboard M2 Imports Data'!ID16</f>
        <v/>
      </c>
      <c r="JZ45">
        <f>'Dashboard M2 Imports Data'!IE16</f>
        <v/>
      </c>
      <c r="KA45">
        <f>'Dashboard M2 Imports Data'!IF16</f>
        <v/>
      </c>
      <c r="KB45">
        <f>'Dashboard M2 Imports Data'!IG16</f>
        <v/>
      </c>
      <c r="KC45">
        <f>'Dashboard M2 Imports Data'!IH16</f>
        <v/>
      </c>
      <c r="KD45">
        <f>'Dashboard M2 Imports Data'!II16</f>
        <v/>
      </c>
      <c r="KE45">
        <f>'Dashboard M2 Imports Data'!IJ16</f>
        <v/>
      </c>
      <c r="KF45">
        <f>'Dashboard M2 Imports Data'!IK16</f>
        <v/>
      </c>
      <c r="KG45">
        <f>'Dashboard M2 Imports Data'!IL16</f>
        <v/>
      </c>
      <c r="KH45">
        <f>'Dashboard M2 Imports Data'!IM16</f>
        <v/>
      </c>
      <c r="KI45">
        <f>'Dashboard M2 Imports Data'!IN16</f>
        <v/>
      </c>
      <c r="KJ45">
        <f>'Dashboard M2 Imports Data'!IO16</f>
        <v/>
      </c>
      <c r="KK45">
        <f>'Dashboard M2 Imports Data'!IP16</f>
        <v/>
      </c>
      <c r="KL45">
        <f>'Dashboard M2 Imports Data'!IQ16</f>
        <v/>
      </c>
      <c r="KM45">
        <f>'Dashboard M2 Imports Data'!IR16</f>
        <v/>
      </c>
      <c r="KN45">
        <f>'Dashboard M2 Imports Data'!IS16</f>
        <v/>
      </c>
      <c r="KO45">
        <f>'Dashboard M2 Imports Data'!IT16</f>
        <v/>
      </c>
      <c r="KP45">
        <f>'Dashboard M2 Imports Data'!IU16</f>
        <v/>
      </c>
      <c r="KQ45">
        <f>'Dashboard M2 Imports Data'!IV16</f>
        <v/>
      </c>
      <c r="KR45">
        <f>'Dashboard M2 Imports Data'!IW16</f>
        <v/>
      </c>
      <c r="KS45">
        <f>'Dashboard M2 Imports Data'!IX16</f>
        <v/>
      </c>
      <c r="KT45">
        <f>'Dashboard M2 Imports Data'!IY16</f>
        <v/>
      </c>
      <c r="KU45">
        <f>'Dashboard M2 Imports Data'!IZ16</f>
        <v/>
      </c>
      <c r="KV45">
        <f>'Dashboard M2 Imports Data'!JA16</f>
        <v/>
      </c>
      <c r="KW45">
        <f>'Dashboard M2 Imports Data'!JB16</f>
        <v/>
      </c>
      <c r="KX45">
        <f>'Dashboard M2 Imports Data'!JC16</f>
        <v/>
      </c>
      <c r="KY45">
        <f>'Dashboard M2 Imports Data'!JD16</f>
        <v/>
      </c>
      <c r="KZ45">
        <f>'Dashboard M2 Imports Data'!JE16</f>
        <v/>
      </c>
      <c r="LA45">
        <f>'Dashboard M2 Imports Data'!JF16</f>
        <v/>
      </c>
      <c r="LB45">
        <f>'Dashboard M2 Imports Data'!JG16</f>
        <v/>
      </c>
      <c r="LC45">
        <f>'Dashboard M2 Imports Data'!JH16</f>
        <v/>
      </c>
      <c r="LD45">
        <f>'Dashboard M2 Imports Data'!JI16</f>
        <v/>
      </c>
      <c r="LE45">
        <f>'Dashboard M2 Imports Data'!JJ16</f>
        <v/>
      </c>
      <c r="LF45">
        <f>'Dashboard M2 Imports Data'!JK16</f>
        <v/>
      </c>
      <c r="LG45">
        <f>'Dashboard M2 Imports Data'!JL16</f>
        <v/>
      </c>
      <c r="LH45">
        <f>'Dashboard M2 Imports Data'!JM16</f>
        <v/>
      </c>
      <c r="LI45">
        <f>'Dashboard M2 Imports Data'!JN16</f>
        <v/>
      </c>
      <c r="LJ45">
        <f>'Dashboard M2 Imports Data'!JO16</f>
        <v/>
      </c>
      <c r="LK45">
        <f>'Dashboard M2 Imports Data'!JP16</f>
        <v/>
      </c>
      <c r="LL45">
        <f>'Dashboard M2 Imports Data'!JQ16</f>
        <v/>
      </c>
      <c r="LM45">
        <f>'Dashboard M2 Imports Data'!JR16</f>
        <v/>
      </c>
      <c r="LN45">
        <f>'Dashboard M2 Imports Data'!JS16</f>
        <v/>
      </c>
      <c r="LO45">
        <f>'Dashboard M2 Imports Data'!JT16</f>
        <v/>
      </c>
      <c r="LP45">
        <f>'Dashboard M2 Imports Data'!JU16</f>
        <v/>
      </c>
      <c r="LQ45">
        <f>'Dashboard M2 Imports Data'!JV16</f>
        <v/>
      </c>
      <c r="LR45">
        <f>'Dashboard M2 Imports Data'!JW16</f>
        <v/>
      </c>
      <c r="LS45">
        <f>'Dashboard M2 Imports Data'!JX16</f>
        <v/>
      </c>
      <c r="LT45">
        <f>'Dashboard M2 Imports Data'!JY16</f>
        <v/>
      </c>
      <c r="LU45">
        <f>'Dashboard M2 Imports Data'!JZ16</f>
        <v/>
      </c>
      <c r="LV45">
        <f>'Dashboard M2 Imports Data'!KA16</f>
        <v/>
      </c>
      <c r="LW45">
        <f>'Dashboard M2 Imports Data'!KB16</f>
        <v/>
      </c>
      <c r="LX45">
        <f>'Dashboard M2 Imports Data'!KC16</f>
        <v/>
      </c>
      <c r="LY45">
        <f>'Dashboard M2 Imports Data'!KD16</f>
        <v/>
      </c>
      <c r="LZ45">
        <f>'Dashboard M2 Imports Data'!KE16</f>
        <v/>
      </c>
      <c r="MA45">
        <f>'Dashboard M2 Imports Data'!KF16</f>
        <v/>
      </c>
      <c r="MB45">
        <f>'Dashboard M2 Imports Data'!KG16</f>
        <v/>
      </c>
      <c r="MC45">
        <f>'Dashboard M2 Imports Data'!KH16</f>
        <v/>
      </c>
      <c r="MD45">
        <f>'Dashboard M2 Imports Data'!KI16</f>
        <v/>
      </c>
      <c r="ME45">
        <f>'Dashboard M2 Imports Data'!KJ16</f>
        <v/>
      </c>
      <c r="MF45">
        <f>'Dashboard M2 Imports Data'!KK16</f>
        <v/>
      </c>
      <c r="MG45">
        <f>'Dashboard M2 Imports Data'!KL16</f>
        <v/>
      </c>
      <c r="MH45">
        <f>'Dashboard M2 Imports Data'!KM16</f>
        <v/>
      </c>
      <c r="MI45">
        <f>'Dashboard M2 Imports Data'!KN16</f>
        <v/>
      </c>
      <c r="MJ45">
        <f>'Dashboard M2 Imports Data'!KO16</f>
        <v/>
      </c>
      <c r="MK45">
        <f>'Dashboard M2 Imports Data'!KP16</f>
        <v/>
      </c>
      <c r="ML45">
        <f>'Dashboard M2 Imports Data'!KQ16</f>
        <v/>
      </c>
      <c r="MM45">
        <f>'Dashboard M2 Imports Data'!KR16</f>
        <v/>
      </c>
      <c r="MN45">
        <f>'Dashboard M2 Imports Data'!KS16</f>
        <v/>
      </c>
      <c r="MO45">
        <f>'Dashboard M2 Imports Data'!KT16</f>
        <v/>
      </c>
      <c r="MP45">
        <f>'Dashboard M2 Imports Data'!KU16</f>
        <v/>
      </c>
      <c r="MQ45">
        <f>'Dashboard M2 Imports Data'!KV16</f>
        <v/>
      </c>
      <c r="MR45">
        <f>'Dashboard M2 Imports Data'!KW16</f>
        <v/>
      </c>
      <c r="MS45">
        <f>'Dashboard M2 Imports Data'!KX16</f>
        <v/>
      </c>
      <c r="MT45">
        <f>'Dashboard M2 Imports Data'!KY16</f>
        <v/>
      </c>
      <c r="MU45">
        <f>'Dashboard M2 Imports Data'!KZ16</f>
        <v/>
      </c>
      <c r="MV45">
        <f>'Dashboard M2 Imports Data'!LA16</f>
        <v/>
      </c>
      <c r="MW45">
        <f>'Dashboard M2 Imports Data'!LB16</f>
        <v/>
      </c>
      <c r="MX45">
        <f>'Dashboard M2 Imports Data'!LC16</f>
        <v/>
      </c>
      <c r="MY45">
        <f>'Dashboard M2 Imports Data'!LD16</f>
        <v/>
      </c>
      <c r="MZ45">
        <f>'Dashboard M2 Imports Data'!LE16</f>
        <v/>
      </c>
      <c r="NA45">
        <f>'Dashboard M2 Imports Data'!LF16</f>
        <v/>
      </c>
      <c r="NB45">
        <f>'Dashboard M2 Imports Data'!LG16</f>
        <v/>
      </c>
      <c r="NC45">
        <f>'Dashboard M2 Imports Data'!LH16</f>
        <v/>
      </c>
      <c r="ND45">
        <f>'Dashboard M2 Imports Data'!LI16</f>
        <v/>
      </c>
      <c r="NE45">
        <f>'Dashboard M2 Imports Data'!LJ16</f>
        <v/>
      </c>
      <c r="NF45">
        <f>'Dashboard M2 Imports Data'!LK16</f>
        <v/>
      </c>
      <c r="NG45">
        <f>'Dashboard M2 Imports Data'!LL16</f>
        <v/>
      </c>
      <c r="NH45">
        <f>'Dashboard M2 Imports Data'!LM16</f>
        <v/>
      </c>
      <c r="NI45">
        <f>'Dashboard M2 Imports Data'!LN16</f>
        <v/>
      </c>
      <c r="NJ45">
        <f>'Dashboard M2 Imports Data'!LO16</f>
        <v/>
      </c>
      <c r="NK45">
        <f>'Dashboard M2 Imports Data'!LP16</f>
        <v/>
      </c>
      <c r="NL45">
        <f>'Dashboard M2 Imports Data'!LQ16</f>
        <v/>
      </c>
      <c r="NM45">
        <f>'Dashboard M2 Imports Data'!LR16</f>
        <v/>
      </c>
      <c r="NN45">
        <f>'Dashboard M2 Imports Data'!LS16</f>
        <v/>
      </c>
      <c r="NO45">
        <f>'Dashboard M2 Imports Data'!LT16</f>
        <v/>
      </c>
      <c r="NP45">
        <f>'Dashboard M2 Imports Data'!LU16</f>
        <v/>
      </c>
      <c r="NQ45">
        <f>'Dashboard M2 Imports Data'!LV16</f>
        <v/>
      </c>
      <c r="NR45">
        <f>'Dashboard M2 Imports Data'!LW16</f>
        <v/>
      </c>
      <c r="NS45">
        <f>'Dashboard M2 Imports Data'!LX16</f>
        <v/>
      </c>
      <c r="NT45">
        <f>'Dashboard M2 Imports Data'!LY16</f>
        <v/>
      </c>
      <c r="NU45">
        <f>'Dashboard M2 Imports Data'!LZ16</f>
        <v/>
      </c>
      <c r="NV45">
        <f>'Dashboard M2 Imports Data'!MA16</f>
        <v/>
      </c>
      <c r="NW45">
        <f>'Dashboard M2 Imports Data'!MB16</f>
        <v/>
      </c>
      <c r="NX45">
        <f>'Dashboard M2 Imports Data'!MC16</f>
        <v/>
      </c>
      <c r="NY45">
        <f>'Dashboard M2 Imports Data'!MD16</f>
        <v/>
      </c>
      <c r="NZ45">
        <f>'Dashboard M2 Imports Data'!ME16</f>
        <v/>
      </c>
      <c r="OA45">
        <f>'Dashboard M2 Imports Data'!MF16</f>
        <v/>
      </c>
      <c r="OB45">
        <f>'Dashboard M2 Imports Data'!MG16</f>
        <v/>
      </c>
      <c r="OC45">
        <f>'Dashboard M2 Imports Data'!MH16</f>
        <v/>
      </c>
      <c r="OD45">
        <f>'Dashboard M2 Imports Data'!MI16</f>
        <v/>
      </c>
      <c r="OE45">
        <f>'Dashboard M2 Imports Data'!MJ16</f>
        <v/>
      </c>
      <c r="OF45">
        <f>'Dashboard M2 Imports Data'!MK16</f>
        <v/>
      </c>
      <c r="OG45">
        <f>'Dashboard M2 Imports Data'!ML16</f>
        <v/>
      </c>
      <c r="OH45">
        <f>'Dashboard M2 Imports Data'!MM16</f>
        <v/>
      </c>
      <c r="OI45">
        <f>'Dashboard M2 Imports Data'!MN16</f>
        <v/>
      </c>
      <c r="OJ45">
        <f>'Dashboard M2 Imports Data'!MO16</f>
        <v/>
      </c>
      <c r="OK45">
        <f>'Dashboard M2 Imports Data'!MP16</f>
        <v/>
      </c>
      <c r="OL45">
        <f>'Dashboard M2 Imports Data'!MQ16</f>
        <v/>
      </c>
      <c r="OM45">
        <f>'Dashboard M2 Imports Data'!MR16</f>
        <v/>
      </c>
      <c r="ON45">
        <f>'Dashboard M2 Imports Data'!MS16</f>
        <v/>
      </c>
      <c r="OO45">
        <f>'Dashboard M2 Imports Data'!MT16</f>
        <v/>
      </c>
      <c r="OP45">
        <f>'Dashboard M2 Imports Data'!MU16</f>
        <v/>
      </c>
      <c r="OQ45">
        <f>'Dashboard M2 Imports Data'!MV16</f>
        <v/>
      </c>
      <c r="OR45">
        <f>'Dashboard M2 Imports Data'!MW16</f>
        <v/>
      </c>
      <c r="OS45">
        <f>'Dashboard M2 Imports Data'!MX16</f>
        <v/>
      </c>
      <c r="OT45">
        <f>'Dashboard M2 Imports Data'!MY16</f>
        <v/>
      </c>
      <c r="OU45">
        <f>'Dashboard M2 Imports Data'!MZ16</f>
        <v/>
      </c>
      <c r="OV45">
        <f>'Dashboard M2 Imports Data'!NA16</f>
        <v/>
      </c>
      <c r="OW45">
        <f>'Dashboard M2 Imports Data'!NB16</f>
        <v/>
      </c>
      <c r="OX45">
        <f>'Dashboard M2 Imports Data'!NC16</f>
        <v/>
      </c>
      <c r="OY45">
        <f>'Dashboard M2 Imports Data'!ND16</f>
        <v/>
      </c>
      <c r="OZ45">
        <f>'Dashboard M2 Imports Data'!NE16</f>
        <v/>
      </c>
      <c r="PA45">
        <f>'Dashboard M2 Imports Data'!NF16</f>
        <v/>
      </c>
      <c r="PB45">
        <f>'Dashboard M2 Imports Data'!NG16</f>
        <v/>
      </c>
      <c r="PC45">
        <f>'Dashboard M2 Imports Data'!NH16</f>
        <v/>
      </c>
      <c r="PD45">
        <f>'Dashboard M2 Imports Data'!NI16</f>
        <v/>
      </c>
      <c r="PE45">
        <f>'Dashboard M2 Imports Data'!NJ16</f>
        <v/>
      </c>
      <c r="PF45">
        <f>'Dashboard M2 Imports Data'!NK16</f>
        <v/>
      </c>
      <c r="PG45">
        <f>'Dashboard M2 Imports Data'!NL16</f>
        <v/>
      </c>
      <c r="PH45">
        <f>'Dashboard M2 Imports Data'!NM16</f>
        <v/>
      </c>
      <c r="PI45">
        <f>'Dashboard M2 Imports Data'!NN16</f>
        <v/>
      </c>
      <c r="PJ45">
        <f>'Dashboard M2 Imports Data'!NO16</f>
        <v/>
      </c>
      <c r="PK45">
        <f>'Dashboard M2 Imports Data'!NP16</f>
        <v/>
      </c>
      <c r="PL45">
        <f>'Dashboard M2 Imports Data'!NQ16</f>
        <v/>
      </c>
      <c r="PM45">
        <f>'Dashboard M2 Imports Data'!NR16</f>
        <v/>
      </c>
      <c r="PN45">
        <f>'Dashboard M2 Imports Data'!NS16</f>
        <v/>
      </c>
      <c r="PO45">
        <f>'Dashboard M2 Imports Data'!NT16</f>
        <v/>
      </c>
      <c r="PP45">
        <f>'Dashboard M2 Imports Data'!NU16</f>
        <v/>
      </c>
      <c r="PQ45">
        <f>'Dashboard M2 Imports Data'!NV16</f>
        <v/>
      </c>
      <c r="PR45">
        <f>'Dashboard M2 Imports Data'!NW16</f>
        <v/>
      </c>
      <c r="PS45">
        <f>'Dashboard M2 Imports Data'!NX16</f>
        <v/>
      </c>
      <c r="PT45">
        <f>'Dashboard M2 Imports Data'!NY16</f>
        <v/>
      </c>
      <c r="PU45">
        <f>'Dashboard M2 Imports Data'!NZ16</f>
        <v/>
      </c>
      <c r="PV45">
        <f>'Dashboard M2 Imports Data'!OA16</f>
        <v/>
      </c>
      <c r="PW45">
        <f>'Dashboard M2 Imports Data'!OB16</f>
        <v/>
      </c>
      <c r="PX45">
        <f>'Dashboard M2 Imports Data'!OC16</f>
        <v/>
      </c>
      <c r="PY45">
        <f>'Dashboard M2 Imports Data'!OD16</f>
        <v/>
      </c>
      <c r="PZ45">
        <f>'Dashboard M2 Imports Data'!OE16</f>
        <v/>
      </c>
      <c r="QA45">
        <f>'Dashboard M2 Imports Data'!OF16</f>
        <v/>
      </c>
      <c r="QB45">
        <f>'Dashboard M2 Imports Data'!OG16</f>
        <v/>
      </c>
      <c r="QC45">
        <f>'Dashboard M2 Imports Data'!OH16</f>
        <v/>
      </c>
      <c r="QD45">
        <f>'Dashboard M2 Imports Data'!OI16</f>
        <v/>
      </c>
      <c r="QE45">
        <f>'Dashboard M2 Imports Data'!OJ16</f>
        <v/>
      </c>
      <c r="QF45">
        <f>'Dashboard M2 Imports Data'!OK16</f>
        <v/>
      </c>
      <c r="QG45">
        <f>'Dashboard M2 Imports Data'!OL16</f>
        <v/>
      </c>
      <c r="QH45">
        <f>'Dashboard M2 Imports Data'!OM16</f>
        <v/>
      </c>
      <c r="QI45">
        <f>'Dashboard M2 Imports Data'!ON16</f>
        <v/>
      </c>
      <c r="QJ45">
        <f>'Dashboard M2 Imports Data'!OO16</f>
        <v/>
      </c>
      <c r="QK45">
        <f>'Dashboard M2 Imports Data'!OP16</f>
        <v/>
      </c>
      <c r="QL45">
        <f>'Dashboard M2 Imports Data'!OQ16</f>
        <v/>
      </c>
      <c r="QM45">
        <f>'Dashboard M2 Imports Data'!OR16</f>
        <v/>
      </c>
      <c r="QN45">
        <f>'Dashboard M2 Imports Data'!OS16</f>
        <v/>
      </c>
      <c r="QO45">
        <f>'Dashboard M2 Imports Data'!OT16</f>
        <v/>
      </c>
      <c r="QP45">
        <f>'Dashboard M2 Imports Data'!OU16</f>
        <v/>
      </c>
      <c r="QQ45">
        <f>'Dashboard M2 Imports Data'!OV16</f>
        <v/>
      </c>
      <c r="QR45">
        <f>'Dashboard M2 Imports Data'!OW16</f>
        <v/>
      </c>
      <c r="QS45">
        <f>'Dashboard M2 Imports Data'!OX16</f>
        <v/>
      </c>
      <c r="QT45">
        <f>'Dashboard M2 Imports Data'!OY16</f>
        <v/>
      </c>
      <c r="QU45">
        <f>'Dashboard M2 Imports Data'!OZ16</f>
        <v/>
      </c>
      <c r="QV45">
        <f>'Dashboard M2 Imports Data'!PA16</f>
        <v/>
      </c>
      <c r="QW45">
        <f>'Dashboard M2 Imports Data'!PB16</f>
        <v/>
      </c>
      <c r="QX45">
        <f>'Dashboard M2 Imports Data'!PC16</f>
        <v/>
      </c>
      <c r="QY45">
        <f>'Dashboard M2 Imports Data'!PD16</f>
        <v/>
      </c>
      <c r="QZ45">
        <f>'Dashboard M2 Imports Data'!PE16</f>
        <v/>
      </c>
      <c r="RA45">
        <f>'Dashboard M2 Imports Data'!PF16</f>
        <v/>
      </c>
      <c r="RB45">
        <f>'Dashboard M2 Imports Data'!PG16</f>
        <v/>
      </c>
      <c r="RC45">
        <f>'Dashboard M2 Imports Data'!PH16</f>
        <v/>
      </c>
      <c r="RD45">
        <f>'Dashboard M2 Imports Data'!PI16</f>
        <v/>
      </c>
      <c r="RE45">
        <f>'Dashboard M2 Imports Data'!PJ16</f>
        <v/>
      </c>
      <c r="RF45">
        <f>'Dashboard M2 Imports Data'!PK16</f>
        <v/>
      </c>
      <c r="RG45">
        <f>'Dashboard M2 Imports Data'!PL16</f>
        <v/>
      </c>
      <c r="RH45">
        <f>'Dashboard M2 Imports Data'!PM16</f>
        <v/>
      </c>
      <c r="RI45">
        <f>'Dashboard M2 Imports Data'!PN16</f>
        <v/>
      </c>
      <c r="RJ45">
        <f>'Dashboard M2 Imports Data'!PO16</f>
        <v/>
      </c>
      <c r="RK45">
        <f>'Dashboard M2 Imports Data'!PP16</f>
        <v/>
      </c>
      <c r="RL45">
        <f>'Dashboard M2 Imports Data'!PQ16</f>
        <v/>
      </c>
      <c r="RM45">
        <f>'Dashboard M2 Imports Data'!PR16</f>
        <v/>
      </c>
      <c r="RN45">
        <f>'Dashboard M2 Imports Data'!PS16</f>
        <v/>
      </c>
      <c r="RO45">
        <f>'Dashboard M2 Imports Data'!PT16</f>
        <v/>
      </c>
      <c r="RP45">
        <f>'Dashboard M2 Imports Data'!PU16</f>
        <v/>
      </c>
      <c r="RQ45">
        <f>'Dashboard M2 Imports Data'!PV16</f>
        <v/>
      </c>
      <c r="RR45">
        <f>'Dashboard M2 Imports Data'!PW16</f>
        <v/>
      </c>
      <c r="RS45">
        <f>'Dashboard M2 Imports Data'!PX16</f>
        <v/>
      </c>
      <c r="RT45">
        <f>'Dashboard M2 Imports Data'!PY16</f>
        <v/>
      </c>
      <c r="RU45">
        <f>'Dashboard M2 Imports Data'!PZ16</f>
        <v/>
      </c>
      <c r="RV45">
        <f>'Dashboard M2 Imports Data'!QA16</f>
        <v/>
      </c>
      <c r="RW45">
        <f>'Dashboard M2 Imports Data'!QB16</f>
        <v/>
      </c>
      <c r="RX45">
        <f>'Dashboard M2 Imports Data'!QC16</f>
        <v/>
      </c>
      <c r="RY45">
        <f>'Dashboard M2 Imports Data'!QD16</f>
        <v/>
      </c>
      <c r="RZ45">
        <f>'Dashboard M2 Imports Data'!QE16</f>
        <v/>
      </c>
      <c r="SA45">
        <f>'Dashboard M2 Imports Data'!QF16</f>
        <v/>
      </c>
      <c r="SB45">
        <f>'Dashboard M2 Imports Data'!QG16</f>
        <v/>
      </c>
      <c r="SC45">
        <f>'Dashboard M2 Imports Data'!QH16</f>
        <v/>
      </c>
      <c r="SD45">
        <f>'Dashboard M2 Imports Data'!QI16</f>
        <v/>
      </c>
      <c r="SE45">
        <f>'Dashboard M2 Imports Data'!QJ16</f>
        <v/>
      </c>
      <c r="SF45">
        <f>'Dashboard M2 Imports Data'!QK16</f>
        <v/>
      </c>
      <c r="SG45">
        <f>'Dashboard M2 Imports Data'!QL16</f>
        <v/>
      </c>
      <c r="SH45">
        <f>'Dashboard M2 Imports Data'!QM16</f>
        <v/>
      </c>
      <c r="SI45">
        <f>'Dashboard M2 Imports Data'!QN16</f>
        <v/>
      </c>
      <c r="SJ45">
        <f>'Dashboard M2 Imports Data'!QO16</f>
        <v/>
      </c>
      <c r="SK45">
        <f>'Dashboard M2 Imports Data'!QP16</f>
        <v/>
      </c>
      <c r="SL45">
        <f>'Dashboard M2 Imports Data'!QQ16</f>
        <v/>
      </c>
      <c r="SM45">
        <f>'Dashboard M2 Imports Data'!QR16</f>
        <v/>
      </c>
      <c r="SN45">
        <f>'Dashboard M2 Imports Data'!QS16</f>
        <v/>
      </c>
      <c r="SO45">
        <f>'Dashboard M2 Imports Data'!QT16</f>
        <v/>
      </c>
      <c r="SP45">
        <f>'Dashboard M2 Imports Data'!QU16</f>
        <v/>
      </c>
      <c r="SQ45">
        <f>'Dashboard M2 Imports Data'!QV16</f>
        <v/>
      </c>
      <c r="SR45">
        <f>'Dashboard M2 Imports Data'!QW16</f>
        <v/>
      </c>
      <c r="SS45">
        <f>'Dashboard M2 Imports Data'!QX16</f>
        <v/>
      </c>
      <c r="ST45">
        <f>'Dashboard M2 Imports Data'!QY16</f>
        <v/>
      </c>
      <c r="SU45">
        <f>'Dashboard M2 Imports Data'!QZ16</f>
        <v/>
      </c>
      <c r="SV45">
        <f>'Dashboard M2 Imports Data'!RA16</f>
        <v/>
      </c>
      <c r="SW45">
        <f>'Dashboard M2 Imports Data'!RB16</f>
        <v/>
      </c>
      <c r="SX45">
        <f>'Dashboard M2 Imports Data'!RC16</f>
        <v/>
      </c>
      <c r="SY45">
        <f>'Dashboard M2 Imports Data'!RD16</f>
        <v/>
      </c>
      <c r="SZ45">
        <f>'Dashboard M2 Imports Data'!RE16</f>
        <v/>
      </c>
      <c r="TA45">
        <f>'Dashboard M2 Imports Data'!RF16</f>
        <v/>
      </c>
      <c r="TB45">
        <f>'Dashboard M2 Imports Data'!RG16</f>
        <v/>
      </c>
      <c r="TC45">
        <f>'Dashboard M2 Imports Data'!RH16</f>
        <v/>
      </c>
      <c r="TD45">
        <f>'Dashboard M2 Imports Data'!RI16</f>
        <v/>
      </c>
      <c r="TE45">
        <f>'Dashboard M2 Imports Data'!RJ16</f>
        <v/>
      </c>
      <c r="TF45">
        <f>'Dashboard M2 Imports Data'!RK16</f>
        <v/>
      </c>
      <c r="TG45">
        <f>'Dashboard M2 Imports Data'!RL16</f>
        <v/>
      </c>
      <c r="TH45">
        <f>'Dashboard M2 Imports Data'!RM16</f>
        <v/>
      </c>
      <c r="TI45">
        <f>'Dashboard M2 Imports Data'!RN16</f>
        <v/>
      </c>
      <c r="TJ45">
        <f>'Dashboard M2 Imports Data'!RO16</f>
        <v/>
      </c>
      <c r="TK45">
        <f>'Dashboard M2 Imports Data'!RP16</f>
        <v/>
      </c>
      <c r="TL45">
        <f>'Dashboard M2 Imports Data'!RQ16</f>
        <v/>
      </c>
      <c r="TM45">
        <f>'Dashboard M2 Imports Data'!RR16</f>
        <v/>
      </c>
      <c r="TN45">
        <f>'Dashboard M2 Imports Data'!RS16</f>
        <v/>
      </c>
      <c r="TO45">
        <f>'Dashboard M2 Imports Data'!RT16</f>
        <v/>
      </c>
      <c r="TP45">
        <f>'Dashboard M2 Imports Data'!RU16</f>
        <v/>
      </c>
      <c r="TQ45">
        <f>'Dashboard M2 Imports Data'!RV16</f>
        <v/>
      </c>
      <c r="TR45">
        <f>'Dashboard M2 Imports Data'!RW16</f>
        <v/>
      </c>
      <c r="TS45">
        <f>'Dashboard M2 Imports Data'!RX16</f>
        <v/>
      </c>
      <c r="TT45">
        <f>'Dashboard M2 Imports Data'!RY16</f>
        <v/>
      </c>
      <c r="TU45">
        <f>'Dashboard M2 Imports Data'!RZ16</f>
        <v/>
      </c>
      <c r="TV45">
        <f>'Dashboard M2 Imports Data'!SA16</f>
        <v/>
      </c>
      <c r="TW45">
        <f>'Dashboard M2 Imports Data'!SB16</f>
        <v/>
      </c>
      <c r="TX45">
        <f>'Dashboard M2 Imports Data'!SC16</f>
        <v/>
      </c>
      <c r="TY45">
        <f>'Dashboard M2 Imports Data'!SD16</f>
        <v/>
      </c>
      <c r="TZ45">
        <f>'Dashboard M2 Imports Data'!SE16</f>
        <v/>
      </c>
    </row>
    <row r="47" spans="1:546">
      <c r="A47" t="s">
        <v>101</v>
      </c>
    </row>
    <row r="49" spans="1:546">
      <c r="A49" t="s">
        <v>102</v>
      </c>
      <c r="B49" t="s">
        <v>5</v>
      </c>
      <c r="BC49">
        <f>SUM(BC51:BC58)</f>
        <v/>
      </c>
      <c r="BD49">
        <f>SUM(BD51:BD58)</f>
        <v/>
      </c>
      <c r="BE49">
        <f>SUM(BE51:BE58)</f>
        <v/>
      </c>
      <c r="BF49">
        <f>SUM(BF51:BF58)</f>
        <v/>
      </c>
      <c r="BG49">
        <f>SUM(BG51:BG58)</f>
        <v/>
      </c>
      <c r="BH49">
        <f>SUM(BH51:BH58)</f>
        <v/>
      </c>
      <c r="BI49">
        <f>SUM(BI51:BI58)</f>
        <v/>
      </c>
      <c r="BJ49">
        <f>SUM(BJ51:BJ58)</f>
        <v/>
      </c>
      <c r="BK49">
        <f>SUM(BK51:BK58)</f>
        <v/>
      </c>
      <c r="BL49">
        <f>SUM(BL51:BL58)</f>
        <v/>
      </c>
      <c r="BM49">
        <f>SUM(BM51:BM58)</f>
        <v/>
      </c>
      <c r="BN49">
        <f>SUM(BN51:BN58)</f>
        <v/>
      </c>
      <c r="BO49">
        <f>SUM(BO51:BO58)</f>
        <v/>
      </c>
      <c r="BP49">
        <f>SUM(BP51:BP58)</f>
        <v/>
      </c>
      <c r="BQ49">
        <f>SUM(BQ51:BQ58)</f>
        <v/>
      </c>
      <c r="BR49">
        <f>SUM(BR51:BR58)</f>
        <v/>
      </c>
      <c r="BS49">
        <f>SUM(BS51:BS58)</f>
        <v/>
      </c>
      <c r="BT49">
        <f>SUM(BT51:BT58)</f>
        <v/>
      </c>
      <c r="BU49">
        <f>SUM(BU51:BU58)</f>
        <v/>
      </c>
      <c r="BV49">
        <f>SUM(BV51:BV58)</f>
        <v/>
      </c>
      <c r="BW49">
        <f>SUM(BW51:BW58)</f>
        <v/>
      </c>
      <c r="BX49">
        <f>SUM(BX51:BX58)</f>
        <v/>
      </c>
      <c r="BY49">
        <f>SUM(BY51:BY58)</f>
        <v/>
      </c>
      <c r="BZ49">
        <f>SUM(BZ51:BZ58)</f>
        <v/>
      </c>
      <c r="CA49">
        <f>SUM(CA51:CA58)</f>
        <v/>
      </c>
      <c r="CB49">
        <f>SUM(CB51:CB58)</f>
        <v/>
      </c>
      <c r="CC49">
        <f>SUM(CC51:CC58)</f>
        <v/>
      </c>
      <c r="CD49">
        <f>SUM(CD51:CD58)</f>
        <v/>
      </c>
      <c r="CE49">
        <f>SUM(CE51:CE58)</f>
        <v/>
      </c>
      <c r="CF49">
        <f>SUM(CF51:CF58)</f>
        <v/>
      </c>
      <c r="CG49">
        <f>SUM(CG51:CG58)</f>
        <v/>
      </c>
      <c r="CH49">
        <f>SUM(CH51:CH58)</f>
        <v/>
      </c>
      <c r="CI49">
        <f>SUM(CI51:CI58)</f>
        <v/>
      </c>
      <c r="CJ49">
        <f>SUM(CJ51:CJ58)</f>
        <v/>
      </c>
      <c r="CK49">
        <f>SUM(CK51:CK58)</f>
        <v/>
      </c>
      <c r="CL49">
        <f>SUM(CL51:CL58)</f>
        <v/>
      </c>
      <c r="CM49">
        <f>SUM(CM51:CM58)</f>
        <v/>
      </c>
      <c r="CN49">
        <f>SUM(CN51:CN58)</f>
        <v/>
      </c>
      <c r="CO49">
        <f>SUM(CO51:CO58)</f>
        <v/>
      </c>
      <c r="CP49">
        <f>SUM(CP51:CP58)</f>
        <v/>
      </c>
      <c r="CQ49">
        <f>SUM(CQ51:CQ58)</f>
        <v/>
      </c>
      <c r="CR49">
        <f>SUM(CR51:CR58)</f>
        <v/>
      </c>
      <c r="CS49">
        <f>SUM(CS51:CS58)</f>
        <v/>
      </c>
      <c r="CT49">
        <f>SUM(CT51:CT58)</f>
        <v/>
      </c>
      <c r="CU49">
        <f>SUM(CU51:CU58)</f>
        <v/>
      </c>
      <c r="CV49">
        <f>SUM(CV51:CV58)</f>
        <v/>
      </c>
      <c r="CW49">
        <f>SUM(CW51:CW58)</f>
        <v/>
      </c>
      <c r="CX49">
        <f>SUM(CX51:CX58)</f>
        <v/>
      </c>
      <c r="CY49">
        <f>SUM(CY51:CY58)</f>
        <v/>
      </c>
      <c r="CZ49">
        <f>SUM(CZ51:CZ58)</f>
        <v/>
      </c>
      <c r="DA49">
        <f>SUM(DA51:DA58)</f>
        <v/>
      </c>
      <c r="DB49">
        <f>SUM(DB51:DB58)</f>
        <v/>
      </c>
      <c r="DC49">
        <f>SUM(DC51:DC58)</f>
        <v/>
      </c>
      <c r="DD49">
        <f>SUM(DD51:DD58)</f>
        <v/>
      </c>
      <c r="DE49">
        <f>SUM(DE51:DE58)</f>
        <v/>
      </c>
      <c r="DF49">
        <f>SUM(DF51:DF58)</f>
        <v/>
      </c>
      <c r="DG49">
        <f>SUM(DG51:DG58)</f>
        <v/>
      </c>
      <c r="DH49">
        <f>SUM(DH51:DH58)</f>
        <v/>
      </c>
      <c r="DI49">
        <f>SUM(DI51:DI58)</f>
        <v/>
      </c>
      <c r="DJ49">
        <f>SUM(DJ51:DJ58)</f>
        <v/>
      </c>
      <c r="DK49">
        <f>SUM(DK51:DK58)</f>
        <v/>
      </c>
      <c r="DL49">
        <f>SUM(DL51:DL58)</f>
        <v/>
      </c>
      <c r="DM49">
        <f>SUM(DM51:DM58)</f>
        <v/>
      </c>
      <c r="DN49">
        <f>SUM(DN51:DN58)</f>
        <v/>
      </c>
      <c r="DO49">
        <f>SUM(DO51:DO58)</f>
        <v/>
      </c>
      <c r="DP49">
        <f>SUM(DP51:DP58)</f>
        <v/>
      </c>
      <c r="DQ49">
        <f>SUM(DQ51:DQ58)</f>
        <v/>
      </c>
      <c r="DR49">
        <f>SUM(DR51:DR58)</f>
        <v/>
      </c>
      <c r="DS49">
        <f>SUM(DS51:DS58)</f>
        <v/>
      </c>
      <c r="DT49">
        <f>SUM(DT51:DT58)</f>
        <v/>
      </c>
      <c r="DU49">
        <f>SUM(DU51:DU58)</f>
        <v/>
      </c>
      <c r="DV49">
        <f>SUM(DV51:DV58)</f>
        <v/>
      </c>
      <c r="DW49">
        <f>SUM(DW51:DW58)</f>
        <v/>
      </c>
      <c r="DX49">
        <f>SUM(DX51:DX58)</f>
        <v/>
      </c>
      <c r="DY49">
        <f>SUM(DY51:DY58)</f>
        <v/>
      </c>
      <c r="DZ49">
        <f>SUM(DZ51:DZ58)</f>
        <v/>
      </c>
      <c r="EA49">
        <f>SUM(EA51:EA58)</f>
        <v/>
      </c>
      <c r="EB49">
        <f>SUM(EB51:EB58)</f>
        <v/>
      </c>
      <c r="EC49">
        <f>SUM(EC51:EC58)</f>
        <v/>
      </c>
      <c r="ED49">
        <f>SUM(ED51:ED58)</f>
        <v/>
      </c>
      <c r="EE49">
        <f>SUM(EE51:EE58)</f>
        <v/>
      </c>
      <c r="EF49">
        <f>SUM(EF51:EF58)</f>
        <v/>
      </c>
      <c r="EG49">
        <f>SUM(EG51:EG58)</f>
        <v/>
      </c>
      <c r="EH49">
        <f>SUM(EH51:EH58)</f>
        <v/>
      </c>
      <c r="EI49">
        <f>SUM(EI51:EI58)</f>
        <v/>
      </c>
      <c r="EJ49">
        <f>SUM(EJ51:EJ58)</f>
        <v/>
      </c>
      <c r="EK49">
        <f>SUM(EK51:EK58)</f>
        <v/>
      </c>
      <c r="EL49">
        <f>SUM(EL51:EL58)</f>
        <v/>
      </c>
      <c r="EM49">
        <f>SUM(EM51:EM58)</f>
        <v/>
      </c>
      <c r="EN49">
        <f>SUM(EN51:EN58)</f>
        <v/>
      </c>
      <c r="EO49">
        <f>SUM(EO51:EO58)</f>
        <v/>
      </c>
      <c r="EP49">
        <f>SUM(EP51:EP58)</f>
        <v/>
      </c>
      <c r="EQ49">
        <f>SUM(EQ51:EQ58)</f>
        <v/>
      </c>
      <c r="ER49">
        <f>SUM(ER51:ER58)</f>
        <v/>
      </c>
      <c r="ES49">
        <f>SUM(ES51:ES58)</f>
        <v/>
      </c>
      <c r="ET49">
        <f>SUM(ET51:ET58)</f>
        <v/>
      </c>
      <c r="EU49">
        <f>SUM(EU51:EU58)</f>
        <v/>
      </c>
      <c r="EV49">
        <f>SUM(EV51:EV58)</f>
        <v/>
      </c>
      <c r="EW49">
        <f>SUM(EW51:EW58)</f>
        <v/>
      </c>
      <c r="EX49">
        <f>SUM(EX51:EX58)</f>
        <v/>
      </c>
      <c r="EY49">
        <f>SUM(EY51:EY58)</f>
        <v/>
      </c>
      <c r="EZ49">
        <f>SUM(EZ51:EZ58)</f>
        <v/>
      </c>
      <c r="FA49">
        <f>SUM(FA51:FA58)</f>
        <v/>
      </c>
      <c r="FB49">
        <f>SUM(FB51:FB58)</f>
        <v/>
      </c>
      <c r="FC49">
        <f>SUM(FC51:FC58)</f>
        <v/>
      </c>
      <c r="FD49">
        <f>SUM(FD51:FD58)</f>
        <v/>
      </c>
      <c r="FE49">
        <f>SUM(FE51:FE58)</f>
        <v/>
      </c>
      <c r="FF49">
        <f>SUM(FF51:FF58)</f>
        <v/>
      </c>
      <c r="FG49">
        <f>SUM(FG51:FG58)</f>
        <v/>
      </c>
      <c r="FH49">
        <f>SUM(FH51:FH58)</f>
        <v/>
      </c>
      <c r="FI49">
        <f>SUM(FI51:FI58)</f>
        <v/>
      </c>
      <c r="FJ49">
        <f>SUM(FJ51:FJ58)</f>
        <v/>
      </c>
      <c r="FK49">
        <f>SUM(FK51:FK58)</f>
        <v/>
      </c>
      <c r="FL49">
        <f>SUM(FL51:FL58)</f>
        <v/>
      </c>
      <c r="FM49">
        <f>SUM(FM51:FM58)</f>
        <v/>
      </c>
      <c r="FN49">
        <f>SUM(FN51:FN58)</f>
        <v/>
      </c>
      <c r="FO49">
        <f>SUM(FO51:FO58)</f>
        <v/>
      </c>
      <c r="FP49">
        <f>SUM(FP51:FP58)</f>
        <v/>
      </c>
      <c r="FQ49">
        <f>SUM(FQ51:FQ58)</f>
        <v/>
      </c>
      <c r="FR49">
        <f>SUM(FR51:FR58)</f>
        <v/>
      </c>
      <c r="FS49">
        <f>SUM(FS51:FS58)</f>
        <v/>
      </c>
      <c r="FT49">
        <f>SUM(FT51:FT58)</f>
        <v/>
      </c>
      <c r="FU49">
        <f>SUM(FU51:FU58)</f>
        <v/>
      </c>
      <c r="FV49">
        <f>SUM(FV51:FV58)</f>
        <v/>
      </c>
      <c r="FW49">
        <f>SUM(FW51:FW58)</f>
        <v/>
      </c>
      <c r="FX49">
        <f>SUM(FX51:FX58)</f>
        <v/>
      </c>
      <c r="FY49">
        <f>SUM(FY51:FY58)</f>
        <v/>
      </c>
      <c r="FZ49">
        <f>SUM(FZ51:FZ58)</f>
        <v/>
      </c>
      <c r="GA49">
        <f>SUM(GA51:GA58)</f>
        <v/>
      </c>
      <c r="GB49">
        <f>SUM(GB51:GB58)</f>
        <v/>
      </c>
      <c r="GC49">
        <f>SUM(GC51:GC58)</f>
        <v/>
      </c>
      <c r="GD49">
        <f>SUM(GD51:GD58)</f>
        <v/>
      </c>
      <c r="GE49">
        <f>SUM(GE51:GE58)</f>
        <v/>
      </c>
      <c r="GF49">
        <f>SUM(GF51:GF58)</f>
        <v/>
      </c>
      <c r="GG49">
        <f>SUM(GG51:GG58)</f>
        <v/>
      </c>
      <c r="GH49">
        <f>SUM(GH51:GH58)</f>
        <v/>
      </c>
      <c r="GI49">
        <f>SUM(GI51:GI58)</f>
        <v/>
      </c>
      <c r="GJ49">
        <f>SUM(GJ51:GJ58)</f>
        <v/>
      </c>
      <c r="GK49">
        <f>SUM(GK51:GK58)</f>
        <v/>
      </c>
      <c r="GL49">
        <f>SUM(GL51:GL58)</f>
        <v/>
      </c>
      <c r="GM49">
        <f>SUM(GM51:GM58)</f>
        <v/>
      </c>
      <c r="GN49">
        <f>SUM(GN51:GN58)</f>
        <v/>
      </c>
      <c r="GO49">
        <f>SUM(GO51:GO58)</f>
        <v/>
      </c>
      <c r="GP49">
        <f>SUM(GP51:GP58)</f>
        <v/>
      </c>
      <c r="GQ49">
        <f>SUM(GQ51:GQ58)</f>
        <v/>
      </c>
      <c r="GR49">
        <f>SUM(GR51:GR58)</f>
        <v/>
      </c>
      <c r="GS49">
        <f>SUM(GS51:GS58)</f>
        <v/>
      </c>
      <c r="GT49">
        <f>SUM(GT51:GT58)</f>
        <v/>
      </c>
      <c r="GU49">
        <f>SUM(GU51:GU58)</f>
        <v/>
      </c>
      <c r="GV49">
        <f>SUM(GV51:GV58)</f>
        <v/>
      </c>
      <c r="GW49">
        <f>SUM(GW51:GW58)</f>
        <v/>
      </c>
      <c r="GX49">
        <f>SUM(GX51:GX58)</f>
        <v/>
      </c>
      <c r="GY49">
        <f>SUM(GY51:GY58)</f>
        <v/>
      </c>
      <c r="GZ49">
        <f>SUM(GZ51:GZ58)</f>
        <v/>
      </c>
      <c r="HA49">
        <f>SUM(HA51:HA58)</f>
        <v/>
      </c>
      <c r="HB49">
        <f>SUM(HB51:HB58)</f>
        <v/>
      </c>
      <c r="HC49">
        <f>SUM(HC51:HC58)</f>
        <v/>
      </c>
      <c r="HD49">
        <f>SUM(HD51:HD58)</f>
        <v/>
      </c>
      <c r="HE49">
        <f>SUM(HE51:HE58)</f>
        <v/>
      </c>
      <c r="HF49">
        <f>SUM(HF51:HF58)</f>
        <v/>
      </c>
      <c r="HG49">
        <f>SUM(HG51:HG58)</f>
        <v/>
      </c>
      <c r="HH49">
        <f>SUM(HH51:HH58)</f>
        <v/>
      </c>
      <c r="HI49">
        <f>SUM(HI51:HI58)</f>
        <v/>
      </c>
      <c r="HJ49">
        <f>SUM(HJ51:HJ58)</f>
        <v/>
      </c>
      <c r="HK49">
        <f>SUM(HK51:HK58)</f>
        <v/>
      </c>
      <c r="HL49">
        <f>SUM(HL51:HL58)</f>
        <v/>
      </c>
      <c r="HM49">
        <f>SUM(HM51:HM58)</f>
        <v/>
      </c>
      <c r="HN49">
        <f>SUM(HN51:HN58)</f>
        <v/>
      </c>
      <c r="HO49">
        <f>SUM(HO51:HO58)</f>
        <v/>
      </c>
      <c r="HP49">
        <f>SUM(HP51:HP58)</f>
        <v/>
      </c>
      <c r="HQ49">
        <f>SUM(HQ51:HQ58)</f>
        <v/>
      </c>
      <c r="HR49">
        <f>SUM(HR51:HR58)</f>
        <v/>
      </c>
      <c r="HS49">
        <f>SUM(HS51:HS58)</f>
        <v/>
      </c>
      <c r="HT49">
        <f>SUM(HT51:HT58)</f>
        <v/>
      </c>
      <c r="HU49">
        <f>SUM(HU51:HU58)</f>
        <v/>
      </c>
      <c r="HV49">
        <f>SUM(HV51:HV58)</f>
        <v/>
      </c>
      <c r="HW49">
        <f>SUM(HW51:HW58)</f>
        <v/>
      </c>
      <c r="HX49">
        <f>SUM(HX51:HX58)</f>
        <v/>
      </c>
      <c r="HY49">
        <f>SUM(HY51:HY58)</f>
        <v/>
      </c>
      <c r="HZ49">
        <f>SUM(HZ51:HZ58)</f>
        <v/>
      </c>
      <c r="IA49">
        <f>SUM(IA51:IA58)</f>
        <v/>
      </c>
      <c r="IB49">
        <f>SUM(IB51:IB58)</f>
        <v/>
      </c>
      <c r="IC49">
        <f>SUM(IC51:IC58)</f>
        <v/>
      </c>
      <c r="ID49">
        <f>SUM(ID51:ID58)</f>
        <v/>
      </c>
      <c r="IE49">
        <f>SUM(IE51:IE58)</f>
        <v/>
      </c>
      <c r="IF49">
        <f>SUM(IF51:IF58)</f>
        <v/>
      </c>
      <c r="IG49">
        <f>SUM(IG51:IG58)</f>
        <v/>
      </c>
      <c r="IH49">
        <f>SUM(IH51:IH58)</f>
        <v/>
      </c>
      <c r="II49">
        <f>SUM(II51:II58)</f>
        <v/>
      </c>
      <c r="IJ49">
        <f>SUM(IJ51:IJ58)</f>
        <v/>
      </c>
      <c r="IK49">
        <f>SUM(IK51:IK58)</f>
        <v/>
      </c>
      <c r="IL49">
        <f>SUM(IL51:IL58)</f>
        <v/>
      </c>
      <c r="IM49">
        <f>SUM(IM51:IM58)</f>
        <v/>
      </c>
      <c r="IN49">
        <f>SUM(IN51:IN58)</f>
        <v/>
      </c>
      <c r="IO49">
        <f>SUM(IO51:IO58)</f>
        <v/>
      </c>
      <c r="IP49">
        <f>SUM(IP51:IP58)</f>
        <v/>
      </c>
      <c r="IQ49">
        <f>SUM(IQ51:IQ58)</f>
        <v/>
      </c>
      <c r="IR49">
        <f>SUM(IR51:IR58)</f>
        <v/>
      </c>
      <c r="IS49">
        <f>SUM(IS51:IS58)</f>
        <v/>
      </c>
      <c r="IT49">
        <f>SUM(IT51:IT58)</f>
        <v/>
      </c>
      <c r="IU49">
        <f>SUM(IU51:IU58)</f>
        <v/>
      </c>
      <c r="IV49">
        <f>SUM(IV51:IV58)</f>
        <v/>
      </c>
      <c r="IW49">
        <f>SUM(IW51:IW58)</f>
        <v/>
      </c>
      <c r="IX49">
        <f>SUM(IX51:IX58)</f>
        <v/>
      </c>
      <c r="IY49">
        <f>SUM(IY51:IY58)</f>
        <v/>
      </c>
      <c r="IZ49">
        <f>SUM(IZ51:IZ58)</f>
        <v/>
      </c>
      <c r="JA49">
        <f>SUM(JA51:JA58)</f>
        <v/>
      </c>
      <c r="JB49">
        <f>SUM(JB51:JB58)</f>
        <v/>
      </c>
      <c r="JC49">
        <f>SUM(JC51:JC58)</f>
        <v/>
      </c>
      <c r="JD49">
        <f>SUM(JD51:JD58)</f>
        <v/>
      </c>
      <c r="JE49">
        <f>SUM(JE51:JE58)</f>
        <v/>
      </c>
      <c r="JF49">
        <f>SUM(JF51:JF58)</f>
        <v/>
      </c>
      <c r="JG49">
        <f>SUM(JG51:JG58)</f>
        <v/>
      </c>
      <c r="JH49">
        <f>SUM(JH51:JH58)</f>
        <v/>
      </c>
      <c r="JI49">
        <f>SUM(JI51:JI58)</f>
        <v/>
      </c>
      <c r="JJ49">
        <f>SUM(JJ51:JJ58)</f>
        <v/>
      </c>
      <c r="JK49">
        <f>SUM(JK51:JK58)</f>
        <v/>
      </c>
      <c r="JL49">
        <f>SUM(JL51:JL58)</f>
        <v/>
      </c>
      <c r="JM49">
        <f>SUM(JM51:JM58)</f>
        <v/>
      </c>
      <c r="JN49">
        <f>SUM(JN51:JN58)</f>
        <v/>
      </c>
      <c r="JO49">
        <f>SUM(JO51:JO58)</f>
        <v/>
      </c>
      <c r="JP49">
        <f>SUM(JP51:JP58)</f>
        <v/>
      </c>
      <c r="JQ49">
        <f>SUM(JQ51:JQ58)</f>
        <v/>
      </c>
      <c r="JR49">
        <f>SUM(JR51:JR58)</f>
        <v/>
      </c>
      <c r="JS49">
        <f>SUM(JS51:JS58)</f>
        <v/>
      </c>
      <c r="JT49">
        <f>SUM(JT51:JT58)</f>
        <v/>
      </c>
      <c r="JU49">
        <f>SUM(JU51:JU58)</f>
        <v/>
      </c>
      <c r="JV49">
        <f>SUM(JV51:JV58)</f>
        <v/>
      </c>
      <c r="JW49">
        <f>SUM(JW51:JW58)</f>
        <v/>
      </c>
      <c r="JX49">
        <f>SUM(JX51:JX58)</f>
        <v/>
      </c>
      <c r="JY49">
        <f>SUM(JY51:JY58)</f>
        <v/>
      </c>
      <c r="JZ49">
        <f>SUM(JZ51:JZ58)</f>
        <v/>
      </c>
      <c r="KA49">
        <f>SUM(KA51:KA58)</f>
        <v/>
      </c>
      <c r="KB49">
        <f>SUM(KB51:KB58)</f>
        <v/>
      </c>
      <c r="KC49">
        <f>SUM(KC51:KC58)</f>
        <v/>
      </c>
      <c r="KD49">
        <f>SUM(KD51:KD58)</f>
        <v/>
      </c>
      <c r="KE49">
        <f>SUM(KE51:KE58)</f>
        <v/>
      </c>
      <c r="KF49">
        <f>SUM(KF51:KF58)</f>
        <v/>
      </c>
      <c r="KG49">
        <f>SUM(KG51:KG58)</f>
        <v/>
      </c>
      <c r="KH49">
        <f>SUM(KH51:KH58)</f>
        <v/>
      </c>
      <c r="KI49">
        <f>SUM(KI51:KI58)</f>
        <v/>
      </c>
      <c r="KJ49">
        <f>SUM(KJ51:KJ58)</f>
        <v/>
      </c>
      <c r="KK49">
        <f>SUM(KK51:KK58)</f>
        <v/>
      </c>
      <c r="KL49">
        <f>SUM(KL51:KL58)</f>
        <v/>
      </c>
      <c r="KM49">
        <f>SUM(KM51:KM58)</f>
        <v/>
      </c>
      <c r="KN49">
        <f>SUM(KN51:KN58)</f>
        <v/>
      </c>
      <c r="KO49">
        <f>SUM(KO51:KO58)</f>
        <v/>
      </c>
      <c r="KP49">
        <f>SUM(KP51:KP58)</f>
        <v/>
      </c>
      <c r="KQ49">
        <f>SUM(KQ51:KQ58)</f>
        <v/>
      </c>
      <c r="KR49">
        <f>SUM(KR51:KR58)</f>
        <v/>
      </c>
      <c r="KS49">
        <f>SUM(KS51:KS58)</f>
        <v/>
      </c>
      <c r="KT49">
        <f>SUM(KT51:KT58)</f>
        <v/>
      </c>
      <c r="KU49">
        <f>SUM(KU51:KU58)</f>
        <v/>
      </c>
      <c r="KV49">
        <f>SUM(KV51:KV58)</f>
        <v/>
      </c>
      <c r="KW49">
        <f>SUM(KW51:KW58)</f>
        <v/>
      </c>
      <c r="KX49">
        <f>SUM(KX51:KX58)</f>
        <v/>
      </c>
      <c r="KY49">
        <f>SUM(KY51:KY58)</f>
        <v/>
      </c>
      <c r="KZ49">
        <f>SUM(KZ51:KZ58)</f>
        <v/>
      </c>
      <c r="LA49">
        <f>SUM(LA51:LA58)</f>
        <v/>
      </c>
      <c r="LB49">
        <f>SUM(LB51:LB58)</f>
        <v/>
      </c>
      <c r="LC49">
        <f>SUM(LC51:LC58)</f>
        <v/>
      </c>
      <c r="LD49">
        <f>SUM(LD51:LD58)</f>
        <v/>
      </c>
      <c r="LE49">
        <f>SUM(LE51:LE58)</f>
        <v/>
      </c>
      <c r="LF49">
        <f>SUM(LF51:LF58)</f>
        <v/>
      </c>
      <c r="LG49">
        <f>SUM(LG51:LG58)</f>
        <v/>
      </c>
      <c r="LH49">
        <f>SUM(LH51:LH58)</f>
        <v/>
      </c>
      <c r="LI49">
        <f>SUM(LI51:LI58)</f>
        <v/>
      </c>
      <c r="LJ49">
        <f>SUM(LJ51:LJ58)</f>
        <v/>
      </c>
      <c r="LK49">
        <f>SUM(LK51:LK58)</f>
        <v/>
      </c>
      <c r="LL49">
        <f>SUM(LL51:LL58)</f>
        <v/>
      </c>
      <c r="LM49">
        <f>SUM(LM51:LM58)</f>
        <v/>
      </c>
      <c r="LN49">
        <f>SUM(LN51:LN58)</f>
        <v/>
      </c>
      <c r="LO49">
        <f>SUM(LO51:LO58)</f>
        <v/>
      </c>
      <c r="LP49">
        <f>SUM(LP51:LP58)</f>
        <v/>
      </c>
      <c r="LQ49">
        <f>SUM(LQ51:LQ58)</f>
        <v/>
      </c>
      <c r="LR49">
        <f>SUM(LR51:LR58)</f>
        <v/>
      </c>
      <c r="LS49">
        <f>SUM(LS51:LS58)</f>
        <v/>
      </c>
      <c r="LT49">
        <f>SUM(LT51:LT58)</f>
        <v/>
      </c>
      <c r="LU49">
        <f>SUM(LU51:LU58)</f>
        <v/>
      </c>
      <c r="LV49">
        <f>SUM(LV51:LV58)</f>
        <v/>
      </c>
      <c r="LW49">
        <f>SUM(LW51:LW58)</f>
        <v/>
      </c>
      <c r="LX49">
        <f>SUM(LX51:LX58)</f>
        <v/>
      </c>
      <c r="LY49">
        <f>SUM(LY51:LY58)</f>
        <v/>
      </c>
      <c r="LZ49">
        <f>SUM(LZ51:LZ58)</f>
        <v/>
      </c>
      <c r="MA49">
        <f>SUM(MA51:MA58)</f>
        <v/>
      </c>
      <c r="MB49">
        <f>SUM(MB51:MB58)</f>
        <v/>
      </c>
      <c r="MC49">
        <f>SUM(MC51:MC58)</f>
        <v/>
      </c>
      <c r="MD49">
        <f>SUM(MD51:MD58)</f>
        <v/>
      </c>
      <c r="ME49">
        <f>SUM(ME51:ME58)</f>
        <v/>
      </c>
      <c r="MF49">
        <f>SUM(MF51:MF58)</f>
        <v/>
      </c>
      <c r="MG49">
        <f>SUM(MG51:MG58)</f>
        <v/>
      </c>
      <c r="MH49">
        <f>SUM(MH51:MH58)</f>
        <v/>
      </c>
      <c r="MI49">
        <f>SUM(MI51:MI58)</f>
        <v/>
      </c>
      <c r="MJ49">
        <f>SUM(MJ51:MJ58)</f>
        <v/>
      </c>
      <c r="MK49">
        <f>SUM(MK51:MK58)</f>
        <v/>
      </c>
      <c r="ML49">
        <f>SUM(ML51:ML58)</f>
        <v/>
      </c>
      <c r="MM49">
        <f>SUM(MM51:MM58)</f>
        <v/>
      </c>
      <c r="MN49">
        <f>SUM(MN51:MN58)</f>
        <v/>
      </c>
      <c r="MO49">
        <f>SUM(MO51:MO58)</f>
        <v/>
      </c>
      <c r="MP49">
        <f>SUM(MP51:MP58)</f>
        <v/>
      </c>
      <c r="MQ49">
        <f>SUM(MQ51:MQ58)</f>
        <v/>
      </c>
      <c r="MR49">
        <f>SUM(MR51:MR58)</f>
        <v/>
      </c>
      <c r="MS49">
        <f>SUM(MS51:MS58)</f>
        <v/>
      </c>
      <c r="MT49">
        <f>SUM(MT51:MT58)</f>
        <v/>
      </c>
      <c r="MU49">
        <f>SUM(MU51:MU58)</f>
        <v/>
      </c>
      <c r="MV49">
        <f>SUM(MV51:MV58)</f>
        <v/>
      </c>
      <c r="MW49">
        <f>SUM(MW51:MW58)</f>
        <v/>
      </c>
      <c r="MX49">
        <f>SUM(MX51:MX58)</f>
        <v/>
      </c>
      <c r="MY49">
        <f>SUM(MY51:MY58)</f>
        <v/>
      </c>
      <c r="MZ49">
        <f>SUM(MZ51:MZ58)</f>
        <v/>
      </c>
      <c r="NA49">
        <f>SUM(NA51:NA58)</f>
        <v/>
      </c>
      <c r="NB49">
        <f>SUM(NB51:NB58)</f>
        <v/>
      </c>
      <c r="NC49">
        <f>SUM(NC51:NC58)</f>
        <v/>
      </c>
      <c r="ND49">
        <f>SUM(ND51:ND58)</f>
        <v/>
      </c>
      <c r="NE49">
        <f>SUM(NE51:NE58)</f>
        <v/>
      </c>
      <c r="NF49">
        <f>SUM(NF51:NF58)</f>
        <v/>
      </c>
      <c r="NG49">
        <f>SUM(NG51:NG58)</f>
        <v/>
      </c>
      <c r="NH49">
        <f>SUM(NH51:NH58)</f>
        <v/>
      </c>
      <c r="NI49">
        <f>SUM(NI51:NI58)</f>
        <v/>
      </c>
      <c r="NJ49">
        <f>SUM(NJ51:NJ58)</f>
        <v/>
      </c>
      <c r="NK49">
        <f>SUM(NK51:NK58)</f>
        <v/>
      </c>
      <c r="NL49">
        <f>SUM(NL51:NL58)</f>
        <v/>
      </c>
      <c r="NM49">
        <f>SUM(NM51:NM58)</f>
        <v/>
      </c>
      <c r="NN49">
        <f>SUM(NN51:NN58)</f>
        <v/>
      </c>
      <c r="NO49">
        <f>SUM(NO51:NO58)</f>
        <v/>
      </c>
      <c r="NP49">
        <f>SUM(NP51:NP58)</f>
        <v/>
      </c>
      <c r="NQ49">
        <f>SUM(NQ51:NQ58)</f>
        <v/>
      </c>
      <c r="NR49">
        <f>SUM(NR51:NR58)</f>
        <v/>
      </c>
      <c r="NS49">
        <f>SUM(NS51:NS58)</f>
        <v/>
      </c>
      <c r="NT49">
        <f>SUM(NT51:NT58)</f>
        <v/>
      </c>
      <c r="NU49">
        <f>SUM(NU51:NU58)</f>
        <v/>
      </c>
      <c r="NV49">
        <f>SUM(NV51:NV58)</f>
        <v/>
      </c>
      <c r="NW49">
        <f>SUM(NW51:NW58)</f>
        <v/>
      </c>
      <c r="NX49">
        <f>SUM(NX51:NX58)</f>
        <v/>
      </c>
      <c r="NY49">
        <f>SUM(NY51:NY58)</f>
        <v/>
      </c>
      <c r="NZ49">
        <f>SUM(NZ51:NZ58)</f>
        <v/>
      </c>
      <c r="OA49">
        <f>SUM(OA51:OA58)</f>
        <v/>
      </c>
      <c r="OB49">
        <f>SUM(OB51:OB58)</f>
        <v/>
      </c>
      <c r="OC49">
        <f>SUM(OC51:OC58)</f>
        <v/>
      </c>
      <c r="OD49">
        <f>SUM(OD51:OD58)</f>
        <v/>
      </c>
      <c r="OE49">
        <f>SUM(OE51:OE58)</f>
        <v/>
      </c>
      <c r="OF49">
        <f>SUM(OF51:OF58)</f>
        <v/>
      </c>
      <c r="OG49">
        <f>SUM(OG51:OG58)</f>
        <v/>
      </c>
      <c r="OH49">
        <f>SUM(OH51:OH58)</f>
        <v/>
      </c>
      <c r="OI49">
        <f>SUM(OI51:OI58)</f>
        <v/>
      </c>
      <c r="OJ49">
        <f>SUM(OJ51:OJ58)</f>
        <v/>
      </c>
      <c r="OK49">
        <f>SUM(OK51:OK58)</f>
        <v/>
      </c>
      <c r="OL49">
        <f>SUM(OL51:OL58)</f>
        <v/>
      </c>
      <c r="OM49">
        <f>SUM(OM51:OM58)</f>
        <v/>
      </c>
      <c r="ON49">
        <f>SUM(ON51:ON58)</f>
        <v/>
      </c>
      <c r="OO49">
        <f>SUM(OO51:OO58)</f>
        <v/>
      </c>
      <c r="OP49">
        <f>SUM(OP51:OP58)</f>
        <v/>
      </c>
      <c r="OQ49">
        <f>SUM(OQ51:OQ58)</f>
        <v/>
      </c>
      <c r="OR49">
        <f>SUM(OR51:OR58)</f>
        <v/>
      </c>
      <c r="OS49">
        <f>SUM(OS51:OS58)</f>
        <v/>
      </c>
      <c r="OT49">
        <f>SUM(OT51:OT58)</f>
        <v/>
      </c>
      <c r="OU49">
        <f>SUM(OU51:OU58)</f>
        <v/>
      </c>
      <c r="OV49">
        <f>SUM(OV51:OV58)</f>
        <v/>
      </c>
      <c r="OW49">
        <f>SUM(OW51:OW58)</f>
        <v/>
      </c>
      <c r="OX49">
        <f>SUM(OX51:OX58)</f>
        <v/>
      </c>
      <c r="OY49">
        <f>SUM(OY51:OY58)</f>
        <v/>
      </c>
      <c r="OZ49">
        <f>SUM(OZ51:OZ58)</f>
        <v/>
      </c>
      <c r="PA49">
        <f>SUM(PA51:PA58)</f>
        <v/>
      </c>
      <c r="PB49">
        <f>SUM(PB51:PB58)</f>
        <v/>
      </c>
      <c r="PC49">
        <f>SUM(PC51:PC58)</f>
        <v/>
      </c>
      <c r="PD49">
        <f>SUM(PD51:PD58)</f>
        <v/>
      </c>
      <c r="PE49">
        <f>SUM(PE51:PE58)</f>
        <v/>
      </c>
      <c r="PF49">
        <f>SUM(PF51:PF58)</f>
        <v/>
      </c>
      <c r="PG49">
        <f>SUM(PG51:PG58)</f>
        <v/>
      </c>
      <c r="PH49">
        <f>SUM(PH51:PH58)</f>
        <v/>
      </c>
      <c r="PI49">
        <f>SUM(PI51:PI58)</f>
        <v/>
      </c>
      <c r="PJ49">
        <f>SUM(PJ51:PJ58)</f>
        <v/>
      </c>
      <c r="PK49">
        <f>SUM(PK51:PK58)</f>
        <v/>
      </c>
      <c r="PL49">
        <f>SUM(PL51:PL58)</f>
        <v/>
      </c>
      <c r="PM49">
        <f>SUM(PM51:PM58)</f>
        <v/>
      </c>
      <c r="PN49">
        <f>SUM(PN51:PN58)</f>
        <v/>
      </c>
      <c r="PO49">
        <f>SUM(PO51:PO58)</f>
        <v/>
      </c>
      <c r="PP49">
        <f>SUM(PP51:PP58)</f>
        <v/>
      </c>
      <c r="PQ49">
        <f>SUM(PQ51:PQ58)</f>
        <v/>
      </c>
      <c r="PR49">
        <f>SUM(PR51:PR58)</f>
        <v/>
      </c>
      <c r="PS49">
        <f>SUM(PS51:PS58)</f>
        <v/>
      </c>
      <c r="PT49">
        <f>SUM(PT51:PT58)</f>
        <v/>
      </c>
      <c r="PU49">
        <f>SUM(PU51:PU58)</f>
        <v/>
      </c>
      <c r="PV49">
        <f>SUM(PV51:PV58)</f>
        <v/>
      </c>
      <c r="PW49">
        <f>SUM(PW51:PW58)</f>
        <v/>
      </c>
      <c r="PX49">
        <f>SUM(PX51:PX58)</f>
        <v/>
      </c>
      <c r="PY49">
        <f>SUM(PY51:PY58)</f>
        <v/>
      </c>
      <c r="PZ49">
        <f>SUM(PZ51:PZ58)</f>
        <v/>
      </c>
      <c r="QA49">
        <f>SUM(QA51:QA58)</f>
        <v/>
      </c>
      <c r="QB49">
        <f>SUM(QB51:QB58)</f>
        <v/>
      </c>
      <c r="QC49">
        <f>SUM(QC51:QC58)</f>
        <v/>
      </c>
      <c r="QD49">
        <f>SUM(QD51:QD58)</f>
        <v/>
      </c>
      <c r="QE49">
        <f>SUM(QE51:QE58)</f>
        <v/>
      </c>
      <c r="QF49">
        <f>SUM(QF51:QF58)</f>
        <v/>
      </c>
      <c r="QG49">
        <f>SUM(QG51:QG58)</f>
        <v/>
      </c>
      <c r="QH49">
        <f>SUM(QH51:QH58)</f>
        <v/>
      </c>
      <c r="QI49">
        <f>SUM(QI51:QI58)</f>
        <v/>
      </c>
      <c r="QJ49">
        <f>SUM(QJ51:QJ58)</f>
        <v/>
      </c>
      <c r="QK49">
        <f>SUM(QK51:QK58)</f>
        <v/>
      </c>
      <c r="QL49">
        <f>SUM(QL51:QL58)</f>
        <v/>
      </c>
      <c r="QM49">
        <f>SUM(QM51:QM58)</f>
        <v/>
      </c>
      <c r="QN49">
        <f>SUM(QN51:QN58)</f>
        <v/>
      </c>
      <c r="QO49">
        <f>SUM(QO51:QO58)</f>
        <v/>
      </c>
      <c r="QP49">
        <f>SUM(QP51:QP58)</f>
        <v/>
      </c>
      <c r="QQ49">
        <f>SUM(QQ51:QQ58)</f>
        <v/>
      </c>
      <c r="QR49">
        <f>SUM(QR51:QR58)</f>
        <v/>
      </c>
      <c r="QS49">
        <f>SUM(QS51:QS58)</f>
        <v/>
      </c>
      <c r="QT49">
        <f>SUM(QT51:QT58)</f>
        <v/>
      </c>
      <c r="QU49">
        <f>SUM(QU51:QU58)</f>
        <v/>
      </c>
      <c r="QV49">
        <f>SUM(QV51:QV58)</f>
        <v/>
      </c>
      <c r="QW49">
        <f>SUM(QW51:QW58)</f>
        <v/>
      </c>
      <c r="QX49">
        <f>SUM(QX51:QX58)</f>
        <v/>
      </c>
      <c r="QY49">
        <f>SUM(QY51:QY58)</f>
        <v/>
      </c>
      <c r="QZ49">
        <f>SUM(QZ51:QZ58)</f>
        <v/>
      </c>
      <c r="RA49">
        <f>SUM(RA51:RA58)</f>
        <v/>
      </c>
      <c r="RB49">
        <f>SUM(RB51:RB58)</f>
        <v/>
      </c>
      <c r="RC49">
        <f>SUM(RC51:RC58)</f>
        <v/>
      </c>
      <c r="RD49">
        <f>SUM(RD51:RD58)</f>
        <v/>
      </c>
      <c r="RE49">
        <f>SUM(RE51:RE58)</f>
        <v/>
      </c>
      <c r="RF49">
        <f>SUM(RF51:RF58)</f>
        <v/>
      </c>
      <c r="RG49">
        <f>SUM(RG51:RG58)</f>
        <v/>
      </c>
      <c r="RH49">
        <f>SUM(RH51:RH58)</f>
        <v/>
      </c>
      <c r="RI49">
        <f>SUM(RI51:RI58)</f>
        <v/>
      </c>
      <c r="RJ49">
        <f>SUM(RJ51:RJ58)</f>
        <v/>
      </c>
      <c r="RK49">
        <f>SUM(RK51:RK58)</f>
        <v/>
      </c>
      <c r="RL49">
        <f>SUM(RL51:RL58)</f>
        <v/>
      </c>
      <c r="RM49">
        <f>SUM(RM51:RM58)</f>
        <v/>
      </c>
      <c r="RN49">
        <f>SUM(RN51:RN58)</f>
        <v/>
      </c>
      <c r="RO49">
        <f>SUM(RO51:RO58)</f>
        <v/>
      </c>
      <c r="RP49">
        <f>SUM(RP51:RP58)</f>
        <v/>
      </c>
      <c r="RQ49">
        <f>SUM(RQ51:RQ58)</f>
        <v/>
      </c>
      <c r="RR49">
        <f>SUM(RR51:RR58)</f>
        <v/>
      </c>
      <c r="RS49">
        <f>SUM(RS51:RS58)</f>
        <v/>
      </c>
      <c r="RT49">
        <f>SUM(RT51:RT58)</f>
        <v/>
      </c>
      <c r="RU49">
        <f>SUM(RU51:RU58)</f>
        <v/>
      </c>
      <c r="RV49">
        <f>SUM(RV51:RV58)</f>
        <v/>
      </c>
      <c r="RW49">
        <f>SUM(RW51:RW58)</f>
        <v/>
      </c>
      <c r="RX49">
        <f>SUM(RX51:RX58)</f>
        <v/>
      </c>
      <c r="RY49">
        <f>SUM(RY51:RY58)</f>
        <v/>
      </c>
      <c r="RZ49">
        <f>SUM(RZ51:RZ58)</f>
        <v/>
      </c>
      <c r="SA49">
        <f>SUM(SA51:SA58)</f>
        <v/>
      </c>
      <c r="SB49">
        <f>SUM(SB51:SB58)</f>
        <v/>
      </c>
      <c r="SC49">
        <f>SUM(SC51:SC58)</f>
        <v/>
      </c>
      <c r="SD49">
        <f>SUM(SD51:SD58)</f>
        <v/>
      </c>
      <c r="SE49">
        <f>SUM(SE51:SE58)</f>
        <v/>
      </c>
      <c r="SF49">
        <f>SUM(SF51:SF58)</f>
        <v/>
      </c>
      <c r="SG49">
        <f>SUM(SG51:SG58)</f>
        <v/>
      </c>
      <c r="SH49">
        <f>SUM(SH51:SH58)</f>
        <v/>
      </c>
      <c r="SI49">
        <f>SUM(SI51:SI58)</f>
        <v/>
      </c>
      <c r="SJ49">
        <f>SUM(SJ51:SJ58)</f>
        <v/>
      </c>
      <c r="SK49">
        <f>SUM(SK51:SK58)</f>
        <v/>
      </c>
      <c r="SL49">
        <f>SUM(SL51:SL58)</f>
        <v/>
      </c>
      <c r="SM49">
        <f>SUM(SM51:SM58)</f>
        <v/>
      </c>
      <c r="SN49">
        <f>SUM(SN51:SN58)</f>
        <v/>
      </c>
      <c r="SO49">
        <f>SUM(SO51:SO58)</f>
        <v/>
      </c>
      <c r="SP49">
        <f>SUM(SP51:SP58)</f>
        <v/>
      </c>
      <c r="SQ49">
        <f>SUM(SQ51:SQ58)</f>
        <v/>
      </c>
      <c r="SR49">
        <f>SUM(SR51:SR58)</f>
        <v/>
      </c>
      <c r="SS49">
        <f>SUM(SS51:SS58)</f>
        <v/>
      </c>
      <c r="ST49">
        <f>SUM(ST51:ST58)</f>
        <v/>
      </c>
      <c r="SU49">
        <f>SUM(SU51:SU58)</f>
        <v/>
      </c>
      <c r="SV49">
        <f>SUM(SV51:SV58)</f>
        <v/>
      </c>
      <c r="SW49">
        <f>SUM(SW51:SW58)</f>
        <v/>
      </c>
      <c r="SX49">
        <f>SUM(SX51:SX58)</f>
        <v/>
      </c>
      <c r="SY49">
        <f>SUM(SY51:SY58)</f>
        <v/>
      </c>
      <c r="SZ49">
        <f>SUM(SZ51:SZ58)</f>
        <v/>
      </c>
      <c r="TA49">
        <f>SUM(TA51:TA58)</f>
        <v/>
      </c>
      <c r="TB49">
        <f>SUM(TB51:TB58)</f>
        <v/>
      </c>
      <c r="TC49">
        <f>SUM(TC51:TC58)</f>
        <v/>
      </c>
      <c r="TD49">
        <f>SUM(TD51:TD58)</f>
        <v/>
      </c>
      <c r="TE49">
        <f>SUM(TE51:TE58)</f>
        <v/>
      </c>
      <c r="TF49">
        <f>SUM(TF51:TF58)</f>
        <v/>
      </c>
      <c r="TG49">
        <f>SUM(TG51:TG58)</f>
        <v/>
      </c>
      <c r="TH49">
        <f>SUM(TH51:TH58)</f>
        <v/>
      </c>
      <c r="TI49">
        <f>SUM(TI51:TI58)</f>
        <v/>
      </c>
      <c r="TJ49">
        <f>SUM(TJ51:TJ58)</f>
        <v/>
      </c>
      <c r="TK49">
        <f>SUM(TK51:TK58)</f>
        <v/>
      </c>
      <c r="TL49">
        <f>SUM(TL51:TL58)</f>
        <v/>
      </c>
      <c r="TM49">
        <f>SUM(TM51:TM58)</f>
        <v/>
      </c>
      <c r="TN49">
        <f>SUM(TN51:TN58)</f>
        <v/>
      </c>
      <c r="TO49">
        <f>SUM(TO51:TO58)</f>
        <v/>
      </c>
      <c r="TP49">
        <f>SUM(TP51:TP58)</f>
        <v/>
      </c>
      <c r="TQ49">
        <f>SUM(TQ51:TQ58)</f>
        <v/>
      </c>
      <c r="TR49">
        <f>SUM(TR51:TR58)</f>
        <v/>
      </c>
      <c r="TS49">
        <f>SUM(TS51:TS58)</f>
        <v/>
      </c>
      <c r="TT49">
        <f>SUM(TT51:TT58)</f>
        <v/>
      </c>
      <c r="TU49">
        <f>SUM(TU51:TU58)</f>
        <v/>
      </c>
      <c r="TV49">
        <f>SUM(TV51:TV58)</f>
        <v/>
      </c>
      <c r="TW49">
        <f>SUM(TW51:TW58)</f>
        <v/>
      </c>
      <c r="TX49">
        <f>SUM(TX51:TX58)</f>
        <v/>
      </c>
      <c r="TY49">
        <f>SUM(TY51:TY58)</f>
        <v/>
      </c>
      <c r="TZ49">
        <f>SUM(TZ51:TZ58)</f>
        <v/>
      </c>
    </row>
    <row r="50" spans="1:546">
      <c r="A50" t="s">
        <v>9</v>
      </c>
      <c r="B50" t="s">
        <v>5</v>
      </c>
      <c r="BC50">
        <f>SUM(BC51:BC54)</f>
        <v/>
      </c>
      <c r="BD50">
        <f>SUM(BD51:BD54)</f>
        <v/>
      </c>
      <c r="BE50">
        <f>SUM(BE51:BE54)</f>
        <v/>
      </c>
      <c r="BF50">
        <f>SUM(BF51:BF54)</f>
        <v/>
      </c>
      <c r="BG50">
        <f>SUM(BG51:BG54)</f>
        <v/>
      </c>
      <c r="BH50">
        <f>SUM(BH51:BH54)</f>
        <v/>
      </c>
      <c r="BI50">
        <f>SUM(BI51:BI54)</f>
        <v/>
      </c>
      <c r="BJ50">
        <f>SUM(BJ51:BJ54)</f>
        <v/>
      </c>
      <c r="BK50">
        <f>SUM(BK51:BK54)</f>
        <v/>
      </c>
      <c r="BL50">
        <f>SUM(BL51:BL54)</f>
        <v/>
      </c>
      <c r="BM50">
        <f>SUM(BM51:BM54)</f>
        <v/>
      </c>
      <c r="BN50">
        <f>SUM(BN51:BN54)</f>
        <v/>
      </c>
      <c r="BO50">
        <f>SUM(BO51:BO54)</f>
        <v/>
      </c>
      <c r="BP50">
        <f>SUM(BP51:BP54)</f>
        <v/>
      </c>
      <c r="BQ50">
        <f>SUM(BQ51:BQ54)</f>
        <v/>
      </c>
      <c r="BR50">
        <f>SUM(BR51:BR54)</f>
        <v/>
      </c>
      <c r="BS50">
        <f>SUM(BS51:BS54)</f>
        <v/>
      </c>
      <c r="BT50">
        <f>SUM(BT51:BT54)</f>
        <v/>
      </c>
      <c r="BU50">
        <f>SUM(BU51:BU54)</f>
        <v/>
      </c>
      <c r="BV50">
        <f>SUM(BV51:BV54)</f>
        <v/>
      </c>
      <c r="BW50">
        <f>SUM(BW51:BW54)</f>
        <v/>
      </c>
      <c r="BX50">
        <f>SUM(BX51:BX54)</f>
        <v/>
      </c>
      <c r="BY50">
        <f>SUM(BY51:BY54)</f>
        <v/>
      </c>
      <c r="BZ50">
        <f>SUM(BZ51:BZ54)</f>
        <v/>
      </c>
      <c r="CA50">
        <f>SUM(CA51:CA54)</f>
        <v/>
      </c>
      <c r="CB50">
        <f>SUM(CB51:CB54)</f>
        <v/>
      </c>
      <c r="CC50">
        <f>SUM(CC51:CC54)</f>
        <v/>
      </c>
      <c r="CD50">
        <f>SUM(CD51:CD54)</f>
        <v/>
      </c>
      <c r="CE50">
        <f>SUM(CE51:CE54)</f>
        <v/>
      </c>
      <c r="CF50">
        <f>SUM(CF51:CF54)</f>
        <v/>
      </c>
      <c r="CG50">
        <f>SUM(CG51:CG54)</f>
        <v/>
      </c>
      <c r="CH50">
        <f>SUM(CH51:CH54)</f>
        <v/>
      </c>
      <c r="CI50">
        <f>SUM(CI51:CI54)</f>
        <v/>
      </c>
      <c r="CJ50">
        <f>SUM(CJ51:CJ54)</f>
        <v/>
      </c>
      <c r="CK50">
        <f>SUM(CK51:CK54)</f>
        <v/>
      </c>
      <c r="CL50">
        <f>SUM(CL51:CL54)</f>
        <v/>
      </c>
      <c r="CM50">
        <f>SUM(CM51:CM54)</f>
        <v/>
      </c>
      <c r="CN50">
        <f>SUM(CN51:CN54)</f>
        <v/>
      </c>
      <c r="CO50">
        <f>SUM(CO51:CO54)</f>
        <v/>
      </c>
      <c r="CP50">
        <f>SUM(CP51:CP54)</f>
        <v/>
      </c>
      <c r="CQ50">
        <f>SUM(CQ51:CQ54)</f>
        <v/>
      </c>
      <c r="CR50">
        <f>SUM(CR51:CR54)</f>
        <v/>
      </c>
      <c r="CS50">
        <f>SUM(CS51:CS54)</f>
        <v/>
      </c>
      <c r="CT50">
        <f>SUM(CT51:CT54)</f>
        <v/>
      </c>
      <c r="CU50">
        <f>SUM(CU51:CU54)</f>
        <v/>
      </c>
      <c r="CV50">
        <f>SUM(CV51:CV54)</f>
        <v/>
      </c>
      <c r="CW50">
        <f>SUM(CW51:CW54)</f>
        <v/>
      </c>
      <c r="CX50">
        <f>SUM(CX51:CX54)</f>
        <v/>
      </c>
      <c r="CY50">
        <f>SUM(CY51:CY54)</f>
        <v/>
      </c>
      <c r="CZ50">
        <f>SUM(CZ51:CZ54)</f>
        <v/>
      </c>
      <c r="DA50">
        <f>SUM(DA51:DA54)</f>
        <v/>
      </c>
      <c r="DB50">
        <f>SUM(DB51:DB54)</f>
        <v/>
      </c>
      <c r="DC50">
        <f>SUM(DC51:DC54)</f>
        <v/>
      </c>
      <c r="DD50">
        <f>SUM(DD51:DD54)</f>
        <v/>
      </c>
      <c r="DE50">
        <f>SUM(DE51:DE54)</f>
        <v/>
      </c>
      <c r="DF50">
        <f>SUM(DF51:DF54)</f>
        <v/>
      </c>
      <c r="DG50">
        <f>SUM(DG51:DG54)</f>
        <v/>
      </c>
      <c r="DH50">
        <f>SUM(DH51:DH54)</f>
        <v/>
      </c>
      <c r="DI50">
        <f>SUM(DI51:DI54)</f>
        <v/>
      </c>
      <c r="DJ50">
        <f>SUM(DJ51:DJ54)</f>
        <v/>
      </c>
      <c r="DK50">
        <f>SUM(DK51:DK54)</f>
        <v/>
      </c>
      <c r="DL50">
        <f>SUM(DL51:DL54)</f>
        <v/>
      </c>
      <c r="DM50">
        <f>SUM(DM51:DM54)</f>
        <v/>
      </c>
      <c r="DN50">
        <f>SUM(DN51:DN54)</f>
        <v/>
      </c>
      <c r="DO50">
        <f>SUM(DO51:DO54)</f>
        <v/>
      </c>
      <c r="DP50">
        <f>SUM(DP51:DP54)</f>
        <v/>
      </c>
      <c r="DQ50">
        <f>SUM(DQ51:DQ54)</f>
        <v/>
      </c>
      <c r="DR50">
        <f>SUM(DR51:DR54)</f>
        <v/>
      </c>
      <c r="DS50">
        <f>SUM(DS51:DS54)</f>
        <v/>
      </c>
      <c r="DT50">
        <f>SUM(DT51:DT54)</f>
        <v/>
      </c>
      <c r="DU50">
        <f>SUM(DU51:DU54)</f>
        <v/>
      </c>
      <c r="DV50">
        <f>SUM(DV51:DV54)</f>
        <v/>
      </c>
      <c r="DW50">
        <f>SUM(DW51:DW54)</f>
        <v/>
      </c>
      <c r="DX50">
        <f>SUM(DX51:DX54)</f>
        <v/>
      </c>
      <c r="DY50">
        <f>SUM(DY51:DY54)</f>
        <v/>
      </c>
      <c r="DZ50">
        <f>SUM(DZ51:DZ54)</f>
        <v/>
      </c>
      <c r="EA50">
        <f>SUM(EA51:EA54)</f>
        <v/>
      </c>
      <c r="EB50">
        <f>SUM(EB51:EB54)</f>
        <v/>
      </c>
      <c r="EC50">
        <f>SUM(EC51:EC54)</f>
        <v/>
      </c>
      <c r="ED50">
        <f>SUM(ED51:ED54)</f>
        <v/>
      </c>
      <c r="EE50">
        <f>SUM(EE51:EE54)</f>
        <v/>
      </c>
      <c r="EF50">
        <f>SUM(EF51:EF54)</f>
        <v/>
      </c>
      <c r="EG50">
        <f>SUM(EG51:EG54)</f>
        <v/>
      </c>
      <c r="EH50">
        <f>SUM(EH51:EH54)</f>
        <v/>
      </c>
      <c r="EI50">
        <f>SUM(EI51:EI54)</f>
        <v/>
      </c>
      <c r="EJ50">
        <f>SUM(EJ51:EJ54)</f>
        <v/>
      </c>
      <c r="EK50">
        <f>SUM(EK51:EK54)</f>
        <v/>
      </c>
      <c r="EL50">
        <f>SUM(EL51:EL54)</f>
        <v/>
      </c>
      <c r="EM50">
        <f>SUM(EM51:EM54)</f>
        <v/>
      </c>
      <c r="EN50">
        <f>SUM(EN51:EN54)</f>
        <v/>
      </c>
      <c r="EO50">
        <f>SUM(EO51:EO54)</f>
        <v/>
      </c>
      <c r="EP50">
        <f>SUM(EP51:EP54)</f>
        <v/>
      </c>
      <c r="EQ50">
        <f>SUM(EQ51:EQ54)</f>
        <v/>
      </c>
      <c r="ER50">
        <f>SUM(ER51:ER54)</f>
        <v/>
      </c>
      <c r="ES50">
        <f>SUM(ES51:ES54)</f>
        <v/>
      </c>
      <c r="ET50">
        <f>SUM(ET51:ET54)</f>
        <v/>
      </c>
      <c r="EU50">
        <f>SUM(EU51:EU54)</f>
        <v/>
      </c>
      <c r="EV50">
        <f>SUM(EV51:EV54)</f>
        <v/>
      </c>
      <c r="EW50">
        <f>SUM(EW51:EW54)</f>
        <v/>
      </c>
      <c r="EX50">
        <f>SUM(EX51:EX54)</f>
        <v/>
      </c>
      <c r="EY50">
        <f>SUM(EY51:EY54)</f>
        <v/>
      </c>
      <c r="EZ50">
        <f>SUM(EZ51:EZ54)</f>
        <v/>
      </c>
      <c r="FA50">
        <f>SUM(FA51:FA54)</f>
        <v/>
      </c>
      <c r="FB50">
        <f>SUM(FB51:FB54)</f>
        <v/>
      </c>
      <c r="FC50">
        <f>SUM(FC51:FC54)</f>
        <v/>
      </c>
      <c r="FD50">
        <f>SUM(FD51:FD54)</f>
        <v/>
      </c>
      <c r="FE50">
        <f>SUM(FE51:FE54)</f>
        <v/>
      </c>
      <c r="FF50">
        <f>SUM(FF51:FF54)</f>
        <v/>
      </c>
      <c r="FG50">
        <f>SUM(FG51:FG54)</f>
        <v/>
      </c>
      <c r="FH50">
        <f>SUM(FH51:FH54)</f>
        <v/>
      </c>
      <c r="FI50">
        <f>SUM(FI51:FI54)</f>
        <v/>
      </c>
      <c r="FJ50">
        <f>SUM(FJ51:FJ54)</f>
        <v/>
      </c>
      <c r="FK50">
        <f>SUM(FK51:FK54)</f>
        <v/>
      </c>
      <c r="FL50">
        <f>SUM(FL51:FL54)</f>
        <v/>
      </c>
      <c r="FM50">
        <f>SUM(FM51:FM54)</f>
        <v/>
      </c>
      <c r="FN50">
        <f>SUM(FN51:FN54)</f>
        <v/>
      </c>
      <c r="FO50">
        <f>SUM(FO51:FO54)</f>
        <v/>
      </c>
      <c r="FP50">
        <f>SUM(FP51:FP54)</f>
        <v/>
      </c>
      <c r="FQ50">
        <f>SUM(FQ51:FQ54)</f>
        <v/>
      </c>
      <c r="FR50">
        <f>SUM(FR51:FR54)</f>
        <v/>
      </c>
      <c r="FS50">
        <f>SUM(FS51:FS54)</f>
        <v/>
      </c>
      <c r="FT50">
        <f>SUM(FT51:FT54)</f>
        <v/>
      </c>
      <c r="FU50">
        <f>SUM(FU51:FU54)</f>
        <v/>
      </c>
      <c r="FV50">
        <f>SUM(FV51:FV54)</f>
        <v/>
      </c>
      <c r="FW50">
        <f>SUM(FW51:FW54)</f>
        <v/>
      </c>
      <c r="FX50">
        <f>SUM(FX51:FX54)</f>
        <v/>
      </c>
      <c r="FY50">
        <f>SUM(FY51:FY54)</f>
        <v/>
      </c>
      <c r="FZ50">
        <f>SUM(FZ51:FZ54)</f>
        <v/>
      </c>
      <c r="GA50">
        <f>SUM(GA51:GA54)</f>
        <v/>
      </c>
      <c r="GB50">
        <f>SUM(GB51:GB54)</f>
        <v/>
      </c>
      <c r="GC50">
        <f>SUM(GC51:GC54)</f>
        <v/>
      </c>
      <c r="GD50">
        <f>SUM(GD51:GD54)</f>
        <v/>
      </c>
      <c r="GE50">
        <f>SUM(GE51:GE54)</f>
        <v/>
      </c>
      <c r="GF50">
        <f>SUM(GF51:GF54)</f>
        <v/>
      </c>
      <c r="GG50">
        <f>SUM(GG51:GG54)</f>
        <v/>
      </c>
      <c r="GH50">
        <f>SUM(GH51:GH54)</f>
        <v/>
      </c>
      <c r="GI50">
        <f>SUM(GI51:GI54)</f>
        <v/>
      </c>
      <c r="GJ50">
        <f>SUM(GJ51:GJ54)</f>
        <v/>
      </c>
      <c r="GK50">
        <f>SUM(GK51:GK54)</f>
        <v/>
      </c>
      <c r="GL50">
        <f>SUM(GL51:GL54)</f>
        <v/>
      </c>
      <c r="GM50">
        <f>SUM(GM51:GM54)</f>
        <v/>
      </c>
      <c r="GN50">
        <f>SUM(GN51:GN54)</f>
        <v/>
      </c>
      <c r="GO50">
        <f>SUM(GO51:GO54)</f>
        <v/>
      </c>
      <c r="GP50">
        <f>SUM(GP51:GP54)</f>
        <v/>
      </c>
      <c r="GQ50">
        <f>SUM(GQ51:GQ54)</f>
        <v/>
      </c>
      <c r="GR50">
        <f>SUM(GR51:GR54)</f>
        <v/>
      </c>
      <c r="GS50">
        <f>SUM(GS51:GS54)</f>
        <v/>
      </c>
      <c r="GT50">
        <f>SUM(GT51:GT54)</f>
        <v/>
      </c>
      <c r="GU50">
        <f>SUM(GU51:GU54)</f>
        <v/>
      </c>
      <c r="GV50">
        <f>SUM(GV51:GV54)</f>
        <v/>
      </c>
      <c r="GW50">
        <f>SUM(GW51:GW54)</f>
        <v/>
      </c>
      <c r="GX50">
        <f>SUM(GX51:GX54)</f>
        <v/>
      </c>
      <c r="GY50">
        <f>SUM(GY51:GY54)</f>
        <v/>
      </c>
      <c r="GZ50">
        <f>SUM(GZ51:GZ54)</f>
        <v/>
      </c>
      <c r="HA50">
        <f>SUM(HA51:HA54)</f>
        <v/>
      </c>
      <c r="HB50">
        <f>SUM(HB51:HB54)</f>
        <v/>
      </c>
      <c r="HC50">
        <f>SUM(HC51:HC54)</f>
        <v/>
      </c>
      <c r="HD50">
        <f>SUM(HD51:HD54)</f>
        <v/>
      </c>
      <c r="HE50">
        <f>SUM(HE51:HE54)</f>
        <v/>
      </c>
      <c r="HF50">
        <f>SUM(HF51:HF54)</f>
        <v/>
      </c>
      <c r="HG50">
        <f>SUM(HG51:HG54)</f>
        <v/>
      </c>
      <c r="HH50">
        <f>SUM(HH51:HH54)</f>
        <v/>
      </c>
      <c r="HI50">
        <f>SUM(HI51:HI54)</f>
        <v/>
      </c>
      <c r="HJ50">
        <f>SUM(HJ51:HJ54)</f>
        <v/>
      </c>
      <c r="HK50">
        <f>SUM(HK51:HK54)</f>
        <v/>
      </c>
      <c r="HL50">
        <f>SUM(HL51:HL54)</f>
        <v/>
      </c>
      <c r="HM50">
        <f>SUM(HM51:HM54)</f>
        <v/>
      </c>
      <c r="HN50">
        <f>SUM(HN51:HN54)</f>
        <v/>
      </c>
      <c r="HO50">
        <f>SUM(HO51:HO54)</f>
        <v/>
      </c>
      <c r="HP50">
        <f>SUM(HP51:HP54)</f>
        <v/>
      </c>
      <c r="HQ50">
        <f>SUM(HQ51:HQ54)</f>
        <v/>
      </c>
      <c r="HR50">
        <f>SUM(HR51:HR54)</f>
        <v/>
      </c>
      <c r="HS50">
        <f>SUM(HS51:HS54)</f>
        <v/>
      </c>
      <c r="HT50">
        <f>SUM(HT51:HT54)</f>
        <v/>
      </c>
      <c r="HU50">
        <f>SUM(HU51:HU54)</f>
        <v/>
      </c>
      <c r="HV50">
        <f>SUM(HV51:HV54)</f>
        <v/>
      </c>
      <c r="HW50">
        <f>SUM(HW51:HW54)</f>
        <v/>
      </c>
      <c r="HX50">
        <f>SUM(HX51:HX54)</f>
        <v/>
      </c>
      <c r="HY50">
        <f>SUM(HY51:HY54)</f>
        <v/>
      </c>
      <c r="HZ50">
        <f>SUM(HZ51:HZ54)</f>
        <v/>
      </c>
      <c r="IA50">
        <f>SUM(IA51:IA54)</f>
        <v/>
      </c>
      <c r="IB50">
        <f>SUM(IB51:IB54)</f>
        <v/>
      </c>
      <c r="IC50">
        <f>SUM(IC51:IC54)</f>
        <v/>
      </c>
      <c r="ID50">
        <f>SUM(ID51:ID54)</f>
        <v/>
      </c>
      <c r="IE50">
        <f>SUM(IE51:IE54)</f>
        <v/>
      </c>
      <c r="IF50">
        <f>SUM(IF51:IF54)</f>
        <v/>
      </c>
      <c r="IG50">
        <f>SUM(IG51:IG54)</f>
        <v/>
      </c>
      <c r="IH50">
        <f>SUM(IH51:IH54)</f>
        <v/>
      </c>
      <c r="II50">
        <f>SUM(II51:II54)</f>
        <v/>
      </c>
      <c r="IJ50">
        <f>SUM(IJ51:IJ54)</f>
        <v/>
      </c>
      <c r="IK50">
        <f>SUM(IK51:IK54)</f>
        <v/>
      </c>
      <c r="IL50">
        <f>SUM(IL51:IL54)</f>
        <v/>
      </c>
      <c r="IM50">
        <f>SUM(IM51:IM54)</f>
        <v/>
      </c>
      <c r="IN50">
        <f>SUM(IN51:IN54)</f>
        <v/>
      </c>
      <c r="IO50">
        <f>SUM(IO51:IO54)</f>
        <v/>
      </c>
      <c r="IP50">
        <f>SUM(IP51:IP54)</f>
        <v/>
      </c>
      <c r="IQ50">
        <f>SUM(IQ51:IQ54)</f>
        <v/>
      </c>
      <c r="IR50">
        <f>SUM(IR51:IR54)</f>
        <v/>
      </c>
      <c r="IS50">
        <f>SUM(IS51:IS54)</f>
        <v/>
      </c>
      <c r="IT50">
        <f>SUM(IT51:IT54)</f>
        <v/>
      </c>
      <c r="IU50">
        <f>SUM(IU51:IU54)</f>
        <v/>
      </c>
      <c r="IV50">
        <f>SUM(IV51:IV54)</f>
        <v/>
      </c>
      <c r="IW50">
        <f>SUM(IW51:IW54)</f>
        <v/>
      </c>
      <c r="IX50">
        <f>SUM(IX51:IX54)</f>
        <v/>
      </c>
      <c r="IY50">
        <f>SUM(IY51:IY54)</f>
        <v/>
      </c>
      <c r="IZ50">
        <f>SUM(IZ51:IZ54)</f>
        <v/>
      </c>
      <c r="JA50">
        <f>SUM(JA51:JA54)</f>
        <v/>
      </c>
      <c r="JB50">
        <f>SUM(JB51:JB54)</f>
        <v/>
      </c>
      <c r="JC50">
        <f>SUM(JC51:JC54)</f>
        <v/>
      </c>
      <c r="JD50">
        <f>SUM(JD51:JD54)</f>
        <v/>
      </c>
      <c r="JE50">
        <f>SUM(JE51:JE54)</f>
        <v/>
      </c>
      <c r="JF50">
        <f>SUM(JF51:JF54)</f>
        <v/>
      </c>
      <c r="JG50">
        <f>SUM(JG51:JG54)</f>
        <v/>
      </c>
      <c r="JH50">
        <f>SUM(JH51:JH54)</f>
        <v/>
      </c>
      <c r="JI50">
        <f>SUM(JI51:JI54)</f>
        <v/>
      </c>
      <c r="JJ50">
        <f>SUM(JJ51:JJ54)</f>
        <v/>
      </c>
      <c r="JK50">
        <f>SUM(JK51:JK54)</f>
        <v/>
      </c>
      <c r="JL50">
        <f>SUM(JL51:JL54)</f>
        <v/>
      </c>
      <c r="JM50">
        <f>SUM(JM51:JM54)</f>
        <v/>
      </c>
      <c r="JN50">
        <f>SUM(JN51:JN54)</f>
        <v/>
      </c>
      <c r="JO50">
        <f>SUM(JO51:JO54)</f>
        <v/>
      </c>
      <c r="JP50">
        <f>SUM(JP51:JP54)</f>
        <v/>
      </c>
      <c r="JQ50">
        <f>SUM(JQ51:JQ54)</f>
        <v/>
      </c>
      <c r="JR50">
        <f>SUM(JR51:JR54)</f>
        <v/>
      </c>
      <c r="JS50">
        <f>SUM(JS51:JS54)</f>
        <v/>
      </c>
      <c r="JT50">
        <f>SUM(JT51:JT54)</f>
        <v/>
      </c>
      <c r="JU50">
        <f>SUM(JU51:JU54)</f>
        <v/>
      </c>
      <c r="JV50">
        <f>SUM(JV51:JV54)</f>
        <v/>
      </c>
      <c r="JW50">
        <f>SUM(JW51:JW54)</f>
        <v/>
      </c>
      <c r="JX50">
        <f>SUM(JX51:JX54)</f>
        <v/>
      </c>
      <c r="JY50">
        <f>SUM(JY51:JY54)</f>
        <v/>
      </c>
      <c r="JZ50">
        <f>SUM(JZ51:JZ54)</f>
        <v/>
      </c>
      <c r="KA50">
        <f>SUM(KA51:KA54)</f>
        <v/>
      </c>
      <c r="KB50">
        <f>SUM(KB51:KB54)</f>
        <v/>
      </c>
      <c r="KC50">
        <f>SUM(KC51:KC54)</f>
        <v/>
      </c>
      <c r="KD50">
        <f>SUM(KD51:KD54)</f>
        <v/>
      </c>
      <c r="KE50">
        <f>SUM(KE51:KE54)</f>
        <v/>
      </c>
      <c r="KF50">
        <f>SUM(KF51:KF54)</f>
        <v/>
      </c>
      <c r="KG50">
        <f>SUM(KG51:KG54)</f>
        <v/>
      </c>
      <c r="KH50">
        <f>SUM(KH51:KH54)</f>
        <v/>
      </c>
      <c r="KI50">
        <f>SUM(KI51:KI54)</f>
        <v/>
      </c>
      <c r="KJ50">
        <f>SUM(KJ51:KJ54)</f>
        <v/>
      </c>
      <c r="KK50">
        <f>SUM(KK51:KK54)</f>
        <v/>
      </c>
      <c r="KL50">
        <f>SUM(KL51:KL54)</f>
        <v/>
      </c>
      <c r="KM50">
        <f>SUM(KM51:KM54)</f>
        <v/>
      </c>
      <c r="KN50">
        <f>SUM(KN51:KN54)</f>
        <v/>
      </c>
      <c r="KO50">
        <f>SUM(KO51:KO54)</f>
        <v/>
      </c>
      <c r="KP50">
        <f>SUM(KP51:KP54)</f>
        <v/>
      </c>
      <c r="KQ50">
        <f>SUM(KQ51:KQ54)</f>
        <v/>
      </c>
      <c r="KR50">
        <f>SUM(KR51:KR54)</f>
        <v/>
      </c>
      <c r="KS50">
        <f>SUM(KS51:KS54)</f>
        <v/>
      </c>
      <c r="KT50">
        <f>SUM(KT51:KT54)</f>
        <v/>
      </c>
      <c r="KU50">
        <f>SUM(KU51:KU54)</f>
        <v/>
      </c>
      <c r="KV50">
        <f>SUM(KV51:KV54)</f>
        <v/>
      </c>
      <c r="KW50">
        <f>SUM(KW51:KW54)</f>
        <v/>
      </c>
      <c r="KX50">
        <f>SUM(KX51:KX54)</f>
        <v/>
      </c>
      <c r="KY50">
        <f>SUM(KY51:KY54)</f>
        <v/>
      </c>
      <c r="KZ50">
        <f>SUM(KZ51:KZ54)</f>
        <v/>
      </c>
      <c r="LA50">
        <f>SUM(LA51:LA54)</f>
        <v/>
      </c>
      <c r="LB50">
        <f>SUM(LB51:LB54)</f>
        <v/>
      </c>
      <c r="LC50">
        <f>SUM(LC51:LC54)</f>
        <v/>
      </c>
      <c r="LD50">
        <f>SUM(LD51:LD54)</f>
        <v/>
      </c>
      <c r="LE50">
        <f>SUM(LE51:LE54)</f>
        <v/>
      </c>
      <c r="LF50">
        <f>SUM(LF51:LF54)</f>
        <v/>
      </c>
      <c r="LG50">
        <f>SUM(LG51:LG54)</f>
        <v/>
      </c>
      <c r="LH50">
        <f>SUM(LH51:LH54)</f>
        <v/>
      </c>
      <c r="LI50">
        <f>SUM(LI51:LI54)</f>
        <v/>
      </c>
      <c r="LJ50">
        <f>SUM(LJ51:LJ54)</f>
        <v/>
      </c>
      <c r="LK50">
        <f>SUM(LK51:LK54)</f>
        <v/>
      </c>
      <c r="LL50">
        <f>SUM(LL51:LL54)</f>
        <v/>
      </c>
      <c r="LM50">
        <f>SUM(LM51:LM54)</f>
        <v/>
      </c>
      <c r="LN50">
        <f>SUM(LN51:LN54)</f>
        <v/>
      </c>
      <c r="LO50">
        <f>SUM(LO51:LO54)</f>
        <v/>
      </c>
      <c r="LP50">
        <f>SUM(LP51:LP54)</f>
        <v/>
      </c>
      <c r="LQ50">
        <f>SUM(LQ51:LQ54)</f>
        <v/>
      </c>
      <c r="LR50">
        <f>SUM(LR51:LR54)</f>
        <v/>
      </c>
      <c r="LS50">
        <f>SUM(LS51:LS54)</f>
        <v/>
      </c>
      <c r="LT50">
        <f>SUM(LT51:LT54)</f>
        <v/>
      </c>
      <c r="LU50">
        <f>SUM(LU51:LU54)</f>
        <v/>
      </c>
      <c r="LV50">
        <f>SUM(LV51:LV54)</f>
        <v/>
      </c>
      <c r="LW50">
        <f>SUM(LW51:LW54)</f>
        <v/>
      </c>
      <c r="LX50">
        <f>SUM(LX51:LX54)</f>
        <v/>
      </c>
      <c r="LY50">
        <f>SUM(LY51:LY54)</f>
        <v/>
      </c>
      <c r="LZ50">
        <f>SUM(LZ51:LZ54)</f>
        <v/>
      </c>
      <c r="MA50">
        <f>SUM(MA51:MA54)</f>
        <v/>
      </c>
      <c r="MB50">
        <f>SUM(MB51:MB54)</f>
        <v/>
      </c>
      <c r="MC50">
        <f>SUM(MC51:MC54)</f>
        <v/>
      </c>
      <c r="MD50">
        <f>SUM(MD51:MD54)</f>
        <v/>
      </c>
      <c r="ME50">
        <f>SUM(ME51:ME54)</f>
        <v/>
      </c>
      <c r="MF50">
        <f>SUM(MF51:MF54)</f>
        <v/>
      </c>
      <c r="MG50">
        <f>SUM(MG51:MG54)</f>
        <v/>
      </c>
      <c r="MH50">
        <f>SUM(MH51:MH54)</f>
        <v/>
      </c>
      <c r="MI50">
        <f>SUM(MI51:MI54)</f>
        <v/>
      </c>
      <c r="MJ50">
        <f>SUM(MJ51:MJ54)</f>
        <v/>
      </c>
      <c r="MK50">
        <f>SUM(MK51:MK54)</f>
        <v/>
      </c>
      <c r="ML50">
        <f>SUM(ML51:ML54)</f>
        <v/>
      </c>
      <c r="MM50">
        <f>SUM(MM51:MM54)</f>
        <v/>
      </c>
      <c r="MN50">
        <f>SUM(MN51:MN54)</f>
        <v/>
      </c>
      <c r="MO50">
        <f>SUM(MO51:MO54)</f>
        <v/>
      </c>
      <c r="MP50">
        <f>SUM(MP51:MP54)</f>
        <v/>
      </c>
      <c r="MQ50">
        <f>SUM(MQ51:MQ54)</f>
        <v/>
      </c>
      <c r="MR50">
        <f>SUM(MR51:MR54)</f>
        <v/>
      </c>
      <c r="MS50">
        <f>SUM(MS51:MS54)</f>
        <v/>
      </c>
      <c r="MT50">
        <f>SUM(MT51:MT54)</f>
        <v/>
      </c>
      <c r="MU50">
        <f>SUM(MU51:MU54)</f>
        <v/>
      </c>
      <c r="MV50">
        <f>SUM(MV51:MV54)</f>
        <v/>
      </c>
      <c r="MW50">
        <f>SUM(MW51:MW54)</f>
        <v/>
      </c>
      <c r="MX50">
        <f>SUM(MX51:MX54)</f>
        <v/>
      </c>
      <c r="MY50">
        <f>SUM(MY51:MY54)</f>
        <v/>
      </c>
      <c r="MZ50">
        <f>SUM(MZ51:MZ54)</f>
        <v/>
      </c>
      <c r="NA50">
        <f>SUM(NA51:NA54)</f>
        <v/>
      </c>
      <c r="NB50">
        <f>SUM(NB51:NB54)</f>
        <v/>
      </c>
      <c r="NC50">
        <f>SUM(NC51:NC54)</f>
        <v/>
      </c>
      <c r="ND50">
        <f>SUM(ND51:ND54)</f>
        <v/>
      </c>
      <c r="NE50">
        <f>SUM(NE51:NE54)</f>
        <v/>
      </c>
      <c r="NF50">
        <f>SUM(NF51:NF54)</f>
        <v/>
      </c>
      <c r="NG50">
        <f>SUM(NG51:NG54)</f>
        <v/>
      </c>
      <c r="NH50">
        <f>SUM(NH51:NH54)</f>
        <v/>
      </c>
      <c r="NI50">
        <f>SUM(NI51:NI54)</f>
        <v/>
      </c>
      <c r="NJ50">
        <f>SUM(NJ51:NJ54)</f>
        <v/>
      </c>
      <c r="NK50">
        <f>SUM(NK51:NK54)</f>
        <v/>
      </c>
      <c r="NL50">
        <f>SUM(NL51:NL54)</f>
        <v/>
      </c>
      <c r="NM50">
        <f>SUM(NM51:NM54)</f>
        <v/>
      </c>
      <c r="NN50">
        <f>SUM(NN51:NN54)</f>
        <v/>
      </c>
      <c r="NO50">
        <f>SUM(NO51:NO54)</f>
        <v/>
      </c>
      <c r="NP50">
        <f>SUM(NP51:NP54)</f>
        <v/>
      </c>
      <c r="NQ50">
        <f>SUM(NQ51:NQ54)</f>
        <v/>
      </c>
      <c r="NR50">
        <f>SUM(NR51:NR54)</f>
        <v/>
      </c>
      <c r="NS50">
        <f>SUM(NS51:NS54)</f>
        <v/>
      </c>
      <c r="NT50">
        <f>SUM(NT51:NT54)</f>
        <v/>
      </c>
      <c r="NU50">
        <f>SUM(NU51:NU54)</f>
        <v/>
      </c>
      <c r="NV50">
        <f>SUM(NV51:NV54)</f>
        <v/>
      </c>
      <c r="NW50">
        <f>SUM(NW51:NW54)</f>
        <v/>
      </c>
      <c r="NX50">
        <f>SUM(NX51:NX54)</f>
        <v/>
      </c>
      <c r="NY50">
        <f>SUM(NY51:NY54)</f>
        <v/>
      </c>
      <c r="NZ50">
        <f>SUM(NZ51:NZ54)</f>
        <v/>
      </c>
      <c r="OA50">
        <f>SUM(OA51:OA54)</f>
        <v/>
      </c>
      <c r="OB50">
        <f>SUM(OB51:OB54)</f>
        <v/>
      </c>
      <c r="OC50">
        <f>SUM(OC51:OC54)</f>
        <v/>
      </c>
      <c r="OD50">
        <f>SUM(OD51:OD54)</f>
        <v/>
      </c>
      <c r="OE50">
        <f>SUM(OE51:OE54)</f>
        <v/>
      </c>
      <c r="OF50">
        <f>SUM(OF51:OF54)</f>
        <v/>
      </c>
      <c r="OG50">
        <f>SUM(OG51:OG54)</f>
        <v/>
      </c>
      <c r="OH50">
        <f>SUM(OH51:OH54)</f>
        <v/>
      </c>
      <c r="OI50">
        <f>SUM(OI51:OI54)</f>
        <v/>
      </c>
      <c r="OJ50">
        <f>SUM(OJ51:OJ54)</f>
        <v/>
      </c>
      <c r="OK50">
        <f>SUM(OK51:OK54)</f>
        <v/>
      </c>
      <c r="OL50">
        <f>SUM(OL51:OL54)</f>
        <v/>
      </c>
      <c r="OM50">
        <f>SUM(OM51:OM54)</f>
        <v/>
      </c>
      <c r="ON50">
        <f>SUM(ON51:ON54)</f>
        <v/>
      </c>
      <c r="OO50">
        <f>SUM(OO51:OO54)</f>
        <v/>
      </c>
      <c r="OP50">
        <f>SUM(OP51:OP54)</f>
        <v/>
      </c>
      <c r="OQ50">
        <f>SUM(OQ51:OQ54)</f>
        <v/>
      </c>
      <c r="OR50">
        <f>SUM(OR51:OR54)</f>
        <v/>
      </c>
      <c r="OS50">
        <f>SUM(OS51:OS54)</f>
        <v/>
      </c>
      <c r="OT50">
        <f>SUM(OT51:OT54)</f>
        <v/>
      </c>
      <c r="OU50">
        <f>SUM(OU51:OU54)</f>
        <v/>
      </c>
      <c r="OV50">
        <f>SUM(OV51:OV54)</f>
        <v/>
      </c>
      <c r="OW50">
        <f>SUM(OW51:OW54)</f>
        <v/>
      </c>
      <c r="OX50">
        <f>SUM(OX51:OX54)</f>
        <v/>
      </c>
      <c r="OY50">
        <f>SUM(OY51:OY54)</f>
        <v/>
      </c>
      <c r="OZ50">
        <f>SUM(OZ51:OZ54)</f>
        <v/>
      </c>
      <c r="PA50">
        <f>SUM(PA51:PA54)</f>
        <v/>
      </c>
      <c r="PB50">
        <f>SUM(PB51:PB54)</f>
        <v/>
      </c>
      <c r="PC50">
        <f>SUM(PC51:PC54)</f>
        <v/>
      </c>
      <c r="PD50">
        <f>SUM(PD51:PD54)</f>
        <v/>
      </c>
      <c r="PE50">
        <f>SUM(PE51:PE54)</f>
        <v/>
      </c>
      <c r="PF50">
        <f>SUM(PF51:PF54)</f>
        <v/>
      </c>
      <c r="PG50">
        <f>SUM(PG51:PG54)</f>
        <v/>
      </c>
      <c r="PH50">
        <f>SUM(PH51:PH54)</f>
        <v/>
      </c>
      <c r="PI50">
        <f>SUM(PI51:PI54)</f>
        <v/>
      </c>
      <c r="PJ50">
        <f>SUM(PJ51:PJ54)</f>
        <v/>
      </c>
      <c r="PK50">
        <f>SUM(PK51:PK54)</f>
        <v/>
      </c>
      <c r="PL50">
        <f>SUM(PL51:PL54)</f>
        <v/>
      </c>
      <c r="PM50">
        <f>SUM(PM51:PM54)</f>
        <v/>
      </c>
      <c r="PN50">
        <f>SUM(PN51:PN54)</f>
        <v/>
      </c>
      <c r="PO50">
        <f>SUM(PO51:PO54)</f>
        <v/>
      </c>
      <c r="PP50">
        <f>SUM(PP51:PP54)</f>
        <v/>
      </c>
      <c r="PQ50">
        <f>SUM(PQ51:PQ54)</f>
        <v/>
      </c>
      <c r="PR50">
        <f>SUM(PR51:PR54)</f>
        <v/>
      </c>
      <c r="PS50">
        <f>SUM(PS51:PS54)</f>
        <v/>
      </c>
      <c r="PT50">
        <f>SUM(PT51:PT54)</f>
        <v/>
      </c>
      <c r="PU50">
        <f>SUM(PU51:PU54)</f>
        <v/>
      </c>
      <c r="PV50">
        <f>SUM(PV51:PV54)</f>
        <v/>
      </c>
      <c r="PW50">
        <f>SUM(PW51:PW54)</f>
        <v/>
      </c>
      <c r="PX50">
        <f>SUM(PX51:PX54)</f>
        <v/>
      </c>
      <c r="PY50">
        <f>SUM(PY51:PY54)</f>
        <v/>
      </c>
      <c r="PZ50">
        <f>SUM(PZ51:PZ54)</f>
        <v/>
      </c>
      <c r="QA50">
        <f>SUM(QA51:QA54)</f>
        <v/>
      </c>
      <c r="QB50">
        <f>SUM(QB51:QB54)</f>
        <v/>
      </c>
      <c r="QC50">
        <f>SUM(QC51:QC54)</f>
        <v/>
      </c>
      <c r="QD50">
        <f>SUM(QD51:QD54)</f>
        <v/>
      </c>
      <c r="QE50">
        <f>SUM(QE51:QE54)</f>
        <v/>
      </c>
      <c r="QF50">
        <f>SUM(QF51:QF54)</f>
        <v/>
      </c>
      <c r="QG50">
        <f>SUM(QG51:QG54)</f>
        <v/>
      </c>
      <c r="QH50">
        <f>SUM(QH51:QH54)</f>
        <v/>
      </c>
      <c r="QI50">
        <f>SUM(QI51:QI54)</f>
        <v/>
      </c>
      <c r="QJ50">
        <f>SUM(QJ51:QJ54)</f>
        <v/>
      </c>
      <c r="QK50">
        <f>SUM(QK51:QK54)</f>
        <v/>
      </c>
      <c r="QL50">
        <f>SUM(QL51:QL54)</f>
        <v/>
      </c>
      <c r="QM50">
        <f>SUM(QM51:QM54)</f>
        <v/>
      </c>
      <c r="QN50">
        <f>SUM(QN51:QN54)</f>
        <v/>
      </c>
      <c r="QO50">
        <f>SUM(QO51:QO54)</f>
        <v/>
      </c>
      <c r="QP50">
        <f>SUM(QP51:QP54)</f>
        <v/>
      </c>
      <c r="QQ50">
        <f>SUM(QQ51:QQ54)</f>
        <v/>
      </c>
      <c r="QR50">
        <f>SUM(QR51:QR54)</f>
        <v/>
      </c>
      <c r="QS50">
        <f>SUM(QS51:QS54)</f>
        <v/>
      </c>
      <c r="QT50">
        <f>SUM(QT51:QT54)</f>
        <v/>
      </c>
      <c r="QU50">
        <f>SUM(QU51:QU54)</f>
        <v/>
      </c>
      <c r="QV50">
        <f>SUM(QV51:QV54)</f>
        <v/>
      </c>
      <c r="QW50">
        <f>SUM(QW51:QW54)</f>
        <v/>
      </c>
      <c r="QX50">
        <f>SUM(QX51:QX54)</f>
        <v/>
      </c>
      <c r="QY50">
        <f>SUM(QY51:QY54)</f>
        <v/>
      </c>
      <c r="QZ50">
        <f>SUM(QZ51:QZ54)</f>
        <v/>
      </c>
      <c r="RA50">
        <f>SUM(RA51:RA54)</f>
        <v/>
      </c>
      <c r="RB50">
        <f>SUM(RB51:RB54)</f>
        <v/>
      </c>
      <c r="RC50">
        <f>SUM(RC51:RC54)</f>
        <v/>
      </c>
      <c r="RD50">
        <f>SUM(RD51:RD54)</f>
        <v/>
      </c>
      <c r="RE50">
        <f>SUM(RE51:RE54)</f>
        <v/>
      </c>
      <c r="RF50">
        <f>SUM(RF51:RF54)</f>
        <v/>
      </c>
      <c r="RG50">
        <f>SUM(RG51:RG54)</f>
        <v/>
      </c>
      <c r="RH50">
        <f>SUM(RH51:RH54)</f>
        <v/>
      </c>
      <c r="RI50">
        <f>SUM(RI51:RI54)</f>
        <v/>
      </c>
      <c r="RJ50">
        <f>SUM(RJ51:RJ54)</f>
        <v/>
      </c>
      <c r="RK50">
        <f>SUM(RK51:RK54)</f>
        <v/>
      </c>
      <c r="RL50">
        <f>SUM(RL51:RL54)</f>
        <v/>
      </c>
      <c r="RM50">
        <f>SUM(RM51:RM54)</f>
        <v/>
      </c>
      <c r="RN50">
        <f>SUM(RN51:RN54)</f>
        <v/>
      </c>
      <c r="RO50">
        <f>SUM(RO51:RO54)</f>
        <v/>
      </c>
      <c r="RP50">
        <f>SUM(RP51:RP54)</f>
        <v/>
      </c>
      <c r="RQ50">
        <f>SUM(RQ51:RQ54)</f>
        <v/>
      </c>
      <c r="RR50">
        <f>SUM(RR51:RR54)</f>
        <v/>
      </c>
      <c r="RS50">
        <f>SUM(RS51:RS54)</f>
        <v/>
      </c>
      <c r="RT50">
        <f>SUM(RT51:RT54)</f>
        <v/>
      </c>
      <c r="RU50">
        <f>SUM(RU51:RU54)</f>
        <v/>
      </c>
      <c r="RV50">
        <f>SUM(RV51:RV54)</f>
        <v/>
      </c>
      <c r="RW50">
        <f>SUM(RW51:RW54)</f>
        <v/>
      </c>
      <c r="RX50">
        <f>SUM(RX51:RX54)</f>
        <v/>
      </c>
      <c r="RY50">
        <f>SUM(RY51:RY54)</f>
        <v/>
      </c>
      <c r="RZ50">
        <f>SUM(RZ51:RZ54)</f>
        <v/>
      </c>
      <c r="SA50">
        <f>SUM(SA51:SA54)</f>
        <v/>
      </c>
      <c r="SB50">
        <f>SUM(SB51:SB54)</f>
        <v/>
      </c>
      <c r="SC50">
        <f>SUM(SC51:SC54)</f>
        <v/>
      </c>
      <c r="SD50">
        <f>SUM(SD51:SD54)</f>
        <v/>
      </c>
      <c r="SE50">
        <f>SUM(SE51:SE54)</f>
        <v/>
      </c>
      <c r="SF50">
        <f>SUM(SF51:SF54)</f>
        <v/>
      </c>
      <c r="SG50">
        <f>SUM(SG51:SG54)</f>
        <v/>
      </c>
      <c r="SH50">
        <f>SUM(SH51:SH54)</f>
        <v/>
      </c>
      <c r="SI50">
        <f>SUM(SI51:SI54)</f>
        <v/>
      </c>
      <c r="SJ50">
        <f>SUM(SJ51:SJ54)</f>
        <v/>
      </c>
      <c r="SK50">
        <f>SUM(SK51:SK54)</f>
        <v/>
      </c>
      <c r="SL50">
        <f>SUM(SL51:SL54)</f>
        <v/>
      </c>
      <c r="SM50">
        <f>SUM(SM51:SM54)</f>
        <v/>
      </c>
      <c r="SN50">
        <f>SUM(SN51:SN54)</f>
        <v/>
      </c>
      <c r="SO50">
        <f>SUM(SO51:SO54)</f>
        <v/>
      </c>
      <c r="SP50">
        <f>SUM(SP51:SP54)</f>
        <v/>
      </c>
      <c r="SQ50">
        <f>SUM(SQ51:SQ54)</f>
        <v/>
      </c>
      <c r="SR50">
        <f>SUM(SR51:SR54)</f>
        <v/>
      </c>
      <c r="SS50">
        <f>SUM(SS51:SS54)</f>
        <v/>
      </c>
      <c r="ST50">
        <f>SUM(ST51:ST54)</f>
        <v/>
      </c>
      <c r="SU50">
        <f>SUM(SU51:SU54)</f>
        <v/>
      </c>
      <c r="SV50">
        <f>SUM(SV51:SV54)</f>
        <v/>
      </c>
      <c r="SW50">
        <f>SUM(SW51:SW54)</f>
        <v/>
      </c>
      <c r="SX50">
        <f>SUM(SX51:SX54)</f>
        <v/>
      </c>
      <c r="SY50">
        <f>SUM(SY51:SY54)</f>
        <v/>
      </c>
      <c r="SZ50">
        <f>SUM(SZ51:SZ54)</f>
        <v/>
      </c>
      <c r="TA50">
        <f>SUM(TA51:TA54)</f>
        <v/>
      </c>
      <c r="TB50">
        <f>SUM(TB51:TB54)</f>
        <v/>
      </c>
      <c r="TC50">
        <f>SUM(TC51:TC54)</f>
        <v/>
      </c>
      <c r="TD50">
        <f>SUM(TD51:TD54)</f>
        <v/>
      </c>
      <c r="TE50">
        <f>SUM(TE51:TE54)</f>
        <v/>
      </c>
      <c r="TF50">
        <f>SUM(TF51:TF54)</f>
        <v/>
      </c>
      <c r="TG50">
        <f>SUM(TG51:TG54)</f>
        <v/>
      </c>
      <c r="TH50">
        <f>SUM(TH51:TH54)</f>
        <v/>
      </c>
      <c r="TI50">
        <f>SUM(TI51:TI54)</f>
        <v/>
      </c>
      <c r="TJ50">
        <f>SUM(TJ51:TJ54)</f>
        <v/>
      </c>
      <c r="TK50">
        <f>SUM(TK51:TK54)</f>
        <v/>
      </c>
      <c r="TL50">
        <f>SUM(TL51:TL54)</f>
        <v/>
      </c>
      <c r="TM50">
        <f>SUM(TM51:TM54)</f>
        <v/>
      </c>
      <c r="TN50">
        <f>SUM(TN51:TN54)</f>
        <v/>
      </c>
      <c r="TO50">
        <f>SUM(TO51:TO54)</f>
        <v/>
      </c>
      <c r="TP50">
        <f>SUM(TP51:TP54)</f>
        <v/>
      </c>
      <c r="TQ50">
        <f>SUM(TQ51:TQ54)</f>
        <v/>
      </c>
      <c r="TR50">
        <f>SUM(TR51:TR54)</f>
        <v/>
      </c>
      <c r="TS50">
        <f>SUM(TS51:TS54)</f>
        <v/>
      </c>
      <c r="TT50">
        <f>SUM(TT51:TT54)</f>
        <v/>
      </c>
      <c r="TU50">
        <f>SUM(TU51:TU54)</f>
        <v/>
      </c>
      <c r="TV50">
        <f>SUM(TV51:TV54)</f>
        <v/>
      </c>
      <c r="TW50">
        <f>SUM(TW51:TW54)</f>
        <v/>
      </c>
      <c r="TX50">
        <f>SUM(TX51:TX54)</f>
        <v/>
      </c>
      <c r="TY50">
        <f>SUM(TY51:TY54)</f>
        <v/>
      </c>
      <c r="TZ50">
        <f>SUM(TZ51:TZ54)</f>
        <v/>
      </c>
    </row>
    <row r="51" spans="1:546">
      <c r="A51" t="s">
        <v>10</v>
      </c>
      <c r="B51" t="s">
        <v>5</v>
      </c>
      <c r="G51">
        <f>G28*G6</f>
        <v/>
      </c>
      <c r="H51">
        <f>H28*H6</f>
        <v/>
      </c>
      <c r="I51">
        <f>I28*I6</f>
        <v/>
      </c>
      <c r="J51">
        <f>J28*J6</f>
        <v/>
      </c>
      <c r="K51">
        <f>K28*K6</f>
        <v/>
      </c>
      <c r="L51">
        <f>L28*L6</f>
        <v/>
      </c>
      <c r="M51">
        <f>M28*M6</f>
        <v/>
      </c>
      <c r="N51">
        <f>N28*N6</f>
        <v/>
      </c>
      <c r="O51">
        <f>O28*O6</f>
        <v/>
      </c>
      <c r="P51">
        <f>P28*P6</f>
        <v/>
      </c>
      <c r="Q51">
        <f>Q28*Q6</f>
        <v/>
      </c>
      <c r="R51">
        <f>R28*R6</f>
        <v/>
      </c>
      <c r="S51">
        <f>S28*S6</f>
        <v/>
      </c>
      <c r="T51">
        <f>T28*T6</f>
        <v/>
      </c>
      <c r="U51">
        <f>U28*U6</f>
        <v/>
      </c>
      <c r="V51">
        <f>V28*V6</f>
        <v/>
      </c>
      <c r="W51">
        <f>W28*W6</f>
        <v/>
      </c>
      <c r="X51">
        <f>X28*X6</f>
        <v/>
      </c>
      <c r="Y51">
        <f>Y28*Y6</f>
        <v/>
      </c>
      <c r="Z51">
        <f>Z28*Z6</f>
        <v/>
      </c>
      <c r="AA51">
        <f>AA28*AA6</f>
        <v/>
      </c>
      <c r="AB51">
        <f>AB28*AB6</f>
        <v/>
      </c>
      <c r="AC51">
        <f>AC28*AC6</f>
        <v/>
      </c>
      <c r="AD51">
        <f>AD28*AD6</f>
        <v/>
      </c>
      <c r="AE51">
        <f>AE28*AE6</f>
        <v/>
      </c>
      <c r="AF51">
        <f>AF28*AF6</f>
        <v/>
      </c>
      <c r="AG51">
        <f>AG28*AG6</f>
        <v/>
      </c>
      <c r="AH51">
        <f>AH28*AH6</f>
        <v/>
      </c>
      <c r="AI51">
        <f>AI28*AI6</f>
        <v/>
      </c>
      <c r="AJ51">
        <f>AJ28*AJ6</f>
        <v/>
      </c>
      <c r="AK51">
        <f>AK28*AK6</f>
        <v/>
      </c>
      <c r="AL51">
        <f>AL28*AL6</f>
        <v/>
      </c>
      <c r="AM51">
        <f>AM28*AM6</f>
        <v/>
      </c>
      <c r="AN51">
        <f>AN28*AN6</f>
        <v/>
      </c>
      <c r="AO51">
        <f>AO28*AO6</f>
        <v/>
      </c>
      <c r="AP51">
        <f>AP28*AP6</f>
        <v/>
      </c>
      <c r="AQ51">
        <f>AQ28*AQ6</f>
        <v/>
      </c>
      <c r="AR51">
        <f>AR28*AR6</f>
        <v/>
      </c>
      <c r="AS51">
        <f>AS28*AS6</f>
        <v/>
      </c>
      <c r="AT51">
        <f>AT28*AT6</f>
        <v/>
      </c>
      <c r="AU51">
        <f>AU28*AU6</f>
        <v/>
      </c>
      <c r="AV51">
        <f>AV28*AV6</f>
        <v/>
      </c>
      <c r="AW51">
        <f>AW28*AW6</f>
        <v/>
      </c>
      <c r="AX51">
        <f>AX28*AX6</f>
        <v/>
      </c>
      <c r="AY51">
        <f>AY28*AY6</f>
        <v/>
      </c>
      <c r="AZ51">
        <f>AZ28*AZ6</f>
        <v/>
      </c>
      <c r="BA51">
        <f>BA28*BA6</f>
        <v/>
      </c>
      <c r="BB51">
        <f>BB28*BB6</f>
        <v/>
      </c>
      <c r="BC51">
        <f>BC28*BC6</f>
        <v/>
      </c>
      <c r="BD51">
        <f>BD28*BD6</f>
        <v/>
      </c>
      <c r="BE51">
        <f>BE28*BE6</f>
        <v/>
      </c>
      <c r="BF51">
        <f>BF28*BF6</f>
        <v/>
      </c>
      <c r="BG51">
        <f>BG28*BG6</f>
        <v/>
      </c>
      <c r="BH51">
        <f>BH28*BH6</f>
        <v/>
      </c>
      <c r="BI51">
        <f>BI28*BI6</f>
        <v/>
      </c>
      <c r="BJ51">
        <f>BJ28*BJ6</f>
        <v/>
      </c>
      <c r="BK51">
        <f>BK28*BK6</f>
        <v/>
      </c>
      <c r="BL51">
        <f>BL28*BL6</f>
        <v/>
      </c>
      <c r="BM51">
        <f>BM28*BM6</f>
        <v/>
      </c>
      <c r="BN51">
        <f>BN28*BN6</f>
        <v/>
      </c>
      <c r="BO51">
        <f>BO28*BO6</f>
        <v/>
      </c>
      <c r="BP51">
        <f>BP28*BP6</f>
        <v/>
      </c>
      <c r="BQ51">
        <f>BQ28*BQ6</f>
        <v/>
      </c>
      <c r="BR51">
        <f>BR28*BR6</f>
        <v/>
      </c>
      <c r="BS51">
        <f>BS28*BS6</f>
        <v/>
      </c>
      <c r="BT51">
        <f>BT28*BT6</f>
        <v/>
      </c>
      <c r="BU51">
        <f>BU28*BU6</f>
        <v/>
      </c>
      <c r="BV51">
        <f>BV28*BV6</f>
        <v/>
      </c>
      <c r="BW51">
        <f>BW28*BW6</f>
        <v/>
      </c>
      <c r="BX51">
        <f>BX28*BX6</f>
        <v/>
      </c>
      <c r="BY51">
        <f>BY28*BY6</f>
        <v/>
      </c>
      <c r="BZ51">
        <f>BZ28*BZ6</f>
        <v/>
      </c>
      <c r="CA51">
        <f>CA28*CA6</f>
        <v/>
      </c>
      <c r="CB51">
        <f>CB28*CB6</f>
        <v/>
      </c>
      <c r="CC51">
        <f>CC28*CC6</f>
        <v/>
      </c>
      <c r="CD51">
        <f>CD28*CD6</f>
        <v/>
      </c>
      <c r="CE51">
        <f>CE28*CE6</f>
        <v/>
      </c>
      <c r="CF51">
        <f>CF28*CF6</f>
        <v/>
      </c>
      <c r="CG51">
        <f>CG28*CG6</f>
        <v/>
      </c>
      <c r="CH51">
        <f>CH28*CH6</f>
        <v/>
      </c>
      <c r="CI51">
        <f>CI28*CI6</f>
        <v/>
      </c>
      <c r="CJ51">
        <f>CJ28*CJ6</f>
        <v/>
      </c>
      <c r="CK51">
        <f>CK28*CK6</f>
        <v/>
      </c>
      <c r="CL51">
        <f>CL28*CL6</f>
        <v/>
      </c>
      <c r="CM51">
        <f>CM28*CM6</f>
        <v/>
      </c>
      <c r="CN51">
        <f>CN28*CN6</f>
        <v/>
      </c>
      <c r="CO51">
        <f>CO28*CO6</f>
        <v/>
      </c>
      <c r="CP51">
        <f>CP28*CP6</f>
        <v/>
      </c>
      <c r="CQ51">
        <f>CQ28*CQ6</f>
        <v/>
      </c>
      <c r="CR51">
        <f>CR28*CR6</f>
        <v/>
      </c>
      <c r="CS51">
        <f>CS28*CS6</f>
        <v/>
      </c>
      <c r="CT51">
        <f>CT28*CT6</f>
        <v/>
      </c>
      <c r="CU51">
        <f>CU28*CU6</f>
        <v/>
      </c>
      <c r="CV51">
        <f>CV28*CV6</f>
        <v/>
      </c>
      <c r="CW51">
        <f>CW28*CW6</f>
        <v/>
      </c>
      <c r="CX51">
        <f>CX28*CX6</f>
        <v/>
      </c>
      <c r="CY51">
        <f>CY28*CY6</f>
        <v/>
      </c>
      <c r="CZ51">
        <f>CZ28*CZ6</f>
        <v/>
      </c>
      <c r="DA51">
        <f>DA28*DA6</f>
        <v/>
      </c>
      <c r="DB51">
        <f>DB28*DB6</f>
        <v/>
      </c>
      <c r="DC51">
        <f>DC28*DC6</f>
        <v/>
      </c>
      <c r="DD51">
        <f>DD28*DD6</f>
        <v/>
      </c>
      <c r="DE51">
        <f>DE28*DE6</f>
        <v/>
      </c>
      <c r="DF51">
        <f>DF28*DF6</f>
        <v/>
      </c>
      <c r="DG51">
        <f>DG28*DG6</f>
        <v/>
      </c>
      <c r="DH51">
        <f>DH28*DH6</f>
        <v/>
      </c>
      <c r="DI51">
        <f>DI28*DI6</f>
        <v/>
      </c>
      <c r="DJ51">
        <f>DJ28*DJ6</f>
        <v/>
      </c>
      <c r="DK51">
        <f>DK28*DK6</f>
        <v/>
      </c>
      <c r="DL51">
        <f>DL28*DL6</f>
        <v/>
      </c>
      <c r="DM51">
        <f>DM28*DM6</f>
        <v/>
      </c>
      <c r="DN51">
        <f>DN28*DN6</f>
        <v/>
      </c>
      <c r="DO51">
        <f>DO28*DO6</f>
        <v/>
      </c>
      <c r="DP51">
        <f>DP28*DP6</f>
        <v/>
      </c>
      <c r="DQ51">
        <f>DQ28*DQ6</f>
        <v/>
      </c>
      <c r="DR51">
        <f>DR28*DR6</f>
        <v/>
      </c>
      <c r="DS51">
        <f>DS28*DS6</f>
        <v/>
      </c>
      <c r="DT51">
        <f>DT28*DT6</f>
        <v/>
      </c>
      <c r="DU51">
        <f>DU28*DU6</f>
        <v/>
      </c>
      <c r="DV51">
        <f>DV28*DV6</f>
        <v/>
      </c>
      <c r="DW51">
        <f>DW28*DW6</f>
        <v/>
      </c>
      <c r="DX51">
        <f>DX28*DX6</f>
        <v/>
      </c>
      <c r="DY51">
        <f>DY28*DY6</f>
        <v/>
      </c>
      <c r="DZ51">
        <f>DZ28*DZ6</f>
        <v/>
      </c>
      <c r="EA51">
        <f>EA28*EA6</f>
        <v/>
      </c>
      <c r="EB51">
        <f>EB28*EB6</f>
        <v/>
      </c>
      <c r="EC51">
        <f>EC28*EC6</f>
        <v/>
      </c>
      <c r="ED51">
        <f>ED28*ED6</f>
        <v/>
      </c>
      <c r="EE51">
        <f>EE28*EE6</f>
        <v/>
      </c>
      <c r="EF51">
        <f>EF28*EF6</f>
        <v/>
      </c>
      <c r="EG51">
        <f>EG28*EG6</f>
        <v/>
      </c>
      <c r="EH51">
        <f>EH28*EH6</f>
        <v/>
      </c>
      <c r="EI51">
        <f>EI28*EI6</f>
        <v/>
      </c>
      <c r="EJ51">
        <f>EJ28*EJ6</f>
        <v/>
      </c>
      <c r="EK51">
        <f>EK28*EK6</f>
        <v/>
      </c>
      <c r="EL51">
        <f>EL28*EL6</f>
        <v/>
      </c>
      <c r="EM51">
        <f>EM28*EM6</f>
        <v/>
      </c>
      <c r="EN51">
        <f>EN28*EN6</f>
        <v/>
      </c>
      <c r="EO51">
        <f>EO28*EO6</f>
        <v/>
      </c>
      <c r="EP51">
        <f>EP28*EP6</f>
        <v/>
      </c>
      <c r="EQ51">
        <f>EQ28*EQ6</f>
        <v/>
      </c>
      <c r="ER51">
        <f>ER28*ER6</f>
        <v/>
      </c>
      <c r="ES51">
        <f>ES28*ES6</f>
        <v/>
      </c>
      <c r="ET51">
        <f>ET28*ET6</f>
        <v/>
      </c>
      <c r="EU51">
        <f>EU28*EU6</f>
        <v/>
      </c>
      <c r="EV51">
        <f>EV28*EV6</f>
        <v/>
      </c>
      <c r="EW51">
        <f>EW28*EW6</f>
        <v/>
      </c>
      <c r="EX51">
        <f>EX28*EX6</f>
        <v/>
      </c>
      <c r="EY51">
        <f>EY28*EY6</f>
        <v/>
      </c>
      <c r="EZ51">
        <f>EZ28*EZ6</f>
        <v/>
      </c>
      <c r="FA51">
        <f>FA28*FA6</f>
        <v/>
      </c>
      <c r="FB51">
        <f>FB28*FB6</f>
        <v/>
      </c>
      <c r="FC51">
        <f>FC28*FC6</f>
        <v/>
      </c>
      <c r="FD51">
        <f>FD28*FD6</f>
        <v/>
      </c>
      <c r="FE51">
        <f>FE28*FE6</f>
        <v/>
      </c>
      <c r="FF51">
        <f>FF28*FF6</f>
        <v/>
      </c>
      <c r="FG51">
        <f>FG28*FG6</f>
        <v/>
      </c>
      <c r="FH51">
        <f>FH28*FH6</f>
        <v/>
      </c>
      <c r="FI51">
        <f>FI28*FI6</f>
        <v/>
      </c>
      <c r="FJ51">
        <f>FJ28*FJ6</f>
        <v/>
      </c>
      <c r="FK51">
        <f>FK28*FK6</f>
        <v/>
      </c>
      <c r="FL51">
        <f>FL28*FL6</f>
        <v/>
      </c>
      <c r="FM51">
        <f>FM28*FM6</f>
        <v/>
      </c>
      <c r="FN51">
        <f>FN28*FN6</f>
        <v/>
      </c>
      <c r="FO51">
        <f>FO28*FO6</f>
        <v/>
      </c>
      <c r="FP51">
        <f>FP28*FP6</f>
        <v/>
      </c>
      <c r="FQ51">
        <f>FQ28*FQ6</f>
        <v/>
      </c>
      <c r="FR51">
        <f>FR28*FR6</f>
        <v/>
      </c>
      <c r="FS51">
        <f>FS28*FS6</f>
        <v/>
      </c>
      <c r="FT51">
        <f>FT28*FT6</f>
        <v/>
      </c>
      <c r="FU51">
        <f>FU28*FU6</f>
        <v/>
      </c>
      <c r="FV51">
        <f>FV28*FV6</f>
        <v/>
      </c>
      <c r="FW51">
        <f>FW28*FW6</f>
        <v/>
      </c>
      <c r="FX51">
        <f>FX28*FX6</f>
        <v/>
      </c>
      <c r="FY51">
        <f>FY28*FY6</f>
        <v/>
      </c>
      <c r="FZ51">
        <f>FZ28*FZ6</f>
        <v/>
      </c>
      <c r="GA51">
        <f>GA28*GA6</f>
        <v/>
      </c>
      <c r="GB51">
        <f>GB28*GB6</f>
        <v/>
      </c>
      <c r="GC51">
        <f>GC28*GC6</f>
        <v/>
      </c>
      <c r="GD51">
        <f>GD28*GD6</f>
        <v/>
      </c>
      <c r="GE51">
        <f>GE28*GE6</f>
        <v/>
      </c>
      <c r="GF51">
        <f>GF28*GF6</f>
        <v/>
      </c>
      <c r="GG51">
        <f>GG28*GG6</f>
        <v/>
      </c>
      <c r="GH51">
        <f>GH28*GH6</f>
        <v/>
      </c>
      <c r="GI51">
        <f>GI28*GI6</f>
        <v/>
      </c>
      <c r="GJ51">
        <f>GJ28*GJ6</f>
        <v/>
      </c>
      <c r="GK51">
        <f>GK28*GK6</f>
        <v/>
      </c>
      <c r="GL51">
        <f>GL28*GL6</f>
        <v/>
      </c>
      <c r="GM51">
        <f>GM28*GM6</f>
        <v/>
      </c>
      <c r="GN51">
        <f>GN28*GN6</f>
        <v/>
      </c>
      <c r="GO51">
        <f>GO28*GO6</f>
        <v/>
      </c>
      <c r="GP51">
        <f>GP28*GP6</f>
        <v/>
      </c>
      <c r="GQ51">
        <f>GQ28*GQ6</f>
        <v/>
      </c>
      <c r="GR51">
        <f>GR28*GR6</f>
        <v/>
      </c>
      <c r="GS51">
        <f>GS28*GS6</f>
        <v/>
      </c>
      <c r="GT51">
        <f>GT28*GT6</f>
        <v/>
      </c>
      <c r="GU51">
        <f>GU28*GU6</f>
        <v/>
      </c>
      <c r="GV51">
        <f>GV28*GV6</f>
        <v/>
      </c>
      <c r="GW51">
        <f>GW28*GW6</f>
        <v/>
      </c>
      <c r="GX51">
        <f>GX28*GX6</f>
        <v/>
      </c>
      <c r="GY51">
        <f>GY28*GY6</f>
        <v/>
      </c>
      <c r="GZ51">
        <f>GZ28*GZ6</f>
        <v/>
      </c>
      <c r="HA51">
        <f>HA28*HA6</f>
        <v/>
      </c>
      <c r="HB51">
        <f>HB28*HB6</f>
        <v/>
      </c>
      <c r="HC51">
        <f>HC28*HC6</f>
        <v/>
      </c>
      <c r="HD51">
        <f>HD28*HD6</f>
        <v/>
      </c>
      <c r="HE51">
        <f>HE28*HE6</f>
        <v/>
      </c>
      <c r="HF51">
        <f>HF28*HF6</f>
        <v/>
      </c>
      <c r="HG51">
        <f>HG28*HG6</f>
        <v/>
      </c>
      <c r="HH51">
        <f>HH28*HH6</f>
        <v/>
      </c>
      <c r="HI51">
        <f>HI28*HI6</f>
        <v/>
      </c>
      <c r="HJ51">
        <f>HJ28*HJ6</f>
        <v/>
      </c>
      <c r="HK51">
        <f>HK28*HK6</f>
        <v/>
      </c>
      <c r="HL51">
        <f>HL28*HL6</f>
        <v/>
      </c>
      <c r="HM51">
        <f>HM28*HM6</f>
        <v/>
      </c>
      <c r="HN51">
        <f>HN28*HN6</f>
        <v/>
      </c>
      <c r="HO51">
        <f>HO28*HO6</f>
        <v/>
      </c>
      <c r="HP51">
        <f>HP28*HP6</f>
        <v/>
      </c>
      <c r="HQ51">
        <f>HQ28*HQ6</f>
        <v/>
      </c>
      <c r="HR51">
        <f>HR28*HR6</f>
        <v/>
      </c>
      <c r="HS51">
        <f>HS28*HS6</f>
        <v/>
      </c>
      <c r="HT51">
        <f>HT28*HT6</f>
        <v/>
      </c>
      <c r="HU51">
        <f>HU28*HU6</f>
        <v/>
      </c>
      <c r="HV51">
        <f>HV28*HV6</f>
        <v/>
      </c>
      <c r="HW51">
        <f>HW28*HW6</f>
        <v/>
      </c>
      <c r="HX51">
        <f>HX28*HX6</f>
        <v/>
      </c>
      <c r="HY51">
        <f>HY28*HY6</f>
        <v/>
      </c>
      <c r="HZ51">
        <f>HZ28*HZ6</f>
        <v/>
      </c>
      <c r="IA51">
        <f>IA28*IA6</f>
        <v/>
      </c>
      <c r="IB51">
        <f>IB28*IB6</f>
        <v/>
      </c>
      <c r="IC51">
        <f>IC28*IC6</f>
        <v/>
      </c>
      <c r="ID51">
        <f>ID28*ID6</f>
        <v/>
      </c>
      <c r="IE51">
        <f>IE28*IE6</f>
        <v/>
      </c>
      <c r="IF51">
        <f>IF28*IF6</f>
        <v/>
      </c>
      <c r="IG51">
        <f>IG28*IG6</f>
        <v/>
      </c>
      <c r="IH51">
        <f>IH28*IH6</f>
        <v/>
      </c>
      <c r="II51">
        <f>II28*II6</f>
        <v/>
      </c>
      <c r="IJ51">
        <f>IJ28*IJ6</f>
        <v/>
      </c>
      <c r="IK51">
        <f>IK28*IK6</f>
        <v/>
      </c>
      <c r="IL51">
        <f>IL28*IL6</f>
        <v/>
      </c>
      <c r="IM51">
        <f>IM28*IM6</f>
        <v/>
      </c>
      <c r="IN51">
        <f>IN28*IN6</f>
        <v/>
      </c>
      <c r="IO51">
        <f>IO28*IO6</f>
        <v/>
      </c>
      <c r="IP51">
        <f>IP28*IP6</f>
        <v/>
      </c>
      <c r="IQ51">
        <f>IQ28*IQ6</f>
        <v/>
      </c>
      <c r="IR51">
        <f>IR28*IR6</f>
        <v/>
      </c>
      <c r="IS51">
        <f>IS28*IS6</f>
        <v/>
      </c>
      <c r="IT51">
        <f>IT28*IT6</f>
        <v/>
      </c>
      <c r="IU51">
        <f>IU28*IU6</f>
        <v/>
      </c>
      <c r="IV51">
        <f>IV28*IV6</f>
        <v/>
      </c>
      <c r="IW51">
        <f>IW28*IW6</f>
        <v/>
      </c>
      <c r="IX51">
        <f>IX28*IX6</f>
        <v/>
      </c>
      <c r="IY51">
        <f>IY28*IY6</f>
        <v/>
      </c>
      <c r="IZ51">
        <f>IZ28*IZ6</f>
        <v/>
      </c>
      <c r="JA51">
        <f>JA28*JA6</f>
        <v/>
      </c>
      <c r="JB51">
        <f>JB28*JB6</f>
        <v/>
      </c>
      <c r="JC51">
        <f>JC28*JC6</f>
        <v/>
      </c>
      <c r="JD51">
        <f>JD28*JD6</f>
        <v/>
      </c>
      <c r="JE51">
        <f>JE28*JE6</f>
        <v/>
      </c>
      <c r="JF51">
        <f>JF28*JF6</f>
        <v/>
      </c>
      <c r="JG51">
        <f>JG28*JG6</f>
        <v/>
      </c>
      <c r="JH51">
        <f>JH28*JH6</f>
        <v/>
      </c>
      <c r="JI51">
        <f>JI28*JI6</f>
        <v/>
      </c>
      <c r="JJ51">
        <f>JJ28*JJ6</f>
        <v/>
      </c>
      <c r="JK51">
        <f>JK28*JK6</f>
        <v/>
      </c>
      <c r="JL51">
        <f>JL28*JL6</f>
        <v/>
      </c>
      <c r="JM51">
        <f>JM28*JM6</f>
        <v/>
      </c>
      <c r="JN51">
        <f>JN28*JN6</f>
        <v/>
      </c>
      <c r="JO51">
        <f>JO28*JO6</f>
        <v/>
      </c>
      <c r="JP51">
        <f>JP28*JP6</f>
        <v/>
      </c>
      <c r="JQ51">
        <f>JQ28*JQ6</f>
        <v/>
      </c>
      <c r="JR51">
        <f>JR28*JR6</f>
        <v/>
      </c>
      <c r="JS51">
        <f>JS28*JS6</f>
        <v/>
      </c>
      <c r="JT51">
        <f>JT28*JT6</f>
        <v/>
      </c>
      <c r="JU51">
        <f>JU28*JU6</f>
        <v/>
      </c>
      <c r="JV51">
        <f>JV28*JV6</f>
        <v/>
      </c>
      <c r="JW51">
        <f>JW28*JW6</f>
        <v/>
      </c>
      <c r="JX51">
        <f>JX28*JX6</f>
        <v/>
      </c>
      <c r="JY51">
        <f>JY28*JY6</f>
        <v/>
      </c>
      <c r="JZ51">
        <f>JZ28*JZ6</f>
        <v/>
      </c>
      <c r="KA51">
        <f>KA28*KA6</f>
        <v/>
      </c>
      <c r="KB51">
        <f>KB28*KB6</f>
        <v/>
      </c>
      <c r="KC51">
        <f>KC28*KC6</f>
        <v/>
      </c>
      <c r="KD51">
        <f>KD28*KD6</f>
        <v/>
      </c>
      <c r="KE51">
        <f>KE28*KE6</f>
        <v/>
      </c>
      <c r="KF51">
        <f>KF28*KF6</f>
        <v/>
      </c>
      <c r="KG51">
        <f>KG28*KG6</f>
        <v/>
      </c>
      <c r="KH51">
        <f>KH28*KH6</f>
        <v/>
      </c>
      <c r="KI51">
        <f>KI28*KI6</f>
        <v/>
      </c>
      <c r="KJ51">
        <f>KJ28*KJ6</f>
        <v/>
      </c>
      <c r="KK51">
        <f>KK28*KK6</f>
        <v/>
      </c>
      <c r="KL51">
        <f>KL28*KL6</f>
        <v/>
      </c>
      <c r="KM51">
        <f>KM28*KM6</f>
        <v/>
      </c>
      <c r="KN51">
        <f>KN28*KN6</f>
        <v/>
      </c>
      <c r="KO51">
        <f>KO28*KO6</f>
        <v/>
      </c>
      <c r="KP51">
        <f>KP28*KP6</f>
        <v/>
      </c>
      <c r="KQ51">
        <f>KQ28*KQ6</f>
        <v/>
      </c>
      <c r="KR51">
        <f>KR28*KR6</f>
        <v/>
      </c>
      <c r="KS51">
        <f>KS28*KS6</f>
        <v/>
      </c>
      <c r="KT51">
        <f>KT28*KT6</f>
        <v/>
      </c>
      <c r="KU51">
        <f>KU28*KU6</f>
        <v/>
      </c>
      <c r="KV51">
        <f>KV28*KV6</f>
        <v/>
      </c>
      <c r="KW51">
        <f>KW28*KW6</f>
        <v/>
      </c>
      <c r="KX51">
        <f>KX28*KX6</f>
        <v/>
      </c>
      <c r="KY51">
        <f>KY28*KY6</f>
        <v/>
      </c>
      <c r="KZ51">
        <f>KZ28*KZ6</f>
        <v/>
      </c>
      <c r="LA51">
        <f>LA28*LA6</f>
        <v/>
      </c>
      <c r="LB51">
        <f>LB28*LB6</f>
        <v/>
      </c>
      <c r="LC51">
        <f>LC28*LC6</f>
        <v/>
      </c>
      <c r="LD51">
        <f>LD28*LD6</f>
        <v/>
      </c>
      <c r="LE51">
        <f>LE28*LE6</f>
        <v/>
      </c>
      <c r="LF51">
        <f>LF28*LF6</f>
        <v/>
      </c>
      <c r="LG51">
        <f>LG28*LG6</f>
        <v/>
      </c>
      <c r="LH51">
        <f>LH28*LH6</f>
        <v/>
      </c>
      <c r="LI51">
        <f>LI28*LI6</f>
        <v/>
      </c>
      <c r="LJ51">
        <f>LJ28*LJ6</f>
        <v/>
      </c>
      <c r="LK51">
        <f>LK28*LK6</f>
        <v/>
      </c>
      <c r="LL51">
        <f>LL28*LL6</f>
        <v/>
      </c>
      <c r="LM51">
        <f>LM28*LM6</f>
        <v/>
      </c>
      <c r="LN51">
        <f>LN28*LN6</f>
        <v/>
      </c>
      <c r="LO51">
        <f>LO28*LO6</f>
        <v/>
      </c>
      <c r="LP51">
        <f>LP28*LP6</f>
        <v/>
      </c>
      <c r="LQ51">
        <f>LQ28*LQ6</f>
        <v/>
      </c>
      <c r="LR51">
        <f>LR28*LR6</f>
        <v/>
      </c>
      <c r="LS51">
        <f>LS28*LS6</f>
        <v/>
      </c>
      <c r="LT51">
        <f>LT28*LT6</f>
        <v/>
      </c>
      <c r="LU51">
        <f>LU28*LU6</f>
        <v/>
      </c>
      <c r="LV51">
        <f>LV28*LV6</f>
        <v/>
      </c>
      <c r="LW51">
        <f>LW28*LW6</f>
        <v/>
      </c>
      <c r="LX51">
        <f>LX28*LX6</f>
        <v/>
      </c>
      <c r="LY51">
        <f>LY28*LY6</f>
        <v/>
      </c>
      <c r="LZ51">
        <f>LZ28*LZ6</f>
        <v/>
      </c>
      <c r="MA51">
        <f>MA28*MA6</f>
        <v/>
      </c>
      <c r="MB51">
        <f>MB28*MB6</f>
        <v/>
      </c>
      <c r="MC51">
        <f>MC28*MC6</f>
        <v/>
      </c>
      <c r="MD51">
        <f>MD28*MD6</f>
        <v/>
      </c>
      <c r="ME51">
        <f>ME28*ME6</f>
        <v/>
      </c>
      <c r="MF51">
        <f>MF28*MF6</f>
        <v/>
      </c>
      <c r="MG51">
        <f>MG28*MG6</f>
        <v/>
      </c>
      <c r="MH51">
        <f>MH28*MH6</f>
        <v/>
      </c>
      <c r="MI51">
        <f>MI28*MI6</f>
        <v/>
      </c>
      <c r="MJ51">
        <f>MJ28*MJ6</f>
        <v/>
      </c>
      <c r="MK51">
        <f>MK28*MK6</f>
        <v/>
      </c>
      <c r="ML51">
        <f>ML28*ML6</f>
        <v/>
      </c>
      <c r="MM51">
        <f>MM28*MM6</f>
        <v/>
      </c>
      <c r="MN51">
        <f>MN28*MN6</f>
        <v/>
      </c>
      <c r="MO51">
        <f>MO28*MO6</f>
        <v/>
      </c>
      <c r="MP51">
        <f>MP28*MP6</f>
        <v/>
      </c>
      <c r="MQ51">
        <f>MQ28*MQ6</f>
        <v/>
      </c>
      <c r="MR51">
        <f>MR28*MR6</f>
        <v/>
      </c>
      <c r="MS51">
        <f>MS28*MS6</f>
        <v/>
      </c>
      <c r="MT51">
        <f>MT28*MT6</f>
        <v/>
      </c>
      <c r="MU51">
        <f>MU28*MU6</f>
        <v/>
      </c>
      <c r="MV51">
        <f>MV28*MV6</f>
        <v/>
      </c>
      <c r="MW51">
        <f>MW28*MW6</f>
        <v/>
      </c>
      <c r="MX51">
        <f>MX28*MX6</f>
        <v/>
      </c>
      <c r="MY51">
        <f>MY28*MY6</f>
        <v/>
      </c>
      <c r="MZ51">
        <f>MZ28*MZ6</f>
        <v/>
      </c>
      <c r="NA51">
        <f>NA28*NA6</f>
        <v/>
      </c>
      <c r="NB51">
        <f>NB28*NB6</f>
        <v/>
      </c>
      <c r="NC51">
        <f>NC28*NC6</f>
        <v/>
      </c>
      <c r="ND51">
        <f>ND28*ND6</f>
        <v/>
      </c>
      <c r="NE51">
        <f>NE28*NE6</f>
        <v/>
      </c>
      <c r="NF51">
        <f>NF28*NF6</f>
        <v/>
      </c>
      <c r="NG51">
        <f>NG28*NG6</f>
        <v/>
      </c>
      <c r="NH51">
        <f>NH28*NH6</f>
        <v/>
      </c>
      <c r="NI51">
        <f>NI28*NI6</f>
        <v/>
      </c>
      <c r="NJ51">
        <f>NJ28*NJ6</f>
        <v/>
      </c>
      <c r="NK51">
        <f>NK28*NK6</f>
        <v/>
      </c>
      <c r="NL51">
        <f>NL28*NL6</f>
        <v/>
      </c>
      <c r="NM51">
        <f>NM28*NM6</f>
        <v/>
      </c>
      <c r="NN51">
        <f>NN28*NN6</f>
        <v/>
      </c>
      <c r="NO51">
        <f>NO28*NO6</f>
        <v/>
      </c>
      <c r="NP51">
        <f>NP28*NP6</f>
        <v/>
      </c>
      <c r="NQ51">
        <f>NQ28*NQ6</f>
        <v/>
      </c>
      <c r="NR51">
        <f>NR28*NR6</f>
        <v/>
      </c>
      <c r="NS51">
        <f>NS28*NS6</f>
        <v/>
      </c>
      <c r="NT51">
        <f>NT28*NT6</f>
        <v/>
      </c>
      <c r="NU51">
        <f>NU28*NU6</f>
        <v/>
      </c>
      <c r="NV51">
        <f>NV28*NV6</f>
        <v/>
      </c>
      <c r="NW51">
        <f>NW28*NW6</f>
        <v/>
      </c>
      <c r="NX51">
        <f>NX28*NX6</f>
        <v/>
      </c>
      <c r="NY51">
        <f>NY28*NY6</f>
        <v/>
      </c>
      <c r="NZ51">
        <f>NZ28*NZ6</f>
        <v/>
      </c>
      <c r="OA51">
        <f>OA28*OA6</f>
        <v/>
      </c>
      <c r="OB51">
        <f>OB28*OB6</f>
        <v/>
      </c>
      <c r="OC51">
        <f>OC28*OC6</f>
        <v/>
      </c>
      <c r="OD51">
        <f>OD28*OD6</f>
        <v/>
      </c>
      <c r="OE51">
        <f>OE28*OE6</f>
        <v/>
      </c>
      <c r="OF51">
        <f>OF28*OF6</f>
        <v/>
      </c>
      <c r="OG51">
        <f>OG28*OG6</f>
        <v/>
      </c>
      <c r="OH51">
        <f>OH28*OH6</f>
        <v/>
      </c>
      <c r="OI51">
        <f>OI28*OI6</f>
        <v/>
      </c>
      <c r="OJ51">
        <f>OJ28*OJ6</f>
        <v/>
      </c>
      <c r="OK51">
        <f>OK28*OK6</f>
        <v/>
      </c>
      <c r="OL51">
        <f>OL28*OL6</f>
        <v/>
      </c>
      <c r="OM51">
        <f>OM28*OM6</f>
        <v/>
      </c>
      <c r="ON51">
        <f>ON28*ON6</f>
        <v/>
      </c>
      <c r="OO51">
        <f>OO28*OO6</f>
        <v/>
      </c>
      <c r="OP51">
        <f>OP28*OP6</f>
        <v/>
      </c>
      <c r="OQ51">
        <f>OQ28*OQ6</f>
        <v/>
      </c>
      <c r="OR51">
        <f>OR28*OR6</f>
        <v/>
      </c>
      <c r="OS51">
        <f>OS28*OS6</f>
        <v/>
      </c>
      <c r="OT51">
        <f>OT28*OT6</f>
        <v/>
      </c>
      <c r="OU51">
        <f>OU28*OU6</f>
        <v/>
      </c>
      <c r="OV51">
        <f>OV28*OV6</f>
        <v/>
      </c>
      <c r="OW51">
        <f>OW28*OW6</f>
        <v/>
      </c>
      <c r="OX51">
        <f>OX28*OX6</f>
        <v/>
      </c>
      <c r="OY51">
        <f>OY28*OY6</f>
        <v/>
      </c>
      <c r="OZ51">
        <f>OZ28*OZ6</f>
        <v/>
      </c>
      <c r="PA51">
        <f>PA28*PA6</f>
        <v/>
      </c>
      <c r="PB51">
        <f>PB28*PB6</f>
        <v/>
      </c>
      <c r="PC51">
        <f>PC28*PC6</f>
        <v/>
      </c>
      <c r="PD51">
        <f>PD28*PD6</f>
        <v/>
      </c>
      <c r="PE51">
        <f>PE28*PE6</f>
        <v/>
      </c>
      <c r="PF51">
        <f>PF28*PF6</f>
        <v/>
      </c>
      <c r="PG51">
        <f>PG28*PG6</f>
        <v/>
      </c>
      <c r="PH51">
        <f>PH28*PH6</f>
        <v/>
      </c>
      <c r="PI51">
        <f>PI28*PI6</f>
        <v/>
      </c>
      <c r="PJ51">
        <f>PJ28*PJ6</f>
        <v/>
      </c>
      <c r="PK51">
        <f>PK28*PK6</f>
        <v/>
      </c>
      <c r="PL51">
        <f>PL28*PL6</f>
        <v/>
      </c>
      <c r="PM51">
        <f>PM28*PM6</f>
        <v/>
      </c>
      <c r="PN51">
        <f>PN28*PN6</f>
        <v/>
      </c>
      <c r="PO51">
        <f>PO28*PO6</f>
        <v/>
      </c>
      <c r="PP51">
        <f>PP28*PP6</f>
        <v/>
      </c>
      <c r="PQ51">
        <f>PQ28*PQ6</f>
        <v/>
      </c>
      <c r="PR51">
        <f>PR28*PR6</f>
        <v/>
      </c>
      <c r="PS51">
        <f>PS28*PS6</f>
        <v/>
      </c>
      <c r="PT51">
        <f>PT28*PT6</f>
        <v/>
      </c>
      <c r="PU51">
        <f>PU28*PU6</f>
        <v/>
      </c>
      <c r="PV51">
        <f>PV28*PV6</f>
        <v/>
      </c>
      <c r="PW51">
        <f>PW28*PW6</f>
        <v/>
      </c>
      <c r="PX51">
        <f>PX28*PX6</f>
        <v/>
      </c>
      <c r="PY51">
        <f>PY28*PY6</f>
        <v/>
      </c>
      <c r="PZ51">
        <f>PZ28*PZ6</f>
        <v/>
      </c>
      <c r="QA51">
        <f>QA28*QA6</f>
        <v/>
      </c>
      <c r="QB51">
        <f>QB28*QB6</f>
        <v/>
      </c>
      <c r="QC51">
        <f>QC28*QC6</f>
        <v/>
      </c>
      <c r="QD51">
        <f>QD28*QD6</f>
        <v/>
      </c>
      <c r="QE51">
        <f>QE28*QE6</f>
        <v/>
      </c>
      <c r="QF51">
        <f>QF28*QF6</f>
        <v/>
      </c>
      <c r="QG51">
        <f>QG28*QG6</f>
        <v/>
      </c>
      <c r="QH51">
        <f>QH28*QH6</f>
        <v/>
      </c>
      <c r="QI51">
        <f>QI28*QI6</f>
        <v/>
      </c>
      <c r="QJ51">
        <f>QJ28*QJ6</f>
        <v/>
      </c>
      <c r="QK51">
        <f>QK28*QK6</f>
        <v/>
      </c>
      <c r="QL51">
        <f>QL28*QL6</f>
        <v/>
      </c>
      <c r="QM51">
        <f>QM28*QM6</f>
        <v/>
      </c>
      <c r="QN51">
        <f>QN28*QN6</f>
        <v/>
      </c>
      <c r="QO51">
        <f>QO28*QO6</f>
        <v/>
      </c>
      <c r="QP51">
        <f>QP28*QP6</f>
        <v/>
      </c>
      <c r="QQ51">
        <f>QQ28*QQ6</f>
        <v/>
      </c>
      <c r="QR51">
        <f>QR28*QR6</f>
        <v/>
      </c>
      <c r="QS51">
        <f>QS28*QS6</f>
        <v/>
      </c>
      <c r="QT51">
        <f>QT28*QT6</f>
        <v/>
      </c>
      <c r="QU51">
        <f>QU28*QU6</f>
        <v/>
      </c>
      <c r="QV51">
        <f>QV28*QV6</f>
        <v/>
      </c>
      <c r="QW51">
        <f>QW28*QW6</f>
        <v/>
      </c>
      <c r="QX51">
        <f>QX28*QX6</f>
        <v/>
      </c>
      <c r="QY51">
        <f>QY28*QY6</f>
        <v/>
      </c>
      <c r="QZ51">
        <f>QZ28*QZ6</f>
        <v/>
      </c>
      <c r="RA51">
        <f>RA28*RA6</f>
        <v/>
      </c>
      <c r="RB51">
        <f>RB28*RB6</f>
        <v/>
      </c>
      <c r="RC51">
        <f>RC28*RC6</f>
        <v/>
      </c>
      <c r="RD51">
        <f>RD28*RD6</f>
        <v/>
      </c>
      <c r="RE51">
        <f>RE28*RE6</f>
        <v/>
      </c>
      <c r="RF51">
        <f>RF28*RF6</f>
        <v/>
      </c>
      <c r="RG51">
        <f>RG28*RG6</f>
        <v/>
      </c>
      <c r="RH51">
        <f>RH28*RH6</f>
        <v/>
      </c>
      <c r="RI51">
        <f>RI28*RI6</f>
        <v/>
      </c>
      <c r="RJ51">
        <f>RJ28*RJ6</f>
        <v/>
      </c>
      <c r="RK51">
        <f>RK28*RK6</f>
        <v/>
      </c>
      <c r="RL51">
        <f>RL28*RL6</f>
        <v/>
      </c>
      <c r="RM51">
        <f>RM28*RM6</f>
        <v/>
      </c>
      <c r="RN51">
        <f>RN28*RN6</f>
        <v/>
      </c>
      <c r="RO51">
        <f>RO28*RO6</f>
        <v/>
      </c>
      <c r="RP51">
        <f>RP28*RP6</f>
        <v/>
      </c>
      <c r="RQ51">
        <f>RQ28*RQ6</f>
        <v/>
      </c>
      <c r="RR51">
        <f>RR28*RR6</f>
        <v/>
      </c>
      <c r="RS51">
        <f>RS28*RS6</f>
        <v/>
      </c>
      <c r="RT51">
        <f>RT28*RT6</f>
        <v/>
      </c>
      <c r="RU51">
        <f>RU28*RU6</f>
        <v/>
      </c>
      <c r="RV51">
        <f>RV28*RV6</f>
        <v/>
      </c>
      <c r="RW51">
        <f>RW28*RW6</f>
        <v/>
      </c>
      <c r="RX51">
        <f>RX28*RX6</f>
        <v/>
      </c>
      <c r="RY51">
        <f>RY28*RY6</f>
        <v/>
      </c>
      <c r="RZ51">
        <f>RZ28*RZ6</f>
        <v/>
      </c>
      <c r="SA51">
        <f>SA28*SA6</f>
        <v/>
      </c>
      <c r="SB51">
        <f>SB28*SB6</f>
        <v/>
      </c>
      <c r="SC51">
        <f>SC28*SC6</f>
        <v/>
      </c>
      <c r="SD51">
        <f>SD28*SD6</f>
        <v/>
      </c>
      <c r="SE51">
        <f>SE28*SE6</f>
        <v/>
      </c>
      <c r="SF51">
        <f>SF28*SF6</f>
        <v/>
      </c>
      <c r="SG51">
        <f>SG28*SG6</f>
        <v/>
      </c>
      <c r="SH51">
        <f>SH28*SH6</f>
        <v/>
      </c>
      <c r="SI51">
        <f>SI28*SI6</f>
        <v/>
      </c>
      <c r="SJ51">
        <f>SJ28*SJ6</f>
        <v/>
      </c>
      <c r="SK51">
        <f>SK28*SK6</f>
        <v/>
      </c>
      <c r="SL51">
        <f>SL28*SL6</f>
        <v/>
      </c>
      <c r="SM51">
        <f>SM28*SM6</f>
        <v/>
      </c>
      <c r="SN51">
        <f>SN28*SN6</f>
        <v/>
      </c>
      <c r="SO51">
        <f>SO28*SO6</f>
        <v/>
      </c>
      <c r="SP51">
        <f>SP28*SP6</f>
        <v/>
      </c>
      <c r="SQ51">
        <f>SQ28*SQ6</f>
        <v/>
      </c>
      <c r="SR51">
        <f>SR28*SR6</f>
        <v/>
      </c>
      <c r="SS51">
        <f>SS28*SS6</f>
        <v/>
      </c>
      <c r="ST51">
        <f>ST28*ST6</f>
        <v/>
      </c>
      <c r="SU51">
        <f>SU28*SU6</f>
        <v/>
      </c>
      <c r="SV51">
        <f>SV28*SV6</f>
        <v/>
      </c>
      <c r="SW51">
        <f>SW28*SW6</f>
        <v/>
      </c>
      <c r="SX51">
        <f>SX28*SX6</f>
        <v/>
      </c>
      <c r="SY51">
        <f>SY28*SY6</f>
        <v/>
      </c>
      <c r="SZ51">
        <f>SZ28*SZ6</f>
        <v/>
      </c>
      <c r="TA51">
        <f>TA28*TA6</f>
        <v/>
      </c>
      <c r="TB51">
        <f>TB28*TB6</f>
        <v/>
      </c>
      <c r="TC51">
        <f>TC28*TC6</f>
        <v/>
      </c>
      <c r="TD51">
        <f>TD28*TD6</f>
        <v/>
      </c>
      <c r="TE51">
        <f>TE28*TE6</f>
        <v/>
      </c>
      <c r="TF51">
        <f>TF28*TF6</f>
        <v/>
      </c>
      <c r="TG51">
        <f>TG28*TG6</f>
        <v/>
      </c>
      <c r="TH51">
        <f>TH28*TH6</f>
        <v/>
      </c>
      <c r="TI51">
        <f>TI28*TI6</f>
        <v/>
      </c>
      <c r="TJ51">
        <f>TJ28*TJ6</f>
        <v/>
      </c>
      <c r="TK51">
        <f>TK28*TK6</f>
        <v/>
      </c>
      <c r="TL51">
        <f>TL28*TL6</f>
        <v/>
      </c>
      <c r="TM51">
        <f>TM28*TM6</f>
        <v/>
      </c>
      <c r="TN51">
        <f>TN28*TN6</f>
        <v/>
      </c>
      <c r="TO51">
        <f>TO28*TO6</f>
        <v/>
      </c>
      <c r="TP51">
        <f>TP28*TP6</f>
        <v/>
      </c>
      <c r="TQ51">
        <f>TQ28*TQ6</f>
        <v/>
      </c>
      <c r="TR51">
        <f>TR28*TR6</f>
        <v/>
      </c>
      <c r="TS51">
        <f>TS28*TS6</f>
        <v/>
      </c>
      <c r="TT51">
        <f>TT28*TT6</f>
        <v/>
      </c>
      <c r="TU51">
        <f>TU28*TU6</f>
        <v/>
      </c>
      <c r="TV51">
        <f>TV28*TV6</f>
        <v/>
      </c>
      <c r="TW51">
        <f>TW28*TW6</f>
        <v/>
      </c>
      <c r="TX51">
        <f>TX28*TX6</f>
        <v/>
      </c>
      <c r="TY51">
        <f>TY28*TY6</f>
        <v/>
      </c>
      <c r="TZ51">
        <f>TZ28*TZ6</f>
        <v/>
      </c>
    </row>
    <row r="52" spans="1:546">
      <c r="A52" t="s">
        <v>11</v>
      </c>
      <c r="B52" t="s">
        <v>5</v>
      </c>
      <c r="G52">
        <f>G29*G7</f>
        <v/>
      </c>
      <c r="H52">
        <f>H29*H7</f>
        <v/>
      </c>
      <c r="I52">
        <f>I29*I7</f>
        <v/>
      </c>
      <c r="J52">
        <f>J29*J7</f>
        <v/>
      </c>
      <c r="K52">
        <f>K29*K7</f>
        <v/>
      </c>
      <c r="L52">
        <f>L29*L7</f>
        <v/>
      </c>
      <c r="M52">
        <f>M29*M7</f>
        <v/>
      </c>
      <c r="N52">
        <f>N29*N7</f>
        <v/>
      </c>
      <c r="O52">
        <f>O29*O7</f>
        <v/>
      </c>
      <c r="P52">
        <f>P29*P7</f>
        <v/>
      </c>
      <c r="Q52">
        <f>Q29*Q7</f>
        <v/>
      </c>
      <c r="R52">
        <f>R29*R7</f>
        <v/>
      </c>
      <c r="S52">
        <f>S29*S7</f>
        <v/>
      </c>
      <c r="T52">
        <f>T29*T7</f>
        <v/>
      </c>
      <c r="U52">
        <f>U29*U7</f>
        <v/>
      </c>
      <c r="V52">
        <f>V29*V7</f>
        <v/>
      </c>
      <c r="W52">
        <f>W29*W7</f>
        <v/>
      </c>
      <c r="X52">
        <f>X29*X7</f>
        <v/>
      </c>
      <c r="Y52">
        <f>Y29*Y7</f>
        <v/>
      </c>
      <c r="Z52">
        <f>Z29*Z7</f>
        <v/>
      </c>
      <c r="AA52">
        <f>AA29*AA7</f>
        <v/>
      </c>
      <c r="AB52">
        <f>AB29*AB7</f>
        <v/>
      </c>
      <c r="AC52">
        <f>AC29*AC7</f>
        <v/>
      </c>
      <c r="AD52">
        <f>AD29*AD7</f>
        <v/>
      </c>
      <c r="AE52">
        <f>AE29*AE7</f>
        <v/>
      </c>
      <c r="AF52">
        <f>AF29*AF7</f>
        <v/>
      </c>
      <c r="AG52">
        <f>AG29*AG7</f>
        <v/>
      </c>
      <c r="AH52">
        <f>AH29*AH7</f>
        <v/>
      </c>
      <c r="AI52">
        <f>AI29*AI7</f>
        <v/>
      </c>
      <c r="AJ52">
        <f>AJ29*AJ7</f>
        <v/>
      </c>
      <c r="AK52">
        <f>AK29*AK7</f>
        <v/>
      </c>
      <c r="AL52">
        <f>AL29*AL7</f>
        <v/>
      </c>
      <c r="AM52">
        <f>AM29*AM7</f>
        <v/>
      </c>
      <c r="AN52">
        <f>AN29*AN7</f>
        <v/>
      </c>
      <c r="AO52">
        <f>AO29*AO7</f>
        <v/>
      </c>
      <c r="AP52">
        <f>AP29*AP7</f>
        <v/>
      </c>
      <c r="AQ52">
        <f>AQ29*AQ7</f>
        <v/>
      </c>
      <c r="AR52">
        <f>AR29*AR7</f>
        <v/>
      </c>
      <c r="AS52">
        <f>AS29*AS7</f>
        <v/>
      </c>
      <c r="AT52">
        <f>AT29*AT7</f>
        <v/>
      </c>
      <c r="AU52">
        <f>AU29*AU7</f>
        <v/>
      </c>
      <c r="AV52">
        <f>AV29*AV7</f>
        <v/>
      </c>
      <c r="AW52">
        <f>AW29*AW7</f>
        <v/>
      </c>
      <c r="AX52">
        <f>AX29*AX7</f>
        <v/>
      </c>
      <c r="AY52">
        <f>AY29*AY7</f>
        <v/>
      </c>
      <c r="AZ52">
        <f>AZ29*AZ7</f>
        <v/>
      </c>
      <c r="BA52">
        <f>BA29*BA7</f>
        <v/>
      </c>
      <c r="BB52">
        <f>BB29*BB7</f>
        <v/>
      </c>
      <c r="BC52">
        <f>BC29*BC7</f>
        <v/>
      </c>
      <c r="BD52">
        <f>BD29*BD7</f>
        <v/>
      </c>
      <c r="BE52">
        <f>BE29*BE7</f>
        <v/>
      </c>
      <c r="BF52">
        <f>BF29*BF7</f>
        <v/>
      </c>
      <c r="BG52">
        <f>BG29*BG7</f>
        <v/>
      </c>
      <c r="BH52">
        <f>BH29*BH7</f>
        <v/>
      </c>
      <c r="BI52">
        <f>BI29*BI7</f>
        <v/>
      </c>
      <c r="BJ52">
        <f>BJ29*BJ7</f>
        <v/>
      </c>
      <c r="BK52">
        <f>BK29*BK7</f>
        <v/>
      </c>
      <c r="BL52">
        <f>BL29*BL7</f>
        <v/>
      </c>
      <c r="BM52">
        <f>BM29*BM7</f>
        <v/>
      </c>
      <c r="BN52">
        <f>BN29*BN7</f>
        <v/>
      </c>
      <c r="BO52">
        <f>BO29*BO7</f>
        <v/>
      </c>
      <c r="BP52">
        <f>BP29*BP7</f>
        <v/>
      </c>
      <c r="BQ52">
        <f>BQ29*BQ7</f>
        <v/>
      </c>
      <c r="BR52">
        <f>BR29*BR7</f>
        <v/>
      </c>
      <c r="BS52">
        <f>BS29*BS7</f>
        <v/>
      </c>
      <c r="BT52">
        <f>BT29*BT7</f>
        <v/>
      </c>
      <c r="BU52">
        <f>BU29*BU7</f>
        <v/>
      </c>
      <c r="BV52">
        <f>BV29*BV7</f>
        <v/>
      </c>
      <c r="BW52">
        <f>BW29*BW7</f>
        <v/>
      </c>
      <c r="BX52">
        <f>BX29*BX7</f>
        <v/>
      </c>
      <c r="BY52">
        <f>BY29*BY7</f>
        <v/>
      </c>
      <c r="BZ52">
        <f>BZ29*BZ7</f>
        <v/>
      </c>
      <c r="CA52">
        <f>CA29*CA7</f>
        <v/>
      </c>
      <c r="CB52">
        <f>CB29*CB7</f>
        <v/>
      </c>
      <c r="CC52">
        <f>CC29*CC7</f>
        <v/>
      </c>
      <c r="CD52">
        <f>CD29*CD7</f>
        <v/>
      </c>
      <c r="CE52">
        <f>CE29*CE7</f>
        <v/>
      </c>
      <c r="CF52">
        <f>CF29*CF7</f>
        <v/>
      </c>
      <c r="CG52">
        <f>CG29*CG7</f>
        <v/>
      </c>
      <c r="CH52">
        <f>CH29*CH7</f>
        <v/>
      </c>
      <c r="CI52">
        <f>CI29*CI7</f>
        <v/>
      </c>
      <c r="CJ52">
        <f>CJ29*CJ7</f>
        <v/>
      </c>
      <c r="CK52">
        <f>CK29*CK7</f>
        <v/>
      </c>
      <c r="CL52">
        <f>CL29*CL7</f>
        <v/>
      </c>
      <c r="CM52">
        <f>CM29*CM7</f>
        <v/>
      </c>
      <c r="CN52">
        <f>CN29*CN7</f>
        <v/>
      </c>
      <c r="CO52">
        <f>CO29*CO7</f>
        <v/>
      </c>
      <c r="CP52">
        <f>CP29*CP7</f>
        <v/>
      </c>
      <c r="CQ52">
        <f>CQ29*CQ7</f>
        <v/>
      </c>
      <c r="CR52">
        <f>CR29*CR7</f>
        <v/>
      </c>
      <c r="CS52">
        <f>CS29*CS7</f>
        <v/>
      </c>
      <c r="CT52">
        <f>CT29*CT7</f>
        <v/>
      </c>
      <c r="CU52">
        <f>CU29*CU7</f>
        <v/>
      </c>
      <c r="CV52">
        <f>CV29*CV7</f>
        <v/>
      </c>
      <c r="CW52">
        <f>CW29*CW7</f>
        <v/>
      </c>
      <c r="CX52">
        <f>CX29*CX7</f>
        <v/>
      </c>
      <c r="CY52">
        <f>CY29*CY7</f>
        <v/>
      </c>
      <c r="CZ52">
        <f>CZ29*CZ7</f>
        <v/>
      </c>
      <c r="DA52">
        <f>DA29*DA7</f>
        <v/>
      </c>
      <c r="DB52">
        <f>DB29*DB7</f>
        <v/>
      </c>
      <c r="DC52">
        <f>DC29*DC7</f>
        <v/>
      </c>
      <c r="DD52">
        <f>DD29*DD7</f>
        <v/>
      </c>
      <c r="DE52">
        <f>DE29*DE7</f>
        <v/>
      </c>
      <c r="DF52">
        <f>DF29*DF7</f>
        <v/>
      </c>
      <c r="DG52">
        <f>DG29*DG7</f>
        <v/>
      </c>
      <c r="DH52">
        <f>DH29*DH7</f>
        <v/>
      </c>
      <c r="DI52">
        <f>DI29*DI7</f>
        <v/>
      </c>
      <c r="DJ52">
        <f>DJ29*DJ7</f>
        <v/>
      </c>
      <c r="DK52">
        <f>DK29*DK7</f>
        <v/>
      </c>
      <c r="DL52">
        <f>DL29*DL7</f>
        <v/>
      </c>
      <c r="DM52">
        <f>DM29*DM7</f>
        <v/>
      </c>
      <c r="DN52">
        <f>DN29*DN7</f>
        <v/>
      </c>
      <c r="DO52">
        <f>DO29*DO7</f>
        <v/>
      </c>
      <c r="DP52">
        <f>DP29*DP7</f>
        <v/>
      </c>
      <c r="DQ52">
        <f>DQ29*DQ7</f>
        <v/>
      </c>
      <c r="DR52">
        <f>DR29*DR7</f>
        <v/>
      </c>
      <c r="DS52">
        <f>DS29*DS7</f>
        <v/>
      </c>
      <c r="DT52">
        <f>DT29*DT7</f>
        <v/>
      </c>
      <c r="DU52">
        <f>DU29*DU7</f>
        <v/>
      </c>
      <c r="DV52">
        <f>DV29*DV7</f>
        <v/>
      </c>
      <c r="DW52">
        <f>DW29*DW7</f>
        <v/>
      </c>
      <c r="DX52">
        <f>DX29*DX7</f>
        <v/>
      </c>
      <c r="DY52">
        <f>DY29*DY7</f>
        <v/>
      </c>
      <c r="DZ52">
        <f>DZ29*DZ7</f>
        <v/>
      </c>
      <c r="EA52">
        <f>EA29*EA7</f>
        <v/>
      </c>
      <c r="EB52">
        <f>EB29*EB7</f>
        <v/>
      </c>
      <c r="EC52">
        <f>EC29*EC7</f>
        <v/>
      </c>
      <c r="ED52">
        <f>ED29*ED7</f>
        <v/>
      </c>
      <c r="EE52">
        <f>EE29*EE7</f>
        <v/>
      </c>
      <c r="EF52">
        <f>EF29*EF7</f>
        <v/>
      </c>
      <c r="EG52">
        <f>EG29*EG7</f>
        <v/>
      </c>
      <c r="EH52">
        <f>EH29*EH7</f>
        <v/>
      </c>
      <c r="EI52">
        <f>EI29*EI7</f>
        <v/>
      </c>
      <c r="EJ52">
        <f>EJ29*EJ7</f>
        <v/>
      </c>
      <c r="EK52">
        <f>EK29*EK7</f>
        <v/>
      </c>
      <c r="EL52">
        <f>EL29*EL7</f>
        <v/>
      </c>
      <c r="EM52">
        <f>EM29*EM7</f>
        <v/>
      </c>
      <c r="EN52">
        <f>EN29*EN7</f>
        <v/>
      </c>
      <c r="EO52">
        <f>EO29*EO7</f>
        <v/>
      </c>
      <c r="EP52">
        <f>EP29*EP7</f>
        <v/>
      </c>
      <c r="EQ52">
        <f>EQ29*EQ7</f>
        <v/>
      </c>
      <c r="ER52">
        <f>ER29*ER7</f>
        <v/>
      </c>
      <c r="ES52">
        <f>ES29*ES7</f>
        <v/>
      </c>
      <c r="ET52">
        <f>ET29*ET7</f>
        <v/>
      </c>
      <c r="EU52">
        <f>EU29*EU7</f>
        <v/>
      </c>
      <c r="EV52">
        <f>EV29*EV7</f>
        <v/>
      </c>
      <c r="EW52">
        <f>EW29*EW7</f>
        <v/>
      </c>
      <c r="EX52">
        <f>EX29*EX7</f>
        <v/>
      </c>
      <c r="EY52">
        <f>EY29*EY7</f>
        <v/>
      </c>
      <c r="EZ52">
        <f>EZ29*EZ7</f>
        <v/>
      </c>
      <c r="FA52">
        <f>FA29*FA7</f>
        <v/>
      </c>
      <c r="FB52">
        <f>FB29*FB7</f>
        <v/>
      </c>
      <c r="FC52">
        <f>FC29*FC7</f>
        <v/>
      </c>
      <c r="FD52">
        <f>FD29*FD7</f>
        <v/>
      </c>
      <c r="FE52">
        <f>FE29*FE7</f>
        <v/>
      </c>
      <c r="FF52">
        <f>FF29*FF7</f>
        <v/>
      </c>
      <c r="FG52">
        <f>FG29*FG7</f>
        <v/>
      </c>
      <c r="FH52">
        <f>FH29*FH7</f>
        <v/>
      </c>
      <c r="FI52">
        <f>FI29*FI7</f>
        <v/>
      </c>
      <c r="FJ52">
        <f>FJ29*FJ7</f>
        <v/>
      </c>
      <c r="FK52">
        <f>FK29*FK7</f>
        <v/>
      </c>
      <c r="FL52">
        <f>FL29*FL7</f>
        <v/>
      </c>
      <c r="FM52">
        <f>FM29*FM7</f>
        <v/>
      </c>
      <c r="FN52">
        <f>FN29*FN7</f>
        <v/>
      </c>
      <c r="FO52">
        <f>FO29*FO7</f>
        <v/>
      </c>
      <c r="FP52">
        <f>FP29*FP7</f>
        <v/>
      </c>
      <c r="FQ52">
        <f>FQ29*FQ7</f>
        <v/>
      </c>
      <c r="FR52">
        <f>FR29*FR7</f>
        <v/>
      </c>
      <c r="FS52">
        <f>FS29*FS7</f>
        <v/>
      </c>
      <c r="FT52">
        <f>FT29*FT7</f>
        <v/>
      </c>
      <c r="FU52">
        <f>FU29*FU7</f>
        <v/>
      </c>
      <c r="FV52">
        <f>FV29*FV7</f>
        <v/>
      </c>
      <c r="FW52">
        <f>FW29*FW7</f>
        <v/>
      </c>
      <c r="FX52">
        <f>FX29*FX7</f>
        <v/>
      </c>
      <c r="FY52">
        <f>FY29*FY7</f>
        <v/>
      </c>
      <c r="FZ52">
        <f>FZ29*FZ7</f>
        <v/>
      </c>
      <c r="GA52">
        <f>GA29*GA7</f>
        <v/>
      </c>
      <c r="GB52">
        <f>GB29*GB7</f>
        <v/>
      </c>
      <c r="GC52">
        <f>GC29*GC7</f>
        <v/>
      </c>
      <c r="GD52">
        <f>GD29*GD7</f>
        <v/>
      </c>
      <c r="GE52">
        <f>GE29*GE7</f>
        <v/>
      </c>
      <c r="GF52">
        <f>GF29*GF7</f>
        <v/>
      </c>
      <c r="GG52">
        <f>GG29*GG7</f>
        <v/>
      </c>
      <c r="GH52">
        <f>GH29*GH7</f>
        <v/>
      </c>
      <c r="GI52">
        <f>GI29*GI7</f>
        <v/>
      </c>
      <c r="GJ52">
        <f>GJ29*GJ7</f>
        <v/>
      </c>
      <c r="GK52">
        <f>GK29*GK7</f>
        <v/>
      </c>
      <c r="GL52">
        <f>GL29*GL7</f>
        <v/>
      </c>
      <c r="GM52">
        <f>GM29*GM7</f>
        <v/>
      </c>
      <c r="GN52">
        <f>GN29*GN7</f>
        <v/>
      </c>
      <c r="GO52">
        <f>GO29*GO7</f>
        <v/>
      </c>
      <c r="GP52">
        <f>GP29*GP7</f>
        <v/>
      </c>
      <c r="GQ52">
        <f>GQ29*GQ7</f>
        <v/>
      </c>
      <c r="GR52">
        <f>GR29*GR7</f>
        <v/>
      </c>
      <c r="GS52">
        <f>GS29*GS7</f>
        <v/>
      </c>
      <c r="GT52">
        <f>GT29*GT7</f>
        <v/>
      </c>
      <c r="GU52">
        <f>GU29*GU7</f>
        <v/>
      </c>
      <c r="GV52">
        <f>GV29*GV7</f>
        <v/>
      </c>
      <c r="GW52">
        <f>GW29*GW7</f>
        <v/>
      </c>
      <c r="GX52">
        <f>GX29*GX7</f>
        <v/>
      </c>
      <c r="GY52">
        <f>GY29*GY7</f>
        <v/>
      </c>
      <c r="GZ52">
        <f>GZ29*GZ7</f>
        <v/>
      </c>
      <c r="HA52">
        <f>HA29*HA7</f>
        <v/>
      </c>
      <c r="HB52">
        <f>HB29*HB7</f>
        <v/>
      </c>
      <c r="HC52">
        <f>HC29*HC7</f>
        <v/>
      </c>
      <c r="HD52">
        <f>HD29*HD7</f>
        <v/>
      </c>
      <c r="HE52">
        <f>HE29*HE7</f>
        <v/>
      </c>
      <c r="HF52">
        <f>HF29*HF7</f>
        <v/>
      </c>
      <c r="HG52">
        <f>HG29*HG7</f>
        <v/>
      </c>
      <c r="HH52">
        <f>HH29*HH7</f>
        <v/>
      </c>
      <c r="HI52">
        <f>HI29*HI7</f>
        <v/>
      </c>
      <c r="HJ52">
        <f>HJ29*HJ7</f>
        <v/>
      </c>
      <c r="HK52">
        <f>HK29*HK7</f>
        <v/>
      </c>
      <c r="HL52">
        <f>HL29*HL7</f>
        <v/>
      </c>
      <c r="HM52">
        <f>HM29*HM7</f>
        <v/>
      </c>
      <c r="HN52">
        <f>HN29*HN7</f>
        <v/>
      </c>
      <c r="HO52">
        <f>HO29*HO7</f>
        <v/>
      </c>
      <c r="HP52">
        <f>HP29*HP7</f>
        <v/>
      </c>
      <c r="HQ52">
        <f>HQ29*HQ7</f>
        <v/>
      </c>
      <c r="HR52">
        <f>HR29*HR7</f>
        <v/>
      </c>
      <c r="HS52">
        <f>HS29*HS7</f>
        <v/>
      </c>
      <c r="HT52">
        <f>HT29*HT7</f>
        <v/>
      </c>
      <c r="HU52">
        <f>HU29*HU7</f>
        <v/>
      </c>
      <c r="HV52">
        <f>HV29*HV7</f>
        <v/>
      </c>
      <c r="HW52">
        <f>HW29*HW7</f>
        <v/>
      </c>
      <c r="HX52">
        <f>HX29*HX7</f>
        <v/>
      </c>
      <c r="HY52">
        <f>HY29*HY7</f>
        <v/>
      </c>
      <c r="HZ52">
        <f>HZ29*HZ7</f>
        <v/>
      </c>
      <c r="IA52">
        <f>IA29*IA7</f>
        <v/>
      </c>
      <c r="IB52">
        <f>IB29*IB7</f>
        <v/>
      </c>
      <c r="IC52">
        <f>IC29*IC7</f>
        <v/>
      </c>
      <c r="ID52">
        <f>ID29*ID7</f>
        <v/>
      </c>
      <c r="IE52">
        <f>IE29*IE7</f>
        <v/>
      </c>
      <c r="IF52">
        <f>IF29*IF7</f>
        <v/>
      </c>
      <c r="IG52">
        <f>IG29*IG7</f>
        <v/>
      </c>
      <c r="IH52">
        <f>IH29*IH7</f>
        <v/>
      </c>
      <c r="II52">
        <f>II29*II7</f>
        <v/>
      </c>
      <c r="IJ52">
        <f>IJ29*IJ7</f>
        <v/>
      </c>
      <c r="IK52">
        <f>IK29*IK7</f>
        <v/>
      </c>
      <c r="IL52">
        <f>IL29*IL7</f>
        <v/>
      </c>
      <c r="IM52">
        <f>IM29*IM7</f>
        <v/>
      </c>
      <c r="IN52">
        <f>IN29*IN7</f>
        <v/>
      </c>
      <c r="IO52">
        <f>IO29*IO7</f>
        <v/>
      </c>
      <c r="IP52">
        <f>IP29*IP7</f>
        <v/>
      </c>
      <c r="IQ52">
        <f>IQ29*IQ7</f>
        <v/>
      </c>
      <c r="IR52">
        <f>IR29*IR7</f>
        <v/>
      </c>
      <c r="IS52">
        <f>IS29*IS7</f>
        <v/>
      </c>
      <c r="IT52">
        <f>IT29*IT7</f>
        <v/>
      </c>
      <c r="IU52">
        <f>IU29*IU7</f>
        <v/>
      </c>
      <c r="IV52">
        <f>IV29*IV7</f>
        <v/>
      </c>
      <c r="IW52">
        <f>IW29*IW7</f>
        <v/>
      </c>
      <c r="IX52">
        <f>IX29*IX7</f>
        <v/>
      </c>
      <c r="IY52">
        <f>IY29*IY7</f>
        <v/>
      </c>
      <c r="IZ52">
        <f>IZ29*IZ7</f>
        <v/>
      </c>
      <c r="JA52">
        <f>JA29*JA7</f>
        <v/>
      </c>
      <c r="JB52">
        <f>JB29*JB7</f>
        <v/>
      </c>
      <c r="JC52">
        <f>JC29*JC7</f>
        <v/>
      </c>
      <c r="JD52">
        <f>JD29*JD7</f>
        <v/>
      </c>
      <c r="JE52">
        <f>JE29*JE7</f>
        <v/>
      </c>
      <c r="JF52">
        <f>JF29*JF7</f>
        <v/>
      </c>
      <c r="JG52">
        <f>JG29*JG7</f>
        <v/>
      </c>
      <c r="JH52">
        <f>JH29*JH7</f>
        <v/>
      </c>
      <c r="JI52">
        <f>JI29*JI7</f>
        <v/>
      </c>
      <c r="JJ52">
        <f>JJ29*JJ7</f>
        <v/>
      </c>
      <c r="JK52">
        <f>JK29*JK7</f>
        <v/>
      </c>
      <c r="JL52">
        <f>JL29*JL7</f>
        <v/>
      </c>
      <c r="JM52">
        <f>JM29*JM7</f>
        <v/>
      </c>
      <c r="JN52">
        <f>JN29*JN7</f>
        <v/>
      </c>
      <c r="JO52">
        <f>JO29*JO7</f>
        <v/>
      </c>
      <c r="JP52">
        <f>JP29*JP7</f>
        <v/>
      </c>
      <c r="JQ52">
        <f>JQ29*JQ7</f>
        <v/>
      </c>
      <c r="JR52">
        <f>JR29*JR7</f>
        <v/>
      </c>
      <c r="JS52">
        <f>JS29*JS7</f>
        <v/>
      </c>
      <c r="JT52">
        <f>JT29*JT7</f>
        <v/>
      </c>
      <c r="JU52">
        <f>JU29*JU7</f>
        <v/>
      </c>
      <c r="JV52">
        <f>JV29*JV7</f>
        <v/>
      </c>
      <c r="JW52">
        <f>JW29*JW7</f>
        <v/>
      </c>
      <c r="JX52">
        <f>JX29*JX7</f>
        <v/>
      </c>
      <c r="JY52">
        <f>JY29*JY7</f>
        <v/>
      </c>
      <c r="JZ52">
        <f>JZ29*JZ7</f>
        <v/>
      </c>
      <c r="KA52">
        <f>KA29*KA7</f>
        <v/>
      </c>
      <c r="KB52">
        <f>KB29*KB7</f>
        <v/>
      </c>
      <c r="KC52">
        <f>KC29*KC7</f>
        <v/>
      </c>
      <c r="KD52">
        <f>KD29*KD7</f>
        <v/>
      </c>
      <c r="KE52">
        <f>KE29*KE7</f>
        <v/>
      </c>
      <c r="KF52">
        <f>KF29*KF7</f>
        <v/>
      </c>
      <c r="KG52">
        <f>KG29*KG7</f>
        <v/>
      </c>
      <c r="KH52">
        <f>KH29*KH7</f>
        <v/>
      </c>
      <c r="KI52">
        <f>KI29*KI7</f>
        <v/>
      </c>
      <c r="KJ52">
        <f>KJ29*KJ7</f>
        <v/>
      </c>
      <c r="KK52">
        <f>KK29*KK7</f>
        <v/>
      </c>
      <c r="KL52">
        <f>KL29*KL7</f>
        <v/>
      </c>
      <c r="KM52">
        <f>KM29*KM7</f>
        <v/>
      </c>
      <c r="KN52">
        <f>KN29*KN7</f>
        <v/>
      </c>
      <c r="KO52">
        <f>KO29*KO7</f>
        <v/>
      </c>
      <c r="KP52">
        <f>KP29*KP7</f>
        <v/>
      </c>
      <c r="KQ52">
        <f>KQ29*KQ7</f>
        <v/>
      </c>
      <c r="KR52">
        <f>KR29*KR7</f>
        <v/>
      </c>
      <c r="KS52">
        <f>KS29*KS7</f>
        <v/>
      </c>
      <c r="KT52">
        <f>KT29*KT7</f>
        <v/>
      </c>
      <c r="KU52">
        <f>KU29*KU7</f>
        <v/>
      </c>
      <c r="KV52">
        <f>KV29*KV7</f>
        <v/>
      </c>
      <c r="KW52">
        <f>KW29*KW7</f>
        <v/>
      </c>
      <c r="KX52">
        <f>KX29*KX7</f>
        <v/>
      </c>
      <c r="KY52">
        <f>KY29*KY7</f>
        <v/>
      </c>
      <c r="KZ52">
        <f>KZ29*KZ7</f>
        <v/>
      </c>
      <c r="LA52">
        <f>LA29*LA7</f>
        <v/>
      </c>
      <c r="LB52">
        <f>LB29*LB7</f>
        <v/>
      </c>
      <c r="LC52">
        <f>LC29*LC7</f>
        <v/>
      </c>
      <c r="LD52">
        <f>LD29*LD7</f>
        <v/>
      </c>
      <c r="LE52">
        <f>LE29*LE7</f>
        <v/>
      </c>
      <c r="LF52">
        <f>LF29*LF7</f>
        <v/>
      </c>
      <c r="LG52">
        <f>LG29*LG7</f>
        <v/>
      </c>
      <c r="LH52">
        <f>LH29*LH7</f>
        <v/>
      </c>
      <c r="LI52">
        <f>LI29*LI7</f>
        <v/>
      </c>
      <c r="LJ52">
        <f>LJ29*LJ7</f>
        <v/>
      </c>
      <c r="LK52">
        <f>LK29*LK7</f>
        <v/>
      </c>
      <c r="LL52">
        <f>LL29*LL7</f>
        <v/>
      </c>
      <c r="LM52">
        <f>LM29*LM7</f>
        <v/>
      </c>
      <c r="LN52">
        <f>LN29*LN7</f>
        <v/>
      </c>
      <c r="LO52">
        <f>LO29*LO7</f>
        <v/>
      </c>
      <c r="LP52">
        <f>LP29*LP7</f>
        <v/>
      </c>
      <c r="LQ52">
        <f>LQ29*LQ7</f>
        <v/>
      </c>
      <c r="LR52">
        <f>LR29*LR7</f>
        <v/>
      </c>
      <c r="LS52">
        <f>LS29*LS7</f>
        <v/>
      </c>
      <c r="LT52">
        <f>LT29*LT7</f>
        <v/>
      </c>
      <c r="LU52">
        <f>LU29*LU7</f>
        <v/>
      </c>
      <c r="LV52">
        <f>LV29*LV7</f>
        <v/>
      </c>
      <c r="LW52">
        <f>LW29*LW7</f>
        <v/>
      </c>
      <c r="LX52">
        <f>LX29*LX7</f>
        <v/>
      </c>
      <c r="LY52">
        <f>LY29*LY7</f>
        <v/>
      </c>
      <c r="LZ52">
        <f>LZ29*LZ7</f>
        <v/>
      </c>
      <c r="MA52">
        <f>MA29*MA7</f>
        <v/>
      </c>
      <c r="MB52">
        <f>MB29*MB7</f>
        <v/>
      </c>
      <c r="MC52">
        <f>MC29*MC7</f>
        <v/>
      </c>
      <c r="MD52">
        <f>MD29*MD7</f>
        <v/>
      </c>
      <c r="ME52">
        <f>ME29*ME7</f>
        <v/>
      </c>
      <c r="MF52">
        <f>MF29*MF7</f>
        <v/>
      </c>
      <c r="MG52">
        <f>MG29*MG7</f>
        <v/>
      </c>
      <c r="MH52">
        <f>MH29*MH7</f>
        <v/>
      </c>
      <c r="MI52">
        <f>MI29*MI7</f>
        <v/>
      </c>
      <c r="MJ52">
        <f>MJ29*MJ7</f>
        <v/>
      </c>
      <c r="MK52">
        <f>MK29*MK7</f>
        <v/>
      </c>
      <c r="ML52">
        <f>ML29*ML7</f>
        <v/>
      </c>
      <c r="MM52">
        <f>MM29*MM7</f>
        <v/>
      </c>
      <c r="MN52">
        <f>MN29*MN7</f>
        <v/>
      </c>
      <c r="MO52">
        <f>MO29*MO7</f>
        <v/>
      </c>
      <c r="MP52">
        <f>MP29*MP7</f>
        <v/>
      </c>
      <c r="MQ52">
        <f>MQ29*MQ7</f>
        <v/>
      </c>
      <c r="MR52">
        <f>MR29*MR7</f>
        <v/>
      </c>
      <c r="MS52">
        <f>MS29*MS7</f>
        <v/>
      </c>
      <c r="MT52">
        <f>MT29*MT7</f>
        <v/>
      </c>
      <c r="MU52">
        <f>MU29*MU7</f>
        <v/>
      </c>
      <c r="MV52">
        <f>MV29*MV7</f>
        <v/>
      </c>
      <c r="MW52">
        <f>MW29*MW7</f>
        <v/>
      </c>
      <c r="MX52">
        <f>MX29*MX7</f>
        <v/>
      </c>
      <c r="MY52">
        <f>MY29*MY7</f>
        <v/>
      </c>
      <c r="MZ52">
        <f>MZ29*MZ7</f>
        <v/>
      </c>
      <c r="NA52">
        <f>NA29*NA7</f>
        <v/>
      </c>
      <c r="NB52">
        <f>NB29*NB7</f>
        <v/>
      </c>
      <c r="NC52">
        <f>NC29*NC7</f>
        <v/>
      </c>
      <c r="ND52">
        <f>ND29*ND7</f>
        <v/>
      </c>
      <c r="NE52">
        <f>NE29*NE7</f>
        <v/>
      </c>
      <c r="NF52">
        <f>NF29*NF7</f>
        <v/>
      </c>
      <c r="NG52">
        <f>NG29*NG7</f>
        <v/>
      </c>
      <c r="NH52">
        <f>NH29*NH7</f>
        <v/>
      </c>
      <c r="NI52">
        <f>NI29*NI7</f>
        <v/>
      </c>
      <c r="NJ52">
        <f>NJ29*NJ7</f>
        <v/>
      </c>
      <c r="NK52">
        <f>NK29*NK7</f>
        <v/>
      </c>
      <c r="NL52">
        <f>NL29*NL7</f>
        <v/>
      </c>
      <c r="NM52">
        <f>NM29*NM7</f>
        <v/>
      </c>
      <c r="NN52">
        <f>NN29*NN7</f>
        <v/>
      </c>
      <c r="NO52">
        <f>NO29*NO7</f>
        <v/>
      </c>
      <c r="NP52">
        <f>NP29*NP7</f>
        <v/>
      </c>
      <c r="NQ52">
        <f>NQ29*NQ7</f>
        <v/>
      </c>
      <c r="NR52">
        <f>NR29*NR7</f>
        <v/>
      </c>
      <c r="NS52">
        <f>NS29*NS7</f>
        <v/>
      </c>
      <c r="NT52">
        <f>NT29*NT7</f>
        <v/>
      </c>
      <c r="NU52">
        <f>NU29*NU7</f>
        <v/>
      </c>
      <c r="NV52">
        <f>NV29*NV7</f>
        <v/>
      </c>
      <c r="NW52">
        <f>NW29*NW7</f>
        <v/>
      </c>
      <c r="NX52">
        <f>NX29*NX7</f>
        <v/>
      </c>
      <c r="NY52">
        <f>NY29*NY7</f>
        <v/>
      </c>
      <c r="NZ52">
        <f>NZ29*NZ7</f>
        <v/>
      </c>
      <c r="OA52">
        <f>OA29*OA7</f>
        <v/>
      </c>
      <c r="OB52">
        <f>OB29*OB7</f>
        <v/>
      </c>
      <c r="OC52">
        <f>OC29*OC7</f>
        <v/>
      </c>
      <c r="OD52">
        <f>OD29*OD7</f>
        <v/>
      </c>
      <c r="OE52">
        <f>OE29*OE7</f>
        <v/>
      </c>
      <c r="OF52">
        <f>OF29*OF7</f>
        <v/>
      </c>
      <c r="OG52">
        <f>OG29*OG7</f>
        <v/>
      </c>
      <c r="OH52">
        <f>OH29*OH7</f>
        <v/>
      </c>
      <c r="OI52">
        <f>OI29*OI7</f>
        <v/>
      </c>
      <c r="OJ52">
        <f>OJ29*OJ7</f>
        <v/>
      </c>
      <c r="OK52">
        <f>OK29*OK7</f>
        <v/>
      </c>
      <c r="OL52">
        <f>OL29*OL7</f>
        <v/>
      </c>
      <c r="OM52">
        <f>OM29*OM7</f>
        <v/>
      </c>
      <c r="ON52">
        <f>ON29*ON7</f>
        <v/>
      </c>
      <c r="OO52">
        <f>OO29*OO7</f>
        <v/>
      </c>
      <c r="OP52">
        <f>OP29*OP7</f>
        <v/>
      </c>
      <c r="OQ52">
        <f>OQ29*OQ7</f>
        <v/>
      </c>
      <c r="OR52">
        <f>OR29*OR7</f>
        <v/>
      </c>
      <c r="OS52">
        <f>OS29*OS7</f>
        <v/>
      </c>
      <c r="OT52">
        <f>OT29*OT7</f>
        <v/>
      </c>
      <c r="OU52">
        <f>OU29*OU7</f>
        <v/>
      </c>
      <c r="OV52">
        <f>OV29*OV7</f>
        <v/>
      </c>
      <c r="OW52">
        <f>OW29*OW7</f>
        <v/>
      </c>
      <c r="OX52">
        <f>OX29*OX7</f>
        <v/>
      </c>
      <c r="OY52">
        <f>OY29*OY7</f>
        <v/>
      </c>
      <c r="OZ52">
        <f>OZ29*OZ7</f>
        <v/>
      </c>
      <c r="PA52">
        <f>PA29*PA7</f>
        <v/>
      </c>
      <c r="PB52">
        <f>PB29*PB7</f>
        <v/>
      </c>
      <c r="PC52">
        <f>PC29*PC7</f>
        <v/>
      </c>
      <c r="PD52">
        <f>PD29*PD7</f>
        <v/>
      </c>
      <c r="PE52">
        <f>PE29*PE7</f>
        <v/>
      </c>
      <c r="PF52">
        <f>PF29*PF7</f>
        <v/>
      </c>
      <c r="PG52">
        <f>PG29*PG7</f>
        <v/>
      </c>
      <c r="PH52">
        <f>PH29*PH7</f>
        <v/>
      </c>
      <c r="PI52">
        <f>PI29*PI7</f>
        <v/>
      </c>
      <c r="PJ52">
        <f>PJ29*PJ7</f>
        <v/>
      </c>
      <c r="PK52">
        <f>PK29*PK7</f>
        <v/>
      </c>
      <c r="PL52">
        <f>PL29*PL7</f>
        <v/>
      </c>
      <c r="PM52">
        <f>PM29*PM7</f>
        <v/>
      </c>
      <c r="PN52">
        <f>PN29*PN7</f>
        <v/>
      </c>
      <c r="PO52">
        <f>PO29*PO7</f>
        <v/>
      </c>
      <c r="PP52">
        <f>PP29*PP7</f>
        <v/>
      </c>
      <c r="PQ52">
        <f>PQ29*PQ7</f>
        <v/>
      </c>
      <c r="PR52">
        <f>PR29*PR7</f>
        <v/>
      </c>
      <c r="PS52">
        <f>PS29*PS7</f>
        <v/>
      </c>
      <c r="PT52">
        <f>PT29*PT7</f>
        <v/>
      </c>
      <c r="PU52">
        <f>PU29*PU7</f>
        <v/>
      </c>
      <c r="PV52">
        <f>PV29*PV7</f>
        <v/>
      </c>
      <c r="PW52">
        <f>PW29*PW7</f>
        <v/>
      </c>
      <c r="PX52">
        <f>PX29*PX7</f>
        <v/>
      </c>
      <c r="PY52">
        <f>PY29*PY7</f>
        <v/>
      </c>
      <c r="PZ52">
        <f>PZ29*PZ7</f>
        <v/>
      </c>
      <c r="QA52">
        <f>QA29*QA7</f>
        <v/>
      </c>
      <c r="QB52">
        <f>QB29*QB7</f>
        <v/>
      </c>
      <c r="QC52">
        <f>QC29*QC7</f>
        <v/>
      </c>
      <c r="QD52">
        <f>QD29*QD7</f>
        <v/>
      </c>
      <c r="QE52">
        <f>QE29*QE7</f>
        <v/>
      </c>
      <c r="QF52">
        <f>QF29*QF7</f>
        <v/>
      </c>
      <c r="QG52">
        <f>QG29*QG7</f>
        <v/>
      </c>
      <c r="QH52">
        <f>QH29*QH7</f>
        <v/>
      </c>
      <c r="QI52">
        <f>QI29*QI7</f>
        <v/>
      </c>
      <c r="QJ52">
        <f>QJ29*QJ7</f>
        <v/>
      </c>
      <c r="QK52">
        <f>QK29*QK7</f>
        <v/>
      </c>
      <c r="QL52">
        <f>QL29*QL7</f>
        <v/>
      </c>
      <c r="QM52">
        <f>QM29*QM7</f>
        <v/>
      </c>
      <c r="QN52">
        <f>QN29*QN7</f>
        <v/>
      </c>
      <c r="QO52">
        <f>QO29*QO7</f>
        <v/>
      </c>
      <c r="QP52">
        <f>QP29*QP7</f>
        <v/>
      </c>
      <c r="QQ52">
        <f>QQ29*QQ7</f>
        <v/>
      </c>
      <c r="QR52">
        <f>QR29*QR7</f>
        <v/>
      </c>
      <c r="QS52">
        <f>QS29*QS7</f>
        <v/>
      </c>
      <c r="QT52">
        <f>QT29*QT7</f>
        <v/>
      </c>
      <c r="QU52">
        <f>QU29*QU7</f>
        <v/>
      </c>
      <c r="QV52">
        <f>QV29*QV7</f>
        <v/>
      </c>
      <c r="QW52">
        <f>QW29*QW7</f>
        <v/>
      </c>
      <c r="QX52">
        <f>QX29*QX7</f>
        <v/>
      </c>
      <c r="QY52">
        <f>QY29*QY7</f>
        <v/>
      </c>
      <c r="QZ52">
        <f>QZ29*QZ7</f>
        <v/>
      </c>
      <c r="RA52">
        <f>RA29*RA7</f>
        <v/>
      </c>
      <c r="RB52">
        <f>RB29*RB7</f>
        <v/>
      </c>
      <c r="RC52">
        <f>RC29*RC7</f>
        <v/>
      </c>
      <c r="RD52">
        <f>RD29*RD7</f>
        <v/>
      </c>
      <c r="RE52">
        <f>RE29*RE7</f>
        <v/>
      </c>
      <c r="RF52">
        <f>RF29*RF7</f>
        <v/>
      </c>
      <c r="RG52">
        <f>RG29*RG7</f>
        <v/>
      </c>
      <c r="RH52">
        <f>RH29*RH7</f>
        <v/>
      </c>
      <c r="RI52">
        <f>RI29*RI7</f>
        <v/>
      </c>
      <c r="RJ52">
        <f>RJ29*RJ7</f>
        <v/>
      </c>
      <c r="RK52">
        <f>RK29*RK7</f>
        <v/>
      </c>
      <c r="RL52">
        <f>RL29*RL7</f>
        <v/>
      </c>
      <c r="RM52">
        <f>RM29*RM7</f>
        <v/>
      </c>
      <c r="RN52">
        <f>RN29*RN7</f>
        <v/>
      </c>
      <c r="RO52">
        <f>RO29*RO7</f>
        <v/>
      </c>
      <c r="RP52">
        <f>RP29*RP7</f>
        <v/>
      </c>
      <c r="RQ52">
        <f>RQ29*RQ7</f>
        <v/>
      </c>
      <c r="RR52">
        <f>RR29*RR7</f>
        <v/>
      </c>
      <c r="RS52">
        <f>RS29*RS7</f>
        <v/>
      </c>
      <c r="RT52">
        <f>RT29*RT7</f>
        <v/>
      </c>
      <c r="RU52">
        <f>RU29*RU7</f>
        <v/>
      </c>
      <c r="RV52">
        <f>RV29*RV7</f>
        <v/>
      </c>
      <c r="RW52">
        <f>RW29*RW7</f>
        <v/>
      </c>
      <c r="RX52">
        <f>RX29*RX7</f>
        <v/>
      </c>
      <c r="RY52">
        <f>RY29*RY7</f>
        <v/>
      </c>
      <c r="RZ52">
        <f>RZ29*RZ7</f>
        <v/>
      </c>
      <c r="SA52">
        <f>SA29*SA7</f>
        <v/>
      </c>
      <c r="SB52">
        <f>SB29*SB7</f>
        <v/>
      </c>
      <c r="SC52">
        <f>SC29*SC7</f>
        <v/>
      </c>
      <c r="SD52">
        <f>SD29*SD7</f>
        <v/>
      </c>
      <c r="SE52">
        <f>SE29*SE7</f>
        <v/>
      </c>
      <c r="SF52">
        <f>SF29*SF7</f>
        <v/>
      </c>
      <c r="SG52">
        <f>SG29*SG7</f>
        <v/>
      </c>
      <c r="SH52">
        <f>SH29*SH7</f>
        <v/>
      </c>
      <c r="SI52">
        <f>SI29*SI7</f>
        <v/>
      </c>
      <c r="SJ52">
        <f>SJ29*SJ7</f>
        <v/>
      </c>
      <c r="SK52">
        <f>SK29*SK7</f>
        <v/>
      </c>
      <c r="SL52">
        <f>SL29*SL7</f>
        <v/>
      </c>
      <c r="SM52">
        <f>SM29*SM7</f>
        <v/>
      </c>
      <c r="SN52">
        <f>SN29*SN7</f>
        <v/>
      </c>
      <c r="SO52">
        <f>SO29*SO7</f>
        <v/>
      </c>
      <c r="SP52">
        <f>SP29*SP7</f>
        <v/>
      </c>
      <c r="SQ52">
        <f>SQ29*SQ7</f>
        <v/>
      </c>
      <c r="SR52">
        <f>SR29*SR7</f>
        <v/>
      </c>
      <c r="SS52">
        <f>SS29*SS7</f>
        <v/>
      </c>
      <c r="ST52">
        <f>ST29*ST7</f>
        <v/>
      </c>
      <c r="SU52">
        <f>SU29*SU7</f>
        <v/>
      </c>
      <c r="SV52">
        <f>SV29*SV7</f>
        <v/>
      </c>
      <c r="SW52">
        <f>SW29*SW7</f>
        <v/>
      </c>
      <c r="SX52">
        <f>SX29*SX7</f>
        <v/>
      </c>
      <c r="SY52">
        <f>SY29*SY7</f>
        <v/>
      </c>
      <c r="SZ52">
        <f>SZ29*SZ7</f>
        <v/>
      </c>
      <c r="TA52">
        <f>TA29*TA7</f>
        <v/>
      </c>
      <c r="TB52">
        <f>TB29*TB7</f>
        <v/>
      </c>
      <c r="TC52">
        <f>TC29*TC7</f>
        <v/>
      </c>
      <c r="TD52">
        <f>TD29*TD7</f>
        <v/>
      </c>
      <c r="TE52">
        <f>TE29*TE7</f>
        <v/>
      </c>
      <c r="TF52">
        <f>TF29*TF7</f>
        <v/>
      </c>
      <c r="TG52">
        <f>TG29*TG7</f>
        <v/>
      </c>
      <c r="TH52">
        <f>TH29*TH7</f>
        <v/>
      </c>
      <c r="TI52">
        <f>TI29*TI7</f>
        <v/>
      </c>
      <c r="TJ52">
        <f>TJ29*TJ7</f>
        <v/>
      </c>
      <c r="TK52">
        <f>TK29*TK7</f>
        <v/>
      </c>
      <c r="TL52">
        <f>TL29*TL7</f>
        <v/>
      </c>
      <c r="TM52">
        <f>TM29*TM7</f>
        <v/>
      </c>
      <c r="TN52">
        <f>TN29*TN7</f>
        <v/>
      </c>
      <c r="TO52">
        <f>TO29*TO7</f>
        <v/>
      </c>
      <c r="TP52">
        <f>TP29*TP7</f>
        <v/>
      </c>
      <c r="TQ52">
        <f>TQ29*TQ7</f>
        <v/>
      </c>
      <c r="TR52">
        <f>TR29*TR7</f>
        <v/>
      </c>
      <c r="TS52">
        <f>TS29*TS7</f>
        <v/>
      </c>
      <c r="TT52">
        <f>TT29*TT7</f>
        <v/>
      </c>
      <c r="TU52">
        <f>TU29*TU7</f>
        <v/>
      </c>
      <c r="TV52">
        <f>TV29*TV7</f>
        <v/>
      </c>
      <c r="TW52">
        <f>TW29*TW7</f>
        <v/>
      </c>
      <c r="TX52">
        <f>TX29*TX7</f>
        <v/>
      </c>
      <c r="TY52">
        <f>TY29*TY7</f>
        <v/>
      </c>
      <c r="TZ52">
        <f>TZ29*TZ7</f>
        <v/>
      </c>
    </row>
    <row r="53" spans="1:546">
      <c r="A53" t="s">
        <v>12</v>
      </c>
      <c r="B53" t="s">
        <v>5</v>
      </c>
      <c r="G53">
        <f>G30*G8</f>
        <v/>
      </c>
      <c r="H53">
        <f>H30*H8</f>
        <v/>
      </c>
      <c r="I53">
        <f>I30*I8</f>
        <v/>
      </c>
      <c r="J53">
        <f>J30*J8</f>
        <v/>
      </c>
      <c r="K53">
        <f>K30*K8</f>
        <v/>
      </c>
      <c r="L53">
        <f>L30*L8</f>
        <v/>
      </c>
      <c r="M53">
        <f>M30*M8</f>
        <v/>
      </c>
      <c r="N53">
        <f>N30*N8</f>
        <v/>
      </c>
      <c r="O53">
        <f>O30*O8</f>
        <v/>
      </c>
      <c r="P53">
        <f>P30*P8</f>
        <v/>
      </c>
      <c r="Q53">
        <f>Q30*Q8</f>
        <v/>
      </c>
      <c r="R53">
        <f>R30*R8</f>
        <v/>
      </c>
      <c r="S53">
        <f>S30*S8</f>
        <v/>
      </c>
      <c r="T53">
        <f>T30*T8</f>
        <v/>
      </c>
      <c r="U53">
        <f>U30*U8</f>
        <v/>
      </c>
      <c r="V53">
        <f>V30*V8</f>
        <v/>
      </c>
      <c r="W53">
        <f>W30*W8</f>
        <v/>
      </c>
      <c r="X53">
        <f>X30*X8</f>
        <v/>
      </c>
      <c r="Y53">
        <f>Y30*Y8</f>
        <v/>
      </c>
      <c r="Z53">
        <f>Z30*Z8</f>
        <v/>
      </c>
      <c r="AA53">
        <f>AA30*AA8</f>
        <v/>
      </c>
      <c r="AB53">
        <f>AB30*AB8</f>
        <v/>
      </c>
      <c r="AC53">
        <f>AC30*AC8</f>
        <v/>
      </c>
      <c r="AD53">
        <f>AD30*AD8</f>
        <v/>
      </c>
      <c r="AE53">
        <f>AE30*AE8</f>
        <v/>
      </c>
      <c r="AF53">
        <f>AF30*AF8</f>
        <v/>
      </c>
      <c r="AG53">
        <f>AG30*AG8</f>
        <v/>
      </c>
      <c r="AH53">
        <f>AH30*AH8</f>
        <v/>
      </c>
      <c r="AI53">
        <f>AI30*AI8</f>
        <v/>
      </c>
      <c r="AJ53">
        <f>AJ30*AJ8</f>
        <v/>
      </c>
      <c r="AK53">
        <f>AK30*AK8</f>
        <v/>
      </c>
      <c r="AL53">
        <f>AL30*AL8</f>
        <v/>
      </c>
      <c r="AM53">
        <f>AM30*AM8</f>
        <v/>
      </c>
      <c r="AN53">
        <f>AN30*AN8</f>
        <v/>
      </c>
      <c r="AO53">
        <f>AO30*AO8</f>
        <v/>
      </c>
      <c r="AP53">
        <f>AP30*AP8</f>
        <v/>
      </c>
      <c r="AQ53">
        <f>AQ30*AQ8</f>
        <v/>
      </c>
      <c r="AR53">
        <f>AR30*AR8</f>
        <v/>
      </c>
      <c r="AS53">
        <f>AS30*AS8</f>
        <v/>
      </c>
      <c r="AT53">
        <f>AT30*AT8</f>
        <v/>
      </c>
      <c r="AU53">
        <f>AU30*AU8</f>
        <v/>
      </c>
      <c r="AV53">
        <f>AV30*AV8</f>
        <v/>
      </c>
      <c r="AW53">
        <f>AW30*AW8</f>
        <v/>
      </c>
      <c r="AX53">
        <f>AX30*AX8</f>
        <v/>
      </c>
      <c r="AY53">
        <f>AY30*AY8</f>
        <v/>
      </c>
      <c r="AZ53">
        <f>AZ30*AZ8</f>
        <v/>
      </c>
      <c r="BA53">
        <f>BA30*BA8</f>
        <v/>
      </c>
      <c r="BB53">
        <f>BB30*BB8</f>
        <v/>
      </c>
      <c r="BC53">
        <f>BC30*BC8</f>
        <v/>
      </c>
      <c r="BD53">
        <f>BD30*BD8</f>
        <v/>
      </c>
      <c r="BE53">
        <f>BE30*BE8</f>
        <v/>
      </c>
      <c r="BF53">
        <f>BF30*BF8</f>
        <v/>
      </c>
      <c r="BG53">
        <f>BG30*BG8</f>
        <v/>
      </c>
      <c r="BH53">
        <f>BH30*BH8</f>
        <v/>
      </c>
      <c r="BI53">
        <f>BI30*BI8</f>
        <v/>
      </c>
      <c r="BJ53">
        <f>BJ30*BJ8</f>
        <v/>
      </c>
      <c r="BK53">
        <f>BK30*BK8</f>
        <v/>
      </c>
      <c r="BL53">
        <f>BL30*BL8</f>
        <v/>
      </c>
      <c r="BM53">
        <f>BM30*BM8</f>
        <v/>
      </c>
      <c r="BN53">
        <f>BN30*BN8</f>
        <v/>
      </c>
      <c r="BO53">
        <f>BO30*BO8</f>
        <v/>
      </c>
      <c r="BP53">
        <f>BP30*BP8</f>
        <v/>
      </c>
      <c r="BQ53">
        <f>BQ30*BQ8</f>
        <v/>
      </c>
      <c r="BR53">
        <f>BR30*BR8</f>
        <v/>
      </c>
      <c r="BS53">
        <f>BS30*BS8</f>
        <v/>
      </c>
      <c r="BT53">
        <f>BT30*BT8</f>
        <v/>
      </c>
      <c r="BU53">
        <f>BU30*BU8</f>
        <v/>
      </c>
      <c r="BV53">
        <f>BV30*BV8</f>
        <v/>
      </c>
      <c r="BW53">
        <f>BW30*BW8</f>
        <v/>
      </c>
      <c r="BX53">
        <f>BX30*BX8</f>
        <v/>
      </c>
      <c r="BY53">
        <f>BY30*BY8</f>
        <v/>
      </c>
      <c r="BZ53">
        <f>BZ30*BZ8</f>
        <v/>
      </c>
      <c r="CA53">
        <f>CA30*CA8</f>
        <v/>
      </c>
      <c r="CB53">
        <f>CB30*CB8</f>
        <v/>
      </c>
      <c r="CC53">
        <f>CC30*CC8</f>
        <v/>
      </c>
      <c r="CD53">
        <f>CD30*CD8</f>
        <v/>
      </c>
      <c r="CE53">
        <f>CE30*CE8</f>
        <v/>
      </c>
      <c r="CF53">
        <f>CF30*CF8</f>
        <v/>
      </c>
      <c r="CG53">
        <f>CG30*CG8</f>
        <v/>
      </c>
      <c r="CH53">
        <f>CH30*CH8</f>
        <v/>
      </c>
      <c r="CI53">
        <f>CI30*CI8</f>
        <v/>
      </c>
      <c r="CJ53">
        <f>CJ30*CJ8</f>
        <v/>
      </c>
      <c r="CK53">
        <f>CK30*CK8</f>
        <v/>
      </c>
      <c r="CL53">
        <f>CL30*CL8</f>
        <v/>
      </c>
      <c r="CM53">
        <f>CM30*CM8</f>
        <v/>
      </c>
      <c r="CN53">
        <f>CN30*CN8</f>
        <v/>
      </c>
      <c r="CO53">
        <f>CO30*CO8</f>
        <v/>
      </c>
      <c r="CP53">
        <f>CP30*CP8</f>
        <v/>
      </c>
      <c r="CQ53">
        <f>CQ30*CQ8</f>
        <v/>
      </c>
      <c r="CR53">
        <f>CR30*CR8</f>
        <v/>
      </c>
      <c r="CS53">
        <f>CS30*CS8</f>
        <v/>
      </c>
      <c r="CT53">
        <f>CT30*CT8</f>
        <v/>
      </c>
      <c r="CU53">
        <f>CU30*CU8</f>
        <v/>
      </c>
      <c r="CV53">
        <f>CV30*CV8</f>
        <v/>
      </c>
      <c r="CW53">
        <f>CW30*CW8</f>
        <v/>
      </c>
      <c r="CX53">
        <f>CX30*CX8</f>
        <v/>
      </c>
      <c r="CY53">
        <f>CY30*CY8</f>
        <v/>
      </c>
      <c r="CZ53">
        <f>CZ30*CZ8</f>
        <v/>
      </c>
      <c r="DA53">
        <f>DA30*DA8</f>
        <v/>
      </c>
      <c r="DB53">
        <f>DB30*DB8</f>
        <v/>
      </c>
      <c r="DC53">
        <f>DC30*DC8</f>
        <v/>
      </c>
      <c r="DD53">
        <f>DD30*DD8</f>
        <v/>
      </c>
      <c r="DE53">
        <f>DE30*DE8</f>
        <v/>
      </c>
      <c r="DF53">
        <f>DF30*DF8</f>
        <v/>
      </c>
      <c r="DG53">
        <f>DG30*DG8</f>
        <v/>
      </c>
      <c r="DH53">
        <f>DH30*DH8</f>
        <v/>
      </c>
      <c r="DI53">
        <f>DI30*DI8</f>
        <v/>
      </c>
      <c r="DJ53">
        <f>DJ30*DJ8</f>
        <v/>
      </c>
      <c r="DK53">
        <f>DK30*DK8</f>
        <v/>
      </c>
      <c r="DL53">
        <f>DL30*DL8</f>
        <v/>
      </c>
      <c r="DM53">
        <f>DM30*DM8</f>
        <v/>
      </c>
      <c r="DN53">
        <f>DN30*DN8</f>
        <v/>
      </c>
      <c r="DO53">
        <f>DO30*DO8</f>
        <v/>
      </c>
      <c r="DP53">
        <f>DP30*DP8</f>
        <v/>
      </c>
      <c r="DQ53">
        <f>DQ30*DQ8</f>
        <v/>
      </c>
      <c r="DR53">
        <f>DR30*DR8</f>
        <v/>
      </c>
      <c r="DS53">
        <f>DS30*DS8</f>
        <v/>
      </c>
      <c r="DT53">
        <f>DT30*DT8</f>
        <v/>
      </c>
      <c r="DU53">
        <f>DU30*DU8</f>
        <v/>
      </c>
      <c r="DV53">
        <f>DV30*DV8</f>
        <v/>
      </c>
      <c r="DW53">
        <f>DW30*DW8</f>
        <v/>
      </c>
      <c r="DX53">
        <f>DX30*DX8</f>
        <v/>
      </c>
      <c r="DY53">
        <f>DY30*DY8</f>
        <v/>
      </c>
      <c r="DZ53">
        <f>DZ30*DZ8</f>
        <v/>
      </c>
      <c r="EA53">
        <f>EA30*EA8</f>
        <v/>
      </c>
      <c r="EB53">
        <f>EB30*EB8</f>
        <v/>
      </c>
      <c r="EC53">
        <f>EC30*EC8</f>
        <v/>
      </c>
      <c r="ED53">
        <f>ED30*ED8</f>
        <v/>
      </c>
      <c r="EE53">
        <f>EE30*EE8</f>
        <v/>
      </c>
      <c r="EF53">
        <f>EF30*EF8</f>
        <v/>
      </c>
      <c r="EG53">
        <f>EG30*EG8</f>
        <v/>
      </c>
      <c r="EH53">
        <f>EH30*EH8</f>
        <v/>
      </c>
      <c r="EI53">
        <f>EI30*EI8</f>
        <v/>
      </c>
      <c r="EJ53">
        <f>EJ30*EJ8</f>
        <v/>
      </c>
      <c r="EK53">
        <f>EK30*EK8</f>
        <v/>
      </c>
      <c r="EL53">
        <f>EL30*EL8</f>
        <v/>
      </c>
      <c r="EM53">
        <f>EM30*EM8</f>
        <v/>
      </c>
      <c r="EN53">
        <f>EN30*EN8</f>
        <v/>
      </c>
      <c r="EO53">
        <f>EO30*EO8</f>
        <v/>
      </c>
      <c r="EP53">
        <f>EP30*EP8</f>
        <v/>
      </c>
      <c r="EQ53">
        <f>EQ30*EQ8</f>
        <v/>
      </c>
      <c r="ER53">
        <f>ER30*ER8</f>
        <v/>
      </c>
      <c r="ES53">
        <f>ES30*ES8</f>
        <v/>
      </c>
      <c r="ET53">
        <f>ET30*ET8</f>
        <v/>
      </c>
      <c r="EU53">
        <f>EU30*EU8</f>
        <v/>
      </c>
      <c r="EV53">
        <f>EV30*EV8</f>
        <v/>
      </c>
      <c r="EW53">
        <f>EW30*EW8</f>
        <v/>
      </c>
      <c r="EX53">
        <f>EX30*EX8</f>
        <v/>
      </c>
      <c r="EY53">
        <f>EY30*EY8</f>
        <v/>
      </c>
      <c r="EZ53">
        <f>EZ30*EZ8</f>
        <v/>
      </c>
      <c r="FA53">
        <f>FA30*FA8</f>
        <v/>
      </c>
      <c r="FB53">
        <f>FB30*FB8</f>
        <v/>
      </c>
      <c r="FC53">
        <f>FC30*FC8</f>
        <v/>
      </c>
      <c r="FD53">
        <f>FD30*FD8</f>
        <v/>
      </c>
      <c r="FE53">
        <f>FE30*FE8</f>
        <v/>
      </c>
      <c r="FF53">
        <f>FF30*FF8</f>
        <v/>
      </c>
      <c r="FG53">
        <f>FG30*FG8</f>
        <v/>
      </c>
      <c r="FH53">
        <f>FH30*FH8</f>
        <v/>
      </c>
      <c r="FI53">
        <f>FI30*FI8</f>
        <v/>
      </c>
      <c r="FJ53">
        <f>FJ30*FJ8</f>
        <v/>
      </c>
      <c r="FK53">
        <f>FK30*FK8</f>
        <v/>
      </c>
      <c r="FL53">
        <f>FL30*FL8</f>
        <v/>
      </c>
      <c r="FM53">
        <f>FM30*FM8</f>
        <v/>
      </c>
      <c r="FN53">
        <f>FN30*FN8</f>
        <v/>
      </c>
      <c r="FO53">
        <f>FO30*FO8</f>
        <v/>
      </c>
      <c r="FP53">
        <f>FP30*FP8</f>
        <v/>
      </c>
      <c r="FQ53">
        <f>FQ30*FQ8</f>
        <v/>
      </c>
      <c r="FR53">
        <f>FR30*FR8</f>
        <v/>
      </c>
      <c r="FS53">
        <f>FS30*FS8</f>
        <v/>
      </c>
      <c r="FT53">
        <f>FT30*FT8</f>
        <v/>
      </c>
      <c r="FU53">
        <f>FU30*FU8</f>
        <v/>
      </c>
      <c r="FV53">
        <f>FV30*FV8</f>
        <v/>
      </c>
      <c r="FW53">
        <f>FW30*FW8</f>
        <v/>
      </c>
      <c r="FX53">
        <f>FX30*FX8</f>
        <v/>
      </c>
      <c r="FY53">
        <f>FY30*FY8</f>
        <v/>
      </c>
      <c r="FZ53">
        <f>FZ30*FZ8</f>
        <v/>
      </c>
      <c r="GA53">
        <f>GA30*GA8</f>
        <v/>
      </c>
      <c r="GB53">
        <f>GB30*GB8</f>
        <v/>
      </c>
      <c r="GC53">
        <f>GC30*GC8</f>
        <v/>
      </c>
      <c r="GD53">
        <f>GD30*GD8</f>
        <v/>
      </c>
      <c r="GE53">
        <f>GE30*GE8</f>
        <v/>
      </c>
      <c r="GF53">
        <f>GF30*GF8</f>
        <v/>
      </c>
      <c r="GG53">
        <f>GG30*GG8</f>
        <v/>
      </c>
      <c r="GH53">
        <f>GH30*GH8</f>
        <v/>
      </c>
      <c r="GI53">
        <f>GI30*GI8</f>
        <v/>
      </c>
      <c r="GJ53">
        <f>GJ30*GJ8</f>
        <v/>
      </c>
      <c r="GK53">
        <f>GK30*GK8</f>
        <v/>
      </c>
      <c r="GL53">
        <f>GL30*GL8</f>
        <v/>
      </c>
      <c r="GM53">
        <f>GM30*GM8</f>
        <v/>
      </c>
      <c r="GN53">
        <f>GN30*GN8</f>
        <v/>
      </c>
      <c r="GO53">
        <f>GO30*GO8</f>
        <v/>
      </c>
      <c r="GP53">
        <f>GP30*GP8</f>
        <v/>
      </c>
      <c r="GQ53">
        <f>GQ30*GQ8</f>
        <v/>
      </c>
      <c r="GR53">
        <f>GR30*GR8</f>
        <v/>
      </c>
      <c r="GS53">
        <f>GS30*GS8</f>
        <v/>
      </c>
      <c r="GT53">
        <f>GT30*GT8</f>
        <v/>
      </c>
      <c r="GU53">
        <f>GU30*GU8</f>
        <v/>
      </c>
      <c r="GV53">
        <f>GV30*GV8</f>
        <v/>
      </c>
      <c r="GW53">
        <f>GW30*GW8</f>
        <v/>
      </c>
      <c r="GX53">
        <f>GX30*GX8</f>
        <v/>
      </c>
      <c r="GY53">
        <f>GY30*GY8</f>
        <v/>
      </c>
      <c r="GZ53">
        <f>GZ30*GZ8</f>
        <v/>
      </c>
      <c r="HA53">
        <f>HA30*HA8</f>
        <v/>
      </c>
      <c r="HB53">
        <f>HB30*HB8</f>
        <v/>
      </c>
      <c r="HC53">
        <f>HC30*HC8</f>
        <v/>
      </c>
      <c r="HD53">
        <f>HD30*HD8</f>
        <v/>
      </c>
      <c r="HE53">
        <f>HE30*HE8</f>
        <v/>
      </c>
      <c r="HF53">
        <f>HF30*HF8</f>
        <v/>
      </c>
      <c r="HG53">
        <f>HG30*HG8</f>
        <v/>
      </c>
      <c r="HH53">
        <f>HH30*HH8</f>
        <v/>
      </c>
      <c r="HI53">
        <f>HI30*HI8</f>
        <v/>
      </c>
      <c r="HJ53">
        <f>HJ30*HJ8</f>
        <v/>
      </c>
      <c r="HK53">
        <f>HK30*HK8</f>
        <v/>
      </c>
      <c r="HL53">
        <f>HL30*HL8</f>
        <v/>
      </c>
      <c r="HM53">
        <f>HM30*HM8</f>
        <v/>
      </c>
      <c r="HN53">
        <f>HN30*HN8</f>
        <v/>
      </c>
      <c r="HO53">
        <f>HO30*HO8</f>
        <v/>
      </c>
      <c r="HP53">
        <f>HP30*HP8</f>
        <v/>
      </c>
      <c r="HQ53">
        <f>HQ30*HQ8</f>
        <v/>
      </c>
      <c r="HR53">
        <f>HR30*HR8</f>
        <v/>
      </c>
      <c r="HS53">
        <f>HS30*HS8</f>
        <v/>
      </c>
      <c r="HT53">
        <f>HT30*HT8</f>
        <v/>
      </c>
      <c r="HU53">
        <f>HU30*HU8</f>
        <v/>
      </c>
      <c r="HV53">
        <f>HV30*HV8</f>
        <v/>
      </c>
      <c r="HW53">
        <f>HW30*HW8</f>
        <v/>
      </c>
      <c r="HX53">
        <f>HX30*HX8</f>
        <v/>
      </c>
      <c r="HY53">
        <f>HY30*HY8</f>
        <v/>
      </c>
      <c r="HZ53">
        <f>HZ30*HZ8</f>
        <v/>
      </c>
      <c r="IA53">
        <f>IA30*IA8</f>
        <v/>
      </c>
      <c r="IB53">
        <f>IB30*IB8</f>
        <v/>
      </c>
      <c r="IC53">
        <f>IC30*IC8</f>
        <v/>
      </c>
      <c r="ID53">
        <f>ID30*ID8</f>
        <v/>
      </c>
      <c r="IE53">
        <f>IE30*IE8</f>
        <v/>
      </c>
      <c r="IF53">
        <f>IF30*IF8</f>
        <v/>
      </c>
      <c r="IG53">
        <f>IG30*IG8</f>
        <v/>
      </c>
      <c r="IH53">
        <f>IH30*IH8</f>
        <v/>
      </c>
      <c r="II53">
        <f>II30*II8</f>
        <v/>
      </c>
      <c r="IJ53">
        <f>IJ30*IJ8</f>
        <v/>
      </c>
      <c r="IK53">
        <f>IK30*IK8</f>
        <v/>
      </c>
      <c r="IL53">
        <f>IL30*IL8</f>
        <v/>
      </c>
      <c r="IM53">
        <f>IM30*IM8</f>
        <v/>
      </c>
      <c r="IN53">
        <f>IN30*IN8</f>
        <v/>
      </c>
      <c r="IO53">
        <f>IO30*IO8</f>
        <v/>
      </c>
      <c r="IP53">
        <f>IP30*IP8</f>
        <v/>
      </c>
      <c r="IQ53">
        <f>IQ30*IQ8</f>
        <v/>
      </c>
      <c r="IR53">
        <f>IR30*IR8</f>
        <v/>
      </c>
      <c r="IS53">
        <f>IS30*IS8</f>
        <v/>
      </c>
      <c r="IT53">
        <f>IT30*IT8</f>
        <v/>
      </c>
      <c r="IU53">
        <f>IU30*IU8</f>
        <v/>
      </c>
      <c r="IV53">
        <f>IV30*IV8</f>
        <v/>
      </c>
      <c r="IW53">
        <f>IW30*IW8</f>
        <v/>
      </c>
      <c r="IX53">
        <f>IX30*IX8</f>
        <v/>
      </c>
      <c r="IY53">
        <f>IY30*IY8</f>
        <v/>
      </c>
      <c r="IZ53">
        <f>IZ30*IZ8</f>
        <v/>
      </c>
      <c r="JA53">
        <f>JA30*JA8</f>
        <v/>
      </c>
      <c r="JB53">
        <f>JB30*JB8</f>
        <v/>
      </c>
      <c r="JC53">
        <f>JC30*JC8</f>
        <v/>
      </c>
      <c r="JD53">
        <f>JD30*JD8</f>
        <v/>
      </c>
      <c r="JE53">
        <f>JE30*JE8</f>
        <v/>
      </c>
      <c r="JF53">
        <f>JF30*JF8</f>
        <v/>
      </c>
      <c r="JG53">
        <f>JG30*JG8</f>
        <v/>
      </c>
      <c r="JH53">
        <f>JH30*JH8</f>
        <v/>
      </c>
      <c r="JI53">
        <f>JI30*JI8</f>
        <v/>
      </c>
      <c r="JJ53">
        <f>JJ30*JJ8</f>
        <v/>
      </c>
      <c r="JK53">
        <f>JK30*JK8</f>
        <v/>
      </c>
      <c r="JL53">
        <f>JL30*JL8</f>
        <v/>
      </c>
      <c r="JM53">
        <f>JM30*JM8</f>
        <v/>
      </c>
      <c r="JN53">
        <f>JN30*JN8</f>
        <v/>
      </c>
      <c r="JO53">
        <f>JO30*JO8</f>
        <v/>
      </c>
      <c r="JP53">
        <f>JP30*JP8</f>
        <v/>
      </c>
      <c r="JQ53">
        <f>JQ30*JQ8</f>
        <v/>
      </c>
      <c r="JR53">
        <f>JR30*JR8</f>
        <v/>
      </c>
      <c r="JS53">
        <f>JS30*JS8</f>
        <v/>
      </c>
      <c r="JT53">
        <f>JT30*JT8</f>
        <v/>
      </c>
      <c r="JU53">
        <f>JU30*JU8</f>
        <v/>
      </c>
      <c r="JV53">
        <f>JV30*JV8</f>
        <v/>
      </c>
      <c r="JW53">
        <f>JW30*JW8</f>
        <v/>
      </c>
      <c r="JX53">
        <f>JX30*JX8</f>
        <v/>
      </c>
      <c r="JY53">
        <f>JY30*JY8</f>
        <v/>
      </c>
      <c r="JZ53">
        <f>JZ30*JZ8</f>
        <v/>
      </c>
      <c r="KA53">
        <f>KA30*KA8</f>
        <v/>
      </c>
      <c r="KB53">
        <f>KB30*KB8</f>
        <v/>
      </c>
      <c r="KC53">
        <f>KC30*KC8</f>
        <v/>
      </c>
      <c r="KD53">
        <f>KD30*KD8</f>
        <v/>
      </c>
      <c r="KE53">
        <f>KE30*KE8</f>
        <v/>
      </c>
      <c r="KF53">
        <f>KF30*KF8</f>
        <v/>
      </c>
      <c r="KG53">
        <f>KG30*KG8</f>
        <v/>
      </c>
      <c r="KH53">
        <f>KH30*KH8</f>
        <v/>
      </c>
      <c r="KI53">
        <f>KI30*KI8</f>
        <v/>
      </c>
      <c r="KJ53">
        <f>KJ30*KJ8</f>
        <v/>
      </c>
      <c r="KK53">
        <f>KK30*KK8</f>
        <v/>
      </c>
      <c r="KL53">
        <f>KL30*KL8</f>
        <v/>
      </c>
      <c r="KM53">
        <f>KM30*KM8</f>
        <v/>
      </c>
      <c r="KN53">
        <f>KN30*KN8</f>
        <v/>
      </c>
      <c r="KO53">
        <f>KO30*KO8</f>
        <v/>
      </c>
      <c r="KP53">
        <f>KP30*KP8</f>
        <v/>
      </c>
      <c r="KQ53">
        <f>KQ30*KQ8</f>
        <v/>
      </c>
      <c r="KR53">
        <f>KR30*KR8</f>
        <v/>
      </c>
      <c r="KS53">
        <f>KS30*KS8</f>
        <v/>
      </c>
      <c r="KT53">
        <f>KT30*KT8</f>
        <v/>
      </c>
      <c r="KU53">
        <f>KU30*KU8</f>
        <v/>
      </c>
      <c r="KV53">
        <f>KV30*KV8</f>
        <v/>
      </c>
      <c r="KW53">
        <f>KW30*KW8</f>
        <v/>
      </c>
      <c r="KX53">
        <f>KX30*KX8</f>
        <v/>
      </c>
      <c r="KY53">
        <f>KY30*KY8</f>
        <v/>
      </c>
      <c r="KZ53">
        <f>KZ30*KZ8</f>
        <v/>
      </c>
      <c r="LA53">
        <f>LA30*LA8</f>
        <v/>
      </c>
      <c r="LB53">
        <f>LB30*LB8</f>
        <v/>
      </c>
      <c r="LC53">
        <f>LC30*LC8</f>
        <v/>
      </c>
      <c r="LD53">
        <f>LD30*LD8</f>
        <v/>
      </c>
      <c r="LE53">
        <f>LE30*LE8</f>
        <v/>
      </c>
      <c r="LF53">
        <f>LF30*LF8</f>
        <v/>
      </c>
      <c r="LG53">
        <f>LG30*LG8</f>
        <v/>
      </c>
      <c r="LH53">
        <f>LH30*LH8</f>
        <v/>
      </c>
      <c r="LI53">
        <f>LI30*LI8</f>
        <v/>
      </c>
      <c r="LJ53">
        <f>LJ30*LJ8</f>
        <v/>
      </c>
      <c r="LK53">
        <f>LK30*LK8</f>
        <v/>
      </c>
      <c r="LL53">
        <f>LL30*LL8</f>
        <v/>
      </c>
      <c r="LM53">
        <f>LM30*LM8</f>
        <v/>
      </c>
      <c r="LN53">
        <f>LN30*LN8</f>
        <v/>
      </c>
      <c r="LO53">
        <f>LO30*LO8</f>
        <v/>
      </c>
      <c r="LP53">
        <f>LP30*LP8</f>
        <v/>
      </c>
      <c r="LQ53">
        <f>LQ30*LQ8</f>
        <v/>
      </c>
      <c r="LR53">
        <f>LR30*LR8</f>
        <v/>
      </c>
      <c r="LS53">
        <f>LS30*LS8</f>
        <v/>
      </c>
      <c r="LT53">
        <f>LT30*LT8</f>
        <v/>
      </c>
      <c r="LU53">
        <f>LU30*LU8</f>
        <v/>
      </c>
      <c r="LV53">
        <f>LV30*LV8</f>
        <v/>
      </c>
      <c r="LW53">
        <f>LW30*LW8</f>
        <v/>
      </c>
      <c r="LX53">
        <f>LX30*LX8</f>
        <v/>
      </c>
      <c r="LY53">
        <f>LY30*LY8</f>
        <v/>
      </c>
      <c r="LZ53">
        <f>LZ30*LZ8</f>
        <v/>
      </c>
      <c r="MA53">
        <f>MA30*MA8</f>
        <v/>
      </c>
      <c r="MB53">
        <f>MB30*MB8</f>
        <v/>
      </c>
      <c r="MC53">
        <f>MC30*MC8</f>
        <v/>
      </c>
      <c r="MD53">
        <f>MD30*MD8</f>
        <v/>
      </c>
      <c r="ME53">
        <f>ME30*ME8</f>
        <v/>
      </c>
      <c r="MF53">
        <f>MF30*MF8</f>
        <v/>
      </c>
      <c r="MG53">
        <f>MG30*MG8</f>
        <v/>
      </c>
      <c r="MH53">
        <f>MH30*MH8</f>
        <v/>
      </c>
      <c r="MI53">
        <f>MI30*MI8</f>
        <v/>
      </c>
      <c r="MJ53">
        <f>MJ30*MJ8</f>
        <v/>
      </c>
      <c r="MK53">
        <f>MK30*MK8</f>
        <v/>
      </c>
      <c r="ML53">
        <f>ML30*ML8</f>
        <v/>
      </c>
      <c r="MM53">
        <f>MM30*MM8</f>
        <v/>
      </c>
      <c r="MN53">
        <f>MN30*MN8</f>
        <v/>
      </c>
      <c r="MO53">
        <f>MO30*MO8</f>
        <v/>
      </c>
      <c r="MP53">
        <f>MP30*MP8</f>
        <v/>
      </c>
      <c r="MQ53">
        <f>MQ30*MQ8</f>
        <v/>
      </c>
      <c r="MR53">
        <f>MR30*MR8</f>
        <v/>
      </c>
      <c r="MS53">
        <f>MS30*MS8</f>
        <v/>
      </c>
      <c r="MT53">
        <f>MT30*MT8</f>
        <v/>
      </c>
      <c r="MU53">
        <f>MU30*MU8</f>
        <v/>
      </c>
      <c r="MV53">
        <f>MV30*MV8</f>
        <v/>
      </c>
      <c r="MW53">
        <f>MW30*MW8</f>
        <v/>
      </c>
      <c r="MX53">
        <f>MX30*MX8</f>
        <v/>
      </c>
      <c r="MY53">
        <f>MY30*MY8</f>
        <v/>
      </c>
      <c r="MZ53">
        <f>MZ30*MZ8</f>
        <v/>
      </c>
      <c r="NA53">
        <f>NA30*NA8</f>
        <v/>
      </c>
      <c r="NB53">
        <f>NB30*NB8</f>
        <v/>
      </c>
      <c r="NC53">
        <f>NC30*NC8</f>
        <v/>
      </c>
      <c r="ND53">
        <f>ND30*ND8</f>
        <v/>
      </c>
      <c r="NE53">
        <f>NE30*NE8</f>
        <v/>
      </c>
      <c r="NF53">
        <f>NF30*NF8</f>
        <v/>
      </c>
      <c r="NG53">
        <f>NG30*NG8</f>
        <v/>
      </c>
      <c r="NH53">
        <f>NH30*NH8</f>
        <v/>
      </c>
      <c r="NI53">
        <f>NI30*NI8</f>
        <v/>
      </c>
      <c r="NJ53">
        <f>NJ30*NJ8</f>
        <v/>
      </c>
      <c r="NK53">
        <f>NK30*NK8</f>
        <v/>
      </c>
      <c r="NL53">
        <f>NL30*NL8</f>
        <v/>
      </c>
      <c r="NM53">
        <f>NM30*NM8</f>
        <v/>
      </c>
      <c r="NN53">
        <f>NN30*NN8</f>
        <v/>
      </c>
      <c r="NO53">
        <f>NO30*NO8</f>
        <v/>
      </c>
      <c r="NP53">
        <f>NP30*NP8</f>
        <v/>
      </c>
      <c r="NQ53">
        <f>NQ30*NQ8</f>
        <v/>
      </c>
      <c r="NR53">
        <f>NR30*NR8</f>
        <v/>
      </c>
      <c r="NS53">
        <f>NS30*NS8</f>
        <v/>
      </c>
      <c r="NT53">
        <f>NT30*NT8</f>
        <v/>
      </c>
      <c r="NU53">
        <f>NU30*NU8</f>
        <v/>
      </c>
      <c r="NV53">
        <f>NV30*NV8</f>
        <v/>
      </c>
      <c r="NW53">
        <f>NW30*NW8</f>
        <v/>
      </c>
      <c r="NX53">
        <f>NX30*NX8</f>
        <v/>
      </c>
      <c r="NY53">
        <f>NY30*NY8</f>
        <v/>
      </c>
      <c r="NZ53">
        <f>NZ30*NZ8</f>
        <v/>
      </c>
      <c r="OA53">
        <f>OA30*OA8</f>
        <v/>
      </c>
      <c r="OB53">
        <f>OB30*OB8</f>
        <v/>
      </c>
      <c r="OC53">
        <f>OC30*OC8</f>
        <v/>
      </c>
      <c r="OD53">
        <f>OD30*OD8</f>
        <v/>
      </c>
      <c r="OE53">
        <f>OE30*OE8</f>
        <v/>
      </c>
      <c r="OF53">
        <f>OF30*OF8</f>
        <v/>
      </c>
      <c r="OG53">
        <f>OG30*OG8</f>
        <v/>
      </c>
      <c r="OH53">
        <f>OH30*OH8</f>
        <v/>
      </c>
      <c r="OI53">
        <f>OI30*OI8</f>
        <v/>
      </c>
      <c r="OJ53">
        <f>OJ30*OJ8</f>
        <v/>
      </c>
      <c r="OK53">
        <f>OK30*OK8</f>
        <v/>
      </c>
      <c r="OL53">
        <f>OL30*OL8</f>
        <v/>
      </c>
      <c r="OM53">
        <f>OM30*OM8</f>
        <v/>
      </c>
      <c r="ON53">
        <f>ON30*ON8</f>
        <v/>
      </c>
      <c r="OO53">
        <f>OO30*OO8</f>
        <v/>
      </c>
      <c r="OP53">
        <f>OP30*OP8</f>
        <v/>
      </c>
      <c r="OQ53">
        <f>OQ30*OQ8</f>
        <v/>
      </c>
      <c r="OR53">
        <f>OR30*OR8</f>
        <v/>
      </c>
      <c r="OS53">
        <f>OS30*OS8</f>
        <v/>
      </c>
      <c r="OT53">
        <f>OT30*OT8</f>
        <v/>
      </c>
      <c r="OU53">
        <f>OU30*OU8</f>
        <v/>
      </c>
      <c r="OV53">
        <f>OV30*OV8</f>
        <v/>
      </c>
      <c r="OW53">
        <f>OW30*OW8</f>
        <v/>
      </c>
      <c r="OX53">
        <f>OX30*OX8</f>
        <v/>
      </c>
      <c r="OY53">
        <f>OY30*OY8</f>
        <v/>
      </c>
      <c r="OZ53">
        <f>OZ30*OZ8</f>
        <v/>
      </c>
      <c r="PA53">
        <f>PA30*PA8</f>
        <v/>
      </c>
      <c r="PB53">
        <f>PB30*PB8</f>
        <v/>
      </c>
      <c r="PC53">
        <f>PC30*PC8</f>
        <v/>
      </c>
      <c r="PD53">
        <f>PD30*PD8</f>
        <v/>
      </c>
      <c r="PE53">
        <f>PE30*PE8</f>
        <v/>
      </c>
      <c r="PF53">
        <f>PF30*PF8</f>
        <v/>
      </c>
      <c r="PG53">
        <f>PG30*PG8</f>
        <v/>
      </c>
      <c r="PH53">
        <f>PH30*PH8</f>
        <v/>
      </c>
      <c r="PI53">
        <f>PI30*PI8</f>
        <v/>
      </c>
      <c r="PJ53">
        <f>PJ30*PJ8</f>
        <v/>
      </c>
      <c r="PK53">
        <f>PK30*PK8</f>
        <v/>
      </c>
      <c r="PL53">
        <f>PL30*PL8</f>
        <v/>
      </c>
      <c r="PM53">
        <f>PM30*PM8</f>
        <v/>
      </c>
      <c r="PN53">
        <f>PN30*PN8</f>
        <v/>
      </c>
      <c r="PO53">
        <f>PO30*PO8</f>
        <v/>
      </c>
      <c r="PP53">
        <f>PP30*PP8</f>
        <v/>
      </c>
      <c r="PQ53">
        <f>PQ30*PQ8</f>
        <v/>
      </c>
      <c r="PR53">
        <f>PR30*PR8</f>
        <v/>
      </c>
      <c r="PS53">
        <f>PS30*PS8</f>
        <v/>
      </c>
      <c r="PT53">
        <f>PT30*PT8</f>
        <v/>
      </c>
      <c r="PU53">
        <f>PU30*PU8</f>
        <v/>
      </c>
      <c r="PV53">
        <f>PV30*PV8</f>
        <v/>
      </c>
      <c r="PW53">
        <f>PW30*PW8</f>
        <v/>
      </c>
      <c r="PX53">
        <f>PX30*PX8</f>
        <v/>
      </c>
      <c r="PY53">
        <f>PY30*PY8</f>
        <v/>
      </c>
      <c r="PZ53">
        <f>PZ30*PZ8</f>
        <v/>
      </c>
      <c r="QA53">
        <f>QA30*QA8</f>
        <v/>
      </c>
      <c r="QB53">
        <f>QB30*QB8</f>
        <v/>
      </c>
      <c r="QC53">
        <f>QC30*QC8</f>
        <v/>
      </c>
      <c r="QD53">
        <f>QD30*QD8</f>
        <v/>
      </c>
      <c r="QE53">
        <f>QE30*QE8</f>
        <v/>
      </c>
      <c r="QF53">
        <f>QF30*QF8</f>
        <v/>
      </c>
      <c r="QG53">
        <f>QG30*QG8</f>
        <v/>
      </c>
      <c r="QH53">
        <f>QH30*QH8</f>
        <v/>
      </c>
      <c r="QI53">
        <f>QI30*QI8</f>
        <v/>
      </c>
      <c r="QJ53">
        <f>QJ30*QJ8</f>
        <v/>
      </c>
      <c r="QK53">
        <f>QK30*QK8</f>
        <v/>
      </c>
      <c r="QL53">
        <f>QL30*QL8</f>
        <v/>
      </c>
      <c r="QM53">
        <f>QM30*QM8</f>
        <v/>
      </c>
      <c r="QN53">
        <f>QN30*QN8</f>
        <v/>
      </c>
      <c r="QO53">
        <f>QO30*QO8</f>
        <v/>
      </c>
      <c r="QP53">
        <f>QP30*QP8</f>
        <v/>
      </c>
      <c r="QQ53">
        <f>QQ30*QQ8</f>
        <v/>
      </c>
      <c r="QR53">
        <f>QR30*QR8</f>
        <v/>
      </c>
      <c r="QS53">
        <f>QS30*QS8</f>
        <v/>
      </c>
      <c r="QT53">
        <f>QT30*QT8</f>
        <v/>
      </c>
      <c r="QU53">
        <f>QU30*QU8</f>
        <v/>
      </c>
      <c r="QV53">
        <f>QV30*QV8</f>
        <v/>
      </c>
      <c r="QW53">
        <f>QW30*QW8</f>
        <v/>
      </c>
      <c r="QX53">
        <f>QX30*QX8</f>
        <v/>
      </c>
      <c r="QY53">
        <f>QY30*QY8</f>
        <v/>
      </c>
      <c r="QZ53">
        <f>QZ30*QZ8</f>
        <v/>
      </c>
      <c r="RA53">
        <f>RA30*RA8</f>
        <v/>
      </c>
      <c r="RB53">
        <f>RB30*RB8</f>
        <v/>
      </c>
      <c r="RC53">
        <f>RC30*RC8</f>
        <v/>
      </c>
      <c r="RD53">
        <f>RD30*RD8</f>
        <v/>
      </c>
      <c r="RE53">
        <f>RE30*RE8</f>
        <v/>
      </c>
      <c r="RF53">
        <f>RF30*RF8</f>
        <v/>
      </c>
      <c r="RG53">
        <f>RG30*RG8</f>
        <v/>
      </c>
      <c r="RH53">
        <f>RH30*RH8</f>
        <v/>
      </c>
      <c r="RI53">
        <f>RI30*RI8</f>
        <v/>
      </c>
      <c r="RJ53">
        <f>RJ30*RJ8</f>
        <v/>
      </c>
      <c r="RK53">
        <f>RK30*RK8</f>
        <v/>
      </c>
      <c r="RL53">
        <f>RL30*RL8</f>
        <v/>
      </c>
      <c r="RM53">
        <f>RM30*RM8</f>
        <v/>
      </c>
      <c r="RN53">
        <f>RN30*RN8</f>
        <v/>
      </c>
      <c r="RO53">
        <f>RO30*RO8</f>
        <v/>
      </c>
      <c r="RP53">
        <f>RP30*RP8</f>
        <v/>
      </c>
      <c r="RQ53">
        <f>RQ30*RQ8</f>
        <v/>
      </c>
      <c r="RR53">
        <f>RR30*RR8</f>
        <v/>
      </c>
      <c r="RS53">
        <f>RS30*RS8</f>
        <v/>
      </c>
      <c r="RT53">
        <f>RT30*RT8</f>
        <v/>
      </c>
      <c r="RU53">
        <f>RU30*RU8</f>
        <v/>
      </c>
      <c r="RV53">
        <f>RV30*RV8</f>
        <v/>
      </c>
      <c r="RW53">
        <f>RW30*RW8</f>
        <v/>
      </c>
      <c r="RX53">
        <f>RX30*RX8</f>
        <v/>
      </c>
      <c r="RY53">
        <f>RY30*RY8</f>
        <v/>
      </c>
      <c r="RZ53">
        <f>RZ30*RZ8</f>
        <v/>
      </c>
      <c r="SA53">
        <f>SA30*SA8</f>
        <v/>
      </c>
      <c r="SB53">
        <f>SB30*SB8</f>
        <v/>
      </c>
      <c r="SC53">
        <f>SC30*SC8</f>
        <v/>
      </c>
      <c r="SD53">
        <f>SD30*SD8</f>
        <v/>
      </c>
      <c r="SE53">
        <f>SE30*SE8</f>
        <v/>
      </c>
      <c r="SF53">
        <f>SF30*SF8</f>
        <v/>
      </c>
      <c r="SG53">
        <f>SG30*SG8</f>
        <v/>
      </c>
      <c r="SH53">
        <f>SH30*SH8</f>
        <v/>
      </c>
      <c r="SI53">
        <f>SI30*SI8</f>
        <v/>
      </c>
      <c r="SJ53">
        <f>SJ30*SJ8</f>
        <v/>
      </c>
      <c r="SK53">
        <f>SK30*SK8</f>
        <v/>
      </c>
      <c r="SL53">
        <f>SL30*SL8</f>
        <v/>
      </c>
      <c r="SM53">
        <f>SM30*SM8</f>
        <v/>
      </c>
      <c r="SN53">
        <f>SN30*SN8</f>
        <v/>
      </c>
      <c r="SO53">
        <f>SO30*SO8</f>
        <v/>
      </c>
      <c r="SP53">
        <f>SP30*SP8</f>
        <v/>
      </c>
      <c r="SQ53">
        <f>SQ30*SQ8</f>
        <v/>
      </c>
      <c r="SR53">
        <f>SR30*SR8</f>
        <v/>
      </c>
      <c r="SS53">
        <f>SS30*SS8</f>
        <v/>
      </c>
      <c r="ST53">
        <f>ST30*ST8</f>
        <v/>
      </c>
      <c r="SU53">
        <f>SU30*SU8</f>
        <v/>
      </c>
      <c r="SV53">
        <f>SV30*SV8</f>
        <v/>
      </c>
      <c r="SW53">
        <f>SW30*SW8</f>
        <v/>
      </c>
      <c r="SX53">
        <f>SX30*SX8</f>
        <v/>
      </c>
      <c r="SY53">
        <f>SY30*SY8</f>
        <v/>
      </c>
      <c r="SZ53">
        <f>SZ30*SZ8</f>
        <v/>
      </c>
      <c r="TA53">
        <f>TA30*TA8</f>
        <v/>
      </c>
      <c r="TB53">
        <f>TB30*TB8</f>
        <v/>
      </c>
      <c r="TC53">
        <f>TC30*TC8</f>
        <v/>
      </c>
      <c r="TD53">
        <f>TD30*TD8</f>
        <v/>
      </c>
      <c r="TE53">
        <f>TE30*TE8</f>
        <v/>
      </c>
      <c r="TF53">
        <f>TF30*TF8</f>
        <v/>
      </c>
      <c r="TG53">
        <f>TG30*TG8</f>
        <v/>
      </c>
      <c r="TH53">
        <f>TH30*TH8</f>
        <v/>
      </c>
      <c r="TI53">
        <f>TI30*TI8</f>
        <v/>
      </c>
      <c r="TJ53">
        <f>TJ30*TJ8</f>
        <v/>
      </c>
      <c r="TK53">
        <f>TK30*TK8</f>
        <v/>
      </c>
      <c r="TL53">
        <f>TL30*TL8</f>
        <v/>
      </c>
      <c r="TM53">
        <f>TM30*TM8</f>
        <v/>
      </c>
      <c r="TN53">
        <f>TN30*TN8</f>
        <v/>
      </c>
      <c r="TO53">
        <f>TO30*TO8</f>
        <v/>
      </c>
      <c r="TP53">
        <f>TP30*TP8</f>
        <v/>
      </c>
      <c r="TQ53">
        <f>TQ30*TQ8</f>
        <v/>
      </c>
      <c r="TR53">
        <f>TR30*TR8</f>
        <v/>
      </c>
      <c r="TS53">
        <f>TS30*TS8</f>
        <v/>
      </c>
      <c r="TT53">
        <f>TT30*TT8</f>
        <v/>
      </c>
      <c r="TU53">
        <f>TU30*TU8</f>
        <v/>
      </c>
      <c r="TV53">
        <f>TV30*TV8</f>
        <v/>
      </c>
      <c r="TW53">
        <f>TW30*TW8</f>
        <v/>
      </c>
      <c r="TX53">
        <f>TX30*TX8</f>
        <v/>
      </c>
      <c r="TY53">
        <f>TY30*TY8</f>
        <v/>
      </c>
      <c r="TZ53">
        <f>TZ30*TZ8</f>
        <v/>
      </c>
    </row>
    <row r="54" spans="1:546">
      <c r="A54" t="s">
        <v>13</v>
      </c>
      <c r="B54" t="s">
        <v>5</v>
      </c>
      <c r="G54">
        <f>G31*G9</f>
        <v/>
      </c>
      <c r="H54">
        <f>H31*H9</f>
        <v/>
      </c>
      <c r="I54">
        <f>I31*I9</f>
        <v/>
      </c>
      <c r="J54">
        <f>J31*J9</f>
        <v/>
      </c>
      <c r="K54">
        <f>K31*K9</f>
        <v/>
      </c>
      <c r="L54">
        <f>L31*L9</f>
        <v/>
      </c>
      <c r="M54">
        <f>M31*M9</f>
        <v/>
      </c>
      <c r="N54">
        <f>N31*N9</f>
        <v/>
      </c>
      <c r="O54">
        <f>O31*O9</f>
        <v/>
      </c>
      <c r="P54">
        <f>P31*P9</f>
        <v/>
      </c>
      <c r="Q54">
        <f>Q31*Q9</f>
        <v/>
      </c>
      <c r="R54">
        <f>R31*R9</f>
        <v/>
      </c>
      <c r="S54">
        <f>S31*S9</f>
        <v/>
      </c>
      <c r="T54">
        <f>T31*T9</f>
        <v/>
      </c>
      <c r="U54">
        <f>U31*U9</f>
        <v/>
      </c>
      <c r="V54">
        <f>V31*V9</f>
        <v/>
      </c>
      <c r="W54">
        <f>W31*W9</f>
        <v/>
      </c>
      <c r="X54">
        <f>X31*X9</f>
        <v/>
      </c>
      <c r="Y54">
        <f>Y31*Y9</f>
        <v/>
      </c>
      <c r="Z54">
        <f>Z31*Z9</f>
        <v/>
      </c>
      <c r="AA54">
        <f>AA31*AA9</f>
        <v/>
      </c>
      <c r="AB54">
        <f>AB31*AB9</f>
        <v/>
      </c>
      <c r="AC54">
        <f>AC31*AC9</f>
        <v/>
      </c>
      <c r="AD54">
        <f>AD31*AD9</f>
        <v/>
      </c>
      <c r="AE54">
        <f>AE31*AE9</f>
        <v/>
      </c>
      <c r="AF54">
        <f>AF31*AF9</f>
        <v/>
      </c>
      <c r="AG54">
        <f>AG31*AG9</f>
        <v/>
      </c>
      <c r="AH54">
        <f>AH31*AH9</f>
        <v/>
      </c>
      <c r="AI54">
        <f>AI31*AI9</f>
        <v/>
      </c>
      <c r="AJ54">
        <f>AJ31*AJ9</f>
        <v/>
      </c>
      <c r="AK54">
        <f>AK31*AK9</f>
        <v/>
      </c>
      <c r="AL54">
        <f>AL31*AL9</f>
        <v/>
      </c>
      <c r="AM54">
        <f>AM31*AM9</f>
        <v/>
      </c>
      <c r="AN54">
        <f>AN31*AN9</f>
        <v/>
      </c>
      <c r="AO54">
        <f>AO31*AO9</f>
        <v/>
      </c>
      <c r="AP54">
        <f>AP31*AP9</f>
        <v/>
      </c>
      <c r="AQ54">
        <f>AQ31*AQ9</f>
        <v/>
      </c>
      <c r="AR54">
        <f>AR31*AR9</f>
        <v/>
      </c>
      <c r="AS54">
        <f>AS31*AS9</f>
        <v/>
      </c>
      <c r="AT54">
        <f>AT31*AT9</f>
        <v/>
      </c>
      <c r="AU54">
        <f>AU31*AU9</f>
        <v/>
      </c>
      <c r="AV54">
        <f>AV31*AV9</f>
        <v/>
      </c>
      <c r="AW54">
        <f>AW31*AW9</f>
        <v/>
      </c>
      <c r="AX54">
        <f>AX31*AX9</f>
        <v/>
      </c>
      <c r="AY54">
        <f>AY31*AY9</f>
        <v/>
      </c>
      <c r="AZ54">
        <f>AZ31*AZ9</f>
        <v/>
      </c>
      <c r="BA54">
        <f>BA31*BA9</f>
        <v/>
      </c>
      <c r="BB54">
        <f>BB31*BB9</f>
        <v/>
      </c>
      <c r="BC54">
        <f>BC31*BC9</f>
        <v/>
      </c>
      <c r="BD54">
        <f>BD31*BD9</f>
        <v/>
      </c>
      <c r="BE54">
        <f>BE31*BE9</f>
        <v/>
      </c>
      <c r="BF54">
        <f>BF31*BF9</f>
        <v/>
      </c>
      <c r="BG54">
        <f>BG31*BG9</f>
        <v/>
      </c>
      <c r="BH54">
        <f>BH31*BH9</f>
        <v/>
      </c>
      <c r="BI54">
        <f>BI31*BI9</f>
        <v/>
      </c>
      <c r="BJ54">
        <f>BJ31*BJ9</f>
        <v/>
      </c>
      <c r="BK54">
        <f>BK31*BK9</f>
        <v/>
      </c>
      <c r="BL54">
        <f>BL31*BL9</f>
        <v/>
      </c>
      <c r="BM54">
        <f>BM31*BM9</f>
        <v/>
      </c>
      <c r="BN54">
        <f>BN31*BN9</f>
        <v/>
      </c>
      <c r="BO54">
        <f>BO31*BO9</f>
        <v/>
      </c>
      <c r="BP54">
        <f>BP31*BP9</f>
        <v/>
      </c>
      <c r="BQ54">
        <f>BQ31*BQ9</f>
        <v/>
      </c>
      <c r="BR54">
        <f>BR31*BR9</f>
        <v/>
      </c>
      <c r="BS54">
        <f>BS31*BS9</f>
        <v/>
      </c>
      <c r="BT54">
        <f>BT31*BT9</f>
        <v/>
      </c>
      <c r="BU54">
        <f>BU31*BU9</f>
        <v/>
      </c>
      <c r="BV54">
        <f>BV31*BV9</f>
        <v/>
      </c>
      <c r="BW54">
        <f>BW31*BW9</f>
        <v/>
      </c>
      <c r="BX54">
        <f>BX31*BX9</f>
        <v/>
      </c>
      <c r="BY54">
        <f>BY31*BY9</f>
        <v/>
      </c>
      <c r="BZ54">
        <f>BZ31*BZ9</f>
        <v/>
      </c>
      <c r="CA54">
        <f>CA31*CA9</f>
        <v/>
      </c>
      <c r="CB54">
        <f>CB31*CB9</f>
        <v/>
      </c>
      <c r="CC54">
        <f>CC31*CC9</f>
        <v/>
      </c>
      <c r="CD54">
        <f>CD31*CD9</f>
        <v/>
      </c>
      <c r="CE54">
        <f>CE31*CE9</f>
        <v/>
      </c>
      <c r="CF54">
        <f>CF31*CF9</f>
        <v/>
      </c>
      <c r="CG54">
        <f>CG31*CG9</f>
        <v/>
      </c>
      <c r="CH54">
        <f>CH31*CH9</f>
        <v/>
      </c>
      <c r="CI54">
        <f>CI31*CI9</f>
        <v/>
      </c>
      <c r="CJ54">
        <f>CJ31*CJ9</f>
        <v/>
      </c>
      <c r="CK54">
        <f>CK31*CK9</f>
        <v/>
      </c>
      <c r="CL54">
        <f>CL31*CL9</f>
        <v/>
      </c>
      <c r="CM54">
        <f>CM31*CM9</f>
        <v/>
      </c>
      <c r="CN54">
        <f>CN31*CN9</f>
        <v/>
      </c>
      <c r="CO54">
        <f>CO31*CO9</f>
        <v/>
      </c>
      <c r="CP54">
        <f>CP31*CP9</f>
        <v/>
      </c>
      <c r="CQ54">
        <f>CQ31*CQ9</f>
        <v/>
      </c>
      <c r="CR54">
        <f>CR31*CR9</f>
        <v/>
      </c>
      <c r="CS54">
        <f>CS31*CS9</f>
        <v/>
      </c>
      <c r="CT54">
        <f>CT31*CT9</f>
        <v/>
      </c>
      <c r="CU54">
        <f>CU31*CU9</f>
        <v/>
      </c>
      <c r="CV54">
        <f>CV31*CV9</f>
        <v/>
      </c>
      <c r="CW54">
        <f>CW31*CW9</f>
        <v/>
      </c>
      <c r="CX54">
        <f>CX31*CX9</f>
        <v/>
      </c>
      <c r="CY54">
        <f>CY31*CY9</f>
        <v/>
      </c>
      <c r="CZ54">
        <f>CZ31*CZ9</f>
        <v/>
      </c>
      <c r="DA54">
        <f>DA31*DA9</f>
        <v/>
      </c>
      <c r="DB54">
        <f>DB31*DB9</f>
        <v/>
      </c>
      <c r="DC54">
        <f>DC31*DC9</f>
        <v/>
      </c>
      <c r="DD54">
        <f>DD31*DD9</f>
        <v/>
      </c>
      <c r="DE54">
        <f>DE31*DE9</f>
        <v/>
      </c>
      <c r="DF54">
        <f>DF31*DF9</f>
        <v/>
      </c>
      <c r="DG54">
        <f>DG31*DG9</f>
        <v/>
      </c>
      <c r="DH54">
        <f>DH31*DH9</f>
        <v/>
      </c>
      <c r="DI54">
        <f>DI31*DI9</f>
        <v/>
      </c>
      <c r="DJ54">
        <f>DJ31*DJ9</f>
        <v/>
      </c>
      <c r="DK54">
        <f>DK31*DK9</f>
        <v/>
      </c>
      <c r="DL54">
        <f>DL31*DL9</f>
        <v/>
      </c>
      <c r="DM54">
        <f>DM31*DM9</f>
        <v/>
      </c>
      <c r="DN54">
        <f>DN31*DN9</f>
        <v/>
      </c>
      <c r="DO54">
        <f>DO31*DO9</f>
        <v/>
      </c>
      <c r="DP54">
        <f>DP31*DP9</f>
        <v/>
      </c>
      <c r="DQ54">
        <f>DQ31*DQ9</f>
        <v/>
      </c>
      <c r="DR54">
        <f>DR31*DR9</f>
        <v/>
      </c>
      <c r="DS54">
        <f>DS31*DS9</f>
        <v/>
      </c>
      <c r="DT54">
        <f>DT31*DT9</f>
        <v/>
      </c>
      <c r="DU54">
        <f>DU31*DU9</f>
        <v/>
      </c>
      <c r="DV54">
        <f>DV31*DV9</f>
        <v/>
      </c>
      <c r="DW54">
        <f>DW31*DW9</f>
        <v/>
      </c>
      <c r="DX54">
        <f>DX31*DX9</f>
        <v/>
      </c>
      <c r="DY54">
        <f>DY31*DY9</f>
        <v/>
      </c>
      <c r="DZ54">
        <f>DZ31*DZ9</f>
        <v/>
      </c>
      <c r="EA54">
        <f>EA31*EA9</f>
        <v/>
      </c>
      <c r="EB54">
        <f>EB31*EB9</f>
        <v/>
      </c>
      <c r="EC54">
        <f>EC31*EC9</f>
        <v/>
      </c>
      <c r="ED54">
        <f>ED31*ED9</f>
        <v/>
      </c>
      <c r="EE54">
        <f>EE31*EE9</f>
        <v/>
      </c>
      <c r="EF54">
        <f>EF31*EF9</f>
        <v/>
      </c>
      <c r="EG54">
        <f>EG31*EG9</f>
        <v/>
      </c>
      <c r="EH54">
        <f>EH31*EH9</f>
        <v/>
      </c>
      <c r="EI54">
        <f>EI31*EI9</f>
        <v/>
      </c>
      <c r="EJ54">
        <f>EJ31*EJ9</f>
        <v/>
      </c>
      <c r="EK54">
        <f>EK31*EK9</f>
        <v/>
      </c>
      <c r="EL54">
        <f>EL31*EL9</f>
        <v/>
      </c>
      <c r="EM54">
        <f>EM31*EM9</f>
        <v/>
      </c>
      <c r="EN54">
        <f>EN31*EN9</f>
        <v/>
      </c>
      <c r="EO54">
        <f>EO31*EO9</f>
        <v/>
      </c>
      <c r="EP54">
        <f>EP31*EP9</f>
        <v/>
      </c>
      <c r="EQ54">
        <f>EQ31*EQ9</f>
        <v/>
      </c>
      <c r="ER54">
        <f>ER31*ER9</f>
        <v/>
      </c>
      <c r="ES54">
        <f>ES31*ES9</f>
        <v/>
      </c>
      <c r="ET54">
        <f>ET31*ET9</f>
        <v/>
      </c>
      <c r="EU54">
        <f>EU31*EU9</f>
        <v/>
      </c>
      <c r="EV54">
        <f>EV31*EV9</f>
        <v/>
      </c>
      <c r="EW54">
        <f>EW31*EW9</f>
        <v/>
      </c>
      <c r="EX54">
        <f>EX31*EX9</f>
        <v/>
      </c>
      <c r="EY54">
        <f>EY31*EY9</f>
        <v/>
      </c>
      <c r="EZ54">
        <f>EZ31*EZ9</f>
        <v/>
      </c>
      <c r="FA54">
        <f>FA31*FA9</f>
        <v/>
      </c>
      <c r="FB54">
        <f>FB31*FB9</f>
        <v/>
      </c>
      <c r="FC54">
        <f>FC31*FC9</f>
        <v/>
      </c>
      <c r="FD54">
        <f>FD31*FD9</f>
        <v/>
      </c>
      <c r="FE54">
        <f>FE31*FE9</f>
        <v/>
      </c>
      <c r="FF54">
        <f>FF31*FF9</f>
        <v/>
      </c>
      <c r="FG54">
        <f>FG31*FG9</f>
        <v/>
      </c>
      <c r="FH54">
        <f>FH31*FH9</f>
        <v/>
      </c>
      <c r="FI54">
        <f>FI31*FI9</f>
        <v/>
      </c>
      <c r="FJ54">
        <f>FJ31*FJ9</f>
        <v/>
      </c>
      <c r="FK54">
        <f>FK31*FK9</f>
        <v/>
      </c>
      <c r="FL54">
        <f>FL31*FL9</f>
        <v/>
      </c>
      <c r="FM54">
        <f>FM31*FM9</f>
        <v/>
      </c>
      <c r="FN54">
        <f>FN31*FN9</f>
        <v/>
      </c>
      <c r="FO54">
        <f>FO31*FO9</f>
        <v/>
      </c>
      <c r="FP54">
        <f>FP31*FP9</f>
        <v/>
      </c>
      <c r="FQ54">
        <f>FQ31*FQ9</f>
        <v/>
      </c>
      <c r="FR54">
        <f>FR31*FR9</f>
        <v/>
      </c>
      <c r="FS54">
        <f>FS31*FS9</f>
        <v/>
      </c>
      <c r="FT54">
        <f>FT31*FT9</f>
        <v/>
      </c>
      <c r="FU54">
        <f>FU31*FU9</f>
        <v/>
      </c>
      <c r="FV54">
        <f>FV31*FV9</f>
        <v/>
      </c>
      <c r="FW54">
        <f>FW31*FW9</f>
        <v/>
      </c>
      <c r="FX54">
        <f>FX31*FX9</f>
        <v/>
      </c>
      <c r="FY54">
        <f>FY31*FY9</f>
        <v/>
      </c>
      <c r="FZ54">
        <f>FZ31*FZ9</f>
        <v/>
      </c>
      <c r="GA54">
        <f>GA31*GA9</f>
        <v/>
      </c>
      <c r="GB54">
        <f>GB31*GB9</f>
        <v/>
      </c>
      <c r="GC54">
        <f>GC31*GC9</f>
        <v/>
      </c>
      <c r="GD54">
        <f>GD31*GD9</f>
        <v/>
      </c>
      <c r="GE54">
        <f>GE31*GE9</f>
        <v/>
      </c>
      <c r="GF54">
        <f>GF31*GF9</f>
        <v/>
      </c>
      <c r="GG54">
        <f>GG31*GG9</f>
        <v/>
      </c>
      <c r="GH54">
        <f>GH31*GH9</f>
        <v/>
      </c>
      <c r="GI54">
        <f>GI31*GI9</f>
        <v/>
      </c>
      <c r="GJ54">
        <f>GJ31*GJ9</f>
        <v/>
      </c>
      <c r="GK54">
        <f>GK31*GK9</f>
        <v/>
      </c>
      <c r="GL54">
        <f>GL31*GL9</f>
        <v/>
      </c>
      <c r="GM54">
        <f>GM31*GM9</f>
        <v/>
      </c>
      <c r="GN54">
        <f>GN31*GN9</f>
        <v/>
      </c>
      <c r="GO54">
        <f>GO31*GO9</f>
        <v/>
      </c>
      <c r="GP54">
        <f>GP31*GP9</f>
        <v/>
      </c>
      <c r="GQ54">
        <f>GQ31*GQ9</f>
        <v/>
      </c>
      <c r="GR54">
        <f>GR31*GR9</f>
        <v/>
      </c>
      <c r="GS54">
        <f>GS31*GS9</f>
        <v/>
      </c>
      <c r="GT54">
        <f>GT31*GT9</f>
        <v/>
      </c>
      <c r="GU54">
        <f>GU31*GU9</f>
        <v/>
      </c>
      <c r="GV54">
        <f>GV31*GV9</f>
        <v/>
      </c>
      <c r="GW54">
        <f>GW31*GW9</f>
        <v/>
      </c>
      <c r="GX54">
        <f>GX31*GX9</f>
        <v/>
      </c>
      <c r="GY54">
        <f>GY31*GY9</f>
        <v/>
      </c>
      <c r="GZ54">
        <f>GZ31*GZ9</f>
        <v/>
      </c>
      <c r="HA54">
        <f>HA31*HA9</f>
        <v/>
      </c>
      <c r="HB54">
        <f>HB31*HB9</f>
        <v/>
      </c>
      <c r="HC54">
        <f>HC31*HC9</f>
        <v/>
      </c>
      <c r="HD54">
        <f>HD31*HD9</f>
        <v/>
      </c>
      <c r="HE54">
        <f>HE31*HE9</f>
        <v/>
      </c>
      <c r="HF54">
        <f>HF31*HF9</f>
        <v/>
      </c>
      <c r="HG54">
        <f>HG31*HG9</f>
        <v/>
      </c>
      <c r="HH54">
        <f>HH31*HH9</f>
        <v/>
      </c>
      <c r="HI54">
        <f>HI31*HI9</f>
        <v/>
      </c>
      <c r="HJ54">
        <f>HJ31*HJ9</f>
        <v/>
      </c>
      <c r="HK54">
        <f>HK31*HK9</f>
        <v/>
      </c>
      <c r="HL54">
        <f>HL31*HL9</f>
        <v/>
      </c>
      <c r="HM54">
        <f>HM31*HM9</f>
        <v/>
      </c>
      <c r="HN54">
        <f>HN31*HN9</f>
        <v/>
      </c>
      <c r="HO54">
        <f>HO31*HO9</f>
        <v/>
      </c>
      <c r="HP54">
        <f>HP31*HP9</f>
        <v/>
      </c>
      <c r="HQ54">
        <f>HQ31*HQ9</f>
        <v/>
      </c>
      <c r="HR54">
        <f>HR31*HR9</f>
        <v/>
      </c>
      <c r="HS54">
        <f>HS31*HS9</f>
        <v/>
      </c>
      <c r="HT54">
        <f>HT31*HT9</f>
        <v/>
      </c>
      <c r="HU54">
        <f>HU31*HU9</f>
        <v/>
      </c>
      <c r="HV54">
        <f>HV31*HV9</f>
        <v/>
      </c>
      <c r="HW54">
        <f>HW31*HW9</f>
        <v/>
      </c>
      <c r="HX54">
        <f>HX31*HX9</f>
        <v/>
      </c>
      <c r="HY54">
        <f>HY31*HY9</f>
        <v/>
      </c>
      <c r="HZ54">
        <f>HZ31*HZ9</f>
        <v/>
      </c>
      <c r="IA54">
        <f>IA31*IA9</f>
        <v/>
      </c>
      <c r="IB54">
        <f>IB31*IB9</f>
        <v/>
      </c>
      <c r="IC54">
        <f>IC31*IC9</f>
        <v/>
      </c>
      <c r="ID54">
        <f>ID31*ID9</f>
        <v/>
      </c>
      <c r="IE54">
        <f>IE31*IE9</f>
        <v/>
      </c>
      <c r="IF54">
        <f>IF31*IF9</f>
        <v/>
      </c>
      <c r="IG54">
        <f>IG31*IG9</f>
        <v/>
      </c>
      <c r="IH54">
        <f>IH31*IH9</f>
        <v/>
      </c>
      <c r="II54">
        <f>II31*II9</f>
        <v/>
      </c>
      <c r="IJ54">
        <f>IJ31*IJ9</f>
        <v/>
      </c>
      <c r="IK54">
        <f>IK31*IK9</f>
        <v/>
      </c>
      <c r="IL54">
        <f>IL31*IL9</f>
        <v/>
      </c>
      <c r="IM54">
        <f>IM31*IM9</f>
        <v/>
      </c>
      <c r="IN54">
        <f>IN31*IN9</f>
        <v/>
      </c>
      <c r="IO54">
        <f>IO31*IO9</f>
        <v/>
      </c>
      <c r="IP54">
        <f>IP31*IP9</f>
        <v/>
      </c>
      <c r="IQ54">
        <f>IQ31*IQ9</f>
        <v/>
      </c>
      <c r="IR54">
        <f>IR31*IR9</f>
        <v/>
      </c>
      <c r="IS54">
        <f>IS31*IS9</f>
        <v/>
      </c>
      <c r="IT54">
        <f>IT31*IT9</f>
        <v/>
      </c>
      <c r="IU54">
        <f>IU31*IU9</f>
        <v/>
      </c>
      <c r="IV54">
        <f>IV31*IV9</f>
        <v/>
      </c>
      <c r="IW54">
        <f>IW31*IW9</f>
        <v/>
      </c>
      <c r="IX54">
        <f>IX31*IX9</f>
        <v/>
      </c>
      <c r="IY54">
        <f>IY31*IY9</f>
        <v/>
      </c>
      <c r="IZ54">
        <f>IZ31*IZ9</f>
        <v/>
      </c>
      <c r="JA54">
        <f>JA31*JA9</f>
        <v/>
      </c>
      <c r="JB54">
        <f>JB31*JB9</f>
        <v/>
      </c>
      <c r="JC54">
        <f>JC31*JC9</f>
        <v/>
      </c>
      <c r="JD54">
        <f>JD31*JD9</f>
        <v/>
      </c>
      <c r="JE54">
        <f>JE31*JE9</f>
        <v/>
      </c>
      <c r="JF54">
        <f>JF31*JF9</f>
        <v/>
      </c>
      <c r="JG54">
        <f>JG31*JG9</f>
        <v/>
      </c>
      <c r="JH54">
        <f>JH31*JH9</f>
        <v/>
      </c>
      <c r="JI54">
        <f>JI31*JI9</f>
        <v/>
      </c>
      <c r="JJ54">
        <f>JJ31*JJ9</f>
        <v/>
      </c>
      <c r="JK54">
        <f>JK31*JK9</f>
        <v/>
      </c>
      <c r="JL54">
        <f>JL31*JL9</f>
        <v/>
      </c>
      <c r="JM54">
        <f>JM31*JM9</f>
        <v/>
      </c>
      <c r="JN54">
        <f>JN31*JN9</f>
        <v/>
      </c>
      <c r="JO54">
        <f>JO31*JO9</f>
        <v/>
      </c>
      <c r="JP54">
        <f>JP31*JP9</f>
        <v/>
      </c>
      <c r="JQ54">
        <f>JQ31*JQ9</f>
        <v/>
      </c>
      <c r="JR54">
        <f>JR31*JR9</f>
        <v/>
      </c>
      <c r="JS54">
        <f>JS31*JS9</f>
        <v/>
      </c>
      <c r="JT54">
        <f>JT31*JT9</f>
        <v/>
      </c>
      <c r="JU54">
        <f>JU31*JU9</f>
        <v/>
      </c>
      <c r="JV54">
        <f>JV31*JV9</f>
        <v/>
      </c>
      <c r="JW54">
        <f>JW31*JW9</f>
        <v/>
      </c>
      <c r="JX54">
        <f>JX31*JX9</f>
        <v/>
      </c>
      <c r="JY54">
        <f>JY31*JY9</f>
        <v/>
      </c>
      <c r="JZ54">
        <f>JZ31*JZ9</f>
        <v/>
      </c>
      <c r="KA54">
        <f>KA31*KA9</f>
        <v/>
      </c>
      <c r="KB54">
        <f>KB31*KB9</f>
        <v/>
      </c>
      <c r="KC54">
        <f>KC31*KC9</f>
        <v/>
      </c>
      <c r="KD54">
        <f>KD31*KD9</f>
        <v/>
      </c>
      <c r="KE54">
        <f>KE31*KE9</f>
        <v/>
      </c>
      <c r="KF54">
        <f>KF31*KF9</f>
        <v/>
      </c>
      <c r="KG54">
        <f>KG31*KG9</f>
        <v/>
      </c>
      <c r="KH54">
        <f>KH31*KH9</f>
        <v/>
      </c>
      <c r="KI54">
        <f>KI31*KI9</f>
        <v/>
      </c>
      <c r="KJ54">
        <f>KJ31*KJ9</f>
        <v/>
      </c>
      <c r="KK54">
        <f>KK31*KK9</f>
        <v/>
      </c>
      <c r="KL54">
        <f>KL31*KL9</f>
        <v/>
      </c>
      <c r="KM54">
        <f>KM31*KM9</f>
        <v/>
      </c>
      <c r="KN54">
        <f>KN31*KN9</f>
        <v/>
      </c>
      <c r="KO54">
        <f>KO31*KO9</f>
        <v/>
      </c>
      <c r="KP54">
        <f>KP31*KP9</f>
        <v/>
      </c>
      <c r="KQ54">
        <f>KQ31*KQ9</f>
        <v/>
      </c>
      <c r="KR54">
        <f>KR31*KR9</f>
        <v/>
      </c>
      <c r="KS54">
        <f>KS31*KS9</f>
        <v/>
      </c>
      <c r="KT54">
        <f>KT31*KT9</f>
        <v/>
      </c>
      <c r="KU54">
        <f>KU31*KU9</f>
        <v/>
      </c>
      <c r="KV54">
        <f>KV31*KV9</f>
        <v/>
      </c>
      <c r="KW54">
        <f>KW31*KW9</f>
        <v/>
      </c>
      <c r="KX54">
        <f>KX31*KX9</f>
        <v/>
      </c>
      <c r="KY54">
        <f>KY31*KY9</f>
        <v/>
      </c>
      <c r="KZ54">
        <f>KZ31*KZ9</f>
        <v/>
      </c>
      <c r="LA54">
        <f>LA31*LA9</f>
        <v/>
      </c>
      <c r="LB54">
        <f>LB31*LB9</f>
        <v/>
      </c>
      <c r="LC54">
        <f>LC31*LC9</f>
        <v/>
      </c>
      <c r="LD54">
        <f>LD31*LD9</f>
        <v/>
      </c>
      <c r="LE54">
        <f>LE31*LE9</f>
        <v/>
      </c>
      <c r="LF54">
        <f>LF31*LF9</f>
        <v/>
      </c>
      <c r="LG54">
        <f>LG31*LG9</f>
        <v/>
      </c>
      <c r="LH54">
        <f>LH31*LH9</f>
        <v/>
      </c>
      <c r="LI54">
        <f>LI31*LI9</f>
        <v/>
      </c>
      <c r="LJ54">
        <f>LJ31*LJ9</f>
        <v/>
      </c>
      <c r="LK54">
        <f>LK31*LK9</f>
        <v/>
      </c>
      <c r="LL54">
        <f>LL31*LL9</f>
        <v/>
      </c>
      <c r="LM54">
        <f>LM31*LM9</f>
        <v/>
      </c>
      <c r="LN54">
        <f>LN31*LN9</f>
        <v/>
      </c>
      <c r="LO54">
        <f>LO31*LO9</f>
        <v/>
      </c>
      <c r="LP54">
        <f>LP31*LP9</f>
        <v/>
      </c>
      <c r="LQ54">
        <f>LQ31*LQ9</f>
        <v/>
      </c>
      <c r="LR54">
        <f>LR31*LR9</f>
        <v/>
      </c>
      <c r="LS54">
        <f>LS31*LS9</f>
        <v/>
      </c>
      <c r="LT54">
        <f>LT31*LT9</f>
        <v/>
      </c>
      <c r="LU54">
        <f>LU31*LU9</f>
        <v/>
      </c>
      <c r="LV54">
        <f>LV31*LV9</f>
        <v/>
      </c>
      <c r="LW54">
        <f>LW31*LW9</f>
        <v/>
      </c>
      <c r="LX54">
        <f>LX31*LX9</f>
        <v/>
      </c>
      <c r="LY54">
        <f>LY31*LY9</f>
        <v/>
      </c>
      <c r="LZ54">
        <f>LZ31*LZ9</f>
        <v/>
      </c>
      <c r="MA54">
        <f>MA31*MA9</f>
        <v/>
      </c>
      <c r="MB54">
        <f>MB31*MB9</f>
        <v/>
      </c>
      <c r="MC54">
        <f>MC31*MC9</f>
        <v/>
      </c>
      <c r="MD54">
        <f>MD31*MD9</f>
        <v/>
      </c>
      <c r="ME54">
        <f>ME31*ME9</f>
        <v/>
      </c>
      <c r="MF54">
        <f>MF31*MF9</f>
        <v/>
      </c>
      <c r="MG54">
        <f>MG31*MG9</f>
        <v/>
      </c>
      <c r="MH54">
        <f>MH31*MH9</f>
        <v/>
      </c>
      <c r="MI54">
        <f>MI31*MI9</f>
        <v/>
      </c>
      <c r="MJ54">
        <f>MJ31*MJ9</f>
        <v/>
      </c>
      <c r="MK54">
        <f>MK31*MK9</f>
        <v/>
      </c>
      <c r="ML54">
        <f>ML31*ML9</f>
        <v/>
      </c>
      <c r="MM54">
        <f>MM31*MM9</f>
        <v/>
      </c>
      <c r="MN54">
        <f>MN31*MN9</f>
        <v/>
      </c>
      <c r="MO54">
        <f>MO31*MO9</f>
        <v/>
      </c>
      <c r="MP54">
        <f>MP31*MP9</f>
        <v/>
      </c>
      <c r="MQ54">
        <f>MQ31*MQ9</f>
        <v/>
      </c>
      <c r="MR54">
        <f>MR31*MR9</f>
        <v/>
      </c>
      <c r="MS54">
        <f>MS31*MS9</f>
        <v/>
      </c>
      <c r="MT54">
        <f>MT31*MT9</f>
        <v/>
      </c>
      <c r="MU54">
        <f>MU31*MU9</f>
        <v/>
      </c>
      <c r="MV54">
        <f>MV31*MV9</f>
        <v/>
      </c>
      <c r="MW54">
        <f>MW31*MW9</f>
        <v/>
      </c>
      <c r="MX54">
        <f>MX31*MX9</f>
        <v/>
      </c>
      <c r="MY54">
        <f>MY31*MY9</f>
        <v/>
      </c>
      <c r="MZ54">
        <f>MZ31*MZ9</f>
        <v/>
      </c>
      <c r="NA54">
        <f>NA31*NA9</f>
        <v/>
      </c>
      <c r="NB54">
        <f>NB31*NB9</f>
        <v/>
      </c>
      <c r="NC54">
        <f>NC31*NC9</f>
        <v/>
      </c>
      <c r="ND54">
        <f>ND31*ND9</f>
        <v/>
      </c>
      <c r="NE54">
        <f>NE31*NE9</f>
        <v/>
      </c>
      <c r="NF54">
        <f>NF31*NF9</f>
        <v/>
      </c>
      <c r="NG54">
        <f>NG31*NG9</f>
        <v/>
      </c>
      <c r="NH54">
        <f>NH31*NH9</f>
        <v/>
      </c>
      <c r="NI54">
        <f>NI31*NI9</f>
        <v/>
      </c>
      <c r="NJ54">
        <f>NJ31*NJ9</f>
        <v/>
      </c>
      <c r="NK54">
        <f>NK31*NK9</f>
        <v/>
      </c>
      <c r="NL54">
        <f>NL31*NL9</f>
        <v/>
      </c>
      <c r="NM54">
        <f>NM31*NM9</f>
        <v/>
      </c>
      <c r="NN54">
        <f>NN31*NN9</f>
        <v/>
      </c>
      <c r="NO54">
        <f>NO31*NO9</f>
        <v/>
      </c>
      <c r="NP54">
        <f>NP31*NP9</f>
        <v/>
      </c>
      <c r="NQ54">
        <f>NQ31*NQ9</f>
        <v/>
      </c>
      <c r="NR54">
        <f>NR31*NR9</f>
        <v/>
      </c>
      <c r="NS54">
        <f>NS31*NS9</f>
        <v/>
      </c>
      <c r="NT54">
        <f>NT31*NT9</f>
        <v/>
      </c>
      <c r="NU54">
        <f>NU31*NU9</f>
        <v/>
      </c>
      <c r="NV54">
        <f>NV31*NV9</f>
        <v/>
      </c>
      <c r="NW54">
        <f>NW31*NW9</f>
        <v/>
      </c>
      <c r="NX54">
        <f>NX31*NX9</f>
        <v/>
      </c>
      <c r="NY54">
        <f>NY31*NY9</f>
        <v/>
      </c>
      <c r="NZ54">
        <f>NZ31*NZ9</f>
        <v/>
      </c>
      <c r="OA54">
        <f>OA31*OA9</f>
        <v/>
      </c>
      <c r="OB54">
        <f>OB31*OB9</f>
        <v/>
      </c>
      <c r="OC54">
        <f>OC31*OC9</f>
        <v/>
      </c>
      <c r="OD54">
        <f>OD31*OD9</f>
        <v/>
      </c>
      <c r="OE54">
        <f>OE31*OE9</f>
        <v/>
      </c>
      <c r="OF54">
        <f>OF31*OF9</f>
        <v/>
      </c>
      <c r="OG54">
        <f>OG31*OG9</f>
        <v/>
      </c>
      <c r="OH54">
        <f>OH31*OH9</f>
        <v/>
      </c>
      <c r="OI54">
        <f>OI31*OI9</f>
        <v/>
      </c>
      <c r="OJ54">
        <f>OJ31*OJ9</f>
        <v/>
      </c>
      <c r="OK54">
        <f>OK31*OK9</f>
        <v/>
      </c>
      <c r="OL54">
        <f>OL31*OL9</f>
        <v/>
      </c>
      <c r="OM54">
        <f>OM31*OM9</f>
        <v/>
      </c>
      <c r="ON54">
        <f>ON31*ON9</f>
        <v/>
      </c>
      <c r="OO54">
        <f>OO31*OO9</f>
        <v/>
      </c>
      <c r="OP54">
        <f>OP31*OP9</f>
        <v/>
      </c>
      <c r="OQ54">
        <f>OQ31*OQ9</f>
        <v/>
      </c>
      <c r="OR54">
        <f>OR31*OR9</f>
        <v/>
      </c>
      <c r="OS54">
        <f>OS31*OS9</f>
        <v/>
      </c>
      <c r="OT54">
        <f>OT31*OT9</f>
        <v/>
      </c>
      <c r="OU54">
        <f>OU31*OU9</f>
        <v/>
      </c>
      <c r="OV54">
        <f>OV31*OV9</f>
        <v/>
      </c>
      <c r="OW54">
        <f>OW31*OW9</f>
        <v/>
      </c>
      <c r="OX54">
        <f>OX31*OX9</f>
        <v/>
      </c>
      <c r="OY54">
        <f>OY31*OY9</f>
        <v/>
      </c>
      <c r="OZ54">
        <f>OZ31*OZ9</f>
        <v/>
      </c>
      <c r="PA54">
        <f>PA31*PA9</f>
        <v/>
      </c>
      <c r="PB54">
        <f>PB31*PB9</f>
        <v/>
      </c>
      <c r="PC54">
        <f>PC31*PC9</f>
        <v/>
      </c>
      <c r="PD54">
        <f>PD31*PD9</f>
        <v/>
      </c>
      <c r="PE54">
        <f>PE31*PE9</f>
        <v/>
      </c>
      <c r="PF54">
        <f>PF31*PF9</f>
        <v/>
      </c>
      <c r="PG54">
        <f>PG31*PG9</f>
        <v/>
      </c>
      <c r="PH54">
        <f>PH31*PH9</f>
        <v/>
      </c>
      <c r="PI54">
        <f>PI31*PI9</f>
        <v/>
      </c>
      <c r="PJ54">
        <f>PJ31*PJ9</f>
        <v/>
      </c>
      <c r="PK54">
        <f>PK31*PK9</f>
        <v/>
      </c>
      <c r="PL54">
        <f>PL31*PL9</f>
        <v/>
      </c>
      <c r="PM54">
        <f>PM31*PM9</f>
        <v/>
      </c>
      <c r="PN54">
        <f>PN31*PN9</f>
        <v/>
      </c>
      <c r="PO54">
        <f>PO31*PO9</f>
        <v/>
      </c>
      <c r="PP54">
        <f>PP31*PP9</f>
        <v/>
      </c>
      <c r="PQ54">
        <f>PQ31*PQ9</f>
        <v/>
      </c>
      <c r="PR54">
        <f>PR31*PR9</f>
        <v/>
      </c>
      <c r="PS54">
        <f>PS31*PS9</f>
        <v/>
      </c>
      <c r="PT54">
        <f>PT31*PT9</f>
        <v/>
      </c>
      <c r="PU54">
        <f>PU31*PU9</f>
        <v/>
      </c>
      <c r="PV54">
        <f>PV31*PV9</f>
        <v/>
      </c>
      <c r="PW54">
        <f>PW31*PW9</f>
        <v/>
      </c>
      <c r="PX54">
        <f>PX31*PX9</f>
        <v/>
      </c>
      <c r="PY54">
        <f>PY31*PY9</f>
        <v/>
      </c>
      <c r="PZ54">
        <f>PZ31*PZ9</f>
        <v/>
      </c>
      <c r="QA54">
        <f>QA31*QA9</f>
        <v/>
      </c>
      <c r="QB54">
        <f>QB31*QB9</f>
        <v/>
      </c>
      <c r="QC54">
        <f>QC31*QC9</f>
        <v/>
      </c>
      <c r="QD54">
        <f>QD31*QD9</f>
        <v/>
      </c>
      <c r="QE54">
        <f>QE31*QE9</f>
        <v/>
      </c>
      <c r="QF54">
        <f>QF31*QF9</f>
        <v/>
      </c>
      <c r="QG54">
        <f>QG31*QG9</f>
        <v/>
      </c>
      <c r="QH54">
        <f>QH31*QH9</f>
        <v/>
      </c>
      <c r="QI54">
        <f>QI31*QI9</f>
        <v/>
      </c>
      <c r="QJ54">
        <f>QJ31*QJ9</f>
        <v/>
      </c>
      <c r="QK54">
        <f>QK31*QK9</f>
        <v/>
      </c>
      <c r="QL54">
        <f>QL31*QL9</f>
        <v/>
      </c>
      <c r="QM54">
        <f>QM31*QM9</f>
        <v/>
      </c>
      <c r="QN54">
        <f>QN31*QN9</f>
        <v/>
      </c>
      <c r="QO54">
        <f>QO31*QO9</f>
        <v/>
      </c>
      <c r="QP54">
        <f>QP31*QP9</f>
        <v/>
      </c>
      <c r="QQ54">
        <f>QQ31*QQ9</f>
        <v/>
      </c>
      <c r="QR54">
        <f>QR31*QR9</f>
        <v/>
      </c>
      <c r="QS54">
        <f>QS31*QS9</f>
        <v/>
      </c>
      <c r="QT54">
        <f>QT31*QT9</f>
        <v/>
      </c>
      <c r="QU54">
        <f>QU31*QU9</f>
        <v/>
      </c>
      <c r="QV54">
        <f>QV31*QV9</f>
        <v/>
      </c>
      <c r="QW54">
        <f>QW31*QW9</f>
        <v/>
      </c>
      <c r="QX54">
        <f>QX31*QX9</f>
        <v/>
      </c>
      <c r="QY54">
        <f>QY31*QY9</f>
        <v/>
      </c>
      <c r="QZ54">
        <f>QZ31*QZ9</f>
        <v/>
      </c>
      <c r="RA54">
        <f>RA31*RA9</f>
        <v/>
      </c>
      <c r="RB54">
        <f>RB31*RB9</f>
        <v/>
      </c>
      <c r="RC54">
        <f>RC31*RC9</f>
        <v/>
      </c>
      <c r="RD54">
        <f>RD31*RD9</f>
        <v/>
      </c>
      <c r="RE54">
        <f>RE31*RE9</f>
        <v/>
      </c>
      <c r="RF54">
        <f>RF31*RF9</f>
        <v/>
      </c>
      <c r="RG54">
        <f>RG31*RG9</f>
        <v/>
      </c>
      <c r="RH54">
        <f>RH31*RH9</f>
        <v/>
      </c>
      <c r="RI54">
        <f>RI31*RI9</f>
        <v/>
      </c>
      <c r="RJ54">
        <f>RJ31*RJ9</f>
        <v/>
      </c>
      <c r="RK54">
        <f>RK31*RK9</f>
        <v/>
      </c>
      <c r="RL54">
        <f>RL31*RL9</f>
        <v/>
      </c>
      <c r="RM54">
        <f>RM31*RM9</f>
        <v/>
      </c>
      <c r="RN54">
        <f>RN31*RN9</f>
        <v/>
      </c>
      <c r="RO54">
        <f>RO31*RO9</f>
        <v/>
      </c>
      <c r="RP54">
        <f>RP31*RP9</f>
        <v/>
      </c>
      <c r="RQ54">
        <f>RQ31*RQ9</f>
        <v/>
      </c>
      <c r="RR54">
        <f>RR31*RR9</f>
        <v/>
      </c>
      <c r="RS54">
        <f>RS31*RS9</f>
        <v/>
      </c>
      <c r="RT54">
        <f>RT31*RT9</f>
        <v/>
      </c>
      <c r="RU54">
        <f>RU31*RU9</f>
        <v/>
      </c>
      <c r="RV54">
        <f>RV31*RV9</f>
        <v/>
      </c>
      <c r="RW54">
        <f>RW31*RW9</f>
        <v/>
      </c>
      <c r="RX54">
        <f>RX31*RX9</f>
        <v/>
      </c>
      <c r="RY54">
        <f>RY31*RY9</f>
        <v/>
      </c>
      <c r="RZ54">
        <f>RZ31*RZ9</f>
        <v/>
      </c>
      <c r="SA54">
        <f>SA31*SA9</f>
        <v/>
      </c>
      <c r="SB54">
        <f>SB31*SB9</f>
        <v/>
      </c>
      <c r="SC54">
        <f>SC31*SC9</f>
        <v/>
      </c>
      <c r="SD54">
        <f>SD31*SD9</f>
        <v/>
      </c>
      <c r="SE54">
        <f>SE31*SE9</f>
        <v/>
      </c>
      <c r="SF54">
        <f>SF31*SF9</f>
        <v/>
      </c>
      <c r="SG54">
        <f>SG31*SG9</f>
        <v/>
      </c>
      <c r="SH54">
        <f>SH31*SH9</f>
        <v/>
      </c>
      <c r="SI54">
        <f>SI31*SI9</f>
        <v/>
      </c>
      <c r="SJ54">
        <f>SJ31*SJ9</f>
        <v/>
      </c>
      <c r="SK54">
        <f>SK31*SK9</f>
        <v/>
      </c>
      <c r="SL54">
        <f>SL31*SL9</f>
        <v/>
      </c>
      <c r="SM54">
        <f>SM31*SM9</f>
        <v/>
      </c>
      <c r="SN54">
        <f>SN31*SN9</f>
        <v/>
      </c>
      <c r="SO54">
        <f>SO31*SO9</f>
        <v/>
      </c>
      <c r="SP54">
        <f>SP31*SP9</f>
        <v/>
      </c>
      <c r="SQ54">
        <f>SQ31*SQ9</f>
        <v/>
      </c>
      <c r="SR54">
        <f>SR31*SR9</f>
        <v/>
      </c>
      <c r="SS54">
        <f>SS31*SS9</f>
        <v/>
      </c>
      <c r="ST54">
        <f>ST31*ST9</f>
        <v/>
      </c>
      <c r="SU54">
        <f>SU31*SU9</f>
        <v/>
      </c>
      <c r="SV54">
        <f>SV31*SV9</f>
        <v/>
      </c>
      <c r="SW54">
        <f>SW31*SW9</f>
        <v/>
      </c>
      <c r="SX54">
        <f>SX31*SX9</f>
        <v/>
      </c>
      <c r="SY54">
        <f>SY31*SY9</f>
        <v/>
      </c>
      <c r="SZ54">
        <f>SZ31*SZ9</f>
        <v/>
      </c>
      <c r="TA54">
        <f>TA31*TA9</f>
        <v/>
      </c>
      <c r="TB54">
        <f>TB31*TB9</f>
        <v/>
      </c>
      <c r="TC54">
        <f>TC31*TC9</f>
        <v/>
      </c>
      <c r="TD54">
        <f>TD31*TD9</f>
        <v/>
      </c>
      <c r="TE54">
        <f>TE31*TE9</f>
        <v/>
      </c>
      <c r="TF54">
        <f>TF31*TF9</f>
        <v/>
      </c>
      <c r="TG54">
        <f>TG31*TG9</f>
        <v/>
      </c>
      <c r="TH54">
        <f>TH31*TH9</f>
        <v/>
      </c>
      <c r="TI54">
        <f>TI31*TI9</f>
        <v/>
      </c>
      <c r="TJ54">
        <f>TJ31*TJ9</f>
        <v/>
      </c>
      <c r="TK54">
        <f>TK31*TK9</f>
        <v/>
      </c>
      <c r="TL54">
        <f>TL31*TL9</f>
        <v/>
      </c>
      <c r="TM54">
        <f>TM31*TM9</f>
        <v/>
      </c>
      <c r="TN54">
        <f>TN31*TN9</f>
        <v/>
      </c>
      <c r="TO54">
        <f>TO31*TO9</f>
        <v/>
      </c>
      <c r="TP54">
        <f>TP31*TP9</f>
        <v/>
      </c>
      <c r="TQ54">
        <f>TQ31*TQ9</f>
        <v/>
      </c>
      <c r="TR54">
        <f>TR31*TR9</f>
        <v/>
      </c>
      <c r="TS54">
        <f>TS31*TS9</f>
        <v/>
      </c>
      <c r="TT54">
        <f>TT31*TT9</f>
        <v/>
      </c>
      <c r="TU54">
        <f>TU31*TU9</f>
        <v/>
      </c>
      <c r="TV54">
        <f>TV31*TV9</f>
        <v/>
      </c>
      <c r="TW54">
        <f>TW31*TW9</f>
        <v/>
      </c>
      <c r="TX54">
        <f>TX31*TX9</f>
        <v/>
      </c>
      <c r="TY54">
        <f>TY31*TY9</f>
        <v/>
      </c>
      <c r="TZ54">
        <f>TZ31*TZ9</f>
        <v/>
      </c>
    </row>
    <row r="55" spans="1:546">
      <c r="A55" t="s">
        <v>14</v>
      </c>
      <c r="B55" t="s">
        <v>5</v>
      </c>
      <c r="BC55">
        <f>BC56+BC57</f>
        <v/>
      </c>
      <c r="BD55">
        <f>BD56+BD57</f>
        <v/>
      </c>
      <c r="BE55">
        <f>BE56+BE57</f>
        <v/>
      </c>
      <c r="BF55">
        <f>BF56+BF57</f>
        <v/>
      </c>
      <c r="BG55">
        <f>BG56+BG57</f>
        <v/>
      </c>
      <c r="BH55">
        <f>BH56+BH57</f>
        <v/>
      </c>
      <c r="BI55">
        <f>BI56+BI57</f>
        <v/>
      </c>
      <c r="BJ55">
        <f>BJ56+BJ57</f>
        <v/>
      </c>
      <c r="BK55">
        <f>BK56+BK57</f>
        <v/>
      </c>
      <c r="BL55">
        <f>BL56+BL57</f>
        <v/>
      </c>
      <c r="BM55">
        <f>BM56+BM57</f>
        <v/>
      </c>
      <c r="BN55">
        <f>BN56+BN57</f>
        <v/>
      </c>
      <c r="BO55">
        <f>BO56+BO57</f>
        <v/>
      </c>
      <c r="BP55">
        <f>BP56+BP57</f>
        <v/>
      </c>
      <c r="BQ55">
        <f>BQ56+BQ57</f>
        <v/>
      </c>
      <c r="BR55">
        <f>BR56+BR57</f>
        <v/>
      </c>
      <c r="BS55">
        <f>BS56+BS57</f>
        <v/>
      </c>
      <c r="BT55">
        <f>BT56+BT57</f>
        <v/>
      </c>
      <c r="BU55">
        <f>BU56+BU57</f>
        <v/>
      </c>
      <c r="BV55">
        <f>BV56+BV57</f>
        <v/>
      </c>
      <c r="BW55">
        <f>BW56+BW57</f>
        <v/>
      </c>
      <c r="BX55">
        <f>BX56+BX57</f>
        <v/>
      </c>
      <c r="BY55">
        <f>BY56+BY57</f>
        <v/>
      </c>
      <c r="BZ55">
        <f>BZ56+BZ57</f>
        <v/>
      </c>
      <c r="CA55">
        <f>CA56+CA57</f>
        <v/>
      </c>
      <c r="CB55">
        <f>CB56+CB57</f>
        <v/>
      </c>
      <c r="CC55">
        <f>CC56+CC57</f>
        <v/>
      </c>
      <c r="CD55">
        <f>CD56+CD57</f>
        <v/>
      </c>
      <c r="CE55">
        <f>CE56+CE57</f>
        <v/>
      </c>
      <c r="CF55">
        <f>CF56+CF57</f>
        <v/>
      </c>
      <c r="CG55">
        <f>CG56+CG57</f>
        <v/>
      </c>
      <c r="CH55">
        <f>CH56+CH57</f>
        <v/>
      </c>
      <c r="CI55">
        <f>CI56+CI57</f>
        <v/>
      </c>
      <c r="CJ55">
        <f>CJ56+CJ57</f>
        <v/>
      </c>
      <c r="CK55">
        <f>CK56+CK57</f>
        <v/>
      </c>
      <c r="CL55">
        <f>CL56+CL57</f>
        <v/>
      </c>
      <c r="CM55">
        <f>CM56+CM57</f>
        <v/>
      </c>
      <c r="CN55">
        <f>CN56+CN57</f>
        <v/>
      </c>
      <c r="CO55">
        <f>CO56+CO57</f>
        <v/>
      </c>
      <c r="CP55">
        <f>CP56+CP57</f>
        <v/>
      </c>
      <c r="CQ55">
        <f>CQ56+CQ57</f>
        <v/>
      </c>
      <c r="CR55">
        <f>CR56+CR57</f>
        <v/>
      </c>
      <c r="CS55">
        <f>CS56+CS57</f>
        <v/>
      </c>
      <c r="CT55">
        <f>CT56+CT57</f>
        <v/>
      </c>
      <c r="CU55">
        <f>CU56+CU57</f>
        <v/>
      </c>
      <c r="CV55">
        <f>CV56+CV57</f>
        <v/>
      </c>
      <c r="CW55">
        <f>CW56+CW57</f>
        <v/>
      </c>
      <c r="CX55">
        <f>CX56+CX57</f>
        <v/>
      </c>
      <c r="CY55">
        <f>CY56+CY57</f>
        <v/>
      </c>
      <c r="CZ55">
        <f>CZ56+CZ57</f>
        <v/>
      </c>
      <c r="DA55">
        <f>DA56+DA57</f>
        <v/>
      </c>
      <c r="DB55">
        <f>DB56+DB57</f>
        <v/>
      </c>
      <c r="DC55">
        <f>DC56+DC57</f>
        <v/>
      </c>
      <c r="DD55">
        <f>DD56+DD57</f>
        <v/>
      </c>
      <c r="DE55">
        <f>DE56+DE57</f>
        <v/>
      </c>
      <c r="DF55">
        <f>DF56+DF57</f>
        <v/>
      </c>
      <c r="DG55">
        <f>DG56+DG57</f>
        <v/>
      </c>
      <c r="DH55">
        <f>DH56+DH57</f>
        <v/>
      </c>
      <c r="DI55">
        <f>DI56+DI57</f>
        <v/>
      </c>
      <c r="DJ55">
        <f>DJ56+DJ57</f>
        <v/>
      </c>
      <c r="DK55">
        <f>DK56+DK57</f>
        <v/>
      </c>
      <c r="DL55">
        <f>DL56+DL57</f>
        <v/>
      </c>
      <c r="DM55">
        <f>DM56+DM57</f>
        <v/>
      </c>
      <c r="DN55">
        <f>DN56+DN57</f>
        <v/>
      </c>
      <c r="DO55">
        <f>DO56+DO57</f>
        <v/>
      </c>
      <c r="DP55">
        <f>DP56+DP57</f>
        <v/>
      </c>
      <c r="DQ55">
        <f>DQ56+DQ57</f>
        <v/>
      </c>
      <c r="DR55">
        <f>DR56+DR57</f>
        <v/>
      </c>
      <c r="DS55">
        <f>DS56+DS57</f>
        <v/>
      </c>
      <c r="DT55">
        <f>DT56+DT57</f>
        <v/>
      </c>
      <c r="DU55">
        <f>DU56+DU57</f>
        <v/>
      </c>
      <c r="DV55">
        <f>DV56+DV57</f>
        <v/>
      </c>
      <c r="DW55">
        <f>DW56+DW57</f>
        <v/>
      </c>
      <c r="DX55">
        <f>DX56+DX57</f>
        <v/>
      </c>
      <c r="DY55">
        <f>DY56+DY57</f>
        <v/>
      </c>
      <c r="DZ55">
        <f>DZ56+DZ57</f>
        <v/>
      </c>
      <c r="EA55">
        <f>EA56+EA57</f>
        <v/>
      </c>
      <c r="EB55">
        <f>EB56+EB57</f>
        <v/>
      </c>
      <c r="EC55">
        <f>EC56+EC57</f>
        <v/>
      </c>
      <c r="ED55">
        <f>ED56+ED57</f>
        <v/>
      </c>
      <c r="EE55">
        <f>EE56+EE57</f>
        <v/>
      </c>
      <c r="EF55">
        <f>EF56+EF57</f>
        <v/>
      </c>
      <c r="EG55">
        <f>EG56+EG57</f>
        <v/>
      </c>
      <c r="EH55">
        <f>EH56+EH57</f>
        <v/>
      </c>
      <c r="EI55">
        <f>EI56+EI57</f>
        <v/>
      </c>
      <c r="EJ55">
        <f>EJ56+EJ57</f>
        <v/>
      </c>
      <c r="EK55">
        <f>EK56+EK57</f>
        <v/>
      </c>
      <c r="EL55">
        <f>EL56+EL57</f>
        <v/>
      </c>
      <c r="EM55">
        <f>EM56+EM57</f>
        <v/>
      </c>
      <c r="EN55">
        <f>EN56+EN57</f>
        <v/>
      </c>
      <c r="EO55">
        <f>EO56+EO57</f>
        <v/>
      </c>
      <c r="EP55">
        <f>EP56+EP57</f>
        <v/>
      </c>
      <c r="EQ55">
        <f>EQ56+EQ57</f>
        <v/>
      </c>
      <c r="ER55">
        <f>ER56+ER57</f>
        <v/>
      </c>
      <c r="ES55">
        <f>ES56+ES57</f>
        <v/>
      </c>
      <c r="ET55">
        <f>ET56+ET57</f>
        <v/>
      </c>
      <c r="EU55">
        <f>EU56+EU57</f>
        <v/>
      </c>
      <c r="EV55">
        <f>EV56+EV57</f>
        <v/>
      </c>
      <c r="EW55">
        <f>EW56+EW57</f>
        <v/>
      </c>
      <c r="EX55">
        <f>EX56+EX57</f>
        <v/>
      </c>
      <c r="EY55">
        <f>EY56+EY57</f>
        <v/>
      </c>
      <c r="EZ55">
        <f>EZ56+EZ57</f>
        <v/>
      </c>
      <c r="FA55">
        <f>FA56+FA57</f>
        <v/>
      </c>
      <c r="FB55">
        <f>FB56+FB57</f>
        <v/>
      </c>
      <c r="FC55">
        <f>FC56+FC57</f>
        <v/>
      </c>
      <c r="FD55">
        <f>FD56+FD57</f>
        <v/>
      </c>
      <c r="FE55">
        <f>FE56+FE57</f>
        <v/>
      </c>
      <c r="FF55">
        <f>FF56+FF57</f>
        <v/>
      </c>
      <c r="FG55">
        <f>FG56+FG57</f>
        <v/>
      </c>
      <c r="FH55">
        <f>FH56+FH57</f>
        <v/>
      </c>
      <c r="FI55">
        <f>FI56+FI57</f>
        <v/>
      </c>
      <c r="FJ55">
        <f>FJ56+FJ57</f>
        <v/>
      </c>
      <c r="FK55">
        <f>FK56+FK57</f>
        <v/>
      </c>
      <c r="FL55">
        <f>FL56+FL57</f>
        <v/>
      </c>
      <c r="FM55">
        <f>FM56+FM57</f>
        <v/>
      </c>
      <c r="FN55">
        <f>FN56+FN57</f>
        <v/>
      </c>
      <c r="FO55">
        <f>FO56+FO57</f>
        <v/>
      </c>
      <c r="FP55">
        <f>FP56+FP57</f>
        <v/>
      </c>
      <c r="FQ55">
        <f>FQ56+FQ57</f>
        <v/>
      </c>
      <c r="FR55">
        <f>FR56+FR57</f>
        <v/>
      </c>
      <c r="FS55">
        <f>FS56+FS57</f>
        <v/>
      </c>
      <c r="FT55">
        <f>FT56+FT57</f>
        <v/>
      </c>
      <c r="FU55">
        <f>FU56+FU57</f>
        <v/>
      </c>
      <c r="FV55">
        <f>FV56+FV57</f>
        <v/>
      </c>
      <c r="FW55">
        <f>FW56+FW57</f>
        <v/>
      </c>
      <c r="FX55">
        <f>FX56+FX57</f>
        <v/>
      </c>
      <c r="FY55">
        <f>FY56+FY57</f>
        <v/>
      </c>
      <c r="FZ55">
        <f>FZ56+FZ57</f>
        <v/>
      </c>
      <c r="GA55">
        <f>GA56+GA57</f>
        <v/>
      </c>
      <c r="GB55">
        <f>GB56+GB57</f>
        <v/>
      </c>
      <c r="GC55">
        <f>GC56+GC57</f>
        <v/>
      </c>
      <c r="GD55">
        <f>GD56+GD57</f>
        <v/>
      </c>
      <c r="GE55">
        <f>GE56+GE57</f>
        <v/>
      </c>
      <c r="GF55">
        <f>GF56+GF57</f>
        <v/>
      </c>
      <c r="GG55">
        <f>GG56+GG57</f>
        <v/>
      </c>
      <c r="GH55">
        <f>GH56+GH57</f>
        <v/>
      </c>
      <c r="GI55">
        <f>GI56+GI57</f>
        <v/>
      </c>
      <c r="GJ55">
        <f>GJ56+GJ57</f>
        <v/>
      </c>
      <c r="GK55">
        <f>GK56+GK57</f>
        <v/>
      </c>
      <c r="GL55">
        <f>GL56+GL57</f>
        <v/>
      </c>
      <c r="GM55">
        <f>GM56+GM57</f>
        <v/>
      </c>
      <c r="GN55">
        <f>GN56+GN57</f>
        <v/>
      </c>
      <c r="GO55">
        <f>GO56+GO57</f>
        <v/>
      </c>
      <c r="GP55">
        <f>GP56+GP57</f>
        <v/>
      </c>
      <c r="GQ55">
        <f>GQ56+GQ57</f>
        <v/>
      </c>
      <c r="GR55">
        <f>GR56+GR57</f>
        <v/>
      </c>
      <c r="GS55">
        <f>GS56+GS57</f>
        <v/>
      </c>
      <c r="GT55">
        <f>GT56+GT57</f>
        <v/>
      </c>
      <c r="GU55">
        <f>GU56+GU57</f>
        <v/>
      </c>
      <c r="GV55">
        <f>GV56+GV57</f>
        <v/>
      </c>
      <c r="GW55">
        <f>GW56+GW57</f>
        <v/>
      </c>
      <c r="GX55">
        <f>GX56+GX57</f>
        <v/>
      </c>
      <c r="GY55">
        <f>GY56+GY57</f>
        <v/>
      </c>
      <c r="GZ55">
        <f>GZ56+GZ57</f>
        <v/>
      </c>
      <c r="HA55">
        <f>HA56+HA57</f>
        <v/>
      </c>
      <c r="HB55">
        <f>HB56+HB57</f>
        <v/>
      </c>
      <c r="HC55">
        <f>HC56+HC57</f>
        <v/>
      </c>
      <c r="HD55">
        <f>HD56+HD57</f>
        <v/>
      </c>
      <c r="HE55">
        <f>HE56+HE57</f>
        <v/>
      </c>
      <c r="HF55">
        <f>HF56+HF57</f>
        <v/>
      </c>
      <c r="HG55">
        <f>HG56+HG57</f>
        <v/>
      </c>
      <c r="HH55">
        <f>HH56+HH57</f>
        <v/>
      </c>
      <c r="HI55">
        <f>HI56+HI57</f>
        <v/>
      </c>
      <c r="HJ55">
        <f>HJ56+HJ57</f>
        <v/>
      </c>
      <c r="HK55">
        <f>HK56+HK57</f>
        <v/>
      </c>
      <c r="HL55">
        <f>HL56+HL57</f>
        <v/>
      </c>
      <c r="HM55">
        <f>HM56+HM57</f>
        <v/>
      </c>
      <c r="HN55">
        <f>HN56+HN57</f>
        <v/>
      </c>
      <c r="HO55">
        <f>HO56+HO57</f>
        <v/>
      </c>
      <c r="HP55">
        <f>HP56+HP57</f>
        <v/>
      </c>
      <c r="HQ55">
        <f>HQ56+HQ57</f>
        <v/>
      </c>
      <c r="HR55">
        <f>HR56+HR57</f>
        <v/>
      </c>
      <c r="HS55">
        <f>HS56+HS57</f>
        <v/>
      </c>
      <c r="HT55">
        <f>HT56+HT57</f>
        <v/>
      </c>
      <c r="HU55">
        <f>HU56+HU57</f>
        <v/>
      </c>
      <c r="HV55">
        <f>HV56+HV57</f>
        <v/>
      </c>
      <c r="HW55">
        <f>HW56+HW57</f>
        <v/>
      </c>
      <c r="HX55">
        <f>HX56+HX57</f>
        <v/>
      </c>
      <c r="HY55">
        <f>HY56+HY57</f>
        <v/>
      </c>
      <c r="HZ55">
        <f>HZ56+HZ57</f>
        <v/>
      </c>
      <c r="IA55">
        <f>IA56+IA57</f>
        <v/>
      </c>
      <c r="IB55">
        <f>IB56+IB57</f>
        <v/>
      </c>
      <c r="IC55">
        <f>IC56+IC57</f>
        <v/>
      </c>
      <c r="ID55">
        <f>ID56+ID57</f>
        <v/>
      </c>
      <c r="IE55">
        <f>IE56+IE57</f>
        <v/>
      </c>
      <c r="IF55">
        <f>IF56+IF57</f>
        <v/>
      </c>
      <c r="IG55">
        <f>IG56+IG57</f>
        <v/>
      </c>
      <c r="IH55">
        <f>IH56+IH57</f>
        <v/>
      </c>
      <c r="II55">
        <f>II56+II57</f>
        <v/>
      </c>
      <c r="IJ55">
        <f>IJ56+IJ57</f>
        <v/>
      </c>
      <c r="IK55">
        <f>IK56+IK57</f>
        <v/>
      </c>
      <c r="IL55">
        <f>IL56+IL57</f>
        <v/>
      </c>
      <c r="IM55">
        <f>IM56+IM57</f>
        <v/>
      </c>
      <c r="IN55">
        <f>IN56+IN57</f>
        <v/>
      </c>
      <c r="IO55">
        <f>IO56+IO57</f>
        <v/>
      </c>
      <c r="IP55">
        <f>IP56+IP57</f>
        <v/>
      </c>
      <c r="IQ55">
        <f>IQ56+IQ57</f>
        <v/>
      </c>
      <c r="IR55">
        <f>IR56+IR57</f>
        <v/>
      </c>
      <c r="IS55">
        <f>IS56+IS57</f>
        <v/>
      </c>
      <c r="IT55">
        <f>IT56+IT57</f>
        <v/>
      </c>
      <c r="IU55">
        <f>IU56+IU57</f>
        <v/>
      </c>
      <c r="IV55">
        <f>IV56+IV57</f>
        <v/>
      </c>
      <c r="IW55">
        <f>IW56+IW57</f>
        <v/>
      </c>
      <c r="IX55">
        <f>IX56+IX57</f>
        <v/>
      </c>
      <c r="IY55">
        <f>IY56+IY57</f>
        <v/>
      </c>
      <c r="IZ55">
        <f>IZ56+IZ57</f>
        <v/>
      </c>
      <c r="JA55">
        <f>JA56+JA57</f>
        <v/>
      </c>
      <c r="JB55">
        <f>JB56+JB57</f>
        <v/>
      </c>
      <c r="JC55">
        <f>JC56+JC57</f>
        <v/>
      </c>
      <c r="JD55">
        <f>JD56+JD57</f>
        <v/>
      </c>
      <c r="JE55">
        <f>JE56+JE57</f>
        <v/>
      </c>
      <c r="JF55">
        <f>JF56+JF57</f>
        <v/>
      </c>
      <c r="JG55">
        <f>JG56+JG57</f>
        <v/>
      </c>
      <c r="JH55">
        <f>JH56+JH57</f>
        <v/>
      </c>
      <c r="JI55">
        <f>JI56+JI57</f>
        <v/>
      </c>
      <c r="JJ55">
        <f>JJ56+JJ57</f>
        <v/>
      </c>
      <c r="JK55">
        <f>JK56+JK57</f>
        <v/>
      </c>
      <c r="JL55">
        <f>JL56+JL57</f>
        <v/>
      </c>
      <c r="JM55">
        <f>JM56+JM57</f>
        <v/>
      </c>
      <c r="JN55">
        <f>JN56+JN57</f>
        <v/>
      </c>
      <c r="JO55">
        <f>JO56+JO57</f>
        <v/>
      </c>
      <c r="JP55">
        <f>JP56+JP57</f>
        <v/>
      </c>
      <c r="JQ55">
        <f>JQ56+JQ57</f>
        <v/>
      </c>
      <c r="JR55">
        <f>JR56+JR57</f>
        <v/>
      </c>
      <c r="JS55">
        <f>JS56+JS57</f>
        <v/>
      </c>
      <c r="JT55">
        <f>JT56+JT57</f>
        <v/>
      </c>
      <c r="JU55">
        <f>JU56+JU57</f>
        <v/>
      </c>
      <c r="JV55">
        <f>JV56+JV57</f>
        <v/>
      </c>
      <c r="JW55">
        <f>JW56+JW57</f>
        <v/>
      </c>
      <c r="JX55">
        <f>JX56+JX57</f>
        <v/>
      </c>
      <c r="JY55">
        <f>JY56+JY57</f>
        <v/>
      </c>
      <c r="JZ55">
        <f>JZ56+JZ57</f>
        <v/>
      </c>
      <c r="KA55">
        <f>KA56+KA57</f>
        <v/>
      </c>
      <c r="KB55">
        <f>KB56+KB57</f>
        <v/>
      </c>
      <c r="KC55">
        <f>KC56+KC57</f>
        <v/>
      </c>
      <c r="KD55">
        <f>KD56+KD57</f>
        <v/>
      </c>
      <c r="KE55">
        <f>KE56+KE57</f>
        <v/>
      </c>
      <c r="KF55">
        <f>KF56+KF57</f>
        <v/>
      </c>
      <c r="KG55">
        <f>KG56+KG57</f>
        <v/>
      </c>
      <c r="KH55">
        <f>KH56+KH57</f>
        <v/>
      </c>
      <c r="KI55">
        <f>KI56+KI57</f>
        <v/>
      </c>
      <c r="KJ55">
        <f>KJ56+KJ57</f>
        <v/>
      </c>
      <c r="KK55">
        <f>KK56+KK57</f>
        <v/>
      </c>
      <c r="KL55">
        <f>KL56+KL57</f>
        <v/>
      </c>
      <c r="KM55">
        <f>KM56+KM57</f>
        <v/>
      </c>
      <c r="KN55">
        <f>KN56+KN57</f>
        <v/>
      </c>
      <c r="KO55">
        <f>KO56+KO57</f>
        <v/>
      </c>
      <c r="KP55">
        <f>KP56+KP57</f>
        <v/>
      </c>
      <c r="KQ55">
        <f>KQ56+KQ57</f>
        <v/>
      </c>
      <c r="KR55">
        <f>KR56+KR57</f>
        <v/>
      </c>
      <c r="KS55">
        <f>KS56+KS57</f>
        <v/>
      </c>
      <c r="KT55">
        <f>KT56+KT57</f>
        <v/>
      </c>
      <c r="KU55">
        <f>KU56+KU57</f>
        <v/>
      </c>
      <c r="KV55">
        <f>KV56+KV57</f>
        <v/>
      </c>
      <c r="KW55">
        <f>KW56+KW57</f>
        <v/>
      </c>
      <c r="KX55">
        <f>KX56+KX57</f>
        <v/>
      </c>
      <c r="KY55">
        <f>KY56+KY57</f>
        <v/>
      </c>
      <c r="KZ55">
        <f>KZ56+KZ57</f>
        <v/>
      </c>
      <c r="LA55">
        <f>LA56+LA57</f>
        <v/>
      </c>
      <c r="LB55">
        <f>LB56+LB57</f>
        <v/>
      </c>
      <c r="LC55">
        <f>LC56+LC57</f>
        <v/>
      </c>
      <c r="LD55">
        <f>LD56+LD57</f>
        <v/>
      </c>
      <c r="LE55">
        <f>LE56+LE57</f>
        <v/>
      </c>
      <c r="LF55">
        <f>LF56+LF57</f>
        <v/>
      </c>
      <c r="LG55">
        <f>LG56+LG57</f>
        <v/>
      </c>
      <c r="LH55">
        <f>LH56+LH57</f>
        <v/>
      </c>
      <c r="LI55">
        <f>LI56+LI57</f>
        <v/>
      </c>
      <c r="LJ55">
        <f>LJ56+LJ57</f>
        <v/>
      </c>
      <c r="LK55">
        <f>LK56+LK57</f>
        <v/>
      </c>
      <c r="LL55">
        <f>LL56+LL57</f>
        <v/>
      </c>
      <c r="LM55">
        <f>LM56+LM57</f>
        <v/>
      </c>
      <c r="LN55">
        <f>LN56+LN57</f>
        <v/>
      </c>
      <c r="LO55">
        <f>LO56+LO57</f>
        <v/>
      </c>
      <c r="LP55">
        <f>LP56+LP57</f>
        <v/>
      </c>
      <c r="LQ55">
        <f>LQ56+LQ57</f>
        <v/>
      </c>
      <c r="LR55">
        <f>LR56+LR57</f>
        <v/>
      </c>
      <c r="LS55">
        <f>LS56+LS57</f>
        <v/>
      </c>
      <c r="LT55">
        <f>LT56+LT57</f>
        <v/>
      </c>
      <c r="LU55">
        <f>LU56+LU57</f>
        <v/>
      </c>
      <c r="LV55">
        <f>LV56+LV57</f>
        <v/>
      </c>
      <c r="LW55">
        <f>LW56+LW57</f>
        <v/>
      </c>
      <c r="LX55">
        <f>LX56+LX57</f>
        <v/>
      </c>
      <c r="LY55">
        <f>LY56+LY57</f>
        <v/>
      </c>
      <c r="LZ55">
        <f>LZ56+LZ57</f>
        <v/>
      </c>
      <c r="MA55">
        <f>MA56+MA57</f>
        <v/>
      </c>
      <c r="MB55">
        <f>MB56+MB57</f>
        <v/>
      </c>
      <c r="MC55">
        <f>MC56+MC57</f>
        <v/>
      </c>
      <c r="MD55">
        <f>MD56+MD57</f>
        <v/>
      </c>
      <c r="ME55">
        <f>ME56+ME57</f>
        <v/>
      </c>
      <c r="MF55">
        <f>MF56+MF57</f>
        <v/>
      </c>
      <c r="MG55">
        <f>MG56+MG57</f>
        <v/>
      </c>
      <c r="MH55">
        <f>MH56+MH57</f>
        <v/>
      </c>
      <c r="MI55">
        <f>MI56+MI57</f>
        <v/>
      </c>
      <c r="MJ55">
        <f>MJ56+MJ57</f>
        <v/>
      </c>
      <c r="MK55">
        <f>MK56+MK57</f>
        <v/>
      </c>
      <c r="ML55">
        <f>ML56+ML57</f>
        <v/>
      </c>
      <c r="MM55">
        <f>MM56+MM57</f>
        <v/>
      </c>
      <c r="MN55">
        <f>MN56+MN57</f>
        <v/>
      </c>
      <c r="MO55">
        <f>MO56+MO57</f>
        <v/>
      </c>
      <c r="MP55">
        <f>MP56+MP57</f>
        <v/>
      </c>
      <c r="MQ55">
        <f>MQ56+MQ57</f>
        <v/>
      </c>
      <c r="MR55">
        <f>MR56+MR57</f>
        <v/>
      </c>
      <c r="MS55">
        <f>MS56+MS57</f>
        <v/>
      </c>
      <c r="MT55">
        <f>MT56+MT57</f>
        <v/>
      </c>
      <c r="MU55">
        <f>MU56+MU57</f>
        <v/>
      </c>
      <c r="MV55">
        <f>MV56+MV57</f>
        <v/>
      </c>
      <c r="MW55">
        <f>MW56+MW57</f>
        <v/>
      </c>
      <c r="MX55">
        <f>MX56+MX57</f>
        <v/>
      </c>
      <c r="MY55">
        <f>MY56+MY57</f>
        <v/>
      </c>
      <c r="MZ55">
        <f>MZ56+MZ57</f>
        <v/>
      </c>
      <c r="NA55">
        <f>NA56+NA57</f>
        <v/>
      </c>
      <c r="NB55">
        <f>NB56+NB57</f>
        <v/>
      </c>
      <c r="NC55">
        <f>NC56+NC57</f>
        <v/>
      </c>
      <c r="ND55">
        <f>ND56+ND57</f>
        <v/>
      </c>
      <c r="NE55">
        <f>NE56+NE57</f>
        <v/>
      </c>
      <c r="NF55">
        <f>NF56+NF57</f>
        <v/>
      </c>
      <c r="NG55">
        <f>NG56+NG57</f>
        <v/>
      </c>
      <c r="NH55">
        <f>NH56+NH57</f>
        <v/>
      </c>
      <c r="NI55">
        <f>NI56+NI57</f>
        <v/>
      </c>
      <c r="NJ55">
        <f>NJ56+NJ57</f>
        <v/>
      </c>
      <c r="NK55">
        <f>NK56+NK57</f>
        <v/>
      </c>
      <c r="NL55">
        <f>NL56+NL57</f>
        <v/>
      </c>
      <c r="NM55">
        <f>NM56+NM57</f>
        <v/>
      </c>
      <c r="NN55">
        <f>NN56+NN57</f>
        <v/>
      </c>
      <c r="NO55">
        <f>NO56+NO57</f>
        <v/>
      </c>
      <c r="NP55">
        <f>NP56+NP57</f>
        <v/>
      </c>
      <c r="NQ55">
        <f>NQ56+NQ57</f>
        <v/>
      </c>
      <c r="NR55">
        <f>NR56+NR57</f>
        <v/>
      </c>
      <c r="NS55">
        <f>NS56+NS57</f>
        <v/>
      </c>
      <c r="NT55">
        <f>NT56+NT57</f>
        <v/>
      </c>
      <c r="NU55">
        <f>NU56+NU57</f>
        <v/>
      </c>
      <c r="NV55">
        <f>NV56+NV57</f>
        <v/>
      </c>
      <c r="NW55">
        <f>NW56+NW57</f>
        <v/>
      </c>
      <c r="NX55">
        <f>NX56+NX57</f>
        <v/>
      </c>
      <c r="NY55">
        <f>NY56+NY57</f>
        <v/>
      </c>
      <c r="NZ55">
        <f>NZ56+NZ57</f>
        <v/>
      </c>
      <c r="OA55">
        <f>OA56+OA57</f>
        <v/>
      </c>
      <c r="OB55">
        <f>OB56+OB57</f>
        <v/>
      </c>
      <c r="OC55">
        <f>OC56+OC57</f>
        <v/>
      </c>
      <c r="OD55">
        <f>OD56+OD57</f>
        <v/>
      </c>
      <c r="OE55">
        <f>OE56+OE57</f>
        <v/>
      </c>
      <c r="OF55">
        <f>OF56+OF57</f>
        <v/>
      </c>
      <c r="OG55">
        <f>OG56+OG57</f>
        <v/>
      </c>
      <c r="OH55">
        <f>OH56+OH57</f>
        <v/>
      </c>
      <c r="OI55">
        <f>OI56+OI57</f>
        <v/>
      </c>
      <c r="OJ55">
        <f>OJ56+OJ57</f>
        <v/>
      </c>
      <c r="OK55">
        <f>OK56+OK57</f>
        <v/>
      </c>
      <c r="OL55">
        <f>OL56+OL57</f>
        <v/>
      </c>
      <c r="OM55">
        <f>OM56+OM57</f>
        <v/>
      </c>
      <c r="ON55">
        <f>ON56+ON57</f>
        <v/>
      </c>
      <c r="OO55">
        <f>OO56+OO57</f>
        <v/>
      </c>
      <c r="OP55">
        <f>OP56+OP57</f>
        <v/>
      </c>
      <c r="OQ55">
        <f>OQ56+OQ57</f>
        <v/>
      </c>
      <c r="OR55">
        <f>OR56+OR57</f>
        <v/>
      </c>
      <c r="OS55">
        <f>OS56+OS57</f>
        <v/>
      </c>
      <c r="OT55">
        <f>OT56+OT57</f>
        <v/>
      </c>
      <c r="OU55">
        <f>OU56+OU57</f>
        <v/>
      </c>
      <c r="OV55">
        <f>OV56+OV57</f>
        <v/>
      </c>
      <c r="OW55">
        <f>OW56+OW57</f>
        <v/>
      </c>
      <c r="OX55">
        <f>OX56+OX57</f>
        <v/>
      </c>
      <c r="OY55">
        <f>OY56+OY57</f>
        <v/>
      </c>
      <c r="OZ55">
        <f>OZ56+OZ57</f>
        <v/>
      </c>
      <c r="PA55">
        <f>PA56+PA57</f>
        <v/>
      </c>
      <c r="PB55">
        <f>PB56+PB57</f>
        <v/>
      </c>
      <c r="PC55">
        <f>PC56+PC57</f>
        <v/>
      </c>
      <c r="PD55">
        <f>PD56+PD57</f>
        <v/>
      </c>
      <c r="PE55">
        <f>PE56+PE57</f>
        <v/>
      </c>
      <c r="PF55">
        <f>PF56+PF57</f>
        <v/>
      </c>
      <c r="PG55">
        <f>PG56+PG57</f>
        <v/>
      </c>
      <c r="PH55">
        <f>PH56+PH57</f>
        <v/>
      </c>
      <c r="PI55">
        <f>PI56+PI57</f>
        <v/>
      </c>
      <c r="PJ55">
        <f>PJ56+PJ57</f>
        <v/>
      </c>
      <c r="PK55">
        <f>PK56+PK57</f>
        <v/>
      </c>
      <c r="PL55">
        <f>PL56+PL57</f>
        <v/>
      </c>
      <c r="PM55">
        <f>PM56+PM57</f>
        <v/>
      </c>
      <c r="PN55">
        <f>PN56+PN57</f>
        <v/>
      </c>
      <c r="PO55">
        <f>PO56+PO57</f>
        <v/>
      </c>
      <c r="PP55">
        <f>PP56+PP57</f>
        <v/>
      </c>
      <c r="PQ55">
        <f>PQ56+PQ57</f>
        <v/>
      </c>
      <c r="PR55">
        <f>PR56+PR57</f>
        <v/>
      </c>
      <c r="PS55">
        <f>PS56+PS57</f>
        <v/>
      </c>
      <c r="PT55">
        <f>PT56+PT57</f>
        <v/>
      </c>
      <c r="PU55">
        <f>PU56+PU57</f>
        <v/>
      </c>
      <c r="PV55">
        <f>PV56+PV57</f>
        <v/>
      </c>
      <c r="PW55">
        <f>PW56+PW57</f>
        <v/>
      </c>
      <c r="PX55">
        <f>PX56+PX57</f>
        <v/>
      </c>
      <c r="PY55">
        <f>PY56+PY57</f>
        <v/>
      </c>
      <c r="PZ55">
        <f>PZ56+PZ57</f>
        <v/>
      </c>
      <c r="QA55">
        <f>QA56+QA57</f>
        <v/>
      </c>
      <c r="QB55">
        <f>QB56+QB57</f>
        <v/>
      </c>
      <c r="QC55">
        <f>QC56+QC57</f>
        <v/>
      </c>
      <c r="QD55">
        <f>QD56+QD57</f>
        <v/>
      </c>
      <c r="QE55">
        <f>QE56+QE57</f>
        <v/>
      </c>
      <c r="QF55">
        <f>QF56+QF57</f>
        <v/>
      </c>
      <c r="QG55">
        <f>QG56+QG57</f>
        <v/>
      </c>
      <c r="QH55">
        <f>QH56+QH57</f>
        <v/>
      </c>
      <c r="QI55">
        <f>QI56+QI57</f>
        <v/>
      </c>
      <c r="QJ55">
        <f>QJ56+QJ57</f>
        <v/>
      </c>
      <c r="QK55">
        <f>QK56+QK57</f>
        <v/>
      </c>
      <c r="QL55">
        <f>QL56+QL57</f>
        <v/>
      </c>
      <c r="QM55">
        <f>QM56+QM57</f>
        <v/>
      </c>
      <c r="QN55">
        <f>QN56+QN57</f>
        <v/>
      </c>
      <c r="QO55">
        <f>QO56+QO57</f>
        <v/>
      </c>
      <c r="QP55">
        <f>QP56+QP57</f>
        <v/>
      </c>
      <c r="QQ55">
        <f>QQ56+QQ57</f>
        <v/>
      </c>
      <c r="QR55">
        <f>QR56+QR57</f>
        <v/>
      </c>
      <c r="QS55">
        <f>QS56+QS57</f>
        <v/>
      </c>
      <c r="QT55">
        <f>QT56+QT57</f>
        <v/>
      </c>
      <c r="QU55">
        <f>QU56+QU57</f>
        <v/>
      </c>
      <c r="QV55">
        <f>QV56+QV57</f>
        <v/>
      </c>
      <c r="QW55">
        <f>QW56+QW57</f>
        <v/>
      </c>
      <c r="QX55">
        <f>QX56+QX57</f>
        <v/>
      </c>
      <c r="QY55">
        <f>QY56+QY57</f>
        <v/>
      </c>
      <c r="QZ55">
        <f>QZ56+QZ57</f>
        <v/>
      </c>
      <c r="RA55">
        <f>RA56+RA57</f>
        <v/>
      </c>
      <c r="RB55">
        <f>RB56+RB57</f>
        <v/>
      </c>
      <c r="RC55">
        <f>RC56+RC57</f>
        <v/>
      </c>
      <c r="RD55">
        <f>RD56+RD57</f>
        <v/>
      </c>
      <c r="RE55">
        <f>RE56+RE57</f>
        <v/>
      </c>
      <c r="RF55">
        <f>RF56+RF57</f>
        <v/>
      </c>
      <c r="RG55">
        <f>RG56+RG57</f>
        <v/>
      </c>
      <c r="RH55">
        <f>RH56+RH57</f>
        <v/>
      </c>
      <c r="RI55">
        <f>RI56+RI57</f>
        <v/>
      </c>
      <c r="RJ55">
        <f>RJ56+RJ57</f>
        <v/>
      </c>
      <c r="RK55">
        <f>RK56+RK57</f>
        <v/>
      </c>
      <c r="RL55">
        <f>RL56+RL57</f>
        <v/>
      </c>
      <c r="RM55">
        <f>RM56+RM57</f>
        <v/>
      </c>
      <c r="RN55">
        <f>RN56+RN57</f>
        <v/>
      </c>
      <c r="RO55">
        <f>RO56+RO57</f>
        <v/>
      </c>
      <c r="RP55">
        <f>RP56+RP57</f>
        <v/>
      </c>
      <c r="RQ55">
        <f>RQ56+RQ57</f>
        <v/>
      </c>
      <c r="RR55">
        <f>RR56+RR57</f>
        <v/>
      </c>
      <c r="RS55">
        <f>RS56+RS57</f>
        <v/>
      </c>
      <c r="RT55">
        <f>RT56+RT57</f>
        <v/>
      </c>
      <c r="RU55">
        <f>RU56+RU57</f>
        <v/>
      </c>
      <c r="RV55">
        <f>RV56+RV57</f>
        <v/>
      </c>
      <c r="RW55">
        <f>RW56+RW57</f>
        <v/>
      </c>
      <c r="RX55">
        <f>RX56+RX57</f>
        <v/>
      </c>
      <c r="RY55">
        <f>RY56+RY57</f>
        <v/>
      </c>
      <c r="RZ55">
        <f>RZ56+RZ57</f>
        <v/>
      </c>
      <c r="SA55">
        <f>SA56+SA57</f>
        <v/>
      </c>
      <c r="SB55">
        <f>SB56+SB57</f>
        <v/>
      </c>
      <c r="SC55">
        <f>SC56+SC57</f>
        <v/>
      </c>
      <c r="SD55">
        <f>SD56+SD57</f>
        <v/>
      </c>
      <c r="SE55">
        <f>SE56+SE57</f>
        <v/>
      </c>
      <c r="SF55">
        <f>SF56+SF57</f>
        <v/>
      </c>
      <c r="SG55">
        <f>SG56+SG57</f>
        <v/>
      </c>
      <c r="SH55">
        <f>SH56+SH57</f>
        <v/>
      </c>
      <c r="SI55">
        <f>SI56+SI57</f>
        <v/>
      </c>
      <c r="SJ55">
        <f>SJ56+SJ57</f>
        <v/>
      </c>
      <c r="SK55">
        <f>SK56+SK57</f>
        <v/>
      </c>
      <c r="SL55">
        <f>SL56+SL57</f>
        <v/>
      </c>
      <c r="SM55">
        <f>SM56+SM57</f>
        <v/>
      </c>
      <c r="SN55">
        <f>SN56+SN57</f>
        <v/>
      </c>
      <c r="SO55">
        <f>SO56+SO57</f>
        <v/>
      </c>
      <c r="SP55">
        <f>SP56+SP57</f>
        <v/>
      </c>
      <c r="SQ55">
        <f>SQ56+SQ57</f>
        <v/>
      </c>
      <c r="SR55">
        <f>SR56+SR57</f>
        <v/>
      </c>
      <c r="SS55">
        <f>SS56+SS57</f>
        <v/>
      </c>
      <c r="ST55">
        <f>ST56+ST57</f>
        <v/>
      </c>
      <c r="SU55">
        <f>SU56+SU57</f>
        <v/>
      </c>
      <c r="SV55">
        <f>SV56+SV57</f>
        <v/>
      </c>
      <c r="SW55">
        <f>SW56+SW57</f>
        <v/>
      </c>
      <c r="SX55">
        <f>SX56+SX57</f>
        <v/>
      </c>
      <c r="SY55">
        <f>SY56+SY57</f>
        <v/>
      </c>
      <c r="SZ55">
        <f>SZ56+SZ57</f>
        <v/>
      </c>
      <c r="TA55">
        <f>TA56+TA57</f>
        <v/>
      </c>
      <c r="TB55">
        <f>TB56+TB57</f>
        <v/>
      </c>
      <c r="TC55">
        <f>TC56+TC57</f>
        <v/>
      </c>
      <c r="TD55">
        <f>TD56+TD57</f>
        <v/>
      </c>
      <c r="TE55">
        <f>TE56+TE57</f>
        <v/>
      </c>
      <c r="TF55">
        <f>TF56+TF57</f>
        <v/>
      </c>
      <c r="TG55">
        <f>TG56+TG57</f>
        <v/>
      </c>
      <c r="TH55">
        <f>TH56+TH57</f>
        <v/>
      </c>
      <c r="TI55">
        <f>TI56+TI57</f>
        <v/>
      </c>
      <c r="TJ55">
        <f>TJ56+TJ57</f>
        <v/>
      </c>
      <c r="TK55">
        <f>TK56+TK57</f>
        <v/>
      </c>
      <c r="TL55">
        <f>TL56+TL57</f>
        <v/>
      </c>
      <c r="TM55">
        <f>TM56+TM57</f>
        <v/>
      </c>
      <c r="TN55">
        <f>TN56+TN57</f>
        <v/>
      </c>
      <c r="TO55">
        <f>TO56+TO57</f>
        <v/>
      </c>
      <c r="TP55">
        <f>TP56+TP57</f>
        <v/>
      </c>
      <c r="TQ55">
        <f>TQ56+TQ57</f>
        <v/>
      </c>
      <c r="TR55">
        <f>TR56+TR57</f>
        <v/>
      </c>
      <c r="TS55">
        <f>TS56+TS57</f>
        <v/>
      </c>
      <c r="TT55">
        <f>TT56+TT57</f>
        <v/>
      </c>
      <c r="TU55">
        <f>TU56+TU57</f>
        <v/>
      </c>
      <c r="TV55">
        <f>TV56+TV57</f>
        <v/>
      </c>
      <c r="TW55">
        <f>TW56+TW57</f>
        <v/>
      </c>
      <c r="TX55">
        <f>TX56+TX57</f>
        <v/>
      </c>
      <c r="TY55">
        <f>TY56+TY57</f>
        <v/>
      </c>
      <c r="TZ55">
        <f>TZ56+TZ57</f>
        <v/>
      </c>
    </row>
    <row r="56" spans="1:546">
      <c r="A56" t="s">
        <v>15</v>
      </c>
      <c r="B56" t="s">
        <v>5</v>
      </c>
      <c r="BC56">
        <f>BC33*BC11</f>
        <v/>
      </c>
      <c r="BD56">
        <f>BD33*BD11</f>
        <v/>
      </c>
      <c r="BE56">
        <f>BE33*BE11</f>
        <v/>
      </c>
      <c r="BF56">
        <f>BF33*BF11</f>
        <v/>
      </c>
      <c r="BG56">
        <f>BG33*BG11</f>
        <v/>
      </c>
      <c r="BH56">
        <f>BH33*BH11</f>
        <v/>
      </c>
      <c r="BI56">
        <f>BI33*BI11</f>
        <v/>
      </c>
      <c r="BJ56">
        <f>BJ33*BJ11</f>
        <v/>
      </c>
      <c r="BK56">
        <f>BK33*BK11</f>
        <v/>
      </c>
      <c r="BL56">
        <f>BL33*BL11</f>
        <v/>
      </c>
      <c r="BM56">
        <f>BM33*BM11</f>
        <v/>
      </c>
      <c r="BN56">
        <f>BN33*BN11</f>
        <v/>
      </c>
      <c r="BO56">
        <f>BO33*BO11</f>
        <v/>
      </c>
      <c r="BP56">
        <f>BP33*BP11</f>
        <v/>
      </c>
      <c r="BQ56">
        <f>BQ33*BQ11</f>
        <v/>
      </c>
      <c r="BR56">
        <f>BR33*BR11</f>
        <v/>
      </c>
      <c r="BS56">
        <f>BS33*BS11</f>
        <v/>
      </c>
      <c r="BT56">
        <f>BT33*BT11</f>
        <v/>
      </c>
      <c r="BU56">
        <f>BU33*BU11</f>
        <v/>
      </c>
      <c r="BV56">
        <f>BV33*BV11</f>
        <v/>
      </c>
      <c r="BW56">
        <f>BW33*BW11</f>
        <v/>
      </c>
      <c r="BX56">
        <f>BX33*BX11</f>
        <v/>
      </c>
      <c r="BY56">
        <f>BY33*BY11</f>
        <v/>
      </c>
      <c r="BZ56">
        <f>BZ33*BZ11</f>
        <v/>
      </c>
      <c r="CA56">
        <f>CA33*CA11</f>
        <v/>
      </c>
      <c r="CB56">
        <f>CB33*CB11</f>
        <v/>
      </c>
      <c r="CC56">
        <f>CC33*CC11</f>
        <v/>
      </c>
      <c r="CD56">
        <f>CD33*CD11</f>
        <v/>
      </c>
      <c r="CE56">
        <f>CE33*CE11</f>
        <v/>
      </c>
      <c r="CF56">
        <f>CF33*CF11</f>
        <v/>
      </c>
      <c r="CG56">
        <f>CG33*CG11</f>
        <v/>
      </c>
      <c r="CH56">
        <f>CH33*CH11</f>
        <v/>
      </c>
      <c r="CI56">
        <f>CI33*CI11</f>
        <v/>
      </c>
      <c r="CJ56">
        <f>CJ33*CJ11</f>
        <v/>
      </c>
      <c r="CK56">
        <f>CK33*CK11</f>
        <v/>
      </c>
      <c r="CL56">
        <f>CL33*CL11</f>
        <v/>
      </c>
      <c r="CM56">
        <f>CM33*CM11</f>
        <v/>
      </c>
      <c r="CN56">
        <f>CN33*CN11</f>
        <v/>
      </c>
      <c r="CO56">
        <f>CO33*CO11</f>
        <v/>
      </c>
      <c r="CP56">
        <f>CP33*CP11</f>
        <v/>
      </c>
      <c r="CQ56">
        <f>CQ33*CQ11</f>
        <v/>
      </c>
      <c r="CR56">
        <f>CR33*CR11</f>
        <v/>
      </c>
      <c r="CS56">
        <f>CS33*CS11</f>
        <v/>
      </c>
      <c r="CT56">
        <f>CT33*CT11</f>
        <v/>
      </c>
      <c r="CU56">
        <f>CU33*CU11</f>
        <v/>
      </c>
      <c r="CV56">
        <f>CV33*CV11</f>
        <v/>
      </c>
      <c r="CW56">
        <f>CW33*CW11</f>
        <v/>
      </c>
      <c r="CX56">
        <f>CX33*CX11</f>
        <v/>
      </c>
      <c r="CY56">
        <f>CY33*CY11</f>
        <v/>
      </c>
      <c r="CZ56">
        <f>CZ33*CZ11</f>
        <v/>
      </c>
      <c r="DA56">
        <f>DA33*DA11</f>
        <v/>
      </c>
      <c r="DB56">
        <f>DB33*DB11</f>
        <v/>
      </c>
      <c r="DC56">
        <f>DC33*DC11</f>
        <v/>
      </c>
      <c r="DD56">
        <f>DD33*DD11</f>
        <v/>
      </c>
      <c r="DE56">
        <f>DE33*DE11</f>
        <v/>
      </c>
      <c r="DF56">
        <f>DF33*DF11</f>
        <v/>
      </c>
      <c r="DG56">
        <f>DG33*DG11</f>
        <v/>
      </c>
      <c r="DH56">
        <f>DH33*DH11</f>
        <v/>
      </c>
      <c r="DI56">
        <f>DI33*DI11</f>
        <v/>
      </c>
      <c r="DJ56">
        <f>DJ33*DJ11</f>
        <v/>
      </c>
      <c r="DK56">
        <f>DK33*DK11</f>
        <v/>
      </c>
      <c r="DL56">
        <f>DL33*DL11</f>
        <v/>
      </c>
      <c r="DM56">
        <f>DM33*DM11</f>
        <v/>
      </c>
      <c r="DN56">
        <f>DN33*DN11</f>
        <v/>
      </c>
      <c r="DO56">
        <f>DO33*DO11</f>
        <v/>
      </c>
      <c r="DP56">
        <f>DP33*DP11</f>
        <v/>
      </c>
      <c r="DQ56">
        <f>DQ33*DQ11</f>
        <v/>
      </c>
      <c r="DR56">
        <f>DR33*DR11</f>
        <v/>
      </c>
      <c r="DS56">
        <f>DS33*DS11</f>
        <v/>
      </c>
      <c r="DT56">
        <f>DT33*DT11</f>
        <v/>
      </c>
      <c r="DU56">
        <f>DU33*DU11</f>
        <v/>
      </c>
      <c r="DV56">
        <f>DV33*DV11</f>
        <v/>
      </c>
      <c r="DW56">
        <f>DW33*DW11</f>
        <v/>
      </c>
      <c r="DX56">
        <f>DX33*DX11</f>
        <v/>
      </c>
      <c r="DY56">
        <f>DY33*DY11</f>
        <v/>
      </c>
      <c r="DZ56">
        <f>DZ33*DZ11</f>
        <v/>
      </c>
      <c r="EA56">
        <f>EA33*EA11</f>
        <v/>
      </c>
      <c r="EB56">
        <f>EB33*EB11</f>
        <v/>
      </c>
      <c r="EC56">
        <f>EC33*EC11</f>
        <v/>
      </c>
      <c r="ED56">
        <f>ED33*ED11</f>
        <v/>
      </c>
      <c r="EE56">
        <f>EE33*EE11</f>
        <v/>
      </c>
      <c r="EF56">
        <f>EF33*EF11</f>
        <v/>
      </c>
      <c r="EG56">
        <f>EG33*EG11</f>
        <v/>
      </c>
      <c r="EH56">
        <f>EH33*EH11</f>
        <v/>
      </c>
      <c r="EI56">
        <f>EI33*EI11</f>
        <v/>
      </c>
      <c r="EJ56">
        <f>EJ33*EJ11</f>
        <v/>
      </c>
      <c r="EK56">
        <f>EK33*EK11</f>
        <v/>
      </c>
      <c r="EL56">
        <f>EL33*EL11</f>
        <v/>
      </c>
      <c r="EM56">
        <f>EM33*EM11</f>
        <v/>
      </c>
      <c r="EN56">
        <f>EN33*EN11</f>
        <v/>
      </c>
      <c r="EO56">
        <f>EO33*EO11</f>
        <v/>
      </c>
      <c r="EP56">
        <f>EP33*EP11</f>
        <v/>
      </c>
      <c r="EQ56">
        <f>EQ33*EQ11</f>
        <v/>
      </c>
      <c r="ER56">
        <f>ER33*ER11</f>
        <v/>
      </c>
      <c r="ES56">
        <f>ES33*ES11</f>
        <v/>
      </c>
      <c r="ET56">
        <f>ET33*ET11</f>
        <v/>
      </c>
      <c r="EU56">
        <f>EU33*EU11</f>
        <v/>
      </c>
      <c r="EV56">
        <f>EV33*EV11</f>
        <v/>
      </c>
      <c r="EW56">
        <f>EW33*EW11</f>
        <v/>
      </c>
      <c r="EX56">
        <f>EX33*EX11</f>
        <v/>
      </c>
      <c r="EY56">
        <f>EY33*EY11</f>
        <v/>
      </c>
      <c r="EZ56">
        <f>EZ33*EZ11</f>
        <v/>
      </c>
      <c r="FA56">
        <f>FA33*FA11</f>
        <v/>
      </c>
      <c r="FB56">
        <f>FB33*FB11</f>
        <v/>
      </c>
      <c r="FC56">
        <f>FC33*FC11</f>
        <v/>
      </c>
      <c r="FD56">
        <f>FD33*FD11</f>
        <v/>
      </c>
      <c r="FE56">
        <f>FE33*FE11</f>
        <v/>
      </c>
      <c r="FF56">
        <f>FF33*FF11</f>
        <v/>
      </c>
      <c r="FG56">
        <f>FG33*FG11</f>
        <v/>
      </c>
      <c r="FH56">
        <f>FH33*FH11</f>
        <v/>
      </c>
      <c r="FI56">
        <f>FI33*FI11</f>
        <v/>
      </c>
      <c r="FJ56">
        <f>FJ33*FJ11</f>
        <v/>
      </c>
      <c r="FK56">
        <f>FK33*FK11</f>
        <v/>
      </c>
      <c r="FL56">
        <f>FL33*FL11</f>
        <v/>
      </c>
      <c r="FM56">
        <f>FM33*FM11</f>
        <v/>
      </c>
      <c r="FN56">
        <f>FN33*FN11</f>
        <v/>
      </c>
      <c r="FO56">
        <f>FO33*FO11</f>
        <v/>
      </c>
      <c r="FP56">
        <f>FP33*FP11</f>
        <v/>
      </c>
      <c r="FQ56">
        <f>FQ33*FQ11</f>
        <v/>
      </c>
      <c r="FR56">
        <f>FR33*FR11</f>
        <v/>
      </c>
      <c r="FS56">
        <f>FS33*FS11</f>
        <v/>
      </c>
      <c r="FT56">
        <f>FT33*FT11</f>
        <v/>
      </c>
      <c r="FU56">
        <f>FU33*FU11</f>
        <v/>
      </c>
      <c r="FV56">
        <f>FV33*FV11</f>
        <v/>
      </c>
      <c r="FW56">
        <f>FW33*FW11</f>
        <v/>
      </c>
      <c r="FX56">
        <f>FX33*FX11</f>
        <v/>
      </c>
      <c r="FY56">
        <f>FY33*FY11</f>
        <v/>
      </c>
      <c r="FZ56">
        <f>FZ33*FZ11</f>
        <v/>
      </c>
      <c r="GA56">
        <f>GA33*GA11</f>
        <v/>
      </c>
      <c r="GB56">
        <f>GB33*GB11</f>
        <v/>
      </c>
      <c r="GC56">
        <f>GC33*GC11</f>
        <v/>
      </c>
      <c r="GD56">
        <f>GD33*GD11</f>
        <v/>
      </c>
      <c r="GE56">
        <f>GE33*GE11</f>
        <v/>
      </c>
      <c r="GF56">
        <f>GF33*GF11</f>
        <v/>
      </c>
      <c r="GG56">
        <f>GG33*GG11</f>
        <v/>
      </c>
      <c r="GH56">
        <f>GH33*GH11</f>
        <v/>
      </c>
      <c r="GI56">
        <f>GI33*GI11</f>
        <v/>
      </c>
      <c r="GJ56">
        <f>GJ33*GJ11</f>
        <v/>
      </c>
      <c r="GK56">
        <f>GK33*GK11</f>
        <v/>
      </c>
      <c r="GL56">
        <f>GL33*GL11</f>
        <v/>
      </c>
      <c r="GM56">
        <f>GM33*GM11</f>
        <v/>
      </c>
      <c r="GN56">
        <f>GN33*GN11</f>
        <v/>
      </c>
      <c r="GO56">
        <f>GO33*GO11</f>
        <v/>
      </c>
      <c r="GP56">
        <f>GP33*GP11</f>
        <v/>
      </c>
      <c r="GQ56">
        <f>GQ33*GQ11</f>
        <v/>
      </c>
      <c r="GR56">
        <f>GR33*GR11</f>
        <v/>
      </c>
      <c r="GS56">
        <f>GS33*GS11</f>
        <v/>
      </c>
      <c r="GT56">
        <f>GT33*GT11</f>
        <v/>
      </c>
      <c r="GU56">
        <f>GU33*GU11</f>
        <v/>
      </c>
      <c r="GV56">
        <f>GV33*GV11</f>
        <v/>
      </c>
      <c r="GW56">
        <f>GW33*GW11</f>
        <v/>
      </c>
      <c r="GX56">
        <f>GX33*GX11</f>
        <v/>
      </c>
      <c r="GY56">
        <f>GY33*GY11</f>
        <v/>
      </c>
      <c r="GZ56">
        <f>GZ33*GZ11</f>
        <v/>
      </c>
      <c r="HA56">
        <f>HA33*HA11</f>
        <v/>
      </c>
      <c r="HB56">
        <f>HB33*HB11</f>
        <v/>
      </c>
      <c r="HC56">
        <f>HC33*HC11</f>
        <v/>
      </c>
      <c r="HD56">
        <f>HD33*HD11</f>
        <v/>
      </c>
      <c r="HE56">
        <f>HE33*HE11</f>
        <v/>
      </c>
      <c r="HF56">
        <f>HF33*HF11</f>
        <v/>
      </c>
      <c r="HG56">
        <f>HG33*HG11</f>
        <v/>
      </c>
      <c r="HH56">
        <f>HH33*HH11</f>
        <v/>
      </c>
      <c r="HI56">
        <f>HI33*HI11</f>
        <v/>
      </c>
      <c r="HJ56">
        <f>HJ33*HJ11</f>
        <v/>
      </c>
      <c r="HK56">
        <f>HK33*HK11</f>
        <v/>
      </c>
      <c r="HL56">
        <f>HL33*HL11</f>
        <v/>
      </c>
      <c r="HM56">
        <f>HM33*HM11</f>
        <v/>
      </c>
      <c r="HN56">
        <f>HN33*HN11</f>
        <v/>
      </c>
      <c r="HO56">
        <f>HO33*HO11</f>
        <v/>
      </c>
      <c r="HP56">
        <f>HP33*HP11</f>
        <v/>
      </c>
      <c r="HQ56">
        <f>HQ33*HQ11</f>
        <v/>
      </c>
      <c r="HR56">
        <f>HR33*HR11</f>
        <v/>
      </c>
      <c r="HS56">
        <f>HS33*HS11</f>
        <v/>
      </c>
      <c r="HT56">
        <f>HT33*HT11</f>
        <v/>
      </c>
      <c r="HU56">
        <f>HU33*HU11</f>
        <v/>
      </c>
      <c r="HV56">
        <f>HV33*HV11</f>
        <v/>
      </c>
      <c r="HW56">
        <f>HW33*HW11</f>
        <v/>
      </c>
      <c r="HX56">
        <f>HX33*HX11</f>
        <v/>
      </c>
      <c r="HY56">
        <f>HY33*HY11</f>
        <v/>
      </c>
      <c r="HZ56">
        <f>HZ33*HZ11</f>
        <v/>
      </c>
      <c r="IA56">
        <f>IA33*IA11</f>
        <v/>
      </c>
      <c r="IB56">
        <f>IB33*IB11</f>
        <v/>
      </c>
      <c r="IC56">
        <f>IC33*IC11</f>
        <v/>
      </c>
      <c r="ID56">
        <f>ID33*ID11</f>
        <v/>
      </c>
      <c r="IE56">
        <f>IE33*IE11</f>
        <v/>
      </c>
      <c r="IF56">
        <f>IF33*IF11</f>
        <v/>
      </c>
      <c r="IG56">
        <f>IG33*IG11</f>
        <v/>
      </c>
      <c r="IH56">
        <f>IH33*IH11</f>
        <v/>
      </c>
      <c r="II56">
        <f>II33*II11</f>
        <v/>
      </c>
      <c r="IJ56">
        <f>IJ33*IJ11</f>
        <v/>
      </c>
      <c r="IK56">
        <f>IK33*IK11</f>
        <v/>
      </c>
      <c r="IL56">
        <f>IL33*IL11</f>
        <v/>
      </c>
      <c r="IM56">
        <f>IM33*IM11</f>
        <v/>
      </c>
      <c r="IN56">
        <f>IN33*IN11</f>
        <v/>
      </c>
      <c r="IO56">
        <f>IO33*IO11</f>
        <v/>
      </c>
      <c r="IP56">
        <f>IP33*IP11</f>
        <v/>
      </c>
      <c r="IQ56">
        <f>IQ33*IQ11</f>
        <v/>
      </c>
      <c r="IR56">
        <f>IR33*IR11</f>
        <v/>
      </c>
      <c r="IS56">
        <f>IS33*IS11</f>
        <v/>
      </c>
      <c r="IT56">
        <f>IT33*IT11</f>
        <v/>
      </c>
      <c r="IU56">
        <f>IU33*IU11</f>
        <v/>
      </c>
      <c r="IV56">
        <f>IV33*IV11</f>
        <v/>
      </c>
      <c r="IW56">
        <f>IW33*IW11</f>
        <v/>
      </c>
      <c r="IX56">
        <f>IX33*IX11</f>
        <v/>
      </c>
      <c r="IY56">
        <f>IY33*IY11</f>
        <v/>
      </c>
      <c r="IZ56">
        <f>IZ33*IZ11</f>
        <v/>
      </c>
      <c r="JA56">
        <f>JA33*JA11</f>
        <v/>
      </c>
      <c r="JB56">
        <f>JB33*JB11</f>
        <v/>
      </c>
      <c r="JC56">
        <f>JC33*JC11</f>
        <v/>
      </c>
      <c r="JD56">
        <f>JD33*JD11</f>
        <v/>
      </c>
      <c r="JE56">
        <f>JE33*JE11</f>
        <v/>
      </c>
      <c r="JF56">
        <f>JF33*JF11</f>
        <v/>
      </c>
      <c r="JG56">
        <f>JG33*JG11</f>
        <v/>
      </c>
      <c r="JH56">
        <f>JH33*JH11</f>
        <v/>
      </c>
      <c r="JI56">
        <f>JI33*JI11</f>
        <v/>
      </c>
      <c r="JJ56">
        <f>JJ33*JJ11</f>
        <v/>
      </c>
      <c r="JK56">
        <f>JK33*JK11</f>
        <v/>
      </c>
      <c r="JL56">
        <f>JL33*JL11</f>
        <v/>
      </c>
      <c r="JM56">
        <f>JM33*JM11</f>
        <v/>
      </c>
      <c r="JN56">
        <f>JN33*JN11</f>
        <v/>
      </c>
      <c r="JO56">
        <f>JO33*JO11</f>
        <v/>
      </c>
      <c r="JP56">
        <f>JP33*JP11</f>
        <v/>
      </c>
      <c r="JQ56">
        <f>JQ33*JQ11</f>
        <v/>
      </c>
      <c r="JR56">
        <f>JR33*JR11</f>
        <v/>
      </c>
      <c r="JS56">
        <f>JS33*JS11</f>
        <v/>
      </c>
      <c r="JT56">
        <f>JT33*JT11</f>
        <v/>
      </c>
      <c r="JU56">
        <f>JU33*JU11</f>
        <v/>
      </c>
      <c r="JV56">
        <f>JV33*JV11</f>
        <v/>
      </c>
      <c r="JW56">
        <f>JW33*JW11</f>
        <v/>
      </c>
      <c r="JX56">
        <f>JX33*JX11</f>
        <v/>
      </c>
      <c r="JY56">
        <f>JY33*JY11</f>
        <v/>
      </c>
      <c r="JZ56">
        <f>JZ33*JZ11</f>
        <v/>
      </c>
      <c r="KA56">
        <f>KA33*KA11</f>
        <v/>
      </c>
      <c r="KB56">
        <f>KB33*KB11</f>
        <v/>
      </c>
      <c r="KC56">
        <f>KC33*KC11</f>
        <v/>
      </c>
      <c r="KD56">
        <f>KD33*KD11</f>
        <v/>
      </c>
      <c r="KE56">
        <f>KE33*KE11</f>
        <v/>
      </c>
      <c r="KF56">
        <f>KF33*KF11</f>
        <v/>
      </c>
      <c r="KG56">
        <f>KG33*KG11</f>
        <v/>
      </c>
      <c r="KH56">
        <f>KH33*KH11</f>
        <v/>
      </c>
      <c r="KI56">
        <f>KI33*KI11</f>
        <v/>
      </c>
      <c r="KJ56">
        <f>KJ33*KJ11</f>
        <v/>
      </c>
      <c r="KK56">
        <f>KK33*KK11</f>
        <v/>
      </c>
      <c r="KL56">
        <f>KL33*KL11</f>
        <v/>
      </c>
      <c r="KM56">
        <f>KM33*KM11</f>
        <v/>
      </c>
      <c r="KN56">
        <f>KN33*KN11</f>
        <v/>
      </c>
      <c r="KO56">
        <f>KO33*KO11</f>
        <v/>
      </c>
      <c r="KP56">
        <f>KP33*KP11</f>
        <v/>
      </c>
      <c r="KQ56">
        <f>KQ33*KQ11</f>
        <v/>
      </c>
      <c r="KR56">
        <f>KR33*KR11</f>
        <v/>
      </c>
      <c r="KS56">
        <f>KS33*KS11</f>
        <v/>
      </c>
      <c r="KT56">
        <f>KT33*KT11</f>
        <v/>
      </c>
      <c r="KU56">
        <f>KU33*KU11</f>
        <v/>
      </c>
      <c r="KV56">
        <f>KV33*KV11</f>
        <v/>
      </c>
      <c r="KW56">
        <f>KW33*KW11</f>
        <v/>
      </c>
      <c r="KX56">
        <f>KX33*KX11</f>
        <v/>
      </c>
      <c r="KY56">
        <f>KY33*KY11</f>
        <v/>
      </c>
      <c r="KZ56">
        <f>KZ33*KZ11</f>
        <v/>
      </c>
      <c r="LA56">
        <f>LA33*LA11</f>
        <v/>
      </c>
      <c r="LB56">
        <f>LB33*LB11</f>
        <v/>
      </c>
      <c r="LC56">
        <f>LC33*LC11</f>
        <v/>
      </c>
      <c r="LD56">
        <f>LD33*LD11</f>
        <v/>
      </c>
      <c r="LE56">
        <f>LE33*LE11</f>
        <v/>
      </c>
      <c r="LF56">
        <f>LF33*LF11</f>
        <v/>
      </c>
      <c r="LG56">
        <f>LG33*LG11</f>
        <v/>
      </c>
      <c r="LH56">
        <f>LH33*LH11</f>
        <v/>
      </c>
      <c r="LI56">
        <f>LI33*LI11</f>
        <v/>
      </c>
      <c r="LJ56">
        <f>LJ33*LJ11</f>
        <v/>
      </c>
      <c r="LK56">
        <f>LK33*LK11</f>
        <v/>
      </c>
      <c r="LL56">
        <f>LL33*LL11</f>
        <v/>
      </c>
      <c r="LM56">
        <f>LM33*LM11</f>
        <v/>
      </c>
      <c r="LN56">
        <f>LN33*LN11</f>
        <v/>
      </c>
      <c r="LO56">
        <f>LO33*LO11</f>
        <v/>
      </c>
      <c r="LP56">
        <f>LP33*LP11</f>
        <v/>
      </c>
      <c r="LQ56">
        <f>LQ33*LQ11</f>
        <v/>
      </c>
      <c r="LR56">
        <f>LR33*LR11</f>
        <v/>
      </c>
      <c r="LS56">
        <f>LS33*LS11</f>
        <v/>
      </c>
      <c r="LT56">
        <f>LT33*LT11</f>
        <v/>
      </c>
      <c r="LU56">
        <f>LU33*LU11</f>
        <v/>
      </c>
      <c r="LV56">
        <f>LV33*LV11</f>
        <v/>
      </c>
      <c r="LW56">
        <f>LW33*LW11</f>
        <v/>
      </c>
      <c r="LX56">
        <f>LX33*LX11</f>
        <v/>
      </c>
      <c r="LY56">
        <f>LY33*LY11</f>
        <v/>
      </c>
      <c r="LZ56">
        <f>LZ33*LZ11</f>
        <v/>
      </c>
      <c r="MA56">
        <f>MA33*MA11</f>
        <v/>
      </c>
      <c r="MB56">
        <f>MB33*MB11</f>
        <v/>
      </c>
      <c r="MC56">
        <f>MC33*MC11</f>
        <v/>
      </c>
      <c r="MD56">
        <f>MD33*MD11</f>
        <v/>
      </c>
      <c r="ME56">
        <f>ME33*ME11</f>
        <v/>
      </c>
      <c r="MF56">
        <f>MF33*MF11</f>
        <v/>
      </c>
      <c r="MG56">
        <f>MG33*MG11</f>
        <v/>
      </c>
      <c r="MH56">
        <f>MH33*MH11</f>
        <v/>
      </c>
      <c r="MI56">
        <f>MI33*MI11</f>
        <v/>
      </c>
      <c r="MJ56">
        <f>MJ33*MJ11</f>
        <v/>
      </c>
      <c r="MK56">
        <f>MK33*MK11</f>
        <v/>
      </c>
      <c r="ML56">
        <f>ML33*ML11</f>
        <v/>
      </c>
      <c r="MM56">
        <f>MM33*MM11</f>
        <v/>
      </c>
      <c r="MN56">
        <f>MN33*MN11</f>
        <v/>
      </c>
      <c r="MO56">
        <f>MO33*MO11</f>
        <v/>
      </c>
      <c r="MP56">
        <f>MP33*MP11</f>
        <v/>
      </c>
      <c r="MQ56">
        <f>MQ33*MQ11</f>
        <v/>
      </c>
      <c r="MR56">
        <f>MR33*MR11</f>
        <v/>
      </c>
      <c r="MS56">
        <f>MS33*MS11</f>
        <v/>
      </c>
      <c r="MT56">
        <f>MT33*MT11</f>
        <v/>
      </c>
      <c r="MU56">
        <f>MU33*MU11</f>
        <v/>
      </c>
      <c r="MV56">
        <f>MV33*MV11</f>
        <v/>
      </c>
      <c r="MW56">
        <f>MW33*MW11</f>
        <v/>
      </c>
      <c r="MX56">
        <f>MX33*MX11</f>
        <v/>
      </c>
      <c r="MY56">
        <f>MY33*MY11</f>
        <v/>
      </c>
      <c r="MZ56">
        <f>MZ33*MZ11</f>
        <v/>
      </c>
      <c r="NA56">
        <f>NA33*NA11</f>
        <v/>
      </c>
      <c r="NB56">
        <f>NB33*NB11</f>
        <v/>
      </c>
      <c r="NC56">
        <f>NC33*NC11</f>
        <v/>
      </c>
      <c r="ND56">
        <f>ND33*ND11</f>
        <v/>
      </c>
      <c r="NE56">
        <f>NE33*NE11</f>
        <v/>
      </c>
      <c r="NF56">
        <f>NF33*NF11</f>
        <v/>
      </c>
      <c r="NG56">
        <f>NG33*NG11</f>
        <v/>
      </c>
      <c r="NH56">
        <f>NH33*NH11</f>
        <v/>
      </c>
      <c r="NI56">
        <f>NI33*NI11</f>
        <v/>
      </c>
      <c r="NJ56">
        <f>NJ33*NJ11</f>
        <v/>
      </c>
      <c r="NK56">
        <f>NK33*NK11</f>
        <v/>
      </c>
      <c r="NL56">
        <f>NL33*NL11</f>
        <v/>
      </c>
      <c r="NM56">
        <f>NM33*NM11</f>
        <v/>
      </c>
      <c r="NN56">
        <f>NN33*NN11</f>
        <v/>
      </c>
      <c r="NO56">
        <f>NO33*NO11</f>
        <v/>
      </c>
      <c r="NP56">
        <f>NP33*NP11</f>
        <v/>
      </c>
      <c r="NQ56">
        <f>NQ33*NQ11</f>
        <v/>
      </c>
      <c r="NR56">
        <f>NR33*NR11</f>
        <v/>
      </c>
      <c r="NS56">
        <f>NS33*NS11</f>
        <v/>
      </c>
      <c r="NT56">
        <f>NT33*NT11</f>
        <v/>
      </c>
      <c r="NU56">
        <f>NU33*NU11</f>
        <v/>
      </c>
      <c r="NV56">
        <f>NV33*NV11</f>
        <v/>
      </c>
      <c r="NW56">
        <f>NW33*NW11</f>
        <v/>
      </c>
      <c r="NX56">
        <f>NX33*NX11</f>
        <v/>
      </c>
      <c r="NY56">
        <f>NY33*NY11</f>
        <v/>
      </c>
      <c r="NZ56">
        <f>NZ33*NZ11</f>
        <v/>
      </c>
      <c r="OA56">
        <f>OA33*OA11</f>
        <v/>
      </c>
      <c r="OB56">
        <f>OB33*OB11</f>
        <v/>
      </c>
      <c r="OC56">
        <f>OC33*OC11</f>
        <v/>
      </c>
      <c r="OD56">
        <f>OD33*OD11</f>
        <v/>
      </c>
      <c r="OE56">
        <f>OE33*OE11</f>
        <v/>
      </c>
      <c r="OF56">
        <f>OF33*OF11</f>
        <v/>
      </c>
      <c r="OG56">
        <f>OG33*OG11</f>
        <v/>
      </c>
      <c r="OH56">
        <f>OH33*OH11</f>
        <v/>
      </c>
      <c r="OI56">
        <f>OI33*OI11</f>
        <v/>
      </c>
      <c r="OJ56">
        <f>OJ33*OJ11</f>
        <v/>
      </c>
      <c r="OK56">
        <f>OK33*OK11</f>
        <v/>
      </c>
      <c r="OL56">
        <f>OL33*OL11</f>
        <v/>
      </c>
      <c r="OM56">
        <f>OM33*OM11</f>
        <v/>
      </c>
      <c r="ON56">
        <f>ON33*ON11</f>
        <v/>
      </c>
      <c r="OO56">
        <f>OO33*OO11</f>
        <v/>
      </c>
      <c r="OP56">
        <f>OP33*OP11</f>
        <v/>
      </c>
      <c r="OQ56">
        <f>OQ33*OQ11</f>
        <v/>
      </c>
      <c r="OR56">
        <f>OR33*OR11</f>
        <v/>
      </c>
      <c r="OS56">
        <f>OS33*OS11</f>
        <v/>
      </c>
      <c r="OT56">
        <f>OT33*OT11</f>
        <v/>
      </c>
      <c r="OU56">
        <f>OU33*OU11</f>
        <v/>
      </c>
      <c r="OV56">
        <f>OV33*OV11</f>
        <v/>
      </c>
      <c r="OW56">
        <f>OW33*OW11</f>
        <v/>
      </c>
      <c r="OX56">
        <f>OX33*OX11</f>
        <v/>
      </c>
      <c r="OY56">
        <f>OY33*OY11</f>
        <v/>
      </c>
      <c r="OZ56">
        <f>OZ33*OZ11</f>
        <v/>
      </c>
      <c r="PA56">
        <f>PA33*PA11</f>
        <v/>
      </c>
      <c r="PB56">
        <f>PB33*PB11</f>
        <v/>
      </c>
      <c r="PC56">
        <f>PC33*PC11</f>
        <v/>
      </c>
      <c r="PD56">
        <f>PD33*PD11</f>
        <v/>
      </c>
      <c r="PE56">
        <f>PE33*PE11</f>
        <v/>
      </c>
      <c r="PF56">
        <f>PF33*PF11</f>
        <v/>
      </c>
      <c r="PG56">
        <f>PG33*PG11</f>
        <v/>
      </c>
      <c r="PH56">
        <f>PH33*PH11</f>
        <v/>
      </c>
      <c r="PI56">
        <f>PI33*PI11</f>
        <v/>
      </c>
      <c r="PJ56">
        <f>PJ33*PJ11</f>
        <v/>
      </c>
      <c r="PK56">
        <f>PK33*PK11</f>
        <v/>
      </c>
      <c r="PL56">
        <f>PL33*PL11</f>
        <v/>
      </c>
      <c r="PM56">
        <f>PM33*PM11</f>
        <v/>
      </c>
      <c r="PN56">
        <f>PN33*PN11</f>
        <v/>
      </c>
      <c r="PO56">
        <f>PO33*PO11</f>
        <v/>
      </c>
      <c r="PP56">
        <f>PP33*PP11</f>
        <v/>
      </c>
      <c r="PQ56">
        <f>PQ33*PQ11</f>
        <v/>
      </c>
      <c r="PR56">
        <f>PR33*PR11</f>
        <v/>
      </c>
      <c r="PS56">
        <f>PS33*PS11</f>
        <v/>
      </c>
      <c r="PT56">
        <f>PT33*PT11</f>
        <v/>
      </c>
      <c r="PU56">
        <f>PU33*PU11</f>
        <v/>
      </c>
      <c r="PV56">
        <f>PV33*PV11</f>
        <v/>
      </c>
      <c r="PW56">
        <f>PW33*PW11</f>
        <v/>
      </c>
      <c r="PX56">
        <f>PX33*PX11</f>
        <v/>
      </c>
      <c r="PY56">
        <f>PY33*PY11</f>
        <v/>
      </c>
      <c r="PZ56">
        <f>PZ33*PZ11</f>
        <v/>
      </c>
      <c r="QA56">
        <f>QA33*QA11</f>
        <v/>
      </c>
      <c r="QB56">
        <f>QB33*QB11</f>
        <v/>
      </c>
      <c r="QC56">
        <f>QC33*QC11</f>
        <v/>
      </c>
      <c r="QD56">
        <f>QD33*QD11</f>
        <v/>
      </c>
      <c r="QE56">
        <f>QE33*QE11</f>
        <v/>
      </c>
      <c r="QF56">
        <f>QF33*QF11</f>
        <v/>
      </c>
      <c r="QG56">
        <f>QG33*QG11</f>
        <v/>
      </c>
      <c r="QH56">
        <f>QH33*QH11</f>
        <v/>
      </c>
      <c r="QI56">
        <f>QI33*QI11</f>
        <v/>
      </c>
      <c r="QJ56">
        <f>QJ33*QJ11</f>
        <v/>
      </c>
      <c r="QK56">
        <f>QK33*QK11</f>
        <v/>
      </c>
      <c r="QL56">
        <f>QL33*QL11</f>
        <v/>
      </c>
      <c r="QM56">
        <f>QM33*QM11</f>
        <v/>
      </c>
      <c r="QN56">
        <f>QN33*QN11</f>
        <v/>
      </c>
      <c r="QO56">
        <f>QO33*QO11</f>
        <v/>
      </c>
      <c r="QP56">
        <f>QP33*QP11</f>
        <v/>
      </c>
      <c r="QQ56">
        <f>QQ33*QQ11</f>
        <v/>
      </c>
      <c r="QR56">
        <f>QR33*QR11</f>
        <v/>
      </c>
      <c r="QS56">
        <f>QS33*QS11</f>
        <v/>
      </c>
      <c r="QT56">
        <f>QT33*QT11</f>
        <v/>
      </c>
      <c r="QU56">
        <f>QU33*QU11</f>
        <v/>
      </c>
      <c r="QV56">
        <f>QV33*QV11</f>
        <v/>
      </c>
      <c r="QW56">
        <f>QW33*QW11</f>
        <v/>
      </c>
      <c r="QX56">
        <f>QX33*QX11</f>
        <v/>
      </c>
      <c r="QY56">
        <f>QY33*QY11</f>
        <v/>
      </c>
      <c r="QZ56">
        <f>QZ33*QZ11</f>
        <v/>
      </c>
      <c r="RA56">
        <f>RA33*RA11</f>
        <v/>
      </c>
      <c r="RB56">
        <f>RB33*RB11</f>
        <v/>
      </c>
      <c r="RC56">
        <f>RC33*RC11</f>
        <v/>
      </c>
      <c r="RD56">
        <f>RD33*RD11</f>
        <v/>
      </c>
      <c r="RE56">
        <f>RE33*RE11</f>
        <v/>
      </c>
      <c r="RF56">
        <f>RF33*RF11</f>
        <v/>
      </c>
      <c r="RG56">
        <f>RG33*RG11</f>
        <v/>
      </c>
      <c r="RH56">
        <f>RH33*RH11</f>
        <v/>
      </c>
      <c r="RI56">
        <f>RI33*RI11</f>
        <v/>
      </c>
      <c r="RJ56">
        <f>RJ33*RJ11</f>
        <v/>
      </c>
      <c r="RK56">
        <f>RK33*RK11</f>
        <v/>
      </c>
      <c r="RL56">
        <f>RL33*RL11</f>
        <v/>
      </c>
      <c r="RM56">
        <f>RM33*RM11</f>
        <v/>
      </c>
      <c r="RN56">
        <f>RN33*RN11</f>
        <v/>
      </c>
      <c r="RO56">
        <f>RO33*RO11</f>
        <v/>
      </c>
      <c r="RP56">
        <f>RP33*RP11</f>
        <v/>
      </c>
      <c r="RQ56">
        <f>RQ33*RQ11</f>
        <v/>
      </c>
      <c r="RR56">
        <f>RR33*RR11</f>
        <v/>
      </c>
      <c r="RS56">
        <f>RS33*RS11</f>
        <v/>
      </c>
      <c r="RT56">
        <f>RT33*RT11</f>
        <v/>
      </c>
      <c r="RU56">
        <f>RU33*RU11</f>
        <v/>
      </c>
      <c r="RV56">
        <f>RV33*RV11</f>
        <v/>
      </c>
      <c r="RW56">
        <f>RW33*RW11</f>
        <v/>
      </c>
      <c r="RX56">
        <f>RX33*RX11</f>
        <v/>
      </c>
      <c r="RY56">
        <f>RY33*RY11</f>
        <v/>
      </c>
      <c r="RZ56">
        <f>RZ33*RZ11</f>
        <v/>
      </c>
      <c r="SA56">
        <f>SA33*SA11</f>
        <v/>
      </c>
      <c r="SB56">
        <f>SB33*SB11</f>
        <v/>
      </c>
      <c r="SC56">
        <f>SC33*SC11</f>
        <v/>
      </c>
      <c r="SD56">
        <f>SD33*SD11</f>
        <v/>
      </c>
      <c r="SE56">
        <f>SE33*SE11</f>
        <v/>
      </c>
      <c r="SF56">
        <f>SF33*SF11</f>
        <v/>
      </c>
      <c r="SG56">
        <f>SG33*SG11</f>
        <v/>
      </c>
      <c r="SH56">
        <f>SH33*SH11</f>
        <v/>
      </c>
      <c r="SI56">
        <f>SI33*SI11</f>
        <v/>
      </c>
      <c r="SJ56">
        <f>SJ33*SJ11</f>
        <v/>
      </c>
      <c r="SK56">
        <f>SK33*SK11</f>
        <v/>
      </c>
      <c r="SL56">
        <f>SL33*SL11</f>
        <v/>
      </c>
      <c r="SM56">
        <f>SM33*SM11</f>
        <v/>
      </c>
      <c r="SN56">
        <f>SN33*SN11</f>
        <v/>
      </c>
      <c r="SO56">
        <f>SO33*SO11</f>
        <v/>
      </c>
      <c r="SP56">
        <f>SP33*SP11</f>
        <v/>
      </c>
      <c r="SQ56">
        <f>SQ33*SQ11</f>
        <v/>
      </c>
      <c r="SR56">
        <f>SR33*SR11</f>
        <v/>
      </c>
      <c r="SS56">
        <f>SS33*SS11</f>
        <v/>
      </c>
      <c r="ST56">
        <f>ST33*ST11</f>
        <v/>
      </c>
      <c r="SU56">
        <f>SU33*SU11</f>
        <v/>
      </c>
      <c r="SV56">
        <f>SV33*SV11</f>
        <v/>
      </c>
      <c r="SW56">
        <f>SW33*SW11</f>
        <v/>
      </c>
      <c r="SX56">
        <f>SX33*SX11</f>
        <v/>
      </c>
      <c r="SY56">
        <f>SY33*SY11</f>
        <v/>
      </c>
      <c r="SZ56">
        <f>SZ33*SZ11</f>
        <v/>
      </c>
      <c r="TA56">
        <f>TA33*TA11</f>
        <v/>
      </c>
      <c r="TB56">
        <f>TB33*TB11</f>
        <v/>
      </c>
      <c r="TC56">
        <f>TC33*TC11</f>
        <v/>
      </c>
      <c r="TD56">
        <f>TD33*TD11</f>
        <v/>
      </c>
      <c r="TE56">
        <f>TE33*TE11</f>
        <v/>
      </c>
      <c r="TF56">
        <f>TF33*TF11</f>
        <v/>
      </c>
      <c r="TG56">
        <f>TG33*TG11</f>
        <v/>
      </c>
      <c r="TH56">
        <f>TH33*TH11</f>
        <v/>
      </c>
      <c r="TI56">
        <f>TI33*TI11</f>
        <v/>
      </c>
      <c r="TJ56">
        <f>TJ33*TJ11</f>
        <v/>
      </c>
      <c r="TK56">
        <f>TK33*TK11</f>
        <v/>
      </c>
      <c r="TL56">
        <f>TL33*TL11</f>
        <v/>
      </c>
      <c r="TM56">
        <f>TM33*TM11</f>
        <v/>
      </c>
      <c r="TN56">
        <f>TN33*TN11</f>
        <v/>
      </c>
      <c r="TO56">
        <f>TO33*TO11</f>
        <v/>
      </c>
      <c r="TP56">
        <f>TP33*TP11</f>
        <v/>
      </c>
      <c r="TQ56">
        <f>TQ33*TQ11</f>
        <v/>
      </c>
      <c r="TR56">
        <f>TR33*TR11</f>
        <v/>
      </c>
      <c r="TS56">
        <f>TS33*TS11</f>
        <v/>
      </c>
      <c r="TT56">
        <f>TT33*TT11</f>
        <v/>
      </c>
      <c r="TU56">
        <f>TU33*TU11</f>
        <v/>
      </c>
      <c r="TV56">
        <f>TV33*TV11</f>
        <v/>
      </c>
      <c r="TW56">
        <f>TW33*TW11</f>
        <v/>
      </c>
      <c r="TX56">
        <f>TX33*TX11</f>
        <v/>
      </c>
      <c r="TY56">
        <f>TY33*TY11</f>
        <v/>
      </c>
      <c r="TZ56">
        <f>TZ33*TZ11</f>
        <v/>
      </c>
    </row>
    <row r="57" spans="1:546">
      <c r="A57" t="s">
        <v>16</v>
      </c>
      <c r="B57" t="s">
        <v>5</v>
      </c>
      <c r="BC57">
        <f>BC34*BC12</f>
        <v/>
      </c>
      <c r="BD57">
        <f>BD34*BD12</f>
        <v/>
      </c>
      <c r="BE57">
        <f>BE34*BE12</f>
        <v/>
      </c>
      <c r="BF57">
        <f>BF34*BF12</f>
        <v/>
      </c>
      <c r="BG57">
        <f>BG34*BG12</f>
        <v/>
      </c>
      <c r="BH57">
        <f>BH34*BH12</f>
        <v/>
      </c>
      <c r="BI57">
        <f>BI34*BI12</f>
        <v/>
      </c>
      <c r="BJ57">
        <f>BJ34*BJ12</f>
        <v/>
      </c>
      <c r="BK57">
        <f>BK34*BK12</f>
        <v/>
      </c>
      <c r="BL57">
        <f>BL34*BL12</f>
        <v/>
      </c>
      <c r="BM57">
        <f>BM34*BM12</f>
        <v/>
      </c>
      <c r="BN57">
        <f>BN34*BN12</f>
        <v/>
      </c>
      <c r="BO57">
        <f>BO34*BO12</f>
        <v/>
      </c>
      <c r="BP57">
        <f>BP34*BP12</f>
        <v/>
      </c>
      <c r="BQ57">
        <f>BQ34*BQ12</f>
        <v/>
      </c>
      <c r="BR57">
        <f>BR34*BR12</f>
        <v/>
      </c>
      <c r="BS57">
        <f>BS34*BS12</f>
        <v/>
      </c>
      <c r="BT57">
        <f>BT34*BT12</f>
        <v/>
      </c>
      <c r="BU57">
        <f>BU34*BU12</f>
        <v/>
      </c>
      <c r="BV57">
        <f>BV34*BV12</f>
        <v/>
      </c>
      <c r="BW57">
        <f>BW34*BW12</f>
        <v/>
      </c>
      <c r="BX57">
        <f>BX34*BX12</f>
        <v/>
      </c>
      <c r="BY57">
        <f>BY34*BY12</f>
        <v/>
      </c>
      <c r="BZ57">
        <f>BZ34*BZ12</f>
        <v/>
      </c>
      <c r="CA57">
        <f>CA34*CA12</f>
        <v/>
      </c>
      <c r="CB57">
        <f>CB34*CB12</f>
        <v/>
      </c>
      <c r="CC57">
        <f>CC34*CC12</f>
        <v/>
      </c>
      <c r="CD57">
        <f>CD34*CD12</f>
        <v/>
      </c>
      <c r="CE57">
        <f>CE34*CE12</f>
        <v/>
      </c>
      <c r="CF57">
        <f>CF34*CF12</f>
        <v/>
      </c>
      <c r="CG57">
        <f>CG34*CG12</f>
        <v/>
      </c>
      <c r="CH57">
        <f>CH34*CH12</f>
        <v/>
      </c>
      <c r="CI57">
        <f>CI34*CI12</f>
        <v/>
      </c>
      <c r="CJ57">
        <f>CJ34*CJ12</f>
        <v/>
      </c>
      <c r="CK57">
        <f>CK34*CK12</f>
        <v/>
      </c>
      <c r="CL57">
        <f>CL34*CL12</f>
        <v/>
      </c>
      <c r="CM57">
        <f>CM34*CM12</f>
        <v/>
      </c>
      <c r="CN57">
        <f>CN34*CN12</f>
        <v/>
      </c>
      <c r="CO57">
        <f>CO34*CO12</f>
        <v/>
      </c>
      <c r="CP57">
        <f>CP34*CP12</f>
        <v/>
      </c>
      <c r="CQ57">
        <f>CQ34*CQ12</f>
        <v/>
      </c>
      <c r="CR57">
        <f>CR34*CR12</f>
        <v/>
      </c>
      <c r="CS57">
        <f>CS34*CS12</f>
        <v/>
      </c>
      <c r="CT57">
        <f>CT34*CT12</f>
        <v/>
      </c>
      <c r="CU57">
        <f>CU34*CU12</f>
        <v/>
      </c>
      <c r="CV57">
        <f>CV34*CV12</f>
        <v/>
      </c>
      <c r="CW57">
        <f>CW34*CW12</f>
        <v/>
      </c>
      <c r="CX57">
        <f>CX34*CX12</f>
        <v/>
      </c>
      <c r="CY57">
        <f>CY34*CY12</f>
        <v/>
      </c>
      <c r="CZ57">
        <f>CZ34*CZ12</f>
        <v/>
      </c>
      <c r="DA57">
        <f>DA34*DA12</f>
        <v/>
      </c>
      <c r="DB57">
        <f>DB34*DB12</f>
        <v/>
      </c>
      <c r="DC57">
        <f>DC34*DC12</f>
        <v/>
      </c>
      <c r="DD57">
        <f>DD34*DD12</f>
        <v/>
      </c>
      <c r="DE57">
        <f>DE34*DE12</f>
        <v/>
      </c>
      <c r="DF57">
        <f>DF34*DF12</f>
        <v/>
      </c>
      <c r="DG57">
        <f>DG34*DG12</f>
        <v/>
      </c>
      <c r="DH57">
        <f>DH34*DH12</f>
        <v/>
      </c>
      <c r="DI57">
        <f>DI34*DI12</f>
        <v/>
      </c>
      <c r="DJ57">
        <f>DJ34*DJ12</f>
        <v/>
      </c>
      <c r="DK57">
        <f>DK34*DK12</f>
        <v/>
      </c>
      <c r="DL57">
        <f>DL34*DL12</f>
        <v/>
      </c>
      <c r="DM57">
        <f>DM34*DM12</f>
        <v/>
      </c>
      <c r="DN57">
        <f>DN34*DN12</f>
        <v/>
      </c>
      <c r="DO57">
        <f>DO34*DO12</f>
        <v/>
      </c>
      <c r="DP57">
        <f>DP34*DP12</f>
        <v/>
      </c>
      <c r="DQ57">
        <f>DQ34*DQ12</f>
        <v/>
      </c>
      <c r="DR57">
        <f>DR34*DR12</f>
        <v/>
      </c>
      <c r="DS57">
        <f>DS34*DS12</f>
        <v/>
      </c>
      <c r="DT57">
        <f>DT34*DT12</f>
        <v/>
      </c>
      <c r="DU57">
        <f>DU34*DU12</f>
        <v/>
      </c>
      <c r="DV57">
        <f>DV34*DV12</f>
        <v/>
      </c>
      <c r="DW57">
        <f>DW34*DW12</f>
        <v/>
      </c>
      <c r="DX57">
        <f>DX34*DX12</f>
        <v/>
      </c>
      <c r="DY57">
        <f>DY34*DY12</f>
        <v/>
      </c>
      <c r="DZ57">
        <f>DZ34*DZ12</f>
        <v/>
      </c>
      <c r="EA57">
        <f>EA34*EA12</f>
        <v/>
      </c>
      <c r="EB57">
        <f>EB34*EB12</f>
        <v/>
      </c>
      <c r="EC57">
        <f>EC34*EC12</f>
        <v/>
      </c>
      <c r="ED57">
        <f>ED34*ED12</f>
        <v/>
      </c>
      <c r="EE57">
        <f>EE34*EE12</f>
        <v/>
      </c>
      <c r="EF57">
        <f>EF34*EF12</f>
        <v/>
      </c>
      <c r="EG57">
        <f>EG34*EG12</f>
        <v/>
      </c>
      <c r="EH57">
        <f>EH34*EH12</f>
        <v/>
      </c>
      <c r="EI57">
        <f>EI34*EI12</f>
        <v/>
      </c>
      <c r="EJ57">
        <f>EJ34*EJ12</f>
        <v/>
      </c>
      <c r="EK57">
        <f>EK34*EK12</f>
        <v/>
      </c>
      <c r="EL57">
        <f>EL34*EL12</f>
        <v/>
      </c>
      <c r="EM57">
        <f>EM34*EM12</f>
        <v/>
      </c>
      <c r="EN57">
        <f>EN34*EN12</f>
        <v/>
      </c>
      <c r="EO57">
        <f>EO34*EO12</f>
        <v/>
      </c>
      <c r="EP57">
        <f>EP34*EP12</f>
        <v/>
      </c>
      <c r="EQ57">
        <f>EQ34*EQ12</f>
        <v/>
      </c>
      <c r="ER57">
        <f>ER34*ER12</f>
        <v/>
      </c>
      <c r="ES57">
        <f>ES34*ES12</f>
        <v/>
      </c>
      <c r="ET57">
        <f>ET34*ET12</f>
        <v/>
      </c>
      <c r="EU57">
        <f>EU34*EU12</f>
        <v/>
      </c>
      <c r="EV57">
        <f>EV34*EV12</f>
        <v/>
      </c>
      <c r="EW57">
        <f>EW34*EW12</f>
        <v/>
      </c>
      <c r="EX57">
        <f>EX34*EX12</f>
        <v/>
      </c>
      <c r="EY57">
        <f>EY34*EY12</f>
        <v/>
      </c>
      <c r="EZ57">
        <f>EZ34*EZ12</f>
        <v/>
      </c>
      <c r="FA57">
        <f>FA34*FA12</f>
        <v/>
      </c>
      <c r="FB57">
        <f>FB34*FB12</f>
        <v/>
      </c>
      <c r="FC57">
        <f>FC34*FC12</f>
        <v/>
      </c>
      <c r="FD57">
        <f>FD34*FD12</f>
        <v/>
      </c>
      <c r="FE57">
        <f>FE34*FE12</f>
        <v/>
      </c>
      <c r="FF57">
        <f>FF34*FF12</f>
        <v/>
      </c>
      <c r="FG57">
        <f>FG34*FG12</f>
        <v/>
      </c>
      <c r="FH57">
        <f>FH34*FH12</f>
        <v/>
      </c>
      <c r="FI57">
        <f>FI34*FI12</f>
        <v/>
      </c>
      <c r="FJ57">
        <f>FJ34*FJ12</f>
        <v/>
      </c>
      <c r="FK57">
        <f>FK34*FK12</f>
        <v/>
      </c>
      <c r="FL57">
        <f>FL34*FL12</f>
        <v/>
      </c>
      <c r="FM57">
        <f>FM34*FM12</f>
        <v/>
      </c>
      <c r="FN57">
        <f>FN34*FN12</f>
        <v/>
      </c>
      <c r="FO57">
        <f>FO34*FO12</f>
        <v/>
      </c>
      <c r="FP57">
        <f>FP34*FP12</f>
        <v/>
      </c>
      <c r="FQ57">
        <f>FQ34*FQ12</f>
        <v/>
      </c>
      <c r="FR57">
        <f>FR34*FR12</f>
        <v/>
      </c>
      <c r="FS57">
        <f>FS34*FS12</f>
        <v/>
      </c>
      <c r="FT57">
        <f>FT34*FT12</f>
        <v/>
      </c>
      <c r="FU57">
        <f>FU34*FU12</f>
        <v/>
      </c>
      <c r="FV57">
        <f>FV34*FV12</f>
        <v/>
      </c>
      <c r="FW57">
        <f>FW34*FW12</f>
        <v/>
      </c>
      <c r="FX57">
        <f>FX34*FX12</f>
        <v/>
      </c>
      <c r="FY57">
        <f>FY34*FY12</f>
        <v/>
      </c>
      <c r="FZ57">
        <f>FZ34*FZ12</f>
        <v/>
      </c>
      <c r="GA57">
        <f>GA34*GA12</f>
        <v/>
      </c>
      <c r="GB57">
        <f>GB34*GB12</f>
        <v/>
      </c>
      <c r="GC57">
        <f>GC34*GC12</f>
        <v/>
      </c>
      <c r="GD57">
        <f>GD34*GD12</f>
        <v/>
      </c>
      <c r="GE57">
        <f>GE34*GE12</f>
        <v/>
      </c>
      <c r="GF57">
        <f>GF34*GF12</f>
        <v/>
      </c>
      <c r="GG57">
        <f>GG34*GG12</f>
        <v/>
      </c>
      <c r="GH57">
        <f>GH34*GH12</f>
        <v/>
      </c>
      <c r="GI57">
        <f>GI34*GI12</f>
        <v/>
      </c>
      <c r="GJ57">
        <f>GJ34*GJ12</f>
        <v/>
      </c>
      <c r="GK57">
        <f>GK34*GK12</f>
        <v/>
      </c>
      <c r="GL57">
        <f>GL34*GL12</f>
        <v/>
      </c>
      <c r="GM57">
        <f>GM34*GM12</f>
        <v/>
      </c>
      <c r="GN57">
        <f>GN34*GN12</f>
        <v/>
      </c>
      <c r="GO57">
        <f>GO34*GO12</f>
        <v/>
      </c>
      <c r="GP57">
        <f>GP34*GP12</f>
        <v/>
      </c>
      <c r="GQ57">
        <f>GQ34*GQ12</f>
        <v/>
      </c>
      <c r="GR57">
        <f>GR34*GR12</f>
        <v/>
      </c>
      <c r="GS57">
        <f>GS34*GS12</f>
        <v/>
      </c>
      <c r="GT57">
        <f>GT34*GT12</f>
        <v/>
      </c>
      <c r="GU57">
        <f>GU34*GU12</f>
        <v/>
      </c>
      <c r="GV57">
        <f>GV34*GV12</f>
        <v/>
      </c>
      <c r="GW57">
        <f>GW34*GW12</f>
        <v/>
      </c>
      <c r="GX57">
        <f>GX34*GX12</f>
        <v/>
      </c>
      <c r="GY57">
        <f>GY34*GY12</f>
        <v/>
      </c>
      <c r="GZ57">
        <f>GZ34*GZ12</f>
        <v/>
      </c>
      <c r="HA57">
        <f>HA34*HA12</f>
        <v/>
      </c>
      <c r="HB57">
        <f>HB34*HB12</f>
        <v/>
      </c>
      <c r="HC57">
        <f>HC34*HC12</f>
        <v/>
      </c>
      <c r="HD57">
        <f>HD34*HD12</f>
        <v/>
      </c>
      <c r="HE57">
        <f>HE34*HE12</f>
        <v/>
      </c>
      <c r="HF57">
        <f>HF34*HF12</f>
        <v/>
      </c>
      <c r="HG57">
        <f>HG34*HG12</f>
        <v/>
      </c>
      <c r="HH57">
        <f>HH34*HH12</f>
        <v/>
      </c>
      <c r="HI57">
        <f>HI34*HI12</f>
        <v/>
      </c>
      <c r="HJ57">
        <f>HJ34*HJ12</f>
        <v/>
      </c>
      <c r="HK57">
        <f>HK34*HK12</f>
        <v/>
      </c>
      <c r="HL57">
        <f>HL34*HL12</f>
        <v/>
      </c>
      <c r="HM57">
        <f>HM34*HM12</f>
        <v/>
      </c>
      <c r="HN57">
        <f>HN34*HN12</f>
        <v/>
      </c>
      <c r="HO57">
        <f>HO34*HO12</f>
        <v/>
      </c>
      <c r="HP57">
        <f>HP34*HP12</f>
        <v/>
      </c>
      <c r="HQ57">
        <f>HQ34*HQ12</f>
        <v/>
      </c>
      <c r="HR57">
        <f>HR34*HR12</f>
        <v/>
      </c>
      <c r="HS57">
        <f>HS34*HS12</f>
        <v/>
      </c>
      <c r="HT57">
        <f>HT34*HT12</f>
        <v/>
      </c>
      <c r="HU57">
        <f>HU34*HU12</f>
        <v/>
      </c>
      <c r="HV57">
        <f>HV34*HV12</f>
        <v/>
      </c>
      <c r="HW57">
        <f>HW34*HW12</f>
        <v/>
      </c>
      <c r="HX57">
        <f>HX34*HX12</f>
        <v/>
      </c>
      <c r="HY57">
        <f>HY34*HY12</f>
        <v/>
      </c>
      <c r="HZ57">
        <f>HZ34*HZ12</f>
        <v/>
      </c>
      <c r="IA57">
        <f>IA34*IA12</f>
        <v/>
      </c>
      <c r="IB57">
        <f>IB34*IB12</f>
        <v/>
      </c>
      <c r="IC57">
        <f>IC34*IC12</f>
        <v/>
      </c>
      <c r="ID57">
        <f>ID34*ID12</f>
        <v/>
      </c>
      <c r="IE57">
        <f>IE34*IE12</f>
        <v/>
      </c>
      <c r="IF57">
        <f>IF34*IF12</f>
        <v/>
      </c>
      <c r="IG57">
        <f>IG34*IG12</f>
        <v/>
      </c>
      <c r="IH57">
        <f>IH34*IH12</f>
        <v/>
      </c>
      <c r="II57">
        <f>II34*II12</f>
        <v/>
      </c>
      <c r="IJ57">
        <f>IJ34*IJ12</f>
        <v/>
      </c>
      <c r="IK57">
        <f>IK34*IK12</f>
        <v/>
      </c>
      <c r="IL57">
        <f>IL34*IL12</f>
        <v/>
      </c>
      <c r="IM57">
        <f>IM34*IM12</f>
        <v/>
      </c>
      <c r="IN57">
        <f>IN34*IN12</f>
        <v/>
      </c>
      <c r="IO57">
        <f>IO34*IO12</f>
        <v/>
      </c>
      <c r="IP57">
        <f>IP34*IP12</f>
        <v/>
      </c>
      <c r="IQ57">
        <f>IQ34*IQ12</f>
        <v/>
      </c>
      <c r="IR57">
        <f>IR34*IR12</f>
        <v/>
      </c>
      <c r="IS57">
        <f>IS34*IS12</f>
        <v/>
      </c>
      <c r="IT57">
        <f>IT34*IT12</f>
        <v/>
      </c>
      <c r="IU57">
        <f>IU34*IU12</f>
        <v/>
      </c>
      <c r="IV57">
        <f>IV34*IV12</f>
        <v/>
      </c>
      <c r="IW57">
        <f>IW34*IW12</f>
        <v/>
      </c>
      <c r="IX57">
        <f>IX34*IX12</f>
        <v/>
      </c>
      <c r="IY57">
        <f>IY34*IY12</f>
        <v/>
      </c>
      <c r="IZ57">
        <f>IZ34*IZ12</f>
        <v/>
      </c>
      <c r="JA57">
        <f>JA34*JA12</f>
        <v/>
      </c>
      <c r="JB57">
        <f>JB34*JB12</f>
        <v/>
      </c>
      <c r="JC57">
        <f>JC34*JC12</f>
        <v/>
      </c>
      <c r="JD57">
        <f>JD34*JD12</f>
        <v/>
      </c>
      <c r="JE57">
        <f>JE34*JE12</f>
        <v/>
      </c>
      <c r="JF57">
        <f>JF34*JF12</f>
        <v/>
      </c>
      <c r="JG57">
        <f>JG34*JG12</f>
        <v/>
      </c>
      <c r="JH57">
        <f>JH34*JH12</f>
        <v/>
      </c>
      <c r="JI57">
        <f>JI34*JI12</f>
        <v/>
      </c>
      <c r="JJ57">
        <f>JJ34*JJ12</f>
        <v/>
      </c>
      <c r="JK57">
        <f>JK34*JK12</f>
        <v/>
      </c>
      <c r="JL57">
        <f>JL34*JL12</f>
        <v/>
      </c>
      <c r="JM57">
        <f>JM34*JM12</f>
        <v/>
      </c>
      <c r="JN57">
        <f>JN34*JN12</f>
        <v/>
      </c>
      <c r="JO57">
        <f>JO34*JO12</f>
        <v/>
      </c>
      <c r="JP57">
        <f>JP34*JP12</f>
        <v/>
      </c>
      <c r="JQ57">
        <f>JQ34*JQ12</f>
        <v/>
      </c>
      <c r="JR57">
        <f>JR34*JR12</f>
        <v/>
      </c>
      <c r="JS57">
        <f>JS34*JS12</f>
        <v/>
      </c>
      <c r="JT57">
        <f>JT34*JT12</f>
        <v/>
      </c>
      <c r="JU57">
        <f>JU34*JU12</f>
        <v/>
      </c>
      <c r="JV57">
        <f>JV34*JV12</f>
        <v/>
      </c>
      <c r="JW57">
        <f>JW34*JW12</f>
        <v/>
      </c>
      <c r="JX57">
        <f>JX34*JX12</f>
        <v/>
      </c>
      <c r="JY57">
        <f>JY34*JY12</f>
        <v/>
      </c>
      <c r="JZ57">
        <f>JZ34*JZ12</f>
        <v/>
      </c>
      <c r="KA57">
        <f>KA34*KA12</f>
        <v/>
      </c>
      <c r="KB57">
        <f>KB34*KB12</f>
        <v/>
      </c>
      <c r="KC57">
        <f>KC34*KC12</f>
        <v/>
      </c>
      <c r="KD57">
        <f>KD34*KD12</f>
        <v/>
      </c>
      <c r="KE57">
        <f>KE34*KE12</f>
        <v/>
      </c>
      <c r="KF57">
        <f>KF34*KF12</f>
        <v/>
      </c>
      <c r="KG57">
        <f>KG34*KG12</f>
        <v/>
      </c>
      <c r="KH57">
        <f>KH34*KH12</f>
        <v/>
      </c>
      <c r="KI57">
        <f>KI34*KI12</f>
        <v/>
      </c>
      <c r="KJ57">
        <f>KJ34*KJ12</f>
        <v/>
      </c>
      <c r="KK57">
        <f>KK34*KK12</f>
        <v/>
      </c>
      <c r="KL57">
        <f>KL34*KL12</f>
        <v/>
      </c>
      <c r="KM57">
        <f>KM34*KM12</f>
        <v/>
      </c>
      <c r="KN57">
        <f>KN34*KN12</f>
        <v/>
      </c>
      <c r="KO57">
        <f>KO34*KO12</f>
        <v/>
      </c>
      <c r="KP57">
        <f>KP34*KP12</f>
        <v/>
      </c>
      <c r="KQ57">
        <f>KQ34*KQ12</f>
        <v/>
      </c>
      <c r="KR57">
        <f>KR34*KR12</f>
        <v/>
      </c>
      <c r="KS57">
        <f>KS34*KS12</f>
        <v/>
      </c>
      <c r="KT57">
        <f>KT34*KT12</f>
        <v/>
      </c>
      <c r="KU57">
        <f>KU34*KU12</f>
        <v/>
      </c>
      <c r="KV57">
        <f>KV34*KV12</f>
        <v/>
      </c>
      <c r="KW57">
        <f>KW34*KW12</f>
        <v/>
      </c>
      <c r="KX57">
        <f>KX34*KX12</f>
        <v/>
      </c>
      <c r="KY57">
        <f>KY34*KY12</f>
        <v/>
      </c>
      <c r="KZ57">
        <f>KZ34*KZ12</f>
        <v/>
      </c>
      <c r="LA57">
        <f>LA34*LA12</f>
        <v/>
      </c>
      <c r="LB57">
        <f>LB34*LB12</f>
        <v/>
      </c>
      <c r="LC57">
        <f>LC34*LC12</f>
        <v/>
      </c>
      <c r="LD57">
        <f>LD34*LD12</f>
        <v/>
      </c>
      <c r="LE57">
        <f>LE34*LE12</f>
        <v/>
      </c>
      <c r="LF57">
        <f>LF34*LF12</f>
        <v/>
      </c>
      <c r="LG57">
        <f>LG34*LG12</f>
        <v/>
      </c>
      <c r="LH57">
        <f>LH34*LH12</f>
        <v/>
      </c>
      <c r="LI57">
        <f>LI34*LI12</f>
        <v/>
      </c>
      <c r="LJ57">
        <f>LJ34*LJ12</f>
        <v/>
      </c>
      <c r="LK57">
        <f>LK34*LK12</f>
        <v/>
      </c>
      <c r="LL57">
        <f>LL34*LL12</f>
        <v/>
      </c>
      <c r="LM57">
        <f>LM34*LM12</f>
        <v/>
      </c>
      <c r="LN57">
        <f>LN34*LN12</f>
        <v/>
      </c>
      <c r="LO57">
        <f>LO34*LO12</f>
        <v/>
      </c>
      <c r="LP57">
        <f>LP34*LP12</f>
        <v/>
      </c>
      <c r="LQ57">
        <f>LQ34*LQ12</f>
        <v/>
      </c>
      <c r="LR57">
        <f>LR34*LR12</f>
        <v/>
      </c>
      <c r="LS57">
        <f>LS34*LS12</f>
        <v/>
      </c>
      <c r="LT57">
        <f>LT34*LT12</f>
        <v/>
      </c>
      <c r="LU57">
        <f>LU34*LU12</f>
        <v/>
      </c>
      <c r="LV57">
        <f>LV34*LV12</f>
        <v/>
      </c>
      <c r="LW57">
        <f>LW34*LW12</f>
        <v/>
      </c>
      <c r="LX57">
        <f>LX34*LX12</f>
        <v/>
      </c>
      <c r="LY57">
        <f>LY34*LY12</f>
        <v/>
      </c>
      <c r="LZ57">
        <f>LZ34*LZ12</f>
        <v/>
      </c>
      <c r="MA57">
        <f>MA34*MA12</f>
        <v/>
      </c>
      <c r="MB57">
        <f>MB34*MB12</f>
        <v/>
      </c>
      <c r="MC57">
        <f>MC34*MC12</f>
        <v/>
      </c>
      <c r="MD57">
        <f>MD34*MD12</f>
        <v/>
      </c>
      <c r="ME57">
        <f>ME34*ME12</f>
        <v/>
      </c>
      <c r="MF57">
        <f>MF34*MF12</f>
        <v/>
      </c>
      <c r="MG57">
        <f>MG34*MG12</f>
        <v/>
      </c>
      <c r="MH57">
        <f>MH34*MH12</f>
        <v/>
      </c>
      <c r="MI57">
        <f>MI34*MI12</f>
        <v/>
      </c>
      <c r="MJ57">
        <f>MJ34*MJ12</f>
        <v/>
      </c>
      <c r="MK57">
        <f>MK34*MK12</f>
        <v/>
      </c>
      <c r="ML57">
        <f>ML34*ML12</f>
        <v/>
      </c>
      <c r="MM57">
        <f>MM34*MM12</f>
        <v/>
      </c>
      <c r="MN57">
        <f>MN34*MN12</f>
        <v/>
      </c>
      <c r="MO57">
        <f>MO34*MO12</f>
        <v/>
      </c>
      <c r="MP57">
        <f>MP34*MP12</f>
        <v/>
      </c>
      <c r="MQ57">
        <f>MQ34*MQ12</f>
        <v/>
      </c>
      <c r="MR57">
        <f>MR34*MR12</f>
        <v/>
      </c>
      <c r="MS57">
        <f>MS34*MS12</f>
        <v/>
      </c>
      <c r="MT57">
        <f>MT34*MT12</f>
        <v/>
      </c>
      <c r="MU57">
        <f>MU34*MU12</f>
        <v/>
      </c>
      <c r="MV57">
        <f>MV34*MV12</f>
        <v/>
      </c>
      <c r="MW57">
        <f>MW34*MW12</f>
        <v/>
      </c>
      <c r="MX57">
        <f>MX34*MX12</f>
        <v/>
      </c>
      <c r="MY57">
        <f>MY34*MY12</f>
        <v/>
      </c>
      <c r="MZ57">
        <f>MZ34*MZ12</f>
        <v/>
      </c>
      <c r="NA57">
        <f>NA34*NA12</f>
        <v/>
      </c>
      <c r="NB57">
        <f>NB34*NB12</f>
        <v/>
      </c>
      <c r="NC57">
        <f>NC34*NC12</f>
        <v/>
      </c>
      <c r="ND57">
        <f>ND34*ND12</f>
        <v/>
      </c>
      <c r="NE57">
        <f>NE34*NE12</f>
        <v/>
      </c>
      <c r="NF57">
        <f>NF34*NF12</f>
        <v/>
      </c>
      <c r="NG57">
        <f>NG34*NG12</f>
        <v/>
      </c>
      <c r="NH57">
        <f>NH34*NH12</f>
        <v/>
      </c>
      <c r="NI57">
        <f>NI34*NI12</f>
        <v/>
      </c>
      <c r="NJ57">
        <f>NJ34*NJ12</f>
        <v/>
      </c>
      <c r="NK57">
        <f>NK34*NK12</f>
        <v/>
      </c>
      <c r="NL57">
        <f>NL34*NL12</f>
        <v/>
      </c>
      <c r="NM57">
        <f>NM34*NM12</f>
        <v/>
      </c>
      <c r="NN57">
        <f>NN34*NN12</f>
        <v/>
      </c>
      <c r="NO57">
        <f>NO34*NO12</f>
        <v/>
      </c>
      <c r="NP57">
        <f>NP34*NP12</f>
        <v/>
      </c>
      <c r="NQ57">
        <f>NQ34*NQ12</f>
        <v/>
      </c>
      <c r="NR57">
        <f>NR34*NR12</f>
        <v/>
      </c>
      <c r="NS57">
        <f>NS34*NS12</f>
        <v/>
      </c>
      <c r="NT57">
        <f>NT34*NT12</f>
        <v/>
      </c>
      <c r="NU57">
        <f>NU34*NU12</f>
        <v/>
      </c>
      <c r="NV57">
        <f>NV34*NV12</f>
        <v/>
      </c>
      <c r="NW57">
        <f>NW34*NW12</f>
        <v/>
      </c>
      <c r="NX57">
        <f>NX34*NX12</f>
        <v/>
      </c>
      <c r="NY57">
        <f>NY34*NY12</f>
        <v/>
      </c>
      <c r="NZ57">
        <f>NZ34*NZ12</f>
        <v/>
      </c>
      <c r="OA57">
        <f>OA34*OA12</f>
        <v/>
      </c>
      <c r="OB57">
        <f>OB34*OB12</f>
        <v/>
      </c>
      <c r="OC57">
        <f>OC34*OC12</f>
        <v/>
      </c>
      <c r="OD57">
        <f>OD34*OD12</f>
        <v/>
      </c>
      <c r="OE57">
        <f>OE34*OE12</f>
        <v/>
      </c>
      <c r="OF57">
        <f>OF34*OF12</f>
        <v/>
      </c>
      <c r="OG57">
        <f>OG34*OG12</f>
        <v/>
      </c>
      <c r="OH57">
        <f>OH34*OH12</f>
        <v/>
      </c>
      <c r="OI57">
        <f>OI34*OI12</f>
        <v/>
      </c>
      <c r="OJ57">
        <f>OJ34*OJ12</f>
        <v/>
      </c>
      <c r="OK57">
        <f>OK34*OK12</f>
        <v/>
      </c>
      <c r="OL57">
        <f>OL34*OL12</f>
        <v/>
      </c>
      <c r="OM57">
        <f>OM34*OM12</f>
        <v/>
      </c>
      <c r="ON57">
        <f>ON34*ON12</f>
        <v/>
      </c>
      <c r="OO57">
        <f>OO34*OO12</f>
        <v/>
      </c>
      <c r="OP57">
        <f>OP34*OP12</f>
        <v/>
      </c>
      <c r="OQ57">
        <f>OQ34*OQ12</f>
        <v/>
      </c>
      <c r="OR57">
        <f>OR34*OR12</f>
        <v/>
      </c>
      <c r="OS57">
        <f>OS34*OS12</f>
        <v/>
      </c>
      <c r="OT57">
        <f>OT34*OT12</f>
        <v/>
      </c>
      <c r="OU57">
        <f>OU34*OU12</f>
        <v/>
      </c>
      <c r="OV57">
        <f>OV34*OV12</f>
        <v/>
      </c>
      <c r="OW57">
        <f>OW34*OW12</f>
        <v/>
      </c>
      <c r="OX57">
        <f>OX34*OX12</f>
        <v/>
      </c>
      <c r="OY57">
        <f>OY34*OY12</f>
        <v/>
      </c>
      <c r="OZ57">
        <f>OZ34*OZ12</f>
        <v/>
      </c>
      <c r="PA57">
        <f>PA34*PA12</f>
        <v/>
      </c>
      <c r="PB57">
        <f>PB34*PB12</f>
        <v/>
      </c>
      <c r="PC57">
        <f>PC34*PC12</f>
        <v/>
      </c>
      <c r="PD57">
        <f>PD34*PD12</f>
        <v/>
      </c>
      <c r="PE57">
        <f>PE34*PE12</f>
        <v/>
      </c>
      <c r="PF57">
        <f>PF34*PF12</f>
        <v/>
      </c>
      <c r="PG57">
        <f>PG34*PG12</f>
        <v/>
      </c>
      <c r="PH57">
        <f>PH34*PH12</f>
        <v/>
      </c>
      <c r="PI57">
        <f>PI34*PI12</f>
        <v/>
      </c>
      <c r="PJ57">
        <f>PJ34*PJ12</f>
        <v/>
      </c>
      <c r="PK57">
        <f>PK34*PK12</f>
        <v/>
      </c>
      <c r="PL57">
        <f>PL34*PL12</f>
        <v/>
      </c>
      <c r="PM57">
        <f>PM34*PM12</f>
        <v/>
      </c>
      <c r="PN57">
        <f>PN34*PN12</f>
        <v/>
      </c>
      <c r="PO57">
        <f>PO34*PO12</f>
        <v/>
      </c>
      <c r="PP57">
        <f>PP34*PP12</f>
        <v/>
      </c>
      <c r="PQ57">
        <f>PQ34*PQ12</f>
        <v/>
      </c>
      <c r="PR57">
        <f>PR34*PR12</f>
        <v/>
      </c>
      <c r="PS57">
        <f>PS34*PS12</f>
        <v/>
      </c>
      <c r="PT57">
        <f>PT34*PT12</f>
        <v/>
      </c>
      <c r="PU57">
        <f>PU34*PU12</f>
        <v/>
      </c>
      <c r="PV57">
        <f>PV34*PV12</f>
        <v/>
      </c>
      <c r="PW57">
        <f>PW34*PW12</f>
        <v/>
      </c>
      <c r="PX57">
        <f>PX34*PX12</f>
        <v/>
      </c>
      <c r="PY57">
        <f>PY34*PY12</f>
        <v/>
      </c>
      <c r="PZ57">
        <f>PZ34*PZ12</f>
        <v/>
      </c>
      <c r="QA57">
        <f>QA34*QA12</f>
        <v/>
      </c>
      <c r="QB57">
        <f>QB34*QB12</f>
        <v/>
      </c>
      <c r="QC57">
        <f>QC34*QC12</f>
        <v/>
      </c>
      <c r="QD57">
        <f>QD34*QD12</f>
        <v/>
      </c>
      <c r="QE57">
        <f>QE34*QE12</f>
        <v/>
      </c>
      <c r="QF57">
        <f>QF34*QF12</f>
        <v/>
      </c>
      <c r="QG57">
        <f>QG34*QG12</f>
        <v/>
      </c>
      <c r="QH57">
        <f>QH34*QH12</f>
        <v/>
      </c>
      <c r="QI57">
        <f>QI34*QI12</f>
        <v/>
      </c>
      <c r="QJ57">
        <f>QJ34*QJ12</f>
        <v/>
      </c>
      <c r="QK57">
        <f>QK34*QK12</f>
        <v/>
      </c>
      <c r="QL57">
        <f>QL34*QL12</f>
        <v/>
      </c>
      <c r="QM57">
        <f>QM34*QM12</f>
        <v/>
      </c>
      <c r="QN57">
        <f>QN34*QN12</f>
        <v/>
      </c>
      <c r="QO57">
        <f>QO34*QO12</f>
        <v/>
      </c>
      <c r="QP57">
        <f>QP34*QP12</f>
        <v/>
      </c>
      <c r="QQ57">
        <f>QQ34*QQ12</f>
        <v/>
      </c>
      <c r="QR57">
        <f>QR34*QR12</f>
        <v/>
      </c>
      <c r="QS57">
        <f>QS34*QS12</f>
        <v/>
      </c>
      <c r="QT57">
        <f>QT34*QT12</f>
        <v/>
      </c>
      <c r="QU57">
        <f>QU34*QU12</f>
        <v/>
      </c>
      <c r="QV57">
        <f>QV34*QV12</f>
        <v/>
      </c>
      <c r="QW57">
        <f>QW34*QW12</f>
        <v/>
      </c>
      <c r="QX57">
        <f>QX34*QX12</f>
        <v/>
      </c>
      <c r="QY57">
        <f>QY34*QY12</f>
        <v/>
      </c>
      <c r="QZ57">
        <f>QZ34*QZ12</f>
        <v/>
      </c>
      <c r="RA57">
        <f>RA34*RA12</f>
        <v/>
      </c>
      <c r="RB57">
        <f>RB34*RB12</f>
        <v/>
      </c>
      <c r="RC57">
        <f>RC34*RC12</f>
        <v/>
      </c>
      <c r="RD57">
        <f>RD34*RD12</f>
        <v/>
      </c>
      <c r="RE57">
        <f>RE34*RE12</f>
        <v/>
      </c>
      <c r="RF57">
        <f>RF34*RF12</f>
        <v/>
      </c>
      <c r="RG57">
        <f>RG34*RG12</f>
        <v/>
      </c>
      <c r="RH57">
        <f>RH34*RH12</f>
        <v/>
      </c>
      <c r="RI57">
        <f>RI34*RI12</f>
        <v/>
      </c>
      <c r="RJ57">
        <f>RJ34*RJ12</f>
        <v/>
      </c>
      <c r="RK57">
        <f>RK34*RK12</f>
        <v/>
      </c>
      <c r="RL57">
        <f>RL34*RL12</f>
        <v/>
      </c>
      <c r="RM57">
        <f>RM34*RM12</f>
        <v/>
      </c>
      <c r="RN57">
        <f>RN34*RN12</f>
        <v/>
      </c>
      <c r="RO57">
        <f>RO34*RO12</f>
        <v/>
      </c>
      <c r="RP57">
        <f>RP34*RP12</f>
        <v/>
      </c>
      <c r="RQ57">
        <f>RQ34*RQ12</f>
        <v/>
      </c>
      <c r="RR57">
        <f>RR34*RR12</f>
        <v/>
      </c>
      <c r="RS57">
        <f>RS34*RS12</f>
        <v/>
      </c>
      <c r="RT57">
        <f>RT34*RT12</f>
        <v/>
      </c>
      <c r="RU57">
        <f>RU34*RU12</f>
        <v/>
      </c>
      <c r="RV57">
        <f>RV34*RV12</f>
        <v/>
      </c>
      <c r="RW57">
        <f>RW34*RW12</f>
        <v/>
      </c>
      <c r="RX57">
        <f>RX34*RX12</f>
        <v/>
      </c>
      <c r="RY57">
        <f>RY34*RY12</f>
        <v/>
      </c>
      <c r="RZ57">
        <f>RZ34*RZ12</f>
        <v/>
      </c>
      <c r="SA57">
        <f>SA34*SA12</f>
        <v/>
      </c>
      <c r="SB57">
        <f>SB34*SB12</f>
        <v/>
      </c>
      <c r="SC57">
        <f>SC34*SC12</f>
        <v/>
      </c>
      <c r="SD57">
        <f>SD34*SD12</f>
        <v/>
      </c>
      <c r="SE57">
        <f>SE34*SE12</f>
        <v/>
      </c>
      <c r="SF57">
        <f>SF34*SF12</f>
        <v/>
      </c>
      <c r="SG57">
        <f>SG34*SG12</f>
        <v/>
      </c>
      <c r="SH57">
        <f>SH34*SH12</f>
        <v/>
      </c>
      <c r="SI57">
        <f>SI34*SI12</f>
        <v/>
      </c>
      <c r="SJ57">
        <f>SJ34*SJ12</f>
        <v/>
      </c>
      <c r="SK57">
        <f>SK34*SK12</f>
        <v/>
      </c>
      <c r="SL57">
        <f>SL34*SL12</f>
        <v/>
      </c>
      <c r="SM57">
        <f>SM34*SM12</f>
        <v/>
      </c>
      <c r="SN57">
        <f>SN34*SN12</f>
        <v/>
      </c>
      <c r="SO57">
        <f>SO34*SO12</f>
        <v/>
      </c>
      <c r="SP57">
        <f>SP34*SP12</f>
        <v/>
      </c>
      <c r="SQ57">
        <f>SQ34*SQ12</f>
        <v/>
      </c>
      <c r="SR57">
        <f>SR34*SR12</f>
        <v/>
      </c>
      <c r="SS57">
        <f>SS34*SS12</f>
        <v/>
      </c>
      <c r="ST57">
        <f>ST34*ST12</f>
        <v/>
      </c>
      <c r="SU57">
        <f>SU34*SU12</f>
        <v/>
      </c>
      <c r="SV57">
        <f>SV34*SV12</f>
        <v/>
      </c>
      <c r="SW57">
        <f>SW34*SW12</f>
        <v/>
      </c>
      <c r="SX57">
        <f>SX34*SX12</f>
        <v/>
      </c>
      <c r="SY57">
        <f>SY34*SY12</f>
        <v/>
      </c>
      <c r="SZ57">
        <f>SZ34*SZ12</f>
        <v/>
      </c>
      <c r="TA57">
        <f>TA34*TA12</f>
        <v/>
      </c>
      <c r="TB57">
        <f>TB34*TB12</f>
        <v/>
      </c>
      <c r="TC57">
        <f>TC34*TC12</f>
        <v/>
      </c>
      <c r="TD57">
        <f>TD34*TD12</f>
        <v/>
      </c>
      <c r="TE57">
        <f>TE34*TE12</f>
        <v/>
      </c>
      <c r="TF57">
        <f>TF34*TF12</f>
        <v/>
      </c>
      <c r="TG57">
        <f>TG34*TG12</f>
        <v/>
      </c>
      <c r="TH57">
        <f>TH34*TH12</f>
        <v/>
      </c>
      <c r="TI57">
        <f>TI34*TI12</f>
        <v/>
      </c>
      <c r="TJ57">
        <f>TJ34*TJ12</f>
        <v/>
      </c>
      <c r="TK57">
        <f>TK34*TK12</f>
        <v/>
      </c>
      <c r="TL57">
        <f>TL34*TL12</f>
        <v/>
      </c>
      <c r="TM57">
        <f>TM34*TM12</f>
        <v/>
      </c>
      <c r="TN57">
        <f>TN34*TN12</f>
        <v/>
      </c>
      <c r="TO57">
        <f>TO34*TO12</f>
        <v/>
      </c>
      <c r="TP57">
        <f>TP34*TP12</f>
        <v/>
      </c>
      <c r="TQ57">
        <f>TQ34*TQ12</f>
        <v/>
      </c>
      <c r="TR57">
        <f>TR34*TR12</f>
        <v/>
      </c>
      <c r="TS57">
        <f>TS34*TS12</f>
        <v/>
      </c>
      <c r="TT57">
        <f>TT34*TT12</f>
        <v/>
      </c>
      <c r="TU57">
        <f>TU34*TU12</f>
        <v/>
      </c>
      <c r="TV57">
        <f>TV34*TV12</f>
        <v/>
      </c>
      <c r="TW57">
        <f>TW34*TW12</f>
        <v/>
      </c>
      <c r="TX57">
        <f>TX34*TX12</f>
        <v/>
      </c>
      <c r="TY57">
        <f>TY34*TY12</f>
        <v/>
      </c>
      <c r="TZ57">
        <f>TZ34*TZ12</f>
        <v/>
      </c>
    </row>
    <row r="58" spans="1:546">
      <c r="A58" t="s">
        <v>17</v>
      </c>
      <c r="B58" t="s">
        <v>5</v>
      </c>
      <c r="BC58">
        <f>BC35*BC13</f>
        <v/>
      </c>
      <c r="BD58">
        <f>BD35*BD13</f>
        <v/>
      </c>
      <c r="BE58">
        <f>BE35*BE13</f>
        <v/>
      </c>
      <c r="BF58">
        <f>BF35*BF13</f>
        <v/>
      </c>
      <c r="BG58">
        <f>BG35*BG13</f>
        <v/>
      </c>
      <c r="BH58">
        <f>BH35*BH13</f>
        <v/>
      </c>
      <c r="BI58">
        <f>BI35*BI13</f>
        <v/>
      </c>
      <c r="BJ58">
        <f>BJ35*BJ13</f>
        <v/>
      </c>
      <c r="BK58">
        <f>BK35*BK13</f>
        <v/>
      </c>
      <c r="BL58">
        <f>BL35*BL13</f>
        <v/>
      </c>
      <c r="BM58">
        <f>BM35*BM13</f>
        <v/>
      </c>
      <c r="BN58">
        <f>BN35*BN13</f>
        <v/>
      </c>
      <c r="BO58">
        <f>BO35*BO13</f>
        <v/>
      </c>
      <c r="BP58">
        <f>BP35*BP13</f>
        <v/>
      </c>
      <c r="BQ58">
        <f>BQ35*BQ13</f>
        <v/>
      </c>
      <c r="BR58">
        <f>BR35*BR13</f>
        <v/>
      </c>
      <c r="BS58">
        <f>BS35*BS13</f>
        <v/>
      </c>
      <c r="BT58">
        <f>BT35*BT13</f>
        <v/>
      </c>
      <c r="BU58">
        <f>BU35*BU13</f>
        <v/>
      </c>
      <c r="BV58">
        <f>BV35*BV13</f>
        <v/>
      </c>
      <c r="BW58">
        <f>BW35*BW13</f>
        <v/>
      </c>
      <c r="BX58">
        <f>BX35*BX13</f>
        <v/>
      </c>
      <c r="BY58">
        <f>BY35*BY13</f>
        <v/>
      </c>
      <c r="BZ58">
        <f>BZ35*BZ13</f>
        <v/>
      </c>
      <c r="CA58">
        <f>CA35*CA13</f>
        <v/>
      </c>
      <c r="CB58">
        <f>CB35*CB13</f>
        <v/>
      </c>
      <c r="CC58">
        <f>CC35*CC13</f>
        <v/>
      </c>
      <c r="CD58">
        <f>CD35*CD13</f>
        <v/>
      </c>
      <c r="CE58">
        <f>CE35*CE13</f>
        <v/>
      </c>
      <c r="CF58">
        <f>CF35*CF13</f>
        <v/>
      </c>
      <c r="CG58">
        <f>CG35*CG13</f>
        <v/>
      </c>
      <c r="CH58">
        <f>CH35*CH13</f>
        <v/>
      </c>
      <c r="CI58">
        <f>CI35*CI13</f>
        <v/>
      </c>
      <c r="CJ58">
        <f>CJ35*CJ13</f>
        <v/>
      </c>
      <c r="CK58">
        <f>CK35*CK13</f>
        <v/>
      </c>
      <c r="CL58">
        <f>CL35*CL13</f>
        <v/>
      </c>
      <c r="CM58">
        <f>CM35*CM13</f>
        <v/>
      </c>
      <c r="CN58">
        <f>CN35*CN13</f>
        <v/>
      </c>
      <c r="CO58">
        <f>CO35*CO13</f>
        <v/>
      </c>
      <c r="CP58">
        <f>CP35*CP13</f>
        <v/>
      </c>
      <c r="CQ58">
        <f>CQ35*CQ13</f>
        <v/>
      </c>
      <c r="CR58">
        <f>CR35*CR13</f>
        <v/>
      </c>
      <c r="CS58">
        <f>CS35*CS13</f>
        <v/>
      </c>
      <c r="CT58">
        <f>CT35*CT13</f>
        <v/>
      </c>
      <c r="CU58">
        <f>CU35*CU13</f>
        <v/>
      </c>
      <c r="CV58">
        <f>CV35*CV13</f>
        <v/>
      </c>
      <c r="CW58">
        <f>CW35*CW13</f>
        <v/>
      </c>
      <c r="CX58">
        <f>CX35*CX13</f>
        <v/>
      </c>
      <c r="CY58">
        <f>CY35*CY13</f>
        <v/>
      </c>
      <c r="CZ58">
        <f>CZ35*CZ13</f>
        <v/>
      </c>
      <c r="DA58">
        <f>DA35*DA13</f>
        <v/>
      </c>
      <c r="DB58">
        <f>DB35*DB13</f>
        <v/>
      </c>
      <c r="DC58">
        <f>DC35*DC13</f>
        <v/>
      </c>
      <c r="DD58">
        <f>DD35*DD13</f>
        <v/>
      </c>
      <c r="DE58">
        <f>DE35*DE13</f>
        <v/>
      </c>
      <c r="DF58">
        <f>DF35*DF13</f>
        <v/>
      </c>
      <c r="DG58">
        <f>DG35*DG13</f>
        <v/>
      </c>
      <c r="DH58">
        <f>DH35*DH13</f>
        <v/>
      </c>
      <c r="DI58">
        <f>DI35*DI13</f>
        <v/>
      </c>
      <c r="DJ58">
        <f>DJ35*DJ13</f>
        <v/>
      </c>
      <c r="DK58">
        <f>DK35*DK13</f>
        <v/>
      </c>
      <c r="DL58">
        <f>DL35*DL13</f>
        <v/>
      </c>
      <c r="DM58">
        <f>DM35*DM13</f>
        <v/>
      </c>
      <c r="DN58">
        <f>DN35*DN13</f>
        <v/>
      </c>
      <c r="DO58">
        <f>DO35*DO13</f>
        <v/>
      </c>
      <c r="DP58">
        <f>DP35*DP13</f>
        <v/>
      </c>
      <c r="DQ58">
        <f>DQ35*DQ13</f>
        <v/>
      </c>
      <c r="DR58">
        <f>DR35*DR13</f>
        <v/>
      </c>
      <c r="DS58">
        <f>DS35*DS13</f>
        <v/>
      </c>
      <c r="DT58">
        <f>DT35*DT13</f>
        <v/>
      </c>
      <c r="DU58">
        <f>DU35*DU13</f>
        <v/>
      </c>
      <c r="DV58">
        <f>DV35*DV13</f>
        <v/>
      </c>
      <c r="DW58">
        <f>DW35*DW13</f>
        <v/>
      </c>
      <c r="DX58">
        <f>DX35*DX13</f>
        <v/>
      </c>
      <c r="DY58">
        <f>DY35*DY13</f>
        <v/>
      </c>
      <c r="DZ58">
        <f>DZ35*DZ13</f>
        <v/>
      </c>
      <c r="EA58">
        <f>EA35*EA13</f>
        <v/>
      </c>
      <c r="EB58">
        <f>EB35*EB13</f>
        <v/>
      </c>
      <c r="EC58">
        <f>EC35*EC13</f>
        <v/>
      </c>
      <c r="ED58">
        <f>ED35*ED13</f>
        <v/>
      </c>
      <c r="EE58">
        <f>EE35*EE13</f>
        <v/>
      </c>
      <c r="EF58">
        <f>EF35*EF13</f>
        <v/>
      </c>
      <c r="EG58">
        <f>EG35*EG13</f>
        <v/>
      </c>
      <c r="EH58">
        <f>EH35*EH13</f>
        <v/>
      </c>
      <c r="EI58">
        <f>EI35*EI13</f>
        <v/>
      </c>
      <c r="EJ58">
        <f>EJ35*EJ13</f>
        <v/>
      </c>
      <c r="EK58">
        <f>EK35*EK13</f>
        <v/>
      </c>
      <c r="EL58">
        <f>EL35*EL13</f>
        <v/>
      </c>
      <c r="EM58">
        <f>EM35*EM13</f>
        <v/>
      </c>
      <c r="EN58">
        <f>EN35*EN13</f>
        <v/>
      </c>
      <c r="EO58">
        <f>EO35*EO13</f>
        <v/>
      </c>
      <c r="EP58">
        <f>EP35*EP13</f>
        <v/>
      </c>
      <c r="EQ58">
        <f>EQ35*EQ13</f>
        <v/>
      </c>
      <c r="ER58">
        <f>ER35*ER13</f>
        <v/>
      </c>
      <c r="ES58">
        <f>ES35*ES13</f>
        <v/>
      </c>
      <c r="ET58">
        <f>ET35*ET13</f>
        <v/>
      </c>
      <c r="EU58">
        <f>EU35*EU13</f>
        <v/>
      </c>
      <c r="EV58">
        <f>EV35*EV13</f>
        <v/>
      </c>
      <c r="EW58">
        <f>EW35*EW13</f>
        <v/>
      </c>
      <c r="EX58">
        <f>EX35*EX13</f>
        <v/>
      </c>
      <c r="EY58">
        <f>EY35*EY13</f>
        <v/>
      </c>
      <c r="EZ58">
        <f>EZ35*EZ13</f>
        <v/>
      </c>
      <c r="FA58">
        <f>FA35*FA13</f>
        <v/>
      </c>
      <c r="FB58">
        <f>FB35*FB13</f>
        <v/>
      </c>
      <c r="FC58">
        <f>FC35*FC13</f>
        <v/>
      </c>
      <c r="FD58">
        <f>FD35*FD13</f>
        <v/>
      </c>
      <c r="FE58">
        <f>FE35*FE13</f>
        <v/>
      </c>
      <c r="FF58">
        <f>FF35*FF13</f>
        <v/>
      </c>
      <c r="FG58">
        <f>FG35*FG13</f>
        <v/>
      </c>
      <c r="FH58">
        <f>FH35*FH13</f>
        <v/>
      </c>
      <c r="FI58">
        <f>FI35*FI13</f>
        <v/>
      </c>
      <c r="FJ58">
        <f>FJ35*FJ13</f>
        <v/>
      </c>
      <c r="FK58">
        <f>FK35*FK13</f>
        <v/>
      </c>
      <c r="FL58">
        <f>FL35*FL13</f>
        <v/>
      </c>
      <c r="FM58">
        <f>FM35*FM13</f>
        <v/>
      </c>
      <c r="FN58">
        <f>FN35*FN13</f>
        <v/>
      </c>
      <c r="FO58">
        <f>FO35*FO13</f>
        <v/>
      </c>
      <c r="FP58">
        <f>FP35*FP13</f>
        <v/>
      </c>
      <c r="FQ58">
        <f>FQ35*FQ13</f>
        <v/>
      </c>
      <c r="FR58">
        <f>FR35*FR13</f>
        <v/>
      </c>
      <c r="FS58">
        <f>FS35*FS13</f>
        <v/>
      </c>
      <c r="FT58">
        <f>FT35*FT13</f>
        <v/>
      </c>
      <c r="FU58">
        <f>FU35*FU13</f>
        <v/>
      </c>
      <c r="FV58">
        <f>FV35*FV13</f>
        <v/>
      </c>
      <c r="FW58">
        <f>FW35*FW13</f>
        <v/>
      </c>
      <c r="FX58">
        <f>FX35*FX13</f>
        <v/>
      </c>
      <c r="FY58">
        <f>FY35*FY13</f>
        <v/>
      </c>
      <c r="FZ58">
        <f>FZ35*FZ13</f>
        <v/>
      </c>
      <c r="GA58">
        <f>GA35*GA13</f>
        <v/>
      </c>
      <c r="GB58">
        <f>GB35*GB13</f>
        <v/>
      </c>
      <c r="GC58">
        <f>GC35*GC13</f>
        <v/>
      </c>
      <c r="GD58">
        <f>GD35*GD13</f>
        <v/>
      </c>
      <c r="GE58">
        <f>GE35*GE13</f>
        <v/>
      </c>
      <c r="GF58">
        <f>GF35*GF13</f>
        <v/>
      </c>
      <c r="GG58">
        <f>GG35*GG13</f>
        <v/>
      </c>
      <c r="GH58">
        <f>GH35*GH13</f>
        <v/>
      </c>
      <c r="GI58">
        <f>GI35*GI13</f>
        <v/>
      </c>
      <c r="GJ58">
        <f>GJ35*GJ13</f>
        <v/>
      </c>
      <c r="GK58">
        <f>GK35*GK13</f>
        <v/>
      </c>
      <c r="GL58">
        <f>GL35*GL13</f>
        <v/>
      </c>
      <c r="GM58">
        <f>GM35*GM13</f>
        <v/>
      </c>
      <c r="GN58">
        <f>GN35*GN13</f>
        <v/>
      </c>
      <c r="GO58">
        <f>GO35*GO13</f>
        <v/>
      </c>
      <c r="GP58">
        <f>GP35*GP13</f>
        <v/>
      </c>
      <c r="GQ58">
        <f>GQ35*GQ13</f>
        <v/>
      </c>
      <c r="GR58">
        <f>GR35*GR13</f>
        <v/>
      </c>
      <c r="GS58">
        <f>GS35*GS13</f>
        <v/>
      </c>
      <c r="GT58">
        <f>GT35*GT13</f>
        <v/>
      </c>
      <c r="GU58">
        <f>GU35*GU13</f>
        <v/>
      </c>
      <c r="GV58">
        <f>GV35*GV13</f>
        <v/>
      </c>
      <c r="GW58">
        <f>GW35*GW13</f>
        <v/>
      </c>
      <c r="GX58">
        <f>GX35*GX13</f>
        <v/>
      </c>
      <c r="GY58">
        <f>GY35*GY13</f>
        <v/>
      </c>
      <c r="GZ58">
        <f>GZ35*GZ13</f>
        <v/>
      </c>
      <c r="HA58">
        <f>HA35*HA13</f>
        <v/>
      </c>
      <c r="HB58">
        <f>HB35*HB13</f>
        <v/>
      </c>
      <c r="HC58">
        <f>HC35*HC13</f>
        <v/>
      </c>
      <c r="HD58">
        <f>HD35*HD13</f>
        <v/>
      </c>
      <c r="HE58">
        <f>HE35*HE13</f>
        <v/>
      </c>
      <c r="HF58">
        <f>HF35*HF13</f>
        <v/>
      </c>
      <c r="HG58">
        <f>HG35*HG13</f>
        <v/>
      </c>
      <c r="HH58">
        <f>HH35*HH13</f>
        <v/>
      </c>
      <c r="HI58">
        <f>HI35*HI13</f>
        <v/>
      </c>
      <c r="HJ58">
        <f>HJ35*HJ13</f>
        <v/>
      </c>
      <c r="HK58">
        <f>HK35*HK13</f>
        <v/>
      </c>
      <c r="HL58">
        <f>HL35*HL13</f>
        <v/>
      </c>
      <c r="HM58">
        <f>HM35*HM13</f>
        <v/>
      </c>
      <c r="HN58">
        <f>HN35*HN13</f>
        <v/>
      </c>
      <c r="HO58">
        <f>HO35*HO13</f>
        <v/>
      </c>
      <c r="HP58">
        <f>HP35*HP13</f>
        <v/>
      </c>
      <c r="HQ58">
        <f>HQ35*HQ13</f>
        <v/>
      </c>
      <c r="HR58">
        <f>HR35*HR13</f>
        <v/>
      </c>
      <c r="HS58">
        <f>HS35*HS13</f>
        <v/>
      </c>
      <c r="HT58">
        <f>HT35*HT13</f>
        <v/>
      </c>
      <c r="HU58">
        <f>HU35*HU13</f>
        <v/>
      </c>
      <c r="HV58">
        <f>HV35*HV13</f>
        <v/>
      </c>
      <c r="HW58">
        <f>HW35*HW13</f>
        <v/>
      </c>
      <c r="HX58">
        <f>HX35*HX13</f>
        <v/>
      </c>
      <c r="HY58">
        <f>HY35*HY13</f>
        <v/>
      </c>
      <c r="HZ58">
        <f>HZ35*HZ13</f>
        <v/>
      </c>
      <c r="IA58">
        <f>IA35*IA13</f>
        <v/>
      </c>
      <c r="IB58">
        <f>IB35*IB13</f>
        <v/>
      </c>
      <c r="IC58">
        <f>IC35*IC13</f>
        <v/>
      </c>
      <c r="ID58">
        <f>ID35*ID13</f>
        <v/>
      </c>
      <c r="IE58">
        <f>IE35*IE13</f>
        <v/>
      </c>
      <c r="IF58">
        <f>IF35*IF13</f>
        <v/>
      </c>
      <c r="IG58">
        <f>IG35*IG13</f>
        <v/>
      </c>
      <c r="IH58">
        <f>IH35*IH13</f>
        <v/>
      </c>
      <c r="II58">
        <f>II35*II13</f>
        <v/>
      </c>
      <c r="IJ58">
        <f>IJ35*IJ13</f>
        <v/>
      </c>
      <c r="IK58">
        <f>IK35*IK13</f>
        <v/>
      </c>
      <c r="IL58">
        <f>IL35*IL13</f>
        <v/>
      </c>
      <c r="IM58">
        <f>IM35*IM13</f>
        <v/>
      </c>
      <c r="IN58">
        <f>IN35*IN13</f>
        <v/>
      </c>
      <c r="IO58">
        <f>IO35*IO13</f>
        <v/>
      </c>
      <c r="IP58">
        <f>IP35*IP13</f>
        <v/>
      </c>
      <c r="IQ58">
        <f>IQ35*IQ13</f>
        <v/>
      </c>
      <c r="IR58">
        <f>IR35*IR13</f>
        <v/>
      </c>
      <c r="IS58">
        <f>IS35*IS13</f>
        <v/>
      </c>
      <c r="IT58">
        <f>IT35*IT13</f>
        <v/>
      </c>
      <c r="IU58">
        <f>IU35*IU13</f>
        <v/>
      </c>
      <c r="IV58">
        <f>IV35*IV13</f>
        <v/>
      </c>
      <c r="IW58">
        <f>IW35*IW13</f>
        <v/>
      </c>
      <c r="IX58">
        <f>IX35*IX13</f>
        <v/>
      </c>
      <c r="IY58">
        <f>IY35*IY13</f>
        <v/>
      </c>
      <c r="IZ58">
        <f>IZ35*IZ13</f>
        <v/>
      </c>
      <c r="JA58">
        <f>JA35*JA13</f>
        <v/>
      </c>
      <c r="JB58">
        <f>JB35*JB13</f>
        <v/>
      </c>
      <c r="JC58">
        <f>JC35*JC13</f>
        <v/>
      </c>
      <c r="JD58">
        <f>JD35*JD13</f>
        <v/>
      </c>
      <c r="JE58">
        <f>JE35*JE13</f>
        <v/>
      </c>
      <c r="JF58">
        <f>JF35*JF13</f>
        <v/>
      </c>
      <c r="JG58">
        <f>JG35*JG13</f>
        <v/>
      </c>
      <c r="JH58">
        <f>JH35*JH13</f>
        <v/>
      </c>
      <c r="JI58">
        <f>JI35*JI13</f>
        <v/>
      </c>
      <c r="JJ58">
        <f>JJ35*JJ13</f>
        <v/>
      </c>
      <c r="JK58">
        <f>JK35*JK13</f>
        <v/>
      </c>
      <c r="JL58">
        <f>JL35*JL13</f>
        <v/>
      </c>
      <c r="JM58">
        <f>JM35*JM13</f>
        <v/>
      </c>
      <c r="JN58">
        <f>JN35*JN13</f>
        <v/>
      </c>
      <c r="JO58">
        <f>JO35*JO13</f>
        <v/>
      </c>
      <c r="JP58">
        <f>JP35*JP13</f>
        <v/>
      </c>
      <c r="JQ58">
        <f>JQ35*JQ13</f>
        <v/>
      </c>
      <c r="JR58">
        <f>JR35*JR13</f>
        <v/>
      </c>
      <c r="JS58">
        <f>JS35*JS13</f>
        <v/>
      </c>
      <c r="JT58">
        <f>JT35*JT13</f>
        <v/>
      </c>
      <c r="JU58">
        <f>JU35*JU13</f>
        <v/>
      </c>
      <c r="JV58">
        <f>JV35*JV13</f>
        <v/>
      </c>
      <c r="JW58">
        <f>JW35*JW13</f>
        <v/>
      </c>
      <c r="JX58">
        <f>JX35*JX13</f>
        <v/>
      </c>
      <c r="JY58">
        <f>JY35*JY13</f>
        <v/>
      </c>
      <c r="JZ58">
        <f>JZ35*JZ13</f>
        <v/>
      </c>
      <c r="KA58">
        <f>KA35*KA13</f>
        <v/>
      </c>
      <c r="KB58">
        <f>KB35*KB13</f>
        <v/>
      </c>
      <c r="KC58">
        <f>KC35*KC13</f>
        <v/>
      </c>
      <c r="KD58">
        <f>KD35*KD13</f>
        <v/>
      </c>
      <c r="KE58">
        <f>KE35*KE13</f>
        <v/>
      </c>
      <c r="KF58">
        <f>KF35*KF13</f>
        <v/>
      </c>
      <c r="KG58">
        <f>KG35*KG13</f>
        <v/>
      </c>
      <c r="KH58">
        <f>KH35*KH13</f>
        <v/>
      </c>
      <c r="KI58">
        <f>KI35*KI13</f>
        <v/>
      </c>
      <c r="KJ58">
        <f>KJ35*KJ13</f>
        <v/>
      </c>
      <c r="KK58">
        <f>KK35*KK13</f>
        <v/>
      </c>
      <c r="KL58">
        <f>KL35*KL13</f>
        <v/>
      </c>
      <c r="KM58">
        <f>KM35*KM13</f>
        <v/>
      </c>
      <c r="KN58">
        <f>KN35*KN13</f>
        <v/>
      </c>
      <c r="KO58">
        <f>KO35*KO13</f>
        <v/>
      </c>
      <c r="KP58">
        <f>KP35*KP13</f>
        <v/>
      </c>
      <c r="KQ58">
        <f>KQ35*KQ13</f>
        <v/>
      </c>
      <c r="KR58">
        <f>KR35*KR13</f>
        <v/>
      </c>
      <c r="KS58">
        <f>KS35*KS13</f>
        <v/>
      </c>
      <c r="KT58">
        <f>KT35*KT13</f>
        <v/>
      </c>
      <c r="KU58">
        <f>KU35*KU13</f>
        <v/>
      </c>
      <c r="KV58">
        <f>KV35*KV13</f>
        <v/>
      </c>
      <c r="KW58">
        <f>KW35*KW13</f>
        <v/>
      </c>
      <c r="KX58">
        <f>KX35*KX13</f>
        <v/>
      </c>
      <c r="KY58">
        <f>KY35*KY13</f>
        <v/>
      </c>
      <c r="KZ58">
        <f>KZ35*KZ13</f>
        <v/>
      </c>
      <c r="LA58">
        <f>LA35*LA13</f>
        <v/>
      </c>
      <c r="LB58">
        <f>LB35*LB13</f>
        <v/>
      </c>
      <c r="LC58">
        <f>LC35*LC13</f>
        <v/>
      </c>
      <c r="LD58">
        <f>LD35*LD13</f>
        <v/>
      </c>
      <c r="LE58">
        <f>LE35*LE13</f>
        <v/>
      </c>
      <c r="LF58">
        <f>LF35*LF13</f>
        <v/>
      </c>
      <c r="LG58">
        <f>LG35*LG13</f>
        <v/>
      </c>
      <c r="LH58">
        <f>LH35*LH13</f>
        <v/>
      </c>
      <c r="LI58">
        <f>LI35*LI13</f>
        <v/>
      </c>
      <c r="LJ58">
        <f>LJ35*LJ13</f>
        <v/>
      </c>
      <c r="LK58">
        <f>LK35*LK13</f>
        <v/>
      </c>
      <c r="LL58">
        <f>LL35*LL13</f>
        <v/>
      </c>
      <c r="LM58">
        <f>LM35*LM13</f>
        <v/>
      </c>
      <c r="LN58">
        <f>LN35*LN13</f>
        <v/>
      </c>
      <c r="LO58">
        <f>LO35*LO13</f>
        <v/>
      </c>
      <c r="LP58">
        <f>LP35*LP13</f>
        <v/>
      </c>
      <c r="LQ58">
        <f>LQ35*LQ13</f>
        <v/>
      </c>
      <c r="LR58">
        <f>LR35*LR13</f>
        <v/>
      </c>
      <c r="LS58">
        <f>LS35*LS13</f>
        <v/>
      </c>
      <c r="LT58">
        <f>LT35*LT13</f>
        <v/>
      </c>
      <c r="LU58">
        <f>LU35*LU13</f>
        <v/>
      </c>
      <c r="LV58">
        <f>LV35*LV13</f>
        <v/>
      </c>
      <c r="LW58">
        <f>LW35*LW13</f>
        <v/>
      </c>
      <c r="LX58">
        <f>LX35*LX13</f>
        <v/>
      </c>
      <c r="LY58">
        <f>LY35*LY13</f>
        <v/>
      </c>
      <c r="LZ58">
        <f>LZ35*LZ13</f>
        <v/>
      </c>
      <c r="MA58">
        <f>MA35*MA13</f>
        <v/>
      </c>
      <c r="MB58">
        <f>MB35*MB13</f>
        <v/>
      </c>
      <c r="MC58">
        <f>MC35*MC13</f>
        <v/>
      </c>
      <c r="MD58">
        <f>MD35*MD13</f>
        <v/>
      </c>
      <c r="ME58">
        <f>ME35*ME13</f>
        <v/>
      </c>
      <c r="MF58">
        <f>MF35*MF13</f>
        <v/>
      </c>
      <c r="MG58">
        <f>MG35*MG13</f>
        <v/>
      </c>
      <c r="MH58">
        <f>MH35*MH13</f>
        <v/>
      </c>
      <c r="MI58">
        <f>MI35*MI13</f>
        <v/>
      </c>
      <c r="MJ58">
        <f>MJ35*MJ13</f>
        <v/>
      </c>
      <c r="MK58">
        <f>MK35*MK13</f>
        <v/>
      </c>
      <c r="ML58">
        <f>ML35*ML13</f>
        <v/>
      </c>
      <c r="MM58">
        <f>MM35*MM13</f>
        <v/>
      </c>
      <c r="MN58">
        <f>MN35*MN13</f>
        <v/>
      </c>
      <c r="MO58">
        <f>MO35*MO13</f>
        <v/>
      </c>
      <c r="MP58">
        <f>MP35*MP13</f>
        <v/>
      </c>
      <c r="MQ58">
        <f>MQ35*MQ13</f>
        <v/>
      </c>
      <c r="MR58">
        <f>MR35*MR13</f>
        <v/>
      </c>
      <c r="MS58">
        <f>MS35*MS13</f>
        <v/>
      </c>
      <c r="MT58">
        <f>MT35*MT13</f>
        <v/>
      </c>
      <c r="MU58">
        <f>MU35*MU13</f>
        <v/>
      </c>
      <c r="MV58">
        <f>MV35*MV13</f>
        <v/>
      </c>
      <c r="MW58">
        <f>MW35*MW13</f>
        <v/>
      </c>
      <c r="MX58">
        <f>MX35*MX13</f>
        <v/>
      </c>
      <c r="MY58">
        <f>MY35*MY13</f>
        <v/>
      </c>
      <c r="MZ58">
        <f>MZ35*MZ13</f>
        <v/>
      </c>
      <c r="NA58">
        <f>NA35*NA13</f>
        <v/>
      </c>
      <c r="NB58">
        <f>NB35*NB13</f>
        <v/>
      </c>
      <c r="NC58">
        <f>NC35*NC13</f>
        <v/>
      </c>
      <c r="ND58">
        <f>ND35*ND13</f>
        <v/>
      </c>
      <c r="NE58">
        <f>NE35*NE13</f>
        <v/>
      </c>
      <c r="NF58">
        <f>NF35*NF13</f>
        <v/>
      </c>
      <c r="NG58">
        <f>NG35*NG13</f>
        <v/>
      </c>
      <c r="NH58">
        <f>NH35*NH13</f>
        <v/>
      </c>
      <c r="NI58">
        <f>NI35*NI13</f>
        <v/>
      </c>
      <c r="NJ58">
        <f>NJ35*NJ13</f>
        <v/>
      </c>
      <c r="NK58">
        <f>NK35*NK13</f>
        <v/>
      </c>
      <c r="NL58">
        <f>NL35*NL13</f>
        <v/>
      </c>
      <c r="NM58">
        <f>NM35*NM13</f>
        <v/>
      </c>
      <c r="NN58">
        <f>NN35*NN13</f>
        <v/>
      </c>
      <c r="NO58">
        <f>NO35*NO13</f>
        <v/>
      </c>
      <c r="NP58">
        <f>NP35*NP13</f>
        <v/>
      </c>
      <c r="NQ58">
        <f>NQ35*NQ13</f>
        <v/>
      </c>
      <c r="NR58">
        <f>NR35*NR13</f>
        <v/>
      </c>
      <c r="NS58">
        <f>NS35*NS13</f>
        <v/>
      </c>
      <c r="NT58">
        <f>NT35*NT13</f>
        <v/>
      </c>
      <c r="NU58">
        <f>NU35*NU13</f>
        <v/>
      </c>
      <c r="NV58">
        <f>NV35*NV13</f>
        <v/>
      </c>
      <c r="NW58">
        <f>NW35*NW13</f>
        <v/>
      </c>
      <c r="NX58">
        <f>NX35*NX13</f>
        <v/>
      </c>
      <c r="NY58">
        <f>NY35*NY13</f>
        <v/>
      </c>
      <c r="NZ58">
        <f>NZ35*NZ13</f>
        <v/>
      </c>
      <c r="OA58">
        <f>OA35*OA13</f>
        <v/>
      </c>
      <c r="OB58">
        <f>OB35*OB13</f>
        <v/>
      </c>
      <c r="OC58">
        <f>OC35*OC13</f>
        <v/>
      </c>
      <c r="OD58">
        <f>OD35*OD13</f>
        <v/>
      </c>
      <c r="OE58">
        <f>OE35*OE13</f>
        <v/>
      </c>
      <c r="OF58">
        <f>OF35*OF13</f>
        <v/>
      </c>
      <c r="OG58">
        <f>OG35*OG13</f>
        <v/>
      </c>
      <c r="OH58">
        <f>OH35*OH13</f>
        <v/>
      </c>
      <c r="OI58">
        <f>OI35*OI13</f>
        <v/>
      </c>
      <c r="OJ58">
        <f>OJ35*OJ13</f>
        <v/>
      </c>
      <c r="OK58">
        <f>OK35*OK13</f>
        <v/>
      </c>
      <c r="OL58">
        <f>OL35*OL13</f>
        <v/>
      </c>
      <c r="OM58">
        <f>OM35*OM13</f>
        <v/>
      </c>
      <c r="ON58">
        <f>ON35*ON13</f>
        <v/>
      </c>
      <c r="OO58">
        <f>OO35*OO13</f>
        <v/>
      </c>
      <c r="OP58">
        <f>OP35*OP13</f>
        <v/>
      </c>
      <c r="OQ58">
        <f>OQ35*OQ13</f>
        <v/>
      </c>
      <c r="OR58">
        <f>OR35*OR13</f>
        <v/>
      </c>
      <c r="OS58">
        <f>OS35*OS13</f>
        <v/>
      </c>
      <c r="OT58">
        <f>OT35*OT13</f>
        <v/>
      </c>
      <c r="OU58">
        <f>OU35*OU13</f>
        <v/>
      </c>
      <c r="OV58">
        <f>OV35*OV13</f>
        <v/>
      </c>
      <c r="OW58">
        <f>OW35*OW13</f>
        <v/>
      </c>
      <c r="OX58">
        <f>OX35*OX13</f>
        <v/>
      </c>
      <c r="OY58">
        <f>OY35*OY13</f>
        <v/>
      </c>
      <c r="OZ58">
        <f>OZ35*OZ13</f>
        <v/>
      </c>
      <c r="PA58">
        <f>PA35*PA13</f>
        <v/>
      </c>
      <c r="PB58">
        <f>PB35*PB13</f>
        <v/>
      </c>
      <c r="PC58">
        <f>PC35*PC13</f>
        <v/>
      </c>
      <c r="PD58">
        <f>PD35*PD13</f>
        <v/>
      </c>
      <c r="PE58">
        <f>PE35*PE13</f>
        <v/>
      </c>
      <c r="PF58">
        <f>PF35*PF13</f>
        <v/>
      </c>
      <c r="PG58">
        <f>PG35*PG13</f>
        <v/>
      </c>
      <c r="PH58">
        <f>PH35*PH13</f>
        <v/>
      </c>
      <c r="PI58">
        <f>PI35*PI13</f>
        <v/>
      </c>
      <c r="PJ58">
        <f>PJ35*PJ13</f>
        <v/>
      </c>
      <c r="PK58">
        <f>PK35*PK13</f>
        <v/>
      </c>
      <c r="PL58">
        <f>PL35*PL13</f>
        <v/>
      </c>
      <c r="PM58">
        <f>PM35*PM13</f>
        <v/>
      </c>
      <c r="PN58">
        <f>PN35*PN13</f>
        <v/>
      </c>
      <c r="PO58">
        <f>PO35*PO13</f>
        <v/>
      </c>
      <c r="PP58">
        <f>PP35*PP13</f>
        <v/>
      </c>
      <c r="PQ58">
        <f>PQ35*PQ13</f>
        <v/>
      </c>
      <c r="PR58">
        <f>PR35*PR13</f>
        <v/>
      </c>
      <c r="PS58">
        <f>PS35*PS13</f>
        <v/>
      </c>
      <c r="PT58">
        <f>PT35*PT13</f>
        <v/>
      </c>
      <c r="PU58">
        <f>PU35*PU13</f>
        <v/>
      </c>
      <c r="PV58">
        <f>PV35*PV13</f>
        <v/>
      </c>
      <c r="PW58">
        <f>PW35*PW13</f>
        <v/>
      </c>
      <c r="PX58">
        <f>PX35*PX13</f>
        <v/>
      </c>
      <c r="PY58">
        <f>PY35*PY13</f>
        <v/>
      </c>
      <c r="PZ58">
        <f>PZ35*PZ13</f>
        <v/>
      </c>
      <c r="QA58">
        <f>QA35*QA13</f>
        <v/>
      </c>
      <c r="QB58">
        <f>QB35*QB13</f>
        <v/>
      </c>
      <c r="QC58">
        <f>QC35*QC13</f>
        <v/>
      </c>
      <c r="QD58">
        <f>QD35*QD13</f>
        <v/>
      </c>
      <c r="QE58">
        <f>QE35*QE13</f>
        <v/>
      </c>
      <c r="QF58">
        <f>QF35*QF13</f>
        <v/>
      </c>
      <c r="QG58">
        <f>QG35*QG13</f>
        <v/>
      </c>
      <c r="QH58">
        <f>QH35*QH13</f>
        <v/>
      </c>
      <c r="QI58">
        <f>QI35*QI13</f>
        <v/>
      </c>
      <c r="QJ58">
        <f>QJ35*QJ13</f>
        <v/>
      </c>
      <c r="QK58">
        <f>QK35*QK13</f>
        <v/>
      </c>
      <c r="QL58">
        <f>QL35*QL13</f>
        <v/>
      </c>
      <c r="QM58">
        <f>QM35*QM13</f>
        <v/>
      </c>
      <c r="QN58">
        <f>QN35*QN13</f>
        <v/>
      </c>
      <c r="QO58">
        <f>QO35*QO13</f>
        <v/>
      </c>
      <c r="QP58">
        <f>QP35*QP13</f>
        <v/>
      </c>
      <c r="QQ58">
        <f>QQ35*QQ13</f>
        <v/>
      </c>
      <c r="QR58">
        <f>QR35*QR13</f>
        <v/>
      </c>
      <c r="QS58">
        <f>QS35*QS13</f>
        <v/>
      </c>
      <c r="QT58">
        <f>QT35*QT13</f>
        <v/>
      </c>
      <c r="QU58">
        <f>QU35*QU13</f>
        <v/>
      </c>
      <c r="QV58">
        <f>QV35*QV13</f>
        <v/>
      </c>
      <c r="QW58">
        <f>QW35*QW13</f>
        <v/>
      </c>
      <c r="QX58">
        <f>QX35*QX13</f>
        <v/>
      </c>
      <c r="QY58">
        <f>QY35*QY13</f>
        <v/>
      </c>
      <c r="QZ58">
        <f>QZ35*QZ13</f>
        <v/>
      </c>
      <c r="RA58">
        <f>RA35*RA13</f>
        <v/>
      </c>
      <c r="RB58">
        <f>RB35*RB13</f>
        <v/>
      </c>
      <c r="RC58">
        <f>RC35*RC13</f>
        <v/>
      </c>
      <c r="RD58">
        <f>RD35*RD13</f>
        <v/>
      </c>
      <c r="RE58">
        <f>RE35*RE13</f>
        <v/>
      </c>
      <c r="RF58">
        <f>RF35*RF13</f>
        <v/>
      </c>
      <c r="RG58">
        <f>RG35*RG13</f>
        <v/>
      </c>
      <c r="RH58">
        <f>RH35*RH13</f>
        <v/>
      </c>
      <c r="RI58">
        <f>RI35*RI13</f>
        <v/>
      </c>
      <c r="RJ58">
        <f>RJ35*RJ13</f>
        <v/>
      </c>
      <c r="RK58">
        <f>RK35*RK13</f>
        <v/>
      </c>
      <c r="RL58">
        <f>RL35*RL13</f>
        <v/>
      </c>
      <c r="RM58">
        <f>RM35*RM13</f>
        <v/>
      </c>
      <c r="RN58">
        <f>RN35*RN13</f>
        <v/>
      </c>
      <c r="RO58">
        <f>RO35*RO13</f>
        <v/>
      </c>
      <c r="RP58">
        <f>RP35*RP13</f>
        <v/>
      </c>
      <c r="RQ58">
        <f>RQ35*RQ13</f>
        <v/>
      </c>
      <c r="RR58">
        <f>RR35*RR13</f>
        <v/>
      </c>
      <c r="RS58">
        <f>RS35*RS13</f>
        <v/>
      </c>
      <c r="RT58">
        <f>RT35*RT13</f>
        <v/>
      </c>
      <c r="RU58">
        <f>RU35*RU13</f>
        <v/>
      </c>
      <c r="RV58">
        <f>RV35*RV13</f>
        <v/>
      </c>
      <c r="RW58">
        <f>RW35*RW13</f>
        <v/>
      </c>
      <c r="RX58">
        <f>RX35*RX13</f>
        <v/>
      </c>
      <c r="RY58">
        <f>RY35*RY13</f>
        <v/>
      </c>
      <c r="RZ58">
        <f>RZ35*RZ13</f>
        <v/>
      </c>
      <c r="SA58">
        <f>SA35*SA13</f>
        <v/>
      </c>
      <c r="SB58">
        <f>SB35*SB13</f>
        <v/>
      </c>
      <c r="SC58">
        <f>SC35*SC13</f>
        <v/>
      </c>
      <c r="SD58">
        <f>SD35*SD13</f>
        <v/>
      </c>
      <c r="SE58">
        <f>SE35*SE13</f>
        <v/>
      </c>
      <c r="SF58">
        <f>SF35*SF13</f>
        <v/>
      </c>
      <c r="SG58">
        <f>SG35*SG13</f>
        <v/>
      </c>
      <c r="SH58">
        <f>SH35*SH13</f>
        <v/>
      </c>
      <c r="SI58">
        <f>SI35*SI13</f>
        <v/>
      </c>
      <c r="SJ58">
        <f>SJ35*SJ13</f>
        <v/>
      </c>
      <c r="SK58">
        <f>SK35*SK13</f>
        <v/>
      </c>
      <c r="SL58">
        <f>SL35*SL13</f>
        <v/>
      </c>
      <c r="SM58">
        <f>SM35*SM13</f>
        <v/>
      </c>
      <c r="SN58">
        <f>SN35*SN13</f>
        <v/>
      </c>
      <c r="SO58">
        <f>SO35*SO13</f>
        <v/>
      </c>
      <c r="SP58">
        <f>SP35*SP13</f>
        <v/>
      </c>
      <c r="SQ58">
        <f>SQ35*SQ13</f>
        <v/>
      </c>
      <c r="SR58">
        <f>SR35*SR13</f>
        <v/>
      </c>
      <c r="SS58">
        <f>SS35*SS13</f>
        <v/>
      </c>
      <c r="ST58">
        <f>ST35*ST13</f>
        <v/>
      </c>
      <c r="SU58">
        <f>SU35*SU13</f>
        <v/>
      </c>
      <c r="SV58">
        <f>SV35*SV13</f>
        <v/>
      </c>
      <c r="SW58">
        <f>SW35*SW13</f>
        <v/>
      </c>
      <c r="SX58">
        <f>SX35*SX13</f>
        <v/>
      </c>
      <c r="SY58">
        <f>SY35*SY13</f>
        <v/>
      </c>
      <c r="SZ58">
        <f>SZ35*SZ13</f>
        <v/>
      </c>
      <c r="TA58">
        <f>TA35*TA13</f>
        <v/>
      </c>
      <c r="TB58">
        <f>TB35*TB13</f>
        <v/>
      </c>
      <c r="TC58">
        <f>TC35*TC13</f>
        <v/>
      </c>
      <c r="TD58">
        <f>TD35*TD13</f>
        <v/>
      </c>
      <c r="TE58">
        <f>TE35*TE13</f>
        <v/>
      </c>
      <c r="TF58">
        <f>TF35*TF13</f>
        <v/>
      </c>
      <c r="TG58">
        <f>TG35*TG13</f>
        <v/>
      </c>
      <c r="TH58">
        <f>TH35*TH13</f>
        <v/>
      </c>
      <c r="TI58">
        <f>TI35*TI13</f>
        <v/>
      </c>
      <c r="TJ58">
        <f>TJ35*TJ13</f>
        <v/>
      </c>
      <c r="TK58">
        <f>TK35*TK13</f>
        <v/>
      </c>
      <c r="TL58">
        <f>TL35*TL13</f>
        <v/>
      </c>
      <c r="TM58">
        <f>TM35*TM13</f>
        <v/>
      </c>
      <c r="TN58">
        <f>TN35*TN13</f>
        <v/>
      </c>
      <c r="TO58">
        <f>TO35*TO13</f>
        <v/>
      </c>
      <c r="TP58">
        <f>TP35*TP13</f>
        <v/>
      </c>
      <c r="TQ58">
        <f>TQ35*TQ13</f>
        <v/>
      </c>
      <c r="TR58">
        <f>TR35*TR13</f>
        <v/>
      </c>
      <c r="TS58">
        <f>TS35*TS13</f>
        <v/>
      </c>
      <c r="TT58">
        <f>TT35*TT13</f>
        <v/>
      </c>
      <c r="TU58">
        <f>TU35*TU13</f>
        <v/>
      </c>
      <c r="TV58">
        <f>TV35*TV13</f>
        <v/>
      </c>
      <c r="TW58">
        <f>TW35*TW13</f>
        <v/>
      </c>
      <c r="TX58">
        <f>TX35*TX13</f>
        <v/>
      </c>
      <c r="TY58">
        <f>TY35*TY13</f>
        <v/>
      </c>
      <c r="TZ58">
        <f>TZ35*TZ13</f>
        <v/>
      </c>
    </row>
    <row r="59" spans="1:546">
      <c r="A59" t="s">
        <v>103</v>
      </c>
      <c r="B59" t="s">
        <v>5</v>
      </c>
      <c r="BC59">
        <f>SUM(BC61:BC68)</f>
        <v/>
      </c>
      <c r="BD59">
        <f>SUM(BD61:BD68)</f>
        <v/>
      </c>
      <c r="BE59">
        <f>SUM(BE61:BE68)</f>
        <v/>
      </c>
      <c r="BF59">
        <f>SUM(BF61:BF68)</f>
        <v/>
      </c>
      <c r="BG59">
        <f>SUM(BG61:BG68)</f>
        <v/>
      </c>
      <c r="BH59">
        <f>SUM(BH61:BH68)</f>
        <v/>
      </c>
      <c r="BI59">
        <f>SUM(BI61:BI68)</f>
        <v/>
      </c>
      <c r="BJ59">
        <f>SUM(BJ61:BJ68)</f>
        <v/>
      </c>
      <c r="BK59">
        <f>SUM(BK61:BK68)</f>
        <v/>
      </c>
      <c r="BL59">
        <f>SUM(BL61:BL68)</f>
        <v/>
      </c>
      <c r="BM59">
        <f>SUM(BM61:BM68)</f>
        <v/>
      </c>
      <c r="BN59">
        <f>SUM(BN61:BN68)</f>
        <v/>
      </c>
      <c r="BO59">
        <f>SUM(BO61:BO68)</f>
        <v/>
      </c>
      <c r="BP59">
        <f>SUM(BP61:BP68)</f>
        <v/>
      </c>
      <c r="BQ59">
        <f>SUM(BQ61:BQ68)</f>
        <v/>
      </c>
      <c r="BR59">
        <f>SUM(BR61:BR68)</f>
        <v/>
      </c>
      <c r="BS59">
        <f>SUM(BS61:BS68)</f>
        <v/>
      </c>
      <c r="BT59">
        <f>SUM(BT61:BT68)</f>
        <v/>
      </c>
      <c r="BU59">
        <f>SUM(BU61:BU68)</f>
        <v/>
      </c>
      <c r="BV59">
        <f>SUM(BV61:BV68)</f>
        <v/>
      </c>
      <c r="BW59">
        <f>SUM(BW61:BW68)</f>
        <v/>
      </c>
      <c r="BX59">
        <f>SUM(BX61:BX68)</f>
        <v/>
      </c>
      <c r="BY59">
        <f>SUM(BY61:BY68)</f>
        <v/>
      </c>
      <c r="BZ59">
        <f>SUM(BZ61:BZ68)</f>
        <v/>
      </c>
      <c r="CA59">
        <f>SUM(CA61:CA68)</f>
        <v/>
      </c>
      <c r="CB59">
        <f>SUM(CB61:CB68)</f>
        <v/>
      </c>
      <c r="CC59">
        <f>SUM(CC61:CC68)</f>
        <v/>
      </c>
      <c r="CD59">
        <f>SUM(CD61:CD68)</f>
        <v/>
      </c>
      <c r="CE59">
        <f>SUM(CE61:CE68)</f>
        <v/>
      </c>
      <c r="CF59">
        <f>SUM(CF61:CF68)</f>
        <v/>
      </c>
      <c r="CG59">
        <f>SUM(CG61:CG68)</f>
        <v/>
      </c>
      <c r="CH59">
        <f>SUM(CH61:CH68)</f>
        <v/>
      </c>
      <c r="CI59">
        <f>SUM(CI61:CI68)</f>
        <v/>
      </c>
      <c r="CJ59">
        <f>SUM(CJ61:CJ68)</f>
        <v/>
      </c>
      <c r="CK59">
        <f>SUM(CK61:CK68)</f>
        <v/>
      </c>
      <c r="CL59">
        <f>SUM(CL61:CL68)</f>
        <v/>
      </c>
      <c r="CM59">
        <f>SUM(CM61:CM68)</f>
        <v/>
      </c>
      <c r="CN59">
        <f>SUM(CN61:CN68)</f>
        <v/>
      </c>
      <c r="CO59">
        <f>SUM(CO61:CO68)</f>
        <v/>
      </c>
      <c r="CP59">
        <f>SUM(CP61:CP68)</f>
        <v/>
      </c>
      <c r="CQ59">
        <f>SUM(CQ61:CQ68)</f>
        <v/>
      </c>
      <c r="CR59">
        <f>SUM(CR61:CR68)</f>
        <v/>
      </c>
      <c r="CS59">
        <f>SUM(CS61:CS68)</f>
        <v/>
      </c>
      <c r="CT59">
        <f>SUM(CT61:CT68)</f>
        <v/>
      </c>
      <c r="CU59">
        <f>SUM(CU61:CU68)</f>
        <v/>
      </c>
      <c r="CV59">
        <f>SUM(CV61:CV68)</f>
        <v/>
      </c>
      <c r="CW59">
        <f>SUM(CW61:CW68)</f>
        <v/>
      </c>
      <c r="CX59">
        <f>SUM(CX61:CX68)</f>
        <v/>
      </c>
      <c r="CY59">
        <f>SUM(CY61:CY68)</f>
        <v/>
      </c>
      <c r="CZ59">
        <f>SUM(CZ61:CZ68)</f>
        <v/>
      </c>
      <c r="DA59">
        <f>SUM(DA61:DA68)</f>
        <v/>
      </c>
      <c r="DB59">
        <f>SUM(DB61:DB68)</f>
        <v/>
      </c>
      <c r="DC59">
        <f>SUM(DC61:DC68)</f>
        <v/>
      </c>
      <c r="DD59">
        <f>SUM(DD61:DD68)</f>
        <v/>
      </c>
      <c r="DE59">
        <f>SUM(DE61:DE68)</f>
        <v/>
      </c>
      <c r="DF59">
        <f>SUM(DF61:DF68)</f>
        <v/>
      </c>
      <c r="DG59">
        <f>SUM(DG61:DG68)</f>
        <v/>
      </c>
      <c r="DH59">
        <f>SUM(DH61:DH68)</f>
        <v/>
      </c>
      <c r="DI59">
        <f>SUM(DI61:DI68)</f>
        <v/>
      </c>
      <c r="DJ59">
        <f>SUM(DJ61:DJ68)</f>
        <v/>
      </c>
      <c r="DK59">
        <f>SUM(DK61:DK68)</f>
        <v/>
      </c>
      <c r="DL59">
        <f>SUM(DL61:DL68)</f>
        <v/>
      </c>
      <c r="DM59">
        <f>SUM(DM61:DM68)</f>
        <v/>
      </c>
      <c r="DN59">
        <f>SUM(DN61:DN68)</f>
        <v/>
      </c>
      <c r="DO59">
        <f>SUM(DO61:DO68)</f>
        <v/>
      </c>
      <c r="DP59">
        <f>SUM(DP61:DP68)</f>
        <v/>
      </c>
      <c r="DQ59">
        <f>SUM(DQ61:DQ68)</f>
        <v/>
      </c>
      <c r="DR59">
        <f>SUM(DR61:DR68)</f>
        <v/>
      </c>
      <c r="DS59">
        <f>SUM(DS61:DS68)</f>
        <v/>
      </c>
      <c r="DT59">
        <f>SUM(DT61:DT68)</f>
        <v/>
      </c>
      <c r="DU59">
        <f>SUM(DU61:DU68)</f>
        <v/>
      </c>
      <c r="DV59">
        <f>SUM(DV61:DV68)</f>
        <v/>
      </c>
      <c r="DW59">
        <f>SUM(DW61:DW68)</f>
        <v/>
      </c>
      <c r="DX59">
        <f>SUM(DX61:DX68)</f>
        <v/>
      </c>
      <c r="DY59">
        <f>SUM(DY61:DY68)</f>
        <v/>
      </c>
      <c r="DZ59">
        <f>SUM(DZ61:DZ68)</f>
        <v/>
      </c>
      <c r="EA59">
        <f>SUM(EA61:EA68)</f>
        <v/>
      </c>
      <c r="EB59">
        <f>SUM(EB61:EB68)</f>
        <v/>
      </c>
      <c r="EC59">
        <f>SUM(EC61:EC68)</f>
        <v/>
      </c>
      <c r="ED59">
        <f>SUM(ED61:ED68)</f>
        <v/>
      </c>
      <c r="EE59">
        <f>SUM(EE61:EE68)</f>
        <v/>
      </c>
      <c r="EF59">
        <f>SUM(EF61:EF68)</f>
        <v/>
      </c>
      <c r="EG59">
        <f>SUM(EG61:EG68)</f>
        <v/>
      </c>
      <c r="EH59">
        <f>SUM(EH61:EH68)</f>
        <v/>
      </c>
      <c r="EI59">
        <f>SUM(EI61:EI68)</f>
        <v/>
      </c>
      <c r="EJ59">
        <f>SUM(EJ61:EJ68)</f>
        <v/>
      </c>
      <c r="EK59">
        <f>SUM(EK61:EK68)</f>
        <v/>
      </c>
      <c r="EL59">
        <f>SUM(EL61:EL68)</f>
        <v/>
      </c>
      <c r="EM59">
        <f>SUM(EM61:EM68)</f>
        <v/>
      </c>
      <c r="EN59">
        <f>SUM(EN61:EN68)</f>
        <v/>
      </c>
      <c r="EO59">
        <f>SUM(EO61:EO68)</f>
        <v/>
      </c>
      <c r="EP59">
        <f>SUM(EP61:EP68)</f>
        <v/>
      </c>
      <c r="EQ59">
        <f>SUM(EQ61:EQ68)</f>
        <v/>
      </c>
      <c r="ER59">
        <f>SUM(ER61:ER68)</f>
        <v/>
      </c>
      <c r="ES59">
        <f>SUM(ES61:ES68)</f>
        <v/>
      </c>
      <c r="ET59">
        <f>SUM(ET61:ET68)</f>
        <v/>
      </c>
      <c r="EU59">
        <f>SUM(EU61:EU68)</f>
        <v/>
      </c>
      <c r="EV59">
        <f>SUM(EV61:EV68)</f>
        <v/>
      </c>
      <c r="EW59">
        <f>SUM(EW61:EW68)</f>
        <v/>
      </c>
      <c r="EX59">
        <f>SUM(EX61:EX68)</f>
        <v/>
      </c>
      <c r="EY59">
        <f>SUM(EY61:EY68)</f>
        <v/>
      </c>
      <c r="EZ59">
        <f>SUM(EZ61:EZ68)</f>
        <v/>
      </c>
      <c r="FA59">
        <f>SUM(FA61:FA68)</f>
        <v/>
      </c>
      <c r="FB59">
        <f>SUM(FB61:FB68)</f>
        <v/>
      </c>
      <c r="FC59">
        <f>SUM(FC61:FC68)</f>
        <v/>
      </c>
      <c r="FD59">
        <f>SUM(FD61:FD68)</f>
        <v/>
      </c>
      <c r="FE59">
        <f>SUM(FE61:FE68)</f>
        <v/>
      </c>
      <c r="FF59">
        <f>SUM(FF61:FF68)</f>
        <v/>
      </c>
      <c r="FG59">
        <f>SUM(FG61:FG68)</f>
        <v/>
      </c>
      <c r="FH59">
        <f>SUM(FH61:FH68)</f>
        <v/>
      </c>
      <c r="FI59">
        <f>SUM(FI61:FI68)</f>
        <v/>
      </c>
      <c r="FJ59">
        <f>SUM(FJ61:FJ68)</f>
        <v/>
      </c>
      <c r="FK59">
        <f>SUM(FK61:FK68)</f>
        <v/>
      </c>
      <c r="FL59">
        <f>SUM(FL61:FL68)</f>
        <v/>
      </c>
      <c r="FM59">
        <f>SUM(FM61:FM68)</f>
        <v/>
      </c>
      <c r="FN59">
        <f>SUM(FN61:FN68)</f>
        <v/>
      </c>
      <c r="FO59">
        <f>SUM(FO61:FO68)</f>
        <v/>
      </c>
      <c r="FP59">
        <f>SUM(FP61:FP68)</f>
        <v/>
      </c>
      <c r="FQ59">
        <f>SUM(FQ61:FQ68)</f>
        <v/>
      </c>
      <c r="FR59">
        <f>SUM(FR61:FR68)</f>
        <v/>
      </c>
      <c r="FS59">
        <f>SUM(FS61:FS68)</f>
        <v/>
      </c>
      <c r="FT59">
        <f>SUM(FT61:FT68)</f>
        <v/>
      </c>
      <c r="FU59">
        <f>SUM(FU61:FU68)</f>
        <v/>
      </c>
      <c r="FV59">
        <f>SUM(FV61:FV68)</f>
        <v/>
      </c>
      <c r="FW59">
        <f>SUM(FW61:FW68)</f>
        <v/>
      </c>
      <c r="FX59">
        <f>SUM(FX61:FX68)</f>
        <v/>
      </c>
      <c r="FY59">
        <f>SUM(FY61:FY68)</f>
        <v/>
      </c>
      <c r="FZ59">
        <f>SUM(FZ61:FZ68)</f>
        <v/>
      </c>
      <c r="GA59">
        <f>SUM(GA61:GA68)</f>
        <v/>
      </c>
      <c r="GB59">
        <f>SUM(GB61:GB68)</f>
        <v/>
      </c>
      <c r="GC59">
        <f>SUM(GC61:GC68)</f>
        <v/>
      </c>
      <c r="GD59">
        <f>SUM(GD61:GD68)</f>
        <v/>
      </c>
      <c r="GE59">
        <f>SUM(GE61:GE68)</f>
        <v/>
      </c>
      <c r="GF59">
        <f>SUM(GF61:GF68)</f>
        <v/>
      </c>
      <c r="GG59">
        <f>SUM(GG61:GG68)</f>
        <v/>
      </c>
      <c r="GH59">
        <f>SUM(GH61:GH68)</f>
        <v/>
      </c>
      <c r="GI59">
        <f>SUM(GI61:GI68)</f>
        <v/>
      </c>
      <c r="GJ59">
        <f>SUM(GJ61:GJ68)</f>
        <v/>
      </c>
      <c r="GK59">
        <f>SUM(GK61:GK68)</f>
        <v/>
      </c>
      <c r="GL59">
        <f>SUM(GL61:GL68)</f>
        <v/>
      </c>
      <c r="GM59">
        <f>SUM(GM61:GM68)</f>
        <v/>
      </c>
      <c r="GN59">
        <f>SUM(GN61:GN68)</f>
        <v/>
      </c>
      <c r="GO59">
        <f>SUM(GO61:GO68)</f>
        <v/>
      </c>
      <c r="GP59">
        <f>SUM(GP61:GP68)</f>
        <v/>
      </c>
      <c r="GQ59">
        <f>SUM(GQ61:GQ68)</f>
        <v/>
      </c>
      <c r="GR59">
        <f>SUM(GR61:GR68)</f>
        <v/>
      </c>
      <c r="GS59">
        <f>SUM(GS61:GS68)</f>
        <v/>
      </c>
      <c r="GT59">
        <f>SUM(GT61:GT68)</f>
        <v/>
      </c>
      <c r="GU59">
        <f>SUM(GU61:GU68)</f>
        <v/>
      </c>
      <c r="GV59">
        <f>SUM(GV61:GV68)</f>
        <v/>
      </c>
      <c r="GW59">
        <f>SUM(GW61:GW68)</f>
        <v/>
      </c>
      <c r="GX59">
        <f>SUM(GX61:GX68)</f>
        <v/>
      </c>
      <c r="GY59">
        <f>SUM(GY61:GY68)</f>
        <v/>
      </c>
      <c r="GZ59">
        <f>SUM(GZ61:GZ68)</f>
        <v/>
      </c>
      <c r="HA59">
        <f>SUM(HA61:HA68)</f>
        <v/>
      </c>
      <c r="HB59">
        <f>SUM(HB61:HB68)</f>
        <v/>
      </c>
      <c r="HC59">
        <f>SUM(HC61:HC68)</f>
        <v/>
      </c>
      <c r="HD59">
        <f>SUM(HD61:HD68)</f>
        <v/>
      </c>
      <c r="HE59">
        <f>SUM(HE61:HE68)</f>
        <v/>
      </c>
      <c r="HF59">
        <f>SUM(HF61:HF68)</f>
        <v/>
      </c>
      <c r="HG59">
        <f>SUM(HG61:HG68)</f>
        <v/>
      </c>
      <c r="HH59">
        <f>SUM(HH61:HH68)</f>
        <v/>
      </c>
      <c r="HI59">
        <f>SUM(HI61:HI68)</f>
        <v/>
      </c>
      <c r="HJ59">
        <f>SUM(HJ61:HJ68)</f>
        <v/>
      </c>
      <c r="HK59">
        <f>SUM(HK61:HK68)</f>
        <v/>
      </c>
      <c r="HL59">
        <f>SUM(HL61:HL68)</f>
        <v/>
      </c>
      <c r="HM59">
        <f>SUM(HM61:HM68)</f>
        <v/>
      </c>
      <c r="HN59">
        <f>SUM(HN61:HN68)</f>
        <v/>
      </c>
      <c r="HO59">
        <f>SUM(HO61:HO68)</f>
        <v/>
      </c>
      <c r="HP59">
        <f>SUM(HP61:HP68)</f>
        <v/>
      </c>
      <c r="HQ59">
        <f>SUM(HQ61:HQ68)</f>
        <v/>
      </c>
      <c r="HR59">
        <f>SUM(HR61:HR68)</f>
        <v/>
      </c>
      <c r="HS59">
        <f>SUM(HS61:HS68)</f>
        <v/>
      </c>
      <c r="HT59">
        <f>SUM(HT61:HT68)</f>
        <v/>
      </c>
      <c r="HU59">
        <f>SUM(HU61:HU68)</f>
        <v/>
      </c>
      <c r="HV59">
        <f>SUM(HV61:HV68)</f>
        <v/>
      </c>
      <c r="HW59">
        <f>SUM(HW61:HW68)</f>
        <v/>
      </c>
      <c r="HX59">
        <f>SUM(HX61:HX68)</f>
        <v/>
      </c>
      <c r="HY59">
        <f>SUM(HY61:HY68)</f>
        <v/>
      </c>
      <c r="HZ59">
        <f>SUM(HZ61:HZ68)</f>
        <v/>
      </c>
      <c r="IA59">
        <f>SUM(IA61:IA68)</f>
        <v/>
      </c>
      <c r="IB59">
        <f>SUM(IB61:IB68)</f>
        <v/>
      </c>
      <c r="IC59">
        <f>SUM(IC61:IC68)</f>
        <v/>
      </c>
      <c r="ID59">
        <f>SUM(ID61:ID68)</f>
        <v/>
      </c>
      <c r="IE59">
        <f>SUM(IE61:IE68)</f>
        <v/>
      </c>
      <c r="IF59">
        <f>SUM(IF61:IF68)</f>
        <v/>
      </c>
      <c r="IG59">
        <f>SUM(IG61:IG68)</f>
        <v/>
      </c>
      <c r="IH59">
        <f>SUM(IH61:IH68)</f>
        <v/>
      </c>
      <c r="II59">
        <f>SUM(II61:II68)</f>
        <v/>
      </c>
      <c r="IJ59">
        <f>SUM(IJ61:IJ68)</f>
        <v/>
      </c>
      <c r="IK59">
        <f>SUM(IK61:IK68)</f>
        <v/>
      </c>
      <c r="IL59">
        <f>SUM(IL61:IL68)</f>
        <v/>
      </c>
      <c r="IM59">
        <f>SUM(IM61:IM68)</f>
        <v/>
      </c>
      <c r="IN59">
        <f>SUM(IN61:IN68)</f>
        <v/>
      </c>
      <c r="IO59">
        <f>SUM(IO61:IO68)</f>
        <v/>
      </c>
      <c r="IP59">
        <f>SUM(IP61:IP68)</f>
        <v/>
      </c>
      <c r="IQ59">
        <f>SUM(IQ61:IQ68)</f>
        <v/>
      </c>
      <c r="IR59">
        <f>SUM(IR61:IR68)</f>
        <v/>
      </c>
      <c r="IS59">
        <f>SUM(IS61:IS68)</f>
        <v/>
      </c>
      <c r="IT59">
        <f>SUM(IT61:IT68)</f>
        <v/>
      </c>
      <c r="IU59">
        <f>SUM(IU61:IU68)</f>
        <v/>
      </c>
      <c r="IV59">
        <f>SUM(IV61:IV68)</f>
        <v/>
      </c>
      <c r="IW59">
        <f>SUM(IW61:IW68)</f>
        <v/>
      </c>
      <c r="IX59">
        <f>SUM(IX61:IX68)</f>
        <v/>
      </c>
      <c r="IY59">
        <f>SUM(IY61:IY68)</f>
        <v/>
      </c>
      <c r="IZ59">
        <f>SUM(IZ61:IZ68)</f>
        <v/>
      </c>
      <c r="JA59">
        <f>SUM(JA61:JA68)</f>
        <v/>
      </c>
      <c r="JB59">
        <f>SUM(JB61:JB68)</f>
        <v/>
      </c>
      <c r="JC59">
        <f>SUM(JC61:JC68)</f>
        <v/>
      </c>
      <c r="JD59">
        <f>SUM(JD61:JD68)</f>
        <v/>
      </c>
      <c r="JE59">
        <f>SUM(JE61:JE68)</f>
        <v/>
      </c>
      <c r="JF59">
        <f>SUM(JF61:JF68)</f>
        <v/>
      </c>
      <c r="JG59">
        <f>SUM(JG61:JG68)</f>
        <v/>
      </c>
      <c r="JH59">
        <f>SUM(JH61:JH68)</f>
        <v/>
      </c>
      <c r="JI59">
        <f>SUM(JI61:JI68)</f>
        <v/>
      </c>
      <c r="JJ59">
        <f>SUM(JJ61:JJ68)</f>
        <v/>
      </c>
      <c r="JK59">
        <f>SUM(JK61:JK68)</f>
        <v/>
      </c>
      <c r="JL59">
        <f>SUM(JL61:JL68)</f>
        <v/>
      </c>
      <c r="JM59">
        <f>SUM(JM61:JM68)</f>
        <v/>
      </c>
      <c r="JN59">
        <f>SUM(JN61:JN68)</f>
        <v/>
      </c>
      <c r="JO59">
        <f>SUM(JO61:JO68)</f>
        <v/>
      </c>
      <c r="JP59">
        <f>SUM(JP61:JP68)</f>
        <v/>
      </c>
      <c r="JQ59">
        <f>SUM(JQ61:JQ68)</f>
        <v/>
      </c>
      <c r="JR59">
        <f>SUM(JR61:JR68)</f>
        <v/>
      </c>
      <c r="JS59">
        <f>SUM(JS61:JS68)</f>
        <v/>
      </c>
      <c r="JT59">
        <f>SUM(JT61:JT68)</f>
        <v/>
      </c>
      <c r="JU59">
        <f>SUM(JU61:JU68)</f>
        <v/>
      </c>
      <c r="JV59">
        <f>SUM(JV61:JV68)</f>
        <v/>
      </c>
      <c r="JW59">
        <f>SUM(JW61:JW68)</f>
        <v/>
      </c>
      <c r="JX59">
        <f>SUM(JX61:JX68)</f>
        <v/>
      </c>
      <c r="JY59">
        <f>SUM(JY61:JY68)</f>
        <v/>
      </c>
      <c r="JZ59">
        <f>SUM(JZ61:JZ68)</f>
        <v/>
      </c>
      <c r="KA59">
        <f>SUM(KA61:KA68)</f>
        <v/>
      </c>
      <c r="KB59">
        <f>SUM(KB61:KB68)</f>
        <v/>
      </c>
      <c r="KC59">
        <f>SUM(KC61:KC68)</f>
        <v/>
      </c>
      <c r="KD59">
        <f>SUM(KD61:KD68)</f>
        <v/>
      </c>
      <c r="KE59">
        <f>SUM(KE61:KE68)</f>
        <v/>
      </c>
      <c r="KF59">
        <f>SUM(KF61:KF68)</f>
        <v/>
      </c>
      <c r="KG59">
        <f>SUM(KG61:KG68)</f>
        <v/>
      </c>
      <c r="KH59">
        <f>SUM(KH61:KH68)</f>
        <v/>
      </c>
      <c r="KI59">
        <f>SUM(KI61:KI68)</f>
        <v/>
      </c>
      <c r="KJ59">
        <f>SUM(KJ61:KJ68)</f>
        <v/>
      </c>
      <c r="KK59">
        <f>SUM(KK61:KK68)</f>
        <v/>
      </c>
      <c r="KL59">
        <f>SUM(KL61:KL68)</f>
        <v/>
      </c>
      <c r="KM59">
        <f>SUM(KM61:KM68)</f>
        <v/>
      </c>
      <c r="KN59">
        <f>SUM(KN61:KN68)</f>
        <v/>
      </c>
      <c r="KO59">
        <f>SUM(KO61:KO68)</f>
        <v/>
      </c>
      <c r="KP59">
        <f>SUM(KP61:KP68)</f>
        <v/>
      </c>
      <c r="KQ59">
        <f>SUM(KQ61:KQ68)</f>
        <v/>
      </c>
      <c r="KR59">
        <f>SUM(KR61:KR68)</f>
        <v/>
      </c>
      <c r="KS59">
        <f>SUM(KS61:KS68)</f>
        <v/>
      </c>
      <c r="KT59">
        <f>SUM(KT61:KT68)</f>
        <v/>
      </c>
      <c r="KU59">
        <f>SUM(KU61:KU68)</f>
        <v/>
      </c>
      <c r="KV59">
        <f>SUM(KV61:KV68)</f>
        <v/>
      </c>
      <c r="KW59">
        <f>SUM(KW61:KW68)</f>
        <v/>
      </c>
      <c r="KX59">
        <f>SUM(KX61:KX68)</f>
        <v/>
      </c>
      <c r="KY59">
        <f>SUM(KY61:KY68)</f>
        <v/>
      </c>
      <c r="KZ59">
        <f>SUM(KZ61:KZ68)</f>
        <v/>
      </c>
      <c r="LA59">
        <f>SUM(LA61:LA68)</f>
        <v/>
      </c>
      <c r="LB59">
        <f>SUM(LB61:LB68)</f>
        <v/>
      </c>
      <c r="LC59">
        <f>SUM(LC61:LC68)</f>
        <v/>
      </c>
      <c r="LD59">
        <f>SUM(LD61:LD68)</f>
        <v/>
      </c>
      <c r="LE59">
        <f>SUM(LE61:LE68)</f>
        <v/>
      </c>
      <c r="LF59">
        <f>SUM(LF61:LF68)</f>
        <v/>
      </c>
      <c r="LG59">
        <f>SUM(LG61:LG68)</f>
        <v/>
      </c>
      <c r="LH59">
        <f>SUM(LH61:LH68)</f>
        <v/>
      </c>
      <c r="LI59">
        <f>SUM(LI61:LI68)</f>
        <v/>
      </c>
      <c r="LJ59">
        <f>SUM(LJ61:LJ68)</f>
        <v/>
      </c>
      <c r="LK59">
        <f>SUM(LK61:LK68)</f>
        <v/>
      </c>
      <c r="LL59">
        <f>SUM(LL61:LL68)</f>
        <v/>
      </c>
      <c r="LM59">
        <f>SUM(LM61:LM68)</f>
        <v/>
      </c>
      <c r="LN59">
        <f>SUM(LN61:LN68)</f>
        <v/>
      </c>
      <c r="LO59">
        <f>SUM(LO61:LO68)</f>
        <v/>
      </c>
      <c r="LP59">
        <f>SUM(LP61:LP68)</f>
        <v/>
      </c>
      <c r="LQ59">
        <f>SUM(LQ61:LQ68)</f>
        <v/>
      </c>
      <c r="LR59">
        <f>SUM(LR61:LR68)</f>
        <v/>
      </c>
      <c r="LS59">
        <f>SUM(LS61:LS68)</f>
        <v/>
      </c>
      <c r="LT59">
        <f>SUM(LT61:LT68)</f>
        <v/>
      </c>
      <c r="LU59">
        <f>SUM(LU61:LU68)</f>
        <v/>
      </c>
      <c r="LV59">
        <f>SUM(LV61:LV68)</f>
        <v/>
      </c>
      <c r="LW59">
        <f>SUM(LW61:LW68)</f>
        <v/>
      </c>
      <c r="LX59">
        <f>SUM(LX61:LX68)</f>
        <v/>
      </c>
      <c r="LY59">
        <f>SUM(LY61:LY68)</f>
        <v/>
      </c>
      <c r="LZ59">
        <f>SUM(LZ61:LZ68)</f>
        <v/>
      </c>
      <c r="MA59">
        <f>SUM(MA61:MA68)</f>
        <v/>
      </c>
      <c r="MB59">
        <f>SUM(MB61:MB68)</f>
        <v/>
      </c>
      <c r="MC59">
        <f>SUM(MC61:MC68)</f>
        <v/>
      </c>
      <c r="MD59">
        <f>SUM(MD61:MD68)</f>
        <v/>
      </c>
      <c r="ME59">
        <f>SUM(ME61:ME68)</f>
        <v/>
      </c>
      <c r="MF59">
        <f>SUM(MF61:MF68)</f>
        <v/>
      </c>
      <c r="MG59">
        <f>SUM(MG61:MG68)</f>
        <v/>
      </c>
      <c r="MH59">
        <f>SUM(MH61:MH68)</f>
        <v/>
      </c>
      <c r="MI59">
        <f>SUM(MI61:MI68)</f>
        <v/>
      </c>
      <c r="MJ59">
        <f>SUM(MJ61:MJ68)</f>
        <v/>
      </c>
      <c r="MK59">
        <f>SUM(MK61:MK68)</f>
        <v/>
      </c>
      <c r="ML59">
        <f>SUM(ML61:ML68)</f>
        <v/>
      </c>
      <c r="MM59">
        <f>SUM(MM61:MM68)</f>
        <v/>
      </c>
      <c r="MN59">
        <f>SUM(MN61:MN68)</f>
        <v/>
      </c>
      <c r="MO59">
        <f>SUM(MO61:MO68)</f>
        <v/>
      </c>
      <c r="MP59">
        <f>SUM(MP61:MP68)</f>
        <v/>
      </c>
      <c r="MQ59">
        <f>SUM(MQ61:MQ68)</f>
        <v/>
      </c>
      <c r="MR59">
        <f>SUM(MR61:MR68)</f>
        <v/>
      </c>
      <c r="MS59">
        <f>SUM(MS61:MS68)</f>
        <v/>
      </c>
      <c r="MT59">
        <f>SUM(MT61:MT68)</f>
        <v/>
      </c>
      <c r="MU59">
        <f>SUM(MU61:MU68)</f>
        <v/>
      </c>
      <c r="MV59">
        <f>SUM(MV61:MV68)</f>
        <v/>
      </c>
      <c r="MW59">
        <f>SUM(MW61:MW68)</f>
        <v/>
      </c>
      <c r="MX59">
        <f>SUM(MX61:MX68)</f>
        <v/>
      </c>
      <c r="MY59">
        <f>SUM(MY61:MY68)</f>
        <v/>
      </c>
      <c r="MZ59">
        <f>SUM(MZ61:MZ68)</f>
        <v/>
      </c>
      <c r="NA59">
        <f>SUM(NA61:NA68)</f>
        <v/>
      </c>
      <c r="NB59">
        <f>SUM(NB61:NB68)</f>
        <v/>
      </c>
      <c r="NC59">
        <f>SUM(NC61:NC68)</f>
        <v/>
      </c>
      <c r="ND59">
        <f>SUM(ND61:ND68)</f>
        <v/>
      </c>
      <c r="NE59">
        <f>SUM(NE61:NE68)</f>
        <v/>
      </c>
      <c r="NF59">
        <f>SUM(NF61:NF68)</f>
        <v/>
      </c>
      <c r="NG59">
        <f>SUM(NG61:NG68)</f>
        <v/>
      </c>
      <c r="NH59">
        <f>SUM(NH61:NH68)</f>
        <v/>
      </c>
      <c r="NI59">
        <f>SUM(NI61:NI68)</f>
        <v/>
      </c>
      <c r="NJ59">
        <f>SUM(NJ61:NJ68)</f>
        <v/>
      </c>
      <c r="NK59">
        <f>SUM(NK61:NK68)</f>
        <v/>
      </c>
      <c r="NL59">
        <f>SUM(NL61:NL68)</f>
        <v/>
      </c>
      <c r="NM59">
        <f>SUM(NM61:NM68)</f>
        <v/>
      </c>
      <c r="NN59">
        <f>SUM(NN61:NN68)</f>
        <v/>
      </c>
      <c r="NO59">
        <f>SUM(NO61:NO68)</f>
        <v/>
      </c>
      <c r="NP59">
        <f>SUM(NP61:NP68)</f>
        <v/>
      </c>
      <c r="NQ59">
        <f>SUM(NQ61:NQ68)</f>
        <v/>
      </c>
      <c r="NR59">
        <f>SUM(NR61:NR68)</f>
        <v/>
      </c>
      <c r="NS59">
        <f>SUM(NS61:NS68)</f>
        <v/>
      </c>
      <c r="NT59">
        <f>SUM(NT61:NT68)</f>
        <v/>
      </c>
      <c r="NU59">
        <f>SUM(NU61:NU68)</f>
        <v/>
      </c>
      <c r="NV59">
        <f>SUM(NV61:NV68)</f>
        <v/>
      </c>
      <c r="NW59">
        <f>SUM(NW61:NW68)</f>
        <v/>
      </c>
      <c r="NX59">
        <f>SUM(NX61:NX68)</f>
        <v/>
      </c>
      <c r="NY59">
        <f>SUM(NY61:NY68)</f>
        <v/>
      </c>
      <c r="NZ59">
        <f>SUM(NZ61:NZ68)</f>
        <v/>
      </c>
      <c r="OA59">
        <f>SUM(OA61:OA68)</f>
        <v/>
      </c>
      <c r="OB59">
        <f>SUM(OB61:OB68)</f>
        <v/>
      </c>
      <c r="OC59">
        <f>SUM(OC61:OC68)</f>
        <v/>
      </c>
      <c r="OD59">
        <f>SUM(OD61:OD68)</f>
        <v/>
      </c>
      <c r="OE59">
        <f>SUM(OE61:OE68)</f>
        <v/>
      </c>
      <c r="OF59">
        <f>SUM(OF61:OF68)</f>
        <v/>
      </c>
      <c r="OG59">
        <f>SUM(OG61:OG68)</f>
        <v/>
      </c>
      <c r="OH59">
        <f>SUM(OH61:OH68)</f>
        <v/>
      </c>
      <c r="OI59">
        <f>SUM(OI61:OI68)</f>
        <v/>
      </c>
      <c r="OJ59">
        <f>SUM(OJ61:OJ68)</f>
        <v/>
      </c>
      <c r="OK59">
        <f>SUM(OK61:OK68)</f>
        <v/>
      </c>
      <c r="OL59">
        <f>SUM(OL61:OL68)</f>
        <v/>
      </c>
      <c r="OM59">
        <f>SUM(OM61:OM68)</f>
        <v/>
      </c>
      <c r="ON59">
        <f>SUM(ON61:ON68)</f>
        <v/>
      </c>
      <c r="OO59">
        <f>SUM(OO61:OO68)</f>
        <v/>
      </c>
      <c r="OP59">
        <f>SUM(OP61:OP68)</f>
        <v/>
      </c>
      <c r="OQ59">
        <f>SUM(OQ61:OQ68)</f>
        <v/>
      </c>
      <c r="OR59">
        <f>SUM(OR61:OR68)</f>
        <v/>
      </c>
      <c r="OS59">
        <f>SUM(OS61:OS68)</f>
        <v/>
      </c>
      <c r="OT59">
        <f>SUM(OT61:OT68)</f>
        <v/>
      </c>
      <c r="OU59">
        <f>SUM(OU61:OU68)</f>
        <v/>
      </c>
      <c r="OV59">
        <f>SUM(OV61:OV68)</f>
        <v/>
      </c>
      <c r="OW59">
        <f>SUM(OW61:OW68)</f>
        <v/>
      </c>
      <c r="OX59">
        <f>SUM(OX61:OX68)</f>
        <v/>
      </c>
      <c r="OY59">
        <f>SUM(OY61:OY68)</f>
        <v/>
      </c>
      <c r="OZ59">
        <f>SUM(OZ61:OZ68)</f>
        <v/>
      </c>
      <c r="PA59">
        <f>SUM(PA61:PA68)</f>
        <v/>
      </c>
      <c r="PB59">
        <f>SUM(PB61:PB68)</f>
        <v/>
      </c>
      <c r="PC59">
        <f>SUM(PC61:PC68)</f>
        <v/>
      </c>
      <c r="PD59">
        <f>SUM(PD61:PD68)</f>
        <v/>
      </c>
      <c r="PE59">
        <f>SUM(PE61:PE68)</f>
        <v/>
      </c>
      <c r="PF59">
        <f>SUM(PF61:PF68)</f>
        <v/>
      </c>
      <c r="PG59">
        <f>SUM(PG61:PG68)</f>
        <v/>
      </c>
      <c r="PH59">
        <f>SUM(PH61:PH68)</f>
        <v/>
      </c>
      <c r="PI59">
        <f>SUM(PI61:PI68)</f>
        <v/>
      </c>
      <c r="PJ59">
        <f>SUM(PJ61:PJ68)</f>
        <v/>
      </c>
      <c r="PK59">
        <f>SUM(PK61:PK68)</f>
        <v/>
      </c>
      <c r="PL59">
        <f>SUM(PL61:PL68)</f>
        <v/>
      </c>
      <c r="PM59">
        <f>SUM(PM61:PM68)</f>
        <v/>
      </c>
      <c r="PN59">
        <f>SUM(PN61:PN68)</f>
        <v/>
      </c>
      <c r="PO59">
        <f>SUM(PO61:PO68)</f>
        <v/>
      </c>
      <c r="PP59">
        <f>SUM(PP61:PP68)</f>
        <v/>
      </c>
      <c r="PQ59">
        <f>SUM(PQ61:PQ68)</f>
        <v/>
      </c>
      <c r="PR59">
        <f>SUM(PR61:PR68)</f>
        <v/>
      </c>
      <c r="PS59">
        <f>SUM(PS61:PS68)</f>
        <v/>
      </c>
      <c r="PT59">
        <f>SUM(PT61:PT68)</f>
        <v/>
      </c>
      <c r="PU59">
        <f>SUM(PU61:PU68)</f>
        <v/>
      </c>
      <c r="PV59">
        <f>SUM(PV61:PV68)</f>
        <v/>
      </c>
      <c r="PW59">
        <f>SUM(PW61:PW68)</f>
        <v/>
      </c>
      <c r="PX59">
        <f>SUM(PX61:PX68)</f>
        <v/>
      </c>
      <c r="PY59">
        <f>SUM(PY61:PY68)</f>
        <v/>
      </c>
      <c r="PZ59">
        <f>SUM(PZ61:PZ68)</f>
        <v/>
      </c>
      <c r="QA59">
        <f>SUM(QA61:QA68)</f>
        <v/>
      </c>
      <c r="QB59">
        <f>SUM(QB61:QB68)</f>
        <v/>
      </c>
      <c r="QC59">
        <f>SUM(QC61:QC68)</f>
        <v/>
      </c>
      <c r="QD59">
        <f>SUM(QD61:QD68)</f>
        <v/>
      </c>
      <c r="QE59">
        <f>SUM(QE61:QE68)</f>
        <v/>
      </c>
      <c r="QF59">
        <f>SUM(QF61:QF68)</f>
        <v/>
      </c>
      <c r="QG59">
        <f>SUM(QG61:QG68)</f>
        <v/>
      </c>
      <c r="QH59">
        <f>SUM(QH61:QH68)</f>
        <v/>
      </c>
      <c r="QI59">
        <f>SUM(QI61:QI68)</f>
        <v/>
      </c>
      <c r="QJ59">
        <f>SUM(QJ61:QJ68)</f>
        <v/>
      </c>
      <c r="QK59">
        <f>SUM(QK61:QK68)</f>
        <v/>
      </c>
      <c r="QL59">
        <f>SUM(QL61:QL68)</f>
        <v/>
      </c>
      <c r="QM59">
        <f>SUM(QM61:QM68)</f>
        <v/>
      </c>
      <c r="QN59">
        <f>SUM(QN61:QN68)</f>
        <v/>
      </c>
      <c r="QO59">
        <f>SUM(QO61:QO68)</f>
        <v/>
      </c>
      <c r="QP59">
        <f>SUM(QP61:QP68)</f>
        <v/>
      </c>
      <c r="QQ59">
        <f>SUM(QQ61:QQ68)</f>
        <v/>
      </c>
      <c r="QR59">
        <f>SUM(QR61:QR68)</f>
        <v/>
      </c>
      <c r="QS59">
        <f>SUM(QS61:QS68)</f>
        <v/>
      </c>
      <c r="QT59">
        <f>SUM(QT61:QT68)</f>
        <v/>
      </c>
      <c r="QU59">
        <f>SUM(QU61:QU68)</f>
        <v/>
      </c>
      <c r="QV59">
        <f>SUM(QV61:QV68)</f>
        <v/>
      </c>
      <c r="QW59">
        <f>SUM(QW61:QW68)</f>
        <v/>
      </c>
      <c r="QX59">
        <f>SUM(QX61:QX68)</f>
        <v/>
      </c>
      <c r="QY59">
        <f>SUM(QY61:QY68)</f>
        <v/>
      </c>
      <c r="QZ59">
        <f>SUM(QZ61:QZ68)</f>
        <v/>
      </c>
      <c r="RA59">
        <f>SUM(RA61:RA68)</f>
        <v/>
      </c>
      <c r="RB59">
        <f>SUM(RB61:RB68)</f>
        <v/>
      </c>
      <c r="RC59">
        <f>SUM(RC61:RC68)</f>
        <v/>
      </c>
      <c r="RD59">
        <f>SUM(RD61:RD68)</f>
        <v/>
      </c>
      <c r="RE59">
        <f>SUM(RE61:RE68)</f>
        <v/>
      </c>
      <c r="RF59">
        <f>SUM(RF61:RF68)</f>
        <v/>
      </c>
      <c r="RG59">
        <f>SUM(RG61:RG68)</f>
        <v/>
      </c>
      <c r="RH59">
        <f>SUM(RH61:RH68)</f>
        <v/>
      </c>
      <c r="RI59">
        <f>SUM(RI61:RI68)</f>
        <v/>
      </c>
      <c r="RJ59">
        <f>SUM(RJ61:RJ68)</f>
        <v/>
      </c>
      <c r="RK59">
        <f>SUM(RK61:RK68)</f>
        <v/>
      </c>
      <c r="RL59">
        <f>SUM(RL61:RL68)</f>
        <v/>
      </c>
      <c r="RM59">
        <f>SUM(RM61:RM68)</f>
        <v/>
      </c>
      <c r="RN59">
        <f>SUM(RN61:RN68)</f>
        <v/>
      </c>
      <c r="RO59">
        <f>SUM(RO61:RO68)</f>
        <v/>
      </c>
      <c r="RP59">
        <f>SUM(RP61:RP68)</f>
        <v/>
      </c>
      <c r="RQ59">
        <f>SUM(RQ61:RQ68)</f>
        <v/>
      </c>
      <c r="RR59">
        <f>SUM(RR61:RR68)</f>
        <v/>
      </c>
      <c r="RS59">
        <f>SUM(RS61:RS68)</f>
        <v/>
      </c>
      <c r="RT59">
        <f>SUM(RT61:RT68)</f>
        <v/>
      </c>
      <c r="RU59">
        <f>SUM(RU61:RU68)</f>
        <v/>
      </c>
      <c r="RV59">
        <f>SUM(RV61:RV68)</f>
        <v/>
      </c>
      <c r="RW59">
        <f>SUM(RW61:RW68)</f>
        <v/>
      </c>
      <c r="RX59">
        <f>SUM(RX61:RX68)</f>
        <v/>
      </c>
      <c r="RY59">
        <f>SUM(RY61:RY68)</f>
        <v/>
      </c>
      <c r="RZ59">
        <f>SUM(RZ61:RZ68)</f>
        <v/>
      </c>
      <c r="SA59">
        <f>SUM(SA61:SA68)</f>
        <v/>
      </c>
      <c r="SB59">
        <f>SUM(SB61:SB68)</f>
        <v/>
      </c>
      <c r="SC59">
        <f>SUM(SC61:SC68)</f>
        <v/>
      </c>
      <c r="SD59">
        <f>SUM(SD61:SD68)</f>
        <v/>
      </c>
      <c r="SE59">
        <f>SUM(SE61:SE68)</f>
        <v/>
      </c>
      <c r="SF59">
        <f>SUM(SF61:SF68)</f>
        <v/>
      </c>
      <c r="SG59">
        <f>SUM(SG61:SG68)</f>
        <v/>
      </c>
      <c r="SH59">
        <f>SUM(SH61:SH68)</f>
        <v/>
      </c>
      <c r="SI59">
        <f>SUM(SI61:SI68)</f>
        <v/>
      </c>
      <c r="SJ59">
        <f>SUM(SJ61:SJ68)</f>
        <v/>
      </c>
      <c r="SK59">
        <f>SUM(SK61:SK68)</f>
        <v/>
      </c>
      <c r="SL59">
        <f>SUM(SL61:SL68)</f>
        <v/>
      </c>
      <c r="SM59">
        <f>SUM(SM61:SM68)</f>
        <v/>
      </c>
      <c r="SN59">
        <f>SUM(SN61:SN68)</f>
        <v/>
      </c>
      <c r="SO59">
        <f>SUM(SO61:SO68)</f>
        <v/>
      </c>
      <c r="SP59">
        <f>SUM(SP61:SP68)</f>
        <v/>
      </c>
      <c r="SQ59">
        <f>SUM(SQ61:SQ68)</f>
        <v/>
      </c>
      <c r="SR59">
        <f>SUM(SR61:SR68)</f>
        <v/>
      </c>
      <c r="SS59">
        <f>SUM(SS61:SS68)</f>
        <v/>
      </c>
      <c r="ST59">
        <f>SUM(ST61:ST68)</f>
        <v/>
      </c>
      <c r="SU59">
        <f>SUM(SU61:SU68)</f>
        <v/>
      </c>
      <c r="SV59">
        <f>SUM(SV61:SV68)</f>
        <v/>
      </c>
      <c r="SW59">
        <f>SUM(SW61:SW68)</f>
        <v/>
      </c>
      <c r="SX59">
        <f>SUM(SX61:SX68)</f>
        <v/>
      </c>
      <c r="SY59">
        <f>SUM(SY61:SY68)</f>
        <v/>
      </c>
      <c r="SZ59">
        <f>SUM(SZ61:SZ68)</f>
        <v/>
      </c>
      <c r="TA59">
        <f>SUM(TA61:TA68)</f>
        <v/>
      </c>
      <c r="TB59">
        <f>SUM(TB61:TB68)</f>
        <v/>
      </c>
      <c r="TC59">
        <f>SUM(TC61:TC68)</f>
        <v/>
      </c>
      <c r="TD59">
        <f>SUM(TD61:TD68)</f>
        <v/>
      </c>
      <c r="TE59">
        <f>SUM(TE61:TE68)</f>
        <v/>
      </c>
      <c r="TF59">
        <f>SUM(TF61:TF68)</f>
        <v/>
      </c>
      <c r="TG59">
        <f>SUM(TG61:TG68)</f>
        <v/>
      </c>
      <c r="TH59">
        <f>SUM(TH61:TH68)</f>
        <v/>
      </c>
      <c r="TI59">
        <f>SUM(TI61:TI68)</f>
        <v/>
      </c>
      <c r="TJ59">
        <f>SUM(TJ61:TJ68)</f>
        <v/>
      </c>
      <c r="TK59">
        <f>SUM(TK61:TK68)</f>
        <v/>
      </c>
      <c r="TL59">
        <f>SUM(TL61:TL68)</f>
        <v/>
      </c>
      <c r="TM59">
        <f>SUM(TM61:TM68)</f>
        <v/>
      </c>
      <c r="TN59">
        <f>SUM(TN61:TN68)</f>
        <v/>
      </c>
      <c r="TO59">
        <f>SUM(TO61:TO68)</f>
        <v/>
      </c>
      <c r="TP59">
        <f>SUM(TP61:TP68)</f>
        <v/>
      </c>
      <c r="TQ59">
        <f>SUM(TQ61:TQ68)</f>
        <v/>
      </c>
      <c r="TR59">
        <f>SUM(TR61:TR68)</f>
        <v/>
      </c>
      <c r="TS59">
        <f>SUM(TS61:TS68)</f>
        <v/>
      </c>
      <c r="TT59">
        <f>SUM(TT61:TT68)</f>
        <v/>
      </c>
      <c r="TU59">
        <f>SUM(TU61:TU68)</f>
        <v/>
      </c>
      <c r="TV59">
        <f>SUM(TV61:TV68)</f>
        <v/>
      </c>
      <c r="TW59">
        <f>SUM(TW61:TW68)</f>
        <v/>
      </c>
      <c r="TX59">
        <f>SUM(TX61:TX68)</f>
        <v/>
      </c>
      <c r="TY59">
        <f>SUM(TY61:TY68)</f>
        <v/>
      </c>
      <c r="TZ59">
        <f>SUM(TZ61:TZ68)</f>
        <v/>
      </c>
    </row>
    <row r="60" spans="1:546">
      <c r="A60" t="s">
        <v>19</v>
      </c>
      <c r="B60" t="s">
        <v>5</v>
      </c>
    </row>
    <row r="61" spans="1:546">
      <c r="A61" t="s">
        <v>20</v>
      </c>
      <c r="B61" t="s">
        <v>5</v>
      </c>
      <c r="D61" t="s">
        <v>104</v>
      </c>
      <c r="G61">
        <f>G38*G16</f>
        <v/>
      </c>
      <c r="H61">
        <f>H38*H16</f>
        <v/>
      </c>
      <c r="I61">
        <f>I38*I16</f>
        <v/>
      </c>
      <c r="J61">
        <f>J38*J16</f>
        <v/>
      </c>
      <c r="K61">
        <f>K38*K16</f>
        <v/>
      </c>
      <c r="L61">
        <f>L38*L16</f>
        <v/>
      </c>
      <c r="M61">
        <f>M38*M16</f>
        <v/>
      </c>
      <c r="N61">
        <f>N38*N16</f>
        <v/>
      </c>
      <c r="O61">
        <f>O38*O16</f>
        <v/>
      </c>
      <c r="P61">
        <f>P38*P16</f>
        <v/>
      </c>
      <c r="Q61">
        <f>Q38*Q16</f>
        <v/>
      </c>
      <c r="R61">
        <f>R38*R16</f>
        <v/>
      </c>
      <c r="S61">
        <f>S38*S16</f>
        <v/>
      </c>
      <c r="T61">
        <f>T38*T16</f>
        <v/>
      </c>
      <c r="U61">
        <f>U38*U16</f>
        <v/>
      </c>
      <c r="V61">
        <f>V38*V16</f>
        <v/>
      </c>
      <c r="W61">
        <f>W38*W16</f>
        <v/>
      </c>
      <c r="X61">
        <f>X38*X16</f>
        <v/>
      </c>
      <c r="Y61">
        <f>Y38*Y16</f>
        <v/>
      </c>
      <c r="Z61">
        <f>Z38*Z16</f>
        <v/>
      </c>
      <c r="AA61">
        <f>AA38*AA16</f>
        <v/>
      </c>
      <c r="AB61">
        <f>AB38*AB16</f>
        <v/>
      </c>
      <c r="AC61">
        <f>AC38*AC16</f>
        <v/>
      </c>
      <c r="AD61">
        <f>AD38*AD16</f>
        <v/>
      </c>
      <c r="AE61">
        <f>AE38*AE16</f>
        <v/>
      </c>
      <c r="AF61">
        <f>AF38*AF16</f>
        <v/>
      </c>
      <c r="AG61">
        <f>AG38*AG16</f>
        <v/>
      </c>
      <c r="AH61">
        <f>AH38*AH16</f>
        <v/>
      </c>
      <c r="AI61">
        <f>AI38*AI16</f>
        <v/>
      </c>
      <c r="AJ61">
        <f>AJ38*AJ16</f>
        <v/>
      </c>
      <c r="AK61">
        <f>AK38*AK16</f>
        <v/>
      </c>
      <c r="AL61">
        <f>AL38*AL16</f>
        <v/>
      </c>
      <c r="AM61">
        <f>AM38*AM16</f>
        <v/>
      </c>
      <c r="AN61">
        <f>AN38*AN16</f>
        <v/>
      </c>
      <c r="AO61">
        <f>AO38*AO16</f>
        <v/>
      </c>
      <c r="AP61">
        <f>AP38*AP16</f>
        <v/>
      </c>
      <c r="AQ61">
        <f>AQ38*AQ16</f>
        <v/>
      </c>
      <c r="AR61">
        <f>AR38*AR16</f>
        <v/>
      </c>
      <c r="AS61">
        <f>AS38*AS16</f>
        <v/>
      </c>
      <c r="AT61">
        <f>AT38*AT16</f>
        <v/>
      </c>
      <c r="AU61">
        <f>AU38*AU16</f>
        <v/>
      </c>
      <c r="AV61">
        <f>AV38*AV16</f>
        <v/>
      </c>
      <c r="AW61">
        <f>AW38*AW16</f>
        <v/>
      </c>
      <c r="AX61">
        <f>AX38*AX16</f>
        <v/>
      </c>
      <c r="AY61">
        <f>AY38*AY16</f>
        <v/>
      </c>
      <c r="AZ61">
        <f>AZ38*AZ16</f>
        <v/>
      </c>
      <c r="BA61">
        <f>BA38*BA16</f>
        <v/>
      </c>
      <c r="BB61">
        <f>BB38*BB16</f>
        <v/>
      </c>
      <c r="BC61">
        <f>IF(BC38&lt;0,0,BC38*BC16)</f>
        <v/>
      </c>
      <c r="BD61">
        <f>IF(BD38&lt;0,0,BD38*BD16)</f>
        <v/>
      </c>
      <c r="BE61">
        <f>IF(BE38&lt;0,0,BE38*BE16)</f>
        <v/>
      </c>
      <c r="BF61">
        <f>IF(BF38&lt;0,0,BF38*BF16)</f>
        <v/>
      </c>
      <c r="BG61">
        <f>IF(BG38&lt;0,0,BG38*BG16)</f>
        <v/>
      </c>
      <c r="BH61">
        <f>IF(BH38&lt;0,0,BH38*BH16)</f>
        <v/>
      </c>
      <c r="BI61">
        <f>IF(BI38&lt;0,0,BI38*BI16)</f>
        <v/>
      </c>
      <c r="BJ61">
        <f>IF(BJ38&lt;0,0,BJ38*BJ16)</f>
        <v/>
      </c>
      <c r="BK61">
        <f>IF(BK38&lt;0,0,BK38*BK16)</f>
        <v/>
      </c>
      <c r="BL61">
        <f>IF(BL38&lt;0,0,BL38*BL16)</f>
        <v/>
      </c>
      <c r="BM61">
        <f>IF(BM38&lt;0,0,BM38*BM16)</f>
        <v/>
      </c>
      <c r="BN61">
        <f>IF(BN38&lt;0,0,BN38*BN16)</f>
        <v/>
      </c>
      <c r="BO61">
        <f>IF(BO38&lt;0,0,BO38*BO16)</f>
        <v/>
      </c>
      <c r="BP61">
        <f>IF(BP38&lt;0,0,BP38*BP16)</f>
        <v/>
      </c>
      <c r="BQ61">
        <f>IF(BQ38&lt;0,0,BQ38*BQ16)</f>
        <v/>
      </c>
      <c r="BR61">
        <f>IF(BR38&lt;0,0,BR38*BR16)</f>
        <v/>
      </c>
      <c r="BS61">
        <f>IF(BS38&lt;0,0,BS38*BS16)</f>
        <v/>
      </c>
      <c r="BT61">
        <f>IF(BT38&lt;0,0,BT38*BT16)</f>
        <v/>
      </c>
      <c r="BU61">
        <f>IF(BU38&lt;0,0,BU38*BU16)</f>
        <v/>
      </c>
      <c r="BV61">
        <f>IF(BV38&lt;0,0,BV38*BV16)</f>
        <v/>
      </c>
      <c r="BW61">
        <f>IF(BW38&lt;0,0,BW38*BW16)</f>
        <v/>
      </c>
      <c r="BX61">
        <f>IF(BX38&lt;0,0,BX38*BX16)</f>
        <v/>
      </c>
      <c r="BY61">
        <f>IF(BY38&lt;0,0,BY38*BY16)</f>
        <v/>
      </c>
      <c r="BZ61">
        <f>IF(BZ38&lt;0,0,BZ38*BZ16)</f>
        <v/>
      </c>
      <c r="CA61">
        <f>IF(CA38&lt;0,0,CA38*CA16)</f>
        <v/>
      </c>
      <c r="CB61">
        <f>IF(CB38&lt;0,0,CB38*CB16)</f>
        <v/>
      </c>
      <c r="CC61">
        <f>IF(CC38&lt;0,0,CC38*CC16)</f>
        <v/>
      </c>
      <c r="CD61">
        <f>IF(CD38&lt;0,0,CD38*CD16)</f>
        <v/>
      </c>
      <c r="CE61">
        <f>IF(CE38&lt;0,0,CE38*CE16)</f>
        <v/>
      </c>
      <c r="CF61">
        <f>IF(CF38&lt;0,0,CF38*CF16)</f>
        <v/>
      </c>
      <c r="CG61">
        <f>IF(CG38&lt;0,0,CG38*CG16)</f>
        <v/>
      </c>
      <c r="CH61">
        <f>IF(CH38&lt;0,0,CH38*CH16)</f>
        <v/>
      </c>
      <c r="CI61">
        <f>IF(CI38&lt;0,0,CI38*CI16)</f>
        <v/>
      </c>
      <c r="CJ61">
        <f>IF(CJ38&lt;0,0,CJ38*CJ16)</f>
        <v/>
      </c>
      <c r="CK61">
        <f>IF(CK38&lt;0,0,CK38*CK16)</f>
        <v/>
      </c>
      <c r="CL61">
        <f>IF(CL38&lt;0,0,CL38*CL16)</f>
        <v/>
      </c>
      <c r="CM61">
        <f>IF(CM38&lt;0,0,CM38*CM16)</f>
        <v/>
      </c>
      <c r="CN61">
        <f>IF(CN38&lt;0,0,CN38*CN16)</f>
        <v/>
      </c>
      <c r="CO61">
        <f>IF(CO38&lt;0,0,CO38*CO16)</f>
        <v/>
      </c>
      <c r="CP61">
        <f>IF(CP38&lt;0,0,CP38*CP16)</f>
        <v/>
      </c>
      <c r="CQ61">
        <f>IF(CQ38&lt;0,0,CQ38*CQ16)</f>
        <v/>
      </c>
      <c r="CR61">
        <f>IF(CR38&lt;0,0,CR38*CR16)</f>
        <v/>
      </c>
      <c r="CS61">
        <f>IF(CS38&lt;0,0,CS38*CS16)</f>
        <v/>
      </c>
      <c r="CT61">
        <f>IF(CT38&lt;0,0,CT38*CT16)</f>
        <v/>
      </c>
      <c r="CU61">
        <f>IF(CU38&lt;0,0,CU38*CU16)</f>
        <v/>
      </c>
      <c r="CV61">
        <f>IF(CV38&lt;0,0,CV38*CV16)</f>
        <v/>
      </c>
      <c r="CW61">
        <f>IF(CW38&lt;0,0,CW38*CW16)</f>
        <v/>
      </c>
      <c r="CX61">
        <f>IF(CX38&lt;0,0,CX38*CX16)</f>
        <v/>
      </c>
      <c r="CY61">
        <f>IF(CY38&lt;0,0,CY38*CY16)</f>
        <v/>
      </c>
      <c r="CZ61">
        <f>IF(CZ38&lt;0,0,CZ38*CZ16)</f>
        <v/>
      </c>
      <c r="DA61">
        <f>IF(DA38&lt;0,0,DA38*DA16)</f>
        <v/>
      </c>
      <c r="DB61">
        <f>IF(DB38&lt;0,0,DB38*DB16)</f>
        <v/>
      </c>
      <c r="DC61">
        <f>IF(DC38&lt;0,0,DC38*DC16)</f>
        <v/>
      </c>
      <c r="DD61">
        <f>IF(DD38&lt;0,0,DD38*DD16)</f>
        <v/>
      </c>
      <c r="DE61">
        <f>IF(DE38&lt;0,0,DE38*DE16)</f>
        <v/>
      </c>
      <c r="DF61">
        <f>IF(DF38&lt;0,0,DF38*DF16)</f>
        <v/>
      </c>
      <c r="DG61">
        <f>IF(DG38&lt;0,0,DG38*DG16)</f>
        <v/>
      </c>
      <c r="DH61">
        <f>IF(DH38&lt;0,0,DH38*DH16)</f>
        <v/>
      </c>
      <c r="DI61">
        <f>IF(DI38&lt;0,0,DI38*DI16)</f>
        <v/>
      </c>
      <c r="DJ61">
        <f>IF(DJ38&lt;0,0,DJ38*DJ16)</f>
        <v/>
      </c>
      <c r="DK61">
        <f>IF(DK38&lt;0,0,DK38*DK16)</f>
        <v/>
      </c>
      <c r="DL61">
        <f>IF(DL38&lt;0,0,DL38*DL16)</f>
        <v/>
      </c>
      <c r="DM61">
        <f>IF(DM38&lt;0,0,DM38*DM16)</f>
        <v/>
      </c>
      <c r="DN61">
        <f>IF(DN38&lt;0,0,DN38*DN16)</f>
        <v/>
      </c>
      <c r="DO61">
        <f>IF(DO38&lt;0,0,DO38*DO16)</f>
        <v/>
      </c>
      <c r="DP61">
        <f>IF(DP38&lt;0,0,DP38*DP16)</f>
        <v/>
      </c>
      <c r="DQ61">
        <f>IF(DQ38&lt;0,0,DQ38*DQ16)</f>
        <v/>
      </c>
      <c r="DR61">
        <f>IF(DR38&lt;0,0,DR38*DR16)</f>
        <v/>
      </c>
      <c r="DS61">
        <f>IF(DS38&lt;0,0,DS38*DS16)</f>
        <v/>
      </c>
      <c r="DT61">
        <f>IF(DT38&lt;0,0,DT38*DT16)</f>
        <v/>
      </c>
      <c r="DU61">
        <f>IF(DU38&lt;0,0,DU38*DU16)</f>
        <v/>
      </c>
      <c r="DV61">
        <f>IF(DV38&lt;0,0,DV38*DV16)</f>
        <v/>
      </c>
      <c r="DW61">
        <f>IF(DW38&lt;0,0,DW38*DW16)</f>
        <v/>
      </c>
      <c r="DX61">
        <f>IF(DX38&lt;0,0,DX38*DX16)</f>
        <v/>
      </c>
      <c r="DY61">
        <f>IF(DY38&lt;0,0,DY38*DY16)</f>
        <v/>
      </c>
      <c r="DZ61">
        <f>IF(DZ38&lt;0,0,DZ38*DZ16)</f>
        <v/>
      </c>
      <c r="EA61">
        <f>IF(EA38&lt;0,0,EA38*EA16)</f>
        <v/>
      </c>
      <c r="EB61">
        <f>IF(EB38&lt;0,0,EB38*EB16)</f>
        <v/>
      </c>
      <c r="EC61">
        <f>IF(EC38&lt;0,0,EC38*EC16)</f>
        <v/>
      </c>
      <c r="ED61">
        <f>IF(ED38&lt;0,0,ED38*ED16)</f>
        <v/>
      </c>
      <c r="EE61">
        <f>IF(EE38&lt;0,0,EE38*EE16)</f>
        <v/>
      </c>
      <c r="EF61">
        <f>IF(EF38&lt;0,0,EF38*EF16)</f>
        <v/>
      </c>
      <c r="EG61">
        <f>IF(EG38&lt;0,0,EG38*EG16)</f>
        <v/>
      </c>
      <c r="EH61">
        <f>IF(EH38&lt;0,0,EH38*EH16)</f>
        <v/>
      </c>
      <c r="EI61">
        <f>IF(EI38&lt;0,0,EI38*EI16)</f>
        <v/>
      </c>
      <c r="EJ61">
        <f>IF(EJ38&lt;0,0,EJ38*EJ16)</f>
        <v/>
      </c>
      <c r="EK61">
        <f>IF(EK38&lt;0,0,EK38*EK16)</f>
        <v/>
      </c>
      <c r="EL61">
        <f>IF(EL38&lt;0,0,EL38*EL16)</f>
        <v/>
      </c>
      <c r="EM61">
        <f>IF(EM38&lt;0,0,EM38*EM16)</f>
        <v/>
      </c>
      <c r="EN61">
        <f>IF(EN38&lt;0,0,EN38*EN16)</f>
        <v/>
      </c>
      <c r="EO61">
        <f>IF(EO38&lt;0,0,EO38*EO16)</f>
        <v/>
      </c>
      <c r="EP61">
        <f>IF(EP38&lt;0,0,EP38*EP16)</f>
        <v/>
      </c>
      <c r="EQ61">
        <f>IF(EQ38&lt;0,0,EQ38*EQ16)</f>
        <v/>
      </c>
      <c r="ER61">
        <f>IF(ER38&lt;0,0,ER38*ER16)</f>
        <v/>
      </c>
      <c r="ES61">
        <f>IF(ES38&lt;0,0,ES38*ES16)</f>
        <v/>
      </c>
      <c r="ET61">
        <f>IF(ET38&lt;0,0,ET38*ET16)</f>
        <v/>
      </c>
      <c r="EU61">
        <f>IF(EU38&lt;0,0,EU38*EU16)</f>
        <v/>
      </c>
      <c r="EV61">
        <f>IF(EV38&lt;0,0,EV38*EV16)</f>
        <v/>
      </c>
      <c r="EW61">
        <f>IF(EW38&lt;0,0,EW38*EW16)</f>
        <v/>
      </c>
      <c r="EX61">
        <f>IF(EX38&lt;0,0,EX38*EX16)</f>
        <v/>
      </c>
      <c r="EY61">
        <f>IF(EY38&lt;0,0,EY38*EY16)</f>
        <v/>
      </c>
      <c r="EZ61">
        <f>IF(EZ38&lt;0,0,EZ38*EZ16)</f>
        <v/>
      </c>
      <c r="FA61">
        <f>IF(FA38&lt;0,0,FA38*FA16)</f>
        <v/>
      </c>
      <c r="FB61">
        <f>IF(FB38&lt;0,0,FB38*FB16)</f>
        <v/>
      </c>
      <c r="FC61">
        <f>IF(FC38&lt;0,0,FC38*FC16)</f>
        <v/>
      </c>
      <c r="FD61">
        <f>IF(FD38&lt;0,0,FD38*FD16)</f>
        <v/>
      </c>
      <c r="FE61">
        <f>IF(FE38&lt;0,0,FE38*FE16)</f>
        <v/>
      </c>
      <c r="FF61">
        <f>IF(FF38&lt;0,0,FF38*FF16)</f>
        <v/>
      </c>
      <c r="FG61">
        <f>IF(FG38&lt;0,0,FG38*FG16)</f>
        <v/>
      </c>
      <c r="FH61">
        <f>IF(FH38&lt;0,0,FH38*FH16)</f>
        <v/>
      </c>
      <c r="FI61">
        <f>IF(FI38&lt;0,0,FI38*FI16)</f>
        <v/>
      </c>
      <c r="FJ61">
        <f>IF(FJ38&lt;0,0,FJ38*FJ16)</f>
        <v/>
      </c>
      <c r="FK61">
        <f>IF(FK38&lt;0,0,FK38*FK16)</f>
        <v/>
      </c>
      <c r="FL61">
        <f>IF(FL38&lt;0,0,FL38*FL16)</f>
        <v/>
      </c>
      <c r="FM61">
        <f>IF(FM38&lt;0,0,FM38*FM16)</f>
        <v/>
      </c>
      <c r="FN61">
        <f>IF(FN38&lt;0,0,FN38*FN16)</f>
        <v/>
      </c>
      <c r="FO61">
        <f>IF(FO38&lt;0,0,FO38*FO16)</f>
        <v/>
      </c>
      <c r="FP61">
        <f>IF(FP38&lt;0,0,FP38*FP16)</f>
        <v/>
      </c>
      <c r="FQ61">
        <f>IF(FQ38&lt;0,0,FQ38*FQ16)</f>
        <v/>
      </c>
      <c r="FR61">
        <f>IF(FR38&lt;0,0,FR38*FR16)</f>
        <v/>
      </c>
      <c r="FS61">
        <f>IF(FS38&lt;0,0,FS38*FS16)</f>
        <v/>
      </c>
      <c r="FT61">
        <f>IF(FT38&lt;0,0,FT38*FT16)</f>
        <v/>
      </c>
      <c r="FU61">
        <f>IF(FU38&lt;0,0,FU38*FU16)</f>
        <v/>
      </c>
      <c r="FV61">
        <f>IF(FV38&lt;0,0,FV38*FV16)</f>
        <v/>
      </c>
      <c r="FW61">
        <f>IF(FW38&lt;0,0,FW38*FW16)</f>
        <v/>
      </c>
      <c r="FX61">
        <f>IF(FX38&lt;0,0,FX38*FX16)</f>
        <v/>
      </c>
      <c r="FY61">
        <f>IF(FY38&lt;0,0,FY38*FY16)</f>
        <v/>
      </c>
      <c r="FZ61">
        <f>IF(FZ38&lt;0,0,FZ38*FZ16)</f>
        <v/>
      </c>
      <c r="GA61">
        <f>IF(GA38&lt;0,0,GA38*GA16)</f>
        <v/>
      </c>
      <c r="GB61">
        <f>IF(GB38&lt;0,0,GB38*GB16)</f>
        <v/>
      </c>
      <c r="GC61">
        <f>IF(GC38&lt;0,0,GC38*GC16)</f>
        <v/>
      </c>
      <c r="GD61">
        <f>IF(GD38&lt;0,0,GD38*GD16)</f>
        <v/>
      </c>
      <c r="GE61">
        <f>IF(GE38&lt;0,0,GE38*GE16)</f>
        <v/>
      </c>
      <c r="GF61">
        <f>IF(GF38&lt;0,0,GF38*GF16)</f>
        <v/>
      </c>
      <c r="GG61">
        <f>IF(GG38&lt;0,0,GG38*GG16)</f>
        <v/>
      </c>
      <c r="GH61">
        <f>IF(GH38&lt;0,0,GH38*GH16)</f>
        <v/>
      </c>
      <c r="GI61">
        <f>IF(GI38&lt;0,0,GI38*GI16)</f>
        <v/>
      </c>
      <c r="GJ61">
        <f>IF(GJ38&lt;0,0,GJ38*GJ16)</f>
        <v/>
      </c>
      <c r="GK61">
        <f>IF(GK38&lt;0,0,GK38*GK16)</f>
        <v/>
      </c>
      <c r="GL61">
        <f>IF(GL38&lt;0,0,GL38*GL16)</f>
        <v/>
      </c>
      <c r="GM61">
        <f>IF(GM38&lt;0,0,GM38*GM16)</f>
        <v/>
      </c>
      <c r="GN61">
        <f>IF(GN38&lt;0,0,GN38*GN16)</f>
        <v/>
      </c>
      <c r="GO61">
        <f>IF(GO38&lt;0,0,GO38*GO16)</f>
        <v/>
      </c>
      <c r="GP61">
        <f>IF(GP38&lt;0,0,GP38*GP16)</f>
        <v/>
      </c>
      <c r="GQ61">
        <f>IF(GQ38&lt;0,0,GQ38*GQ16)</f>
        <v/>
      </c>
      <c r="GR61">
        <f>IF(GR38&lt;0,0,GR38*GR16)</f>
        <v/>
      </c>
      <c r="GS61">
        <f>IF(GS38&lt;0,0,GS38*GS16)</f>
        <v/>
      </c>
      <c r="GT61">
        <f>IF(GT38&lt;0,0,GT38*GT16)</f>
        <v/>
      </c>
      <c r="GU61">
        <f>IF(GU38&lt;0,0,GU38*GU16)</f>
        <v/>
      </c>
      <c r="GV61">
        <f>IF(GV38&lt;0,0,GV38*GV16)</f>
        <v/>
      </c>
      <c r="GW61">
        <f>IF(GW38&lt;0,0,GW38*GW16)</f>
        <v/>
      </c>
      <c r="GX61">
        <f>IF(GX38&lt;0,0,GX38*GX16)</f>
        <v/>
      </c>
      <c r="GY61">
        <f>IF(GY38&lt;0,0,GY38*GY16)</f>
        <v/>
      </c>
      <c r="GZ61">
        <f>IF(GZ38&lt;0,0,GZ38*GZ16)</f>
        <v/>
      </c>
      <c r="HA61">
        <f>IF(HA38&lt;0,0,HA38*HA16)</f>
        <v/>
      </c>
      <c r="HB61">
        <f>IF(HB38&lt;0,0,HB38*HB16)</f>
        <v/>
      </c>
      <c r="HC61">
        <f>IF(HC38&lt;0,0,HC38*HC16)</f>
        <v/>
      </c>
      <c r="HD61">
        <f>IF(HD38&lt;0,0,HD38*HD16)</f>
        <v/>
      </c>
      <c r="HE61">
        <f>IF(HE38&lt;0,0,HE38*HE16)</f>
        <v/>
      </c>
      <c r="HF61">
        <f>IF(HF38&lt;0,0,HF38*HF16)</f>
        <v/>
      </c>
      <c r="HG61">
        <f>IF(HG38&lt;0,0,HG38*HG16)</f>
        <v/>
      </c>
      <c r="HH61">
        <f>IF(HH38&lt;0,0,HH38*HH16)</f>
        <v/>
      </c>
      <c r="HI61">
        <f>IF(HI38&lt;0,0,HI38*HI16)</f>
        <v/>
      </c>
      <c r="HJ61">
        <f>IF(HJ38&lt;0,0,HJ38*HJ16)</f>
        <v/>
      </c>
      <c r="HK61">
        <f>IF(HK38&lt;0,0,HK38*HK16)</f>
        <v/>
      </c>
      <c r="HL61">
        <f>IF(HL38&lt;0,0,HL38*HL16)</f>
        <v/>
      </c>
      <c r="HM61">
        <f>IF(HM38&lt;0,0,HM38*HM16)</f>
        <v/>
      </c>
      <c r="HN61">
        <f>IF(HN38&lt;0,0,HN38*HN16)</f>
        <v/>
      </c>
      <c r="HO61">
        <f>IF(HO38&lt;0,0,HO38*HO16)</f>
        <v/>
      </c>
      <c r="HP61">
        <f>IF(HP38&lt;0,0,HP38*HP16)</f>
        <v/>
      </c>
      <c r="HQ61">
        <f>IF(HQ38&lt;0,0,HQ38*HQ16)</f>
        <v/>
      </c>
      <c r="HR61">
        <f>IF(HR38&lt;0,0,HR38*HR16)</f>
        <v/>
      </c>
      <c r="HS61">
        <f>IF(HS38&lt;0,0,HS38*HS16)</f>
        <v/>
      </c>
      <c r="HT61">
        <f>IF(HT38&lt;0,0,HT38*HT16)</f>
        <v/>
      </c>
      <c r="HU61">
        <f>IF(HU38&lt;0,0,HU38*HU16)</f>
        <v/>
      </c>
      <c r="HV61">
        <f>IF(HV38&lt;0,0,HV38*HV16)</f>
        <v/>
      </c>
      <c r="HW61">
        <f>IF(HW38&lt;0,0,HW38*HW16)</f>
        <v/>
      </c>
      <c r="HX61">
        <f>IF(HX38&lt;0,0,HX38*HX16)</f>
        <v/>
      </c>
      <c r="HY61">
        <f>IF(HY38&lt;0,0,HY38*HY16)</f>
        <v/>
      </c>
      <c r="HZ61">
        <f>IF(HZ38&lt;0,0,HZ38*HZ16)</f>
        <v/>
      </c>
      <c r="IA61">
        <f>IF(IA38&lt;0,0,IA38*IA16)</f>
        <v/>
      </c>
      <c r="IB61">
        <f>IF(IB38&lt;0,0,IB38*IB16)</f>
        <v/>
      </c>
      <c r="IC61">
        <f>IF(IC38&lt;0,0,IC38*IC16)</f>
        <v/>
      </c>
      <c r="ID61">
        <f>IF(ID38&lt;0,0,ID38*ID16)</f>
        <v/>
      </c>
      <c r="IE61">
        <f>IF(IE38&lt;0,0,IE38*IE16)</f>
        <v/>
      </c>
      <c r="IF61">
        <f>IF(IF38&lt;0,0,IF38*IF16)</f>
        <v/>
      </c>
      <c r="IG61">
        <f>IF(IG38&lt;0,0,IG38*IG16)</f>
        <v/>
      </c>
      <c r="IH61">
        <f>IF(IH38&lt;0,0,IH38*IH16)</f>
        <v/>
      </c>
      <c r="II61">
        <f>IF(II38&lt;0,0,II38*II16)</f>
        <v/>
      </c>
      <c r="IJ61">
        <f>IF(IJ38&lt;0,0,IJ38*IJ16)</f>
        <v/>
      </c>
      <c r="IK61">
        <f>IF(IK38&lt;0,0,IK38*IK16)</f>
        <v/>
      </c>
      <c r="IL61">
        <f>IF(IL38&lt;0,0,IL38*IL16)</f>
        <v/>
      </c>
      <c r="IM61">
        <f>IF(IM38&lt;0,0,IM38*IM16)</f>
        <v/>
      </c>
      <c r="IN61">
        <f>IF(IN38&lt;0,0,IN38*IN16)</f>
        <v/>
      </c>
      <c r="IO61">
        <f>IF(IO38&lt;0,0,IO38*IO16)</f>
        <v/>
      </c>
      <c r="IP61">
        <f>IF(IP38&lt;0,0,IP38*IP16)</f>
        <v/>
      </c>
      <c r="IQ61">
        <f>IF(IQ38&lt;0,0,IQ38*IQ16)</f>
        <v/>
      </c>
      <c r="IR61">
        <f>IF(IR38&lt;0,0,IR38*IR16)</f>
        <v/>
      </c>
      <c r="IS61">
        <f>IF(IS38&lt;0,0,IS38*IS16)</f>
        <v/>
      </c>
      <c r="IT61">
        <f>IF(IT38&lt;0,0,IT38*IT16)</f>
        <v/>
      </c>
      <c r="IU61">
        <f>IF(IU38&lt;0,0,IU38*IU16)</f>
        <v/>
      </c>
      <c r="IV61">
        <f>IF(IV38&lt;0,0,IV38*IV16)</f>
        <v/>
      </c>
      <c r="IW61">
        <f>IF(IW38&lt;0,0,IW38*IW16)</f>
        <v/>
      </c>
      <c r="IX61">
        <f>IF(IX38&lt;0,0,IX38*IX16)</f>
        <v/>
      </c>
      <c r="IY61">
        <f>IF(IY38&lt;0,0,IY38*IY16)</f>
        <v/>
      </c>
      <c r="IZ61">
        <f>IF(IZ38&lt;0,0,IZ38*IZ16)</f>
        <v/>
      </c>
      <c r="JA61">
        <f>IF(JA38&lt;0,0,JA38*JA16)</f>
        <v/>
      </c>
      <c r="JB61">
        <f>IF(JB38&lt;0,0,JB38*JB16)</f>
        <v/>
      </c>
      <c r="JC61">
        <f>IF(JC38&lt;0,0,JC38*JC16)</f>
        <v/>
      </c>
      <c r="JD61">
        <f>IF(JD38&lt;0,0,JD38*JD16)</f>
        <v/>
      </c>
      <c r="JE61">
        <f>IF(JE38&lt;0,0,JE38*JE16)</f>
        <v/>
      </c>
      <c r="JF61">
        <f>IF(JF38&lt;0,0,JF38*JF16)</f>
        <v/>
      </c>
      <c r="JG61">
        <f>IF(JG38&lt;0,0,JG38*JG16)</f>
        <v/>
      </c>
      <c r="JH61">
        <f>IF(JH38&lt;0,0,JH38*JH16)</f>
        <v/>
      </c>
      <c r="JI61">
        <f>IF(JI38&lt;0,0,JI38*JI16)</f>
        <v/>
      </c>
      <c r="JJ61">
        <f>IF(JJ38&lt;0,0,JJ38*JJ16)</f>
        <v/>
      </c>
      <c r="JK61">
        <f>IF(JK38&lt;0,0,JK38*JK16)</f>
        <v/>
      </c>
      <c r="JL61">
        <f>IF(JL38&lt;0,0,JL38*JL16)</f>
        <v/>
      </c>
      <c r="JM61">
        <f>IF(JM38&lt;0,0,JM38*JM16)</f>
        <v/>
      </c>
      <c r="JN61">
        <f>IF(JN38&lt;0,0,JN38*JN16)</f>
        <v/>
      </c>
      <c r="JO61">
        <f>IF(JO38&lt;0,0,JO38*JO16)</f>
        <v/>
      </c>
      <c r="JP61">
        <f>IF(JP38&lt;0,0,JP38*JP16)</f>
        <v/>
      </c>
      <c r="JQ61">
        <f>IF(JQ38&lt;0,0,JQ38*JQ16)</f>
        <v/>
      </c>
      <c r="JR61">
        <f>IF(JR38&lt;0,0,JR38*JR16)</f>
        <v/>
      </c>
      <c r="JS61">
        <f>IF(JS38&lt;0,0,JS38*JS16)</f>
        <v/>
      </c>
      <c r="JT61">
        <f>IF(JT38&lt;0,0,JT38*JT16)</f>
        <v/>
      </c>
      <c r="JU61">
        <f>IF(JU38&lt;0,0,JU38*JU16)</f>
        <v/>
      </c>
      <c r="JV61">
        <f>IF(JV38&lt;0,0,JV38*JV16)</f>
        <v/>
      </c>
      <c r="JW61">
        <f>IF(JW38&lt;0,0,JW38*JW16)</f>
        <v/>
      </c>
      <c r="JX61">
        <f>IF(JX38&lt;0,0,JX38*JX16)</f>
        <v/>
      </c>
      <c r="JY61">
        <f>IF(JY38&lt;0,0,JY38*JY16)</f>
        <v/>
      </c>
      <c r="JZ61">
        <f>IF(JZ38&lt;0,0,JZ38*JZ16)</f>
        <v/>
      </c>
      <c r="KA61">
        <f>IF(KA38&lt;0,0,KA38*KA16)</f>
        <v/>
      </c>
      <c r="KB61">
        <f>IF(KB38&lt;0,0,KB38*KB16)</f>
        <v/>
      </c>
      <c r="KC61">
        <f>IF(KC38&lt;0,0,KC38*KC16)</f>
        <v/>
      </c>
      <c r="KD61">
        <f>IF(KD38&lt;0,0,KD38*KD16)</f>
        <v/>
      </c>
      <c r="KE61">
        <f>IF(KE38&lt;0,0,KE38*KE16)</f>
        <v/>
      </c>
      <c r="KF61">
        <f>IF(KF38&lt;0,0,KF38*KF16)</f>
        <v/>
      </c>
      <c r="KG61">
        <f>IF(KG38&lt;0,0,KG38*KG16)</f>
        <v/>
      </c>
      <c r="KH61">
        <f>IF(KH38&lt;0,0,KH38*KH16)</f>
        <v/>
      </c>
      <c r="KI61">
        <f>IF(KI38&lt;0,0,KI38*KI16)</f>
        <v/>
      </c>
      <c r="KJ61">
        <f>IF(KJ38&lt;0,0,KJ38*KJ16)</f>
        <v/>
      </c>
      <c r="KK61">
        <f>IF(KK38&lt;0,0,KK38*KK16)</f>
        <v/>
      </c>
      <c r="KL61">
        <f>IF(KL38&lt;0,0,KL38*KL16)</f>
        <v/>
      </c>
      <c r="KM61">
        <f>IF(KM38&lt;0,0,KM38*KM16)</f>
        <v/>
      </c>
      <c r="KN61">
        <f>IF(KN38&lt;0,0,KN38*KN16)</f>
        <v/>
      </c>
      <c r="KO61">
        <f>IF(KO38&lt;0,0,KO38*KO16)</f>
        <v/>
      </c>
      <c r="KP61">
        <f>IF(KP38&lt;0,0,KP38*KP16)</f>
        <v/>
      </c>
      <c r="KQ61">
        <f>IF(KQ38&lt;0,0,KQ38*KQ16)</f>
        <v/>
      </c>
      <c r="KR61">
        <f>IF(KR38&lt;0,0,KR38*KR16)</f>
        <v/>
      </c>
      <c r="KS61">
        <f>IF(KS38&lt;0,0,KS38*KS16)</f>
        <v/>
      </c>
      <c r="KT61">
        <f>IF(KT38&lt;0,0,KT38*KT16)</f>
        <v/>
      </c>
      <c r="KU61">
        <f>IF(KU38&lt;0,0,KU38*KU16)</f>
        <v/>
      </c>
      <c r="KV61">
        <f>IF(KV38&lt;0,0,KV38*KV16)</f>
        <v/>
      </c>
      <c r="KW61">
        <f>IF(KW38&lt;0,0,KW38*KW16)</f>
        <v/>
      </c>
      <c r="KX61">
        <f>IF(KX38&lt;0,0,KX38*KX16)</f>
        <v/>
      </c>
      <c r="KY61">
        <f>IF(KY38&lt;0,0,KY38*KY16)</f>
        <v/>
      </c>
      <c r="KZ61">
        <f>IF(KZ38&lt;0,0,KZ38*KZ16)</f>
        <v/>
      </c>
      <c r="LA61">
        <f>IF(LA38&lt;0,0,LA38*LA16)</f>
        <v/>
      </c>
      <c r="LB61">
        <f>IF(LB38&lt;0,0,LB38*LB16)</f>
        <v/>
      </c>
      <c r="LC61">
        <f>IF(LC38&lt;0,0,LC38*LC16)</f>
        <v/>
      </c>
      <c r="LD61">
        <f>IF(LD38&lt;0,0,LD38*LD16)</f>
        <v/>
      </c>
      <c r="LE61">
        <f>IF(LE38&lt;0,0,LE38*LE16)</f>
        <v/>
      </c>
      <c r="LF61">
        <f>IF(LF38&lt;0,0,LF38*LF16)</f>
        <v/>
      </c>
      <c r="LG61">
        <f>IF(LG38&lt;0,0,LG38*LG16)</f>
        <v/>
      </c>
      <c r="LH61">
        <f>IF(LH38&lt;0,0,LH38*LH16)</f>
        <v/>
      </c>
      <c r="LI61">
        <f>IF(LI38&lt;0,0,LI38*LI16)</f>
        <v/>
      </c>
      <c r="LJ61">
        <f>IF(LJ38&lt;0,0,LJ38*LJ16)</f>
        <v/>
      </c>
      <c r="LK61">
        <f>IF(LK38&lt;0,0,LK38*LK16)</f>
        <v/>
      </c>
      <c r="LL61">
        <f>IF(LL38&lt;0,0,LL38*LL16)</f>
        <v/>
      </c>
      <c r="LM61">
        <f>IF(LM38&lt;0,0,LM38*LM16)</f>
        <v/>
      </c>
      <c r="LN61">
        <f>IF(LN38&lt;0,0,LN38*LN16)</f>
        <v/>
      </c>
      <c r="LO61">
        <f>IF(LO38&lt;0,0,LO38*LO16)</f>
        <v/>
      </c>
      <c r="LP61">
        <f>IF(LP38&lt;0,0,LP38*LP16)</f>
        <v/>
      </c>
      <c r="LQ61">
        <f>IF(LQ38&lt;0,0,LQ38*LQ16)</f>
        <v/>
      </c>
      <c r="LR61">
        <f>IF(LR38&lt;0,0,LR38*LR16)</f>
        <v/>
      </c>
      <c r="LS61">
        <f>IF(LS38&lt;0,0,LS38*LS16)</f>
        <v/>
      </c>
      <c r="LT61">
        <f>IF(LT38&lt;0,0,LT38*LT16)</f>
        <v/>
      </c>
      <c r="LU61">
        <f>IF(LU38&lt;0,0,LU38*LU16)</f>
        <v/>
      </c>
      <c r="LV61">
        <f>IF(LV38&lt;0,0,LV38*LV16)</f>
        <v/>
      </c>
      <c r="LW61">
        <f>IF(LW38&lt;0,0,LW38*LW16)</f>
        <v/>
      </c>
      <c r="LX61">
        <f>IF(LX38&lt;0,0,LX38*LX16)</f>
        <v/>
      </c>
      <c r="LY61">
        <f>IF(LY38&lt;0,0,LY38*LY16)</f>
        <v/>
      </c>
      <c r="LZ61">
        <f>IF(LZ38&lt;0,0,LZ38*LZ16)</f>
        <v/>
      </c>
      <c r="MA61">
        <f>IF(MA38&lt;0,0,MA38*MA16)</f>
        <v/>
      </c>
      <c r="MB61">
        <f>IF(MB38&lt;0,0,MB38*MB16)</f>
        <v/>
      </c>
      <c r="MC61">
        <f>IF(MC38&lt;0,0,MC38*MC16)</f>
        <v/>
      </c>
      <c r="MD61">
        <f>IF(MD38&lt;0,0,MD38*MD16)</f>
        <v/>
      </c>
      <c r="ME61">
        <f>IF(ME38&lt;0,0,ME38*ME16)</f>
        <v/>
      </c>
      <c r="MF61">
        <f>IF(MF38&lt;0,0,MF38*MF16)</f>
        <v/>
      </c>
      <c r="MG61">
        <f>IF(MG38&lt;0,0,MG38*MG16)</f>
        <v/>
      </c>
      <c r="MH61">
        <f>IF(MH38&lt;0,0,MH38*MH16)</f>
        <v/>
      </c>
      <c r="MI61">
        <f>IF(MI38&lt;0,0,MI38*MI16)</f>
        <v/>
      </c>
      <c r="MJ61">
        <f>IF(MJ38&lt;0,0,MJ38*MJ16)</f>
        <v/>
      </c>
      <c r="MK61">
        <f>IF(MK38&lt;0,0,MK38*MK16)</f>
        <v/>
      </c>
      <c r="ML61">
        <f>IF(ML38&lt;0,0,ML38*ML16)</f>
        <v/>
      </c>
      <c r="MM61">
        <f>IF(MM38&lt;0,0,MM38*MM16)</f>
        <v/>
      </c>
      <c r="MN61">
        <f>IF(MN38&lt;0,0,MN38*MN16)</f>
        <v/>
      </c>
      <c r="MO61">
        <f>IF(MO38&lt;0,0,MO38*MO16)</f>
        <v/>
      </c>
      <c r="MP61">
        <f>IF(MP38&lt;0,0,MP38*MP16)</f>
        <v/>
      </c>
      <c r="MQ61">
        <f>IF(MQ38&lt;0,0,MQ38*MQ16)</f>
        <v/>
      </c>
      <c r="MR61">
        <f>IF(MR38&lt;0,0,MR38*MR16)</f>
        <v/>
      </c>
      <c r="MS61">
        <f>IF(MS38&lt;0,0,MS38*MS16)</f>
        <v/>
      </c>
      <c r="MT61">
        <f>IF(MT38&lt;0,0,MT38*MT16)</f>
        <v/>
      </c>
      <c r="MU61">
        <f>IF(MU38&lt;0,0,MU38*MU16)</f>
        <v/>
      </c>
      <c r="MV61">
        <f>IF(MV38&lt;0,0,MV38*MV16)</f>
        <v/>
      </c>
      <c r="MW61">
        <f>IF(MW38&lt;0,0,MW38*MW16)</f>
        <v/>
      </c>
      <c r="MX61">
        <f>IF(MX38&lt;0,0,MX38*MX16)</f>
        <v/>
      </c>
      <c r="MY61">
        <f>IF(MY38&lt;0,0,MY38*MY16)</f>
        <v/>
      </c>
      <c r="MZ61">
        <f>IF(MZ38&lt;0,0,MZ38*MZ16)</f>
        <v/>
      </c>
      <c r="NA61">
        <f>IF(NA38&lt;0,0,NA38*NA16)</f>
        <v/>
      </c>
      <c r="NB61">
        <f>IF(NB38&lt;0,0,NB38*NB16)</f>
        <v/>
      </c>
      <c r="NC61">
        <f>IF(NC38&lt;0,0,NC38*NC16)</f>
        <v/>
      </c>
      <c r="ND61">
        <f>IF(ND38&lt;0,0,ND38*ND16)</f>
        <v/>
      </c>
      <c r="NE61">
        <f>IF(NE38&lt;0,0,NE38*NE16)</f>
        <v/>
      </c>
      <c r="NF61">
        <f>IF(NF38&lt;0,0,NF38*NF16)</f>
        <v/>
      </c>
      <c r="NG61">
        <f>IF(NG38&lt;0,0,NG38*NG16)</f>
        <v/>
      </c>
      <c r="NH61">
        <f>IF(NH38&lt;0,0,NH38*NH16)</f>
        <v/>
      </c>
      <c r="NI61">
        <f>IF(NI38&lt;0,0,NI38*NI16)</f>
        <v/>
      </c>
      <c r="NJ61">
        <f>IF(NJ38&lt;0,0,NJ38*NJ16)</f>
        <v/>
      </c>
      <c r="NK61">
        <f>IF(NK38&lt;0,0,NK38*NK16)</f>
        <v/>
      </c>
      <c r="NL61">
        <f>IF(NL38&lt;0,0,NL38*NL16)</f>
        <v/>
      </c>
      <c r="NM61">
        <f>IF(NM38&lt;0,0,NM38*NM16)</f>
        <v/>
      </c>
      <c r="NN61">
        <f>IF(NN38&lt;0,0,NN38*NN16)</f>
        <v/>
      </c>
      <c r="NO61">
        <f>IF(NO38&lt;0,0,NO38*NO16)</f>
        <v/>
      </c>
      <c r="NP61">
        <f>IF(NP38&lt;0,0,NP38*NP16)</f>
        <v/>
      </c>
      <c r="NQ61">
        <f>IF(NQ38&lt;0,0,NQ38*NQ16)</f>
        <v/>
      </c>
      <c r="NR61">
        <f>IF(NR38&lt;0,0,NR38*NR16)</f>
        <v/>
      </c>
      <c r="NS61">
        <f>IF(NS38&lt;0,0,NS38*NS16)</f>
        <v/>
      </c>
      <c r="NT61">
        <f>IF(NT38&lt;0,0,NT38*NT16)</f>
        <v/>
      </c>
      <c r="NU61">
        <f>IF(NU38&lt;0,0,NU38*NU16)</f>
        <v/>
      </c>
      <c r="NV61">
        <f>IF(NV38&lt;0,0,NV38*NV16)</f>
        <v/>
      </c>
      <c r="NW61">
        <f>IF(NW38&lt;0,0,NW38*NW16)</f>
        <v/>
      </c>
      <c r="NX61">
        <f>IF(NX38&lt;0,0,NX38*NX16)</f>
        <v/>
      </c>
      <c r="NY61">
        <f>IF(NY38&lt;0,0,NY38*NY16)</f>
        <v/>
      </c>
      <c r="NZ61">
        <f>IF(NZ38&lt;0,0,NZ38*NZ16)</f>
        <v/>
      </c>
      <c r="OA61">
        <f>IF(OA38&lt;0,0,OA38*OA16)</f>
        <v/>
      </c>
      <c r="OB61">
        <f>IF(OB38&lt;0,0,OB38*OB16)</f>
        <v/>
      </c>
      <c r="OC61">
        <f>IF(OC38&lt;0,0,OC38*OC16)</f>
        <v/>
      </c>
      <c r="OD61">
        <f>IF(OD38&lt;0,0,OD38*OD16)</f>
        <v/>
      </c>
      <c r="OE61">
        <f>IF(OE38&lt;0,0,OE38*OE16)</f>
        <v/>
      </c>
      <c r="OF61">
        <f>IF(OF38&lt;0,0,OF38*OF16)</f>
        <v/>
      </c>
      <c r="OG61">
        <f>IF(OG38&lt;0,0,OG38*OG16)</f>
        <v/>
      </c>
      <c r="OH61">
        <f>IF(OH38&lt;0,0,OH38*OH16)</f>
        <v/>
      </c>
      <c r="OI61">
        <f>IF(OI38&lt;0,0,OI38*OI16)</f>
        <v/>
      </c>
      <c r="OJ61">
        <f>IF(OJ38&lt;0,0,OJ38*OJ16)</f>
        <v/>
      </c>
      <c r="OK61">
        <f>IF(OK38&lt;0,0,OK38*OK16)</f>
        <v/>
      </c>
      <c r="OL61">
        <f>IF(OL38&lt;0,0,OL38*OL16)</f>
        <v/>
      </c>
      <c r="OM61">
        <f>IF(OM38&lt;0,0,OM38*OM16)</f>
        <v/>
      </c>
      <c r="ON61">
        <f>IF(ON38&lt;0,0,ON38*ON16)</f>
        <v/>
      </c>
      <c r="OO61">
        <f>IF(OO38&lt;0,0,OO38*OO16)</f>
        <v/>
      </c>
      <c r="OP61">
        <f>IF(OP38&lt;0,0,OP38*OP16)</f>
        <v/>
      </c>
      <c r="OQ61">
        <f>IF(OQ38&lt;0,0,OQ38*OQ16)</f>
        <v/>
      </c>
      <c r="OR61">
        <f>IF(OR38&lt;0,0,OR38*OR16)</f>
        <v/>
      </c>
      <c r="OS61">
        <f>IF(OS38&lt;0,0,OS38*OS16)</f>
        <v/>
      </c>
      <c r="OT61">
        <f>IF(OT38&lt;0,0,OT38*OT16)</f>
        <v/>
      </c>
      <c r="OU61">
        <f>IF(OU38&lt;0,0,OU38*OU16)</f>
        <v/>
      </c>
      <c r="OV61">
        <f>IF(OV38&lt;0,0,OV38*OV16)</f>
        <v/>
      </c>
      <c r="OW61">
        <f>IF(OW38&lt;0,0,OW38*OW16)</f>
        <v/>
      </c>
      <c r="OX61">
        <f>IF(OX38&lt;0,0,OX38*OX16)</f>
        <v/>
      </c>
      <c r="OY61">
        <f>IF(OY38&lt;0,0,OY38*OY16)</f>
        <v/>
      </c>
      <c r="OZ61">
        <f>IF(OZ38&lt;0,0,OZ38*OZ16)</f>
        <v/>
      </c>
      <c r="PA61">
        <f>IF(PA38&lt;0,0,PA38*PA16)</f>
        <v/>
      </c>
      <c r="PB61">
        <f>IF(PB38&lt;0,0,PB38*PB16)</f>
        <v/>
      </c>
      <c r="PC61">
        <f>IF(PC38&lt;0,0,PC38*PC16)</f>
        <v/>
      </c>
      <c r="PD61">
        <f>IF(PD38&lt;0,0,PD38*PD16)</f>
        <v/>
      </c>
      <c r="PE61">
        <f>IF(PE38&lt;0,0,PE38*PE16)</f>
        <v/>
      </c>
      <c r="PF61">
        <f>IF(PF38&lt;0,0,PF38*PF16)</f>
        <v/>
      </c>
      <c r="PG61">
        <f>IF(PG38&lt;0,0,PG38*PG16)</f>
        <v/>
      </c>
      <c r="PH61">
        <f>IF(PH38&lt;0,0,PH38*PH16)</f>
        <v/>
      </c>
      <c r="PI61">
        <f>IF(PI38&lt;0,0,PI38*PI16)</f>
        <v/>
      </c>
      <c r="PJ61">
        <f>IF(PJ38&lt;0,0,PJ38*PJ16)</f>
        <v/>
      </c>
      <c r="PK61">
        <f>IF(PK38&lt;0,0,PK38*PK16)</f>
        <v/>
      </c>
      <c r="PL61">
        <f>IF(PL38&lt;0,0,PL38*PL16)</f>
        <v/>
      </c>
      <c r="PM61">
        <f>IF(PM38&lt;0,0,PM38*PM16)</f>
        <v/>
      </c>
      <c r="PN61">
        <f>IF(PN38&lt;0,0,PN38*PN16)</f>
        <v/>
      </c>
      <c r="PO61">
        <f>IF(PO38&lt;0,0,PO38*PO16)</f>
        <v/>
      </c>
      <c r="PP61">
        <f>IF(PP38&lt;0,0,PP38*PP16)</f>
        <v/>
      </c>
      <c r="PQ61">
        <f>IF(PQ38&lt;0,0,PQ38*PQ16)</f>
        <v/>
      </c>
      <c r="PR61">
        <f>IF(PR38&lt;0,0,PR38*PR16)</f>
        <v/>
      </c>
      <c r="PS61">
        <f>IF(PS38&lt;0,0,PS38*PS16)</f>
        <v/>
      </c>
      <c r="PT61">
        <f>IF(PT38&lt;0,0,PT38*PT16)</f>
        <v/>
      </c>
      <c r="PU61">
        <f>IF(PU38&lt;0,0,PU38*PU16)</f>
        <v/>
      </c>
      <c r="PV61">
        <f>IF(PV38&lt;0,0,PV38*PV16)</f>
        <v/>
      </c>
      <c r="PW61">
        <f>IF(PW38&lt;0,0,PW38*PW16)</f>
        <v/>
      </c>
      <c r="PX61">
        <f>IF(PX38&lt;0,0,PX38*PX16)</f>
        <v/>
      </c>
      <c r="PY61">
        <f>IF(PY38&lt;0,0,PY38*PY16)</f>
        <v/>
      </c>
      <c r="PZ61">
        <f>IF(PZ38&lt;0,0,PZ38*PZ16)</f>
        <v/>
      </c>
      <c r="QA61">
        <f>IF(QA38&lt;0,0,QA38*QA16)</f>
        <v/>
      </c>
      <c r="QB61">
        <f>IF(QB38&lt;0,0,QB38*QB16)</f>
        <v/>
      </c>
      <c r="QC61">
        <f>IF(QC38&lt;0,0,QC38*QC16)</f>
        <v/>
      </c>
      <c r="QD61">
        <f>IF(QD38&lt;0,0,QD38*QD16)</f>
        <v/>
      </c>
      <c r="QE61">
        <f>IF(QE38&lt;0,0,QE38*QE16)</f>
        <v/>
      </c>
      <c r="QF61">
        <f>IF(QF38&lt;0,0,QF38*QF16)</f>
        <v/>
      </c>
      <c r="QG61">
        <f>IF(QG38&lt;0,0,QG38*QG16)</f>
        <v/>
      </c>
      <c r="QH61">
        <f>IF(QH38&lt;0,0,QH38*QH16)</f>
        <v/>
      </c>
      <c r="QI61">
        <f>IF(QI38&lt;0,0,QI38*QI16)</f>
        <v/>
      </c>
      <c r="QJ61">
        <f>IF(QJ38&lt;0,0,QJ38*QJ16)</f>
        <v/>
      </c>
      <c r="QK61">
        <f>IF(QK38&lt;0,0,QK38*QK16)</f>
        <v/>
      </c>
      <c r="QL61">
        <f>IF(QL38&lt;0,0,QL38*QL16)</f>
        <v/>
      </c>
      <c r="QM61">
        <f>IF(QM38&lt;0,0,QM38*QM16)</f>
        <v/>
      </c>
      <c r="QN61">
        <f>IF(QN38&lt;0,0,QN38*QN16)</f>
        <v/>
      </c>
      <c r="QO61">
        <f>IF(QO38&lt;0,0,QO38*QO16)</f>
        <v/>
      </c>
      <c r="QP61">
        <f>IF(QP38&lt;0,0,QP38*QP16)</f>
        <v/>
      </c>
      <c r="QQ61">
        <f>IF(QQ38&lt;0,0,QQ38*QQ16)</f>
        <v/>
      </c>
      <c r="QR61">
        <f>IF(QR38&lt;0,0,QR38*QR16)</f>
        <v/>
      </c>
      <c r="QS61">
        <f>IF(QS38&lt;0,0,QS38*QS16)</f>
        <v/>
      </c>
      <c r="QT61">
        <f>IF(QT38&lt;0,0,QT38*QT16)</f>
        <v/>
      </c>
      <c r="QU61">
        <f>IF(QU38&lt;0,0,QU38*QU16)</f>
        <v/>
      </c>
      <c r="QV61">
        <f>IF(QV38&lt;0,0,QV38*QV16)</f>
        <v/>
      </c>
      <c r="QW61">
        <f>IF(QW38&lt;0,0,QW38*QW16)</f>
        <v/>
      </c>
      <c r="QX61">
        <f>IF(QX38&lt;0,0,QX38*QX16)</f>
        <v/>
      </c>
      <c r="QY61">
        <f>IF(QY38&lt;0,0,QY38*QY16)</f>
        <v/>
      </c>
      <c r="QZ61">
        <f>IF(QZ38&lt;0,0,QZ38*QZ16)</f>
        <v/>
      </c>
      <c r="RA61">
        <f>IF(RA38&lt;0,0,RA38*RA16)</f>
        <v/>
      </c>
      <c r="RB61">
        <f>IF(RB38&lt;0,0,RB38*RB16)</f>
        <v/>
      </c>
      <c r="RC61">
        <f>IF(RC38&lt;0,0,RC38*RC16)</f>
        <v/>
      </c>
      <c r="RD61">
        <f>IF(RD38&lt;0,0,RD38*RD16)</f>
        <v/>
      </c>
      <c r="RE61">
        <f>IF(RE38&lt;0,0,RE38*RE16)</f>
        <v/>
      </c>
      <c r="RF61">
        <f>IF(RF38&lt;0,0,RF38*RF16)</f>
        <v/>
      </c>
      <c r="RG61">
        <f>IF(RG38&lt;0,0,RG38*RG16)</f>
        <v/>
      </c>
      <c r="RH61">
        <f>IF(RH38&lt;0,0,RH38*RH16)</f>
        <v/>
      </c>
      <c r="RI61">
        <f>IF(RI38&lt;0,0,RI38*RI16)</f>
        <v/>
      </c>
      <c r="RJ61">
        <f>IF(RJ38&lt;0,0,RJ38*RJ16)</f>
        <v/>
      </c>
      <c r="RK61">
        <f>IF(RK38&lt;0,0,RK38*RK16)</f>
        <v/>
      </c>
      <c r="RL61">
        <f>IF(RL38&lt;0,0,RL38*RL16)</f>
        <v/>
      </c>
      <c r="RM61">
        <f>IF(RM38&lt;0,0,RM38*RM16)</f>
        <v/>
      </c>
      <c r="RN61">
        <f>IF(RN38&lt;0,0,RN38*RN16)</f>
        <v/>
      </c>
      <c r="RO61">
        <f>IF(RO38&lt;0,0,RO38*RO16)</f>
        <v/>
      </c>
      <c r="RP61">
        <f>IF(RP38&lt;0,0,RP38*RP16)</f>
        <v/>
      </c>
      <c r="RQ61">
        <f>IF(RQ38&lt;0,0,RQ38*RQ16)</f>
        <v/>
      </c>
      <c r="RR61">
        <f>IF(RR38&lt;0,0,RR38*RR16)</f>
        <v/>
      </c>
      <c r="RS61">
        <f>IF(RS38&lt;0,0,RS38*RS16)</f>
        <v/>
      </c>
      <c r="RT61">
        <f>IF(RT38&lt;0,0,RT38*RT16)</f>
        <v/>
      </c>
      <c r="RU61">
        <f>IF(RU38&lt;0,0,RU38*RU16)</f>
        <v/>
      </c>
      <c r="RV61">
        <f>IF(RV38&lt;0,0,RV38*RV16)</f>
        <v/>
      </c>
      <c r="RW61">
        <f>IF(RW38&lt;0,0,RW38*RW16)</f>
        <v/>
      </c>
      <c r="RX61">
        <f>IF(RX38&lt;0,0,RX38*RX16)</f>
        <v/>
      </c>
      <c r="RY61">
        <f>IF(RY38&lt;0,0,RY38*RY16)</f>
        <v/>
      </c>
      <c r="RZ61">
        <f>IF(RZ38&lt;0,0,RZ38*RZ16)</f>
        <v/>
      </c>
      <c r="SA61">
        <f>IF(SA38&lt;0,0,SA38*SA16)</f>
        <v/>
      </c>
      <c r="SB61">
        <f>IF(SB38&lt;0,0,SB38*SB16)</f>
        <v/>
      </c>
      <c r="SC61">
        <f>IF(SC38&lt;0,0,SC38*SC16)</f>
        <v/>
      </c>
      <c r="SD61">
        <f>IF(SD38&lt;0,0,SD38*SD16)</f>
        <v/>
      </c>
      <c r="SE61">
        <f>IF(SE38&lt;0,0,SE38*SE16)</f>
        <v/>
      </c>
      <c r="SF61">
        <f>IF(SF38&lt;0,0,SF38*SF16)</f>
        <v/>
      </c>
      <c r="SG61">
        <f>IF(SG38&lt;0,0,SG38*SG16)</f>
        <v/>
      </c>
      <c r="SH61">
        <f>IF(SH38&lt;0,0,SH38*SH16)</f>
        <v/>
      </c>
      <c r="SI61">
        <f>IF(SI38&lt;0,0,SI38*SI16)</f>
        <v/>
      </c>
      <c r="SJ61">
        <f>IF(SJ38&lt;0,0,SJ38*SJ16)</f>
        <v/>
      </c>
      <c r="SK61">
        <f>IF(SK38&lt;0,0,SK38*SK16)</f>
        <v/>
      </c>
      <c r="SL61">
        <f>IF(SL38&lt;0,0,SL38*SL16)</f>
        <v/>
      </c>
      <c r="SM61">
        <f>IF(SM38&lt;0,0,SM38*SM16)</f>
        <v/>
      </c>
      <c r="SN61">
        <f>IF(SN38&lt;0,0,SN38*SN16)</f>
        <v/>
      </c>
      <c r="SO61">
        <f>IF(SO38&lt;0,0,SO38*SO16)</f>
        <v/>
      </c>
      <c r="SP61">
        <f>IF(SP38&lt;0,0,SP38*SP16)</f>
        <v/>
      </c>
      <c r="SQ61">
        <f>IF(SQ38&lt;0,0,SQ38*SQ16)</f>
        <v/>
      </c>
      <c r="SR61">
        <f>IF(SR38&lt;0,0,SR38*SR16)</f>
        <v/>
      </c>
      <c r="SS61">
        <f>IF(SS38&lt;0,0,SS38*SS16)</f>
        <v/>
      </c>
      <c r="ST61">
        <f>IF(ST38&lt;0,0,ST38*ST16)</f>
        <v/>
      </c>
      <c r="SU61">
        <f>IF(SU38&lt;0,0,SU38*SU16)</f>
        <v/>
      </c>
      <c r="SV61">
        <f>IF(SV38&lt;0,0,SV38*SV16)</f>
        <v/>
      </c>
      <c r="SW61">
        <f>IF(SW38&lt;0,0,SW38*SW16)</f>
        <v/>
      </c>
      <c r="SX61">
        <f>IF(SX38&lt;0,0,SX38*SX16)</f>
        <v/>
      </c>
      <c r="SY61">
        <f>IF(SY38&lt;0,0,SY38*SY16)</f>
        <v/>
      </c>
      <c r="SZ61">
        <f>IF(SZ38&lt;0,0,SZ38*SZ16)</f>
        <v/>
      </c>
      <c r="TA61">
        <f>IF(TA38&lt;0,0,TA38*TA16)</f>
        <v/>
      </c>
      <c r="TB61">
        <f>IF(TB38&lt;0,0,TB38*TB16)</f>
        <v/>
      </c>
      <c r="TC61">
        <f>IF(TC38&lt;0,0,TC38*TC16)</f>
        <v/>
      </c>
      <c r="TD61">
        <f>IF(TD38&lt;0,0,TD38*TD16)</f>
        <v/>
      </c>
      <c r="TE61">
        <f>IF(TE38&lt;0,0,TE38*TE16)</f>
        <v/>
      </c>
      <c r="TF61">
        <f>IF(TF38&lt;0,0,TF38*TF16)</f>
        <v/>
      </c>
      <c r="TG61">
        <f>IF(TG38&lt;0,0,TG38*TG16)</f>
        <v/>
      </c>
      <c r="TH61">
        <f>IF(TH38&lt;0,0,TH38*TH16)</f>
        <v/>
      </c>
      <c r="TI61">
        <f>IF(TI38&lt;0,0,TI38*TI16)</f>
        <v/>
      </c>
      <c r="TJ61">
        <f>IF(TJ38&lt;0,0,TJ38*TJ16)</f>
        <v/>
      </c>
      <c r="TK61">
        <f>IF(TK38&lt;0,0,TK38*TK16)</f>
        <v/>
      </c>
      <c r="TL61">
        <f>IF(TL38&lt;0,0,TL38*TL16)</f>
        <v/>
      </c>
      <c r="TM61">
        <f>IF(TM38&lt;0,0,TM38*TM16)</f>
        <v/>
      </c>
      <c r="TN61">
        <f>IF(TN38&lt;0,0,TN38*TN16)</f>
        <v/>
      </c>
      <c r="TO61">
        <f>IF(TO38&lt;0,0,TO38*TO16)</f>
        <v/>
      </c>
      <c r="TP61">
        <f>IF(TP38&lt;0,0,TP38*TP16)</f>
        <v/>
      </c>
      <c r="TQ61">
        <f>IF(TQ38&lt;0,0,TQ38*TQ16)</f>
        <v/>
      </c>
      <c r="TR61">
        <f>IF(TR38&lt;0,0,TR38*TR16)</f>
        <v/>
      </c>
      <c r="TS61">
        <f>IF(TS38&lt;0,0,TS38*TS16)</f>
        <v/>
      </c>
      <c r="TT61">
        <f>IF(TT38&lt;0,0,TT38*TT16)</f>
        <v/>
      </c>
      <c r="TU61">
        <f>IF(TU38&lt;0,0,TU38*TU16)</f>
        <v/>
      </c>
      <c r="TV61">
        <f>IF(TV38&lt;0,0,TV38*TV16)</f>
        <v/>
      </c>
      <c r="TW61">
        <f>IF(TW38&lt;0,0,TW38*TW16)</f>
        <v/>
      </c>
      <c r="TX61">
        <f>IF(TX38&lt;0,0,TX38*TX16)</f>
        <v/>
      </c>
      <c r="TY61">
        <f>IF(TY38&lt;0,0,TY38*TY16)</f>
        <v/>
      </c>
      <c r="TZ61">
        <f>IF(TZ38&lt;0,0,TZ38*TZ16)</f>
        <v/>
      </c>
    </row>
    <row r="62" spans="1:546">
      <c r="A62" t="s">
        <v>21</v>
      </c>
    </row>
    <row r="63" spans="1:546">
      <c r="A63" t="s">
        <v>22</v>
      </c>
    </row>
    <row r="64" spans="1:546">
      <c r="A64" t="s">
        <v>23</v>
      </c>
    </row>
    <row r="65" spans="1:546">
      <c r="A65" t="s">
        <v>24</v>
      </c>
      <c r="B65" t="s">
        <v>25</v>
      </c>
    </row>
    <row r="66" spans="1:546">
      <c r="A66" t="s">
        <v>26</v>
      </c>
    </row>
    <row r="67" spans="1:546">
      <c r="A67" t="s">
        <v>16</v>
      </c>
    </row>
    <row r="68" spans="1:546">
      <c r="A68" t="s">
        <v>28</v>
      </c>
      <c r="B68" t="s">
        <v>5</v>
      </c>
      <c r="D68" t="s">
        <v>104</v>
      </c>
      <c r="G68">
        <f>G45*G23</f>
        <v/>
      </c>
      <c r="H68">
        <f>H45*H23</f>
        <v/>
      </c>
      <c r="I68">
        <f>I45*I23</f>
        <v/>
      </c>
      <c r="J68">
        <f>J45*J23</f>
        <v/>
      </c>
      <c r="K68">
        <f>K45*K23</f>
        <v/>
      </c>
      <c r="L68">
        <f>L45*L23</f>
        <v/>
      </c>
      <c r="M68">
        <f>M45*M23</f>
        <v/>
      </c>
      <c r="N68">
        <f>N45*N23</f>
        <v/>
      </c>
      <c r="O68">
        <f>O45*O23</f>
        <v/>
      </c>
      <c r="P68">
        <f>P45*P23</f>
        <v/>
      </c>
      <c r="Q68">
        <f>Q45*Q23</f>
        <v/>
      </c>
      <c r="R68">
        <f>R45*R23</f>
        <v/>
      </c>
      <c r="S68">
        <f>S45*S23</f>
        <v/>
      </c>
      <c r="T68">
        <f>T45*T23</f>
        <v/>
      </c>
      <c r="U68">
        <f>U45*U23</f>
        <v/>
      </c>
      <c r="V68">
        <f>V45*V23</f>
        <v/>
      </c>
      <c r="W68">
        <f>W45*W23</f>
        <v/>
      </c>
      <c r="X68">
        <f>X45*X23</f>
        <v/>
      </c>
      <c r="Y68">
        <f>Y45*Y23</f>
        <v/>
      </c>
      <c r="Z68">
        <f>Z45*Z23</f>
        <v/>
      </c>
      <c r="AA68">
        <f>AA45*AA23</f>
        <v/>
      </c>
      <c r="AB68">
        <f>AB45*AB23</f>
        <v/>
      </c>
      <c r="AC68">
        <f>AC45*AC23</f>
        <v/>
      </c>
      <c r="AD68">
        <f>AD45*AD23</f>
        <v/>
      </c>
      <c r="AE68">
        <f>AE45*AE23</f>
        <v/>
      </c>
      <c r="AF68">
        <f>AF45*AF23</f>
        <v/>
      </c>
      <c r="AG68">
        <f>AG45*AG23</f>
        <v/>
      </c>
      <c r="AH68">
        <f>AH45*AH23</f>
        <v/>
      </c>
      <c r="AI68">
        <f>AI45*AI23</f>
        <v/>
      </c>
      <c r="AJ68">
        <f>AJ45*AJ23</f>
        <v/>
      </c>
      <c r="AK68">
        <f>AK45*AK23</f>
        <v/>
      </c>
      <c r="AL68">
        <f>AL45*AL23</f>
        <v/>
      </c>
      <c r="AM68">
        <f>AM45*AM23</f>
        <v/>
      </c>
      <c r="AN68">
        <f>AN45*AN23</f>
        <v/>
      </c>
      <c r="AO68">
        <f>AO45*AO23</f>
        <v/>
      </c>
      <c r="AP68">
        <f>AP45*AP23</f>
        <v/>
      </c>
      <c r="AQ68">
        <f>AQ45*AQ23</f>
        <v/>
      </c>
      <c r="AR68">
        <f>AR45*AR23</f>
        <v/>
      </c>
      <c r="AS68">
        <f>AS45*AS23</f>
        <v/>
      </c>
      <c r="AT68">
        <f>AT45*AT23</f>
        <v/>
      </c>
      <c r="AU68">
        <f>AU45*AU23</f>
        <v/>
      </c>
      <c r="AV68">
        <f>AV45*AV23</f>
        <v/>
      </c>
      <c r="AW68">
        <f>AW45*AW23</f>
        <v/>
      </c>
      <c r="AX68">
        <f>AX45*AX23</f>
        <v/>
      </c>
      <c r="AY68">
        <f>AY45*AY23</f>
        <v/>
      </c>
      <c r="AZ68">
        <f>AZ45*AZ23</f>
        <v/>
      </c>
      <c r="BA68">
        <f>BA45*BA23</f>
        <v/>
      </c>
      <c r="BB68">
        <f>BB45*BB23</f>
        <v/>
      </c>
      <c r="BC68">
        <f>BC45*BC23</f>
        <v/>
      </c>
      <c r="BD68">
        <f>BD45*BD23</f>
        <v/>
      </c>
      <c r="BE68">
        <f>BE45*BE23</f>
        <v/>
      </c>
      <c r="BF68">
        <f>BF45*BF23</f>
        <v/>
      </c>
      <c r="BG68">
        <f>BG45*BG23</f>
        <v/>
      </c>
      <c r="BH68">
        <f>BH45*BH23</f>
        <v/>
      </c>
      <c r="BI68">
        <f>BI45*BI23</f>
        <v/>
      </c>
      <c r="BJ68">
        <f>BJ45*BJ23</f>
        <v/>
      </c>
      <c r="BK68">
        <f>BK45*BK23</f>
        <v/>
      </c>
      <c r="BL68">
        <f>BL45*BL23</f>
        <v/>
      </c>
      <c r="BM68">
        <f>BM45*BM23</f>
        <v/>
      </c>
      <c r="BN68">
        <f>BN45*BN23</f>
        <v/>
      </c>
      <c r="BO68">
        <f>BO45*BO23</f>
        <v/>
      </c>
      <c r="BP68">
        <f>BP45*BP23</f>
        <v/>
      </c>
      <c r="BQ68">
        <f>BQ45*BQ23</f>
        <v/>
      </c>
      <c r="BR68">
        <f>BR45*BR23</f>
        <v/>
      </c>
      <c r="BS68">
        <f>BS45*BS23</f>
        <v/>
      </c>
      <c r="BT68">
        <f>BT45*BT23</f>
        <v/>
      </c>
      <c r="BU68">
        <f>BU45*BU23</f>
        <v/>
      </c>
      <c r="BV68">
        <f>BV45*BV23</f>
        <v/>
      </c>
      <c r="BW68">
        <f>BW45*BW23</f>
        <v/>
      </c>
      <c r="BX68">
        <f>BX45*BX23</f>
        <v/>
      </c>
      <c r="BY68">
        <f>BY45*BY23</f>
        <v/>
      </c>
      <c r="BZ68">
        <f>BZ45*BZ23</f>
        <v/>
      </c>
      <c r="CA68">
        <f>CA45*CA23</f>
        <v/>
      </c>
      <c r="CB68">
        <f>CB45*CB23</f>
        <v/>
      </c>
      <c r="CC68">
        <f>CC45*CC23</f>
        <v/>
      </c>
      <c r="CD68">
        <f>CD45*CD23</f>
        <v/>
      </c>
      <c r="CE68">
        <f>CE45*CE23</f>
        <v/>
      </c>
      <c r="CF68">
        <f>CF45*CF23</f>
        <v/>
      </c>
      <c r="CG68">
        <f>CG45*CG23</f>
        <v/>
      </c>
      <c r="CH68">
        <f>CH45*CH23</f>
        <v/>
      </c>
      <c r="CI68">
        <f>CI45*CI23</f>
        <v/>
      </c>
      <c r="CJ68">
        <f>CJ45*CJ23</f>
        <v/>
      </c>
      <c r="CK68">
        <f>CK45*CK23</f>
        <v/>
      </c>
      <c r="CL68">
        <f>CL45*CL23</f>
        <v/>
      </c>
      <c r="CM68">
        <f>CM45*CM23</f>
        <v/>
      </c>
      <c r="CN68">
        <f>CN45*CN23</f>
        <v/>
      </c>
      <c r="CO68">
        <f>CO45*CO23</f>
        <v/>
      </c>
      <c r="CP68">
        <f>CP45*CP23</f>
        <v/>
      </c>
      <c r="CQ68">
        <f>CQ45*CQ23</f>
        <v/>
      </c>
      <c r="CR68">
        <f>CR45*CR23</f>
        <v/>
      </c>
      <c r="CS68">
        <f>CS45*CS23</f>
        <v/>
      </c>
      <c r="CT68">
        <f>CT45*CT23</f>
        <v/>
      </c>
      <c r="CU68">
        <f>CU45*CU23</f>
        <v/>
      </c>
      <c r="CV68">
        <f>CV45*CV23</f>
        <v/>
      </c>
      <c r="CW68">
        <f>CW45*CW23</f>
        <v/>
      </c>
      <c r="CX68">
        <f>CX45*CX23</f>
        <v/>
      </c>
      <c r="CY68">
        <f>CY45*CY23</f>
        <v/>
      </c>
      <c r="CZ68">
        <f>CZ45*CZ23</f>
        <v/>
      </c>
      <c r="DA68">
        <f>DA45*DA23</f>
        <v/>
      </c>
      <c r="DB68">
        <f>DB45*DB23</f>
        <v/>
      </c>
      <c r="DC68">
        <f>DC45*DC23</f>
        <v/>
      </c>
      <c r="DD68">
        <f>DD45*DD23</f>
        <v/>
      </c>
      <c r="DE68">
        <f>DE45*DE23</f>
        <v/>
      </c>
      <c r="DF68">
        <f>DF45*DF23</f>
        <v/>
      </c>
      <c r="DG68">
        <f>DG45*DG23</f>
        <v/>
      </c>
      <c r="DH68">
        <f>DH45*DH23</f>
        <v/>
      </c>
      <c r="DI68">
        <f>DI45*DI23</f>
        <v/>
      </c>
      <c r="DJ68">
        <f>DJ45*DJ23</f>
        <v/>
      </c>
      <c r="DK68">
        <f>DK45*DK23</f>
        <v/>
      </c>
      <c r="DL68">
        <f>DL45*DL23</f>
        <v/>
      </c>
      <c r="DM68">
        <f>DM45*DM23</f>
        <v/>
      </c>
      <c r="DN68">
        <f>DN45*DN23</f>
        <v/>
      </c>
      <c r="DO68">
        <f>DO45*DO23</f>
        <v/>
      </c>
      <c r="DP68">
        <f>DP45*DP23</f>
        <v/>
      </c>
      <c r="DQ68">
        <f>DQ45*DQ23</f>
        <v/>
      </c>
      <c r="DR68">
        <f>DR45*DR23</f>
        <v/>
      </c>
      <c r="DS68">
        <f>DS45*DS23</f>
        <v/>
      </c>
      <c r="DT68">
        <f>DT45*DT23</f>
        <v/>
      </c>
      <c r="DU68">
        <f>DU45*DU23</f>
        <v/>
      </c>
      <c r="DV68">
        <f>DV45*DV23</f>
        <v/>
      </c>
      <c r="DW68">
        <f>DW45*DW23</f>
        <v/>
      </c>
      <c r="DX68">
        <f>DX45*DX23</f>
        <v/>
      </c>
      <c r="DY68">
        <f>DY45*DY23</f>
        <v/>
      </c>
      <c r="DZ68">
        <f>DZ45*DZ23</f>
        <v/>
      </c>
      <c r="EA68">
        <f>EA45*EA23</f>
        <v/>
      </c>
      <c r="EB68">
        <f>EB45*EB23</f>
        <v/>
      </c>
      <c r="EC68">
        <f>EC45*EC23</f>
        <v/>
      </c>
      <c r="ED68">
        <f>ED45*ED23</f>
        <v/>
      </c>
      <c r="EE68">
        <f>EE45*EE23</f>
        <v/>
      </c>
      <c r="EF68">
        <f>EF45*EF23</f>
        <v/>
      </c>
      <c r="EG68">
        <f>EG45*EG23</f>
        <v/>
      </c>
      <c r="EH68">
        <f>EH45*EH23</f>
        <v/>
      </c>
      <c r="EI68">
        <f>EI45*EI23</f>
        <v/>
      </c>
      <c r="EJ68">
        <f>EJ45*EJ23</f>
        <v/>
      </c>
      <c r="EK68">
        <f>EK45*EK23</f>
        <v/>
      </c>
      <c r="EL68">
        <f>EL45*EL23</f>
        <v/>
      </c>
      <c r="EM68">
        <f>EM45*EM23</f>
        <v/>
      </c>
      <c r="EN68">
        <f>EN45*EN23</f>
        <v/>
      </c>
      <c r="EO68">
        <f>EO45*EO23</f>
        <v/>
      </c>
      <c r="EP68">
        <f>EP45*EP23</f>
        <v/>
      </c>
      <c r="EQ68">
        <f>EQ45*EQ23</f>
        <v/>
      </c>
      <c r="ER68">
        <f>ER45*ER23</f>
        <v/>
      </c>
      <c r="ES68">
        <f>ES45*ES23</f>
        <v/>
      </c>
      <c r="ET68">
        <f>ET45*ET23</f>
        <v/>
      </c>
      <c r="EU68">
        <f>EU45*EU23</f>
        <v/>
      </c>
      <c r="EV68">
        <f>EV45*EV23</f>
        <v/>
      </c>
      <c r="EW68">
        <f>EW45*EW23</f>
        <v/>
      </c>
      <c r="EX68">
        <f>EX45*EX23</f>
        <v/>
      </c>
      <c r="EY68">
        <f>EY45*EY23</f>
        <v/>
      </c>
      <c r="EZ68">
        <f>EZ45*EZ23</f>
        <v/>
      </c>
      <c r="FA68">
        <f>FA45*FA23</f>
        <v/>
      </c>
      <c r="FB68">
        <f>FB45*FB23</f>
        <v/>
      </c>
      <c r="FC68">
        <f>FC45*FC23</f>
        <v/>
      </c>
      <c r="FD68">
        <f>FD45*FD23</f>
        <v/>
      </c>
      <c r="FE68">
        <f>FE45*FE23</f>
        <v/>
      </c>
      <c r="FF68">
        <f>FF45*FF23</f>
        <v/>
      </c>
      <c r="FG68">
        <f>FG45*FG23</f>
        <v/>
      </c>
      <c r="FH68">
        <f>FH45*FH23</f>
        <v/>
      </c>
      <c r="FI68">
        <f>FI45*FI23</f>
        <v/>
      </c>
      <c r="FJ68">
        <f>FJ45*FJ23</f>
        <v/>
      </c>
      <c r="FK68">
        <f>FK45*FK23</f>
        <v/>
      </c>
      <c r="FL68">
        <f>FL45*FL23</f>
        <v/>
      </c>
      <c r="FM68">
        <f>FM45*FM23</f>
        <v/>
      </c>
      <c r="FN68">
        <f>FN45*FN23</f>
        <v/>
      </c>
      <c r="FO68">
        <f>FO45*FO23</f>
        <v/>
      </c>
      <c r="FP68">
        <f>FP45*FP23</f>
        <v/>
      </c>
      <c r="FQ68">
        <f>FQ45*FQ23</f>
        <v/>
      </c>
      <c r="FR68">
        <f>FR45*FR23</f>
        <v/>
      </c>
      <c r="FS68">
        <f>FS45*FS23</f>
        <v/>
      </c>
      <c r="FT68">
        <f>FT45*FT23</f>
        <v/>
      </c>
      <c r="FU68">
        <f>FU45*FU23</f>
        <v/>
      </c>
      <c r="FV68">
        <f>FV45*FV23</f>
        <v/>
      </c>
      <c r="FW68">
        <f>FW45*FW23</f>
        <v/>
      </c>
      <c r="FX68">
        <f>FX45*FX23</f>
        <v/>
      </c>
      <c r="FY68">
        <f>FY45*FY23</f>
        <v/>
      </c>
      <c r="FZ68">
        <f>FZ45*FZ23</f>
        <v/>
      </c>
      <c r="GA68">
        <f>GA45*GA23</f>
        <v/>
      </c>
      <c r="GB68">
        <f>GB45*GB23</f>
        <v/>
      </c>
      <c r="GC68">
        <f>GC45*GC23</f>
        <v/>
      </c>
      <c r="GD68">
        <f>GD45*GD23</f>
        <v/>
      </c>
      <c r="GE68">
        <f>GE45*GE23</f>
        <v/>
      </c>
      <c r="GF68">
        <f>GF45*GF23</f>
        <v/>
      </c>
      <c r="GG68">
        <f>GG45*GG23</f>
        <v/>
      </c>
      <c r="GH68">
        <f>GH45*GH23</f>
        <v/>
      </c>
      <c r="GI68">
        <f>GI45*GI23</f>
        <v/>
      </c>
      <c r="GJ68">
        <f>GJ45*GJ23</f>
        <v/>
      </c>
      <c r="GK68">
        <f>GK45*GK23</f>
        <v/>
      </c>
      <c r="GL68">
        <f>GL45*GL23</f>
        <v/>
      </c>
      <c r="GM68">
        <f>GM45*GM23</f>
        <v/>
      </c>
      <c r="GN68">
        <f>GN45*GN23</f>
        <v/>
      </c>
      <c r="GO68">
        <f>GO45*GO23</f>
        <v/>
      </c>
      <c r="GP68">
        <f>GP45*GP23</f>
        <v/>
      </c>
      <c r="GQ68">
        <f>GQ45*GQ23</f>
        <v/>
      </c>
      <c r="GR68">
        <f>GR45*GR23</f>
        <v/>
      </c>
      <c r="GS68">
        <f>GS45*GS23</f>
        <v/>
      </c>
      <c r="GT68">
        <f>GT45*GT23</f>
        <v/>
      </c>
      <c r="GU68">
        <f>GU45*GU23</f>
        <v/>
      </c>
      <c r="GV68">
        <f>GV45*GV23</f>
        <v/>
      </c>
      <c r="GW68">
        <f>GW45*GW23</f>
        <v/>
      </c>
      <c r="GX68">
        <f>GX45*GX23</f>
        <v/>
      </c>
      <c r="GY68">
        <f>GY45*GY23</f>
        <v/>
      </c>
      <c r="GZ68">
        <f>GZ45*GZ23</f>
        <v/>
      </c>
      <c r="HA68">
        <f>HA45*HA23</f>
        <v/>
      </c>
      <c r="HB68">
        <f>HB45*HB23</f>
        <v/>
      </c>
      <c r="HC68">
        <f>HC45*HC23</f>
        <v/>
      </c>
      <c r="HD68">
        <f>HD45*HD23</f>
        <v/>
      </c>
      <c r="HE68">
        <f>HE45*HE23</f>
        <v/>
      </c>
      <c r="HF68">
        <f>HF45*HF23</f>
        <v/>
      </c>
      <c r="HG68">
        <f>HG45*HG23</f>
        <v/>
      </c>
      <c r="HH68">
        <f>HH45*HH23</f>
        <v/>
      </c>
      <c r="HI68">
        <f>HI45*HI23</f>
        <v/>
      </c>
      <c r="HJ68">
        <f>HJ45*HJ23</f>
        <v/>
      </c>
      <c r="HK68">
        <f>HK45*HK23</f>
        <v/>
      </c>
      <c r="HL68">
        <f>HL45*HL23</f>
        <v/>
      </c>
      <c r="HM68">
        <f>HM45*HM23</f>
        <v/>
      </c>
      <c r="HN68">
        <f>HN45*HN23</f>
        <v/>
      </c>
      <c r="HO68">
        <f>HO45*HO23</f>
        <v/>
      </c>
      <c r="HP68">
        <f>HP45*HP23</f>
        <v/>
      </c>
      <c r="HQ68">
        <f>HQ45*HQ23</f>
        <v/>
      </c>
      <c r="HR68">
        <f>HR45*HR23</f>
        <v/>
      </c>
      <c r="HS68">
        <f>HS45*HS23</f>
        <v/>
      </c>
      <c r="HT68">
        <f>HT45*HT23</f>
        <v/>
      </c>
      <c r="HU68">
        <f>HU45*HU23</f>
        <v/>
      </c>
      <c r="HV68">
        <f>HV45*HV23</f>
        <v/>
      </c>
      <c r="HW68">
        <f>HW45*HW23</f>
        <v/>
      </c>
      <c r="HX68">
        <f>HX45*HX23</f>
        <v/>
      </c>
      <c r="HY68">
        <f>HY45*HY23</f>
        <v/>
      </c>
      <c r="HZ68">
        <f>HZ45*HZ23</f>
        <v/>
      </c>
      <c r="IA68">
        <f>IA45*IA23</f>
        <v/>
      </c>
      <c r="IB68">
        <f>IB45*IB23</f>
        <v/>
      </c>
      <c r="IC68">
        <f>IC45*IC23</f>
        <v/>
      </c>
      <c r="ID68">
        <f>ID45*ID23</f>
        <v/>
      </c>
      <c r="IE68">
        <f>IE45*IE23</f>
        <v/>
      </c>
      <c r="IF68">
        <f>IF45*IF23</f>
        <v/>
      </c>
      <c r="IG68">
        <f>IG45*IG23</f>
        <v/>
      </c>
      <c r="IH68">
        <f>IH45*IH23</f>
        <v/>
      </c>
      <c r="II68">
        <f>II45*II23</f>
        <v/>
      </c>
      <c r="IJ68">
        <f>IJ45*IJ23</f>
        <v/>
      </c>
      <c r="IK68">
        <f>IK45*IK23</f>
        <v/>
      </c>
      <c r="IL68">
        <f>IL45*IL23</f>
        <v/>
      </c>
      <c r="IM68">
        <f>IM45*IM23</f>
        <v/>
      </c>
      <c r="IN68">
        <f>IN45*IN23</f>
        <v/>
      </c>
      <c r="IO68">
        <f>IO45*IO23</f>
        <v/>
      </c>
      <c r="IP68">
        <f>IP45*IP23</f>
        <v/>
      </c>
      <c r="IQ68">
        <f>IQ45*IQ23</f>
        <v/>
      </c>
      <c r="IR68">
        <f>IR45*IR23</f>
        <v/>
      </c>
      <c r="IS68">
        <f>IS45*IS23</f>
        <v/>
      </c>
      <c r="IT68">
        <f>IT45*IT23</f>
        <v/>
      </c>
      <c r="IU68">
        <f>IU45*IU23</f>
        <v/>
      </c>
      <c r="IV68">
        <f>IV45*IV23</f>
        <v/>
      </c>
      <c r="IW68">
        <f>IW45*IW23</f>
        <v/>
      </c>
      <c r="IX68">
        <f>IX45*IX23</f>
        <v/>
      </c>
      <c r="IY68">
        <f>IY45*IY23</f>
        <v/>
      </c>
      <c r="IZ68">
        <f>IZ45*IZ23</f>
        <v/>
      </c>
      <c r="JA68">
        <f>JA45*JA23</f>
        <v/>
      </c>
      <c r="JB68">
        <f>JB45*JB23</f>
        <v/>
      </c>
      <c r="JC68">
        <f>JC45*JC23</f>
        <v/>
      </c>
      <c r="JD68">
        <f>JD45*JD23</f>
        <v/>
      </c>
      <c r="JE68">
        <f>JE45*JE23</f>
        <v/>
      </c>
      <c r="JF68">
        <f>JF45*JF23</f>
        <v/>
      </c>
      <c r="JG68">
        <f>JG45*JG23</f>
        <v/>
      </c>
      <c r="JH68">
        <f>JH45*JH23</f>
        <v/>
      </c>
      <c r="JI68">
        <f>JI45*JI23</f>
        <v/>
      </c>
      <c r="JJ68">
        <f>JJ45*JJ23</f>
        <v/>
      </c>
      <c r="JK68">
        <f>JK45*JK23</f>
        <v/>
      </c>
      <c r="JL68">
        <f>JL45*JL23</f>
        <v/>
      </c>
      <c r="JM68">
        <f>JM45*JM23</f>
        <v/>
      </c>
      <c r="JN68">
        <f>JN45*JN23</f>
        <v/>
      </c>
      <c r="JO68">
        <f>JO45*JO23</f>
        <v/>
      </c>
      <c r="JP68">
        <f>JP45*JP23</f>
        <v/>
      </c>
      <c r="JQ68">
        <f>JQ45*JQ23</f>
        <v/>
      </c>
      <c r="JR68">
        <f>JR45*JR23</f>
        <v/>
      </c>
      <c r="JS68">
        <f>JS45*JS23</f>
        <v/>
      </c>
      <c r="JT68">
        <f>JT45*JT23</f>
        <v/>
      </c>
      <c r="JU68">
        <f>JU45*JU23</f>
        <v/>
      </c>
      <c r="JV68">
        <f>JV45*JV23</f>
        <v/>
      </c>
      <c r="JW68">
        <f>JW45*JW23</f>
        <v/>
      </c>
      <c r="JX68">
        <f>JX45*JX23</f>
        <v/>
      </c>
      <c r="JY68">
        <f>JY45*JY23</f>
        <v/>
      </c>
      <c r="JZ68">
        <f>JZ45*JZ23</f>
        <v/>
      </c>
      <c r="KA68">
        <f>KA45*KA23</f>
        <v/>
      </c>
      <c r="KB68">
        <f>KB45*KB23</f>
        <v/>
      </c>
      <c r="KC68">
        <f>KC45*KC23</f>
        <v/>
      </c>
      <c r="KD68">
        <f>KD45*KD23</f>
        <v/>
      </c>
      <c r="KE68">
        <f>KE45*KE23</f>
        <v/>
      </c>
      <c r="KF68">
        <f>KF45*KF23</f>
        <v/>
      </c>
      <c r="KG68">
        <f>KG45*KG23</f>
        <v/>
      </c>
      <c r="KH68">
        <f>KH45*KH23</f>
        <v/>
      </c>
      <c r="KI68">
        <f>KI45*KI23</f>
        <v/>
      </c>
      <c r="KJ68">
        <f>KJ45*KJ23</f>
        <v/>
      </c>
      <c r="KK68">
        <f>KK45*KK23</f>
        <v/>
      </c>
      <c r="KL68">
        <f>KL45*KL23</f>
        <v/>
      </c>
      <c r="KM68">
        <f>KM45*KM23</f>
        <v/>
      </c>
      <c r="KN68">
        <f>KN45*KN23</f>
        <v/>
      </c>
      <c r="KO68">
        <f>KO45*KO23</f>
        <v/>
      </c>
      <c r="KP68">
        <f>KP45*KP23</f>
        <v/>
      </c>
      <c r="KQ68">
        <f>KQ45*KQ23</f>
        <v/>
      </c>
      <c r="KR68">
        <f>KR45*KR23</f>
        <v/>
      </c>
      <c r="KS68">
        <f>KS45*KS23</f>
        <v/>
      </c>
      <c r="KT68">
        <f>KT45*KT23</f>
        <v/>
      </c>
      <c r="KU68">
        <f>KU45*KU23</f>
        <v/>
      </c>
      <c r="KV68">
        <f>KV45*KV23</f>
        <v/>
      </c>
      <c r="KW68">
        <f>KW45*KW23</f>
        <v/>
      </c>
      <c r="KX68">
        <f>KX45*KX23</f>
        <v/>
      </c>
      <c r="KY68">
        <f>KY45*KY23</f>
        <v/>
      </c>
      <c r="KZ68">
        <f>KZ45*KZ23</f>
        <v/>
      </c>
      <c r="LA68">
        <f>LA45*LA23</f>
        <v/>
      </c>
      <c r="LB68">
        <f>LB45*LB23</f>
        <v/>
      </c>
      <c r="LC68">
        <f>LC45*LC23</f>
        <v/>
      </c>
      <c r="LD68">
        <f>LD45*LD23</f>
        <v/>
      </c>
      <c r="LE68">
        <f>LE45*LE23</f>
        <v/>
      </c>
      <c r="LF68">
        <f>LF45*LF23</f>
        <v/>
      </c>
      <c r="LG68">
        <f>LG45*LG23</f>
        <v/>
      </c>
      <c r="LH68">
        <f>LH45*LH23</f>
        <v/>
      </c>
      <c r="LI68">
        <f>LI45*LI23</f>
        <v/>
      </c>
      <c r="LJ68">
        <f>LJ45*LJ23</f>
        <v/>
      </c>
      <c r="LK68">
        <f>LK45*LK23</f>
        <v/>
      </c>
      <c r="LL68">
        <f>LL45*LL23</f>
        <v/>
      </c>
      <c r="LM68">
        <f>LM45*LM23</f>
        <v/>
      </c>
      <c r="LN68">
        <f>LN45*LN23</f>
        <v/>
      </c>
      <c r="LO68">
        <f>LO45*LO23</f>
        <v/>
      </c>
      <c r="LP68">
        <f>LP45*LP23</f>
        <v/>
      </c>
      <c r="LQ68">
        <f>LQ45*LQ23</f>
        <v/>
      </c>
      <c r="LR68">
        <f>LR45*LR23</f>
        <v/>
      </c>
      <c r="LS68">
        <f>LS45*LS23</f>
        <v/>
      </c>
      <c r="LT68">
        <f>LT45*LT23</f>
        <v/>
      </c>
      <c r="LU68">
        <f>LU45*LU23</f>
        <v/>
      </c>
      <c r="LV68">
        <f>LV45*LV23</f>
        <v/>
      </c>
      <c r="LW68">
        <f>LW45*LW23</f>
        <v/>
      </c>
      <c r="LX68">
        <f>LX45*LX23</f>
        <v/>
      </c>
      <c r="LY68">
        <f>LY45*LY23</f>
        <v/>
      </c>
      <c r="LZ68">
        <f>LZ45*LZ23</f>
        <v/>
      </c>
      <c r="MA68">
        <f>MA45*MA23</f>
        <v/>
      </c>
      <c r="MB68">
        <f>MB45*MB23</f>
        <v/>
      </c>
      <c r="MC68">
        <f>MC45*MC23</f>
        <v/>
      </c>
      <c r="MD68">
        <f>MD45*MD23</f>
        <v/>
      </c>
      <c r="ME68">
        <f>ME45*ME23</f>
        <v/>
      </c>
      <c r="MF68">
        <f>MF45*MF23</f>
        <v/>
      </c>
      <c r="MG68">
        <f>MG45*MG23</f>
        <v/>
      </c>
      <c r="MH68">
        <f>MH45*MH23</f>
        <v/>
      </c>
      <c r="MI68">
        <f>MI45*MI23</f>
        <v/>
      </c>
      <c r="MJ68">
        <f>MJ45*MJ23</f>
        <v/>
      </c>
      <c r="MK68">
        <f>MK45*MK23</f>
        <v/>
      </c>
      <c r="ML68">
        <f>ML45*ML23</f>
        <v/>
      </c>
      <c r="MM68">
        <f>MM45*MM23</f>
        <v/>
      </c>
      <c r="MN68">
        <f>MN45*MN23</f>
        <v/>
      </c>
      <c r="MO68">
        <f>MO45*MO23</f>
        <v/>
      </c>
      <c r="MP68">
        <f>MP45*MP23</f>
        <v/>
      </c>
      <c r="MQ68">
        <f>MQ45*MQ23</f>
        <v/>
      </c>
      <c r="MR68">
        <f>MR45*MR23</f>
        <v/>
      </c>
      <c r="MS68">
        <f>MS45*MS23</f>
        <v/>
      </c>
      <c r="MT68">
        <f>MT45*MT23</f>
        <v/>
      </c>
      <c r="MU68">
        <f>MU45*MU23</f>
        <v/>
      </c>
      <c r="MV68">
        <f>MV45*MV23</f>
        <v/>
      </c>
      <c r="MW68">
        <f>MW45*MW23</f>
        <v/>
      </c>
      <c r="MX68">
        <f>MX45*MX23</f>
        <v/>
      </c>
      <c r="MY68">
        <f>MY45*MY23</f>
        <v/>
      </c>
      <c r="MZ68">
        <f>MZ45*MZ23</f>
        <v/>
      </c>
      <c r="NA68">
        <f>NA45*NA23</f>
        <v/>
      </c>
      <c r="NB68">
        <f>NB45*NB23</f>
        <v/>
      </c>
      <c r="NC68">
        <f>NC45*NC23</f>
        <v/>
      </c>
      <c r="ND68">
        <f>ND45*ND23</f>
        <v/>
      </c>
      <c r="NE68">
        <f>NE45*NE23</f>
        <v/>
      </c>
      <c r="NF68">
        <f>NF45*NF23</f>
        <v/>
      </c>
      <c r="NG68">
        <f>NG45*NG23</f>
        <v/>
      </c>
      <c r="NH68">
        <f>NH45*NH23</f>
        <v/>
      </c>
      <c r="NI68">
        <f>NI45*NI23</f>
        <v/>
      </c>
      <c r="NJ68">
        <f>NJ45*NJ23</f>
        <v/>
      </c>
      <c r="NK68">
        <f>NK45*NK23</f>
        <v/>
      </c>
      <c r="NL68">
        <f>NL45*NL23</f>
        <v/>
      </c>
      <c r="NM68">
        <f>NM45*NM23</f>
        <v/>
      </c>
      <c r="NN68">
        <f>NN45*NN23</f>
        <v/>
      </c>
      <c r="NO68">
        <f>NO45*NO23</f>
        <v/>
      </c>
      <c r="NP68">
        <f>NP45*NP23</f>
        <v/>
      </c>
      <c r="NQ68">
        <f>NQ45*NQ23</f>
        <v/>
      </c>
      <c r="NR68">
        <f>NR45*NR23</f>
        <v/>
      </c>
      <c r="NS68">
        <f>NS45*NS23</f>
        <v/>
      </c>
      <c r="NT68">
        <f>NT45*NT23</f>
        <v/>
      </c>
      <c r="NU68">
        <f>NU45*NU23</f>
        <v/>
      </c>
      <c r="NV68">
        <f>NV45*NV23</f>
        <v/>
      </c>
      <c r="NW68">
        <f>NW45*NW23</f>
        <v/>
      </c>
      <c r="NX68">
        <f>NX45*NX23</f>
        <v/>
      </c>
      <c r="NY68">
        <f>NY45*NY23</f>
        <v/>
      </c>
      <c r="NZ68">
        <f>NZ45*NZ23</f>
        <v/>
      </c>
      <c r="OA68">
        <f>OA45*OA23</f>
        <v/>
      </c>
      <c r="OB68">
        <f>OB45*OB23</f>
        <v/>
      </c>
      <c r="OC68">
        <f>OC45*OC23</f>
        <v/>
      </c>
      <c r="OD68">
        <f>OD45*OD23</f>
        <v/>
      </c>
      <c r="OE68">
        <f>OE45*OE23</f>
        <v/>
      </c>
      <c r="OF68">
        <f>OF45*OF23</f>
        <v/>
      </c>
      <c r="OG68">
        <f>OG45*OG23</f>
        <v/>
      </c>
      <c r="OH68">
        <f>OH45*OH23</f>
        <v/>
      </c>
      <c r="OI68">
        <f>OI45*OI23</f>
        <v/>
      </c>
      <c r="OJ68">
        <f>OJ45*OJ23</f>
        <v/>
      </c>
      <c r="OK68">
        <f>OK45*OK23</f>
        <v/>
      </c>
      <c r="OL68">
        <f>OL45*OL23</f>
        <v/>
      </c>
      <c r="OM68">
        <f>OM45*OM23</f>
        <v/>
      </c>
      <c r="ON68">
        <f>ON45*ON23</f>
        <v/>
      </c>
      <c r="OO68">
        <f>OO45*OO23</f>
        <v/>
      </c>
      <c r="OP68">
        <f>OP45*OP23</f>
        <v/>
      </c>
      <c r="OQ68">
        <f>OQ45*OQ23</f>
        <v/>
      </c>
      <c r="OR68">
        <f>OR45*OR23</f>
        <v/>
      </c>
      <c r="OS68">
        <f>OS45*OS23</f>
        <v/>
      </c>
      <c r="OT68">
        <f>OT45*OT23</f>
        <v/>
      </c>
      <c r="OU68">
        <f>OU45*OU23</f>
        <v/>
      </c>
      <c r="OV68">
        <f>OV45*OV23</f>
        <v/>
      </c>
      <c r="OW68">
        <f>OW45*OW23</f>
        <v/>
      </c>
      <c r="OX68">
        <f>OX45*OX23</f>
        <v/>
      </c>
      <c r="OY68">
        <f>OY45*OY23</f>
        <v/>
      </c>
      <c r="OZ68">
        <f>OZ45*OZ23</f>
        <v/>
      </c>
      <c r="PA68">
        <f>PA45*PA23</f>
        <v/>
      </c>
      <c r="PB68">
        <f>PB45*PB23</f>
        <v/>
      </c>
      <c r="PC68">
        <f>PC45*PC23</f>
        <v/>
      </c>
      <c r="PD68">
        <f>PD45*PD23</f>
        <v/>
      </c>
      <c r="PE68">
        <f>PE45*PE23</f>
        <v/>
      </c>
      <c r="PF68">
        <f>PF45*PF23</f>
        <v/>
      </c>
      <c r="PG68">
        <f>PG45*PG23</f>
        <v/>
      </c>
      <c r="PH68">
        <f>PH45*PH23</f>
        <v/>
      </c>
      <c r="PI68">
        <f>PI45*PI23</f>
        <v/>
      </c>
      <c r="PJ68">
        <f>PJ45*PJ23</f>
        <v/>
      </c>
      <c r="PK68">
        <f>PK45*PK23</f>
        <v/>
      </c>
      <c r="PL68">
        <f>PL45*PL23</f>
        <v/>
      </c>
      <c r="PM68">
        <f>PM45*PM23</f>
        <v/>
      </c>
      <c r="PN68">
        <f>PN45*PN23</f>
        <v/>
      </c>
      <c r="PO68">
        <f>PO45*PO23</f>
        <v/>
      </c>
      <c r="PP68">
        <f>PP45*PP23</f>
        <v/>
      </c>
      <c r="PQ68">
        <f>PQ45*PQ23</f>
        <v/>
      </c>
      <c r="PR68">
        <f>PR45*PR23</f>
        <v/>
      </c>
      <c r="PS68">
        <f>PS45*PS23</f>
        <v/>
      </c>
      <c r="PT68">
        <f>PT45*PT23</f>
        <v/>
      </c>
      <c r="PU68">
        <f>PU45*PU23</f>
        <v/>
      </c>
      <c r="PV68">
        <f>PV45*PV23</f>
        <v/>
      </c>
      <c r="PW68">
        <f>PW45*PW23</f>
        <v/>
      </c>
      <c r="PX68">
        <f>PX45*PX23</f>
        <v/>
      </c>
      <c r="PY68">
        <f>PY45*PY23</f>
        <v/>
      </c>
      <c r="PZ68">
        <f>PZ45*PZ23</f>
        <v/>
      </c>
      <c r="QA68">
        <f>QA45*QA23</f>
        <v/>
      </c>
      <c r="QB68">
        <f>QB45*QB23</f>
        <v/>
      </c>
      <c r="QC68">
        <f>QC45*QC23</f>
        <v/>
      </c>
      <c r="QD68">
        <f>QD45*QD23</f>
        <v/>
      </c>
      <c r="QE68">
        <f>QE45*QE23</f>
        <v/>
      </c>
      <c r="QF68">
        <f>QF45*QF23</f>
        <v/>
      </c>
      <c r="QG68">
        <f>QG45*QG23</f>
        <v/>
      </c>
      <c r="QH68">
        <f>QH45*QH23</f>
        <v/>
      </c>
      <c r="QI68">
        <f>QI45*QI23</f>
        <v/>
      </c>
      <c r="QJ68">
        <f>QJ45*QJ23</f>
        <v/>
      </c>
      <c r="QK68">
        <f>QK45*QK23</f>
        <v/>
      </c>
      <c r="QL68">
        <f>QL45*QL23</f>
        <v/>
      </c>
      <c r="QM68">
        <f>QM45*QM23</f>
        <v/>
      </c>
      <c r="QN68">
        <f>QN45*QN23</f>
        <v/>
      </c>
      <c r="QO68">
        <f>QO45*QO23</f>
        <v/>
      </c>
      <c r="QP68">
        <f>QP45*QP23</f>
        <v/>
      </c>
      <c r="QQ68">
        <f>QQ45*QQ23</f>
        <v/>
      </c>
      <c r="QR68">
        <f>QR45*QR23</f>
        <v/>
      </c>
      <c r="QS68">
        <f>QS45*QS23</f>
        <v/>
      </c>
      <c r="QT68">
        <f>QT45*QT23</f>
        <v/>
      </c>
      <c r="QU68">
        <f>QU45*QU23</f>
        <v/>
      </c>
      <c r="QV68">
        <f>QV45*QV23</f>
        <v/>
      </c>
      <c r="QW68">
        <f>QW45*QW23</f>
        <v/>
      </c>
      <c r="QX68">
        <f>QX45*QX23</f>
        <v/>
      </c>
      <c r="QY68">
        <f>QY45*QY23</f>
        <v/>
      </c>
      <c r="QZ68">
        <f>QZ45*QZ23</f>
        <v/>
      </c>
      <c r="RA68">
        <f>RA45*RA23</f>
        <v/>
      </c>
      <c r="RB68">
        <f>RB45*RB23</f>
        <v/>
      </c>
      <c r="RC68">
        <f>RC45*RC23</f>
        <v/>
      </c>
      <c r="RD68">
        <f>RD45*RD23</f>
        <v/>
      </c>
      <c r="RE68">
        <f>RE45*RE23</f>
        <v/>
      </c>
      <c r="RF68">
        <f>RF45*RF23</f>
        <v/>
      </c>
      <c r="RG68">
        <f>RG45*RG23</f>
        <v/>
      </c>
      <c r="RH68">
        <f>RH45*RH23</f>
        <v/>
      </c>
      <c r="RI68">
        <f>RI45*RI23</f>
        <v/>
      </c>
      <c r="RJ68">
        <f>RJ45*RJ23</f>
        <v/>
      </c>
      <c r="RK68">
        <f>RK45*RK23</f>
        <v/>
      </c>
      <c r="RL68">
        <f>RL45*RL23</f>
        <v/>
      </c>
      <c r="RM68">
        <f>RM45*RM23</f>
        <v/>
      </c>
      <c r="RN68">
        <f>RN45*RN23</f>
        <v/>
      </c>
      <c r="RO68">
        <f>RO45*RO23</f>
        <v/>
      </c>
      <c r="RP68">
        <f>RP45*RP23</f>
        <v/>
      </c>
      <c r="RQ68">
        <f>RQ45*RQ23</f>
        <v/>
      </c>
      <c r="RR68">
        <f>RR45*RR23</f>
        <v/>
      </c>
      <c r="RS68">
        <f>RS45*RS23</f>
        <v/>
      </c>
      <c r="RT68">
        <f>RT45*RT23</f>
        <v/>
      </c>
      <c r="RU68">
        <f>RU45*RU23</f>
        <v/>
      </c>
      <c r="RV68">
        <f>RV45*RV23</f>
        <v/>
      </c>
      <c r="RW68">
        <f>RW45*RW23</f>
        <v/>
      </c>
      <c r="RX68">
        <f>RX45*RX23</f>
        <v/>
      </c>
      <c r="RY68">
        <f>RY45*RY23</f>
        <v/>
      </c>
      <c r="RZ68">
        <f>RZ45*RZ23</f>
        <v/>
      </c>
      <c r="SA68">
        <f>SA45*SA23</f>
        <v/>
      </c>
      <c r="SB68">
        <f>SB45*SB23</f>
        <v/>
      </c>
      <c r="SC68">
        <f>SC45*SC23</f>
        <v/>
      </c>
      <c r="SD68">
        <f>SD45*SD23</f>
        <v/>
      </c>
      <c r="SE68">
        <f>SE45*SE23</f>
        <v/>
      </c>
      <c r="SF68">
        <f>SF45*SF23</f>
        <v/>
      </c>
      <c r="SG68">
        <f>SG45*SG23</f>
        <v/>
      </c>
      <c r="SH68">
        <f>SH45*SH23</f>
        <v/>
      </c>
      <c r="SI68">
        <f>SI45*SI23</f>
        <v/>
      </c>
      <c r="SJ68">
        <f>SJ45*SJ23</f>
        <v/>
      </c>
      <c r="SK68">
        <f>SK45*SK23</f>
        <v/>
      </c>
      <c r="SL68">
        <f>SL45*SL23</f>
        <v/>
      </c>
      <c r="SM68">
        <f>SM45*SM23</f>
        <v/>
      </c>
      <c r="SN68">
        <f>SN45*SN23</f>
        <v/>
      </c>
      <c r="SO68">
        <f>SO45*SO23</f>
        <v/>
      </c>
      <c r="SP68">
        <f>SP45*SP23</f>
        <v/>
      </c>
      <c r="SQ68">
        <f>SQ45*SQ23</f>
        <v/>
      </c>
      <c r="SR68">
        <f>SR45*SR23</f>
        <v/>
      </c>
      <c r="SS68">
        <f>SS45*SS23</f>
        <v/>
      </c>
      <c r="ST68">
        <f>ST45*ST23</f>
        <v/>
      </c>
      <c r="SU68">
        <f>SU45*SU23</f>
        <v/>
      </c>
      <c r="SV68">
        <f>SV45*SV23</f>
        <v/>
      </c>
      <c r="SW68">
        <f>SW45*SW23</f>
        <v/>
      </c>
      <c r="SX68">
        <f>SX45*SX23</f>
        <v/>
      </c>
      <c r="SY68">
        <f>SY45*SY23</f>
        <v/>
      </c>
      <c r="SZ68">
        <f>SZ45*SZ23</f>
        <v/>
      </c>
      <c r="TA68">
        <f>TA45*TA23</f>
        <v/>
      </c>
      <c r="TB68">
        <f>TB45*TB23</f>
        <v/>
      </c>
      <c r="TC68">
        <f>TC45*TC23</f>
        <v/>
      </c>
      <c r="TD68">
        <f>TD45*TD23</f>
        <v/>
      </c>
      <c r="TE68">
        <f>TE45*TE23</f>
        <v/>
      </c>
      <c r="TF68">
        <f>TF45*TF23</f>
        <v/>
      </c>
      <c r="TG68">
        <f>TG45*TG23</f>
        <v/>
      </c>
      <c r="TH68">
        <f>TH45*TH23</f>
        <v/>
      </c>
      <c r="TI68">
        <f>TI45*TI23</f>
        <v/>
      </c>
      <c r="TJ68">
        <f>TJ45*TJ23</f>
        <v/>
      </c>
      <c r="TK68">
        <f>TK45*TK23</f>
        <v/>
      </c>
      <c r="TL68">
        <f>TL45*TL23</f>
        <v/>
      </c>
      <c r="TM68">
        <f>TM45*TM23</f>
        <v/>
      </c>
      <c r="TN68">
        <f>TN45*TN23</f>
        <v/>
      </c>
      <c r="TO68">
        <f>TO45*TO23</f>
        <v/>
      </c>
      <c r="TP68">
        <f>TP45*TP23</f>
        <v/>
      </c>
      <c r="TQ68">
        <f>TQ45*TQ23</f>
        <v/>
      </c>
      <c r="TR68">
        <f>TR45*TR23</f>
        <v/>
      </c>
      <c r="TS68">
        <f>TS45*TS23</f>
        <v/>
      </c>
      <c r="TT68">
        <f>TT45*TT23</f>
        <v/>
      </c>
      <c r="TU68">
        <f>TU45*TU23</f>
        <v/>
      </c>
      <c r="TV68">
        <f>TV45*TV23</f>
        <v/>
      </c>
      <c r="TW68">
        <f>TW45*TW23</f>
        <v/>
      </c>
      <c r="TX68">
        <f>TX45*TX23</f>
        <v/>
      </c>
      <c r="TY68">
        <f>TY45*TY23</f>
        <v/>
      </c>
      <c r="TZ68">
        <f>TZ45*TZ23</f>
        <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93</v>
      </c>
      <c r="B1" t="s">
        <v>105</v>
      </c>
    </row>
    <row r="2" spans="1:302">
      <c r="A2" t="s">
        <v>106</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107</v>
      </c>
      <c r="B4" t="s">
        <v>81</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7" spans="1:302">
      <c r="A7" t="s">
        <v>108</v>
      </c>
      <c r="B7" t="s">
        <v>109</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41.924</v>
      </c>
      <c r="AN7" t="n">
        <v>39.2584210526</v>
      </c>
      <c r="AO7" t="n">
        <v>48.0618181818</v>
      </c>
      <c r="AP7" t="n">
        <v>49.9495238095</v>
      </c>
      <c r="AQ7" t="n">
        <v>59.213</v>
      </c>
      <c r="AR7" t="n">
        <v>69.6954545455</v>
      </c>
      <c r="AS7" t="n">
        <v>64.29300000000001</v>
      </c>
      <c r="AT7" t="n">
        <v>71.139</v>
      </c>
      <c r="AU7" t="n">
        <v>69.47</v>
      </c>
      <c r="AV7" t="n">
        <v>75.81999999999999</v>
      </c>
      <c r="AW7" t="n">
        <v>78.15000000000001</v>
      </c>
      <c r="AX7" t="n">
        <v>74.59999999999999</v>
      </c>
      <c r="AY7" t="n">
        <v>78.40000000000001</v>
      </c>
      <c r="AZ7" t="n">
        <v>76.45</v>
      </c>
      <c r="BA7" t="n">
        <v>81.29000000000001</v>
      </c>
      <c r="BB7" t="n">
        <v>84.58</v>
      </c>
      <c r="BC7" t="n">
        <v>74.12</v>
      </c>
      <c r="BD7" t="n">
        <v>75.40000000000001</v>
      </c>
      <c r="BE7" t="n">
        <v>76.38</v>
      </c>
      <c r="BF7" t="n">
        <v>76.67</v>
      </c>
      <c r="BG7" t="n">
        <v>75.55</v>
      </c>
      <c r="BH7" t="n">
        <v>81.97</v>
      </c>
      <c r="BI7" t="n">
        <v>84.31</v>
      </c>
      <c r="BJ7" t="n">
        <v>89.23</v>
      </c>
      <c r="BK7" t="n">
        <v>89.58</v>
      </c>
      <c r="BL7" t="n">
        <v>89.73999999999999</v>
      </c>
      <c r="BM7" t="n">
        <v>102.98</v>
      </c>
      <c r="BN7" t="n">
        <v>110.04</v>
      </c>
      <c r="BO7" t="n">
        <v>101.36</v>
      </c>
      <c r="BP7" t="n">
        <v>96.29000000000001</v>
      </c>
      <c r="BQ7" t="n">
        <v>97.34</v>
      </c>
      <c r="BR7" t="n">
        <v>86.34</v>
      </c>
      <c r="BS7" t="n">
        <v>85.61</v>
      </c>
      <c r="BT7" t="n">
        <v>86.43000000000001</v>
      </c>
      <c r="BU7" t="n">
        <v>97.16</v>
      </c>
      <c r="BV7" t="n">
        <v>98.58</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95.4615789474</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row>
    <row r="10" spans="1:302">
      <c r="A10" t="s">
        <v>110</v>
      </c>
    </row>
    <row r="11" spans="1:302">
      <c r="A11" t="s">
        <v>111</v>
      </c>
      <c r="B11" t="s">
        <v>112</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v>
      </c>
      <c r="AR11" t="n">
        <v>2.64193333333</v>
      </c>
      <c r="AS11" t="n">
        <v>2.528</v>
      </c>
      <c r="AT11" t="n">
        <v>2.62</v>
      </c>
      <c r="AU11" t="n">
        <v>2.551</v>
      </c>
      <c r="AV11" t="n">
        <v>2.557</v>
      </c>
      <c r="AW11" t="n">
        <v>2.648</v>
      </c>
      <c r="AX11" t="n">
        <v>2.611</v>
      </c>
      <c r="AY11" t="n">
        <v>2.714</v>
      </c>
      <c r="AZ11" t="n">
        <v>2.651</v>
      </c>
      <c r="BA11" t="n">
        <v>2.781</v>
      </c>
      <c r="BB11" t="n">
        <v>2.855</v>
      </c>
      <c r="BC11" t="n">
        <v>2.84387096774</v>
      </c>
      <c r="BD11" t="n">
        <v>2.727</v>
      </c>
      <c r="BE11" t="n">
        <v>2.727</v>
      </c>
      <c r="BF11" t="n">
        <v>2.732</v>
      </c>
      <c r="BG11" t="n">
        <v>2.703</v>
      </c>
      <c r="BH11" t="n">
        <v>2.799</v>
      </c>
      <c r="BI11" t="n">
        <v>2.861</v>
      </c>
      <c r="BJ11" t="n">
        <v>2.991</v>
      </c>
      <c r="BK11" t="n">
        <v>3.096</v>
      </c>
      <c r="BL11" t="n">
        <v>3.177</v>
      </c>
      <c r="BM11" t="n">
        <v>3.54</v>
      </c>
      <c r="BN11" t="n">
        <v>3.805</v>
      </c>
      <c r="BO11" t="n">
        <v>3.902</v>
      </c>
      <c r="BP11" t="n">
        <v>3.67</v>
      </c>
      <c r="BQ11" t="n">
        <v>3.654</v>
      </c>
      <c r="BR11" t="n">
        <v>3.619</v>
      </c>
      <c r="BS11" t="n">
        <v>3.585</v>
      </c>
      <c r="BT11" t="n">
        <v>3.434</v>
      </c>
      <c r="BU11" t="n">
        <v>3.375</v>
      </c>
      <c r="BV11" t="n">
        <v>3.256</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3.29775</v>
      </c>
      <c r="CI11" t="n">
        <v>3.32509090909</v>
      </c>
      <c r="CJ11" t="n">
        <v>3.65947058824</v>
      </c>
      <c r="CK11" t="n">
        <v>3.69370588235</v>
      </c>
      <c r="CL11" t="n">
        <v>3.55273684211</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2.14711111111</v>
      </c>
    </row>
    <row r="12" spans="1:302">
      <c r="A12" t="s">
        <v>113</v>
      </c>
      <c r="B12" t="s">
        <v>112</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v>
      </c>
      <c r="AR12" t="n">
        <v>2.80513333333</v>
      </c>
      <c r="AS12" t="n">
        <v>2.684</v>
      </c>
      <c r="AT12" t="n">
        <v>2.782</v>
      </c>
      <c r="AU12" t="n">
        <v>2.709</v>
      </c>
      <c r="AV12" t="n">
        <v>2.715</v>
      </c>
      <c r="AW12" t="n">
        <v>2.812</v>
      </c>
      <c r="AX12" t="n">
        <v>2.773</v>
      </c>
      <c r="AY12" t="n">
        <v>2.882</v>
      </c>
      <c r="AZ12" t="n">
        <v>2.816</v>
      </c>
      <c r="BA12" t="n">
        <v>2.953</v>
      </c>
      <c r="BB12" t="n">
        <v>3.031</v>
      </c>
      <c r="BC12" t="n">
        <v>3.01938709677</v>
      </c>
      <c r="BD12" t="n">
        <v>2.895</v>
      </c>
      <c r="BE12" t="n">
        <v>2.895</v>
      </c>
      <c r="BF12" t="n">
        <v>2.9</v>
      </c>
      <c r="BG12" t="n">
        <v>2.869</v>
      </c>
      <c r="BH12" t="n">
        <v>2.972</v>
      </c>
      <c r="BI12" t="n">
        <v>3.038</v>
      </c>
      <c r="BJ12" t="n">
        <v>3.177</v>
      </c>
      <c r="BK12" t="n">
        <v>3.288</v>
      </c>
      <c r="BL12" t="n">
        <v>3.309</v>
      </c>
      <c r="BM12" t="n">
        <v>3.674</v>
      </c>
      <c r="BN12" t="n">
        <v>3.941</v>
      </c>
      <c r="BO12" t="n">
        <v>4.043</v>
      </c>
      <c r="BP12" t="n">
        <v>3.81</v>
      </c>
      <c r="BQ12" t="n">
        <v>3.779</v>
      </c>
      <c r="BR12" t="n">
        <v>3.747</v>
      </c>
      <c r="BS12" t="n">
        <v>3.724</v>
      </c>
      <c r="BT12" t="n">
        <v>3.575</v>
      </c>
      <c r="BU12" t="n">
        <v>3.521</v>
      </c>
      <c r="BV12" t="n">
        <v>3.4</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3.46015</v>
      </c>
      <c r="CI12" t="n">
        <v>3.47836363636</v>
      </c>
      <c r="CJ12" t="n">
        <v>3.81476470588</v>
      </c>
      <c r="CK12" t="n">
        <v>3.85829411765</v>
      </c>
      <c r="CL12" t="n">
        <v>3.72431578947</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2.41766666667</v>
      </c>
    </row>
    <row r="13" spans="1:302">
      <c r="A13" t="s">
        <v>114</v>
      </c>
      <c r="B13" t="s">
        <v>112</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v>
      </c>
      <c r="AR13" t="n">
        <v>2.90573333333</v>
      </c>
      <c r="AS13" t="n">
        <v>2.78</v>
      </c>
      <c r="AT13" t="n">
        <v>2.881</v>
      </c>
      <c r="AU13" t="n">
        <v>2.806</v>
      </c>
      <c r="AV13" t="n">
        <v>2.812</v>
      </c>
      <c r="AW13" t="n">
        <v>2.913</v>
      </c>
      <c r="AX13" t="n">
        <v>2.872</v>
      </c>
      <c r="AY13" t="n">
        <v>2.985</v>
      </c>
      <c r="AZ13" t="n">
        <v>2.917</v>
      </c>
      <c r="BA13" t="n">
        <v>3.06</v>
      </c>
      <c r="BB13" t="n">
        <v>3.14</v>
      </c>
      <c r="BC13" t="n">
        <v>3.12835483871</v>
      </c>
      <c r="BD13" t="n">
        <v>3</v>
      </c>
      <c r="BE13" t="n">
        <v>2.999</v>
      </c>
      <c r="BF13" t="n">
        <v>3.005</v>
      </c>
      <c r="BG13" t="n">
        <v>2.973</v>
      </c>
      <c r="BH13" t="n">
        <v>3.079</v>
      </c>
      <c r="BI13" t="n">
        <v>3.147</v>
      </c>
      <c r="BJ13" t="n">
        <v>3.291</v>
      </c>
      <c r="BK13" t="n">
        <v>3.406</v>
      </c>
      <c r="BL13" t="n">
        <v>3.439</v>
      </c>
      <c r="BM13" t="n">
        <v>3.805</v>
      </c>
      <c r="BN13" t="n">
        <v>4.069</v>
      </c>
      <c r="BO13" t="n">
        <v>4.17</v>
      </c>
      <c r="BP13" t="n">
        <v>3.94</v>
      </c>
      <c r="BQ13" t="n">
        <v>3.906</v>
      </c>
      <c r="BR13" t="n">
        <v>3.875</v>
      </c>
      <c r="BS13" t="n">
        <v>3.853</v>
      </c>
      <c r="BT13" t="n">
        <v>3.707</v>
      </c>
      <c r="BU13" t="n">
        <v>3.655</v>
      </c>
      <c r="BV13" t="n">
        <v>3.536</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3.61245</v>
      </c>
      <c r="CI13" t="n">
        <v>3.63477272727</v>
      </c>
      <c r="CJ13" t="n">
        <v>3.96517647059</v>
      </c>
      <c r="CK13" t="n">
        <v>4.01217647059</v>
      </c>
      <c r="CL13" t="n">
        <v>3.88252631579</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2.64388888889</v>
      </c>
    </row>
    <row r="14" spans="1:302">
      <c r="A14" t="s">
        <v>115</v>
      </c>
      <c r="B14" t="s">
        <v>112</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v>
      </c>
      <c r="AR14" t="n">
        <v>2.57153333333</v>
      </c>
      <c r="AS14" t="n">
        <v>2.574</v>
      </c>
      <c r="AT14" t="n">
        <v>2.667</v>
      </c>
      <c r="AU14" t="n">
        <v>2.664</v>
      </c>
      <c r="AV14" t="n">
        <v>2.706</v>
      </c>
      <c r="AW14" t="n">
        <v>2.824</v>
      </c>
      <c r="AX14" t="n">
        <v>2.801</v>
      </c>
      <c r="AY14" t="n">
        <v>2.887</v>
      </c>
      <c r="AZ14" t="n">
        <v>2.844</v>
      </c>
      <c r="BA14" t="n">
        <v>2.922</v>
      </c>
      <c r="BB14" t="n">
        <v>3.047</v>
      </c>
      <c r="BC14" t="n">
        <v>3.08061290323</v>
      </c>
      <c r="BD14" t="n">
        <v>2.979</v>
      </c>
      <c r="BE14" t="n">
        <v>2.954</v>
      </c>
      <c r="BF14" t="n">
        <v>2.974</v>
      </c>
      <c r="BG14" t="n">
        <v>2.963</v>
      </c>
      <c r="BH14" t="n">
        <v>3.077</v>
      </c>
      <c r="BI14" t="n">
        <v>3.163</v>
      </c>
      <c r="BJ14" t="n">
        <v>3.257</v>
      </c>
      <c r="BK14" t="n">
        <v>3.379</v>
      </c>
      <c r="BL14" t="n">
        <v>3.552</v>
      </c>
      <c r="BM14" t="n">
        <v>3.913</v>
      </c>
      <c r="BN14" t="n">
        <v>4.094</v>
      </c>
      <c r="BO14" t="n">
        <v>4.098</v>
      </c>
      <c r="BP14" t="n">
        <v>3.969</v>
      </c>
      <c r="BQ14" t="n">
        <v>3.933</v>
      </c>
      <c r="BR14" t="n">
        <v>3.907</v>
      </c>
      <c r="BS14" t="n">
        <v>3.887</v>
      </c>
      <c r="BT14" t="n">
        <v>3.83</v>
      </c>
      <c r="BU14" t="n">
        <v>3.95</v>
      </c>
      <c r="BV14" t="n">
        <v>3.875</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3.9542</v>
      </c>
      <c r="CI14" t="n">
        <v>3.90918181818</v>
      </c>
      <c r="CJ14" t="n">
        <v>4.07841176471</v>
      </c>
      <c r="CK14" t="n">
        <v>4.06711764706</v>
      </c>
      <c r="CL14" t="n">
        <v>3.95136842105</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2.464</v>
      </c>
    </row>
    <row r="15" spans="1:302">
      <c r="A15" t="s">
        <v>116</v>
      </c>
      <c r="B15" t="s">
        <v>112</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v>
      </c>
      <c r="AR15" t="n">
        <v>2.99423333333</v>
      </c>
      <c r="AS15" t="n">
        <v>3.212</v>
      </c>
      <c r="AT15" t="n">
        <v>3.234</v>
      </c>
      <c r="AU15" t="n">
        <v>3.349</v>
      </c>
      <c r="AV15" t="n">
        <v>3.262</v>
      </c>
      <c r="AW15" t="n">
        <v>3.333</v>
      </c>
      <c r="AX15" t="n">
        <v>3.333</v>
      </c>
      <c r="AY15" t="n">
        <v>3.382</v>
      </c>
      <c r="AZ15" t="n">
        <v>3.429</v>
      </c>
      <c r="BA15" t="n">
        <v>3.467</v>
      </c>
      <c r="BB15" t="n">
        <v>3.544</v>
      </c>
      <c r="BC15" t="n">
        <v>3.56290322581</v>
      </c>
      <c r="BD15" t="n">
        <v>3.475</v>
      </c>
      <c r="BE15" t="n">
        <v>3.461</v>
      </c>
      <c r="BF15" t="n">
        <v>3.486</v>
      </c>
      <c r="BG15" t="n">
        <v>3.448</v>
      </c>
      <c r="BH15" t="n">
        <v>3.481</v>
      </c>
      <c r="BI15" t="n">
        <v>3.519</v>
      </c>
      <c r="BJ15" t="n">
        <v>3.594</v>
      </c>
      <c r="BK15" t="n">
        <v>3.694</v>
      </c>
      <c r="BL15" t="n">
        <v>3.746</v>
      </c>
      <c r="BM15" t="n">
        <v>4.047</v>
      </c>
      <c r="BN15" t="n">
        <v>4.461</v>
      </c>
      <c r="BO15" t="n">
        <v>4.377</v>
      </c>
      <c r="BP15" t="n">
        <v>4.047</v>
      </c>
      <c r="BQ15" t="n">
        <v>4.063</v>
      </c>
      <c r="BR15" t="n">
        <v>4.116</v>
      </c>
      <c r="BS15" t="n">
        <v>4.19</v>
      </c>
      <c r="BT15" t="n">
        <v>4.212</v>
      </c>
      <c r="BU15" t="n">
        <v>4.149</v>
      </c>
      <c r="BV15" t="n">
        <v>4.048</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3.9988</v>
      </c>
      <c r="CI15" t="n">
        <v>4.06018181818</v>
      </c>
      <c r="CJ15" t="n">
        <v>4.26594117647</v>
      </c>
      <c r="CK15" t="n">
        <v>4.39435294118</v>
      </c>
      <c r="CL15" t="n">
        <v>4.37894736842</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2.85425925926</v>
      </c>
    </row>
    <row r="16" spans="1:302">
      <c r="A16" t="s">
        <v>113</v>
      </c>
      <c r="B16" t="s">
        <v>112</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v>
      </c>
      <c r="AR16" t="n">
        <v>3.16646666667</v>
      </c>
      <c r="AS16" t="n">
        <v>3.396</v>
      </c>
      <c r="AT16" t="n">
        <v>3.42</v>
      </c>
      <c r="AU16" t="n">
        <v>3.542</v>
      </c>
      <c r="AV16" t="n">
        <v>3.449</v>
      </c>
      <c r="AW16" t="n">
        <v>3.524</v>
      </c>
      <c r="AX16" t="n">
        <v>3.525</v>
      </c>
      <c r="AY16" t="n">
        <v>3.576</v>
      </c>
      <c r="AZ16" t="n">
        <v>3.626</v>
      </c>
      <c r="BA16" t="n">
        <v>3.666</v>
      </c>
      <c r="BB16" t="n">
        <v>3.748</v>
      </c>
      <c r="BC16" t="n">
        <v>3.76777419355</v>
      </c>
      <c r="BD16" t="n">
        <v>3.675</v>
      </c>
      <c r="BE16" t="n">
        <v>3.66</v>
      </c>
      <c r="BF16" t="n">
        <v>3.686</v>
      </c>
      <c r="BG16" t="n">
        <v>3.646</v>
      </c>
      <c r="BH16" t="n">
        <v>3.682</v>
      </c>
      <c r="BI16" t="n">
        <v>3.721</v>
      </c>
      <c r="BJ16" t="n">
        <v>3.801</v>
      </c>
      <c r="BK16" t="n">
        <v>3.906</v>
      </c>
      <c r="BL16" t="n">
        <v>3.828</v>
      </c>
      <c r="BM16" t="n">
        <v>4.127</v>
      </c>
      <c r="BN16" t="n">
        <v>4.548</v>
      </c>
      <c r="BO16" t="n">
        <v>4.452</v>
      </c>
      <c r="BP16" t="n">
        <v>4.111</v>
      </c>
      <c r="BQ16" t="n">
        <v>4.138</v>
      </c>
      <c r="BR16" t="n">
        <v>4.189</v>
      </c>
      <c r="BS16" t="n">
        <v>4.267</v>
      </c>
      <c r="BT16" t="n">
        <v>4.281</v>
      </c>
      <c r="BU16" t="n">
        <v>4.215</v>
      </c>
      <c r="BV16" t="n">
        <v>4.122</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4.08435</v>
      </c>
      <c r="CI16" t="n">
        <v>4.14763636364</v>
      </c>
      <c r="CJ16" t="n">
        <v>4.35541176471</v>
      </c>
      <c r="CK16" t="n">
        <v>4.48182352941</v>
      </c>
      <c r="CL16" t="n">
        <v>4.46910526316</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2.962</v>
      </c>
    </row>
    <row r="17" spans="1:302">
      <c r="A17" t="s">
        <v>114</v>
      </c>
      <c r="B17" t="s">
        <v>112</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2.815</v>
      </c>
      <c r="AR17" t="n">
        <v>3.2256</v>
      </c>
      <c r="AS17" t="n">
        <v>3.46</v>
      </c>
      <c r="AT17" t="n">
        <v>3.484</v>
      </c>
      <c r="AU17" t="n">
        <v>3.608</v>
      </c>
      <c r="AV17" t="n">
        <v>3.514</v>
      </c>
      <c r="AW17" t="n">
        <v>3.59</v>
      </c>
      <c r="AX17" t="n">
        <v>3.591</v>
      </c>
      <c r="AY17" t="n">
        <v>3.643</v>
      </c>
      <c r="AZ17" t="n">
        <v>3.693</v>
      </c>
      <c r="BA17" t="n">
        <v>3.735</v>
      </c>
      <c r="BB17" t="n">
        <v>3.818</v>
      </c>
      <c r="BC17" t="n">
        <v>3.83787096774</v>
      </c>
      <c r="BD17" t="n">
        <v>3.743</v>
      </c>
      <c r="BE17" t="n">
        <v>3.728</v>
      </c>
      <c r="BF17" t="n">
        <v>3.755</v>
      </c>
      <c r="BG17" t="n">
        <v>3.714</v>
      </c>
      <c r="BH17" t="n">
        <v>3.75</v>
      </c>
      <c r="BI17" t="n">
        <v>3.791</v>
      </c>
      <c r="BJ17" t="n">
        <v>3.872</v>
      </c>
      <c r="BK17" t="n">
        <v>3.979</v>
      </c>
      <c r="BL17" t="n">
        <v>3.906</v>
      </c>
      <c r="BM17" t="n">
        <v>4.212</v>
      </c>
      <c r="BN17" t="n">
        <v>4.628</v>
      </c>
      <c r="BO17" t="n">
        <v>4.543</v>
      </c>
      <c r="BP17" t="n">
        <v>4.2</v>
      </c>
      <c r="BQ17" t="n">
        <v>4.224</v>
      </c>
      <c r="BR17" t="n">
        <v>4.279</v>
      </c>
      <c r="BS17" t="n">
        <v>4.358</v>
      </c>
      <c r="BT17" t="n">
        <v>4.371</v>
      </c>
      <c r="BU17" t="n">
        <v>4.307</v>
      </c>
      <c r="BV17" t="n">
        <v>4.208</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4.1797</v>
      </c>
      <c r="CI17" t="n">
        <v>4.24086363636</v>
      </c>
      <c r="CJ17" t="n">
        <v>4.45005882353</v>
      </c>
      <c r="CK17" t="n">
        <v>4.57152941176</v>
      </c>
      <c r="CL17" t="n">
        <v>4.55905263158</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3.05114814815</v>
      </c>
    </row>
    <row r="18" spans="1:302">
      <c r="A18" t="s">
        <v>117</v>
      </c>
      <c r="B18" t="s">
        <v>112</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3.81</v>
      </c>
      <c r="AR18" t="n">
        <v>3.87393333333</v>
      </c>
      <c r="AS18" t="n">
        <v>3.891</v>
      </c>
      <c r="AT18" t="n">
        <v>3.924</v>
      </c>
      <c r="AU18" t="n">
        <v>3.924</v>
      </c>
      <c r="AV18" t="n">
        <v>3.895</v>
      </c>
      <c r="AW18" t="n">
        <v>3.915</v>
      </c>
      <c r="AX18" t="n">
        <v>3.911</v>
      </c>
      <c r="AY18" t="n">
        <v>3.933</v>
      </c>
      <c r="AZ18" t="n">
        <v>3.925</v>
      </c>
      <c r="BA18" t="n">
        <v>3.934</v>
      </c>
      <c r="BB18" t="n">
        <v>3.964</v>
      </c>
      <c r="BC18" t="n">
        <v>3.99335483871</v>
      </c>
      <c r="BD18" t="n">
        <v>3.959</v>
      </c>
      <c r="BE18" t="n">
        <v>3.977</v>
      </c>
      <c r="BF18" t="n">
        <v>3.989</v>
      </c>
      <c r="BG18" t="n">
        <v>3.978</v>
      </c>
      <c r="BH18" t="n">
        <v>4.043</v>
      </c>
      <c r="BI18" t="n">
        <v>4.067</v>
      </c>
      <c r="BJ18" t="n">
        <v>4.087</v>
      </c>
      <c r="BK18" t="n">
        <v>4.114</v>
      </c>
      <c r="BL18" t="n">
        <v>4.173</v>
      </c>
      <c r="BM18" t="n">
        <v>4.455</v>
      </c>
      <c r="BN18" t="n">
        <v>4.783</v>
      </c>
      <c r="BO18" t="n">
        <v>4.846</v>
      </c>
      <c r="BP18" t="n">
        <v>4.764</v>
      </c>
      <c r="BQ18" t="n">
        <v>4.727</v>
      </c>
      <c r="BR18" t="n">
        <v>4.713</v>
      </c>
      <c r="BS18" t="n">
        <v>4.752</v>
      </c>
      <c r="BT18" t="n">
        <v>4.75</v>
      </c>
      <c r="BU18" t="n">
        <v>4.814</v>
      </c>
      <c r="BV18" t="n">
        <v>4.788</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4.87875</v>
      </c>
      <c r="CI18" t="n">
        <v>4.89213636364</v>
      </c>
      <c r="CJ18" t="n">
        <v>4.92570588235</v>
      </c>
      <c r="CK18" t="n">
        <v>4.94176470588</v>
      </c>
      <c r="CL18" t="n">
        <v>4.93736842105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4.39648148148</v>
      </c>
    </row>
    <row r="20" spans="1:302">
      <c r="A20" t="s">
        <v>118</v>
      </c>
    </row>
    <row r="21" spans="1:302">
      <c r="A21" t="s">
        <v>119</v>
      </c>
      <c r="B21" t="s">
        <v>120</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0.245</v>
      </c>
      <c r="DO21" t="n">
        <v>0.245</v>
      </c>
      <c r="DP21" t="n">
        <v>0.245</v>
      </c>
      <c r="DQ21" t="n">
        <v>0.245</v>
      </c>
    </row>
    <row r="23" spans="1:302">
      <c r="A23" t="s">
        <v>62</v>
      </c>
    </row>
    <row r="24" spans="1:302">
      <c r="A24" t="s">
        <v>121</v>
      </c>
      <c r="B24" t="s">
        <v>122</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row>
    <row r="25" spans="1:302">
      <c r="A25" t="s">
        <v>123</v>
      </c>
      <c r="B25" t="s">
        <v>122</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row>
    <row r="26" spans="1:302">
      <c r="A26" t="s">
        <v>124</v>
      </c>
      <c r="B26" t="s">
        <v>122</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252</v>
      </c>
      <c r="T26" t="n">
        <v>607</v>
      </c>
      <c r="U26" t="n">
        <v>565</v>
      </c>
      <c r="V26" t="n">
        <v>151</v>
      </c>
      <c r="W26" t="n">
        <v>304</v>
      </c>
      <c r="X26" t="n">
        <v>619</v>
      </c>
      <c r="Y26" t="n">
        <v>200</v>
      </c>
      <c r="Z26" t="n">
        <v>663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890</v>
      </c>
      <c r="BR26" t="n">
        <v>601</v>
      </c>
      <c r="BS26" t="n">
        <v>0</v>
      </c>
      <c r="BT26" t="n">
        <v>300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row>
    <row r="27" spans="1:302">
      <c r="A27" t="s">
        <v>43</v>
      </c>
      <c r="B27" t="s">
        <v>122</v>
      </c>
      <c r="C27" t="n">
        <v>0</v>
      </c>
      <c r="D27" t="n">
        <v>0</v>
      </c>
      <c r="E27" t="n">
        <v>0</v>
      </c>
      <c r="F27" t="n">
        <v>0</v>
      </c>
      <c r="G27" t="n">
        <v>0</v>
      </c>
      <c r="H27" t="n">
        <v>0</v>
      </c>
      <c r="I27" t="n">
        <v>367</v>
      </c>
      <c r="J27" t="n">
        <v>0</v>
      </c>
      <c r="K27" t="n">
        <v>217</v>
      </c>
      <c r="L27" t="n">
        <v>0</v>
      </c>
      <c r="M27" t="n">
        <v>0</v>
      </c>
      <c r="N27" t="n">
        <v>0</v>
      </c>
      <c r="O27" t="n">
        <v>64</v>
      </c>
      <c r="P27" t="n">
        <v>0</v>
      </c>
      <c r="Q27" t="n">
        <v>0</v>
      </c>
      <c r="R27" t="n">
        <v>0</v>
      </c>
      <c r="S27" t="n">
        <v>98</v>
      </c>
      <c r="T27" t="n">
        <v>405</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row>
    <row r="28" spans="1:302">
      <c r="A28" t="s">
        <v>42</v>
      </c>
      <c r="B28" t="s">
        <v>122</v>
      </c>
      <c r="C28" t="n">
        <v>0</v>
      </c>
      <c r="D28" t="n">
        <v>0</v>
      </c>
      <c r="E28" t="n">
        <v>45</v>
      </c>
      <c r="F28" t="n">
        <v>0</v>
      </c>
      <c r="G28" t="n">
        <v>11</v>
      </c>
      <c r="H28" t="n">
        <v>34</v>
      </c>
      <c r="I28" t="n">
        <v>0</v>
      </c>
      <c r="J28" t="n">
        <v>0</v>
      </c>
      <c r="K28" t="n">
        <v>0</v>
      </c>
      <c r="L28" t="n">
        <v>0</v>
      </c>
      <c r="M28" t="n">
        <v>0</v>
      </c>
      <c r="N28" t="n">
        <v>44</v>
      </c>
      <c r="O28" t="n">
        <v>0</v>
      </c>
      <c r="P28" t="n">
        <v>0</v>
      </c>
      <c r="Q28" t="n">
        <v>0</v>
      </c>
      <c r="R28" t="n">
        <v>45</v>
      </c>
      <c r="S28" t="n">
        <v>0</v>
      </c>
      <c r="T28" t="n">
        <v>0</v>
      </c>
      <c r="U28" t="n">
        <v>0</v>
      </c>
      <c r="V28" t="n">
        <v>44</v>
      </c>
      <c r="W28" t="n">
        <v>0</v>
      </c>
      <c r="X28" t="n">
        <v>0</v>
      </c>
      <c r="Y28" t="n">
        <v>0</v>
      </c>
      <c r="Z28" t="n">
        <v>45</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55</v>
      </c>
      <c r="BR28" t="n">
        <v>0</v>
      </c>
      <c r="BS28" t="n">
        <v>2</v>
      </c>
      <c r="BT28" t="n">
        <v>55</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row>
    <row r="29" spans="1:302">
      <c r="A29" t="s">
        <v>125</v>
      </c>
      <c r="B29" t="s">
        <v>122</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row>
    <row r="30" spans="1:302">
      <c r="A30" t="s">
        <v>126</v>
      </c>
      <c r="B30" t="s">
        <v>122</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row>
    <row r="32" spans="1:302">
      <c r="A32" t="s">
        <v>127</v>
      </c>
    </row>
    <row r="33" spans="1:302">
      <c r="A33" t="s">
        <v>39</v>
      </c>
      <c r="B33" t="s">
        <v>128</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34673689</v>
      </c>
      <c r="AQ33" t="n">
        <v>40371283</v>
      </c>
      <c r="AR33" t="n">
        <v>22976239</v>
      </c>
      <c r="AS33" t="n">
        <v>45226316</v>
      </c>
      <c r="AT33" t="n">
        <v>38657098</v>
      </c>
      <c r="AU33" t="n">
        <v>42639792</v>
      </c>
      <c r="AV33" t="n">
        <v>34338995.07</v>
      </c>
      <c r="AW33" t="n">
        <v>39018268</v>
      </c>
      <c r="AX33" t="n">
        <v>36329905</v>
      </c>
      <c r="AY33" t="n">
        <v>34348063</v>
      </c>
      <c r="AZ33" t="n">
        <v>33224709</v>
      </c>
      <c r="BA33" t="n">
        <v>32727769</v>
      </c>
      <c r="BB33" t="n">
        <v>32563070</v>
      </c>
      <c r="BC33" t="n">
        <v>19368698</v>
      </c>
      <c r="BD33" t="n">
        <v>39658609</v>
      </c>
      <c r="BE33" t="n">
        <v>38928912.49</v>
      </c>
      <c r="BF33" t="n">
        <v>45490105</v>
      </c>
      <c r="BG33" t="n">
        <v>30315836</v>
      </c>
      <c r="BH33" t="n">
        <v>37178506</v>
      </c>
      <c r="BI33" t="n">
        <v>35999874</v>
      </c>
      <c r="BJ33" t="n">
        <v>34862003</v>
      </c>
      <c r="BK33" t="n">
        <v>38271731.84</v>
      </c>
      <c r="BL33" t="n">
        <v>42734171</v>
      </c>
      <c r="BM33" t="n">
        <v>49805565.94</v>
      </c>
      <c r="BN33" t="n">
        <v>35025880</v>
      </c>
      <c r="BO33" t="n">
        <v>30379979.41</v>
      </c>
      <c r="BP33" t="n">
        <v>43565165.78</v>
      </c>
      <c r="BQ33" t="n">
        <v>38152464.72</v>
      </c>
      <c r="BR33" t="n">
        <v>38901358.05</v>
      </c>
      <c r="BS33" t="n">
        <v>37101301</v>
      </c>
      <c r="BT33" t="n">
        <v>37718264</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row>
    <row r="34" spans="1:302">
      <c r="A34" t="s">
        <v>129</v>
      </c>
      <c r="B34" t="s">
        <v>128</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13159349</v>
      </c>
      <c r="AR34" t="n">
        <v>8864444</v>
      </c>
      <c r="AS34" t="n">
        <v>20635001</v>
      </c>
      <c r="AT34" t="n">
        <v>20479478</v>
      </c>
      <c r="AU34" t="n">
        <v>13520710</v>
      </c>
      <c r="AV34" t="n">
        <v>13823929.8</v>
      </c>
      <c r="AW34" t="n">
        <v>12994704</v>
      </c>
      <c r="AX34" t="n">
        <v>14669362</v>
      </c>
      <c r="AY34" t="n">
        <v>11903086</v>
      </c>
      <c r="AZ34" t="n">
        <v>12067553</v>
      </c>
      <c r="BA34" t="n">
        <v>9128794</v>
      </c>
      <c r="BB34" t="n">
        <v>10712835</v>
      </c>
      <c r="BC34" t="n">
        <v>3318073</v>
      </c>
      <c r="BD34" t="n">
        <v>12718366</v>
      </c>
      <c r="BE34" t="n">
        <v>10290111.5</v>
      </c>
      <c r="BF34" t="n">
        <v>15574595</v>
      </c>
      <c r="BG34" t="n">
        <v>12032437</v>
      </c>
      <c r="BH34" t="n">
        <v>7779410</v>
      </c>
      <c r="BI34" t="n">
        <v>12256085</v>
      </c>
      <c r="BJ34" t="n">
        <v>8713761</v>
      </c>
      <c r="BK34" t="n">
        <v>22245770.5</v>
      </c>
      <c r="BL34" t="n">
        <v>2863846</v>
      </c>
      <c r="BM34" t="n">
        <v>18087271.5</v>
      </c>
      <c r="BN34" t="n">
        <v>10742310</v>
      </c>
      <c r="BO34" t="n">
        <v>11511325.5</v>
      </c>
      <c r="BP34" t="n">
        <v>15189502</v>
      </c>
      <c r="BQ34" t="n">
        <v>9133317.5</v>
      </c>
      <c r="BR34" t="n">
        <v>10374480.5</v>
      </c>
      <c r="BS34" t="n">
        <v>6138609</v>
      </c>
      <c r="BT34" t="n">
        <v>12550914</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row>
    <row r="35" spans="1:302">
      <c r="A35" t="s">
        <v>130</v>
      </c>
      <c r="B35" t="s">
        <v>128</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10847538</v>
      </c>
      <c r="AQ35" t="n">
        <v>4857856</v>
      </c>
      <c r="AR35" t="n">
        <v>2017069</v>
      </c>
      <c r="AS35" t="n">
        <v>3557952</v>
      </c>
      <c r="AT35" t="n">
        <v>2367971</v>
      </c>
      <c r="AU35" t="n">
        <v>5496133</v>
      </c>
      <c r="AV35" t="n">
        <v>3925114.51</v>
      </c>
      <c r="AW35" t="n">
        <v>3228989</v>
      </c>
      <c r="AX35" t="n">
        <v>6085942</v>
      </c>
      <c r="AY35" t="n">
        <v>2207400</v>
      </c>
      <c r="AZ35" t="n">
        <v>4144461</v>
      </c>
      <c r="BA35" t="n">
        <v>8531978</v>
      </c>
      <c r="BB35" t="n">
        <v>3676358</v>
      </c>
      <c r="BC35" t="n">
        <v>2366588</v>
      </c>
      <c r="BD35" t="n">
        <v>4840178</v>
      </c>
      <c r="BE35" t="n">
        <v>4097522.01</v>
      </c>
      <c r="BF35" t="n">
        <v>4953561</v>
      </c>
      <c r="BG35" t="n">
        <v>2895608</v>
      </c>
      <c r="BH35" t="n">
        <v>3618254</v>
      </c>
      <c r="BI35" t="n">
        <v>4094059</v>
      </c>
      <c r="BJ35" t="n">
        <v>4761191</v>
      </c>
      <c r="BK35" t="n">
        <v>3985487.7</v>
      </c>
      <c r="BL35" t="n">
        <v>4798934</v>
      </c>
      <c r="BM35" t="n">
        <v>6031658.94</v>
      </c>
      <c r="BN35" t="n">
        <v>3630152</v>
      </c>
      <c r="BO35" t="n">
        <v>3539338.02</v>
      </c>
      <c r="BP35" t="n">
        <v>3479540.34</v>
      </c>
      <c r="BQ35" t="n">
        <v>3526852.14</v>
      </c>
      <c r="BR35" t="n">
        <v>3787741.96</v>
      </c>
      <c r="BS35" t="n">
        <v>3909313</v>
      </c>
      <c r="BT35" t="n">
        <v>2544747</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row>
    <row r="36" spans="1:302">
      <c r="A36" t="s">
        <v>131</v>
      </c>
      <c r="B36" t="s">
        <v>128</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row>
    <row r="37" spans="1:302">
      <c r="A37" t="s">
        <v>132</v>
      </c>
      <c r="B37" t="s">
        <v>128</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10999</v>
      </c>
      <c r="AR37" t="n">
        <v>7168</v>
      </c>
      <c r="AS37" t="n">
        <v>4583</v>
      </c>
      <c r="AT37" t="n">
        <v>5178</v>
      </c>
      <c r="AU37" t="n">
        <v>0</v>
      </c>
      <c r="AV37" t="n">
        <v>12309.88</v>
      </c>
      <c r="AW37" t="n">
        <v>39</v>
      </c>
      <c r="AX37" t="n">
        <v>9445</v>
      </c>
      <c r="AY37" t="n">
        <v>293</v>
      </c>
      <c r="AZ37" t="n">
        <v>9889</v>
      </c>
      <c r="BA37" t="n">
        <v>5375</v>
      </c>
      <c r="BB37" t="n">
        <v>736</v>
      </c>
      <c r="BC37" t="n">
        <v>10046</v>
      </c>
      <c r="BD37" t="n">
        <v>4757</v>
      </c>
      <c r="BE37" t="n">
        <v>5690.03</v>
      </c>
      <c r="BF37" t="n">
        <v>4306</v>
      </c>
      <c r="BG37" t="n">
        <v>3870</v>
      </c>
      <c r="BH37" t="n">
        <v>4245</v>
      </c>
      <c r="BI37" t="n">
        <v>3789</v>
      </c>
      <c r="BJ37" t="n">
        <v>0</v>
      </c>
      <c r="BK37" t="n">
        <v>3904.27</v>
      </c>
      <c r="BL37" t="n">
        <v>8972</v>
      </c>
      <c r="BM37" t="n">
        <v>3507.97</v>
      </c>
      <c r="BN37" t="n">
        <v>6036</v>
      </c>
      <c r="BO37" t="n">
        <v>3861.04</v>
      </c>
      <c r="BP37" t="n">
        <v>3143.94</v>
      </c>
      <c r="BQ37" t="n">
        <v>3769.31</v>
      </c>
      <c r="BR37" t="n">
        <v>3906.23</v>
      </c>
      <c r="BS37" t="n">
        <v>4206</v>
      </c>
      <c r="BT37" t="n">
        <v>3892</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row>
    <row r="38" spans="1:302">
      <c r="A38" t="s">
        <v>133</v>
      </c>
      <c r="B38" t="s">
        <v>128</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v>
      </c>
      <c r="AQ38" t="n">
        <v>39225</v>
      </c>
      <c r="AR38" t="n">
        <v>202041</v>
      </c>
      <c r="AS38" t="n">
        <v>731179</v>
      </c>
      <c r="AT38" t="n">
        <v>29411</v>
      </c>
      <c r="AU38" t="n">
        <v>26507</v>
      </c>
      <c r="AV38" t="n">
        <v>24884.72</v>
      </c>
      <c r="AW38" t="n">
        <v>21396</v>
      </c>
      <c r="AX38" t="n">
        <v>27236</v>
      </c>
      <c r="AY38" t="n">
        <v>59432</v>
      </c>
      <c r="AZ38" t="n">
        <v>59172</v>
      </c>
      <c r="BA38" t="n">
        <v>65664</v>
      </c>
      <c r="BB38" t="n">
        <v>69419</v>
      </c>
      <c r="BC38" t="n">
        <v>73212</v>
      </c>
      <c r="BD38" t="n">
        <v>70004</v>
      </c>
      <c r="BE38" t="n">
        <v>78047.89999999999</v>
      </c>
      <c r="BF38" t="n">
        <v>75589</v>
      </c>
      <c r="BG38" t="n">
        <v>71574</v>
      </c>
      <c r="BH38" t="n">
        <v>74396</v>
      </c>
      <c r="BI38" t="n">
        <v>63360</v>
      </c>
      <c r="BJ38" t="n">
        <v>70288</v>
      </c>
      <c r="BK38" t="n">
        <v>77778.89</v>
      </c>
      <c r="BL38" t="n">
        <v>82381</v>
      </c>
      <c r="BM38" t="n">
        <v>92263.31</v>
      </c>
      <c r="BN38" t="n">
        <v>106328</v>
      </c>
      <c r="BO38" t="n">
        <v>101822.5</v>
      </c>
      <c r="BP38" t="n">
        <v>110230.79</v>
      </c>
      <c r="BQ38" t="n">
        <v>114276.04</v>
      </c>
      <c r="BR38" t="n">
        <v>99821.73</v>
      </c>
      <c r="BS38" t="n">
        <v>91632</v>
      </c>
      <c r="BT38" t="n">
        <v>84906</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row>
    <row r="39" spans="1:302">
      <c r="A39" t="s">
        <v>134</v>
      </c>
      <c r="B39" t="s">
        <v>128</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531335</v>
      </c>
      <c r="AQ39" t="n">
        <v>103428</v>
      </c>
      <c r="AR39" t="n">
        <v>46190</v>
      </c>
      <c r="AS39" t="n">
        <v>122326</v>
      </c>
      <c r="AT39" t="n">
        <v>97637</v>
      </c>
      <c r="AU39" t="n">
        <v>39630</v>
      </c>
      <c r="AV39" t="n">
        <v>137992.5</v>
      </c>
      <c r="AW39" t="n">
        <v>39088</v>
      </c>
      <c r="AX39" t="n">
        <v>77100</v>
      </c>
      <c r="AY39" t="n">
        <v>92922</v>
      </c>
      <c r="AZ39" t="n">
        <v>62571</v>
      </c>
      <c r="BA39" t="n">
        <v>51578</v>
      </c>
      <c r="BB39" t="n">
        <v>101541</v>
      </c>
      <c r="BC39" t="n">
        <v>132529</v>
      </c>
      <c r="BD39" t="n">
        <v>46140</v>
      </c>
      <c r="BE39" t="n">
        <v>191192.5</v>
      </c>
      <c r="BF39" t="n">
        <v>70622</v>
      </c>
      <c r="BG39" t="n">
        <v>28208</v>
      </c>
      <c r="BH39" t="n">
        <v>41803</v>
      </c>
      <c r="BI39" t="n">
        <v>51294</v>
      </c>
      <c r="BJ39" t="n">
        <v>177820</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row>
    <row r="40" spans="1:302">
      <c r="A40" t="s">
        <v>135</v>
      </c>
      <c r="B40" t="s">
        <v>128</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10435297</v>
      </c>
      <c r="AQ40" t="n">
        <v>20346248</v>
      </c>
      <c r="AR40" t="n">
        <v>13402602</v>
      </c>
      <c r="AS40" t="n">
        <v>18351009</v>
      </c>
      <c r="AT40" t="n">
        <v>23133324</v>
      </c>
      <c r="AU40" t="n">
        <v>8286529</v>
      </c>
      <c r="AV40" t="n">
        <v>20461105</v>
      </c>
      <c r="AW40" t="n">
        <v>13422966</v>
      </c>
      <c r="AX40" t="n">
        <v>16325179</v>
      </c>
      <c r="AY40" t="n">
        <v>14164304</v>
      </c>
      <c r="AZ40" t="n">
        <v>14063607</v>
      </c>
      <c r="BA40" t="n">
        <v>16092279</v>
      </c>
      <c r="BB40" t="n">
        <v>11051429</v>
      </c>
      <c r="BC40" t="n">
        <v>10854751</v>
      </c>
      <c r="BD40" t="n">
        <v>15448287</v>
      </c>
      <c r="BE40" t="n">
        <v>18410720</v>
      </c>
      <c r="BF40" t="n">
        <v>25086373</v>
      </c>
      <c r="BG40" t="n">
        <v>9101871</v>
      </c>
      <c r="BH40" t="n">
        <v>14351357</v>
      </c>
      <c r="BI40" t="n">
        <v>17017994</v>
      </c>
      <c r="BJ40" t="n">
        <v>9636504</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row>
    <row r="41" spans="1:302">
      <c r="A41" t="s">
        <v>136</v>
      </c>
      <c r="B41" t="s">
        <v>128</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3163393</v>
      </c>
      <c r="AQ41" t="n">
        <v>3342000</v>
      </c>
      <c r="AR41" t="n">
        <v>1598245</v>
      </c>
      <c r="AS41" t="n">
        <v>11519375</v>
      </c>
      <c r="AT41" t="n">
        <v>7608244</v>
      </c>
      <c r="AU41" t="n">
        <v>6393111</v>
      </c>
      <c r="AV41" t="n">
        <v>3291667.98</v>
      </c>
      <c r="AW41" t="n">
        <v>2740535</v>
      </c>
      <c r="AX41" t="n">
        <v>3735317</v>
      </c>
      <c r="AY41" t="n">
        <v>3440372</v>
      </c>
      <c r="AZ41" t="n">
        <v>3604143</v>
      </c>
      <c r="BA41" t="n">
        <v>3573729</v>
      </c>
      <c r="BB41" t="n">
        <v>3693522</v>
      </c>
      <c r="BC41" t="n">
        <v>178339</v>
      </c>
      <c r="BD41" t="n">
        <v>2506542</v>
      </c>
      <c r="BE41" t="n">
        <v>2761493.68</v>
      </c>
      <c r="BF41" t="n">
        <v>4850993</v>
      </c>
      <c r="BG41" t="n">
        <v>1611893</v>
      </c>
      <c r="BH41" t="n">
        <v>3340462</v>
      </c>
      <c r="BI41" t="n">
        <v>3133026</v>
      </c>
      <c r="BJ41" t="n">
        <v>3386592</v>
      </c>
      <c r="BK41" t="n">
        <v>1961104.03</v>
      </c>
      <c r="BL41" t="n">
        <v>3646520</v>
      </c>
      <c r="BM41" t="n">
        <v>4733185.03</v>
      </c>
      <c r="BN41" t="n">
        <v>2327643</v>
      </c>
      <c r="BO41" t="n">
        <v>510222.81</v>
      </c>
      <c r="BP41" t="n">
        <v>3671048.52</v>
      </c>
      <c r="BQ41" t="n">
        <v>3081443.25</v>
      </c>
      <c r="BR41" t="n">
        <v>3564879.41</v>
      </c>
      <c r="BS41" t="n">
        <v>2872423</v>
      </c>
      <c r="BT41" t="n">
        <v>2870249</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row>
    <row r="42" spans="1:302">
      <c r="A42" t="s">
        <v>137</v>
      </c>
      <c r="B42" t="s">
        <v>128</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v>
      </c>
      <c r="AQ42" t="n">
        <v>0</v>
      </c>
      <c r="AR42" t="n">
        <v>17815</v>
      </c>
      <c r="AS42" t="n">
        <v>40795</v>
      </c>
      <c r="AT42" t="n">
        <v>0</v>
      </c>
      <c r="AU42" t="n">
        <v>0</v>
      </c>
      <c r="AV42" t="n">
        <v>22339.07</v>
      </c>
      <c r="AW42" t="n">
        <v>33526</v>
      </c>
      <c r="AX42" t="n">
        <v>7915</v>
      </c>
      <c r="AY42" t="n">
        <v>14470</v>
      </c>
      <c r="AZ42" t="n">
        <v>3633</v>
      </c>
      <c r="BA42" t="n">
        <v>191116</v>
      </c>
      <c r="BB42" t="n">
        <v>15960</v>
      </c>
      <c r="BC42" t="n">
        <v>0</v>
      </c>
      <c r="BD42" t="n">
        <v>0</v>
      </c>
      <c r="BE42" t="n">
        <v>117491.55</v>
      </c>
      <c r="BF42" t="n">
        <v>41577</v>
      </c>
      <c r="BG42" t="n">
        <v>0</v>
      </c>
      <c r="BH42" t="n">
        <v>0</v>
      </c>
      <c r="BI42" t="n">
        <v>2955</v>
      </c>
      <c r="BJ42" t="n">
        <v>0</v>
      </c>
      <c r="BK42" t="n">
        <v>33049</v>
      </c>
      <c r="BL42" t="n">
        <v>124794</v>
      </c>
      <c r="BM42" t="n">
        <v>58169.88</v>
      </c>
      <c r="BN42" t="n">
        <v>37462</v>
      </c>
      <c r="BO42" t="n">
        <v>0</v>
      </c>
      <c r="BP42" t="n">
        <v>0</v>
      </c>
      <c r="BQ42" t="n">
        <v>212651.14</v>
      </c>
      <c r="BR42" t="n">
        <v>45979.75</v>
      </c>
      <c r="BS42" t="n">
        <v>11001</v>
      </c>
      <c r="BT42" t="n">
        <v>21510</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row>
    <row r="44" spans="1:302">
      <c r="A44" t="s">
        <v>138</v>
      </c>
    </row>
    <row r="45" spans="1:302">
      <c r="A45" t="s">
        <v>139</v>
      </c>
      <c r="B45" t="s">
        <v>140</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row>
    <row r="46" spans="1:302">
      <c r="A46" t="s">
        <v>141</v>
      </c>
      <c r="B46" t="s">
        <v>140</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row>
    <row r="47" spans="1:302">
      <c r="A47" t="s">
        <v>142</v>
      </c>
      <c r="B47" t="s">
        <v>140</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row>
    <row r="48" spans="1:302">
      <c r="A48" t="s">
        <v>143</v>
      </c>
      <c r="B48" t="s">
        <v>140</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row>
    <row r="49" spans="1:302">
      <c r="A49" t="s">
        <v>144</v>
      </c>
      <c r="B49" t="s">
        <v>140</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row>
    <row r="50" spans="1:302">
      <c r="A50" t="s">
        <v>145</v>
      </c>
      <c r="B50" t="s">
        <v>140</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row>
    <row r="51" spans="1:302">
      <c r="A51" t="s">
        <v>146</v>
      </c>
      <c r="B51" t="s">
        <v>140</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row>
    <row r="52" spans="1:302">
      <c r="A52" t="s">
        <v>147</v>
      </c>
      <c r="B52" t="s">
        <v>140</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row>
    <row r="53" spans="1:302">
      <c r="A53" t="s">
        <v>148</v>
      </c>
      <c r="B53" t="s">
        <v>140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row>
    <row r="54" spans="1:302">
      <c r="A54" t="s">
        <v>149</v>
      </c>
      <c r="B54" t="s">
        <v>140</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row>
    <row r="56" spans="1:302">
      <c r="A56" t="s">
        <v>150</v>
      </c>
    </row>
    <row r="57" spans="1:302">
      <c r="A57" t="s">
        <v>151</v>
      </c>
    </row>
    <row r="58" spans="1:302">
      <c r="A58" t="s">
        <v>152</v>
      </c>
      <c r="B58" t="s">
        <v>153</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row>
    <row r="59" spans="1:302">
      <c r="A59" t="s">
        <v>154</v>
      </c>
      <c r="B59" t="s">
        <v>153</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row>
    <row r="60" spans="1:302">
      <c r="A60" t="s">
        <v>155</v>
      </c>
      <c r="B60" t="s">
        <v>153</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row>
    <row r="61" spans="1:302">
      <c r="A61" t="s">
        <v>156</v>
      </c>
      <c r="B61" t="s">
        <v>153</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row>
    <row r="64" spans="1:302">
      <c r="A64" t="s">
        <v>157</v>
      </c>
      <c r="B64" t="s">
        <v>158</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928228</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row>
    <row r="65" spans="1:302">
      <c r="A65" t="s">
        <v>154</v>
      </c>
      <c r="B65" t="s">
        <v>158</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809631</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row>
    <row r="66" spans="1:302">
      <c r="A66" t="s">
        <v>155</v>
      </c>
      <c r="B66" t="s">
        <v>158</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114681</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row>
    <row r="67" spans="1:302">
      <c r="A67" t="s">
        <v>156</v>
      </c>
      <c r="B67" t="s">
        <v>158</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3916</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row>
    <row r="70" spans="1:302">
      <c r="A70" t="s">
        <v>159</v>
      </c>
      <c r="B70" t="s">
        <v>160</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row>
    <row r="71" spans="1:302">
      <c r="A71" t="s">
        <v>154</v>
      </c>
      <c r="B71" t="s">
        <v>160</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row>
    <row r="72" spans="1:302">
      <c r="A72" t="s">
        <v>155</v>
      </c>
      <c r="B72" t="s">
        <v>160</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row>
    <row r="73" spans="1:302">
      <c r="A73" t="s">
        <v>156</v>
      </c>
      <c r="B73" t="s">
        <v>160</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row>
    <row r="76" spans="1:302">
      <c r="A76" t="s">
        <v>161</v>
      </c>
      <c r="B76" t="s">
        <v>5</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219636395</v>
      </c>
      <c r="DH76" t="n">
        <v>185522878</v>
      </c>
      <c r="DI76" t="n">
        <v>198735482</v>
      </c>
      <c r="DJ76" t="n">
        <v>195460464</v>
      </c>
      <c r="DK76" t="n">
        <v>194126898</v>
      </c>
      <c r="DL76" t="n">
        <v>202256117</v>
      </c>
      <c r="DM76" t="n">
        <v>226343027</v>
      </c>
      <c r="DN76" t="n">
        <v>237354606</v>
      </c>
      <c r="DO76" t="n">
        <v>220255576</v>
      </c>
    </row>
    <row r="77" spans="1:302">
      <c r="A77" t="s">
        <v>154</v>
      </c>
      <c r="B77" t="s">
        <v>5</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71335102</v>
      </c>
      <c r="DH77" t="n">
        <v>56518809</v>
      </c>
      <c r="DI77" t="n">
        <v>60591187</v>
      </c>
      <c r="DJ77" t="n">
        <v>58936332</v>
      </c>
      <c r="DK77" t="n">
        <v>57457869</v>
      </c>
      <c r="DL77" t="n">
        <v>61451124</v>
      </c>
      <c r="DM77" t="n">
        <v>71238193</v>
      </c>
      <c r="DN77" t="n">
        <v>74480625</v>
      </c>
      <c r="DO77" t="n">
        <v>71234191</v>
      </c>
    </row>
    <row r="78" spans="1:302">
      <c r="A78" t="s">
        <v>155</v>
      </c>
      <c r="B78" t="s">
        <v>5</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row>
    <row r="79" spans="1:302">
      <c r="A79" t="s">
        <v>156</v>
      </c>
      <c r="B79" t="s">
        <v>5</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row>
    <row r="82" spans="1:302">
      <c r="A82" t="s">
        <v>162</v>
      </c>
      <c r="B82" t="s">
        <v>163</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30.1739504867</v>
      </c>
      <c r="DH82" t="n">
        <v>27.0306137423</v>
      </c>
      <c r="DI82" t="n">
        <v>27.234909127</v>
      </c>
      <c r="DJ82" t="n">
        <v>26.3766724</v>
      </c>
      <c r="DK82" t="n">
        <v>26.0283400285</v>
      </c>
      <c r="DL82" t="n">
        <v>26.604461166</v>
      </c>
      <c r="DM82" t="n">
        <v>26.7449028231</v>
      </c>
      <c r="DN82" t="n">
        <v>26.842165508</v>
      </c>
      <c r="DO82" t="n">
        <v>25.7651530926</v>
      </c>
    </row>
    <row r="83" spans="1:302">
      <c r="A83" t="s">
        <v>154</v>
      </c>
      <c r="B83" t="s">
        <v>163</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33.8165295358</v>
      </c>
      <c r="DH83" t="n">
        <v>30.8514186801</v>
      </c>
      <c r="DI83" t="n">
        <v>31.1950248334</v>
      </c>
      <c r="DJ83" t="n">
        <v>30.8769090749</v>
      </c>
      <c r="DK83" t="n">
        <v>30.5418500019</v>
      </c>
      <c r="DL83" t="n">
        <v>30.8707578245</v>
      </c>
      <c r="DM83" t="n">
        <v>30.4509794162</v>
      </c>
      <c r="DN83" t="n">
        <v>30.208775729</v>
      </c>
      <c r="DO83" t="n">
        <v>28.7654131324</v>
      </c>
    </row>
    <row r="84" spans="1:302">
      <c r="A84" t="s">
        <v>155</v>
      </c>
      <c r="B84" t="s">
        <v>163</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row>
    <row r="85" spans="1:302">
      <c r="A85" t="s">
        <v>156</v>
      </c>
      <c r="B85" t="s">
        <v>163</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row>
    <row r="88" spans="1:302">
      <c r="A88" t="s">
        <v>164</v>
      </c>
      <c r="B88" t="s">
        <v>160</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row>
    <row r="89" spans="1:302">
      <c r="A89" t="s">
        <v>165</v>
      </c>
      <c r="B89" t="s">
        <v>160</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row>
    <row r="90" spans="1:302">
      <c r="A90" t="s">
        <v>166</v>
      </c>
      <c r="B90" t="s">
        <v>160</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row>
    <row r="91" spans="1:302">
      <c r="A91" t="s">
        <v>167</v>
      </c>
      <c r="B91" t="s">
        <v>160</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129590760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row>
    <row r="92" spans="1:302">
      <c r="A92" t="s">
        <v>168</v>
      </c>
      <c r="B92" t="s">
        <v>160</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59732</v>
      </c>
      <c r="BI92" t="n">
        <v>165</v>
      </c>
      <c r="BJ92" t="n">
        <v>2397734</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row>
    <row r="93" spans="1:302">
      <c r="A93" t="s">
        <v>169</v>
      </c>
      <c r="B93" t="s">
        <v>160</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row>
    <row r="94" spans="1:302">
      <c r="A94" t="s">
        <v>170</v>
      </c>
      <c r="B94" t="s">
        <v>160</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row>
    <row r="95" spans="1:302">
      <c r="A95" t="s">
        <v>171</v>
      </c>
      <c r="B95" t="s">
        <v>160</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row>
    <row r="97" spans="1:302">
      <c r="A97" t="s">
        <v>172</v>
      </c>
    </row>
    <row r="98" spans="1:302">
      <c r="A98" t="s">
        <v>173</v>
      </c>
      <c r="B98" t="s">
        <v>99</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row>
    <row r="99" spans="1:302">
      <c r="A99" t="s">
        <v>174</v>
      </c>
      <c r="B99" t="s">
        <v>5</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row>
    <row r="100" spans="1:302">
      <c r="A100" t="s">
        <v>175</v>
      </c>
      <c r="B100" t="s">
        <v>5</v>
      </c>
      <c r="C100" t="n">
        <v>57.082</v>
      </c>
      <c r="D100" t="n">
        <v>55.319</v>
      </c>
      <c r="E100" t="n">
        <v>57.1613333333</v>
      </c>
      <c r="F100" t="n">
        <v>58.935</v>
      </c>
      <c r="G100" t="n">
        <v>60.2183333333</v>
      </c>
      <c r="H100" t="n">
        <v>61.6633333333</v>
      </c>
      <c r="I100" t="n">
        <v>64.51300000000001</v>
      </c>
      <c r="J100" t="n">
        <v>63.0053333333</v>
      </c>
      <c r="K100" t="n">
        <v>62.7963333333</v>
      </c>
      <c r="L100" t="n">
        <v>61.22</v>
      </c>
      <c r="M100" t="n">
        <v>56.1903333333</v>
      </c>
      <c r="N100" t="n">
        <v>53.5096666667</v>
      </c>
      <c r="O100" t="n">
        <v>51.97</v>
      </c>
      <c r="P100" t="n">
        <v>53.694</v>
      </c>
      <c r="Q100" t="n">
        <v>51.983</v>
      </c>
      <c r="R100" t="n">
        <v>54.5073333333</v>
      </c>
      <c r="S100" t="n">
        <v>55.8616666667</v>
      </c>
      <c r="T100" t="n">
        <v>58.803</v>
      </c>
      <c r="U100" t="n">
        <v>64.31033333329999</v>
      </c>
      <c r="V100" t="n">
        <v>65.9183333333</v>
      </c>
      <c r="W100" t="n">
        <v>68.7053333333</v>
      </c>
      <c r="X100" t="n">
        <v>68.5473333333</v>
      </c>
      <c r="Y100" t="n">
        <v>69.66733333329999</v>
      </c>
      <c r="Z100" t="n">
        <v>71.063</v>
      </c>
      <c r="AA100" t="n">
        <v>82.3</v>
      </c>
      <c r="AB100" t="n">
        <v>92.08</v>
      </c>
      <c r="AC100" t="n">
        <v>91.69</v>
      </c>
      <c r="AD100" t="n">
        <v>90.39</v>
      </c>
      <c r="AE100" t="n">
        <v>98.47</v>
      </c>
      <c r="AF100" t="n">
        <v>104.9</v>
      </c>
      <c r="AG100" t="n">
        <v>117.041</v>
      </c>
      <c r="AH100" t="n">
        <v>127.676</v>
      </c>
      <c r="AI100" t="n">
        <v>138.715</v>
      </c>
      <c r="AJ100" t="n">
        <v>133.2643202</v>
      </c>
      <c r="AK100" t="n">
        <v>125.0206293</v>
      </c>
      <c r="AL100" t="n">
        <v>101.4707151</v>
      </c>
      <c r="AM100" t="n">
        <v>71.13</v>
      </c>
      <c r="AN100" t="n">
        <v>49.39</v>
      </c>
      <c r="AO100" t="n">
        <v>47.58</v>
      </c>
      <c r="AP100" t="n">
        <v>46.24</v>
      </c>
      <c r="AQ100" t="n">
        <v>45.53</v>
      </c>
      <c r="AR100" t="n">
        <v>47.99</v>
      </c>
      <c r="AS100" t="n">
        <v>53.41</v>
      </c>
      <c r="AT100" t="n">
        <v>65.40000000000001</v>
      </c>
      <c r="AU100" t="n">
        <v>71.77</v>
      </c>
      <c r="AV100" t="n">
        <v>75.95999999999999</v>
      </c>
      <c r="AW100" t="n">
        <v>73.88</v>
      </c>
      <c r="AX100" t="n">
        <v>74.12</v>
      </c>
      <c r="AY100" t="n">
        <v>76.14773098000001</v>
      </c>
      <c r="AZ100" t="n">
        <v>76.02554404999999</v>
      </c>
      <c r="BA100" t="n">
        <v>84.40889128000001</v>
      </c>
      <c r="BB100" t="n">
        <v>81.42473586</v>
      </c>
      <c r="BC100" t="n">
        <v>83.13291107000001</v>
      </c>
      <c r="BD100" t="n">
        <v>87.43923347</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row>
    <row r="101" spans="1:302">
      <c r="A101" t="s">
        <v>176</v>
      </c>
      <c r="B101" t="s">
        <v>5</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v>
      </c>
      <c r="AL101" t="n">
        <v>65.83</v>
      </c>
      <c r="AM101" t="n">
        <v>44.32</v>
      </c>
      <c r="AN101" t="n">
        <v>48.2566666667</v>
      </c>
      <c r="AO101" t="n">
        <v>45.8633333333</v>
      </c>
      <c r="AP101" t="n">
        <v>45.48</v>
      </c>
      <c r="AQ101" t="n">
        <v>47.22</v>
      </c>
      <c r="AR101" t="n">
        <v>56.24</v>
      </c>
      <c r="AS101" t="n">
        <v>65.69</v>
      </c>
      <c r="AT101" t="n">
        <v>69.75</v>
      </c>
      <c r="AU101" t="n">
        <v>74.26000000000001</v>
      </c>
      <c r="AV101" t="n">
        <v>74.36</v>
      </c>
      <c r="AW101" t="n">
        <v>74.27</v>
      </c>
      <c r="AX101" t="n">
        <v>79.41</v>
      </c>
      <c r="AY101" t="n">
        <v>79.8</v>
      </c>
      <c r="AZ101" t="n">
        <v>82.52</v>
      </c>
      <c r="BA101" t="n">
        <v>79.63</v>
      </c>
      <c r="BB101" t="n">
        <v>79.90000000000001</v>
      </c>
      <c r="BC101" t="n">
        <v>84.92700000000001</v>
      </c>
      <c r="BD101" t="n">
        <v>83.783</v>
      </c>
      <c r="BE101" t="n">
        <v>82.75333333330001</v>
      </c>
      <c r="BF101" t="n">
        <v>77.94</v>
      </c>
      <c r="BG101" t="n">
        <v>83.48</v>
      </c>
      <c r="BH101" t="n">
        <v>81.45</v>
      </c>
      <c r="BI101" t="n">
        <v>83.25</v>
      </c>
      <c r="BJ101" t="n">
        <v>87.807</v>
      </c>
      <c r="BK101" t="n">
        <v>92.14</v>
      </c>
      <c r="BL101" t="n">
        <v>96.22</v>
      </c>
      <c r="BM101" t="n">
        <v>101.41</v>
      </c>
      <c r="BN101" t="n">
        <v>110.1</v>
      </c>
      <c r="BO101" t="n">
        <v>119.47</v>
      </c>
      <c r="BP101" t="n">
        <v>121.68</v>
      </c>
      <c r="BQ101" t="n">
        <v>119.5</v>
      </c>
      <c r="BR101" t="n">
        <v>120.84</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row>
    <row r="102" spans="1:302">
      <c r="A102" t="s">
        <v>177</v>
      </c>
      <c r="B102" t="s">
        <v>5</v>
      </c>
      <c r="C102" t="n">
        <v>0.111833333333</v>
      </c>
      <c r="D102" t="n">
        <v>0.110033333333</v>
      </c>
      <c r="E102" t="n">
        <v>0.1131</v>
      </c>
      <c r="F102" t="n">
        <v>0.1165</v>
      </c>
      <c r="G102" t="n">
        <v>0.118666666667</v>
      </c>
      <c r="H102" t="n">
        <v>0.121566666667</v>
      </c>
      <c r="I102" t="n">
        <v>0.1291</v>
      </c>
      <c r="J102" t="n">
        <v>0.124966666667</v>
      </c>
      <c r="K102" t="n">
        <v>0.1255</v>
      </c>
      <c r="L102" t="n">
        <v>0.121766666667</v>
      </c>
      <c r="M102" t="n">
        <v>0.113166666667</v>
      </c>
      <c r="N102" t="n">
        <v>0.106233333333</v>
      </c>
      <c r="O102" t="n">
        <v>0.104133333333</v>
      </c>
      <c r="P102" t="n">
        <v>0.1065</v>
      </c>
      <c r="Q102" t="n">
        <v>0.105366666667</v>
      </c>
      <c r="R102" t="n">
        <v>0.110166666667</v>
      </c>
      <c r="S102" t="n">
        <v>0.114333333333</v>
      </c>
      <c r="T102" t="n">
        <v>0.120433333333</v>
      </c>
      <c r="U102" t="n">
        <v>0.129966666667</v>
      </c>
      <c r="V102" t="n">
        <v>0.1282</v>
      </c>
      <c r="W102" t="n">
        <v>0.134466666667</v>
      </c>
      <c r="X102" t="n">
        <v>0.136033333333</v>
      </c>
      <c r="Y102" t="n">
        <v>0.1368</v>
      </c>
      <c r="Z102" t="n">
        <v>0.139966666667</v>
      </c>
      <c r="AA102" t="n">
        <v>0.164133333333</v>
      </c>
      <c r="AB102" t="n">
        <v>0.1885</v>
      </c>
      <c r="AC102" t="n">
        <v>0.174</v>
      </c>
      <c r="AD102" t="n">
        <v>0.1661</v>
      </c>
      <c r="AE102" t="n">
        <v>0.178433333333</v>
      </c>
      <c r="AF102" t="n">
        <v>0.191866666667</v>
      </c>
      <c r="AG102" t="n">
        <v>0.2045</v>
      </c>
      <c r="AH102" t="n">
        <v>0.2336</v>
      </c>
      <c r="AI102" t="n">
        <v>0.2516</v>
      </c>
      <c r="AJ102" t="n">
        <v>0.2501</v>
      </c>
      <c r="AK102" t="n">
        <v>0.2278</v>
      </c>
      <c r="AL102" t="n">
        <v>0.1897</v>
      </c>
      <c r="AM102" t="n">
        <v>0.129166666667</v>
      </c>
      <c r="AN102" t="n">
        <v>0.0903666666667</v>
      </c>
      <c r="AO102" t="n">
        <v>0.0980666666667</v>
      </c>
      <c r="AP102" t="n">
        <v>0.094</v>
      </c>
      <c r="AQ102" t="n">
        <v>0.093</v>
      </c>
      <c r="AR102" t="n">
        <v>0.098</v>
      </c>
      <c r="AS102" t="n">
        <v>0.118</v>
      </c>
      <c r="AT102" t="n">
        <v>0.132</v>
      </c>
      <c r="AU102" t="n">
        <v>0.138</v>
      </c>
      <c r="AV102" t="n">
        <v>0.147</v>
      </c>
      <c r="AW102" t="n">
        <v>0.146</v>
      </c>
      <c r="AX102" t="n">
        <v>0.149</v>
      </c>
      <c r="AY102" t="n">
        <v>0.1583</v>
      </c>
      <c r="AZ102" t="n">
        <v>0.1587</v>
      </c>
      <c r="BA102" t="n">
        <v>0.1626</v>
      </c>
      <c r="BB102" t="n">
        <v>0.157</v>
      </c>
      <c r="BC102" t="n">
        <v>0.158</v>
      </c>
      <c r="BD102" t="n">
        <v>0.166</v>
      </c>
      <c r="BE102" t="n">
        <v>0.172666666667</v>
      </c>
      <c r="BF102" t="n">
        <v>0.163066666667</v>
      </c>
      <c r="BG102" t="n">
        <v>0.148333333333</v>
      </c>
      <c r="BH102" t="n">
        <v>0.1635</v>
      </c>
      <c r="BI102" t="n">
        <v>0.1571</v>
      </c>
      <c r="BJ102" t="n">
        <v>0.1614</v>
      </c>
      <c r="BK102" t="n">
        <v>0.172</v>
      </c>
      <c r="BL102" t="n">
        <v>0.181</v>
      </c>
      <c r="BM102" t="n">
        <v>0.183</v>
      </c>
      <c r="BN102" t="n">
        <v>0.201</v>
      </c>
      <c r="BO102" t="n">
        <v>0.218</v>
      </c>
      <c r="BP102" t="n">
        <v>0.235</v>
      </c>
      <c r="BQ102" t="n">
        <v>0.238</v>
      </c>
      <c r="BR102" t="n">
        <v>0.23</v>
      </c>
      <c r="BS102" t="n">
        <v>0.234033333333</v>
      </c>
      <c r="BT102" t="n">
        <v>0.2367</v>
      </c>
      <c r="BU102" t="n">
        <v>0.234033333333</v>
      </c>
      <c r="BV102" t="n">
        <v>0.221033333333</v>
      </c>
      <c r="BW102" t="n">
        <v>0.235066666667</v>
      </c>
      <c r="BX102" t="n">
        <v>0.2323</v>
      </c>
      <c r="BY102" t="n">
        <v>0.2373</v>
      </c>
      <c r="BZ102" t="n">
        <v>0.2446</v>
      </c>
      <c r="CA102" t="n">
        <v>0.2526</v>
      </c>
      <c r="CB102" t="n">
        <v>0.267566666667</v>
      </c>
      <c r="CC102" t="n">
        <v>0.260066666667</v>
      </c>
      <c r="CD102" t="n">
        <v>0.2395</v>
      </c>
      <c r="CE102" t="n">
        <v>0.2251</v>
      </c>
      <c r="CF102" t="n">
        <v>0.223333333333</v>
      </c>
      <c r="CG102" t="n">
        <v>0.229466666667</v>
      </c>
      <c r="CH102" t="n">
        <v>0.2316</v>
      </c>
      <c r="CI102" t="n">
        <v>0.231466666667</v>
      </c>
      <c r="CJ102" t="n">
        <v>0.2267</v>
      </c>
      <c r="CK102" t="n">
        <v>0.222133333333</v>
      </c>
      <c r="CL102" t="n">
        <v>0.230466666667</v>
      </c>
      <c r="CM102" t="n">
        <v>0.2277</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row>
    <row r="104" spans="1:302">
      <c r="A104" t="s">
        <v>178</v>
      </c>
    </row>
    <row r="105" spans="1:302">
      <c r="A105" t="s">
        <v>173</v>
      </c>
      <c r="B105" t="s">
        <v>99</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row>
    <row r="106" spans="1:302">
      <c r="A106" t="s">
        <v>174</v>
      </c>
      <c r="B106" t="s">
        <v>5</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row>
    <row r="107" spans="1:302">
      <c r="A107" t="s">
        <v>175</v>
      </c>
      <c r="B107" t="s">
        <v>5</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119.03</v>
      </c>
      <c r="AB107" t="n">
        <v>117.34</v>
      </c>
      <c r="AC107" t="n">
        <v>117.82</v>
      </c>
      <c r="AD107" t="n">
        <v>122.47</v>
      </c>
      <c r="AE107" t="n">
        <v>136.3</v>
      </c>
      <c r="AF107" t="n">
        <v>147.26</v>
      </c>
      <c r="AG107" t="n">
        <v>158.193</v>
      </c>
      <c r="AH107" t="n">
        <v>166.156</v>
      </c>
      <c r="AI107" t="n">
        <v>160.461</v>
      </c>
      <c r="AJ107" t="n">
        <v>145.2983172</v>
      </c>
      <c r="AK107" t="n">
        <v>133.4035766</v>
      </c>
      <c r="AL107" t="n">
        <v>109.2105959</v>
      </c>
      <c r="AM107" t="n">
        <v>82.5085980579</v>
      </c>
      <c r="AN107" t="n">
        <v>69.5495307547</v>
      </c>
      <c r="AO107" t="n">
        <v>70.6574824149</v>
      </c>
      <c r="AP107" t="n">
        <v>66.65000000000001</v>
      </c>
      <c r="AQ107" t="n">
        <v>66.41</v>
      </c>
      <c r="AR107" t="n">
        <v>70.95</v>
      </c>
      <c r="AS107" t="n">
        <v>74.04682780100001</v>
      </c>
      <c r="AT107" t="n">
        <v>81.4717710625</v>
      </c>
      <c r="AU107" t="n">
        <v>81.8258912994</v>
      </c>
      <c r="AV107" t="n">
        <v>86.81999999999999</v>
      </c>
      <c r="AW107" t="n">
        <v>86.88</v>
      </c>
      <c r="AX107" t="n">
        <v>89.56</v>
      </c>
      <c r="AY107" t="n">
        <v>95.81482932</v>
      </c>
      <c r="AZ107" t="n">
        <v>94.02292168</v>
      </c>
      <c r="BA107" t="n">
        <v>95.16748708</v>
      </c>
      <c r="BB107" t="n">
        <v>94.80968867</v>
      </c>
      <c r="BC107" t="n">
        <v>98.59497502000001</v>
      </c>
      <c r="BD107" t="n">
        <v>103.2358032</v>
      </c>
      <c r="BE107" t="n">
        <v>101.773608137</v>
      </c>
      <c r="BF107" t="n">
        <v>96.8195709267</v>
      </c>
      <c r="BG107" t="n">
        <v>92.87233339070001</v>
      </c>
      <c r="BH107" t="n">
        <v>99.6411527474</v>
      </c>
      <c r="BI107" t="n">
        <v>101.930270599</v>
      </c>
      <c r="BJ107" t="n">
        <v>106.2744132</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row>
    <row r="108" spans="1:302">
      <c r="A108" t="s">
        <v>176</v>
      </c>
      <c r="B108" t="s">
        <v>5</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v>
      </c>
      <c r="AC108" t="n">
        <v>121.97</v>
      </c>
      <c r="AD108" t="n">
        <v>132.82</v>
      </c>
      <c r="AE108" t="n">
        <v>140.97</v>
      </c>
      <c r="AF108" t="n">
        <v>153.28</v>
      </c>
      <c r="AG108" t="n">
        <v>163.785</v>
      </c>
      <c r="AH108" t="n">
        <v>164.872</v>
      </c>
      <c r="AI108" t="n">
        <v>155.507</v>
      </c>
      <c r="AJ108" t="n">
        <v>150.9025</v>
      </c>
      <c r="AK108" t="n">
        <v>133.21</v>
      </c>
      <c r="AL108" t="n">
        <v>109.393333333</v>
      </c>
      <c r="AM108" t="n">
        <v>90.3616666667</v>
      </c>
      <c r="AN108" t="n">
        <v>86.1466666667</v>
      </c>
      <c r="AO108" t="n">
        <v>80.43833333329999</v>
      </c>
      <c r="AP108" t="n">
        <v>75.51000000000001</v>
      </c>
      <c r="AQ108" t="n">
        <v>79.26000000000001</v>
      </c>
      <c r="AR108" t="n">
        <v>79.72</v>
      </c>
      <c r="AS108" t="n">
        <v>86.67</v>
      </c>
      <c r="AT108" t="n">
        <v>85.48999999999999</v>
      </c>
      <c r="AU108" t="n">
        <v>91.45999999999999</v>
      </c>
      <c r="AV108" t="n">
        <v>91.48</v>
      </c>
      <c r="AW108" t="n">
        <v>92.05</v>
      </c>
      <c r="AX108" t="n">
        <v>97.31999999999999</v>
      </c>
      <c r="AY108" t="n">
        <v>96.59</v>
      </c>
      <c r="AZ108" t="n">
        <v>99.75</v>
      </c>
      <c r="BA108" t="n">
        <v>98.43000000000001</v>
      </c>
      <c r="BB108" t="n">
        <v>102.188</v>
      </c>
      <c r="BC108" t="n">
        <v>106.485</v>
      </c>
      <c r="BD108" t="n">
        <v>106.347</v>
      </c>
      <c r="BE108" t="n">
        <v>103.16</v>
      </c>
      <c r="BF108" t="n">
        <v>101.295</v>
      </c>
      <c r="BG108" t="n">
        <v>105.043333333</v>
      </c>
      <c r="BH108" t="n">
        <v>105.01</v>
      </c>
      <c r="BI108" t="n">
        <v>109.595</v>
      </c>
      <c r="BJ108" t="n">
        <v>113.98</v>
      </c>
      <c r="BK108" t="n">
        <v>117.37</v>
      </c>
      <c r="BL108" t="n">
        <v>120.98</v>
      </c>
      <c r="BM108" t="n">
        <v>127.71</v>
      </c>
      <c r="BN108" t="n">
        <v>140.38</v>
      </c>
      <c r="BO108" t="n">
        <v>147.81</v>
      </c>
      <c r="BP108" t="n">
        <v>145.55</v>
      </c>
      <c r="BQ108" t="n">
        <v>143.62</v>
      </c>
      <c r="BR108" t="n">
        <v>141.92</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row>
    <row r="109" spans="1:302">
      <c r="A109" t="s">
        <v>177</v>
      </c>
      <c r="B109" t="s">
        <v>5</v>
      </c>
      <c r="C109" t="n">
        <v>0.183198333333</v>
      </c>
      <c r="D109" t="n">
        <v>0.22557</v>
      </c>
      <c r="E109" t="n">
        <v>0.174621666667</v>
      </c>
      <c r="F109" t="n">
        <v>0.181655</v>
      </c>
      <c r="G109" t="n">
        <v>0.178385</v>
      </c>
      <c r="H109" t="n">
        <v>0.190968333333</v>
      </c>
      <c r="I109" t="n">
        <v>0.212085</v>
      </c>
      <c r="J109" t="n">
        <v>0.214988333333</v>
      </c>
      <c r="K109" t="n">
        <v>0.226496666667</v>
      </c>
      <c r="L109" t="n">
        <v>0.21304</v>
      </c>
      <c r="M109" t="n">
        <v>0.226885</v>
      </c>
      <c r="N109" t="n">
        <v>0.199818333333</v>
      </c>
      <c r="O109" t="n">
        <v>0.209688333333</v>
      </c>
      <c r="P109" t="n">
        <v>0.185046666667</v>
      </c>
      <c r="Q109" t="n">
        <v>0.208013333333</v>
      </c>
      <c r="R109" t="n">
        <v>0.196176666667</v>
      </c>
      <c r="S109" t="n">
        <v>0.21045</v>
      </c>
      <c r="T109" t="n">
        <v>0.229695</v>
      </c>
      <c r="U109" t="n">
        <v>0.218055</v>
      </c>
      <c r="V109" t="n">
        <v>0.215753333333</v>
      </c>
      <c r="W109" t="n">
        <v>0.215568333333</v>
      </c>
      <c r="X109" t="n">
        <v>0.206268333333</v>
      </c>
      <c r="Y109" t="n">
        <v>0.219293333333</v>
      </c>
      <c r="Z109" t="n">
        <v>0.263953333333</v>
      </c>
      <c r="AA109" t="n">
        <v>0.238</v>
      </c>
      <c r="AB109" t="n">
        <v>0.235</v>
      </c>
      <c r="AC109" t="n">
        <v>0.241</v>
      </c>
      <c r="AD109" t="n">
        <v>0.255</v>
      </c>
      <c r="AE109" t="n">
        <v>0.266</v>
      </c>
      <c r="AF109" t="n">
        <v>0.27</v>
      </c>
      <c r="AG109" t="n">
        <v>0.2799</v>
      </c>
      <c r="AH109" t="n">
        <v>0.2999</v>
      </c>
      <c r="AI109" t="n">
        <v>0.3024</v>
      </c>
      <c r="AJ109" t="n">
        <v>0.2882</v>
      </c>
      <c r="AK109" t="n">
        <v>0.2892</v>
      </c>
      <c r="AL109" t="n">
        <v>0.2566</v>
      </c>
      <c r="AM109" t="n">
        <v>0.224</v>
      </c>
      <c r="AN109" t="n">
        <v>0.204</v>
      </c>
      <c r="AO109" t="n">
        <v>0.2</v>
      </c>
      <c r="AP109" t="n">
        <v>0.179</v>
      </c>
      <c r="AQ109" t="n">
        <v>0.186</v>
      </c>
      <c r="AR109" t="n">
        <v>0.171</v>
      </c>
      <c r="AS109" t="n">
        <v>0.181</v>
      </c>
      <c r="AT109" t="n">
        <v>0.161</v>
      </c>
      <c r="AU109" t="n">
        <v>0.161</v>
      </c>
      <c r="AV109" t="n">
        <v>0.18</v>
      </c>
      <c r="AW109" t="n">
        <v>0.183</v>
      </c>
      <c r="AX109" t="n">
        <v>0.189</v>
      </c>
      <c r="AY109" t="n">
        <v>0.2192</v>
      </c>
      <c r="AZ109" t="n">
        <v>0.1938</v>
      </c>
      <c r="BA109" t="n">
        <v>0.1977</v>
      </c>
      <c r="BB109" t="n">
        <v>0.214</v>
      </c>
      <c r="BC109" t="n">
        <v>0.295</v>
      </c>
      <c r="BD109" t="n">
        <v>0.259</v>
      </c>
      <c r="BE109" t="n">
        <v>0.374888333333</v>
      </c>
      <c r="BF109" t="n">
        <v>0.243566666667</v>
      </c>
      <c r="BG109" t="n">
        <v>0.21257</v>
      </c>
      <c r="BH109" t="n">
        <v>0.2307</v>
      </c>
      <c r="BI109" t="n">
        <v>0.2823</v>
      </c>
      <c r="BJ109" t="n">
        <v>0.247</v>
      </c>
      <c r="BK109" t="n">
        <v>0.255</v>
      </c>
      <c r="BL109" t="n">
        <v>0.258</v>
      </c>
      <c r="BM109" t="n">
        <v>0.249</v>
      </c>
      <c r="BN109" t="n">
        <v>0.263</v>
      </c>
      <c r="BO109" t="n">
        <v>0.27</v>
      </c>
      <c r="BP109" t="n">
        <v>0.273</v>
      </c>
      <c r="BQ109" t="n">
        <v>1.093</v>
      </c>
      <c r="BR109" t="n">
        <v>0.252</v>
      </c>
      <c r="BS109" t="n">
        <v>0.286205</v>
      </c>
      <c r="BT109" t="n">
        <v>0.28022</v>
      </c>
      <c r="BU109" t="n">
        <v>0.465338333333</v>
      </c>
      <c r="BV109" t="n">
        <v>0.28235</v>
      </c>
      <c r="BW109" t="n">
        <v>0.265368333333</v>
      </c>
      <c r="BX109" t="n">
        <v>0.392133333333</v>
      </c>
      <c r="BY109" t="n">
        <v>0.285366666667</v>
      </c>
      <c r="BZ109" t="n">
        <v>0.290573333333</v>
      </c>
      <c r="CA109" t="n">
        <v>0.288428333333</v>
      </c>
      <c r="CB109" t="n">
        <v>0.299348333333</v>
      </c>
      <c r="CC109" t="n">
        <v>0.284133333333</v>
      </c>
      <c r="CD109" t="n">
        <v>0.265458333333</v>
      </c>
      <c r="CE109" t="n">
        <v>0.492705</v>
      </c>
      <c r="CF109" t="n">
        <v>0.308675</v>
      </c>
      <c r="CG109" t="n">
        <v>0.298551666667</v>
      </c>
      <c r="CH109" t="n">
        <v>0.371646666667</v>
      </c>
      <c r="CI109" t="n">
        <v>0.280903333333</v>
      </c>
      <c r="CJ109" t="n">
        <v>0.310056666667</v>
      </c>
      <c r="CK109" t="n">
        <v>0.30773</v>
      </c>
      <c r="CL109" t="n">
        <v>0.347105</v>
      </c>
      <c r="CM109" t="n">
        <v>0.290763333333</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row>
    <row r="111" spans="1:302">
      <c r="A111" t="s">
        <v>179</v>
      </c>
    </row>
    <row r="112" spans="1:302">
      <c r="A112" t="s">
        <v>173</v>
      </c>
      <c r="B112" t="s">
        <v>99</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row>
    <row r="113" spans="1:302">
      <c r="A113" t="s">
        <v>174</v>
      </c>
      <c r="B113" t="s">
        <v>5</v>
      </c>
      <c r="BH113" t="n">
        <v>53449</v>
      </c>
      <c r="BJ113" t="n">
        <v>1644652</v>
      </c>
      <c r="BK113" t="n">
        <v>1967005</v>
      </c>
      <c r="BL113" t="n">
        <v>627276</v>
      </c>
      <c r="BM113" t="n">
        <v>1899899</v>
      </c>
      <c r="BN113" t="n">
        <v>1026533</v>
      </c>
      <c r="BO113" t="n">
        <v>1107870</v>
      </c>
      <c r="BP113" t="n">
        <v>2375995</v>
      </c>
      <c r="BQ113" t="n">
        <v>1991105</v>
      </c>
      <c r="BR113" t="n">
        <v>3204820</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row>
    <row r="114" spans="1:302">
      <c r="A114" t="s">
        <v>175</v>
      </c>
      <c r="B114" t="s">
        <v>5</v>
      </c>
      <c r="BH114" t="n">
        <v>220.863636364</v>
      </c>
      <c r="BJ114" t="n">
        <v>231.21777028</v>
      </c>
      <c r="BK114" t="n">
        <v>224.211216232</v>
      </c>
      <c r="BL114" t="n">
        <v>168.170509383</v>
      </c>
      <c r="BM114" t="n">
        <v>168.520400922</v>
      </c>
      <c r="BN114" t="n">
        <v>192.198651938</v>
      </c>
      <c r="BO114" t="n">
        <v>101.341931943</v>
      </c>
      <c r="BP114" t="n">
        <v>159.773720664</v>
      </c>
      <c r="BQ114" t="n">
        <v>175.861596891</v>
      </c>
      <c r="BR114" t="n">
        <v>196.699195974</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row>
    <row r="115" spans="1:302">
      <c r="A115" t="s">
        <v>176</v>
      </c>
      <c r="B115" t="s">
        <v>5</v>
      </c>
      <c r="BH115" t="n">
        <v>221.52</v>
      </c>
      <c r="BJ115" t="n">
        <v>223.31</v>
      </c>
      <c r="BK115" t="n">
        <v>161.11</v>
      </c>
      <c r="BL115" t="n">
        <v>167.69</v>
      </c>
      <c r="BM115" t="n">
        <v>178.02</v>
      </c>
      <c r="BN115" t="n">
        <v>208.88</v>
      </c>
      <c r="BO115" t="n">
        <v>215.32</v>
      </c>
      <c r="BP115" t="n">
        <v>220.3</v>
      </c>
      <c r="BQ115" t="n">
        <v>224.95</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row>
    <row r="116" spans="1:302">
      <c r="A116" t="s">
        <v>177</v>
      </c>
      <c r="B116" t="s">
        <v>5</v>
      </c>
      <c r="BH116" t="n">
        <v>3.853</v>
      </c>
      <c r="BJ116" t="n">
        <v>0.836</v>
      </c>
      <c r="BK116" t="n">
        <v>0.767</v>
      </c>
      <c r="BL116" t="n">
        <v>1.804</v>
      </c>
      <c r="BM116" t="n">
        <v>0.478</v>
      </c>
      <c r="BN116" t="n">
        <v>0.739</v>
      </c>
      <c r="BO116" t="n">
        <v>0.871</v>
      </c>
      <c r="BP116" t="n">
        <v>0.63</v>
      </c>
      <c r="BQ116" t="n">
        <v>0.395</v>
      </c>
      <c r="BR116" t="n">
        <v>0.799</v>
      </c>
      <c r="BS116" t="n">
        <v>1.1854</v>
      </c>
      <c r="BT116" t="n">
        <v>0.887278571429</v>
      </c>
      <c r="BU116" t="n">
        <v>0.5666</v>
      </c>
      <c r="BV116" t="n">
        <v>0.565483333333</v>
      </c>
      <c r="BW116" t="n">
        <v>0.72438400794</v>
      </c>
      <c r="BX116" t="n">
        <v>0.7398977584</v>
      </c>
      <c r="BY116" t="n">
        <v>0.725462146821</v>
      </c>
      <c r="BZ116" t="n">
        <v>0.812493189166</v>
      </c>
      <c r="CA116" t="n">
        <v>0.7676585377739999</v>
      </c>
      <c r="CB116" t="n">
        <v>0.734381823905</v>
      </c>
      <c r="CC116" t="n">
        <v>0.804846595345</v>
      </c>
      <c r="CD116" t="n">
        <v>0.911781912209</v>
      </c>
      <c r="CE116" t="n">
        <v>0.634111081545</v>
      </c>
      <c r="CF116" t="n">
        <v>0.872918043518</v>
      </c>
      <c r="CG116" t="n">
        <v>0.804903463478</v>
      </c>
      <c r="CH116" t="n">
        <v>0.782882013834</v>
      </c>
      <c r="CI116" t="n">
        <v>0.745472081316</v>
      </c>
      <c r="CJ116" t="n">
        <v>0.760698223668</v>
      </c>
      <c r="CK116" t="n">
        <v>0.7221866018699999</v>
      </c>
      <c r="CL116" t="n">
        <v>0.741189812201</v>
      </c>
      <c r="CM116" t="n">
        <v>0.562201375537</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v>
      </c>
      <c r="DD116" t="n">
        <v>0.6622</v>
      </c>
      <c r="DE116" t="n">
        <v>0.7143</v>
      </c>
      <c r="DF116" t="n">
        <v>0.6365</v>
      </c>
      <c r="DG116" t="n">
        <v>0.6404</v>
      </c>
      <c r="DH116" t="n">
        <v>0.5915</v>
      </c>
      <c r="DI116" t="n">
        <v>0.6244</v>
      </c>
      <c r="DJ116" t="n">
        <v>0.6323</v>
      </c>
      <c r="DK116" t="n">
        <v>0.4735</v>
      </c>
      <c r="DL116" t="n">
        <v>0.3918</v>
      </c>
      <c r="DM116" t="n">
        <v>0.321</v>
      </c>
      <c r="DN116" t="n">
        <v>0.3205</v>
      </c>
      <c r="DO116" t="n">
        <v>0.3841</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B526"/>
  <sheetViews>
    <sheetView workbookViewId="0">
      <selection activeCell="A1" sqref="A1"/>
    </sheetView>
  </sheetViews>
  <sheetFormatPr baseColWidth="10" defaultRowHeight="15"/>
  <sheetData>
    <row r="1" spans="1:2">
      <c r="A1" t="s">
        <v>180</v>
      </c>
      <c r="B1" t="s">
        <v>181</v>
      </c>
    </row>
    <row r="2" spans="1:2">
      <c r="A2" t="s">
        <v>182</v>
      </c>
      <c r="B2" t="s">
        <v>183</v>
      </c>
    </row>
    <row r="3" spans="1:2">
      <c r="A3" s="1" t="n">
        <v>31912</v>
      </c>
      <c r="B3" t="n">
        <v>18.58</v>
      </c>
    </row>
    <row r="4" spans="1:2">
      <c r="A4" s="1" t="n">
        <v>31943</v>
      </c>
      <c r="B4" t="n">
        <v>18.86</v>
      </c>
    </row>
    <row r="5" spans="1:2">
      <c r="A5" s="1" t="n">
        <v>31973</v>
      </c>
      <c r="B5" t="n">
        <v>19.86</v>
      </c>
    </row>
    <row r="6" spans="1:2">
      <c r="A6" s="1" t="n">
        <v>32004</v>
      </c>
      <c r="B6" t="n">
        <v>18.98</v>
      </c>
    </row>
    <row r="7" spans="1:2">
      <c r="A7" s="1" t="n">
        <v>32035</v>
      </c>
      <c r="B7" t="n">
        <v>18.31</v>
      </c>
    </row>
    <row r="8" spans="1:2">
      <c r="A8" s="1" t="n">
        <v>32065</v>
      </c>
      <c r="B8" t="n">
        <v>18.76</v>
      </c>
    </row>
    <row r="9" spans="1:2">
      <c r="A9" s="1" t="n">
        <v>32096</v>
      </c>
      <c r="B9" t="n">
        <v>17.78</v>
      </c>
    </row>
    <row r="10" spans="1:2">
      <c r="A10" s="1" t="n">
        <v>32126</v>
      </c>
      <c r="B10" t="n">
        <v>17.05</v>
      </c>
    </row>
    <row r="11" spans="1:2">
      <c r="A11" s="1" t="n">
        <v>32157</v>
      </c>
      <c r="B11" t="n">
        <v>16.75</v>
      </c>
    </row>
    <row r="12" spans="1:2">
      <c r="A12" s="1" t="n">
        <v>32188</v>
      </c>
      <c r="B12" t="n">
        <v>15.73</v>
      </c>
    </row>
    <row r="13" spans="1:2">
      <c r="A13" s="1" t="n">
        <v>32217</v>
      </c>
      <c r="B13" t="n">
        <v>14.73</v>
      </c>
    </row>
    <row r="14" spans="1:2">
      <c r="A14" s="1" t="n">
        <v>32248</v>
      </c>
      <c r="B14" t="n">
        <v>16.6</v>
      </c>
    </row>
    <row r="15" spans="1:2">
      <c r="A15" s="1" t="n">
        <v>32278</v>
      </c>
      <c r="B15" t="n">
        <v>16.31</v>
      </c>
    </row>
    <row r="16" spans="1:2">
      <c r="A16" s="1" t="n">
        <v>32309</v>
      </c>
      <c r="B16" t="n">
        <v>15.54</v>
      </c>
    </row>
    <row r="17" spans="1:2">
      <c r="A17" s="1" t="n">
        <v>32339</v>
      </c>
      <c r="B17" t="n">
        <v>14.91</v>
      </c>
    </row>
    <row r="18" spans="1:2">
      <c r="A18" s="1" t="n">
        <v>32370</v>
      </c>
      <c r="B18" t="n">
        <v>14.89</v>
      </c>
    </row>
    <row r="19" spans="1:2">
      <c r="A19" s="1" t="n">
        <v>32401</v>
      </c>
      <c r="B19" t="n">
        <v>13.18</v>
      </c>
    </row>
    <row r="20" spans="1:2">
      <c r="A20" s="1" t="n">
        <v>32431</v>
      </c>
      <c r="B20" t="n">
        <v>12.41</v>
      </c>
    </row>
    <row r="21" spans="1:2">
      <c r="A21" s="1" t="n">
        <v>32462</v>
      </c>
      <c r="B21" t="n">
        <v>13.02</v>
      </c>
    </row>
    <row r="22" spans="1:2">
      <c r="A22" s="1" t="n">
        <v>32492</v>
      </c>
      <c r="B22" t="n">
        <v>15.31</v>
      </c>
    </row>
    <row r="23" spans="1:2">
      <c r="A23" s="1" t="n">
        <v>32523</v>
      </c>
      <c r="B23" t="n">
        <v>17.17</v>
      </c>
    </row>
    <row r="24" spans="1:2">
      <c r="A24" s="1" t="n">
        <v>32554</v>
      </c>
      <c r="B24" t="n">
        <v>16.89</v>
      </c>
    </row>
    <row r="25" spans="1:2">
      <c r="A25" s="1" t="n">
        <v>32582</v>
      </c>
      <c r="B25" t="n">
        <v>18.7</v>
      </c>
    </row>
    <row r="26" spans="1:2">
      <c r="A26" s="1" t="n">
        <v>32613</v>
      </c>
      <c r="B26" t="n">
        <v>20.32</v>
      </c>
    </row>
    <row r="27" spans="1:2">
      <c r="A27" s="1" t="n">
        <v>32643</v>
      </c>
      <c r="B27" t="n">
        <v>18.63</v>
      </c>
    </row>
    <row r="28" spans="1:2">
      <c r="A28" s="1" t="n">
        <v>32674</v>
      </c>
      <c r="B28" t="n">
        <v>17.67</v>
      </c>
    </row>
    <row r="29" spans="1:2">
      <c r="A29" s="1" t="n">
        <v>32704</v>
      </c>
      <c r="B29" t="n">
        <v>17.62</v>
      </c>
    </row>
    <row r="30" spans="1:2">
      <c r="A30" s="1" t="n">
        <v>32735</v>
      </c>
      <c r="B30" t="n">
        <v>16.77</v>
      </c>
    </row>
    <row r="31" spans="1:2">
      <c r="A31" s="1" t="n">
        <v>32766</v>
      </c>
      <c r="B31" t="n">
        <v>17.77</v>
      </c>
    </row>
    <row r="32" spans="1:2">
      <c r="A32" s="1" t="n">
        <v>32796</v>
      </c>
      <c r="B32" t="n">
        <v>18.91</v>
      </c>
    </row>
    <row r="33" spans="1:2">
      <c r="A33" s="1" t="n">
        <v>32827</v>
      </c>
      <c r="B33" t="n">
        <v>18.73</v>
      </c>
    </row>
    <row r="34" spans="1:2">
      <c r="A34" s="1" t="n">
        <v>32857</v>
      </c>
      <c r="B34" t="n">
        <v>19.84</v>
      </c>
    </row>
    <row r="35" spans="1:2">
      <c r="A35" s="1" t="n">
        <v>32888</v>
      </c>
      <c r="B35" t="n">
        <v>21.25</v>
      </c>
    </row>
    <row r="36" spans="1:2">
      <c r="A36" s="1" t="n">
        <v>32919</v>
      </c>
      <c r="B36" t="n">
        <v>19.81</v>
      </c>
    </row>
    <row r="37" spans="1:2">
      <c r="A37" s="1" t="n">
        <v>32947</v>
      </c>
      <c r="B37" t="n">
        <v>18.39</v>
      </c>
    </row>
    <row r="38" spans="1:2">
      <c r="A38" s="1" t="n">
        <v>32978</v>
      </c>
      <c r="B38" t="n">
        <v>16.61</v>
      </c>
    </row>
    <row r="39" spans="1:2">
      <c r="A39" s="1" t="n">
        <v>33008</v>
      </c>
      <c r="B39" t="n">
        <v>16.35</v>
      </c>
    </row>
    <row r="40" spans="1:2">
      <c r="A40" s="1" t="n">
        <v>33039</v>
      </c>
      <c r="B40" t="n">
        <v>15.1</v>
      </c>
    </row>
    <row r="41" spans="1:2">
      <c r="A41" s="1" t="n">
        <v>33069</v>
      </c>
      <c r="B41" t="n">
        <v>17.17</v>
      </c>
    </row>
    <row r="42" spans="1:2">
      <c r="A42" s="1" t="n">
        <v>33100</v>
      </c>
      <c r="B42" t="n">
        <v>27.17</v>
      </c>
    </row>
    <row r="43" spans="1:2">
      <c r="A43" s="1" t="n">
        <v>33131</v>
      </c>
      <c r="B43" t="n">
        <v>34.9</v>
      </c>
    </row>
    <row r="44" spans="1:2">
      <c r="A44" s="1" t="n">
        <v>33161</v>
      </c>
      <c r="B44" t="n">
        <v>36.02</v>
      </c>
    </row>
    <row r="45" spans="1:2">
      <c r="A45" s="1" t="n">
        <v>33192</v>
      </c>
      <c r="B45" t="n">
        <v>33.07</v>
      </c>
    </row>
    <row r="46" spans="1:2">
      <c r="A46" s="1" t="n">
        <v>33222</v>
      </c>
      <c r="B46" t="n">
        <v>28.27</v>
      </c>
    </row>
    <row r="47" spans="1:2">
      <c r="A47" s="1" t="n">
        <v>33253</v>
      </c>
      <c r="B47" t="n">
        <v>23.57</v>
      </c>
    </row>
    <row r="48" spans="1:2">
      <c r="A48" s="1" t="n">
        <v>33284</v>
      </c>
      <c r="B48" t="n">
        <v>19.54</v>
      </c>
    </row>
    <row r="49" spans="1:2">
      <c r="A49" s="1" t="n">
        <v>33312</v>
      </c>
      <c r="B49" t="n">
        <v>19.08</v>
      </c>
    </row>
    <row r="50" spans="1:2">
      <c r="A50" s="1" t="n">
        <v>33343</v>
      </c>
      <c r="B50" t="n">
        <v>19.18</v>
      </c>
    </row>
    <row r="51" spans="1:2">
      <c r="A51" s="1" t="n">
        <v>33373</v>
      </c>
      <c r="B51" t="n">
        <v>19.19</v>
      </c>
    </row>
    <row r="52" spans="1:2">
      <c r="A52" s="1" t="n">
        <v>33404</v>
      </c>
      <c r="B52" t="n">
        <v>18.17</v>
      </c>
    </row>
    <row r="53" spans="1:2">
      <c r="A53" s="1" t="n">
        <v>33434</v>
      </c>
      <c r="B53" t="n">
        <v>19.4</v>
      </c>
    </row>
    <row r="54" spans="1:2">
      <c r="A54" s="1" t="n">
        <v>33465</v>
      </c>
      <c r="B54" t="n">
        <v>19.77</v>
      </c>
    </row>
    <row r="55" spans="1:2">
      <c r="A55" s="1" t="n">
        <v>33496</v>
      </c>
      <c r="B55" t="n">
        <v>20.5</v>
      </c>
    </row>
    <row r="56" spans="1:2">
      <c r="A56" s="1" t="n">
        <v>33526</v>
      </c>
      <c r="B56" t="n">
        <v>22.21</v>
      </c>
    </row>
    <row r="57" spans="1:2">
      <c r="A57" s="1" t="n">
        <v>33557</v>
      </c>
      <c r="B57" t="n">
        <v>21.11</v>
      </c>
    </row>
    <row r="58" spans="1:2">
      <c r="A58" s="1" t="n">
        <v>33587</v>
      </c>
      <c r="B58" t="n">
        <v>18.41</v>
      </c>
    </row>
    <row r="59" spans="1:2">
      <c r="A59" s="1" t="n">
        <v>33618</v>
      </c>
      <c r="B59" t="n">
        <v>18.16</v>
      </c>
    </row>
    <row r="60" spans="1:2">
      <c r="A60" s="1" t="n">
        <v>33649</v>
      </c>
      <c r="B60" t="n">
        <v>18.05</v>
      </c>
    </row>
    <row r="61" spans="1:2">
      <c r="A61" s="1" t="n">
        <v>33678</v>
      </c>
      <c r="B61" t="n">
        <v>17.63</v>
      </c>
    </row>
    <row r="62" spans="1:2">
      <c r="A62" s="1" t="n">
        <v>33709</v>
      </c>
      <c r="B62" t="n">
        <v>18.92</v>
      </c>
    </row>
    <row r="63" spans="1:2">
      <c r="A63" s="1" t="n">
        <v>33739</v>
      </c>
      <c r="B63" t="n">
        <v>19.89</v>
      </c>
    </row>
    <row r="64" spans="1:2">
      <c r="A64" s="1" t="n">
        <v>33770</v>
      </c>
      <c r="B64" t="n">
        <v>21.16</v>
      </c>
    </row>
    <row r="65" spans="1:2">
      <c r="A65" s="1" t="n">
        <v>33800</v>
      </c>
      <c r="B65" t="n">
        <v>20.24</v>
      </c>
    </row>
    <row r="66" spans="1:2">
      <c r="A66" s="1" t="n">
        <v>33831</v>
      </c>
      <c r="B66" t="n">
        <v>19.74</v>
      </c>
    </row>
    <row r="67" spans="1:2">
      <c r="A67" s="1" t="n">
        <v>33862</v>
      </c>
      <c r="B67" t="n">
        <v>20.27</v>
      </c>
    </row>
    <row r="68" spans="1:2">
      <c r="A68" s="1" t="n">
        <v>33892</v>
      </c>
      <c r="B68" t="n">
        <v>20.26</v>
      </c>
    </row>
    <row r="69" spans="1:2">
      <c r="A69" s="1" t="n">
        <v>33923</v>
      </c>
      <c r="B69" t="n">
        <v>19.21</v>
      </c>
    </row>
    <row r="70" spans="1:2">
      <c r="A70" s="1" t="n">
        <v>33953</v>
      </c>
      <c r="B70" t="n">
        <v>18.14</v>
      </c>
    </row>
    <row r="71" spans="1:2">
      <c r="A71" s="1" t="n">
        <v>33984</v>
      </c>
      <c r="B71" t="n">
        <v>17.39</v>
      </c>
    </row>
    <row r="72" spans="1:2">
      <c r="A72" s="1" t="n">
        <v>34015</v>
      </c>
      <c r="B72" t="n">
        <v>18.47</v>
      </c>
    </row>
    <row r="73" spans="1:2">
      <c r="A73" s="1" t="n">
        <v>34043</v>
      </c>
      <c r="B73" t="n">
        <v>18.79</v>
      </c>
    </row>
    <row r="74" spans="1:2">
      <c r="A74" s="1" t="n">
        <v>34074</v>
      </c>
      <c r="B74" t="n">
        <v>18.67</v>
      </c>
    </row>
    <row r="75" spans="1:2">
      <c r="A75" s="1" t="n">
        <v>34104</v>
      </c>
      <c r="B75" t="n">
        <v>18.51</v>
      </c>
    </row>
    <row r="76" spans="1:2">
      <c r="A76" s="1" t="n">
        <v>34135</v>
      </c>
      <c r="B76" t="n">
        <v>17.65</v>
      </c>
    </row>
    <row r="77" spans="1:2">
      <c r="A77" s="1" t="n">
        <v>34165</v>
      </c>
      <c r="B77" t="n">
        <v>16.78</v>
      </c>
    </row>
    <row r="78" spans="1:2">
      <c r="A78" s="1" t="n">
        <v>34196</v>
      </c>
      <c r="B78" t="n">
        <v>16.7</v>
      </c>
    </row>
    <row r="79" spans="1:2">
      <c r="A79" s="1" t="n">
        <v>34227</v>
      </c>
      <c r="B79" t="n">
        <v>16.01</v>
      </c>
    </row>
    <row r="80" spans="1:2">
      <c r="A80" s="1" t="n">
        <v>34257</v>
      </c>
      <c r="B80" t="n">
        <v>16.61</v>
      </c>
    </row>
    <row r="81" spans="1:2">
      <c r="A81" s="1" t="n">
        <v>34288</v>
      </c>
      <c r="B81" t="n">
        <v>15.2</v>
      </c>
    </row>
    <row r="82" spans="1:2">
      <c r="A82" s="1" t="n">
        <v>34318</v>
      </c>
      <c r="B82" t="n">
        <v>13.73</v>
      </c>
    </row>
    <row r="83" spans="1:2">
      <c r="A83" s="1" t="n">
        <v>34349</v>
      </c>
      <c r="B83" t="n">
        <v>14.29</v>
      </c>
    </row>
    <row r="84" spans="1:2">
      <c r="A84" s="1" t="n">
        <v>34380</v>
      </c>
      <c r="B84" t="n">
        <v>13.8</v>
      </c>
    </row>
    <row r="85" spans="1:2">
      <c r="A85" s="1" t="n">
        <v>34408</v>
      </c>
      <c r="B85" t="n">
        <v>13.82</v>
      </c>
    </row>
    <row r="86" spans="1:2">
      <c r="A86" s="1" t="n">
        <v>34439</v>
      </c>
      <c r="B86" t="n">
        <v>15.23</v>
      </c>
    </row>
    <row r="87" spans="1:2">
      <c r="A87" s="1" t="n">
        <v>34469</v>
      </c>
      <c r="B87" t="n">
        <v>16.19</v>
      </c>
    </row>
    <row r="88" spans="1:2">
      <c r="A88" s="1" t="n">
        <v>34500</v>
      </c>
      <c r="B88" t="n">
        <v>16.76</v>
      </c>
    </row>
    <row r="89" spans="1:2">
      <c r="A89" s="1" t="n">
        <v>34530</v>
      </c>
      <c r="B89" t="n">
        <v>17.6</v>
      </c>
    </row>
    <row r="90" spans="1:2">
      <c r="A90" s="1" t="n">
        <v>34561</v>
      </c>
      <c r="B90" t="n">
        <v>16.89</v>
      </c>
    </row>
    <row r="91" spans="1:2">
      <c r="A91" s="1" t="n">
        <v>34592</v>
      </c>
      <c r="B91" t="n">
        <v>15.9</v>
      </c>
    </row>
    <row r="92" spans="1:2">
      <c r="A92" s="1" t="n">
        <v>34622</v>
      </c>
      <c r="B92" t="n">
        <v>16.49</v>
      </c>
    </row>
    <row r="93" spans="1:2">
      <c r="A93" s="1" t="n">
        <v>34653</v>
      </c>
      <c r="B93" t="n">
        <v>17.19</v>
      </c>
    </row>
    <row r="94" spans="1:2">
      <c r="A94" s="1" t="n">
        <v>34683</v>
      </c>
      <c r="B94" t="n">
        <v>15.93</v>
      </c>
    </row>
    <row r="95" spans="1:2">
      <c r="A95" s="1" t="n">
        <v>34714</v>
      </c>
      <c r="B95" t="n">
        <v>16.55</v>
      </c>
    </row>
    <row r="96" spans="1:2">
      <c r="A96" s="1" t="n">
        <v>34745</v>
      </c>
      <c r="B96" t="n">
        <v>17.11</v>
      </c>
    </row>
    <row r="97" spans="1:2">
      <c r="A97" s="1" t="n">
        <v>34773</v>
      </c>
      <c r="B97" t="n">
        <v>17.01</v>
      </c>
    </row>
    <row r="98" spans="1:2">
      <c r="A98" s="1" t="n">
        <v>34804</v>
      </c>
      <c r="B98" t="n">
        <v>18.65</v>
      </c>
    </row>
    <row r="99" spans="1:2">
      <c r="A99" s="1" t="n">
        <v>34834</v>
      </c>
      <c r="B99" t="n">
        <v>18.35</v>
      </c>
    </row>
    <row r="100" spans="1:2">
      <c r="A100" s="1" t="n">
        <v>34865</v>
      </c>
      <c r="B100" t="n">
        <v>17.31</v>
      </c>
    </row>
    <row r="101" spans="1:2">
      <c r="A101" s="1" t="n">
        <v>34895</v>
      </c>
      <c r="B101" t="n">
        <v>15.85</v>
      </c>
    </row>
    <row r="102" spans="1:2">
      <c r="A102" s="1" t="n">
        <v>34926</v>
      </c>
      <c r="B102" t="n">
        <v>16.1</v>
      </c>
    </row>
    <row r="103" spans="1:2">
      <c r="A103" s="1" t="n">
        <v>34957</v>
      </c>
      <c r="B103" t="n">
        <v>16.7</v>
      </c>
    </row>
    <row r="104" spans="1:2">
      <c r="A104" s="1" t="n">
        <v>34987</v>
      </c>
      <c r="B104" t="n">
        <v>16.11</v>
      </c>
    </row>
    <row r="105" spans="1:2">
      <c r="A105" s="1" t="n">
        <v>35018</v>
      </c>
      <c r="B105" t="n">
        <v>16.86</v>
      </c>
    </row>
    <row r="106" spans="1:2">
      <c r="A106" s="1" t="n">
        <v>35048</v>
      </c>
      <c r="B106" t="n">
        <v>17.93</v>
      </c>
    </row>
    <row r="107" spans="1:2">
      <c r="A107" s="1" t="n">
        <v>35079</v>
      </c>
      <c r="B107" t="n">
        <v>17.85</v>
      </c>
    </row>
    <row r="108" spans="1:2">
      <c r="A108" s="1" t="n">
        <v>35110</v>
      </c>
      <c r="B108" t="n">
        <v>18</v>
      </c>
    </row>
    <row r="109" spans="1:2">
      <c r="A109" s="1" t="n">
        <v>35139</v>
      </c>
      <c r="B109" t="n">
        <v>19.85</v>
      </c>
    </row>
    <row r="110" spans="1:2">
      <c r="A110" s="1" t="n">
        <v>35170</v>
      </c>
      <c r="B110" t="n">
        <v>20.9</v>
      </c>
    </row>
    <row r="111" spans="1:2">
      <c r="A111" s="1" t="n">
        <v>35200</v>
      </c>
      <c r="B111" t="n">
        <v>19.15</v>
      </c>
    </row>
    <row r="112" spans="1:2">
      <c r="A112" s="1" t="n">
        <v>35231</v>
      </c>
      <c r="B112" t="n">
        <v>18.46</v>
      </c>
    </row>
    <row r="113" spans="1:2">
      <c r="A113" s="1" t="n">
        <v>35261</v>
      </c>
      <c r="B113" t="n">
        <v>19.57</v>
      </c>
    </row>
    <row r="114" spans="1:2">
      <c r="A114" s="1" t="n">
        <v>35292</v>
      </c>
      <c r="B114" t="n">
        <v>20.51</v>
      </c>
    </row>
    <row r="115" spans="1:2">
      <c r="A115" s="1" t="n">
        <v>35323</v>
      </c>
      <c r="B115" t="n">
        <v>22.63</v>
      </c>
    </row>
    <row r="116" spans="1:2">
      <c r="A116" s="1" t="n">
        <v>35353</v>
      </c>
      <c r="B116" t="n">
        <v>24.16</v>
      </c>
    </row>
    <row r="117" spans="1:2">
      <c r="A117" s="1" t="n">
        <v>35384</v>
      </c>
      <c r="B117" t="n">
        <v>22.76</v>
      </c>
    </row>
    <row r="118" spans="1:2">
      <c r="A118" s="1" t="n">
        <v>35414</v>
      </c>
      <c r="B118" t="n">
        <v>23.78</v>
      </c>
    </row>
    <row r="119" spans="1:2">
      <c r="A119" s="1" t="n">
        <v>35445</v>
      </c>
      <c r="B119" t="n">
        <v>23.54</v>
      </c>
    </row>
    <row r="120" spans="1:2">
      <c r="A120" s="1" t="n">
        <v>35476</v>
      </c>
      <c r="B120" t="n">
        <v>20.85</v>
      </c>
    </row>
    <row r="121" spans="1:2">
      <c r="A121" s="1" t="n">
        <v>35504</v>
      </c>
      <c r="B121" t="n">
        <v>19.13</v>
      </c>
    </row>
    <row r="122" spans="1:2">
      <c r="A122" s="1" t="n">
        <v>35535</v>
      </c>
      <c r="B122" t="n">
        <v>17.56</v>
      </c>
    </row>
    <row r="123" spans="1:2">
      <c r="A123" s="1" t="n">
        <v>35565</v>
      </c>
      <c r="B123" t="n">
        <v>19.02</v>
      </c>
    </row>
    <row r="124" spans="1:2">
      <c r="A124" s="1" t="n">
        <v>35596</v>
      </c>
      <c r="B124" t="n">
        <v>17.58</v>
      </c>
    </row>
    <row r="125" spans="1:2">
      <c r="A125" s="1" t="n">
        <v>35626</v>
      </c>
      <c r="B125" t="n">
        <v>18.46</v>
      </c>
    </row>
    <row r="126" spans="1:2">
      <c r="A126" s="1" t="n">
        <v>35657</v>
      </c>
      <c r="B126" t="n">
        <v>18.6</v>
      </c>
    </row>
    <row r="127" spans="1:2">
      <c r="A127" s="1" t="n">
        <v>35688</v>
      </c>
      <c r="B127" t="n">
        <v>18.46</v>
      </c>
    </row>
    <row r="128" spans="1:2">
      <c r="A128" s="1" t="n">
        <v>35718</v>
      </c>
      <c r="B128" t="n">
        <v>19.87</v>
      </c>
    </row>
    <row r="129" spans="1:2">
      <c r="A129" s="1" t="n">
        <v>35749</v>
      </c>
      <c r="B129" t="n">
        <v>19.17</v>
      </c>
    </row>
    <row r="130" spans="1:2">
      <c r="A130" s="1" t="n">
        <v>35779</v>
      </c>
      <c r="B130" t="n">
        <v>17.18</v>
      </c>
    </row>
    <row r="131" spans="1:2">
      <c r="A131" s="1" t="n">
        <v>35810</v>
      </c>
      <c r="B131" t="n">
        <v>15.19</v>
      </c>
    </row>
    <row r="132" spans="1:2">
      <c r="A132" s="1" t="n">
        <v>35841</v>
      </c>
      <c r="B132" t="n">
        <v>14.07</v>
      </c>
    </row>
    <row r="133" spans="1:2">
      <c r="A133" s="1" t="n">
        <v>35869</v>
      </c>
      <c r="B133" t="n">
        <v>13.1</v>
      </c>
    </row>
    <row r="134" spans="1:2">
      <c r="A134" s="1" t="n">
        <v>35900</v>
      </c>
      <c r="B134" t="n">
        <v>13.53</v>
      </c>
    </row>
    <row r="135" spans="1:2">
      <c r="A135" s="1" t="n">
        <v>35930</v>
      </c>
      <c r="B135" t="n">
        <v>14.36</v>
      </c>
    </row>
    <row r="136" spans="1:2">
      <c r="A136" s="1" t="n">
        <v>35961</v>
      </c>
      <c r="B136" t="n">
        <v>12.21</v>
      </c>
    </row>
    <row r="137" spans="1:2">
      <c r="A137" s="1" t="n">
        <v>35991</v>
      </c>
      <c r="B137" t="n">
        <v>12.08</v>
      </c>
    </row>
    <row r="138" spans="1:2">
      <c r="A138" s="1" t="n">
        <v>36022</v>
      </c>
      <c r="B138" t="n">
        <v>11.91</v>
      </c>
    </row>
    <row r="139" spans="1:2">
      <c r="A139" s="1" t="n">
        <v>36053</v>
      </c>
      <c r="B139" t="n">
        <v>13.34</v>
      </c>
    </row>
    <row r="140" spans="1:2">
      <c r="A140" s="1" t="n">
        <v>36083</v>
      </c>
      <c r="B140" t="n">
        <v>12.7</v>
      </c>
    </row>
    <row r="141" spans="1:2">
      <c r="A141" s="1" t="n">
        <v>36114</v>
      </c>
      <c r="B141" t="n">
        <v>11.04</v>
      </c>
    </row>
    <row r="142" spans="1:2">
      <c r="A142" s="1" t="n">
        <v>36144</v>
      </c>
      <c r="B142" t="n">
        <v>9.82</v>
      </c>
    </row>
    <row r="143" spans="1:2">
      <c r="A143" s="1" t="n">
        <v>36175</v>
      </c>
      <c r="B143" t="n">
        <v>11.11</v>
      </c>
    </row>
    <row r="144" spans="1:2">
      <c r="A144" s="1" t="n">
        <v>36206</v>
      </c>
      <c r="B144" t="n">
        <v>10.27</v>
      </c>
    </row>
    <row r="145" spans="1:2">
      <c r="A145" s="1" t="n">
        <v>36234</v>
      </c>
      <c r="B145" t="n">
        <v>12.51</v>
      </c>
    </row>
    <row r="146" spans="1:2">
      <c r="A146" s="1" t="n">
        <v>36265</v>
      </c>
      <c r="B146" t="n">
        <v>15.29</v>
      </c>
    </row>
    <row r="147" spans="1:2">
      <c r="A147" s="1" t="n">
        <v>36295</v>
      </c>
      <c r="B147" t="n">
        <v>15.23</v>
      </c>
    </row>
    <row r="148" spans="1:2">
      <c r="A148" s="1" t="n">
        <v>36326</v>
      </c>
      <c r="B148" t="n">
        <v>15.86</v>
      </c>
    </row>
    <row r="149" spans="1:2">
      <c r="A149" s="1" t="n">
        <v>36356</v>
      </c>
      <c r="B149" t="n">
        <v>19.08</v>
      </c>
    </row>
    <row r="150" spans="1:2">
      <c r="A150" s="1" t="n">
        <v>36387</v>
      </c>
      <c r="B150" t="n">
        <v>20.22</v>
      </c>
    </row>
    <row r="151" spans="1:2">
      <c r="A151" s="1" t="n">
        <v>36418</v>
      </c>
      <c r="B151" t="n">
        <v>22.54</v>
      </c>
    </row>
    <row r="152" spans="1:2">
      <c r="A152" s="1" t="n">
        <v>36448</v>
      </c>
      <c r="B152" t="n">
        <v>22</v>
      </c>
    </row>
    <row r="153" spans="1:2">
      <c r="A153" s="1" t="n">
        <v>36479</v>
      </c>
      <c r="B153" t="n">
        <v>24.58</v>
      </c>
    </row>
    <row r="154" spans="1:2">
      <c r="A154" s="1" t="n">
        <v>36509</v>
      </c>
      <c r="B154" t="n">
        <v>25.47</v>
      </c>
    </row>
    <row r="155" spans="1:2">
      <c r="A155" s="1" t="n">
        <v>36540</v>
      </c>
      <c r="B155" t="n">
        <v>25.51</v>
      </c>
    </row>
    <row r="156" spans="1:2">
      <c r="A156" s="1" t="n">
        <v>36571</v>
      </c>
      <c r="B156" t="n">
        <v>27.78</v>
      </c>
    </row>
    <row r="157" spans="1:2">
      <c r="A157" s="1" t="n">
        <v>36600</v>
      </c>
      <c r="B157" t="n">
        <v>27.49</v>
      </c>
    </row>
    <row r="158" spans="1:2">
      <c r="A158" s="1" t="n">
        <v>36631</v>
      </c>
      <c r="B158" t="n">
        <v>22.76</v>
      </c>
    </row>
    <row r="159" spans="1:2">
      <c r="A159" s="1" t="n">
        <v>36661</v>
      </c>
      <c r="B159" t="n">
        <v>27.74</v>
      </c>
    </row>
    <row r="160" spans="1:2">
      <c r="A160" s="1" t="n">
        <v>36692</v>
      </c>
      <c r="B160" t="n">
        <v>29.8</v>
      </c>
    </row>
    <row r="161" spans="1:2">
      <c r="A161" s="1" t="n">
        <v>36722</v>
      </c>
      <c r="B161" t="n">
        <v>28.68</v>
      </c>
    </row>
    <row r="162" spans="1:2">
      <c r="A162" s="1" t="n">
        <v>36753</v>
      </c>
      <c r="B162" t="n">
        <v>30.2</v>
      </c>
    </row>
    <row r="163" spans="1:2">
      <c r="A163" s="1" t="n">
        <v>36784</v>
      </c>
      <c r="B163" t="n">
        <v>33.14</v>
      </c>
    </row>
    <row r="164" spans="1:2">
      <c r="A164" s="1" t="n">
        <v>36814</v>
      </c>
      <c r="B164" t="n">
        <v>30.96</v>
      </c>
    </row>
    <row r="165" spans="1:2">
      <c r="A165" s="1" t="n">
        <v>36845</v>
      </c>
      <c r="B165" t="n">
        <v>32.55</v>
      </c>
    </row>
    <row r="166" spans="1:2">
      <c r="A166" s="1" t="n">
        <v>36875</v>
      </c>
      <c r="B166" t="n">
        <v>25.66</v>
      </c>
    </row>
    <row r="167" spans="1:2">
      <c r="A167" s="1" t="n">
        <v>36906</v>
      </c>
      <c r="B167" t="n">
        <v>25.62</v>
      </c>
    </row>
    <row r="168" spans="1:2">
      <c r="A168" s="1" t="n">
        <v>36937</v>
      </c>
      <c r="B168" t="n">
        <v>27.5</v>
      </c>
    </row>
    <row r="169" spans="1:2">
      <c r="A169" s="1" t="n">
        <v>36965</v>
      </c>
      <c r="B169" t="n">
        <v>24.5</v>
      </c>
    </row>
    <row r="170" spans="1:2">
      <c r="A170" s="1" t="n">
        <v>36996</v>
      </c>
      <c r="B170" t="n">
        <v>25.66</v>
      </c>
    </row>
    <row r="171" spans="1:2">
      <c r="A171" s="1" t="n">
        <v>37026</v>
      </c>
      <c r="B171" t="n">
        <v>28.31</v>
      </c>
    </row>
    <row r="172" spans="1:2">
      <c r="A172" s="1" t="n">
        <v>37057</v>
      </c>
      <c r="B172" t="n">
        <v>27.85</v>
      </c>
    </row>
    <row r="173" spans="1:2">
      <c r="A173" s="1" t="n">
        <v>37087</v>
      </c>
      <c r="B173" t="n">
        <v>24.61</v>
      </c>
    </row>
    <row r="174" spans="1:2">
      <c r="A174" s="1" t="n">
        <v>37118</v>
      </c>
      <c r="B174" t="n">
        <v>25.68</v>
      </c>
    </row>
    <row r="175" spans="1:2">
      <c r="A175" s="1" t="n">
        <v>37149</v>
      </c>
      <c r="B175" t="n">
        <v>25.62</v>
      </c>
    </row>
    <row r="176" spans="1:2">
      <c r="A176" s="1" t="n">
        <v>37179</v>
      </c>
      <c r="B176" t="n">
        <v>20.54</v>
      </c>
    </row>
    <row r="177" spans="1:2">
      <c r="A177" s="1" t="n">
        <v>37210</v>
      </c>
      <c r="B177" t="n">
        <v>18.8</v>
      </c>
    </row>
    <row r="178" spans="1:2">
      <c r="A178" s="1" t="n">
        <v>37240</v>
      </c>
      <c r="B178" t="n">
        <v>18.71</v>
      </c>
    </row>
    <row r="179" spans="1:2">
      <c r="A179" s="1" t="n">
        <v>37271</v>
      </c>
      <c r="B179" t="n">
        <v>19.42</v>
      </c>
    </row>
    <row r="180" spans="1:2">
      <c r="A180" s="1" t="n">
        <v>37302</v>
      </c>
      <c r="B180" t="n">
        <v>20.28</v>
      </c>
    </row>
    <row r="181" spans="1:2">
      <c r="A181" s="1" t="n">
        <v>37330</v>
      </c>
      <c r="B181" t="n">
        <v>23.7</v>
      </c>
    </row>
    <row r="182" spans="1:2">
      <c r="A182" s="1" t="n">
        <v>37361</v>
      </c>
      <c r="B182" t="n">
        <v>25.73</v>
      </c>
    </row>
    <row r="183" spans="1:2">
      <c r="A183" s="1" t="n">
        <v>37391</v>
      </c>
      <c r="B183" t="n">
        <v>25.35</v>
      </c>
    </row>
    <row r="184" spans="1:2">
      <c r="A184" s="1" t="n">
        <v>37422</v>
      </c>
      <c r="B184" t="n">
        <v>24.08</v>
      </c>
    </row>
    <row r="185" spans="1:2">
      <c r="A185" s="1" t="n">
        <v>37452</v>
      </c>
      <c r="B185" t="n">
        <v>25.74</v>
      </c>
    </row>
    <row r="186" spans="1:2">
      <c r="A186" s="1" t="n">
        <v>37483</v>
      </c>
      <c r="B186" t="n">
        <v>26.65</v>
      </c>
    </row>
    <row r="187" spans="1:2">
      <c r="A187" s="1" t="n">
        <v>37514</v>
      </c>
      <c r="B187" t="n">
        <v>28.4</v>
      </c>
    </row>
    <row r="188" spans="1:2">
      <c r="A188" s="1" t="n">
        <v>37544</v>
      </c>
      <c r="B188" t="n">
        <v>27.54</v>
      </c>
    </row>
    <row r="189" spans="1:2">
      <c r="A189" s="1" t="n">
        <v>37575</v>
      </c>
      <c r="B189" t="n">
        <v>24.34</v>
      </c>
    </row>
    <row r="190" spans="1:2">
      <c r="A190" s="1" t="n">
        <v>37605</v>
      </c>
      <c r="B190" t="n">
        <v>28.33</v>
      </c>
    </row>
    <row r="191" spans="1:2">
      <c r="A191" s="1" t="n">
        <v>37636</v>
      </c>
      <c r="B191" t="n">
        <v>31.18</v>
      </c>
    </row>
    <row r="192" spans="1:2">
      <c r="A192" s="1" t="n">
        <v>37667</v>
      </c>
      <c r="B192" t="n">
        <v>32.77</v>
      </c>
    </row>
    <row r="193" spans="1:2">
      <c r="A193" s="1" t="n">
        <v>37695</v>
      </c>
      <c r="B193" t="n">
        <v>30.61</v>
      </c>
    </row>
    <row r="194" spans="1:2">
      <c r="A194" s="1" t="n">
        <v>37726</v>
      </c>
      <c r="B194" t="n">
        <v>25</v>
      </c>
    </row>
    <row r="195" spans="1:2">
      <c r="A195" s="1" t="n">
        <v>37756</v>
      </c>
      <c r="B195" t="n">
        <v>25.86</v>
      </c>
    </row>
    <row r="196" spans="1:2">
      <c r="A196" s="1" t="n">
        <v>37787</v>
      </c>
      <c r="B196" t="n">
        <v>27.65</v>
      </c>
    </row>
    <row r="197" spans="1:2">
      <c r="A197" s="1" t="n">
        <v>37817</v>
      </c>
      <c r="B197" t="n">
        <v>28.35</v>
      </c>
    </row>
    <row r="198" spans="1:2">
      <c r="A198" s="1" t="n">
        <v>37848</v>
      </c>
      <c r="B198" t="n">
        <v>29.89</v>
      </c>
    </row>
    <row r="199" spans="1:2">
      <c r="A199" s="1" t="n">
        <v>37879</v>
      </c>
      <c r="B199" t="n">
        <v>27.11</v>
      </c>
    </row>
    <row r="200" spans="1:2">
      <c r="A200" s="1" t="n">
        <v>37909</v>
      </c>
      <c r="B200" t="n">
        <v>29.61</v>
      </c>
    </row>
    <row r="201" spans="1:2">
      <c r="A201" s="1" t="n">
        <v>37940</v>
      </c>
      <c r="B201" t="n">
        <v>28.75</v>
      </c>
    </row>
    <row r="202" spans="1:2">
      <c r="A202" s="1" t="n">
        <v>37970</v>
      </c>
      <c r="B202" t="n">
        <v>29.81</v>
      </c>
    </row>
    <row r="203" spans="1:2">
      <c r="A203" s="1" t="n">
        <v>38001</v>
      </c>
      <c r="B203" t="n">
        <v>31.28</v>
      </c>
    </row>
    <row r="204" spans="1:2">
      <c r="A204" s="1" t="n">
        <v>38032</v>
      </c>
      <c r="B204" t="n">
        <v>30.86</v>
      </c>
    </row>
    <row r="205" spans="1:2">
      <c r="A205" s="1" t="n">
        <v>38061</v>
      </c>
      <c r="B205" t="n">
        <v>33.63</v>
      </c>
    </row>
    <row r="206" spans="1:2">
      <c r="A206" s="1" t="n">
        <v>38092</v>
      </c>
      <c r="B206" t="n">
        <v>33.59</v>
      </c>
    </row>
    <row r="207" spans="1:2">
      <c r="A207" s="1" t="n">
        <v>38122</v>
      </c>
      <c r="B207" t="n">
        <v>37.57</v>
      </c>
    </row>
    <row r="208" spans="1:2">
      <c r="A208" s="1" t="n">
        <v>38153</v>
      </c>
      <c r="B208" t="n">
        <v>35.18</v>
      </c>
    </row>
    <row r="209" spans="1:2">
      <c r="A209" s="1" t="n">
        <v>38183</v>
      </c>
      <c r="B209" t="n">
        <v>38.22</v>
      </c>
    </row>
    <row r="210" spans="1:2">
      <c r="A210" s="1" t="n">
        <v>38214</v>
      </c>
      <c r="B210" t="n">
        <v>42.74</v>
      </c>
    </row>
    <row r="211" spans="1:2">
      <c r="A211" s="1" t="n">
        <v>38245</v>
      </c>
      <c r="B211" t="n">
        <v>43.2</v>
      </c>
    </row>
    <row r="212" spans="1:2">
      <c r="A212" s="1" t="n">
        <v>38275</v>
      </c>
      <c r="B212" t="n">
        <v>49.78</v>
      </c>
    </row>
    <row r="213" spans="1:2">
      <c r="A213" s="1" t="n">
        <v>38306</v>
      </c>
      <c r="B213" t="n">
        <v>43.11</v>
      </c>
    </row>
    <row r="214" spans="1:2">
      <c r="A214" s="1" t="n">
        <v>38336</v>
      </c>
      <c r="B214" t="n">
        <v>39.6</v>
      </c>
    </row>
    <row r="215" spans="1:2">
      <c r="A215" s="1" t="n">
        <v>38367</v>
      </c>
      <c r="B215" t="n">
        <v>44.51</v>
      </c>
    </row>
    <row r="216" spans="1:2">
      <c r="A216" s="1" t="n">
        <v>38398</v>
      </c>
      <c r="B216" t="n">
        <v>45.48</v>
      </c>
    </row>
    <row r="217" spans="1:2">
      <c r="A217" s="1" t="n">
        <v>38426</v>
      </c>
      <c r="B217" t="n">
        <v>53.1</v>
      </c>
    </row>
    <row r="218" spans="1:2">
      <c r="A218" s="1" t="n">
        <v>38457</v>
      </c>
      <c r="B218" t="n">
        <v>51.88</v>
      </c>
    </row>
    <row r="219" spans="1:2">
      <c r="A219" s="1" t="n">
        <v>38487</v>
      </c>
      <c r="B219" t="n">
        <v>48.65</v>
      </c>
    </row>
    <row r="220" spans="1:2">
      <c r="A220" s="1" t="n">
        <v>38518</v>
      </c>
      <c r="B220" t="n">
        <v>54.35</v>
      </c>
    </row>
    <row r="221" spans="1:2">
      <c r="A221" s="1" t="n">
        <v>38548</v>
      </c>
      <c r="B221" t="n">
        <v>57.52</v>
      </c>
    </row>
    <row r="222" spans="1:2">
      <c r="A222" s="1" t="n">
        <v>38579</v>
      </c>
      <c r="B222" t="n">
        <v>63.98</v>
      </c>
    </row>
    <row r="223" spans="1:2">
      <c r="A223" s="1" t="n">
        <v>38610</v>
      </c>
      <c r="B223" t="n">
        <v>62.91</v>
      </c>
    </row>
    <row r="224" spans="1:2">
      <c r="A224" s="1" t="n">
        <v>38640</v>
      </c>
      <c r="B224" t="n">
        <v>58.54</v>
      </c>
    </row>
    <row r="225" spans="1:2">
      <c r="A225" s="1" t="n">
        <v>38671</v>
      </c>
      <c r="B225" t="n">
        <v>55.24</v>
      </c>
    </row>
    <row r="226" spans="1:2">
      <c r="A226" s="1" t="n">
        <v>38701</v>
      </c>
      <c r="B226" t="n">
        <v>56.86</v>
      </c>
    </row>
    <row r="227" spans="1:2">
      <c r="A227" s="1" t="n">
        <v>38732</v>
      </c>
      <c r="B227" t="n">
        <v>62.99</v>
      </c>
    </row>
    <row r="228" spans="1:2">
      <c r="A228" s="1" t="n">
        <v>38763</v>
      </c>
      <c r="B228" t="n">
        <v>60.21</v>
      </c>
    </row>
    <row r="229" spans="1:2">
      <c r="A229" s="1" t="n">
        <v>38791</v>
      </c>
      <c r="B229" t="n">
        <v>62.06</v>
      </c>
    </row>
    <row r="230" spans="1:2">
      <c r="A230" s="1" t="n">
        <v>38822</v>
      </c>
      <c r="B230" t="n">
        <v>70.26000000000001</v>
      </c>
    </row>
    <row r="231" spans="1:2">
      <c r="A231" s="1" t="n">
        <v>38852</v>
      </c>
      <c r="B231" t="n">
        <v>69.78</v>
      </c>
    </row>
    <row r="232" spans="1:2">
      <c r="A232" s="1" t="n">
        <v>38883</v>
      </c>
      <c r="B232" t="n">
        <v>68.56</v>
      </c>
    </row>
    <row r="233" spans="1:2">
      <c r="A233" s="1" t="n">
        <v>38913</v>
      </c>
      <c r="B233" t="n">
        <v>73.67</v>
      </c>
    </row>
    <row r="234" spans="1:2">
      <c r="A234" s="1" t="n">
        <v>38944</v>
      </c>
      <c r="B234" t="n">
        <v>73.23</v>
      </c>
    </row>
    <row r="235" spans="1:2">
      <c r="A235" s="1" t="n">
        <v>38975</v>
      </c>
      <c r="B235" t="n">
        <v>61.96</v>
      </c>
    </row>
    <row r="236" spans="1:2">
      <c r="A236" s="1" t="n">
        <v>39005</v>
      </c>
      <c r="B236" t="n">
        <v>57.81</v>
      </c>
    </row>
    <row r="237" spans="1:2">
      <c r="A237" s="1" t="n">
        <v>39036</v>
      </c>
      <c r="B237" t="n">
        <v>58.76</v>
      </c>
    </row>
    <row r="238" spans="1:2">
      <c r="A238" s="1" t="n">
        <v>39066</v>
      </c>
      <c r="B238" t="n">
        <v>62.47</v>
      </c>
    </row>
    <row r="239" spans="1:2">
      <c r="A239" s="1" t="n">
        <v>39097</v>
      </c>
      <c r="B239" t="n">
        <v>53.68</v>
      </c>
    </row>
    <row r="240" spans="1:2">
      <c r="A240" s="1" t="n">
        <v>39128</v>
      </c>
      <c r="B240" t="n">
        <v>57.56</v>
      </c>
    </row>
    <row r="241" spans="1:2">
      <c r="A241" s="1" t="n">
        <v>39156</v>
      </c>
      <c r="B241" t="n">
        <v>62.05</v>
      </c>
    </row>
    <row r="242" spans="1:2">
      <c r="A242" s="1" t="n">
        <v>39187</v>
      </c>
      <c r="B242" t="n">
        <v>67.48999999999999</v>
      </c>
    </row>
    <row r="243" spans="1:2">
      <c r="A243" s="1" t="n">
        <v>39217</v>
      </c>
      <c r="B243" t="n">
        <v>67.20999999999999</v>
      </c>
    </row>
    <row r="244" spans="1:2">
      <c r="A244" s="1" t="n">
        <v>39248</v>
      </c>
      <c r="B244" t="n">
        <v>71.05</v>
      </c>
    </row>
    <row r="245" spans="1:2">
      <c r="A245" s="1" t="n">
        <v>39278</v>
      </c>
      <c r="B245" t="n">
        <v>76.93000000000001</v>
      </c>
    </row>
    <row r="246" spans="1:2">
      <c r="A246" s="1" t="n">
        <v>39309</v>
      </c>
      <c r="B246" t="n">
        <v>70.76000000000001</v>
      </c>
    </row>
    <row r="247" spans="1:2">
      <c r="A247" s="1" t="n">
        <v>39340</v>
      </c>
      <c r="B247" t="n">
        <v>77.17</v>
      </c>
    </row>
    <row r="248" spans="1:2">
      <c r="A248" s="1" t="n">
        <v>39370</v>
      </c>
      <c r="B248" t="n">
        <v>82.34</v>
      </c>
    </row>
    <row r="249" spans="1:2">
      <c r="A249" s="1" t="n">
        <v>39401</v>
      </c>
      <c r="B249" t="n">
        <v>92.41</v>
      </c>
    </row>
    <row r="250" spans="1:2">
      <c r="A250" s="1" t="n">
        <v>39431</v>
      </c>
      <c r="B250" t="n">
        <v>90.93000000000001</v>
      </c>
    </row>
    <row r="251" spans="1:2">
      <c r="A251" s="1" t="n">
        <v>39462</v>
      </c>
      <c r="B251" t="n">
        <v>92.18000000000001</v>
      </c>
    </row>
    <row r="252" spans="1:2">
      <c r="A252" s="1" t="n">
        <v>39493</v>
      </c>
      <c r="B252" t="n">
        <v>94.98999999999999</v>
      </c>
    </row>
    <row r="253" spans="1:2">
      <c r="A253" s="1" t="n">
        <v>39522</v>
      </c>
      <c r="B253" t="n">
        <v>103.64</v>
      </c>
    </row>
    <row r="254" spans="1:2">
      <c r="A254" s="1" t="n">
        <v>39553</v>
      </c>
      <c r="B254" t="n">
        <v>109.07</v>
      </c>
    </row>
    <row r="255" spans="1:2">
      <c r="A255" s="1" t="n">
        <v>39583</v>
      </c>
      <c r="B255" t="n">
        <v>122.8</v>
      </c>
    </row>
    <row r="256" spans="1:2">
      <c r="A256" s="1" t="n">
        <v>39614</v>
      </c>
      <c r="B256" t="n">
        <v>132.32</v>
      </c>
    </row>
    <row r="257" spans="1:2">
      <c r="A257" s="1" t="n">
        <v>39644</v>
      </c>
      <c r="B257" t="n">
        <v>132.72</v>
      </c>
    </row>
    <row r="258" spans="1:2">
      <c r="A258" s="1" t="n">
        <v>39675</v>
      </c>
      <c r="B258" t="n">
        <v>113.24</v>
      </c>
    </row>
    <row r="259" spans="1:2">
      <c r="A259" s="1" t="n">
        <v>39706</v>
      </c>
      <c r="B259" t="n">
        <v>97.23</v>
      </c>
    </row>
    <row r="260" spans="1:2">
      <c r="A260" s="1" t="n">
        <v>39736</v>
      </c>
      <c r="B260" t="n">
        <v>71.58</v>
      </c>
    </row>
    <row r="261" spans="1:2">
      <c r="A261" s="1" t="n">
        <v>39767</v>
      </c>
      <c r="B261" t="n">
        <v>52.45</v>
      </c>
    </row>
    <row r="262" spans="1:2">
      <c r="A262" s="1" t="n">
        <v>39797</v>
      </c>
      <c r="B262" t="n">
        <v>39.95</v>
      </c>
    </row>
    <row r="263" spans="1:2">
      <c r="A263" s="1" t="n">
        <v>39828</v>
      </c>
      <c r="B263" t="n">
        <v>43.44</v>
      </c>
    </row>
    <row r="264" spans="1:2">
      <c r="A264" s="1" t="n">
        <v>39859</v>
      </c>
      <c r="B264" t="n">
        <v>43.32</v>
      </c>
    </row>
    <row r="265" spans="1:2">
      <c r="A265" s="1" t="n">
        <v>39887</v>
      </c>
      <c r="B265" t="n">
        <v>46.54</v>
      </c>
    </row>
    <row r="266" spans="1:2">
      <c r="A266" s="1" t="n">
        <v>39918</v>
      </c>
      <c r="B266" t="n">
        <v>50.18</v>
      </c>
    </row>
    <row r="267" spans="1:2">
      <c r="A267" s="1" t="n">
        <v>39948</v>
      </c>
      <c r="B267" t="n">
        <v>57.3</v>
      </c>
    </row>
    <row r="268" spans="1:2">
      <c r="A268" s="1" t="n">
        <v>39979</v>
      </c>
      <c r="B268" t="n">
        <v>68.61</v>
      </c>
    </row>
    <row r="269" spans="1:2">
      <c r="A269" s="1" t="n">
        <v>40009</v>
      </c>
      <c r="B269" t="n">
        <v>64.44</v>
      </c>
    </row>
    <row r="270" spans="1:2">
      <c r="A270" s="1" t="n">
        <v>40040</v>
      </c>
      <c r="B270" t="n">
        <v>72.51000000000001</v>
      </c>
    </row>
    <row r="271" spans="1:2">
      <c r="A271" s="1" t="n">
        <v>40071</v>
      </c>
      <c r="B271" t="n">
        <v>67.65000000000001</v>
      </c>
    </row>
    <row r="272" spans="1:2">
      <c r="A272" s="1" t="n">
        <v>40101</v>
      </c>
      <c r="B272" t="n">
        <v>72.77</v>
      </c>
    </row>
    <row r="273" spans="1:2">
      <c r="A273" s="1" t="n">
        <v>40132</v>
      </c>
      <c r="B273" t="n">
        <v>76.66</v>
      </c>
    </row>
    <row r="274" spans="1:2">
      <c r="A274" s="1" t="n">
        <v>40162</v>
      </c>
      <c r="B274" t="n">
        <v>74.45999999999999</v>
      </c>
    </row>
    <row r="275" spans="1:2">
      <c r="A275" s="1" t="n">
        <v>40193</v>
      </c>
      <c r="B275" t="n">
        <v>76.17</v>
      </c>
    </row>
    <row r="276" spans="1:2">
      <c r="A276" s="1" t="n">
        <v>40224</v>
      </c>
      <c r="B276" t="n">
        <v>73.75</v>
      </c>
    </row>
    <row r="277" spans="1:2">
      <c r="A277" s="1" t="n">
        <v>40252</v>
      </c>
      <c r="B277" t="n">
        <v>78.83</v>
      </c>
    </row>
    <row r="278" spans="1:2">
      <c r="A278" s="1" t="n">
        <v>40283</v>
      </c>
      <c r="B278" t="n">
        <v>84.81999999999999</v>
      </c>
    </row>
    <row r="279" spans="1:2">
      <c r="A279" s="1" t="n">
        <v>40313</v>
      </c>
      <c r="B279" t="n">
        <v>75.95</v>
      </c>
    </row>
    <row r="280" spans="1:2">
      <c r="A280" s="1" t="n">
        <v>40344</v>
      </c>
      <c r="B280" t="n">
        <v>74.76000000000001</v>
      </c>
    </row>
    <row r="281" spans="1:2">
      <c r="A281" s="1" t="n">
        <v>40374</v>
      </c>
      <c r="B281" t="n">
        <v>75.58</v>
      </c>
    </row>
    <row r="282" spans="1:2">
      <c r="A282" s="1" t="n">
        <v>40405</v>
      </c>
      <c r="B282" t="n">
        <v>77.04000000000001</v>
      </c>
    </row>
    <row r="283" spans="1:2">
      <c r="A283" s="1" t="n">
        <v>40436</v>
      </c>
      <c r="B283" t="n">
        <v>77.84</v>
      </c>
    </row>
    <row r="284" spans="1:2">
      <c r="A284" s="1" t="n">
        <v>40466</v>
      </c>
      <c r="B284" t="n">
        <v>82.67</v>
      </c>
    </row>
    <row r="285" spans="1:2">
      <c r="A285" s="1" t="n">
        <v>40497</v>
      </c>
      <c r="B285" t="n">
        <v>85.28</v>
      </c>
    </row>
    <row r="286" spans="1:2">
      <c r="A286" s="1" t="n">
        <v>40527</v>
      </c>
      <c r="B286" t="n">
        <v>91.45</v>
      </c>
    </row>
    <row r="287" spans="1:2">
      <c r="A287" s="1" t="n">
        <v>40558</v>
      </c>
      <c r="B287" t="n">
        <v>96.52</v>
      </c>
    </row>
    <row r="288" spans="1:2">
      <c r="A288" s="1" t="n">
        <v>40589</v>
      </c>
      <c r="B288" t="n">
        <v>103.72</v>
      </c>
    </row>
    <row r="289" spans="1:2">
      <c r="A289" s="1" t="n">
        <v>40617</v>
      </c>
      <c r="B289" t="n">
        <v>114.64</v>
      </c>
    </row>
    <row r="290" spans="1:2">
      <c r="A290" s="1" t="n">
        <v>40648</v>
      </c>
      <c r="B290" t="n">
        <v>123.26</v>
      </c>
    </row>
    <row r="291" spans="1:2">
      <c r="A291" s="1" t="n">
        <v>40678</v>
      </c>
      <c r="B291" t="n">
        <v>114.99</v>
      </c>
    </row>
    <row r="292" spans="1:2">
      <c r="A292" s="1" t="n">
        <v>40709</v>
      </c>
      <c r="B292" t="n">
        <v>113.83</v>
      </c>
    </row>
    <row r="293" spans="1:2">
      <c r="A293" s="1" t="n">
        <v>40739</v>
      </c>
      <c r="B293" t="n">
        <v>116.97</v>
      </c>
    </row>
    <row r="294" spans="1:2">
      <c r="A294" s="1" t="n">
        <v>40770</v>
      </c>
      <c r="B294" t="n">
        <v>110.22</v>
      </c>
    </row>
    <row r="295" spans="1:2">
      <c r="A295" s="1" t="n">
        <v>40801</v>
      </c>
      <c r="B295" t="n">
        <v>112.83</v>
      </c>
    </row>
    <row r="296" spans="1:2">
      <c r="A296" s="1" t="n">
        <v>40831</v>
      </c>
      <c r="B296" t="n">
        <v>109.55</v>
      </c>
    </row>
    <row r="297" spans="1:2">
      <c r="A297" s="1" t="n">
        <v>40862</v>
      </c>
      <c r="B297" t="n">
        <v>110.77</v>
      </c>
    </row>
    <row r="298" spans="1:2">
      <c r="A298" s="1" t="n">
        <v>40892</v>
      </c>
      <c r="B298" t="n">
        <v>107.87</v>
      </c>
    </row>
    <row r="299" spans="1:2">
      <c r="A299" s="1" t="n">
        <v>40923</v>
      </c>
      <c r="B299" t="n">
        <v>110.69</v>
      </c>
    </row>
    <row r="300" spans="1:2">
      <c r="A300" s="1" t="n">
        <v>40954</v>
      </c>
      <c r="B300" t="n">
        <v>119.33</v>
      </c>
    </row>
    <row r="301" spans="1:2">
      <c r="A301" s="1" t="n">
        <v>40983</v>
      </c>
      <c r="B301" t="n">
        <v>125.45</v>
      </c>
    </row>
    <row r="302" spans="1:2">
      <c r="A302" s="1" t="n">
        <v>41014</v>
      </c>
      <c r="B302" t="n">
        <v>119.75</v>
      </c>
    </row>
    <row r="303" spans="1:2">
      <c r="A303" s="1" t="n">
        <v>41044</v>
      </c>
      <c r="B303" t="n">
        <v>110.34</v>
      </c>
    </row>
    <row r="304" spans="1:2">
      <c r="A304" s="1" t="n">
        <v>41075</v>
      </c>
      <c r="B304" t="n">
        <v>95.16</v>
      </c>
    </row>
    <row r="305" spans="1:2">
      <c r="A305" s="1" t="n">
        <v>41105</v>
      </c>
      <c r="B305" t="n">
        <v>102.62</v>
      </c>
    </row>
    <row r="306" spans="1:2">
      <c r="A306" s="1" t="n">
        <v>41136</v>
      </c>
      <c r="B306" t="n">
        <v>113.36</v>
      </c>
    </row>
    <row r="307" spans="1:2">
      <c r="A307" s="1" t="n">
        <v>41167</v>
      </c>
      <c r="B307" t="n">
        <v>112.86</v>
      </c>
    </row>
    <row r="308" spans="1:2">
      <c r="A308" s="1" t="n">
        <v>41197</v>
      </c>
      <c r="B308" t="n">
        <v>111.71</v>
      </c>
    </row>
    <row r="309" spans="1:2">
      <c r="A309" s="1" t="n">
        <v>41228</v>
      </c>
      <c r="B309" t="n">
        <v>109.06</v>
      </c>
    </row>
    <row r="310" spans="1:2">
      <c r="A310" s="1" t="n">
        <v>41258</v>
      </c>
      <c r="B310" t="n">
        <v>109.49</v>
      </c>
    </row>
    <row r="311" spans="1:2">
      <c r="A311" s="1" t="n">
        <v>41289</v>
      </c>
      <c r="B311" t="n">
        <v>112.96</v>
      </c>
    </row>
    <row r="312" spans="1:2">
      <c r="A312" s="1" t="n">
        <v>41320</v>
      </c>
      <c r="B312" t="n">
        <v>116.05</v>
      </c>
    </row>
    <row r="313" spans="1:2">
      <c r="A313" s="1" t="n">
        <v>41348</v>
      </c>
      <c r="B313" t="n">
        <v>108.47</v>
      </c>
    </row>
    <row r="314" spans="1:2">
      <c r="A314" s="1" t="n">
        <v>41379</v>
      </c>
      <c r="B314" t="n">
        <v>102.25</v>
      </c>
    </row>
    <row r="315" spans="1:2">
      <c r="A315" s="1" t="n">
        <v>41409</v>
      </c>
      <c r="B315" t="n">
        <v>102.56</v>
      </c>
    </row>
    <row r="316" spans="1:2">
      <c r="A316" s="1" t="n">
        <v>41440</v>
      </c>
      <c r="B316" t="n">
        <v>102.92</v>
      </c>
    </row>
    <row r="317" spans="1:2">
      <c r="A317" s="1" t="n">
        <v>41470</v>
      </c>
      <c r="B317" t="n">
        <v>107.93</v>
      </c>
    </row>
    <row r="318" spans="1:2">
      <c r="A318" s="1" t="n">
        <v>41501</v>
      </c>
      <c r="B318" t="n">
        <v>111.28</v>
      </c>
    </row>
    <row r="319" spans="1:2">
      <c r="A319" s="1" t="n">
        <v>41532</v>
      </c>
      <c r="B319" t="n">
        <v>111.6</v>
      </c>
    </row>
    <row r="320" spans="1:2">
      <c r="A320" s="1" t="n">
        <v>41562</v>
      </c>
      <c r="B320" t="n">
        <v>109.08</v>
      </c>
    </row>
    <row r="321" spans="1:2">
      <c r="A321" s="1" t="n">
        <v>41593</v>
      </c>
      <c r="B321" t="n">
        <v>107.79</v>
      </c>
    </row>
    <row r="322" spans="1:2">
      <c r="A322" s="1" t="n">
        <v>41623</v>
      </c>
      <c r="B322" t="n">
        <v>110.76</v>
      </c>
    </row>
    <row r="323" spans="1:2">
      <c r="A323" s="1" t="n">
        <v>41654</v>
      </c>
      <c r="B323" t="n">
        <v>108.12</v>
      </c>
    </row>
    <row r="324" spans="1:2">
      <c r="A324" s="1" t="n">
        <v>41685</v>
      </c>
      <c r="B324" t="n">
        <v>108.9</v>
      </c>
    </row>
    <row r="325" spans="1:2">
      <c r="A325" s="1" t="n">
        <v>41713</v>
      </c>
      <c r="B325" t="n">
        <v>107.48</v>
      </c>
    </row>
    <row r="326" spans="1:2">
      <c r="A326" s="1" t="n">
        <v>41744</v>
      </c>
      <c r="B326" t="n">
        <v>107.76</v>
      </c>
    </row>
    <row r="327" spans="1:2">
      <c r="A327" s="1" t="n">
        <v>41774</v>
      </c>
      <c r="B327" t="n">
        <v>109.54</v>
      </c>
    </row>
    <row r="328" spans="1:2">
      <c r="A328" s="1" t="n">
        <v>41805</v>
      </c>
      <c r="B328" t="n">
        <v>111.8</v>
      </c>
    </row>
    <row r="329" spans="1:2">
      <c r="A329" s="1" t="n">
        <v>41835</v>
      </c>
      <c r="B329" t="n">
        <v>106.77</v>
      </c>
    </row>
    <row r="330" spans="1:2">
      <c r="A330" s="1" t="n">
        <v>41866</v>
      </c>
      <c r="B330" t="n">
        <v>101.61</v>
      </c>
    </row>
    <row r="331" spans="1:2">
      <c r="A331" s="1" t="n">
        <v>41897</v>
      </c>
      <c r="B331" t="n">
        <v>97.09</v>
      </c>
    </row>
    <row r="332" spans="1:2">
      <c r="A332" s="1" t="n">
        <v>41927</v>
      </c>
      <c r="B332" t="n">
        <v>87.43000000000001</v>
      </c>
    </row>
    <row r="333" spans="1:2">
      <c r="A333" s="1" t="n">
        <v>41958</v>
      </c>
      <c r="B333" t="n">
        <v>79.44</v>
      </c>
    </row>
    <row r="334" spans="1:2">
      <c r="A334" s="1" t="n">
        <v>41988</v>
      </c>
      <c r="B334" t="n">
        <v>62.34</v>
      </c>
    </row>
    <row r="335" spans="1:2">
      <c r="A335" s="1" t="n">
        <v>42019</v>
      </c>
      <c r="B335" t="n">
        <v>47.76</v>
      </c>
    </row>
    <row r="336" spans="1:2">
      <c r="A336" s="1" t="n">
        <v>42050</v>
      </c>
      <c r="B336" t="n">
        <v>58.1</v>
      </c>
    </row>
    <row r="337" spans="1:2">
      <c r="A337" s="1" t="n">
        <v>42078</v>
      </c>
      <c r="B337" t="n">
        <v>55.89</v>
      </c>
    </row>
    <row r="338" spans="1:2">
      <c r="A338" s="1" t="n">
        <v>42109</v>
      </c>
      <c r="B338" t="n">
        <v>59.52</v>
      </c>
    </row>
    <row r="339" spans="1:2">
      <c r="A339" s="1" t="n">
        <v>42139</v>
      </c>
      <c r="B339" t="n">
        <v>64.08</v>
      </c>
    </row>
    <row r="340" spans="1:2">
      <c r="A340" s="1" t="n">
        <v>42170</v>
      </c>
      <c r="B340" t="n">
        <v>61.48</v>
      </c>
    </row>
    <row r="341" spans="1:2">
      <c r="A341" s="1" t="n">
        <v>42200</v>
      </c>
      <c r="B341" t="n">
        <v>56.56</v>
      </c>
    </row>
    <row r="342" spans="1:2">
      <c r="A342" s="1" t="n">
        <v>42231</v>
      </c>
      <c r="B342" t="n">
        <v>46.52</v>
      </c>
    </row>
    <row r="343" spans="1:2">
      <c r="A343" s="1" t="n">
        <v>42262</v>
      </c>
      <c r="B343" t="n">
        <v>47.62</v>
      </c>
    </row>
    <row r="344" spans="1:2">
      <c r="A344" s="1" t="n">
        <v>42292</v>
      </c>
      <c r="B344" t="n">
        <v>48.43</v>
      </c>
    </row>
    <row r="345" spans="1:2">
      <c r="A345" s="1" t="n">
        <v>42323</v>
      </c>
      <c r="B345" t="n">
        <v>44.27</v>
      </c>
    </row>
    <row r="346" spans="1:2">
      <c r="A346" s="1" t="n">
        <v>42353</v>
      </c>
      <c r="B346" t="n">
        <v>38.01</v>
      </c>
    </row>
    <row r="347" spans="1:2">
      <c r="A347" s="1" t="n">
        <v>42384</v>
      </c>
      <c r="B347" t="n">
        <v>30.7</v>
      </c>
    </row>
    <row r="348" spans="1:2">
      <c r="A348" s="1" t="n">
        <v>42415</v>
      </c>
    </row>
    <row r="349" spans="1:2">
      <c r="A349" s="1" t="n">
        <v>42444</v>
      </c>
    </row>
    <row r="350" spans="1:2">
      <c r="A350" s="1" t="n">
        <v>42475</v>
      </c>
    </row>
    <row r="351" spans="1:2">
      <c r="A351" s="1" t="n">
        <v>42505</v>
      </c>
    </row>
    <row r="352" spans="1:2">
      <c r="A352" s="1" t="n">
        <v>42536</v>
      </c>
    </row>
    <row r="353" spans="1:2">
      <c r="A353" s="1" t="n">
        <v>42566</v>
      </c>
    </row>
    <row r="354" spans="1:2">
      <c r="A354" s="1" t="n">
        <v>42597</v>
      </c>
    </row>
    <row r="355" spans="1:2">
      <c r="A355" s="1" t="n">
        <v>42628</v>
      </c>
    </row>
    <row r="356" spans="1:2">
      <c r="A356" s="1" t="n">
        <v>42658</v>
      </c>
    </row>
    <row r="357" spans="1:2">
      <c r="A357" s="1" t="n">
        <v>42689</v>
      </c>
    </row>
    <row r="358" spans="1:2">
      <c r="A358" s="1" t="n">
        <v>42719</v>
      </c>
    </row>
    <row r="359" spans="1:2">
      <c r="A359" s="1" t="n">
        <v>42750</v>
      </c>
    </row>
    <row r="360" spans="1:2">
      <c r="A360" s="1" t="n">
        <v>42781</v>
      </c>
    </row>
    <row r="361" spans="1:2">
      <c r="A361" s="1" t="n">
        <v>42809</v>
      </c>
    </row>
    <row r="362" spans="1:2">
      <c r="A362" s="1" t="n">
        <v>42840</v>
      </c>
    </row>
    <row r="363" spans="1:2">
      <c r="A363" s="1" t="n">
        <v>42870</v>
      </c>
    </row>
    <row r="364" spans="1:2">
      <c r="A364" s="1" t="n">
        <v>42901</v>
      </c>
    </row>
    <row r="365" spans="1:2">
      <c r="A365" s="1" t="n">
        <v>42931</v>
      </c>
    </row>
    <row r="366" spans="1:2">
      <c r="A366" s="1" t="n">
        <v>42962</v>
      </c>
    </row>
    <row r="367" spans="1:2">
      <c r="A367" s="1" t="n">
        <v>42993</v>
      </c>
    </row>
    <row r="368" spans="1:2">
      <c r="A368" s="1" t="n">
        <v>43023</v>
      </c>
    </row>
    <row r="369" spans="1:2">
      <c r="A369" s="1" t="n">
        <v>43054</v>
      </c>
    </row>
    <row r="370" spans="1:2">
      <c r="A370" s="1" t="n">
        <v>43084</v>
      </c>
    </row>
    <row r="371" spans="1:2">
      <c r="A371" s="1" t="n">
        <v>43115</v>
      </c>
    </row>
    <row r="372" spans="1:2">
      <c r="A372" s="1" t="n">
        <v>43146</v>
      </c>
    </row>
    <row r="373" spans="1:2">
      <c r="A373" s="1" t="n">
        <v>43174</v>
      </c>
    </row>
    <row r="374" spans="1:2">
      <c r="A374" s="1" t="n">
        <v>43205</v>
      </c>
    </row>
    <row r="375" spans="1:2">
      <c r="A375" s="1" t="n">
        <v>43235</v>
      </c>
    </row>
    <row r="376" spans="1:2">
      <c r="A376" s="1" t="n">
        <v>43266</v>
      </c>
    </row>
    <row r="377" spans="1:2">
      <c r="A377" s="1" t="n">
        <v>43296</v>
      </c>
    </row>
    <row r="378" spans="1:2">
      <c r="A378" s="1" t="n">
        <v>43327</v>
      </c>
    </row>
    <row r="379" spans="1:2">
      <c r="A379" s="1" t="n">
        <v>43358</v>
      </c>
    </row>
    <row r="380" spans="1:2">
      <c r="A380" s="1" t="n">
        <v>43388</v>
      </c>
    </row>
    <row r="381" spans="1:2">
      <c r="A381" s="1" t="n">
        <v>43419</v>
      </c>
    </row>
    <row r="382" spans="1:2">
      <c r="A382" s="1" t="n">
        <v>43449</v>
      </c>
    </row>
    <row r="383" spans="1:2">
      <c r="A383" s="1" t="n">
        <v>43480</v>
      </c>
    </row>
    <row r="384" spans="1:2">
      <c r="A384" s="1" t="n">
        <v>43511</v>
      </c>
    </row>
    <row r="385" spans="1:2">
      <c r="A385" s="1" t="n">
        <v>43539</v>
      </c>
    </row>
    <row r="386" spans="1:2">
      <c r="A386" s="1" t="n">
        <v>43570</v>
      </c>
    </row>
    <row r="387" spans="1:2">
      <c r="A387" s="1" t="n">
        <v>43600</v>
      </c>
    </row>
    <row r="388" spans="1:2">
      <c r="A388" s="1" t="n">
        <v>43631</v>
      </c>
    </row>
    <row r="389" spans="1:2">
      <c r="A389" s="1" t="n">
        <v>43661</v>
      </c>
    </row>
    <row r="390" spans="1:2">
      <c r="A390" s="1" t="n">
        <v>43692</v>
      </c>
    </row>
    <row r="391" spans="1:2">
      <c r="A391" s="1" t="n">
        <v>43723</v>
      </c>
    </row>
    <row r="392" spans="1:2">
      <c r="A392" s="1" t="n">
        <v>43753</v>
      </c>
    </row>
    <row r="393" spans="1:2">
      <c r="A393" s="1" t="n">
        <v>43784</v>
      </c>
    </row>
    <row r="394" spans="1:2">
      <c r="A394" s="1" t="n">
        <v>43814</v>
      </c>
    </row>
    <row r="395" spans="1:2">
      <c r="A395" s="1" t="n">
        <v>43845</v>
      </c>
    </row>
    <row r="396" spans="1:2">
      <c r="A396" s="1" t="n">
        <v>43876</v>
      </c>
    </row>
    <row r="397" spans="1:2">
      <c r="A397" s="1" t="n">
        <v>43905</v>
      </c>
    </row>
    <row r="398" spans="1:2">
      <c r="A398" s="1" t="n">
        <v>43936</v>
      </c>
    </row>
    <row r="399" spans="1:2">
      <c r="A399" s="1" t="n">
        <v>43966</v>
      </c>
    </row>
    <row r="400" spans="1:2">
      <c r="A400" s="1" t="n">
        <v>43997</v>
      </c>
    </row>
    <row r="401" spans="1:2">
      <c r="A401" s="1" t="n">
        <v>44027</v>
      </c>
    </row>
    <row r="402" spans="1:2">
      <c r="A402" s="1" t="n">
        <v>44058</v>
      </c>
    </row>
    <row r="403" spans="1:2">
      <c r="A403" s="1" t="n">
        <v>44089</v>
      </c>
    </row>
    <row r="404" spans="1:2">
      <c r="A404" s="1" t="n">
        <v>44119</v>
      </c>
    </row>
    <row r="405" spans="1:2">
      <c r="A405" s="1" t="n">
        <v>44150</v>
      </c>
    </row>
    <row r="406" spans="1:2">
      <c r="A406" s="1" t="n">
        <v>44180</v>
      </c>
    </row>
    <row r="407" spans="1:2">
      <c r="A407" s="1" t="n">
        <v>44211</v>
      </c>
    </row>
    <row r="408" spans="1:2">
      <c r="A408" s="1" t="n">
        <v>44242</v>
      </c>
    </row>
    <row r="409" spans="1:2">
      <c r="A409" s="1" t="n">
        <v>44270</v>
      </c>
    </row>
    <row r="410" spans="1:2">
      <c r="A410" s="1" t="n">
        <v>44301</v>
      </c>
    </row>
    <row r="411" spans="1:2">
      <c r="A411" s="1" t="n">
        <v>44331</v>
      </c>
    </row>
    <row r="412" spans="1:2">
      <c r="A412" s="1" t="n">
        <v>44362</v>
      </c>
    </row>
    <row r="413" spans="1:2">
      <c r="A413" s="1" t="n">
        <v>44392</v>
      </c>
    </row>
    <row r="414" spans="1:2">
      <c r="A414" s="1" t="n">
        <v>44423</v>
      </c>
    </row>
    <row r="415" spans="1:2">
      <c r="A415" s="1" t="n">
        <v>44454</v>
      </c>
    </row>
    <row r="416" spans="1:2">
      <c r="A416" s="1" t="n">
        <v>44484</v>
      </c>
    </row>
    <row r="417" spans="1:2">
      <c r="A417" s="1" t="n">
        <v>44515</v>
      </c>
    </row>
    <row r="418" spans="1:2">
      <c r="A418" s="1" t="n">
        <v>44545</v>
      </c>
    </row>
    <row r="419" spans="1:2">
      <c r="A419" s="1" t="n">
        <v>44576</v>
      </c>
    </row>
    <row r="420" spans="1:2">
      <c r="A420" s="1" t="n">
        <v>44607</v>
      </c>
    </row>
    <row r="421" spans="1:2">
      <c r="A421" s="1" t="n">
        <v>44635</v>
      </c>
    </row>
    <row r="422" spans="1:2">
      <c r="A422" s="1" t="n">
        <v>44666</v>
      </c>
    </row>
    <row r="423" spans="1:2">
      <c r="A423" s="1" t="n">
        <v>44696</v>
      </c>
    </row>
    <row r="424" spans="1:2">
      <c r="A424" s="1" t="n">
        <v>44727</v>
      </c>
    </row>
    <row r="425" spans="1:2">
      <c r="A425" s="1" t="n">
        <v>44757</v>
      </c>
    </row>
    <row r="426" spans="1:2">
      <c r="A426" s="1" t="n">
        <v>44788</v>
      </c>
    </row>
    <row r="427" spans="1:2">
      <c r="A427" s="1" t="n">
        <v>44819</v>
      </c>
    </row>
    <row r="428" spans="1:2">
      <c r="A428" s="1" t="n">
        <v>44849</v>
      </c>
    </row>
    <row r="429" spans="1:2">
      <c r="A429" s="1" t="n">
        <v>44880</v>
      </c>
    </row>
    <row r="430" spans="1:2">
      <c r="A430" s="1" t="n">
        <v>44910</v>
      </c>
    </row>
    <row r="431" spans="1:2">
      <c r="A431" s="1" t="n">
        <v>44941</v>
      </c>
    </row>
    <row r="432" spans="1:2">
      <c r="A432" s="1" t="n">
        <v>44972</v>
      </c>
    </row>
    <row r="433" spans="1:2">
      <c r="A433" s="1" t="n">
        <v>45000</v>
      </c>
    </row>
    <row r="434" spans="1:2">
      <c r="A434" s="1" t="n">
        <v>45031</v>
      </c>
    </row>
    <row r="435" spans="1:2">
      <c r="A435" s="1" t="n">
        <v>45061</v>
      </c>
    </row>
    <row r="436" spans="1:2">
      <c r="A436" s="1" t="n">
        <v>45092</v>
      </c>
    </row>
    <row r="437" spans="1:2">
      <c r="A437" s="1" t="n">
        <v>45122</v>
      </c>
    </row>
    <row r="438" spans="1:2">
      <c r="A438" s="1" t="n">
        <v>45153</v>
      </c>
    </row>
    <row r="439" spans="1:2">
      <c r="A439" s="1" t="n">
        <v>45184</v>
      </c>
    </row>
    <row r="440" spans="1:2">
      <c r="A440" s="1" t="n">
        <v>45214</v>
      </c>
    </row>
    <row r="441" spans="1:2">
      <c r="A441" s="1" t="n">
        <v>45245</v>
      </c>
    </row>
    <row r="442" spans="1:2">
      <c r="A442" s="1" t="n">
        <v>45275</v>
      </c>
    </row>
    <row r="443" spans="1:2">
      <c r="A443" s="1" t="n">
        <v>45306</v>
      </c>
    </row>
    <row r="444" spans="1:2">
      <c r="A444" s="1" t="n">
        <v>45337</v>
      </c>
    </row>
    <row r="445" spans="1:2">
      <c r="A445" s="1" t="n">
        <v>45366</v>
      </c>
    </row>
    <row r="446" spans="1:2">
      <c r="A446" s="1" t="n">
        <v>45397</v>
      </c>
    </row>
    <row r="447" spans="1:2">
      <c r="A447" s="1" t="n">
        <v>45427</v>
      </c>
    </row>
    <row r="448" spans="1:2">
      <c r="A448" s="1" t="n">
        <v>45458</v>
      </c>
    </row>
    <row r="449" spans="1:2">
      <c r="A449" s="1" t="n">
        <v>45488</v>
      </c>
    </row>
    <row r="450" spans="1:2">
      <c r="A450" s="1" t="n">
        <v>45519</v>
      </c>
    </row>
    <row r="451" spans="1:2">
      <c r="A451" s="1" t="n">
        <v>45550</v>
      </c>
    </row>
    <row r="452" spans="1:2">
      <c r="A452" s="1" t="n">
        <v>45580</v>
      </c>
    </row>
    <row r="453" spans="1:2">
      <c r="A453" s="1" t="n">
        <v>45611</v>
      </c>
    </row>
    <row r="454" spans="1:2">
      <c r="A454" s="1" t="n">
        <v>45641</v>
      </c>
    </row>
    <row r="455" spans="1:2">
      <c r="A455" s="1" t="n">
        <v>45672</v>
      </c>
    </row>
    <row r="456" spans="1:2">
      <c r="A456" s="1" t="n">
        <v>45703</v>
      </c>
    </row>
    <row r="457" spans="1:2">
      <c r="A457" s="1" t="n">
        <v>45731</v>
      </c>
    </row>
    <row r="458" spans="1:2">
      <c r="A458" s="1" t="n">
        <v>45762</v>
      </c>
    </row>
    <row r="459" spans="1:2">
      <c r="A459" s="1" t="n">
        <v>45792</v>
      </c>
    </row>
    <row r="460" spans="1:2">
      <c r="A460" s="1" t="n">
        <v>45823</v>
      </c>
    </row>
    <row r="461" spans="1:2">
      <c r="A461" s="1" t="n">
        <v>45853</v>
      </c>
    </row>
    <row r="462" spans="1:2">
      <c r="A462" s="1" t="n">
        <v>45884</v>
      </c>
    </row>
    <row r="463" spans="1:2">
      <c r="A463" s="1" t="n">
        <v>45915</v>
      </c>
    </row>
    <row r="464" spans="1:2">
      <c r="A464" s="1" t="n">
        <v>45945</v>
      </c>
    </row>
    <row r="465" spans="1:2">
      <c r="A465" s="1" t="n">
        <v>45976</v>
      </c>
    </row>
    <row r="466" spans="1:2">
      <c r="A466" s="1" t="n">
        <v>46006</v>
      </c>
    </row>
    <row r="467" spans="1:2">
      <c r="A467" s="1" t="n">
        <v>46037</v>
      </c>
    </row>
    <row r="468" spans="1:2">
      <c r="A468" s="1" t="n">
        <v>46068</v>
      </c>
    </row>
    <row r="469" spans="1:2">
      <c r="A469" s="1" t="n">
        <v>46096</v>
      </c>
    </row>
    <row r="470" spans="1:2">
      <c r="A470" s="1" t="n">
        <v>46127</v>
      </c>
    </row>
    <row r="471" spans="1:2">
      <c r="A471" s="1" t="n">
        <v>46157</v>
      </c>
    </row>
    <row r="472" spans="1:2">
      <c r="A472" s="1" t="n">
        <v>46188</v>
      </c>
    </row>
    <row r="473" spans="1:2">
      <c r="A473" s="1" t="n">
        <v>46218</v>
      </c>
    </row>
    <row r="474" spans="1:2">
      <c r="A474" s="1" t="n">
        <v>46249</v>
      </c>
    </row>
    <row r="475" spans="1:2">
      <c r="A475" s="1" t="n">
        <v>46280</v>
      </c>
    </row>
    <row r="476" spans="1:2">
      <c r="A476" s="1" t="n">
        <v>46310</v>
      </c>
    </row>
    <row r="477" spans="1:2">
      <c r="A477" s="1" t="n">
        <v>46341</v>
      </c>
    </row>
    <row r="478" spans="1:2">
      <c r="A478" s="1" t="n">
        <v>46371</v>
      </c>
    </row>
    <row r="479" spans="1:2">
      <c r="A479" s="1" t="n">
        <v>46402</v>
      </c>
    </row>
    <row r="480" spans="1:2">
      <c r="A480" s="1" t="n">
        <v>46433</v>
      </c>
    </row>
    <row r="481" spans="1:2">
      <c r="A481" s="1" t="n">
        <v>46461</v>
      </c>
    </row>
    <row r="482" spans="1:2">
      <c r="A482" s="1" t="n">
        <v>46492</v>
      </c>
    </row>
    <row r="483" spans="1:2">
      <c r="A483" s="1" t="n">
        <v>46522</v>
      </c>
    </row>
    <row r="484" spans="1:2">
      <c r="A484" s="1" t="n">
        <v>46553</v>
      </c>
    </row>
    <row r="485" spans="1:2">
      <c r="A485" s="1" t="n">
        <v>46583</v>
      </c>
    </row>
    <row r="486" spans="1:2">
      <c r="A486" s="1" t="n">
        <v>46614</v>
      </c>
    </row>
    <row r="487" spans="1:2">
      <c r="A487" s="1" t="n">
        <v>46645</v>
      </c>
    </row>
    <row r="488" spans="1:2">
      <c r="A488" s="1" t="n">
        <v>46675</v>
      </c>
    </row>
    <row r="489" spans="1:2">
      <c r="A489" s="1" t="n">
        <v>46706</v>
      </c>
    </row>
    <row r="490" spans="1:2">
      <c r="A490" s="1" t="n">
        <v>46736</v>
      </c>
    </row>
    <row r="491" spans="1:2">
      <c r="A491" s="1" t="n">
        <v>46767</v>
      </c>
    </row>
    <row r="492" spans="1:2">
      <c r="A492" s="1" t="n">
        <v>46798</v>
      </c>
    </row>
    <row r="493" spans="1:2">
      <c r="A493" s="1" t="n">
        <v>46827</v>
      </c>
    </row>
    <row r="494" spans="1:2">
      <c r="A494" s="1" t="n">
        <v>46858</v>
      </c>
    </row>
    <row r="495" spans="1:2">
      <c r="A495" s="1" t="n">
        <v>46888</v>
      </c>
    </row>
    <row r="496" spans="1:2">
      <c r="A496" s="1" t="n">
        <v>46919</v>
      </c>
    </row>
    <row r="497" spans="1:2">
      <c r="A497" s="1" t="n">
        <v>46949</v>
      </c>
    </row>
    <row r="498" spans="1:2">
      <c r="A498" s="1" t="n">
        <v>46980</v>
      </c>
    </row>
    <row r="499" spans="1:2">
      <c r="A499" s="1" t="n">
        <v>47011</v>
      </c>
    </row>
    <row r="500" spans="1:2">
      <c r="A500" s="1" t="n">
        <v>47041</v>
      </c>
    </row>
    <row r="501" spans="1:2">
      <c r="A501" s="1" t="n">
        <v>47072</v>
      </c>
    </row>
    <row r="502" spans="1:2">
      <c r="A502" s="1" t="n">
        <v>47102</v>
      </c>
    </row>
    <row r="503" spans="1:2">
      <c r="A503" s="1" t="n">
        <v>47133</v>
      </c>
    </row>
    <row r="504" spans="1:2">
      <c r="A504" s="1" t="n">
        <v>47164</v>
      </c>
    </row>
    <row r="505" spans="1:2">
      <c r="A505" s="1" t="n">
        <v>47192</v>
      </c>
    </row>
    <row r="506" spans="1:2">
      <c r="A506" s="1" t="n">
        <v>47223</v>
      </c>
    </row>
    <row r="507" spans="1:2">
      <c r="A507" s="1" t="n">
        <v>47253</v>
      </c>
    </row>
    <row r="508" spans="1:2">
      <c r="A508" s="1" t="n">
        <v>47284</v>
      </c>
    </row>
    <row r="509" spans="1:2">
      <c r="A509" s="1" t="n">
        <v>47314</v>
      </c>
    </row>
    <row r="510" spans="1:2">
      <c r="A510" s="1" t="n">
        <v>47345</v>
      </c>
    </row>
    <row r="511" spans="1:2">
      <c r="A511" s="1" t="n">
        <v>47376</v>
      </c>
    </row>
    <row r="512" spans="1:2">
      <c r="A512" s="1" t="n">
        <v>47406</v>
      </c>
    </row>
    <row r="513" spans="1:2">
      <c r="A513" s="1" t="n">
        <v>47437</v>
      </c>
    </row>
    <row r="514" spans="1:2">
      <c r="A514" s="1" t="n">
        <v>47467</v>
      </c>
    </row>
    <row r="515" spans="1:2">
      <c r="A515" s="1" t="n">
        <v>47498</v>
      </c>
    </row>
    <row r="516" spans="1:2">
      <c r="A516" s="1" t="n">
        <v>47529</v>
      </c>
    </row>
    <row r="517" spans="1:2">
      <c r="A517" s="1" t="n">
        <v>47557</v>
      </c>
    </row>
    <row r="518" spans="1:2">
      <c r="A518" s="1" t="n">
        <v>47588</v>
      </c>
    </row>
    <row r="519" spans="1:2">
      <c r="A519" s="1" t="n">
        <v>47618</v>
      </c>
    </row>
    <row r="520" spans="1:2">
      <c r="A520" s="1" t="n">
        <v>47649</v>
      </c>
    </row>
    <row r="521" spans="1:2">
      <c r="A521" s="1" t="n">
        <v>47679</v>
      </c>
    </row>
    <row r="522" spans="1:2">
      <c r="A522" s="1" t="n">
        <v>47710</v>
      </c>
    </row>
    <row r="523" spans="1:2">
      <c r="A523" s="1" t="n">
        <v>47741</v>
      </c>
    </row>
    <row r="524" spans="1:2">
      <c r="A524" s="1" t="n">
        <v>47771</v>
      </c>
    </row>
    <row r="525" spans="1:2">
      <c r="A525" s="1" t="n">
        <v>47802</v>
      </c>
    </row>
    <row r="526" spans="1:2">
      <c r="A526" s="1" t="n">
        <v>47832</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180</v>
      </c>
      <c r="B1" t="s">
        <v>184</v>
      </c>
    </row>
    <row r="2" spans="1:2">
      <c r="A2" t="s">
        <v>182</v>
      </c>
      <c r="B2" t="s">
        <v>185</v>
      </c>
    </row>
    <row r="3" spans="1:2">
      <c r="A3" s="1" t="n">
        <v>31427</v>
      </c>
      <c r="B3" t="n">
        <v>22.93</v>
      </c>
    </row>
    <row r="4" spans="1:2">
      <c r="A4" s="1" t="n">
        <v>31458</v>
      </c>
      <c r="B4" t="n">
        <v>15.46</v>
      </c>
    </row>
    <row r="5" spans="1:2">
      <c r="A5" s="1" t="n">
        <v>31486</v>
      </c>
      <c r="B5" t="n">
        <v>12.61</v>
      </c>
    </row>
    <row r="6" spans="1:2">
      <c r="A6" s="1" t="n">
        <v>31517</v>
      </c>
      <c r="B6" t="n">
        <v>12.84</v>
      </c>
    </row>
    <row r="7" spans="1:2">
      <c r="A7" s="1" t="n">
        <v>31547</v>
      </c>
      <c r="B7" t="n">
        <v>15.38</v>
      </c>
    </row>
    <row r="8" spans="1:2">
      <c r="A8" s="1" t="n">
        <v>31578</v>
      </c>
      <c r="B8" t="n">
        <v>13.43</v>
      </c>
    </row>
    <row r="9" spans="1:2">
      <c r="A9" s="1" t="n">
        <v>31608</v>
      </c>
      <c r="B9" t="n">
        <v>11.59</v>
      </c>
    </row>
    <row r="10" spans="1:2">
      <c r="A10" s="1" t="n">
        <v>31639</v>
      </c>
      <c r="B10" t="n">
        <v>15.1</v>
      </c>
    </row>
    <row r="11" spans="1:2">
      <c r="A11" s="1" t="n">
        <v>31670</v>
      </c>
      <c r="B11" t="n">
        <v>14.87</v>
      </c>
    </row>
    <row r="12" spans="1:2">
      <c r="A12" s="1" t="n">
        <v>31700</v>
      </c>
      <c r="B12" t="n">
        <v>14.9</v>
      </c>
    </row>
    <row r="13" spans="1:2">
      <c r="A13" s="1" t="n">
        <v>31731</v>
      </c>
      <c r="B13" t="n">
        <v>15.22</v>
      </c>
    </row>
    <row r="14" spans="1:2">
      <c r="A14" s="1" t="n">
        <v>31761</v>
      </c>
      <c r="B14" t="n">
        <v>16.11</v>
      </c>
    </row>
    <row r="15" spans="1:2">
      <c r="A15" s="1" t="n">
        <v>31792</v>
      </c>
      <c r="B15" t="n">
        <v>18.65</v>
      </c>
    </row>
    <row r="16" spans="1:2">
      <c r="A16" s="1" t="n">
        <v>31823</v>
      </c>
      <c r="B16" t="n">
        <v>17.75</v>
      </c>
    </row>
    <row r="17" spans="1:2">
      <c r="A17" s="1" t="n">
        <v>31851</v>
      </c>
      <c r="B17" t="n">
        <v>18.3</v>
      </c>
    </row>
    <row r="18" spans="1:2">
      <c r="A18" s="1" t="n">
        <v>31882</v>
      </c>
      <c r="B18" t="n">
        <v>18.68</v>
      </c>
    </row>
    <row r="19" spans="1:2">
      <c r="A19" s="1" t="n">
        <v>31912</v>
      </c>
      <c r="B19" t="n">
        <v>19.44</v>
      </c>
    </row>
    <row r="20" spans="1:2">
      <c r="A20" s="1" t="n">
        <v>31943</v>
      </c>
      <c r="B20" t="n">
        <v>20.07</v>
      </c>
    </row>
    <row r="21" spans="1:2">
      <c r="A21" s="1" t="n">
        <v>31973</v>
      </c>
      <c r="B21" t="n">
        <v>21.34</v>
      </c>
    </row>
    <row r="22" spans="1:2">
      <c r="A22" s="1" t="n">
        <v>32004</v>
      </c>
      <c r="B22" t="n">
        <v>20.31</v>
      </c>
    </row>
    <row r="23" spans="1:2">
      <c r="A23" s="1" t="n">
        <v>32035</v>
      </c>
      <c r="B23" t="n">
        <v>19.53</v>
      </c>
    </row>
    <row r="24" spans="1:2">
      <c r="A24" s="1" t="n">
        <v>32065</v>
      </c>
      <c r="B24" t="n">
        <v>19.86</v>
      </c>
    </row>
    <row r="25" spans="1:2">
      <c r="A25" s="1" t="n">
        <v>32096</v>
      </c>
      <c r="B25" t="n">
        <v>18.85</v>
      </c>
    </row>
    <row r="26" spans="1:2">
      <c r="A26" s="1" t="n">
        <v>32126</v>
      </c>
      <c r="B26" t="n">
        <v>17.28</v>
      </c>
    </row>
    <row r="27" spans="1:2">
      <c r="A27" s="1" t="n">
        <v>32157</v>
      </c>
      <c r="B27" t="n">
        <v>17.13</v>
      </c>
    </row>
    <row r="28" spans="1:2">
      <c r="A28" s="1" t="n">
        <v>32188</v>
      </c>
      <c r="B28" t="n">
        <v>16.8</v>
      </c>
    </row>
    <row r="29" spans="1:2">
      <c r="A29" s="1" t="n">
        <v>32217</v>
      </c>
      <c r="B29" t="n">
        <v>16.2</v>
      </c>
    </row>
    <row r="30" spans="1:2">
      <c r="A30" s="1" t="n">
        <v>32248</v>
      </c>
      <c r="B30" t="n">
        <v>17.86</v>
      </c>
    </row>
    <row r="31" spans="1:2">
      <c r="A31" s="1" t="n">
        <v>32278</v>
      </c>
      <c r="B31" t="n">
        <v>17.42</v>
      </c>
    </row>
    <row r="32" spans="1:2">
      <c r="A32" s="1" t="n">
        <v>32309</v>
      </c>
      <c r="B32" t="n">
        <v>16.53</v>
      </c>
    </row>
    <row r="33" spans="1:2">
      <c r="A33" s="1" t="n">
        <v>32339</v>
      </c>
      <c r="B33" t="n">
        <v>15.5</v>
      </c>
    </row>
    <row r="34" spans="1:2">
      <c r="A34" s="1" t="n">
        <v>32370</v>
      </c>
      <c r="B34" t="n">
        <v>15.52</v>
      </c>
    </row>
    <row r="35" spans="1:2">
      <c r="A35" s="1" t="n">
        <v>32401</v>
      </c>
      <c r="B35" t="n">
        <v>14.54</v>
      </c>
    </row>
    <row r="36" spans="1:2">
      <c r="A36" s="1" t="n">
        <v>32431</v>
      </c>
      <c r="B36" t="n">
        <v>13.77</v>
      </c>
    </row>
    <row r="37" spans="1:2">
      <c r="A37" s="1" t="n">
        <v>32462</v>
      </c>
      <c r="B37" t="n">
        <v>14.14</v>
      </c>
    </row>
    <row r="38" spans="1:2">
      <c r="A38" s="1" t="n">
        <v>32492</v>
      </c>
      <c r="B38" t="n">
        <v>16.38</v>
      </c>
    </row>
    <row r="39" spans="1:2">
      <c r="A39" s="1" t="n">
        <v>32523</v>
      </c>
      <c r="B39" t="n">
        <v>18.02</v>
      </c>
    </row>
    <row r="40" spans="1:2">
      <c r="A40" s="1" t="n">
        <v>32554</v>
      </c>
      <c r="B40" t="n">
        <v>17.94</v>
      </c>
    </row>
    <row r="41" spans="1:2">
      <c r="A41" s="1" t="n">
        <v>32582</v>
      </c>
      <c r="B41" t="n">
        <v>19.48</v>
      </c>
    </row>
    <row r="42" spans="1:2">
      <c r="A42" s="1" t="n">
        <v>32613</v>
      </c>
      <c r="B42" t="n">
        <v>21.07</v>
      </c>
    </row>
    <row r="43" spans="1:2">
      <c r="A43" s="1" t="n">
        <v>32643</v>
      </c>
      <c r="B43" t="n">
        <v>20.12</v>
      </c>
    </row>
    <row r="44" spans="1:2">
      <c r="A44" s="1" t="n">
        <v>32674</v>
      </c>
      <c r="B44" t="n">
        <v>20.05</v>
      </c>
    </row>
    <row r="45" spans="1:2">
      <c r="A45" s="1" t="n">
        <v>32704</v>
      </c>
      <c r="B45" t="n">
        <v>19.78</v>
      </c>
    </row>
    <row r="46" spans="1:2">
      <c r="A46" s="1" t="n">
        <v>32735</v>
      </c>
      <c r="B46" t="n">
        <v>18.58</v>
      </c>
    </row>
    <row r="47" spans="1:2">
      <c r="A47" s="1" t="n">
        <v>32766</v>
      </c>
      <c r="B47" t="n">
        <v>19.59</v>
      </c>
    </row>
    <row r="48" spans="1:2">
      <c r="A48" s="1" t="n">
        <v>32796</v>
      </c>
      <c r="B48" t="n">
        <v>20.1</v>
      </c>
    </row>
    <row r="49" spans="1:2">
      <c r="A49" s="1" t="n">
        <v>32827</v>
      </c>
      <c r="B49" t="n">
        <v>19.86</v>
      </c>
    </row>
    <row r="50" spans="1:2">
      <c r="A50" s="1" t="n">
        <v>32857</v>
      </c>
      <c r="B50" t="n">
        <v>21.1</v>
      </c>
    </row>
    <row r="51" spans="1:2">
      <c r="A51" s="1" t="n">
        <v>32888</v>
      </c>
      <c r="B51" t="n">
        <v>22.86</v>
      </c>
    </row>
    <row r="52" spans="1:2">
      <c r="A52" s="1" t="n">
        <v>32919</v>
      </c>
      <c r="B52" t="n">
        <v>22.11</v>
      </c>
    </row>
    <row r="53" spans="1:2">
      <c r="A53" s="1" t="n">
        <v>32947</v>
      </c>
      <c r="B53" t="n">
        <v>20.39</v>
      </c>
    </row>
    <row r="54" spans="1:2">
      <c r="A54" s="1" t="n">
        <v>32978</v>
      </c>
      <c r="B54" t="n">
        <v>18.43</v>
      </c>
    </row>
    <row r="55" spans="1:2">
      <c r="A55" s="1" t="n">
        <v>33008</v>
      </c>
      <c r="B55" t="n">
        <v>18.2</v>
      </c>
    </row>
    <row r="56" spans="1:2">
      <c r="A56" s="1" t="n">
        <v>33039</v>
      </c>
      <c r="B56" t="n">
        <v>16.7</v>
      </c>
    </row>
    <row r="57" spans="1:2">
      <c r="A57" s="1" t="n">
        <v>33069</v>
      </c>
      <c r="B57" t="n">
        <v>18.45</v>
      </c>
    </row>
    <row r="58" spans="1:2">
      <c r="A58" s="1" t="n">
        <v>33100</v>
      </c>
      <c r="B58" t="n">
        <v>27.31</v>
      </c>
    </row>
    <row r="59" spans="1:2">
      <c r="A59" s="1" t="n">
        <v>33131</v>
      </c>
      <c r="B59" t="n">
        <v>33.51</v>
      </c>
    </row>
    <row r="60" spans="1:2">
      <c r="A60" s="1" t="n">
        <v>33161</v>
      </c>
      <c r="B60" t="n">
        <v>36.04</v>
      </c>
    </row>
    <row r="61" spans="1:2">
      <c r="A61" s="1" t="n">
        <v>33192</v>
      </c>
      <c r="B61" t="n">
        <v>32.33</v>
      </c>
    </row>
    <row r="62" spans="1:2">
      <c r="A62" s="1" t="n">
        <v>33222</v>
      </c>
      <c r="B62" t="n">
        <v>27.28</v>
      </c>
    </row>
    <row r="63" spans="1:2">
      <c r="A63" s="1" t="n">
        <v>33253</v>
      </c>
      <c r="B63" t="n">
        <v>25.23</v>
      </c>
    </row>
    <row r="64" spans="1:2">
      <c r="A64" s="1" t="n">
        <v>33284</v>
      </c>
      <c r="B64" t="n">
        <v>20.48</v>
      </c>
    </row>
    <row r="65" spans="1:2">
      <c r="A65" s="1" t="n">
        <v>33312</v>
      </c>
      <c r="B65" t="n">
        <v>19.9</v>
      </c>
    </row>
    <row r="66" spans="1:2">
      <c r="A66" s="1" t="n">
        <v>33343</v>
      </c>
      <c r="B66" t="n">
        <v>20.83</v>
      </c>
    </row>
    <row r="67" spans="1:2">
      <c r="A67" s="1" t="n">
        <v>33373</v>
      </c>
      <c r="B67" t="n">
        <v>21.23</v>
      </c>
    </row>
    <row r="68" spans="1:2">
      <c r="A68" s="1" t="n">
        <v>33404</v>
      </c>
      <c r="B68" t="n">
        <v>20.19</v>
      </c>
    </row>
    <row r="69" spans="1:2">
      <c r="A69" s="1" t="n">
        <v>33434</v>
      </c>
      <c r="B69" t="n">
        <v>21.4</v>
      </c>
    </row>
    <row r="70" spans="1:2">
      <c r="A70" s="1" t="n">
        <v>33465</v>
      </c>
      <c r="B70" t="n">
        <v>21.69</v>
      </c>
    </row>
    <row r="71" spans="1:2">
      <c r="A71" s="1" t="n">
        <v>33496</v>
      </c>
      <c r="B71" t="n">
        <v>21.89</v>
      </c>
    </row>
    <row r="72" spans="1:2">
      <c r="A72" s="1" t="n">
        <v>33526</v>
      </c>
      <c r="B72" t="n">
        <v>23.23</v>
      </c>
    </row>
    <row r="73" spans="1:2">
      <c r="A73" s="1" t="n">
        <v>33557</v>
      </c>
      <c r="B73" t="n">
        <v>22.46</v>
      </c>
    </row>
    <row r="74" spans="1:2">
      <c r="A74" s="1" t="n">
        <v>33587</v>
      </c>
      <c r="B74" t="n">
        <v>19.5</v>
      </c>
    </row>
    <row r="75" spans="1:2">
      <c r="A75" s="1" t="n">
        <v>33618</v>
      </c>
      <c r="B75" t="n">
        <v>18.79</v>
      </c>
    </row>
    <row r="76" spans="1:2">
      <c r="A76" s="1" t="n">
        <v>33649</v>
      </c>
      <c r="B76" t="n">
        <v>19.01</v>
      </c>
    </row>
    <row r="77" spans="1:2">
      <c r="A77" s="1" t="n">
        <v>33678</v>
      </c>
      <c r="B77" t="n">
        <v>18.92</v>
      </c>
    </row>
    <row r="78" spans="1:2">
      <c r="A78" s="1" t="n">
        <v>33709</v>
      </c>
      <c r="B78" t="n">
        <v>20.23</v>
      </c>
    </row>
    <row r="79" spans="1:2">
      <c r="A79" s="1" t="n">
        <v>33739</v>
      </c>
      <c r="B79" t="n">
        <v>20.98</v>
      </c>
    </row>
    <row r="80" spans="1:2">
      <c r="A80" s="1" t="n">
        <v>33770</v>
      </c>
      <c r="B80" t="n">
        <v>22.39</v>
      </c>
    </row>
    <row r="81" spans="1:2">
      <c r="A81" s="1" t="n">
        <v>33800</v>
      </c>
      <c r="B81" t="n">
        <v>21.78</v>
      </c>
    </row>
    <row r="82" spans="1:2">
      <c r="A82" s="1" t="n">
        <v>33831</v>
      </c>
      <c r="B82" t="n">
        <v>21.34</v>
      </c>
    </row>
    <row r="83" spans="1:2">
      <c r="A83" s="1" t="n">
        <v>33862</v>
      </c>
      <c r="B83" t="n">
        <v>21.88</v>
      </c>
    </row>
    <row r="84" spans="1:2">
      <c r="A84" s="1" t="n">
        <v>33892</v>
      </c>
      <c r="B84" t="n">
        <v>21.69</v>
      </c>
    </row>
    <row r="85" spans="1:2">
      <c r="A85" s="1" t="n">
        <v>33923</v>
      </c>
      <c r="B85" t="n">
        <v>20.34</v>
      </c>
    </row>
    <row r="86" spans="1:2">
      <c r="A86" s="1" t="n">
        <v>33953</v>
      </c>
      <c r="B86" t="n">
        <v>19.41</v>
      </c>
    </row>
    <row r="87" spans="1:2">
      <c r="A87" s="1" t="n">
        <v>33984</v>
      </c>
      <c r="B87" t="n">
        <v>19.03</v>
      </c>
    </row>
    <row r="88" spans="1:2">
      <c r="A88" s="1" t="n">
        <v>34015</v>
      </c>
      <c r="B88" t="n">
        <v>20.09</v>
      </c>
    </row>
    <row r="89" spans="1:2">
      <c r="A89" s="1" t="n">
        <v>34043</v>
      </c>
      <c r="B89" t="n">
        <v>20.32</v>
      </c>
    </row>
    <row r="90" spans="1:2">
      <c r="A90" s="1" t="n">
        <v>34074</v>
      </c>
      <c r="B90" t="n">
        <v>20.25</v>
      </c>
    </row>
    <row r="91" spans="1:2">
      <c r="A91" s="1" t="n">
        <v>34104</v>
      </c>
      <c r="B91" t="n">
        <v>19.95</v>
      </c>
    </row>
    <row r="92" spans="1:2">
      <c r="A92" s="1" t="n">
        <v>34135</v>
      </c>
      <c r="B92" t="n">
        <v>19.09</v>
      </c>
    </row>
    <row r="93" spans="1:2">
      <c r="A93" s="1" t="n">
        <v>34165</v>
      </c>
      <c r="B93" t="n">
        <v>17.89</v>
      </c>
    </row>
    <row r="94" spans="1:2">
      <c r="A94" s="1" t="n">
        <v>34196</v>
      </c>
      <c r="B94" t="n">
        <v>18.01</v>
      </c>
    </row>
    <row r="95" spans="1:2">
      <c r="A95" s="1" t="n">
        <v>34227</v>
      </c>
      <c r="B95" t="n">
        <v>17.5</v>
      </c>
    </row>
    <row r="96" spans="1:2">
      <c r="A96" s="1" t="n">
        <v>34257</v>
      </c>
      <c r="B96" t="n">
        <v>18.15</v>
      </c>
    </row>
    <row r="97" spans="1:2">
      <c r="A97" s="1" t="n">
        <v>34288</v>
      </c>
      <c r="B97" t="n">
        <v>16.61</v>
      </c>
    </row>
    <row r="98" spans="1:2">
      <c r="A98" s="1" t="n">
        <v>34318</v>
      </c>
      <c r="B98" t="n">
        <v>14.52</v>
      </c>
    </row>
    <row r="99" spans="1:2">
      <c r="A99" s="1" t="n">
        <v>34349</v>
      </c>
      <c r="B99" t="n">
        <v>15.03</v>
      </c>
    </row>
    <row r="100" spans="1:2">
      <c r="A100" s="1" t="n">
        <v>34380</v>
      </c>
      <c r="B100" t="n">
        <v>14.78</v>
      </c>
    </row>
    <row r="101" spans="1:2">
      <c r="A101" s="1" t="n">
        <v>34408</v>
      </c>
      <c r="B101" t="n">
        <v>14.68</v>
      </c>
    </row>
    <row r="102" spans="1:2">
      <c r="A102" s="1" t="n">
        <v>34439</v>
      </c>
      <c r="B102" t="n">
        <v>16.42</v>
      </c>
    </row>
    <row r="103" spans="1:2">
      <c r="A103" s="1" t="n">
        <v>34469</v>
      </c>
      <c r="B103" t="n">
        <v>17.89</v>
      </c>
    </row>
    <row r="104" spans="1:2">
      <c r="A104" s="1" t="n">
        <v>34500</v>
      </c>
      <c r="B104" t="n">
        <v>19.06</v>
      </c>
    </row>
    <row r="105" spans="1:2">
      <c r="A105" s="1" t="n">
        <v>34530</v>
      </c>
      <c r="B105" t="n">
        <v>19.66</v>
      </c>
    </row>
    <row r="106" spans="1:2">
      <c r="A106" s="1" t="n">
        <v>34561</v>
      </c>
      <c r="B106" t="n">
        <v>18.38</v>
      </c>
    </row>
    <row r="107" spans="1:2">
      <c r="A107" s="1" t="n">
        <v>34592</v>
      </c>
      <c r="B107" t="n">
        <v>17.45</v>
      </c>
    </row>
    <row r="108" spans="1:2">
      <c r="A108" s="1" t="n">
        <v>34622</v>
      </c>
      <c r="B108" t="n">
        <v>17.72</v>
      </c>
    </row>
    <row r="109" spans="1:2">
      <c r="A109" s="1" t="n">
        <v>34653</v>
      </c>
      <c r="B109" t="n">
        <v>18.07</v>
      </c>
    </row>
    <row r="110" spans="1:2">
      <c r="A110" s="1" t="n">
        <v>34683</v>
      </c>
      <c r="B110" t="n">
        <v>17.16</v>
      </c>
    </row>
    <row r="111" spans="1:2">
      <c r="A111" s="1" t="n">
        <v>34714</v>
      </c>
      <c r="B111" t="n">
        <v>18.04</v>
      </c>
    </row>
    <row r="112" spans="1:2">
      <c r="A112" s="1" t="n">
        <v>34745</v>
      </c>
      <c r="B112" t="n">
        <v>18.57</v>
      </c>
    </row>
    <row r="113" spans="1:2">
      <c r="A113" s="1" t="n">
        <v>34773</v>
      </c>
      <c r="B113" t="n">
        <v>18.54</v>
      </c>
    </row>
    <row r="114" spans="1:2">
      <c r="A114" s="1" t="n">
        <v>34804</v>
      </c>
      <c r="B114" t="n">
        <v>19.9</v>
      </c>
    </row>
    <row r="115" spans="1:2">
      <c r="A115" s="1" t="n">
        <v>34834</v>
      </c>
      <c r="B115" t="n">
        <v>19.74</v>
      </c>
    </row>
    <row r="116" spans="1:2">
      <c r="A116" s="1" t="n">
        <v>34865</v>
      </c>
      <c r="B116" t="n">
        <v>18.45</v>
      </c>
    </row>
    <row r="117" spans="1:2">
      <c r="A117" s="1" t="n">
        <v>34895</v>
      </c>
      <c r="B117" t="n">
        <v>17.33</v>
      </c>
    </row>
    <row r="118" spans="1:2">
      <c r="A118" s="1" t="n">
        <v>34926</v>
      </c>
      <c r="B118" t="n">
        <v>18.02</v>
      </c>
    </row>
    <row r="119" spans="1:2">
      <c r="A119" s="1" t="n">
        <v>34957</v>
      </c>
      <c r="B119" t="n">
        <v>18.23</v>
      </c>
    </row>
    <row r="120" spans="1:2">
      <c r="A120" s="1" t="n">
        <v>34987</v>
      </c>
      <c r="B120" t="n">
        <v>17.43</v>
      </c>
    </row>
    <row r="121" spans="1:2">
      <c r="A121" s="1" t="n">
        <v>35018</v>
      </c>
      <c r="B121" t="n">
        <v>17.99</v>
      </c>
    </row>
    <row r="122" spans="1:2">
      <c r="A122" s="1" t="n">
        <v>35048</v>
      </c>
      <c r="B122" t="n">
        <v>19.03</v>
      </c>
    </row>
    <row r="123" spans="1:2">
      <c r="A123" s="1" t="n">
        <v>35079</v>
      </c>
      <c r="B123" t="n">
        <v>18.86</v>
      </c>
    </row>
    <row r="124" spans="1:2">
      <c r="A124" s="1" t="n">
        <v>35110</v>
      </c>
      <c r="B124" t="n">
        <v>19.09</v>
      </c>
    </row>
    <row r="125" spans="1:2">
      <c r="A125" s="1" t="n">
        <v>35139</v>
      </c>
      <c r="B125" t="n">
        <v>21.33</v>
      </c>
    </row>
    <row r="126" spans="1:2">
      <c r="A126" s="1" t="n">
        <v>35170</v>
      </c>
      <c r="B126" t="n">
        <v>23.5</v>
      </c>
    </row>
    <row r="127" spans="1:2">
      <c r="A127" s="1" t="n">
        <v>35200</v>
      </c>
      <c r="B127" t="n">
        <v>21.17</v>
      </c>
    </row>
    <row r="128" spans="1:2">
      <c r="A128" s="1" t="n">
        <v>35231</v>
      </c>
      <c r="B128" t="n">
        <v>20.42</v>
      </c>
    </row>
    <row r="129" spans="1:2">
      <c r="A129" s="1" t="n">
        <v>35261</v>
      </c>
      <c r="B129" t="n">
        <v>21.3</v>
      </c>
    </row>
    <row r="130" spans="1:2">
      <c r="A130" s="1" t="n">
        <v>35292</v>
      </c>
      <c r="B130" t="n">
        <v>21.9</v>
      </c>
    </row>
    <row r="131" spans="1:2">
      <c r="A131" s="1" t="n">
        <v>35323</v>
      </c>
      <c r="B131" t="n">
        <v>23.97</v>
      </c>
    </row>
    <row r="132" spans="1:2">
      <c r="A132" s="1" t="n">
        <v>35353</v>
      </c>
      <c r="B132" t="n">
        <v>24.88</v>
      </c>
    </row>
    <row r="133" spans="1:2">
      <c r="A133" s="1" t="n">
        <v>35384</v>
      </c>
      <c r="B133" t="n">
        <v>23.71</v>
      </c>
    </row>
    <row r="134" spans="1:2">
      <c r="A134" s="1" t="n">
        <v>35414</v>
      </c>
      <c r="B134" t="n">
        <v>25.23</v>
      </c>
    </row>
    <row r="135" spans="1:2">
      <c r="A135" s="1" t="n">
        <v>35445</v>
      </c>
      <c r="B135" t="n">
        <v>25.13</v>
      </c>
    </row>
    <row r="136" spans="1:2">
      <c r="A136" s="1" t="n">
        <v>35476</v>
      </c>
      <c r="B136" t="n">
        <v>22.18</v>
      </c>
    </row>
    <row r="137" spans="1:2">
      <c r="A137" s="1" t="n">
        <v>35504</v>
      </c>
      <c r="B137" t="n">
        <v>20.97</v>
      </c>
    </row>
    <row r="138" spans="1:2">
      <c r="A138" s="1" t="n">
        <v>35535</v>
      </c>
      <c r="B138" t="n">
        <v>19.7</v>
      </c>
    </row>
    <row r="139" spans="1:2">
      <c r="A139" s="1" t="n">
        <v>35565</v>
      </c>
      <c r="B139" t="n">
        <v>20.82</v>
      </c>
    </row>
    <row r="140" spans="1:2">
      <c r="A140" s="1" t="n">
        <v>35596</v>
      </c>
      <c r="B140" t="n">
        <v>19.26</v>
      </c>
    </row>
    <row r="141" spans="1:2">
      <c r="A141" s="1" t="n">
        <v>35626</v>
      </c>
      <c r="B141" t="n">
        <v>19.66</v>
      </c>
    </row>
    <row r="142" spans="1:2">
      <c r="A142" s="1" t="n">
        <v>35657</v>
      </c>
      <c r="B142" t="n">
        <v>19.95</v>
      </c>
    </row>
    <row r="143" spans="1:2">
      <c r="A143" s="1" t="n">
        <v>35688</v>
      </c>
      <c r="B143" t="n">
        <v>19.8</v>
      </c>
    </row>
    <row r="144" spans="1:2">
      <c r="A144" s="1" t="n">
        <v>35718</v>
      </c>
      <c r="B144" t="n">
        <v>21.33</v>
      </c>
    </row>
    <row r="145" spans="1:2">
      <c r="A145" s="1" t="n">
        <v>35749</v>
      </c>
      <c r="B145" t="n">
        <v>20.19</v>
      </c>
    </row>
    <row r="146" spans="1:2">
      <c r="A146" s="1" t="n">
        <v>35779</v>
      </c>
      <c r="B146" t="n">
        <v>18.33</v>
      </c>
    </row>
    <row r="147" spans="1:2">
      <c r="A147" s="1" t="n">
        <v>35810</v>
      </c>
      <c r="B147" t="n">
        <v>16.72</v>
      </c>
    </row>
    <row r="148" spans="1:2">
      <c r="A148" s="1" t="n">
        <v>35841</v>
      </c>
      <c r="B148" t="n">
        <v>16.06</v>
      </c>
    </row>
    <row r="149" spans="1:2">
      <c r="A149" s="1" t="n">
        <v>35869</v>
      </c>
      <c r="B149" t="n">
        <v>15.12</v>
      </c>
    </row>
    <row r="150" spans="1:2">
      <c r="A150" s="1" t="n">
        <v>35900</v>
      </c>
      <c r="B150" t="n">
        <v>15.35</v>
      </c>
    </row>
    <row r="151" spans="1:2">
      <c r="A151" s="1" t="n">
        <v>35930</v>
      </c>
      <c r="B151" t="n">
        <v>14.91</v>
      </c>
    </row>
    <row r="152" spans="1:2">
      <c r="A152" s="1" t="n">
        <v>35961</v>
      </c>
      <c r="B152" t="n">
        <v>13.72</v>
      </c>
    </row>
    <row r="153" spans="1:2">
      <c r="A153" s="1" t="n">
        <v>35991</v>
      </c>
      <c r="B153" t="n">
        <v>14.17</v>
      </c>
    </row>
    <row r="154" spans="1:2">
      <c r="A154" s="1" t="n">
        <v>36022</v>
      </c>
      <c r="B154" t="n">
        <v>13.47</v>
      </c>
    </row>
    <row r="155" spans="1:2">
      <c r="A155" s="1" t="n">
        <v>36053</v>
      </c>
      <c r="B155" t="n">
        <v>15.03</v>
      </c>
    </row>
    <row r="156" spans="1:2">
      <c r="A156" s="1" t="n">
        <v>36083</v>
      </c>
      <c r="B156" t="n">
        <v>14.46</v>
      </c>
    </row>
    <row r="157" spans="1:2">
      <c r="A157" s="1" t="n">
        <v>36114</v>
      </c>
      <c r="B157" t="n">
        <v>13</v>
      </c>
    </row>
    <row r="158" spans="1:2">
      <c r="A158" s="1" t="n">
        <v>36144</v>
      </c>
      <c r="B158" t="n">
        <v>11.35</v>
      </c>
    </row>
    <row r="159" spans="1:2">
      <c r="A159" s="1" t="n">
        <v>36175</v>
      </c>
      <c r="B159" t="n">
        <v>12.52</v>
      </c>
    </row>
    <row r="160" spans="1:2">
      <c r="A160" s="1" t="n">
        <v>36206</v>
      </c>
      <c r="B160" t="n">
        <v>12.01</v>
      </c>
    </row>
    <row r="161" spans="1:2">
      <c r="A161" s="1" t="n">
        <v>36234</v>
      </c>
      <c r="B161" t="n">
        <v>14.68</v>
      </c>
    </row>
    <row r="162" spans="1:2">
      <c r="A162" s="1" t="n">
        <v>36265</v>
      </c>
      <c r="B162" t="n">
        <v>17.31</v>
      </c>
    </row>
    <row r="163" spans="1:2">
      <c r="A163" s="1" t="n">
        <v>36295</v>
      </c>
      <c r="B163" t="n">
        <v>17.72</v>
      </c>
    </row>
    <row r="164" spans="1:2">
      <c r="A164" s="1" t="n">
        <v>36326</v>
      </c>
      <c r="B164" t="n">
        <v>17.92</v>
      </c>
    </row>
    <row r="165" spans="1:2">
      <c r="A165" s="1" t="n">
        <v>36356</v>
      </c>
      <c r="B165" t="n">
        <v>20.1</v>
      </c>
    </row>
    <row r="166" spans="1:2">
      <c r="A166" s="1" t="n">
        <v>36387</v>
      </c>
      <c r="B166" t="n">
        <v>21.28</v>
      </c>
    </row>
    <row r="167" spans="1:2">
      <c r="A167" s="1" t="n">
        <v>36418</v>
      </c>
      <c r="B167" t="n">
        <v>23.8</v>
      </c>
    </row>
    <row r="168" spans="1:2">
      <c r="A168" s="1" t="n">
        <v>36448</v>
      </c>
      <c r="B168" t="n">
        <v>22.69</v>
      </c>
    </row>
    <row r="169" spans="1:2">
      <c r="A169" s="1" t="n">
        <v>36479</v>
      </c>
      <c r="B169" t="n">
        <v>25</v>
      </c>
    </row>
    <row r="170" spans="1:2">
      <c r="A170" s="1" t="n">
        <v>36509</v>
      </c>
      <c r="B170" t="n">
        <v>26.1</v>
      </c>
    </row>
    <row r="171" spans="1:2">
      <c r="A171" s="1" t="n">
        <v>36540</v>
      </c>
      <c r="B171" t="n">
        <v>27.26</v>
      </c>
    </row>
    <row r="172" spans="1:2">
      <c r="A172" s="1" t="n">
        <v>36571</v>
      </c>
      <c r="B172" t="n">
        <v>29.37</v>
      </c>
    </row>
    <row r="173" spans="1:2">
      <c r="A173" s="1" t="n">
        <v>36600</v>
      </c>
      <c r="B173" t="n">
        <v>29.84</v>
      </c>
    </row>
    <row r="174" spans="1:2">
      <c r="A174" s="1" t="n">
        <v>36631</v>
      </c>
      <c r="B174" t="n">
        <v>25.72</v>
      </c>
    </row>
    <row r="175" spans="1:2">
      <c r="A175" s="1" t="n">
        <v>36661</v>
      </c>
      <c r="B175" t="n">
        <v>28.79</v>
      </c>
    </row>
    <row r="176" spans="1:2">
      <c r="A176" s="1" t="n">
        <v>36692</v>
      </c>
      <c r="B176" t="n">
        <v>31.82</v>
      </c>
    </row>
    <row r="177" spans="1:2">
      <c r="A177" s="1" t="n">
        <v>36722</v>
      </c>
      <c r="B177" t="n">
        <v>29.7</v>
      </c>
    </row>
    <row r="178" spans="1:2">
      <c r="A178" s="1" t="n">
        <v>36753</v>
      </c>
      <c r="B178" t="n">
        <v>31.26</v>
      </c>
    </row>
    <row r="179" spans="1:2">
      <c r="A179" s="1" t="n">
        <v>36784</v>
      </c>
      <c r="B179" t="n">
        <v>33.88</v>
      </c>
    </row>
    <row r="180" spans="1:2">
      <c r="A180" s="1" t="n">
        <v>36814</v>
      </c>
      <c r="B180" t="n">
        <v>33.11</v>
      </c>
    </row>
    <row r="181" spans="1:2">
      <c r="A181" s="1" t="n">
        <v>36845</v>
      </c>
      <c r="B181" t="n">
        <v>34.42</v>
      </c>
    </row>
    <row r="182" spans="1:2">
      <c r="A182" s="1" t="n">
        <v>36875</v>
      </c>
      <c r="B182" t="n">
        <v>28.44</v>
      </c>
    </row>
    <row r="183" spans="1:2">
      <c r="A183" s="1" t="n">
        <v>36906</v>
      </c>
      <c r="B183" t="n">
        <v>29.59</v>
      </c>
    </row>
    <row r="184" spans="1:2">
      <c r="A184" s="1" t="n">
        <v>36937</v>
      </c>
      <c r="B184" t="n">
        <v>29.61</v>
      </c>
    </row>
    <row r="185" spans="1:2">
      <c r="A185" s="1" t="n">
        <v>36965</v>
      </c>
      <c r="B185" t="n">
        <v>27.25</v>
      </c>
    </row>
    <row r="186" spans="1:2">
      <c r="A186" s="1" t="n">
        <v>36996</v>
      </c>
      <c r="B186" t="n">
        <v>27.49</v>
      </c>
    </row>
    <row r="187" spans="1:2">
      <c r="A187" s="1" t="n">
        <v>37026</v>
      </c>
      <c r="B187" t="n">
        <v>28.63</v>
      </c>
    </row>
    <row r="188" spans="1:2">
      <c r="A188" s="1" t="n">
        <v>37057</v>
      </c>
      <c r="B188" t="n">
        <v>27.6</v>
      </c>
    </row>
    <row r="189" spans="1:2">
      <c r="A189" s="1" t="n">
        <v>37087</v>
      </c>
      <c r="B189" t="n">
        <v>26.43</v>
      </c>
    </row>
    <row r="190" spans="1:2">
      <c r="A190" s="1" t="n">
        <v>37118</v>
      </c>
      <c r="B190" t="n">
        <v>27.37</v>
      </c>
    </row>
    <row r="191" spans="1:2">
      <c r="A191" s="1" t="n">
        <v>37149</v>
      </c>
      <c r="B191" t="n">
        <v>26.2</v>
      </c>
    </row>
    <row r="192" spans="1:2">
      <c r="A192" s="1" t="n">
        <v>37179</v>
      </c>
      <c r="B192" t="n">
        <v>22.17</v>
      </c>
    </row>
    <row r="193" spans="1:2">
      <c r="A193" s="1" t="n">
        <v>37210</v>
      </c>
      <c r="B193" t="n">
        <v>19.64</v>
      </c>
    </row>
    <row r="194" spans="1:2">
      <c r="A194" s="1" t="n">
        <v>37240</v>
      </c>
      <c r="B194" t="n">
        <v>19.39</v>
      </c>
    </row>
    <row r="195" spans="1:2">
      <c r="A195" s="1" t="n">
        <v>37271</v>
      </c>
      <c r="B195" t="n">
        <v>19.72</v>
      </c>
    </row>
    <row r="196" spans="1:2">
      <c r="A196" s="1" t="n">
        <v>37302</v>
      </c>
      <c r="B196" t="n">
        <v>20.72</v>
      </c>
    </row>
    <row r="197" spans="1:2">
      <c r="A197" s="1" t="n">
        <v>37330</v>
      </c>
      <c r="B197" t="n">
        <v>24.53</v>
      </c>
    </row>
    <row r="198" spans="1:2">
      <c r="A198" s="1" t="n">
        <v>37361</v>
      </c>
      <c r="B198" t="n">
        <v>26.18</v>
      </c>
    </row>
    <row r="199" spans="1:2">
      <c r="A199" s="1" t="n">
        <v>37391</v>
      </c>
      <c r="B199" t="n">
        <v>27.04</v>
      </c>
    </row>
    <row r="200" spans="1:2">
      <c r="A200" s="1" t="n">
        <v>37422</v>
      </c>
      <c r="B200" t="n">
        <v>25.52</v>
      </c>
    </row>
    <row r="201" spans="1:2">
      <c r="A201" s="1" t="n">
        <v>37452</v>
      </c>
      <c r="B201" t="n">
        <v>26.97</v>
      </c>
    </row>
    <row r="202" spans="1:2">
      <c r="A202" s="1" t="n">
        <v>37483</v>
      </c>
      <c r="B202" t="n">
        <v>28.39</v>
      </c>
    </row>
    <row r="203" spans="1:2">
      <c r="A203" s="1" t="n">
        <v>37514</v>
      </c>
      <c r="B203" t="n">
        <v>29.66</v>
      </c>
    </row>
    <row r="204" spans="1:2">
      <c r="A204" s="1" t="n">
        <v>37544</v>
      </c>
      <c r="B204" t="n">
        <v>28.84</v>
      </c>
    </row>
    <row r="205" spans="1:2">
      <c r="A205" s="1" t="n">
        <v>37575</v>
      </c>
      <c r="B205" t="n">
        <v>26.35</v>
      </c>
    </row>
    <row r="206" spans="1:2">
      <c r="A206" s="1" t="n">
        <v>37605</v>
      </c>
      <c r="B206" t="n">
        <v>29.46</v>
      </c>
    </row>
    <row r="207" spans="1:2">
      <c r="A207" s="1" t="n">
        <v>37636</v>
      </c>
      <c r="B207" t="n">
        <v>32.95</v>
      </c>
    </row>
    <row r="208" spans="1:2">
      <c r="A208" s="1" t="n">
        <v>37667</v>
      </c>
      <c r="B208" t="n">
        <v>35.83</v>
      </c>
    </row>
    <row r="209" spans="1:2">
      <c r="A209" s="1" t="n">
        <v>37695</v>
      </c>
      <c r="B209" t="n">
        <v>33.51</v>
      </c>
    </row>
    <row r="210" spans="1:2">
      <c r="A210" s="1" t="n">
        <v>37726</v>
      </c>
      <c r="B210" t="n">
        <v>28.17</v>
      </c>
    </row>
    <row r="211" spans="1:2">
      <c r="A211" s="1" t="n">
        <v>37756</v>
      </c>
      <c r="B211" t="n">
        <v>28.11</v>
      </c>
    </row>
    <row r="212" spans="1:2">
      <c r="A212" s="1" t="n">
        <v>37787</v>
      </c>
      <c r="B212" t="n">
        <v>30.66</v>
      </c>
    </row>
    <row r="213" spans="1:2">
      <c r="A213" s="1" t="n">
        <v>37817</v>
      </c>
      <c r="B213" t="n">
        <v>30.76</v>
      </c>
    </row>
    <row r="214" spans="1:2">
      <c r="A214" s="1" t="n">
        <v>37848</v>
      </c>
      <c r="B214" t="n">
        <v>31.57</v>
      </c>
    </row>
    <row r="215" spans="1:2">
      <c r="A215" s="1" t="n">
        <v>37879</v>
      </c>
      <c r="B215" t="n">
        <v>28.31</v>
      </c>
    </row>
    <row r="216" spans="1:2">
      <c r="A216" s="1" t="n">
        <v>37909</v>
      </c>
      <c r="B216" t="n">
        <v>30.34</v>
      </c>
    </row>
    <row r="217" spans="1:2">
      <c r="A217" s="1" t="n">
        <v>37940</v>
      </c>
      <c r="B217" t="n">
        <v>31.11</v>
      </c>
    </row>
    <row r="218" spans="1:2">
      <c r="A218" s="1" t="n">
        <v>37970</v>
      </c>
      <c r="B218" t="n">
        <v>32.13</v>
      </c>
    </row>
    <row r="219" spans="1:2">
      <c r="A219" s="1" t="n">
        <v>38001</v>
      </c>
      <c r="B219" t="n">
        <v>34.31</v>
      </c>
    </row>
    <row r="220" spans="1:2">
      <c r="A220" s="1" t="n">
        <v>38032</v>
      </c>
      <c r="B220" t="n">
        <v>34.69</v>
      </c>
    </row>
    <row r="221" spans="1:2">
      <c r="A221" s="1" t="n">
        <v>38061</v>
      </c>
      <c r="B221" t="n">
        <v>36.74</v>
      </c>
    </row>
    <row r="222" spans="1:2">
      <c r="A222" s="1" t="n">
        <v>38092</v>
      </c>
      <c r="B222" t="n">
        <v>36.75</v>
      </c>
    </row>
    <row r="223" spans="1:2">
      <c r="A223" s="1" t="n">
        <v>38122</v>
      </c>
      <c r="B223" t="n">
        <v>40.28</v>
      </c>
    </row>
    <row r="224" spans="1:2">
      <c r="A224" s="1" t="n">
        <v>38153</v>
      </c>
      <c r="B224" t="n">
        <v>38.03</v>
      </c>
    </row>
    <row r="225" spans="1:2">
      <c r="A225" s="1" t="n">
        <v>38183</v>
      </c>
      <c r="B225" t="n">
        <v>40.78</v>
      </c>
    </row>
    <row r="226" spans="1:2">
      <c r="A226" s="1" t="n">
        <v>38214</v>
      </c>
      <c r="B226" t="n">
        <v>44.9</v>
      </c>
    </row>
    <row r="227" spans="1:2">
      <c r="A227" s="1" t="n">
        <v>38245</v>
      </c>
      <c r="B227" t="n">
        <v>45.94</v>
      </c>
    </row>
    <row r="228" spans="1:2">
      <c r="A228" s="1" t="n">
        <v>38275</v>
      </c>
      <c r="B228" t="n">
        <v>53.28</v>
      </c>
    </row>
    <row r="229" spans="1:2">
      <c r="A229" s="1" t="n">
        <v>38306</v>
      </c>
      <c r="B229" t="n">
        <v>48.47</v>
      </c>
    </row>
    <row r="230" spans="1:2">
      <c r="A230" s="1" t="n">
        <v>38336</v>
      </c>
      <c r="B230" t="n">
        <v>43.15</v>
      </c>
    </row>
    <row r="231" spans="1:2">
      <c r="A231" s="1" t="n">
        <v>38367</v>
      </c>
      <c r="B231" t="n">
        <v>46.84</v>
      </c>
    </row>
    <row r="232" spans="1:2">
      <c r="A232" s="1" t="n">
        <v>38398</v>
      </c>
      <c r="B232" t="n">
        <v>48.15</v>
      </c>
    </row>
    <row r="233" spans="1:2">
      <c r="A233" s="1" t="n">
        <v>38426</v>
      </c>
      <c r="B233" t="n">
        <v>54.19</v>
      </c>
    </row>
    <row r="234" spans="1:2">
      <c r="A234" s="1" t="n">
        <v>38457</v>
      </c>
      <c r="B234" t="n">
        <v>52.98</v>
      </c>
    </row>
    <row r="235" spans="1:2">
      <c r="A235" s="1" t="n">
        <v>38487</v>
      </c>
      <c r="B235" t="n">
        <v>49.83</v>
      </c>
    </row>
    <row r="236" spans="1:2">
      <c r="A236" s="1" t="n">
        <v>38518</v>
      </c>
      <c r="B236" t="n">
        <v>56.35</v>
      </c>
    </row>
    <row r="237" spans="1:2">
      <c r="A237" s="1" t="n">
        <v>38548</v>
      </c>
      <c r="B237" t="n">
        <v>59</v>
      </c>
    </row>
    <row r="238" spans="1:2">
      <c r="A238" s="1" t="n">
        <v>38579</v>
      </c>
      <c r="B238" t="n">
        <v>64.98999999999999</v>
      </c>
    </row>
    <row r="239" spans="1:2">
      <c r="A239" s="1" t="n">
        <v>38610</v>
      </c>
      <c r="B239" t="n">
        <v>65.59</v>
      </c>
    </row>
    <row r="240" spans="1:2">
      <c r="A240" s="1" t="n">
        <v>38640</v>
      </c>
      <c r="B240" t="n">
        <v>62.26</v>
      </c>
    </row>
    <row r="241" spans="1:2">
      <c r="A241" s="1" t="n">
        <v>38671</v>
      </c>
      <c r="B241" t="n">
        <v>58.32</v>
      </c>
    </row>
    <row r="242" spans="1:2">
      <c r="A242" s="1" t="n">
        <v>38701</v>
      </c>
      <c r="B242" t="n">
        <v>59.41</v>
      </c>
    </row>
    <row r="243" spans="1:2">
      <c r="A243" s="1" t="n">
        <v>38732</v>
      </c>
      <c r="B243" t="n">
        <v>65.48999999999999</v>
      </c>
    </row>
    <row r="244" spans="1:2">
      <c r="A244" s="1" t="n">
        <v>38763</v>
      </c>
      <c r="B244" t="n">
        <v>61.63</v>
      </c>
    </row>
    <row r="245" spans="1:2">
      <c r="A245" s="1" t="n">
        <v>38791</v>
      </c>
      <c r="B245" t="n">
        <v>62.69</v>
      </c>
    </row>
    <row r="246" spans="1:2">
      <c r="A246" s="1" t="n">
        <v>38822</v>
      </c>
      <c r="B246" t="n">
        <v>69.44</v>
      </c>
    </row>
    <row r="247" spans="1:2">
      <c r="A247" s="1" t="n">
        <v>38852</v>
      </c>
      <c r="B247" t="n">
        <v>70.84</v>
      </c>
    </row>
    <row r="248" spans="1:2">
      <c r="A248" s="1" t="n">
        <v>38883</v>
      </c>
      <c r="B248" t="n">
        <v>70.95</v>
      </c>
    </row>
    <row r="249" spans="1:2">
      <c r="A249" s="1" t="n">
        <v>38913</v>
      </c>
      <c r="B249" t="n">
        <v>74.41</v>
      </c>
    </row>
    <row r="250" spans="1:2">
      <c r="A250" s="1" t="n">
        <v>38944</v>
      </c>
      <c r="B250" t="n">
        <v>73.04000000000001</v>
      </c>
    </row>
    <row r="251" spans="1:2">
      <c r="A251" s="1" t="n">
        <v>38975</v>
      </c>
      <c r="B251" t="n">
        <v>63.8</v>
      </c>
    </row>
    <row r="252" spans="1:2">
      <c r="A252" s="1" t="n">
        <v>39005</v>
      </c>
      <c r="B252" t="n">
        <v>58.89</v>
      </c>
    </row>
    <row r="253" spans="1:2">
      <c r="A253" s="1" t="n">
        <v>39036</v>
      </c>
      <c r="B253" t="n">
        <v>59.08</v>
      </c>
    </row>
    <row r="254" spans="1:2">
      <c r="A254" s="1" t="n">
        <v>39066</v>
      </c>
      <c r="B254" t="n">
        <v>61.96</v>
      </c>
    </row>
    <row r="255" spans="1:2">
      <c r="A255" s="1" t="n">
        <v>39097</v>
      </c>
      <c r="B255" t="n">
        <v>54.51</v>
      </c>
    </row>
    <row r="256" spans="1:2">
      <c r="A256" s="1" t="n">
        <v>39128</v>
      </c>
      <c r="B256" t="n">
        <v>59.28</v>
      </c>
    </row>
    <row r="257" spans="1:2">
      <c r="A257" s="1" t="n">
        <v>39156</v>
      </c>
      <c r="B257" t="n">
        <v>60.44</v>
      </c>
    </row>
    <row r="258" spans="1:2">
      <c r="A258" s="1" t="n">
        <v>39187</v>
      </c>
      <c r="B258" t="n">
        <v>63.98</v>
      </c>
    </row>
    <row r="259" spans="1:2">
      <c r="A259" s="1" t="n">
        <v>39217</v>
      </c>
      <c r="B259" t="n">
        <v>63.46</v>
      </c>
    </row>
    <row r="260" spans="1:2">
      <c r="A260" s="1" t="n">
        <v>39248</v>
      </c>
      <c r="B260" t="n">
        <v>67.48999999999999</v>
      </c>
    </row>
    <row r="261" spans="1:2">
      <c r="A261" s="1" t="n">
        <v>39278</v>
      </c>
      <c r="B261" t="n">
        <v>74.12</v>
      </c>
    </row>
    <row r="262" spans="1:2">
      <c r="A262" s="1" t="n">
        <v>39309</v>
      </c>
      <c r="B262" t="n">
        <v>72.36</v>
      </c>
    </row>
    <row r="263" spans="1:2">
      <c r="A263" s="1" t="n">
        <v>39340</v>
      </c>
      <c r="B263" t="n">
        <v>79.92</v>
      </c>
    </row>
    <row r="264" spans="1:2">
      <c r="A264" s="1" t="n">
        <v>39370</v>
      </c>
      <c r="B264" t="n">
        <v>85.8</v>
      </c>
    </row>
    <row r="265" spans="1:2">
      <c r="A265" s="1" t="n">
        <v>39401</v>
      </c>
      <c r="B265" t="n">
        <v>94.77</v>
      </c>
    </row>
    <row r="266" spans="1:2">
      <c r="A266" s="1" t="n">
        <v>39431</v>
      </c>
      <c r="B266" t="n">
        <v>91.69</v>
      </c>
    </row>
    <row r="267" spans="1:2">
      <c r="A267" s="1" t="n">
        <v>39462</v>
      </c>
      <c r="B267" t="n">
        <v>92.97</v>
      </c>
    </row>
    <row r="268" spans="1:2">
      <c r="A268" s="1" t="n">
        <v>39493</v>
      </c>
      <c r="B268" t="n">
        <v>95.39</v>
      </c>
    </row>
    <row r="269" spans="1:2">
      <c r="A269" s="1" t="n">
        <v>39522</v>
      </c>
      <c r="B269" t="n">
        <v>105.45</v>
      </c>
    </row>
    <row r="270" spans="1:2">
      <c r="A270" s="1" t="n">
        <v>39553</v>
      </c>
      <c r="B270" t="n">
        <v>112.58</v>
      </c>
    </row>
    <row r="271" spans="1:2">
      <c r="A271" s="1" t="n">
        <v>39583</v>
      </c>
      <c r="B271" t="n">
        <v>125.4</v>
      </c>
    </row>
    <row r="272" spans="1:2">
      <c r="A272" s="1" t="n">
        <v>39614</v>
      </c>
      <c r="B272" t="n">
        <v>133.88</v>
      </c>
    </row>
    <row r="273" spans="1:2">
      <c r="A273" s="1" t="n">
        <v>39644</v>
      </c>
      <c r="B273" t="n">
        <v>133.37</v>
      </c>
    </row>
    <row r="274" spans="1:2">
      <c r="A274" s="1" t="n">
        <v>39675</v>
      </c>
      <c r="B274" t="n">
        <v>116.67</v>
      </c>
    </row>
    <row r="275" spans="1:2">
      <c r="A275" s="1" t="n">
        <v>39706</v>
      </c>
      <c r="B275" t="n">
        <v>104.11</v>
      </c>
    </row>
    <row r="276" spans="1:2">
      <c r="A276" s="1" t="n">
        <v>39736</v>
      </c>
      <c r="B276" t="n">
        <v>76.61</v>
      </c>
    </row>
    <row r="277" spans="1:2">
      <c r="A277" s="1" t="n">
        <v>39767</v>
      </c>
      <c r="B277" t="n">
        <v>57.31</v>
      </c>
    </row>
    <row r="278" spans="1:2">
      <c r="A278" s="1" t="n">
        <v>39797</v>
      </c>
      <c r="B278" t="n">
        <v>41.12</v>
      </c>
    </row>
    <row r="279" spans="1:2">
      <c r="A279" s="1" t="n">
        <v>39828</v>
      </c>
      <c r="B279" t="n">
        <v>41.71</v>
      </c>
    </row>
    <row r="280" spans="1:2">
      <c r="A280" s="1" t="n">
        <v>39859</v>
      </c>
      <c r="B280" t="n">
        <v>39.09</v>
      </c>
    </row>
    <row r="281" spans="1:2">
      <c r="A281" s="1" t="n">
        <v>39887</v>
      </c>
      <c r="B281" t="n">
        <v>47.94</v>
      </c>
    </row>
    <row r="282" spans="1:2">
      <c r="A282" s="1" t="n">
        <v>39918</v>
      </c>
      <c r="B282" t="n">
        <v>49.65</v>
      </c>
    </row>
    <row r="283" spans="1:2">
      <c r="A283" s="1" t="n">
        <v>39948</v>
      </c>
      <c r="B283" t="n">
        <v>59.03</v>
      </c>
    </row>
    <row r="284" spans="1:2">
      <c r="A284" s="1" t="n">
        <v>39979</v>
      </c>
      <c r="B284" t="n">
        <v>69.64</v>
      </c>
    </row>
    <row r="285" spans="1:2">
      <c r="A285" s="1" t="n">
        <v>40009</v>
      </c>
      <c r="B285" t="n">
        <v>64.15000000000001</v>
      </c>
    </row>
    <row r="286" spans="1:2">
      <c r="A286" s="1" t="n">
        <v>40040</v>
      </c>
      <c r="B286" t="n">
        <v>71.05</v>
      </c>
    </row>
    <row r="287" spans="1:2">
      <c r="A287" s="1" t="n">
        <v>40071</v>
      </c>
      <c r="B287" t="n">
        <v>69.41</v>
      </c>
    </row>
    <row r="288" spans="1:2">
      <c r="A288" s="1" t="n">
        <v>40101</v>
      </c>
      <c r="B288" t="n">
        <v>75.72</v>
      </c>
    </row>
    <row r="289" spans="1:2">
      <c r="A289" s="1" t="n">
        <v>40132</v>
      </c>
      <c r="B289" t="n">
        <v>77.98999999999999</v>
      </c>
    </row>
    <row r="290" spans="1:2">
      <c r="A290" s="1" t="n">
        <v>40162</v>
      </c>
      <c r="B290" t="n">
        <v>74.47</v>
      </c>
    </row>
    <row r="291" spans="1:2">
      <c r="A291" s="1" t="n">
        <v>40193</v>
      </c>
      <c r="B291" t="n">
        <v>78.33</v>
      </c>
    </row>
    <row r="292" spans="1:2">
      <c r="A292" s="1" t="n">
        <v>40224</v>
      </c>
      <c r="B292" t="n">
        <v>76.39</v>
      </c>
    </row>
    <row r="293" spans="1:2">
      <c r="A293" s="1" t="n">
        <v>40252</v>
      </c>
      <c r="B293" t="n">
        <v>81.2</v>
      </c>
    </row>
    <row r="294" spans="1:2">
      <c r="A294" s="1" t="n">
        <v>40283</v>
      </c>
      <c r="B294" t="n">
        <v>84.29000000000001</v>
      </c>
    </row>
    <row r="295" spans="1:2">
      <c r="A295" s="1" t="n">
        <v>40313</v>
      </c>
      <c r="B295" t="n">
        <v>73.73999999999999</v>
      </c>
    </row>
    <row r="296" spans="1:2">
      <c r="A296" s="1" t="n">
        <v>40344</v>
      </c>
      <c r="B296" t="n">
        <v>75.34</v>
      </c>
    </row>
    <row r="297" spans="1:2">
      <c r="A297" s="1" t="n">
        <v>40374</v>
      </c>
      <c r="B297" t="n">
        <v>76.31999999999999</v>
      </c>
    </row>
    <row r="298" spans="1:2">
      <c r="A298" s="1" t="n">
        <v>40405</v>
      </c>
      <c r="B298" t="n">
        <v>76.59999999999999</v>
      </c>
    </row>
    <row r="299" spans="1:2">
      <c r="A299" s="1" t="n">
        <v>40436</v>
      </c>
      <c r="B299" t="n">
        <v>75.23999999999999</v>
      </c>
    </row>
    <row r="300" spans="1:2">
      <c r="A300" s="1" t="n">
        <v>40466</v>
      </c>
      <c r="B300" t="n">
        <v>81.89</v>
      </c>
    </row>
    <row r="301" spans="1:2">
      <c r="A301" s="1" t="n">
        <v>40497</v>
      </c>
      <c r="B301" t="n">
        <v>84.25</v>
      </c>
    </row>
    <row r="302" spans="1:2">
      <c r="A302" s="1" t="n">
        <v>40527</v>
      </c>
      <c r="B302" t="n">
        <v>89.15000000000001</v>
      </c>
    </row>
    <row r="303" spans="1:2">
      <c r="A303" s="1" t="n">
        <v>40558</v>
      </c>
      <c r="B303" t="n">
        <v>89.17</v>
      </c>
    </row>
    <row r="304" spans="1:2">
      <c r="A304" s="1" t="n">
        <v>40589</v>
      </c>
      <c r="B304" t="n">
        <v>88.58</v>
      </c>
    </row>
    <row r="305" spans="1:2">
      <c r="A305" s="1" t="n">
        <v>40617</v>
      </c>
      <c r="B305" t="n">
        <v>102.86</v>
      </c>
    </row>
    <row r="306" spans="1:2">
      <c r="A306" s="1" t="n">
        <v>40648</v>
      </c>
      <c r="B306" t="n">
        <v>109.53</v>
      </c>
    </row>
    <row r="307" spans="1:2">
      <c r="A307" s="1" t="n">
        <v>40678</v>
      </c>
      <c r="B307" t="n">
        <v>100.9</v>
      </c>
    </row>
    <row r="308" spans="1:2">
      <c r="A308" s="1" t="n">
        <v>40709</v>
      </c>
      <c r="B308" t="n">
        <v>96.26000000000001</v>
      </c>
    </row>
    <row r="309" spans="1:2">
      <c r="A309" s="1" t="n">
        <v>40739</v>
      </c>
      <c r="B309" t="n">
        <v>97.3</v>
      </c>
    </row>
    <row r="310" spans="1:2">
      <c r="A310" s="1" t="n">
        <v>40770</v>
      </c>
      <c r="B310" t="n">
        <v>86.33</v>
      </c>
    </row>
    <row r="311" spans="1:2">
      <c r="A311" s="1" t="n">
        <v>40801</v>
      </c>
      <c r="B311" t="n">
        <v>85.52</v>
      </c>
    </row>
    <row r="312" spans="1:2">
      <c r="A312" s="1" t="n">
        <v>40831</v>
      </c>
      <c r="B312" t="n">
        <v>86.31999999999999</v>
      </c>
    </row>
    <row r="313" spans="1:2">
      <c r="A313" s="1" t="n">
        <v>40862</v>
      </c>
      <c r="B313" t="n">
        <v>97.16</v>
      </c>
    </row>
    <row r="314" spans="1:2">
      <c r="A314" s="1" t="n">
        <v>40892</v>
      </c>
      <c r="B314" t="n">
        <v>98.56</v>
      </c>
    </row>
    <row r="315" spans="1:2">
      <c r="A315" s="1" t="n">
        <v>40923</v>
      </c>
      <c r="B315" t="n">
        <v>100.27</v>
      </c>
    </row>
    <row r="316" spans="1:2">
      <c r="A316" s="1" t="n">
        <v>40954</v>
      </c>
      <c r="B316" t="n">
        <v>102.2</v>
      </c>
    </row>
    <row r="317" spans="1:2">
      <c r="A317" s="1" t="n">
        <v>40983</v>
      </c>
      <c r="B317" t="n">
        <v>106.16</v>
      </c>
    </row>
    <row r="318" spans="1:2">
      <c r="A318" s="1" t="n">
        <v>41014</v>
      </c>
      <c r="B318" t="n">
        <v>103.32</v>
      </c>
    </row>
    <row r="319" spans="1:2">
      <c r="A319" s="1" t="n">
        <v>41044</v>
      </c>
      <c r="B319" t="n">
        <v>94.66</v>
      </c>
    </row>
    <row r="320" spans="1:2">
      <c r="A320" s="1" t="n">
        <v>41075</v>
      </c>
      <c r="B320" t="n">
        <v>82.3</v>
      </c>
    </row>
    <row r="321" spans="1:2">
      <c r="A321" s="1" t="n">
        <v>41105</v>
      </c>
      <c r="B321" t="n">
        <v>87.90000000000001</v>
      </c>
    </row>
    <row r="322" spans="1:2">
      <c r="A322" s="1" t="n">
        <v>41136</v>
      </c>
      <c r="B322" t="n">
        <v>94.13</v>
      </c>
    </row>
    <row r="323" spans="1:2">
      <c r="A323" s="1" t="n">
        <v>41167</v>
      </c>
      <c r="B323" t="n">
        <v>94.51000000000001</v>
      </c>
    </row>
    <row r="324" spans="1:2">
      <c r="A324" s="1" t="n">
        <v>41197</v>
      </c>
      <c r="B324" t="n">
        <v>89.48999999999999</v>
      </c>
    </row>
    <row r="325" spans="1:2">
      <c r="A325" s="1" t="n">
        <v>41228</v>
      </c>
      <c r="B325" t="n">
        <v>86.53</v>
      </c>
    </row>
    <row r="326" spans="1:2">
      <c r="A326" s="1" t="n">
        <v>41258</v>
      </c>
      <c r="B326" t="n">
        <v>87.86</v>
      </c>
    </row>
    <row r="327" spans="1:2">
      <c r="A327" s="1" t="n">
        <v>41289</v>
      </c>
      <c r="B327" t="n">
        <v>94.76000000000001</v>
      </c>
    </row>
    <row r="328" spans="1:2">
      <c r="A328" s="1" t="n">
        <v>41320</v>
      </c>
      <c r="B328" t="n">
        <v>95.31</v>
      </c>
    </row>
    <row r="329" spans="1:2">
      <c r="A329" s="1" t="n">
        <v>41348</v>
      </c>
      <c r="B329" t="n">
        <v>92.94</v>
      </c>
    </row>
    <row r="330" spans="1:2">
      <c r="A330" s="1" t="n">
        <v>41379</v>
      </c>
      <c r="B330" t="n">
        <v>92.02</v>
      </c>
    </row>
    <row r="331" spans="1:2">
      <c r="A331" s="1" t="n">
        <v>41409</v>
      </c>
      <c r="B331" t="n">
        <v>94.51000000000001</v>
      </c>
    </row>
    <row r="332" spans="1:2">
      <c r="A332" s="1" t="n">
        <v>41440</v>
      </c>
      <c r="B332" t="n">
        <v>95.77</v>
      </c>
    </row>
    <row r="333" spans="1:2">
      <c r="A333" s="1" t="n">
        <v>41470</v>
      </c>
      <c r="B333" t="n">
        <v>104.67</v>
      </c>
    </row>
    <row r="334" spans="1:2">
      <c r="A334" s="1" t="n">
        <v>41501</v>
      </c>
      <c r="B334" t="n">
        <v>106.57</v>
      </c>
    </row>
    <row r="335" spans="1:2">
      <c r="A335" s="1" t="n">
        <v>41532</v>
      </c>
      <c r="B335" t="n">
        <v>106.29</v>
      </c>
    </row>
    <row r="336" spans="1:2">
      <c r="A336" s="1" t="n">
        <v>41562</v>
      </c>
      <c r="B336" t="n">
        <v>100.54</v>
      </c>
    </row>
    <row r="337" spans="1:2">
      <c r="A337" s="1" t="n">
        <v>41593</v>
      </c>
      <c r="B337" t="n">
        <v>93.86</v>
      </c>
    </row>
    <row r="338" spans="1:2">
      <c r="A338" s="1" t="n">
        <v>41623</v>
      </c>
      <c r="B338" t="n">
        <v>97.63</v>
      </c>
    </row>
    <row r="339" spans="1:2">
      <c r="A339" s="1" t="n">
        <v>41654</v>
      </c>
      <c r="B339" t="n">
        <v>94.62</v>
      </c>
    </row>
    <row r="340" spans="1:2">
      <c r="A340" s="1" t="n">
        <v>41685</v>
      </c>
      <c r="B340" t="n">
        <v>100.82</v>
      </c>
    </row>
    <row r="341" spans="1:2">
      <c r="A341" s="1" t="n">
        <v>41713</v>
      </c>
      <c r="B341" t="n">
        <v>100.8</v>
      </c>
    </row>
    <row r="342" spans="1:2">
      <c r="A342" s="1" t="n">
        <v>41744</v>
      </c>
      <c r="B342" t="n">
        <v>102.07</v>
      </c>
    </row>
    <row r="343" spans="1:2">
      <c r="A343" s="1" t="n">
        <v>41774</v>
      </c>
      <c r="B343" t="n">
        <v>102.18</v>
      </c>
    </row>
    <row r="344" spans="1:2">
      <c r="A344" s="1" t="n">
        <v>41805</v>
      </c>
      <c r="B344" t="n">
        <v>105.79</v>
      </c>
    </row>
    <row r="345" spans="1:2">
      <c r="A345" s="1" t="n">
        <v>41835</v>
      </c>
      <c r="B345" t="n">
        <v>103.59</v>
      </c>
    </row>
    <row r="346" spans="1:2">
      <c r="A346" s="1" t="n">
        <v>41866</v>
      </c>
      <c r="B346" t="n">
        <v>96.54000000000001</v>
      </c>
    </row>
    <row r="347" spans="1:2">
      <c r="A347" s="1" t="n">
        <v>41897</v>
      </c>
      <c r="B347" t="n">
        <v>93.20999999999999</v>
      </c>
    </row>
    <row r="348" spans="1:2">
      <c r="A348" s="1" t="n">
        <v>41927</v>
      </c>
      <c r="B348" t="n">
        <v>84.40000000000001</v>
      </c>
    </row>
    <row r="349" spans="1:2">
      <c r="A349" s="1" t="n">
        <v>41958</v>
      </c>
      <c r="B349" t="n">
        <v>75.79000000000001</v>
      </c>
    </row>
    <row r="350" spans="1:2">
      <c r="A350" s="1" t="n">
        <v>41988</v>
      </c>
      <c r="B350" t="n">
        <v>59.29</v>
      </c>
    </row>
    <row r="351" spans="1:2">
      <c r="A351" s="1" t="n">
        <v>42019</v>
      </c>
      <c r="B351" t="n">
        <v>47.22</v>
      </c>
    </row>
    <row r="352" spans="1:2">
      <c r="A352" s="1" t="n">
        <v>42050</v>
      </c>
      <c r="B352" t="n">
        <v>50.58</v>
      </c>
    </row>
    <row r="353" spans="1:2">
      <c r="A353" s="1" t="n">
        <v>42078</v>
      </c>
      <c r="B353" t="n">
        <v>47.82</v>
      </c>
    </row>
    <row r="354" spans="1:2">
      <c r="A354" s="1" t="n">
        <v>42109</v>
      </c>
      <c r="B354" t="n">
        <v>54.45</v>
      </c>
    </row>
    <row r="355" spans="1:2">
      <c r="A355" s="1" t="n">
        <v>42139</v>
      </c>
      <c r="B355" t="n">
        <v>59.27</v>
      </c>
    </row>
    <row r="356" spans="1:2">
      <c r="A356" s="1" t="n">
        <v>42170</v>
      </c>
      <c r="B356" t="n">
        <v>59.82</v>
      </c>
    </row>
    <row r="357" spans="1:2">
      <c r="A357" s="1" t="n">
        <v>42200</v>
      </c>
      <c r="B357" t="n">
        <v>50.9</v>
      </c>
    </row>
    <row r="358" spans="1:2">
      <c r="A358" s="1" t="n">
        <v>42231</v>
      </c>
      <c r="B358" t="n">
        <v>42.87</v>
      </c>
    </row>
    <row r="359" spans="1:2">
      <c r="A359" s="1" t="n">
        <v>42262</v>
      </c>
      <c r="B359" t="n">
        <v>45.48</v>
      </c>
    </row>
    <row r="360" spans="1:2">
      <c r="A360" s="1" t="n">
        <v>42292</v>
      </c>
      <c r="B360" t="n">
        <v>46.22</v>
      </c>
    </row>
    <row r="361" spans="1:2">
      <c r="A361" s="1" t="n">
        <v>42323</v>
      </c>
      <c r="B361" t="n">
        <v>42.44</v>
      </c>
    </row>
    <row r="362" spans="1:2">
      <c r="A362" s="1" t="n">
        <v>42353</v>
      </c>
      <c r="B362" t="n">
        <v>37.19</v>
      </c>
    </row>
    <row r="363" spans="1:2">
      <c r="A363" s="1" t="n">
        <v>42384</v>
      </c>
      <c r="B363" t="n">
        <v>31.68</v>
      </c>
    </row>
    <row r="364" spans="1:2">
      <c r="A364" s="1" t="n">
        <v>42415</v>
      </c>
    </row>
    <row r="365" spans="1:2">
      <c r="A365" s="1" t="n">
        <v>42444</v>
      </c>
    </row>
    <row r="366" spans="1:2">
      <c r="A366" s="1" t="n">
        <v>42475</v>
      </c>
    </row>
    <row r="367" spans="1:2">
      <c r="A367" s="1" t="n">
        <v>42505</v>
      </c>
    </row>
    <row r="368" spans="1:2">
      <c r="A368" s="1" t="n">
        <v>42536</v>
      </c>
    </row>
    <row r="369" spans="1:2">
      <c r="A369" s="1" t="n">
        <v>42566</v>
      </c>
    </row>
    <row r="370" spans="1:2">
      <c r="A370" s="1" t="n">
        <v>42597</v>
      </c>
    </row>
    <row r="371" spans="1:2">
      <c r="A371" s="1" t="n">
        <v>42628</v>
      </c>
    </row>
    <row r="372" spans="1:2">
      <c r="A372" s="1" t="n">
        <v>42658</v>
      </c>
    </row>
    <row r="373" spans="1:2">
      <c r="A373" s="1" t="n">
        <v>42689</v>
      </c>
    </row>
    <row r="374" spans="1:2">
      <c r="A374" s="1" t="n">
        <v>42719</v>
      </c>
    </row>
    <row r="375" spans="1:2">
      <c r="A375" s="1" t="n">
        <v>42750</v>
      </c>
    </row>
    <row r="376" spans="1:2">
      <c r="A376" s="1" t="n">
        <v>42781</v>
      </c>
    </row>
    <row r="377" spans="1:2">
      <c r="A377" s="1" t="n">
        <v>42809</v>
      </c>
    </row>
    <row r="378" spans="1:2">
      <c r="A378" s="1" t="n">
        <v>42840</v>
      </c>
    </row>
    <row r="379" spans="1:2">
      <c r="A379" s="1" t="n">
        <v>42870</v>
      </c>
    </row>
    <row r="380" spans="1:2">
      <c r="A380" s="1" t="n">
        <v>42901</v>
      </c>
    </row>
    <row r="381" spans="1:2">
      <c r="A381" s="1" t="n">
        <v>42931</v>
      </c>
    </row>
    <row r="382" spans="1:2">
      <c r="A382" s="1" t="n">
        <v>42962</v>
      </c>
    </row>
    <row r="383" spans="1:2">
      <c r="A383" s="1" t="n">
        <v>42993</v>
      </c>
    </row>
    <row r="384" spans="1:2">
      <c r="A384" s="1" t="n">
        <v>43023</v>
      </c>
    </row>
    <row r="385" spans="1:2">
      <c r="A385" s="1" t="n">
        <v>43054</v>
      </c>
    </row>
    <row r="386" spans="1:2">
      <c r="A386" s="1" t="n">
        <v>43084</v>
      </c>
    </row>
    <row r="387" spans="1:2">
      <c r="A387" s="1" t="n">
        <v>43115</v>
      </c>
    </row>
    <row r="388" spans="1:2">
      <c r="A388" s="1" t="n">
        <v>43146</v>
      </c>
    </row>
    <row r="389" spans="1:2">
      <c r="A389" s="1" t="n">
        <v>43174</v>
      </c>
    </row>
    <row r="390" spans="1:2">
      <c r="A390" s="1" t="n">
        <v>43205</v>
      </c>
    </row>
    <row r="391" spans="1:2">
      <c r="A391" s="1" t="n">
        <v>43235</v>
      </c>
    </row>
    <row r="392" spans="1:2">
      <c r="A392" s="1" t="n">
        <v>43266</v>
      </c>
    </row>
    <row r="393" spans="1:2">
      <c r="A393" s="1" t="n">
        <v>43296</v>
      </c>
    </row>
    <row r="394" spans="1:2">
      <c r="A394" s="1" t="n">
        <v>43327</v>
      </c>
    </row>
    <row r="395" spans="1:2">
      <c r="A395" s="1" t="n">
        <v>43358</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180</v>
      </c>
      <c r="B1" t="s">
        <v>186</v>
      </c>
    </row>
    <row r="2" spans="1:2">
      <c r="A2" t="s">
        <v>182</v>
      </c>
      <c r="B2" t="s">
        <v>187</v>
      </c>
    </row>
    <row r="3" spans="1:2">
      <c r="A3" s="1" t="n">
        <v>31427</v>
      </c>
      <c r="B3" t="n">
        <v>0.518</v>
      </c>
    </row>
    <row r="4" spans="1:2">
      <c r="A4" s="1" t="n">
        <v>31458</v>
      </c>
      <c r="B4" t="n">
        <v>0.387</v>
      </c>
    </row>
    <row r="5" spans="1:2">
      <c r="A5" s="1" t="n">
        <v>31486</v>
      </c>
      <c r="B5" t="n">
        <v>0.318</v>
      </c>
    </row>
    <row r="6" spans="1:2">
      <c r="A6" s="1" t="n">
        <v>31517</v>
      </c>
      <c r="B6" t="n">
        <v>0.28</v>
      </c>
    </row>
    <row r="7" spans="1:2">
      <c r="A7" s="1" t="n">
        <v>31547</v>
      </c>
      <c r="B7" t="n">
        <v>0.265</v>
      </c>
    </row>
    <row r="8" spans="1:2">
      <c r="A8" s="1" t="n">
        <v>31578</v>
      </c>
      <c r="B8" t="n">
        <v>0.262</v>
      </c>
    </row>
    <row r="9" spans="1:2">
      <c r="A9" s="1" t="n">
        <v>31608</v>
      </c>
      <c r="B9" t="n">
        <v>0.219</v>
      </c>
    </row>
    <row r="10" spans="1:2">
      <c r="A10" s="1" t="n">
        <v>31639</v>
      </c>
      <c r="B10" t="n">
        <v>0.234</v>
      </c>
    </row>
    <row r="11" spans="1:2">
      <c r="A11" s="1" t="n">
        <v>31670</v>
      </c>
      <c r="B11" t="n">
        <v>0.281</v>
      </c>
    </row>
    <row r="12" spans="1:2">
      <c r="A12" s="1" t="n">
        <v>31700</v>
      </c>
      <c r="B12" t="n">
        <v>0.276</v>
      </c>
    </row>
    <row r="13" spans="1:2">
      <c r="A13" s="1" t="n">
        <v>31731</v>
      </c>
      <c r="B13" t="n">
        <v>0.274</v>
      </c>
    </row>
    <row r="14" spans="1:2">
      <c r="A14" s="1" t="n">
        <v>31761</v>
      </c>
      <c r="B14" t="n">
        <v>0.304</v>
      </c>
    </row>
    <row r="15" spans="1:2">
      <c r="A15" s="1" t="n">
        <v>31792</v>
      </c>
      <c r="B15" t="n">
        <v>0.374</v>
      </c>
    </row>
    <row r="16" spans="1:2">
      <c r="A16" s="1" t="n">
        <v>31823</v>
      </c>
      <c r="B16" t="n">
        <v>0.371</v>
      </c>
    </row>
    <row r="17" spans="1:2">
      <c r="A17" s="1" t="n">
        <v>31851</v>
      </c>
      <c r="B17" t="n">
        <v>0.358</v>
      </c>
    </row>
    <row r="18" spans="1:2">
      <c r="A18" s="1" t="n">
        <v>31882</v>
      </c>
      <c r="B18" t="n">
        <v>0.371</v>
      </c>
    </row>
    <row r="19" spans="1:2">
      <c r="A19" s="1" t="n">
        <v>31912</v>
      </c>
      <c r="B19" t="n">
        <v>0.396</v>
      </c>
    </row>
    <row r="20" spans="1:2">
      <c r="A20" s="1" t="n">
        <v>31943</v>
      </c>
      <c r="B20" t="n">
        <v>0.42</v>
      </c>
    </row>
    <row r="21" spans="1:2">
      <c r="A21" s="1" t="n">
        <v>31973</v>
      </c>
      <c r="B21" t="n">
        <v>0.434</v>
      </c>
    </row>
    <row r="22" spans="1:2">
      <c r="A22" s="1" t="n">
        <v>32004</v>
      </c>
      <c r="B22" t="n">
        <v>0.429</v>
      </c>
    </row>
    <row r="23" spans="1:2">
      <c r="A23" s="1" t="n">
        <v>32035</v>
      </c>
      <c r="B23" t="n">
        <v>0.391</v>
      </c>
    </row>
    <row r="24" spans="1:2">
      <c r="A24" s="1" t="n">
        <v>32065</v>
      </c>
      <c r="B24" t="n">
        <v>0.388</v>
      </c>
    </row>
    <row r="25" spans="1:2">
      <c r="A25" s="1" t="n">
        <v>32096</v>
      </c>
      <c r="B25" t="n">
        <v>0.375</v>
      </c>
    </row>
    <row r="26" spans="1:2">
      <c r="A26" s="1" t="n">
        <v>32126</v>
      </c>
      <c r="B26" t="n">
        <v>0.339</v>
      </c>
    </row>
    <row r="27" spans="1:2">
      <c r="A27" s="1" t="n">
        <v>32157</v>
      </c>
      <c r="B27" t="n">
        <v>0.324</v>
      </c>
    </row>
    <row r="28" spans="1:2">
      <c r="A28" s="1" t="n">
        <v>32188</v>
      </c>
      <c r="B28" t="n">
        <v>0.322</v>
      </c>
    </row>
    <row r="29" spans="1:2">
      <c r="A29" s="1" t="n">
        <v>32217</v>
      </c>
      <c r="B29" t="n">
        <v>0.286</v>
      </c>
    </row>
    <row r="30" spans="1:2">
      <c r="A30" s="1" t="n">
        <v>32248</v>
      </c>
      <c r="B30" t="n">
        <v>0.302</v>
      </c>
    </row>
    <row r="31" spans="1:2">
      <c r="A31" s="1" t="n">
        <v>32278</v>
      </c>
      <c r="B31" t="n">
        <v>0.315</v>
      </c>
    </row>
    <row r="32" spans="1:2">
      <c r="A32" s="1" t="n">
        <v>32309</v>
      </c>
      <c r="B32" t="n">
        <v>0.31</v>
      </c>
    </row>
    <row r="33" spans="1:2">
      <c r="A33" s="1" t="n">
        <v>32339</v>
      </c>
      <c r="B33" t="n">
        <v>0.295</v>
      </c>
    </row>
    <row r="34" spans="1:2">
      <c r="A34" s="1" t="n">
        <v>32370</v>
      </c>
      <c r="B34" t="n">
        <v>0.306</v>
      </c>
    </row>
    <row r="35" spans="1:2">
      <c r="A35" s="1" t="n">
        <v>32401</v>
      </c>
      <c r="B35" t="n">
        <v>0.295</v>
      </c>
    </row>
    <row r="36" spans="1:2">
      <c r="A36" s="1" t="n">
        <v>32431</v>
      </c>
      <c r="B36" t="n">
        <v>0.256</v>
      </c>
    </row>
    <row r="37" spans="1:2">
      <c r="A37" s="1" t="n">
        <v>32462</v>
      </c>
      <c r="B37" t="n">
        <v>0.28</v>
      </c>
    </row>
    <row r="38" spans="1:2">
      <c r="A38" s="1" t="n">
        <v>32492</v>
      </c>
      <c r="B38" t="n">
        <v>0.298</v>
      </c>
    </row>
    <row r="39" spans="1:2">
      <c r="A39" s="1" t="n">
        <v>32523</v>
      </c>
      <c r="B39" t="n">
        <v>0.328</v>
      </c>
    </row>
    <row r="40" spans="1:2">
      <c r="A40" s="1" t="n">
        <v>32554</v>
      </c>
      <c r="B40" t="n">
        <v>0.332</v>
      </c>
    </row>
    <row r="41" spans="1:2">
      <c r="A41" s="1" t="n">
        <v>32582</v>
      </c>
      <c r="B41" t="n">
        <v>0.321</v>
      </c>
    </row>
    <row r="42" spans="1:2">
      <c r="A42" s="1" t="n">
        <v>32613</v>
      </c>
      <c r="B42" t="n">
        <v>0.381</v>
      </c>
    </row>
    <row r="43" spans="1:2">
      <c r="A43" s="1" t="n">
        <v>32643</v>
      </c>
      <c r="B43" t="n">
        <v>0.376</v>
      </c>
    </row>
    <row r="44" spans="1:2">
      <c r="A44" s="1" t="n">
        <v>32674</v>
      </c>
      <c r="B44" t="n">
        <v>0.355</v>
      </c>
    </row>
    <row r="45" spans="1:2">
      <c r="A45" s="1" t="n">
        <v>32704</v>
      </c>
      <c r="B45" t="n">
        <v>0.357</v>
      </c>
    </row>
    <row r="46" spans="1:2">
      <c r="A46" s="1" t="n">
        <v>32735</v>
      </c>
      <c r="B46" t="n">
        <v>0.344</v>
      </c>
    </row>
    <row r="47" spans="1:2">
      <c r="A47" s="1" t="n">
        <v>32766</v>
      </c>
      <c r="B47" t="n">
        <v>0.351</v>
      </c>
    </row>
    <row r="48" spans="1:2">
      <c r="A48" s="1" t="n">
        <v>32796</v>
      </c>
      <c r="B48" t="n">
        <v>0.369</v>
      </c>
    </row>
    <row r="49" spans="1:2">
      <c r="A49" s="1" t="n">
        <v>32827</v>
      </c>
      <c r="B49" t="n">
        <v>0.366</v>
      </c>
    </row>
    <row r="50" spans="1:2">
      <c r="A50" s="1" t="n">
        <v>32857</v>
      </c>
      <c r="B50" t="n">
        <v>0.421</v>
      </c>
    </row>
    <row r="51" spans="1:2">
      <c r="A51" s="1" t="n">
        <v>32888</v>
      </c>
      <c r="B51" t="n">
        <v>0.482</v>
      </c>
    </row>
    <row r="52" spans="1:2">
      <c r="A52" s="1" t="n">
        <v>32919</v>
      </c>
      <c r="B52" t="n">
        <v>0.381</v>
      </c>
    </row>
    <row r="53" spans="1:2">
      <c r="A53" s="1" t="n">
        <v>32947</v>
      </c>
      <c r="B53" t="n">
        <v>0.348</v>
      </c>
    </row>
    <row r="54" spans="1:2">
      <c r="A54" s="1" t="n">
        <v>32978</v>
      </c>
      <c r="B54" t="n">
        <v>0.334</v>
      </c>
    </row>
    <row r="55" spans="1:2">
      <c r="A55" s="1" t="n">
        <v>33008</v>
      </c>
      <c r="B55" t="n">
        <v>0.305</v>
      </c>
    </row>
    <row r="56" spans="1:2">
      <c r="A56" s="1" t="n">
        <v>33039</v>
      </c>
      <c r="B56" t="n">
        <v>0.271</v>
      </c>
    </row>
    <row r="57" spans="1:2">
      <c r="A57" s="1" t="n">
        <v>33069</v>
      </c>
      <c r="B57" t="n">
        <v>0.291</v>
      </c>
    </row>
    <row r="58" spans="1:2">
      <c r="A58" s="1" t="n">
        <v>33100</v>
      </c>
      <c r="B58" t="n">
        <v>0.445</v>
      </c>
    </row>
    <row r="59" spans="1:2">
      <c r="A59" s="1" t="n">
        <v>33131</v>
      </c>
      <c r="B59" t="n">
        <v>0.509</v>
      </c>
    </row>
    <row r="60" spans="1:2">
      <c r="A60" s="1" t="n">
        <v>33161</v>
      </c>
      <c r="B60" t="n">
        <v>0.577</v>
      </c>
    </row>
    <row r="61" spans="1:2">
      <c r="A61" s="1" t="n">
        <v>33192</v>
      </c>
      <c r="B61" t="n">
        <v>0.556</v>
      </c>
    </row>
    <row r="62" spans="1:2">
      <c r="A62" s="1" t="n">
        <v>33222</v>
      </c>
      <c r="B62" t="n">
        <v>0.486</v>
      </c>
    </row>
    <row r="63" spans="1:2">
      <c r="A63" s="1" t="n">
        <v>33253</v>
      </c>
      <c r="B63" t="n">
        <v>0.502</v>
      </c>
    </row>
    <row r="64" spans="1:2">
      <c r="A64" s="1" t="n">
        <v>33284</v>
      </c>
      <c r="B64" t="n">
        <v>0.334</v>
      </c>
    </row>
    <row r="65" spans="1:2">
      <c r="A65" s="1" t="n">
        <v>33312</v>
      </c>
      <c r="B65" t="n">
        <v>0.282</v>
      </c>
    </row>
    <row r="66" spans="1:2">
      <c r="A66" s="1" t="n">
        <v>33343</v>
      </c>
      <c r="B66" t="n">
        <v>0.287</v>
      </c>
    </row>
    <row r="67" spans="1:2">
      <c r="A67" s="1" t="n">
        <v>33373</v>
      </c>
      <c r="B67" t="n">
        <v>0.303</v>
      </c>
    </row>
    <row r="68" spans="1:2">
      <c r="A68" s="1" t="n">
        <v>33404</v>
      </c>
      <c r="B68" t="n">
        <v>0.297</v>
      </c>
    </row>
    <row r="69" spans="1:2">
      <c r="A69" s="1" t="n">
        <v>33434</v>
      </c>
      <c r="B69" t="n">
        <v>0.288</v>
      </c>
    </row>
    <row r="70" spans="1:2">
      <c r="A70" s="1" t="n">
        <v>33465</v>
      </c>
      <c r="B70" t="n">
        <v>0.279</v>
      </c>
    </row>
    <row r="71" spans="1:2">
      <c r="A71" s="1" t="n">
        <v>33496</v>
      </c>
      <c r="B71" t="n">
        <v>0.279</v>
      </c>
    </row>
    <row r="72" spans="1:2">
      <c r="A72" s="1" t="n">
        <v>33526</v>
      </c>
      <c r="B72" t="n">
        <v>0.295</v>
      </c>
    </row>
    <row r="73" spans="1:2">
      <c r="A73" s="1" t="n">
        <v>33557</v>
      </c>
      <c r="B73" t="n">
        <v>0.307</v>
      </c>
    </row>
    <row r="74" spans="1:2">
      <c r="A74" s="1" t="n">
        <v>33587</v>
      </c>
      <c r="B74" t="n">
        <v>0.289</v>
      </c>
    </row>
    <row r="75" spans="1:2">
      <c r="A75" s="1" t="n">
        <v>33618</v>
      </c>
      <c r="B75" t="n">
        <v>0.244</v>
      </c>
    </row>
    <row r="76" spans="1:2">
      <c r="A76" s="1" t="n">
        <v>33649</v>
      </c>
      <c r="B76" t="n">
        <v>0.256</v>
      </c>
    </row>
    <row r="77" spans="1:2">
      <c r="A77" s="1" t="n">
        <v>33678</v>
      </c>
      <c r="B77" t="n">
        <v>0.246</v>
      </c>
    </row>
    <row r="78" spans="1:2">
      <c r="A78" s="1" t="n">
        <v>33709</v>
      </c>
      <c r="B78" t="n">
        <v>0.274</v>
      </c>
    </row>
    <row r="79" spans="1:2">
      <c r="A79" s="1" t="n">
        <v>33739</v>
      </c>
      <c r="B79" t="n">
        <v>0.302</v>
      </c>
    </row>
    <row r="80" spans="1:2">
      <c r="A80" s="1" t="n">
        <v>33770</v>
      </c>
      <c r="B80" t="n">
        <v>0.325</v>
      </c>
    </row>
    <row r="81" spans="1:2">
      <c r="A81" s="1" t="n">
        <v>33800</v>
      </c>
      <c r="B81" t="n">
        <v>0.347</v>
      </c>
    </row>
    <row r="82" spans="1:2">
      <c r="A82" s="1" t="n">
        <v>33831</v>
      </c>
      <c r="B82" t="n">
        <v>0.347</v>
      </c>
    </row>
    <row r="83" spans="1:2">
      <c r="A83" s="1" t="n">
        <v>33862</v>
      </c>
      <c r="B83" t="n">
        <v>0.348</v>
      </c>
    </row>
    <row r="84" spans="1:2">
      <c r="A84" s="1" t="n">
        <v>33892</v>
      </c>
      <c r="B84" t="n">
        <v>0.374</v>
      </c>
    </row>
    <row r="85" spans="1:2">
      <c r="A85" s="1" t="n">
        <v>33923</v>
      </c>
      <c r="B85" t="n">
        <v>0.359</v>
      </c>
    </row>
    <row r="86" spans="1:2">
      <c r="A86" s="1" t="n">
        <v>33953</v>
      </c>
      <c r="B86" t="n">
        <v>0.306</v>
      </c>
    </row>
    <row r="87" spans="1:2">
      <c r="A87" s="1" t="n">
        <v>33984</v>
      </c>
      <c r="B87" t="n">
        <v>0.315</v>
      </c>
    </row>
    <row r="88" spans="1:2">
      <c r="A88" s="1" t="n">
        <v>34015</v>
      </c>
      <c r="B88" t="n">
        <v>0.309</v>
      </c>
    </row>
    <row r="89" spans="1:2">
      <c r="A89" s="1" t="n">
        <v>34043</v>
      </c>
      <c r="B89" t="n">
        <v>0.329</v>
      </c>
    </row>
    <row r="90" spans="1:2">
      <c r="A90" s="1" t="n">
        <v>34074</v>
      </c>
      <c r="B90" t="n">
        <v>0.333</v>
      </c>
    </row>
    <row r="91" spans="1:2">
      <c r="A91" s="1" t="n">
        <v>34104</v>
      </c>
      <c r="B91" t="n">
        <v>0.311</v>
      </c>
    </row>
    <row r="92" spans="1:2">
      <c r="A92" s="1" t="n">
        <v>34135</v>
      </c>
      <c r="B92" t="n">
        <v>0.302</v>
      </c>
    </row>
    <row r="93" spans="1:2">
      <c r="A93" s="1" t="n">
        <v>34165</v>
      </c>
      <c r="B93" t="n">
        <v>0.275</v>
      </c>
    </row>
    <row r="94" spans="1:2">
      <c r="A94" s="1" t="n">
        <v>34196</v>
      </c>
      <c r="B94" t="n">
        <v>0.272</v>
      </c>
    </row>
    <row r="95" spans="1:2">
      <c r="A95" s="1" t="n">
        <v>34227</v>
      </c>
      <c r="B95" t="n">
        <v>0.271</v>
      </c>
    </row>
    <row r="96" spans="1:2">
      <c r="A96" s="1" t="n">
        <v>34257</v>
      </c>
      <c r="B96" t="n">
        <v>0.287</v>
      </c>
    </row>
    <row r="97" spans="1:2">
      <c r="A97" s="1" t="n">
        <v>34288</v>
      </c>
      <c r="B97" t="n">
        <v>0.262</v>
      </c>
    </row>
    <row r="98" spans="1:2">
      <c r="A98" s="1" t="n">
        <v>34318</v>
      </c>
      <c r="B98" t="n">
        <v>0.248</v>
      </c>
    </row>
    <row r="99" spans="1:2">
      <c r="A99" s="1" t="n">
        <v>34349</v>
      </c>
      <c r="B99" t="n">
        <v>0.283</v>
      </c>
    </row>
    <row r="100" spans="1:2">
      <c r="A100" s="1" t="n">
        <v>34380</v>
      </c>
      <c r="B100" t="n">
        <v>0.338</v>
      </c>
    </row>
    <row r="101" spans="1:2">
      <c r="A101" s="1" t="n">
        <v>34408</v>
      </c>
      <c r="B101" t="n">
        <v>0.274</v>
      </c>
    </row>
    <row r="102" spans="1:2">
      <c r="A102" s="1" t="n">
        <v>34439</v>
      </c>
      <c r="B102" t="n">
        <v>0.275</v>
      </c>
    </row>
    <row r="103" spans="1:2">
      <c r="A103" s="1" t="n">
        <v>34469</v>
      </c>
      <c r="B103" t="n">
        <v>0.295</v>
      </c>
    </row>
    <row r="104" spans="1:2">
      <c r="A104" s="1" t="n">
        <v>34500</v>
      </c>
      <c r="B104" t="n">
        <v>0.335</v>
      </c>
    </row>
    <row r="105" spans="1:2">
      <c r="A105" s="1" t="n">
        <v>34530</v>
      </c>
      <c r="B105" t="n">
        <v>0.362</v>
      </c>
    </row>
    <row r="106" spans="1:2">
      <c r="A106" s="1" t="n">
        <v>34561</v>
      </c>
      <c r="B106" t="n">
        <v>0.352</v>
      </c>
    </row>
    <row r="107" spans="1:2">
      <c r="A107" s="1" t="n">
        <v>34592</v>
      </c>
      <c r="B107" t="n">
        <v>0.301</v>
      </c>
    </row>
    <row r="108" spans="1:2">
      <c r="A108" s="1" t="n">
        <v>34622</v>
      </c>
      <c r="B108" t="n">
        <v>0.316</v>
      </c>
    </row>
    <row r="109" spans="1:2">
      <c r="A109" s="1" t="n">
        <v>34653</v>
      </c>
      <c r="B109" t="n">
        <v>0.342</v>
      </c>
    </row>
    <row r="110" spans="1:2">
      <c r="A110" s="1" t="n">
        <v>34683</v>
      </c>
      <c r="B110" t="n">
        <v>0.341</v>
      </c>
    </row>
    <row r="111" spans="1:2">
      <c r="A111" s="1" t="n">
        <v>34714</v>
      </c>
      <c r="B111" t="n">
        <v>0.366</v>
      </c>
    </row>
    <row r="112" spans="1:2">
      <c r="A112" s="1" t="n">
        <v>34745</v>
      </c>
      <c r="B112" t="n">
        <v>0.354</v>
      </c>
    </row>
    <row r="113" spans="1:2">
      <c r="A113" s="1" t="n">
        <v>34773</v>
      </c>
      <c r="B113" t="n">
        <v>0.37</v>
      </c>
    </row>
    <row r="114" spans="1:2">
      <c r="A114" s="1" t="n">
        <v>34804</v>
      </c>
      <c r="B114" t="n">
        <v>0.365</v>
      </c>
    </row>
    <row r="115" spans="1:2">
      <c r="A115" s="1" t="n">
        <v>34834</v>
      </c>
      <c r="B115" t="n">
        <v>0.388</v>
      </c>
    </row>
    <row r="116" spans="1:2">
      <c r="A116" s="1" t="n">
        <v>34865</v>
      </c>
      <c r="B116" t="n">
        <v>0.387</v>
      </c>
    </row>
    <row r="117" spans="1:2">
      <c r="A117" s="1" t="n">
        <v>34895</v>
      </c>
      <c r="B117" t="n">
        <v>0.353</v>
      </c>
    </row>
    <row r="118" spans="1:2">
      <c r="A118" s="1" t="n">
        <v>34926</v>
      </c>
      <c r="B118" t="n">
        <v>0.331</v>
      </c>
    </row>
    <row r="119" spans="1:2">
      <c r="A119" s="1" t="n">
        <v>34957</v>
      </c>
      <c r="B119" t="n">
        <v>0.338</v>
      </c>
    </row>
    <row r="120" spans="1:2">
      <c r="A120" s="1" t="n">
        <v>34987</v>
      </c>
      <c r="B120" t="n">
        <v>0.341</v>
      </c>
    </row>
    <row r="121" spans="1:2">
      <c r="A121" s="1" t="n">
        <v>35018</v>
      </c>
      <c r="B121" t="n">
        <v>0.344</v>
      </c>
    </row>
    <row r="122" spans="1:2">
      <c r="A122" s="1" t="n">
        <v>35048</v>
      </c>
      <c r="B122" t="n">
        <v>0.406</v>
      </c>
    </row>
    <row r="123" spans="1:2">
      <c r="A123" s="1" t="n">
        <v>35079</v>
      </c>
      <c r="B123" t="n">
        <v>0.452</v>
      </c>
    </row>
    <row r="124" spans="1:2">
      <c r="A124" s="1" t="n">
        <v>35110</v>
      </c>
      <c r="B124" t="n">
        <v>0.401</v>
      </c>
    </row>
    <row r="125" spans="1:2">
      <c r="A125" s="1" t="n">
        <v>35139</v>
      </c>
      <c r="B125" t="n">
        <v>0.42</v>
      </c>
    </row>
    <row r="126" spans="1:2">
      <c r="A126" s="1" t="n">
        <v>35170</v>
      </c>
      <c r="B126" t="n">
        <v>0.437</v>
      </c>
    </row>
    <row r="127" spans="1:2">
      <c r="A127" s="1" t="n">
        <v>35200</v>
      </c>
      <c r="B127" t="n">
        <v>0.41</v>
      </c>
    </row>
    <row r="128" spans="1:2">
      <c r="A128" s="1" t="n">
        <v>35231</v>
      </c>
      <c r="B128" t="n">
        <v>0.374</v>
      </c>
    </row>
    <row r="129" spans="1:2">
      <c r="A129" s="1" t="n">
        <v>35261</v>
      </c>
      <c r="B129" t="n">
        <v>0.389</v>
      </c>
    </row>
    <row r="130" spans="1:2">
      <c r="A130" s="1" t="n">
        <v>35292</v>
      </c>
      <c r="B130" t="n">
        <v>0.39</v>
      </c>
    </row>
    <row r="131" spans="1:2">
      <c r="A131" s="1" t="n">
        <v>35323</v>
      </c>
      <c r="B131" t="n">
        <v>0.412</v>
      </c>
    </row>
    <row r="132" spans="1:2">
      <c r="A132" s="1" t="n">
        <v>35353</v>
      </c>
      <c r="B132" t="n">
        <v>0.45</v>
      </c>
    </row>
    <row r="133" spans="1:2">
      <c r="A133" s="1" t="n">
        <v>35384</v>
      </c>
      <c r="B133" t="n">
        <v>0.463</v>
      </c>
    </row>
    <row r="134" spans="1:2">
      <c r="A134" s="1" t="n">
        <v>35414</v>
      </c>
      <c r="B134" t="n">
        <v>0.46</v>
      </c>
    </row>
    <row r="135" spans="1:2">
      <c r="A135" s="1" t="n">
        <v>35445</v>
      </c>
      <c r="B135" t="n">
        <v>0.429</v>
      </c>
    </row>
    <row r="136" spans="1:2">
      <c r="A136" s="1" t="n">
        <v>35476</v>
      </c>
      <c r="B136" t="n">
        <v>0.393</v>
      </c>
    </row>
    <row r="137" spans="1:2">
      <c r="A137" s="1" t="n">
        <v>35504</v>
      </c>
      <c r="B137" t="n">
        <v>0.358</v>
      </c>
    </row>
    <row r="138" spans="1:2">
      <c r="A138" s="1" t="n">
        <v>35535</v>
      </c>
      <c r="B138" t="n">
        <v>0.361</v>
      </c>
    </row>
    <row r="139" spans="1:2">
      <c r="A139" s="1" t="n">
        <v>35565</v>
      </c>
      <c r="B139" t="n">
        <v>0.358</v>
      </c>
    </row>
    <row r="140" spans="1:2">
      <c r="A140" s="1" t="n">
        <v>35596</v>
      </c>
      <c r="B140" t="n">
        <v>0.367</v>
      </c>
    </row>
    <row r="141" spans="1:2">
      <c r="A141" s="1" t="n">
        <v>35626</v>
      </c>
      <c r="B141" t="n">
        <v>0.365</v>
      </c>
    </row>
    <row r="142" spans="1:2">
      <c r="A142" s="1" t="n">
        <v>35657</v>
      </c>
      <c r="B142" t="n">
        <v>0.383</v>
      </c>
    </row>
    <row r="143" spans="1:2">
      <c r="A143" s="1" t="n">
        <v>35688</v>
      </c>
      <c r="B143" t="n">
        <v>0.387</v>
      </c>
    </row>
    <row r="144" spans="1:2">
      <c r="A144" s="1" t="n">
        <v>35718</v>
      </c>
      <c r="B144" t="n">
        <v>0.42</v>
      </c>
    </row>
    <row r="145" spans="1:2">
      <c r="A145" s="1" t="n">
        <v>35749</v>
      </c>
      <c r="B145" t="n">
        <v>0.435</v>
      </c>
    </row>
    <row r="146" spans="1:2">
      <c r="A146" s="1" t="n">
        <v>35779</v>
      </c>
      <c r="B146" t="n">
        <v>0.356</v>
      </c>
    </row>
    <row r="147" spans="1:2">
      <c r="A147" s="1" t="n">
        <v>35810</v>
      </c>
      <c r="B147" t="n">
        <v>0.311</v>
      </c>
    </row>
    <row r="148" spans="1:2">
      <c r="A148" s="1" t="n">
        <v>35841</v>
      </c>
      <c r="B148" t="n">
        <v>0.283</v>
      </c>
    </row>
    <row r="149" spans="1:2">
      <c r="A149" s="1" t="n">
        <v>35869</v>
      </c>
      <c r="B149" t="n">
        <v>0.264</v>
      </c>
    </row>
    <row r="150" spans="1:2">
      <c r="A150" s="1" t="n">
        <v>35900</v>
      </c>
      <c r="B150" t="n">
        <v>0.303</v>
      </c>
    </row>
    <row r="151" spans="1:2">
      <c r="A151" s="1" t="n">
        <v>35930</v>
      </c>
      <c r="B151" t="n">
        <v>0.295</v>
      </c>
    </row>
    <row r="152" spans="1:2">
      <c r="A152" s="1" t="n">
        <v>35961</v>
      </c>
      <c r="B152" t="n">
        <v>0.279</v>
      </c>
    </row>
    <row r="153" spans="1:2">
      <c r="A153" s="1" t="n">
        <v>35991</v>
      </c>
      <c r="B153" t="n">
        <v>0.296</v>
      </c>
    </row>
    <row r="154" spans="1:2">
      <c r="A154" s="1" t="n">
        <v>36022</v>
      </c>
      <c r="B154" t="n">
        <v>0.265</v>
      </c>
    </row>
    <row r="155" spans="1:2">
      <c r="A155" s="1" t="n">
        <v>36053</v>
      </c>
      <c r="B155" t="n">
        <v>0.279</v>
      </c>
    </row>
    <row r="156" spans="1:2">
      <c r="A156" s="1" t="n">
        <v>36083</v>
      </c>
      <c r="B156" t="n">
        <v>0.282</v>
      </c>
    </row>
    <row r="157" spans="1:2">
      <c r="A157" s="1" t="n">
        <v>36114</v>
      </c>
      <c r="B157" t="n">
        <v>0.26</v>
      </c>
    </row>
    <row r="158" spans="1:2">
      <c r="A158" s="1" t="n">
        <v>36144</v>
      </c>
      <c r="B158" t="n">
        <v>0.233</v>
      </c>
    </row>
    <row r="159" spans="1:2">
      <c r="A159" s="1" t="n">
        <v>36175</v>
      </c>
      <c r="B159" t="n">
        <v>0.256</v>
      </c>
    </row>
    <row r="160" spans="1:2">
      <c r="A160" s="1" t="n">
        <v>36206</v>
      </c>
      <c r="B160" t="n">
        <v>0.219</v>
      </c>
    </row>
    <row r="161" spans="1:2">
      <c r="A161" s="1" t="n">
        <v>36234</v>
      </c>
      <c r="B161" t="n">
        <v>0.251</v>
      </c>
    </row>
    <row r="162" spans="1:2">
      <c r="A162" s="1" t="n">
        <v>36265</v>
      </c>
      <c r="B162" t="n">
        <v>0.304</v>
      </c>
    </row>
    <row r="163" spans="1:2">
      <c r="A163" s="1" t="n">
        <v>36295</v>
      </c>
      <c r="B163" t="n">
        <v>0.325</v>
      </c>
    </row>
    <row r="164" spans="1:2">
      <c r="A164" s="1" t="n">
        <v>36326</v>
      </c>
      <c r="B164" t="n">
        <v>0.326</v>
      </c>
    </row>
    <row r="165" spans="1:2">
      <c r="A165" s="1" t="n">
        <v>36356</v>
      </c>
      <c r="B165" t="n">
        <v>0.361</v>
      </c>
    </row>
    <row r="166" spans="1:2">
      <c r="A166" s="1" t="n">
        <v>36387</v>
      </c>
      <c r="B166" t="n">
        <v>0.427</v>
      </c>
    </row>
    <row r="167" spans="1:2">
      <c r="A167" s="1" t="n">
        <v>36418</v>
      </c>
      <c r="B167" t="n">
        <v>0.467</v>
      </c>
    </row>
    <row r="168" spans="1:2">
      <c r="A168" s="1" t="n">
        <v>36448</v>
      </c>
      <c r="B168" t="n">
        <v>0.448</v>
      </c>
    </row>
    <row r="169" spans="1:2">
      <c r="A169" s="1" t="n">
        <v>36479</v>
      </c>
      <c r="B169" t="n">
        <v>0.468</v>
      </c>
    </row>
    <row r="170" spans="1:2">
      <c r="A170" s="1" t="n">
        <v>36509</v>
      </c>
      <c r="B170" t="n">
        <v>0.472</v>
      </c>
    </row>
    <row r="171" spans="1:2">
      <c r="A171" s="1" t="n">
        <v>36540</v>
      </c>
      <c r="B171" t="n">
        <v>0.49</v>
      </c>
    </row>
    <row r="172" spans="1:2">
      <c r="A172" s="1" t="n">
        <v>36571</v>
      </c>
      <c r="B172" t="n">
        <v>0.539</v>
      </c>
    </row>
    <row r="173" spans="1:2">
      <c r="A173" s="1" t="n">
        <v>36600</v>
      </c>
      <c r="B173" t="n">
        <v>0.519</v>
      </c>
    </row>
    <row r="174" spans="1:2">
      <c r="A174" s="1" t="n">
        <v>36631</v>
      </c>
      <c r="B174" t="n">
        <v>0.482</v>
      </c>
    </row>
    <row r="175" spans="1:2">
      <c r="A175" s="1" t="n">
        <v>36661</v>
      </c>
      <c r="B175" t="n">
        <v>0.549</v>
      </c>
    </row>
    <row r="176" spans="1:2">
      <c r="A176" s="1" t="n">
        <v>36692</v>
      </c>
      <c r="B176" t="n">
        <v>0.6</v>
      </c>
    </row>
    <row r="177" spans="1:2">
      <c r="A177" s="1" t="n">
        <v>36722</v>
      </c>
      <c r="B177" t="n">
        <v>0.589</v>
      </c>
    </row>
    <row r="178" spans="1:2">
      <c r="A178" s="1" t="n">
        <v>36753</v>
      </c>
      <c r="B178" t="n">
        <v>0.539</v>
      </c>
    </row>
    <row r="179" spans="1:2">
      <c r="A179" s="1" t="n">
        <v>36784</v>
      </c>
      <c r="B179" t="n">
        <v>0.645</v>
      </c>
    </row>
    <row r="180" spans="1:2">
      <c r="A180" s="1" t="n">
        <v>36814</v>
      </c>
      <c r="B180" t="n">
        <v>0.638</v>
      </c>
    </row>
    <row r="181" spans="1:2">
      <c r="A181" s="1" t="n">
        <v>36845</v>
      </c>
      <c r="B181" t="n">
        <v>0.613</v>
      </c>
    </row>
    <row r="182" spans="1:2">
      <c r="A182" s="1" t="n">
        <v>36875</v>
      </c>
      <c r="B182" t="n">
        <v>0.579</v>
      </c>
    </row>
    <row r="183" spans="1:2">
      <c r="A183" s="1" t="n">
        <v>36906</v>
      </c>
      <c r="B183" t="n">
        <v>0.5639999999999999</v>
      </c>
    </row>
    <row r="184" spans="1:2">
      <c r="A184" s="1" t="n">
        <v>36937</v>
      </c>
      <c r="B184" t="n">
        <v>0.5590000000000001</v>
      </c>
    </row>
    <row r="185" spans="1:2">
      <c r="A185" s="1" t="n">
        <v>36965</v>
      </c>
      <c r="B185" t="n">
        <v>0.518</v>
      </c>
    </row>
    <row r="186" spans="1:2">
      <c r="A186" s="1" t="n">
        <v>36996</v>
      </c>
      <c r="B186" t="n">
        <v>0.483</v>
      </c>
    </row>
    <row r="187" spans="1:2">
      <c r="A187" s="1" t="n">
        <v>37026</v>
      </c>
      <c r="B187" t="n">
        <v>0.503</v>
      </c>
    </row>
    <row r="188" spans="1:2">
      <c r="A188" s="1" t="n">
        <v>37057</v>
      </c>
      <c r="B188" t="n">
        <v>0.479</v>
      </c>
    </row>
    <row r="189" spans="1:2">
      <c r="A189" s="1" t="n">
        <v>37087</v>
      </c>
      <c r="B189" t="n">
        <v>0.463</v>
      </c>
    </row>
    <row r="190" spans="1:2">
      <c r="A190" s="1" t="n">
        <v>37118</v>
      </c>
      <c r="B190" t="n">
        <v>0.457</v>
      </c>
    </row>
    <row r="191" spans="1:2">
      <c r="A191" s="1" t="n">
        <v>37149</v>
      </c>
      <c r="B191" t="n">
        <v>0.489</v>
      </c>
    </row>
    <row r="192" spans="1:2">
      <c r="A192" s="1" t="n">
        <v>37179</v>
      </c>
      <c r="B192" t="n">
        <v>0.424</v>
      </c>
    </row>
    <row r="193" spans="1:2">
      <c r="A193" s="1" t="n">
        <v>37210</v>
      </c>
      <c r="B193" t="n">
        <v>0.369</v>
      </c>
    </row>
    <row r="194" spans="1:2">
      <c r="A194" s="1" t="n">
        <v>37240</v>
      </c>
      <c r="B194" t="n">
        <v>0.363</v>
      </c>
    </row>
    <row r="195" spans="1:2">
      <c r="A195" s="1" t="n">
        <v>37271</v>
      </c>
      <c r="B195" t="n">
        <v>0.382</v>
      </c>
    </row>
    <row r="196" spans="1:2">
      <c r="A196" s="1" t="n">
        <v>37302</v>
      </c>
      <c r="B196" t="n">
        <v>0.359</v>
      </c>
    </row>
    <row r="197" spans="1:2">
      <c r="A197" s="1" t="n">
        <v>37330</v>
      </c>
      <c r="B197" t="n">
        <v>0.437</v>
      </c>
    </row>
    <row r="198" spans="1:2">
      <c r="A198" s="1" t="n">
        <v>37361</v>
      </c>
      <c r="B198" t="n">
        <v>0.512</v>
      </c>
    </row>
    <row r="199" spans="1:2">
      <c r="A199" s="1" t="n">
        <v>37391</v>
      </c>
      <c r="B199" t="n">
        <v>0.545</v>
      </c>
    </row>
    <row r="200" spans="1:2">
      <c r="A200" s="1" t="n">
        <v>37422</v>
      </c>
      <c r="B200" t="n">
        <v>0.534</v>
      </c>
    </row>
    <row r="201" spans="1:2">
      <c r="A201" s="1" t="n">
        <v>37452</v>
      </c>
      <c r="B201" t="n">
        <v>0.537</v>
      </c>
    </row>
    <row r="202" spans="1:2">
      <c r="A202" s="1" t="n">
        <v>37483</v>
      </c>
      <c r="B202" t="n">
        <v>0.584</v>
      </c>
    </row>
    <row r="203" spans="1:2">
      <c r="A203" s="1" t="n">
        <v>37514</v>
      </c>
      <c r="B203" t="n">
        <v>0.587</v>
      </c>
    </row>
    <row r="204" spans="1:2">
      <c r="A204" s="1" t="n">
        <v>37544</v>
      </c>
      <c r="B204" t="n">
        <v>0.607</v>
      </c>
    </row>
    <row r="205" spans="1:2">
      <c r="A205" s="1" t="n">
        <v>37575</v>
      </c>
      <c r="B205" t="n">
        <v>0.587</v>
      </c>
    </row>
    <row r="206" spans="1:2">
      <c r="A206" s="1" t="n">
        <v>37605</v>
      </c>
      <c r="B206" t="n">
        <v>0.641</v>
      </c>
    </row>
    <row r="207" spans="1:2">
      <c r="A207" s="1" t="n">
        <v>37636</v>
      </c>
      <c r="B207" t="n">
        <v>0.731</v>
      </c>
    </row>
    <row r="208" spans="1:2">
      <c r="A208" s="1" t="n">
        <v>37667</v>
      </c>
      <c r="B208" t="n">
        <v>0.873</v>
      </c>
    </row>
    <row r="209" spans="1:2">
      <c r="A209" s="1" t="n">
        <v>37695</v>
      </c>
      <c r="B209" t="n">
        <v>0.774</v>
      </c>
    </row>
    <row r="210" spans="1:2">
      <c r="A210" s="1" t="n">
        <v>37726</v>
      </c>
      <c r="B210" t="n">
        <v>0.569</v>
      </c>
    </row>
    <row r="211" spans="1:2">
      <c r="A211" s="1" t="n">
        <v>37756</v>
      </c>
      <c r="B211" t="n">
        <v>0.572</v>
      </c>
    </row>
    <row r="212" spans="1:2">
      <c r="A212" s="1" t="n">
        <v>37787</v>
      </c>
      <c r="B212" t="n">
        <v>0.58</v>
      </c>
    </row>
    <row r="213" spans="1:2">
      <c r="A213" s="1" t="n">
        <v>37817</v>
      </c>
      <c r="B213" t="n">
        <v>0.617</v>
      </c>
    </row>
    <row r="214" spans="1:2">
      <c r="A214" s="1" t="n">
        <v>37848</v>
      </c>
      <c r="B214" t="n">
        <v>0.634</v>
      </c>
    </row>
    <row r="215" spans="1:2">
      <c r="A215" s="1" t="n">
        <v>37879</v>
      </c>
      <c r="B215" t="n">
        <v>0.586</v>
      </c>
    </row>
    <row r="216" spans="1:2">
      <c r="A216" s="1" t="n">
        <v>37909</v>
      </c>
      <c r="B216" t="n">
        <v>0.601</v>
      </c>
    </row>
    <row r="217" spans="1:2">
      <c r="A217" s="1" t="n">
        <v>37940</v>
      </c>
      <c r="B217" t="n">
        <v>0.627</v>
      </c>
    </row>
    <row r="218" spans="1:2">
      <c r="A218" s="1" t="n">
        <v>37970</v>
      </c>
      <c r="B218" t="n">
        <v>0.623</v>
      </c>
    </row>
    <row r="219" spans="1:2">
      <c r="A219" s="1" t="n">
        <v>38001</v>
      </c>
      <c r="B219" t="n">
        <v>0.6899999999999999</v>
      </c>
    </row>
    <row r="220" spans="1:2">
      <c r="A220" s="1" t="n">
        <v>38032</v>
      </c>
      <c r="B220" t="n">
        <v>0.697</v>
      </c>
    </row>
    <row r="221" spans="1:2">
      <c r="A221" s="1" t="n">
        <v>38061</v>
      </c>
      <c r="B221" t="n">
        <v>0.628</v>
      </c>
    </row>
    <row r="222" spans="1:2">
      <c r="A222" s="1" t="n">
        <v>38092</v>
      </c>
      <c r="B222" t="n">
        <v>0.646</v>
      </c>
    </row>
    <row r="223" spans="1:2">
      <c r="A223" s="1" t="n">
        <v>38122</v>
      </c>
      <c r="B223" t="n">
        <v>0.695</v>
      </c>
    </row>
    <row r="224" spans="1:2">
      <c r="A224" s="1" t="n">
        <v>38153</v>
      </c>
      <c r="B224" t="n">
        <v>0.701</v>
      </c>
    </row>
    <row r="225" spans="1:2">
      <c r="A225" s="1" t="n">
        <v>38183</v>
      </c>
      <c r="B225" t="n">
        <v>0.668</v>
      </c>
    </row>
    <row r="226" spans="1:2">
      <c r="A226" s="1" t="n">
        <v>38214</v>
      </c>
      <c r="B226" t="n">
        <v>0.6840000000000001</v>
      </c>
    </row>
    <row r="227" spans="1:2">
      <c r="A227" s="1" t="n">
        <v>38245</v>
      </c>
      <c r="B227" t="n">
        <v>0.679</v>
      </c>
    </row>
    <row r="228" spans="1:2">
      <c r="A228" s="1" t="n">
        <v>38275</v>
      </c>
      <c r="B228" t="n">
        <v>0.786</v>
      </c>
    </row>
    <row r="229" spans="1:2">
      <c r="A229" s="1" t="n">
        <v>38306</v>
      </c>
      <c r="B229" t="n">
        <v>0.712</v>
      </c>
    </row>
    <row r="230" spans="1:2">
      <c r="A230" s="1" t="n">
        <v>38336</v>
      </c>
      <c r="B230" t="n">
        <v>0.626</v>
      </c>
    </row>
    <row r="231" spans="1:2">
      <c r="A231" s="1" t="n">
        <v>38367</v>
      </c>
      <c r="B231" t="n">
        <v>0.721</v>
      </c>
    </row>
    <row r="232" spans="1:2">
      <c r="A232" s="1" t="n">
        <v>38398</v>
      </c>
      <c r="B232" t="n">
        <v>0.722</v>
      </c>
    </row>
    <row r="233" spans="1:2">
      <c r="A233" s="1" t="n">
        <v>38426</v>
      </c>
      <c r="B233" t="n">
        <v>0.829</v>
      </c>
    </row>
    <row r="234" spans="1:2">
      <c r="A234" s="1" t="n">
        <v>38457</v>
      </c>
      <c r="B234" t="n">
        <v>0.896</v>
      </c>
    </row>
    <row r="235" spans="1:2">
      <c r="A235" s="1" t="n">
        <v>38487</v>
      </c>
      <c r="B235" t="n">
        <v>0.891</v>
      </c>
    </row>
    <row r="236" spans="1:2">
      <c r="A236" s="1" t="n">
        <v>38518</v>
      </c>
      <c r="B236" t="n">
        <v>0.905</v>
      </c>
    </row>
    <row r="237" spans="1:2">
      <c r="A237" s="1" t="n">
        <v>38548</v>
      </c>
      <c r="B237" t="n">
        <v>1.011</v>
      </c>
    </row>
    <row r="238" spans="1:2">
      <c r="A238" s="1" t="n">
        <v>38579</v>
      </c>
      <c r="B238" t="n">
        <v>1.151</v>
      </c>
    </row>
    <row r="239" spans="1:2">
      <c r="A239" s="1" t="n">
        <v>38610</v>
      </c>
      <c r="B239" t="n">
        <v>1.219</v>
      </c>
    </row>
    <row r="240" spans="1:2">
      <c r="A240" s="1" t="n">
        <v>38640</v>
      </c>
      <c r="B240" t="n">
        <v>1.247</v>
      </c>
    </row>
    <row r="241" spans="1:2">
      <c r="A241" s="1" t="n">
        <v>38671</v>
      </c>
      <c r="B241" t="n">
        <v>1.114</v>
      </c>
    </row>
    <row r="242" spans="1:2">
      <c r="A242" s="1" t="n">
        <v>38701</v>
      </c>
      <c r="B242" t="n">
        <v>1.196</v>
      </c>
    </row>
    <row r="243" spans="1:2">
      <c r="A243" s="1" t="n">
        <v>38732</v>
      </c>
      <c r="B243" t="n">
        <v>1.182</v>
      </c>
    </row>
    <row r="244" spans="1:2">
      <c r="A244" s="1" t="n">
        <v>38763</v>
      </c>
      <c r="B244" t="n">
        <v>1.194</v>
      </c>
    </row>
    <row r="245" spans="1:2">
      <c r="A245" s="1" t="n">
        <v>38791</v>
      </c>
      <c r="B245" t="n">
        <v>1.192</v>
      </c>
    </row>
    <row r="246" spans="1:2">
      <c r="A246" s="1" t="n">
        <v>38822</v>
      </c>
      <c r="B246" t="n">
        <v>1.18</v>
      </c>
    </row>
    <row r="247" spans="1:2">
      <c r="A247" s="1" t="n">
        <v>38852</v>
      </c>
      <c r="B247" t="n">
        <v>1.243</v>
      </c>
    </row>
    <row r="248" spans="1:2">
      <c r="A248" s="1" t="n">
        <v>38883</v>
      </c>
      <c r="B248" t="n">
        <v>1.169</v>
      </c>
    </row>
    <row r="249" spans="1:2">
      <c r="A249" s="1" t="n">
        <v>38913</v>
      </c>
      <c r="B249" t="n">
        <v>1.195</v>
      </c>
    </row>
    <row r="250" spans="1:2">
      <c r="A250" s="1" t="n">
        <v>38944</v>
      </c>
      <c r="B250" t="n">
        <v>1.246</v>
      </c>
    </row>
    <row r="251" spans="1:2">
      <c r="A251" s="1" t="n">
        <v>38975</v>
      </c>
      <c r="B251" t="n">
        <v>1.073</v>
      </c>
    </row>
    <row r="252" spans="1:2">
      <c r="A252" s="1" t="n">
        <v>39005</v>
      </c>
      <c r="B252" t="n">
        <v>1.025</v>
      </c>
    </row>
    <row r="253" spans="1:2">
      <c r="A253" s="1" t="n">
        <v>39036</v>
      </c>
      <c r="B253" t="n">
        <v>1.025</v>
      </c>
    </row>
    <row r="254" spans="1:2">
      <c r="A254" s="1" t="n">
        <v>39066</v>
      </c>
      <c r="B254" t="n">
        <v>1.043</v>
      </c>
    </row>
    <row r="255" spans="1:2">
      <c r="A255" s="1" t="n">
        <v>39097</v>
      </c>
      <c r="B255" t="n">
        <v>0.976</v>
      </c>
    </row>
    <row r="256" spans="1:2">
      <c r="A256" s="1" t="n">
        <v>39128</v>
      </c>
      <c r="B256" t="n">
        <v>1.073</v>
      </c>
    </row>
    <row r="257" spans="1:2">
      <c r="A257" s="1" t="n">
        <v>39156</v>
      </c>
      <c r="B257" t="n">
        <v>1.076</v>
      </c>
    </row>
    <row r="258" spans="1:2">
      <c r="A258" s="1" t="n">
        <v>39187</v>
      </c>
      <c r="B258" t="n">
        <v>1.15</v>
      </c>
    </row>
    <row r="259" spans="1:2">
      <c r="A259" s="1" t="n">
        <v>39217</v>
      </c>
      <c r="B259" t="n">
        <v>1.238</v>
      </c>
    </row>
    <row r="260" spans="1:2">
      <c r="A260" s="1" t="n">
        <v>39248</v>
      </c>
      <c r="B260" t="n">
        <v>1.28</v>
      </c>
    </row>
    <row r="261" spans="1:2">
      <c r="A261" s="1" t="n">
        <v>39278</v>
      </c>
      <c r="B261" t="n">
        <v>1.378</v>
      </c>
    </row>
    <row r="262" spans="1:2">
      <c r="A262" s="1" t="n">
        <v>39309</v>
      </c>
      <c r="B262" t="n">
        <v>1.367</v>
      </c>
    </row>
    <row r="263" spans="1:2">
      <c r="A263" s="1" t="n">
        <v>39340</v>
      </c>
      <c r="B263" t="n">
        <v>1.393</v>
      </c>
    </row>
    <row r="264" spans="1:2">
      <c r="A264" s="1" t="n">
        <v>39370</v>
      </c>
      <c r="B264" t="n">
        <v>1.536</v>
      </c>
    </row>
    <row r="265" spans="1:2">
      <c r="A265" s="1" t="n">
        <v>39401</v>
      </c>
      <c r="B265" t="n">
        <v>1.742</v>
      </c>
    </row>
    <row r="266" spans="1:2">
      <c r="A266" s="1" t="n">
        <v>39431</v>
      </c>
      <c r="B266" t="n">
        <v>1.765</v>
      </c>
    </row>
    <row r="267" spans="1:2">
      <c r="A267" s="1" t="n">
        <v>39462</v>
      </c>
      <c r="B267" t="n">
        <v>1.764</v>
      </c>
    </row>
    <row r="268" spans="1:2">
      <c r="A268" s="1" t="n">
        <v>39493</v>
      </c>
      <c r="B268" t="n">
        <v>1.714</v>
      </c>
    </row>
    <row r="269" spans="1:2">
      <c r="A269" s="1" t="n">
        <v>39522</v>
      </c>
      <c r="B269" t="n">
        <v>1.769</v>
      </c>
    </row>
    <row r="270" spans="1:2">
      <c r="A270" s="1" t="n">
        <v>39553</v>
      </c>
      <c r="B270" t="n">
        <v>1.88</v>
      </c>
    </row>
    <row r="271" spans="1:2">
      <c r="A271" s="1" t="n">
        <v>39583</v>
      </c>
      <c r="B271" t="n">
        <v>2.042</v>
      </c>
    </row>
    <row r="272" spans="1:2">
      <c r="A272" s="1" t="n">
        <v>39614</v>
      </c>
      <c r="B272" t="n">
        <v>2.274</v>
      </c>
    </row>
    <row r="273" spans="1:2">
      <c r="A273" s="1" t="n">
        <v>39644</v>
      </c>
      <c r="B273" t="n">
        <v>2.636</v>
      </c>
    </row>
    <row r="274" spans="1:2">
      <c r="A274" s="1" t="n">
        <v>39675</v>
      </c>
      <c r="B274" t="n">
        <v>2.486</v>
      </c>
    </row>
    <row r="275" spans="1:2">
      <c r="A275" s="1" t="n">
        <v>39706</v>
      </c>
      <c r="B275" t="n">
        <v>2.179</v>
      </c>
    </row>
    <row r="276" spans="1:2">
      <c r="A276" s="1" t="n">
        <v>39736</v>
      </c>
      <c r="B276" t="n">
        <v>1.592</v>
      </c>
    </row>
    <row r="277" spans="1:2">
      <c r="A277" s="1" t="n">
        <v>39767</v>
      </c>
      <c r="B277" t="n">
        <v>1.004</v>
      </c>
    </row>
    <row r="278" spans="1:2">
      <c r="A278" s="1" t="n">
        <v>39797</v>
      </c>
      <c r="B278" t="n">
        <v>0.876</v>
      </c>
    </row>
    <row r="279" spans="1:2">
      <c r="A279" s="1" t="n">
        <v>39828</v>
      </c>
      <c r="B279" t="n">
        <v>0.926</v>
      </c>
    </row>
    <row r="280" spans="1:2">
      <c r="A280" s="1" t="n">
        <v>39859</v>
      </c>
      <c r="B280" t="n">
        <v>0.954</v>
      </c>
    </row>
    <row r="281" spans="1:2">
      <c r="A281" s="1" t="n">
        <v>39887</v>
      </c>
      <c r="B281" t="n">
        <v>0.952</v>
      </c>
    </row>
    <row r="282" spans="1:2">
      <c r="A282" s="1" t="n">
        <v>39918</v>
      </c>
      <c r="B282" t="n">
        <v>1.017</v>
      </c>
    </row>
    <row r="283" spans="1:2">
      <c r="A283" s="1" t="n">
        <v>39948</v>
      </c>
      <c r="B283" t="n">
        <v>1.195</v>
      </c>
    </row>
    <row r="284" spans="1:2">
      <c r="A284" s="1" t="n">
        <v>39979</v>
      </c>
      <c r="B284" t="n">
        <v>1.381</v>
      </c>
    </row>
    <row r="285" spans="1:2">
      <c r="A285" s="1" t="n">
        <v>40009</v>
      </c>
      <c r="B285" t="n">
        <v>1.405</v>
      </c>
    </row>
    <row r="286" spans="1:2">
      <c r="A286" s="1" t="n">
        <v>40040</v>
      </c>
      <c r="B286" t="n">
        <v>1.572</v>
      </c>
    </row>
    <row r="287" spans="1:2">
      <c r="A287" s="1" t="n">
        <v>40071</v>
      </c>
      <c r="B287" t="n">
        <v>1.549</v>
      </c>
    </row>
    <row r="288" spans="1:2">
      <c r="A288" s="1" t="n">
        <v>40101</v>
      </c>
      <c r="B288" t="n">
        <v>1.56</v>
      </c>
    </row>
    <row r="289" spans="1:2">
      <c r="A289" s="1" t="n">
        <v>40132</v>
      </c>
      <c r="B289" t="n">
        <v>1.711</v>
      </c>
    </row>
    <row r="290" spans="1:2">
      <c r="A290" s="1" t="n">
        <v>40162</v>
      </c>
      <c r="B290" t="n">
        <v>1.685</v>
      </c>
    </row>
    <row r="291" spans="1:2">
      <c r="A291" s="1" t="n">
        <v>40193</v>
      </c>
      <c r="B291" t="n">
        <v>1.721</v>
      </c>
    </row>
    <row r="292" spans="1:2">
      <c r="A292" s="1" t="n">
        <v>40224</v>
      </c>
      <c r="B292" t="n">
        <v>1.666</v>
      </c>
    </row>
    <row r="293" spans="1:2">
      <c r="A293" s="1" t="n">
        <v>40252</v>
      </c>
      <c r="B293" t="n">
        <v>1.711</v>
      </c>
    </row>
    <row r="294" spans="1:2">
      <c r="A294" s="1" t="n">
        <v>40283</v>
      </c>
      <c r="B294" t="n">
        <v>1.748</v>
      </c>
    </row>
    <row r="295" spans="1:2">
      <c r="A295" s="1" t="n">
        <v>40313</v>
      </c>
      <c r="B295" t="n">
        <v>1.675</v>
      </c>
    </row>
    <row r="296" spans="1:2">
      <c r="A296" s="1" t="n">
        <v>40344</v>
      </c>
      <c r="B296" t="n">
        <v>1.612</v>
      </c>
    </row>
    <row r="297" spans="1:2">
      <c r="A297" s="1" t="n">
        <v>40374</v>
      </c>
      <c r="B297" t="n">
        <v>1.629</v>
      </c>
    </row>
    <row r="298" spans="1:2">
      <c r="A298" s="1" t="n">
        <v>40405</v>
      </c>
      <c r="B298" t="n">
        <v>1.642</v>
      </c>
    </row>
    <row r="299" spans="1:2">
      <c r="A299" s="1" t="n">
        <v>40436</v>
      </c>
      <c r="B299" t="n">
        <v>1.632</v>
      </c>
    </row>
    <row r="300" spans="1:2">
      <c r="A300" s="1" t="n">
        <v>40466</v>
      </c>
      <c r="B300" t="n">
        <v>1.712</v>
      </c>
    </row>
    <row r="301" spans="1:2">
      <c r="A301" s="1" t="n">
        <v>40497</v>
      </c>
      <c r="B301" t="n">
        <v>1.768</v>
      </c>
    </row>
    <row r="302" spans="1:2">
      <c r="A302" s="1" t="n">
        <v>40527</v>
      </c>
      <c r="B302" t="n">
        <v>1.865</v>
      </c>
    </row>
    <row r="303" spans="1:2">
      <c r="A303" s="1" t="n">
        <v>40558</v>
      </c>
      <c r="B303" t="n">
        <v>1.918</v>
      </c>
    </row>
    <row r="304" spans="1:2">
      <c r="A304" s="1" t="n">
        <v>40589</v>
      </c>
      <c r="B304" t="n">
        <v>2.086</v>
      </c>
    </row>
    <row r="305" spans="1:2">
      <c r="A305" s="1" t="n">
        <v>40617</v>
      </c>
      <c r="B305" t="n">
        <v>2.321</v>
      </c>
    </row>
    <row r="306" spans="1:2">
      <c r="A306" s="1" t="n">
        <v>40648</v>
      </c>
      <c r="B306" t="n">
        <v>2.448</v>
      </c>
    </row>
    <row r="307" spans="1:2">
      <c r="A307" s="1" t="n">
        <v>40678</v>
      </c>
      <c r="B307" t="n">
        <v>2.392</v>
      </c>
    </row>
    <row r="308" spans="1:2">
      <c r="A308" s="1" t="n">
        <v>40709</v>
      </c>
      <c r="B308" t="n">
        <v>2.402</v>
      </c>
    </row>
    <row r="309" spans="1:2">
      <c r="A309" s="1" t="n">
        <v>40739</v>
      </c>
      <c r="B309" t="n">
        <v>2.474</v>
      </c>
    </row>
    <row r="310" spans="1:2">
      <c r="A310" s="1" t="n">
        <v>40770</v>
      </c>
      <c r="B310" t="n">
        <v>2.392</v>
      </c>
    </row>
    <row r="311" spans="1:2">
      <c r="A311" s="1" t="n">
        <v>40801</v>
      </c>
      <c r="B311" t="n">
        <v>2.369</v>
      </c>
    </row>
    <row r="312" spans="1:2">
      <c r="A312" s="1" t="n">
        <v>40831</v>
      </c>
      <c r="B312" t="n">
        <v>2.406</v>
      </c>
    </row>
    <row r="313" spans="1:2">
      <c r="A313" s="1" t="n">
        <v>40862</v>
      </c>
      <c r="B313" t="n">
        <v>2.459</v>
      </c>
    </row>
    <row r="314" spans="1:2">
      <c r="A314" s="1" t="n">
        <v>40892</v>
      </c>
      <c r="B314" t="n">
        <v>2.371</v>
      </c>
    </row>
    <row r="315" spans="1:2">
      <c r="A315" s="1" t="n">
        <v>40923</v>
      </c>
      <c r="B315" t="n">
        <v>2.512</v>
      </c>
    </row>
    <row r="316" spans="1:2">
      <c r="A316" s="1" t="n">
        <v>40954</v>
      </c>
      <c r="B316" t="n">
        <v>2.654</v>
      </c>
    </row>
    <row r="317" spans="1:2">
      <c r="A317" s="1" t="n">
        <v>40983</v>
      </c>
      <c r="B317" t="n">
        <v>2.772</v>
      </c>
    </row>
    <row r="318" spans="1:2">
      <c r="A318" s="1" t="n">
        <v>41014</v>
      </c>
      <c r="B318" t="n">
        <v>2.67</v>
      </c>
    </row>
    <row r="319" spans="1:2">
      <c r="A319" s="1" t="n">
        <v>41044</v>
      </c>
      <c r="B319" t="n">
        <v>2.527</v>
      </c>
    </row>
    <row r="320" spans="1:2">
      <c r="A320" s="1" t="n">
        <v>41075</v>
      </c>
      <c r="B320" t="n">
        <v>2.211</v>
      </c>
    </row>
    <row r="321" spans="1:2">
      <c r="A321" s="1" t="n">
        <v>41105</v>
      </c>
      <c r="B321" t="n">
        <v>2.234</v>
      </c>
    </row>
    <row r="322" spans="1:2">
      <c r="A322" s="1" t="n">
        <v>41136</v>
      </c>
      <c r="B322" t="n">
        <v>2.483</v>
      </c>
    </row>
    <row r="323" spans="1:2">
      <c r="A323" s="1" t="n">
        <v>41153</v>
      </c>
      <c r="B323" t="n">
        <v>2.501</v>
      </c>
    </row>
    <row r="324" spans="1:2">
      <c r="A324" s="1" t="n">
        <v>41197</v>
      </c>
      <c r="B324" t="n">
        <v>2.409</v>
      </c>
    </row>
    <row r="325" spans="1:2">
      <c r="A325" s="1" t="n">
        <v>41228</v>
      </c>
      <c r="B325" t="n">
        <v>2.3</v>
      </c>
    </row>
    <row r="326" spans="1:2">
      <c r="A326" s="1" t="n">
        <v>41258</v>
      </c>
      <c r="B326" t="n">
        <v>2.268</v>
      </c>
    </row>
    <row r="327" spans="1:2">
      <c r="A327" s="1" t="n">
        <v>41289</v>
      </c>
      <c r="B327" t="n">
        <v>2.388</v>
      </c>
    </row>
    <row r="328" spans="1:2">
      <c r="A328" s="1" t="n">
        <v>41320</v>
      </c>
      <c r="B328" t="n">
        <v>2.415</v>
      </c>
    </row>
    <row r="329" spans="1:2">
      <c r="A329" s="1" t="n">
        <v>41348</v>
      </c>
      <c r="B329" t="n">
        <v>2.346</v>
      </c>
    </row>
    <row r="330" spans="1:2">
      <c r="A330" s="1" t="n">
        <v>41379</v>
      </c>
      <c r="B330" t="n">
        <v>2.246</v>
      </c>
    </row>
    <row r="331" spans="1:2">
      <c r="A331" s="1" t="n">
        <v>41409</v>
      </c>
      <c r="B331" t="n">
        <v>2.24</v>
      </c>
    </row>
    <row r="332" spans="1:2">
      <c r="A332" s="1" t="n">
        <v>41440</v>
      </c>
      <c r="B332" t="n">
        <v>2.234</v>
      </c>
    </row>
    <row r="333" spans="1:2">
      <c r="A333" s="1" t="n">
        <v>41470</v>
      </c>
      <c r="B333" t="n">
        <v>2.242</v>
      </c>
    </row>
    <row r="334" spans="1:2">
      <c r="A334" s="1" t="n">
        <v>41501</v>
      </c>
      <c r="B334" t="n">
        <v>2.277</v>
      </c>
    </row>
    <row r="335" spans="1:2">
      <c r="A335" s="1" t="n">
        <v>41532</v>
      </c>
      <c r="B335" t="n">
        <v>2.286</v>
      </c>
    </row>
    <row r="336" spans="1:2">
      <c r="A336" s="1" t="n">
        <v>41562</v>
      </c>
      <c r="B336" t="n">
        <v>2.255</v>
      </c>
    </row>
    <row r="337" spans="1:2">
      <c r="A337" s="1" t="n">
        <v>41593</v>
      </c>
      <c r="B337" t="n">
        <v>2.224</v>
      </c>
    </row>
    <row r="338" spans="1:2">
      <c r="A338" s="1" t="n">
        <v>41623</v>
      </c>
      <c r="B338" t="n">
        <v>2.209</v>
      </c>
    </row>
    <row r="339" spans="1:2">
      <c r="A339" s="1" t="n">
        <v>41654</v>
      </c>
      <c r="B339" t="n">
        <v>2.173</v>
      </c>
    </row>
    <row r="340" spans="1:2">
      <c r="A340" s="1" t="n">
        <v>41685</v>
      </c>
      <c r="B340" t="n">
        <v>2.207</v>
      </c>
    </row>
    <row r="341" spans="1:2">
      <c r="A341" s="1" t="n">
        <v>41713</v>
      </c>
      <c r="B341" t="n">
        <v>2.255</v>
      </c>
    </row>
    <row r="342" spans="1:2">
      <c r="A342" s="1" t="n">
        <v>41744</v>
      </c>
      <c r="B342" t="n">
        <v>2.226</v>
      </c>
    </row>
    <row r="343" spans="1:2">
      <c r="A343" s="1" t="n">
        <v>41774</v>
      </c>
      <c r="B343" t="n">
        <v>2.267</v>
      </c>
    </row>
    <row r="344" spans="1:2">
      <c r="A344" s="1" t="n">
        <v>41805</v>
      </c>
      <c r="B344" t="n">
        <v>2.293</v>
      </c>
    </row>
    <row r="345" spans="1:2">
      <c r="A345" s="1" t="n">
        <v>41835</v>
      </c>
      <c r="B345" t="n">
        <v>2.223</v>
      </c>
    </row>
    <row r="346" spans="1:2">
      <c r="A346" s="1" t="n">
        <v>41866</v>
      </c>
      <c r="B346" t="n">
        <v>2.136</v>
      </c>
    </row>
    <row r="347" spans="1:2">
      <c r="A347" s="1" t="n">
        <v>41897</v>
      </c>
      <c r="B347" t="n">
        <v>2.077</v>
      </c>
    </row>
    <row r="348" spans="1:2">
      <c r="A348" s="1" t="n">
        <v>41927</v>
      </c>
      <c r="B348" t="n">
        <v>1.866</v>
      </c>
    </row>
    <row r="349" spans="1:2">
      <c r="A349" s="1" t="n">
        <v>41958</v>
      </c>
      <c r="B349" t="n">
        <v>1.611</v>
      </c>
    </row>
    <row r="350" spans="1:2">
      <c r="A350" s="1" t="n">
        <v>41988</v>
      </c>
      <c r="B350" t="n">
        <v>1.287</v>
      </c>
    </row>
    <row r="351" spans="1:2">
      <c r="A351" s="1" t="n">
        <v>42019</v>
      </c>
      <c r="B351" t="n">
        <v>1.023</v>
      </c>
    </row>
    <row r="352" spans="1:2">
      <c r="A352" s="1" t="n">
        <v>42050</v>
      </c>
      <c r="B352" t="n">
        <v>1.126</v>
      </c>
    </row>
    <row r="353" spans="1:2">
      <c r="A353" s="1" t="n">
        <v>42078</v>
      </c>
      <c r="B353" t="n">
        <v>1.126</v>
      </c>
    </row>
    <row r="354" spans="1:2">
      <c r="A354" s="1" t="n">
        <v>42109</v>
      </c>
      <c r="B354" t="n">
        <v>1.114</v>
      </c>
    </row>
    <row r="355" spans="1:2">
      <c r="A355" s="1" t="n">
        <v>42139</v>
      </c>
      <c r="B355" t="n">
        <v>1.234</v>
      </c>
    </row>
    <row r="356" spans="1:2">
      <c r="A356" s="1" t="n">
        <v>42170</v>
      </c>
      <c r="B356" t="n">
        <v>1.233</v>
      </c>
    </row>
    <row r="357" spans="1:2">
      <c r="A357" s="1" t="n">
        <v>42200</v>
      </c>
      <c r="B357" t="n">
        <v>1.122</v>
      </c>
    </row>
    <row r="358" spans="1:2">
      <c r="A358" s="1" t="n">
        <v>42231</v>
      </c>
      <c r="B358" t="n">
        <v>0.918</v>
      </c>
    </row>
    <row r="359" spans="1:2">
      <c r="A359" s="1" t="n">
        <v>42262</v>
      </c>
      <c r="B359" t="n">
        <v>0.918</v>
      </c>
    </row>
    <row r="360" spans="1:2">
      <c r="A360" s="1" t="n">
        <v>42292</v>
      </c>
      <c r="B360" t="n">
        <v>0.852</v>
      </c>
    </row>
    <row r="361" spans="1:2">
      <c r="A361" s="1" t="n">
        <v>42323</v>
      </c>
      <c r="B361" t="n">
        <v>0.836</v>
      </c>
    </row>
    <row r="362" spans="1:2">
      <c r="A362" s="1" t="n">
        <v>42353</v>
      </c>
      <c r="B362" t="n">
        <v>0.789</v>
      </c>
    </row>
    <row r="363" spans="1:2">
      <c r="A363" s="1" t="n">
        <v>42384</v>
      </c>
    </row>
    <row r="364" spans="1:2">
      <c r="A364" s="1" t="n">
        <v>42415</v>
      </c>
    </row>
    <row r="365" spans="1:2">
      <c r="A365" s="1" t="n">
        <v>42444</v>
      </c>
    </row>
    <row r="366" spans="1:2">
      <c r="A366" s="1" t="n">
        <v>42475</v>
      </c>
    </row>
    <row r="367" spans="1:2">
      <c r="A367" s="1" t="n">
        <v>42505</v>
      </c>
    </row>
    <row r="368" spans="1:2">
      <c r="A368" s="1" t="n">
        <v>42536</v>
      </c>
    </row>
    <row r="369" spans="1:2">
      <c r="A369" s="1" t="n">
        <v>42566</v>
      </c>
    </row>
    <row r="370" spans="1:2">
      <c r="A370" s="1" t="n">
        <v>42597</v>
      </c>
    </row>
    <row r="371" spans="1:2">
      <c r="A371" s="1" t="n">
        <v>42628</v>
      </c>
    </row>
    <row r="372" spans="1:2">
      <c r="A372" s="1" t="n">
        <v>42658</v>
      </c>
    </row>
    <row r="373" spans="1:2">
      <c r="A373" s="1" t="n">
        <v>42689</v>
      </c>
    </row>
    <row r="374" spans="1:2">
      <c r="A374" s="1" t="n">
        <v>42719</v>
      </c>
    </row>
    <row r="375" spans="1:2">
      <c r="A375" s="1" t="n">
        <v>42750</v>
      </c>
    </row>
    <row r="376" spans="1:2">
      <c r="A376" s="1" t="n">
        <v>42781</v>
      </c>
    </row>
    <row r="377" spans="1:2">
      <c r="A377" s="1" t="n">
        <v>42809</v>
      </c>
    </row>
    <row r="378" spans="1:2">
      <c r="A378" s="1" t="n">
        <v>42840</v>
      </c>
    </row>
    <row r="379" spans="1:2">
      <c r="A379" s="1" t="n">
        <v>42870</v>
      </c>
    </row>
    <row r="380" spans="1:2">
      <c r="A380" s="1" t="n">
        <v>42901</v>
      </c>
    </row>
    <row r="381" spans="1:2">
      <c r="A381" s="1" t="n">
        <v>42931</v>
      </c>
    </row>
    <row r="382" spans="1:2">
      <c r="A382" s="1" t="n">
        <v>42962</v>
      </c>
    </row>
    <row r="383" spans="1:2">
      <c r="A383" s="1" t="n">
        <v>42993</v>
      </c>
    </row>
    <row r="384" spans="1:2">
      <c r="A384" s="1" t="n">
        <v>43023</v>
      </c>
    </row>
    <row r="385" spans="1:2">
      <c r="A385" s="1" t="n">
        <v>43054</v>
      </c>
    </row>
    <row r="386" spans="1:2">
      <c r="A386" s="1" t="n">
        <v>43084</v>
      </c>
    </row>
    <row r="387" spans="1:2">
      <c r="A387" s="1" t="n">
        <v>43115</v>
      </c>
    </row>
    <row r="388" spans="1:2">
      <c r="A388" s="1" t="n">
        <v>43146</v>
      </c>
    </row>
    <row r="389" spans="1:2">
      <c r="A389" s="1" t="n">
        <v>43174</v>
      </c>
    </row>
    <row r="390" spans="1:2">
      <c r="A390" s="1" t="n">
        <v>43205</v>
      </c>
    </row>
    <row r="391" spans="1:2">
      <c r="A391" s="1" t="n">
        <v>43235</v>
      </c>
    </row>
    <row r="392" spans="1:2">
      <c r="A392" s="1" t="n">
        <v>43266</v>
      </c>
    </row>
    <row r="393" spans="1:2">
      <c r="A393" s="1" t="n">
        <v>43296</v>
      </c>
    </row>
    <row r="394" spans="1:2">
      <c r="A394" s="1" t="n">
        <v>43327</v>
      </c>
    </row>
    <row r="395" spans="1:2">
      <c r="A395" s="1" t="n">
        <v>43358</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Z90"/>
  <sheetViews>
    <sheetView workbookViewId="0">
      <selection activeCell="A1" sqref="A1"/>
    </sheetView>
  </sheetViews>
  <sheetFormatPr baseColWidth="10" defaultRowHeight="15"/>
  <sheetData>
    <row r="1" spans="1:26">
      <c r="A1" t="s">
        <v>60</v>
      </c>
      <c r="B1" t="s">
        <v>188</v>
      </c>
      <c r="C1" t="s">
        <v>189</v>
      </c>
      <c r="D1" t="s">
        <v>190</v>
      </c>
      <c r="E1" t="s">
        <v>191</v>
      </c>
      <c r="F1" t="s">
        <v>192</v>
      </c>
      <c r="G1" t="s">
        <v>193</v>
      </c>
      <c r="H1" t="s">
        <v>194</v>
      </c>
      <c r="I1" t="s">
        <v>195</v>
      </c>
      <c r="J1" t="s">
        <v>196</v>
      </c>
      <c r="K1" t="s">
        <v>197</v>
      </c>
      <c r="L1" t="s">
        <v>198</v>
      </c>
      <c r="M1" t="s">
        <v>199</v>
      </c>
      <c r="N1" t="s">
        <v>200</v>
      </c>
    </row>
    <row r="2" spans="1:26">
      <c r="A2" t="n">
        <v>2002</v>
      </c>
      <c r="B2" t="n">
        <v>1</v>
      </c>
      <c r="C2" t="s">
        <v>201</v>
      </c>
      <c r="D2" t="s">
        <v>202</v>
      </c>
      <c r="E2" t="s">
        <v>203</v>
      </c>
      <c r="F2" t="s">
        <v>204</v>
      </c>
      <c r="G2" t="n">
        <v>119940</v>
      </c>
      <c r="K2" t="n">
        <v>119940</v>
      </c>
      <c r="L2" t="n">
        <v>5833497</v>
      </c>
      <c r="M2" t="n">
        <v>0</v>
      </c>
    </row>
    <row r="3" spans="1:26">
      <c r="A3" t="n">
        <v>2002</v>
      </c>
      <c r="B3" t="n">
        <v>2</v>
      </c>
      <c r="C3" t="s">
        <v>201</v>
      </c>
      <c r="D3" t="s">
        <v>202</v>
      </c>
      <c r="E3" t="s">
        <v>205</v>
      </c>
      <c r="F3" t="s">
        <v>204</v>
      </c>
      <c r="G3" t="n">
        <v>51305</v>
      </c>
      <c r="K3" t="n">
        <v>51305</v>
      </c>
      <c r="L3" t="n">
        <v>1603689</v>
      </c>
      <c r="M3" t="n">
        <v>0</v>
      </c>
    </row>
    <row r="4" spans="1:26">
      <c r="A4" t="n">
        <v>2002</v>
      </c>
      <c r="B4" t="n">
        <v>2</v>
      </c>
      <c r="C4" t="s">
        <v>201</v>
      </c>
      <c r="D4" t="s">
        <v>202</v>
      </c>
      <c r="E4" t="s">
        <v>203</v>
      </c>
      <c r="F4" t="s">
        <v>204</v>
      </c>
      <c r="G4" t="n">
        <v>115358</v>
      </c>
      <c r="K4" t="n">
        <v>115358</v>
      </c>
      <c r="L4" t="n">
        <v>5631204</v>
      </c>
      <c r="M4" t="n">
        <v>0</v>
      </c>
    </row>
    <row r="5" spans="1:26">
      <c r="A5" t="n">
        <v>2002</v>
      </c>
      <c r="B5" t="n">
        <v>3</v>
      </c>
      <c r="C5" t="s">
        <v>201</v>
      </c>
      <c r="D5" t="s">
        <v>202</v>
      </c>
      <c r="E5" t="s">
        <v>205</v>
      </c>
      <c r="F5" t="s">
        <v>204</v>
      </c>
      <c r="G5" t="n">
        <v>27822</v>
      </c>
      <c r="K5" t="n">
        <v>27822</v>
      </c>
      <c r="L5" t="n">
        <v>858487</v>
      </c>
      <c r="M5" t="n">
        <v>0</v>
      </c>
    </row>
    <row r="6" spans="1:26">
      <c r="A6" t="n">
        <v>2002</v>
      </c>
      <c r="B6" t="n">
        <v>3</v>
      </c>
      <c r="C6" t="s">
        <v>201</v>
      </c>
      <c r="D6" t="s">
        <v>202</v>
      </c>
      <c r="E6" t="s">
        <v>203</v>
      </c>
      <c r="F6" t="s">
        <v>204</v>
      </c>
      <c r="G6" t="n">
        <v>180609</v>
      </c>
      <c r="K6" t="n">
        <v>180609</v>
      </c>
      <c r="L6" t="n">
        <v>9031872</v>
      </c>
      <c r="M6" t="n">
        <v>0</v>
      </c>
    </row>
    <row r="7" spans="1:26">
      <c r="A7" t="n">
        <v>2002</v>
      </c>
      <c r="B7" t="n">
        <v>4</v>
      </c>
      <c r="C7" t="s">
        <v>201</v>
      </c>
      <c r="D7" t="s">
        <v>202</v>
      </c>
      <c r="E7" t="s">
        <v>205</v>
      </c>
      <c r="F7" t="s">
        <v>204</v>
      </c>
      <c r="G7" t="n">
        <v>32995</v>
      </c>
      <c r="K7" t="n">
        <v>32995</v>
      </c>
      <c r="L7" t="n">
        <v>1053396</v>
      </c>
      <c r="M7" t="n">
        <v>0</v>
      </c>
    </row>
    <row r="8" spans="1:26">
      <c r="A8" t="n">
        <v>2002</v>
      </c>
      <c r="B8" t="n">
        <v>4</v>
      </c>
      <c r="C8" t="s">
        <v>201</v>
      </c>
      <c r="D8" t="s">
        <v>202</v>
      </c>
      <c r="E8" t="s">
        <v>203</v>
      </c>
      <c r="F8" t="s">
        <v>204</v>
      </c>
      <c r="G8" t="n">
        <v>58473</v>
      </c>
      <c r="K8" t="n">
        <v>58473</v>
      </c>
      <c r="L8" t="n">
        <v>2977213</v>
      </c>
      <c r="M8" t="n">
        <v>0</v>
      </c>
    </row>
    <row r="9" spans="1:26">
      <c r="A9" t="n">
        <v>2003</v>
      </c>
      <c r="B9" t="n">
        <v>1</v>
      </c>
      <c r="C9" t="s">
        <v>201</v>
      </c>
      <c r="D9" t="s">
        <v>202</v>
      </c>
      <c r="E9" t="s">
        <v>205</v>
      </c>
      <c r="F9" t="s">
        <v>204</v>
      </c>
      <c r="G9" t="n">
        <v>39683</v>
      </c>
      <c r="K9" t="n">
        <v>39683</v>
      </c>
      <c r="L9" t="n">
        <v>1184335</v>
      </c>
      <c r="M9" t="n">
        <v>0</v>
      </c>
    </row>
    <row r="10" spans="1:26">
      <c r="A10" t="n">
        <v>2003</v>
      </c>
      <c r="B10" t="n">
        <v>1</v>
      </c>
      <c r="C10" t="s">
        <v>201</v>
      </c>
      <c r="D10" t="s">
        <v>202</v>
      </c>
      <c r="E10" t="s">
        <v>203</v>
      </c>
      <c r="F10" t="s">
        <v>204</v>
      </c>
      <c r="G10" t="n">
        <v>178834</v>
      </c>
      <c r="K10" t="n">
        <v>178834</v>
      </c>
      <c r="L10" t="n">
        <v>8990546</v>
      </c>
      <c r="M10" t="n">
        <v>0</v>
      </c>
    </row>
    <row r="11" spans="1:26">
      <c r="A11" t="n">
        <v>2003</v>
      </c>
      <c r="B11" t="n">
        <v>2</v>
      </c>
      <c r="C11" t="s">
        <v>201</v>
      </c>
      <c r="D11" t="s">
        <v>202</v>
      </c>
      <c r="E11" t="s">
        <v>205</v>
      </c>
      <c r="F11" t="s">
        <v>204</v>
      </c>
      <c r="G11" t="n">
        <v>20170</v>
      </c>
      <c r="K11" t="n">
        <v>20170</v>
      </c>
      <c r="L11" t="n">
        <v>606912</v>
      </c>
      <c r="M11" t="n">
        <v>0</v>
      </c>
    </row>
    <row r="12" spans="1:26">
      <c r="A12" t="n">
        <v>2003</v>
      </c>
      <c r="B12" t="n">
        <v>2</v>
      </c>
      <c r="C12" t="s">
        <v>201</v>
      </c>
      <c r="D12" t="s">
        <v>202</v>
      </c>
      <c r="E12" t="s">
        <v>203</v>
      </c>
      <c r="F12" t="s">
        <v>204</v>
      </c>
      <c r="G12" t="n">
        <v>179549</v>
      </c>
      <c r="K12" t="n">
        <v>179549</v>
      </c>
      <c r="L12" t="n">
        <v>8951277</v>
      </c>
      <c r="M12" t="n">
        <v>0</v>
      </c>
    </row>
    <row r="13" spans="1:26">
      <c r="A13" t="n">
        <v>2003</v>
      </c>
      <c r="B13" t="n">
        <v>3</v>
      </c>
      <c r="C13" t="s">
        <v>201</v>
      </c>
      <c r="D13" t="s">
        <v>202</v>
      </c>
      <c r="E13" t="s">
        <v>205</v>
      </c>
      <c r="F13" t="s">
        <v>204</v>
      </c>
      <c r="G13" t="n">
        <v>27448</v>
      </c>
      <c r="K13" t="n">
        <v>27448</v>
      </c>
      <c r="L13" t="n">
        <v>853764</v>
      </c>
      <c r="M13" t="n">
        <v>0</v>
      </c>
    </row>
    <row r="14" spans="1:26">
      <c r="A14" t="n">
        <v>2003</v>
      </c>
      <c r="B14" t="n">
        <v>3</v>
      </c>
      <c r="C14" t="s">
        <v>201</v>
      </c>
      <c r="D14" t="s">
        <v>202</v>
      </c>
      <c r="E14" t="s">
        <v>203</v>
      </c>
      <c r="F14" t="s">
        <v>204</v>
      </c>
      <c r="G14" t="n">
        <v>177342</v>
      </c>
      <c r="K14" t="n">
        <v>177342</v>
      </c>
      <c r="L14" t="n">
        <v>7292900</v>
      </c>
      <c r="M14" t="n">
        <v>0</v>
      </c>
    </row>
    <row r="15" spans="1:26">
      <c r="A15" t="n">
        <v>2003</v>
      </c>
      <c r="B15" t="n">
        <v>4</v>
      </c>
      <c r="C15" t="s">
        <v>201</v>
      </c>
      <c r="D15" t="s">
        <v>202</v>
      </c>
      <c r="E15" t="s">
        <v>205</v>
      </c>
      <c r="F15" t="s">
        <v>204</v>
      </c>
      <c r="G15" t="n">
        <v>23082</v>
      </c>
      <c r="K15" t="n">
        <v>23082</v>
      </c>
      <c r="L15" t="n">
        <v>701131</v>
      </c>
      <c r="M15" t="n">
        <v>0</v>
      </c>
    </row>
    <row r="16" spans="1:26">
      <c r="A16" t="n">
        <v>2003</v>
      </c>
      <c r="B16" t="n">
        <v>4</v>
      </c>
      <c r="C16" t="s">
        <v>201</v>
      </c>
      <c r="D16" t="s">
        <v>202</v>
      </c>
      <c r="E16" t="s">
        <v>203</v>
      </c>
      <c r="F16" t="s">
        <v>204</v>
      </c>
      <c r="G16" t="n">
        <v>179209</v>
      </c>
      <c r="K16" t="n">
        <v>179209</v>
      </c>
      <c r="L16" t="n">
        <v>3699339</v>
      </c>
      <c r="M16" t="n">
        <v>0</v>
      </c>
    </row>
    <row r="17" spans="1:26">
      <c r="A17" t="n">
        <v>2004</v>
      </c>
      <c r="B17" t="n">
        <v>1</v>
      </c>
      <c r="C17" t="s">
        <v>201</v>
      </c>
      <c r="D17" t="s">
        <v>202</v>
      </c>
      <c r="E17" t="s">
        <v>205</v>
      </c>
      <c r="F17" t="s">
        <v>204</v>
      </c>
      <c r="G17" t="n">
        <v>32990</v>
      </c>
      <c r="K17" t="n">
        <v>32990</v>
      </c>
      <c r="L17" t="n">
        <v>1029793</v>
      </c>
      <c r="M17" t="n">
        <v>0</v>
      </c>
    </row>
    <row r="18" spans="1:26">
      <c r="A18" t="n">
        <v>2004</v>
      </c>
      <c r="B18" t="n">
        <v>1</v>
      </c>
      <c r="C18" t="s">
        <v>201</v>
      </c>
      <c r="D18" t="s">
        <v>202</v>
      </c>
      <c r="E18" t="s">
        <v>203</v>
      </c>
      <c r="F18" t="s">
        <v>204</v>
      </c>
      <c r="G18" t="n">
        <v>176064</v>
      </c>
      <c r="K18" t="n">
        <v>176064</v>
      </c>
      <c r="L18" t="n">
        <v>3588792</v>
      </c>
      <c r="M18" t="n">
        <v>0</v>
      </c>
    </row>
    <row r="19" spans="1:26">
      <c r="A19" t="n">
        <v>2004</v>
      </c>
      <c r="B19" t="n">
        <v>2</v>
      </c>
      <c r="C19" t="s">
        <v>201</v>
      </c>
      <c r="D19" t="s">
        <v>202</v>
      </c>
      <c r="E19" t="s">
        <v>205</v>
      </c>
      <c r="F19" t="s">
        <v>204</v>
      </c>
      <c r="G19" t="n">
        <v>33841</v>
      </c>
      <c r="K19" t="n">
        <v>33841</v>
      </c>
      <c r="L19" t="n">
        <v>1074295</v>
      </c>
      <c r="M19" t="n">
        <v>0</v>
      </c>
    </row>
    <row r="20" spans="1:26">
      <c r="A20" t="n">
        <v>2004</v>
      </c>
      <c r="B20" t="n">
        <v>2</v>
      </c>
      <c r="C20" t="s">
        <v>201</v>
      </c>
      <c r="D20" t="s">
        <v>202</v>
      </c>
      <c r="E20" t="s">
        <v>203</v>
      </c>
      <c r="F20" t="s">
        <v>204</v>
      </c>
      <c r="G20" t="n">
        <v>122116</v>
      </c>
      <c r="K20" t="n">
        <v>122116</v>
      </c>
      <c r="L20" t="n">
        <v>2318274</v>
      </c>
      <c r="M20" t="n">
        <v>0</v>
      </c>
    </row>
    <row r="21" spans="1:26">
      <c r="A21" t="n">
        <v>2004</v>
      </c>
      <c r="B21" t="n">
        <v>3</v>
      </c>
      <c r="C21" t="s">
        <v>201</v>
      </c>
      <c r="D21" t="s">
        <v>202</v>
      </c>
      <c r="E21" t="s">
        <v>205</v>
      </c>
      <c r="F21" t="s">
        <v>204</v>
      </c>
      <c r="G21" t="n">
        <v>27784</v>
      </c>
      <c r="K21" t="n">
        <v>27784</v>
      </c>
      <c r="L21" t="n">
        <v>864222</v>
      </c>
      <c r="M21" t="n">
        <v>0</v>
      </c>
    </row>
    <row r="22" spans="1:26">
      <c r="A22" t="n">
        <v>2004</v>
      </c>
      <c r="B22" t="n">
        <v>3</v>
      </c>
      <c r="C22" t="s">
        <v>201</v>
      </c>
      <c r="D22" t="s">
        <v>202</v>
      </c>
      <c r="E22" t="s">
        <v>203</v>
      </c>
      <c r="F22" t="s">
        <v>204</v>
      </c>
      <c r="G22" t="n">
        <v>237538</v>
      </c>
      <c r="K22" t="n">
        <v>237538</v>
      </c>
      <c r="L22" t="n">
        <v>4575647</v>
      </c>
      <c r="M22" t="n">
        <v>0</v>
      </c>
    </row>
    <row r="23" spans="1:26">
      <c r="A23" t="n">
        <v>2004</v>
      </c>
      <c r="B23" t="n">
        <v>4</v>
      </c>
      <c r="C23" t="s">
        <v>201</v>
      </c>
      <c r="D23" t="s">
        <v>202</v>
      </c>
      <c r="E23" t="s">
        <v>203</v>
      </c>
      <c r="F23" t="s">
        <v>204</v>
      </c>
      <c r="G23" t="n">
        <v>117349</v>
      </c>
      <c r="K23" t="n">
        <v>117349</v>
      </c>
      <c r="L23" t="n">
        <v>2186283</v>
      </c>
      <c r="M23" t="n">
        <v>0</v>
      </c>
    </row>
    <row r="24" spans="1:26">
      <c r="A24" t="n">
        <v>2005</v>
      </c>
      <c r="B24" t="n">
        <v>1</v>
      </c>
      <c r="C24" t="s">
        <v>201</v>
      </c>
      <c r="D24" t="s">
        <v>202</v>
      </c>
      <c r="E24" t="s">
        <v>205</v>
      </c>
      <c r="F24" t="s">
        <v>204</v>
      </c>
      <c r="G24" t="n">
        <v>19846</v>
      </c>
      <c r="K24" t="n">
        <v>19846</v>
      </c>
      <c r="L24" t="n">
        <v>612354</v>
      </c>
      <c r="M24" t="n">
        <v>0</v>
      </c>
    </row>
    <row r="25" spans="1:26">
      <c r="A25" t="n">
        <v>2005</v>
      </c>
      <c r="B25" t="n">
        <v>1</v>
      </c>
      <c r="C25" t="s">
        <v>201</v>
      </c>
      <c r="D25" t="s">
        <v>202</v>
      </c>
      <c r="E25" t="s">
        <v>203</v>
      </c>
      <c r="F25" t="s">
        <v>204</v>
      </c>
      <c r="G25" t="n">
        <v>176780</v>
      </c>
      <c r="K25" t="n">
        <v>176780</v>
      </c>
      <c r="L25" t="n">
        <v>3283050</v>
      </c>
      <c r="M25" t="n">
        <v>0</v>
      </c>
    </row>
    <row r="26" spans="1:26">
      <c r="A26" t="n">
        <v>2005</v>
      </c>
      <c r="B26" t="n">
        <v>2</v>
      </c>
      <c r="C26" t="s">
        <v>201</v>
      </c>
      <c r="D26" t="s">
        <v>202</v>
      </c>
      <c r="E26" t="s">
        <v>205</v>
      </c>
      <c r="F26" t="s">
        <v>204</v>
      </c>
      <c r="G26" t="n">
        <v>28087</v>
      </c>
      <c r="K26" t="n">
        <v>28087</v>
      </c>
      <c r="L26" t="n">
        <v>911013</v>
      </c>
      <c r="M26" t="n">
        <v>0</v>
      </c>
    </row>
    <row r="27" spans="1:26">
      <c r="A27" t="n">
        <v>2005</v>
      </c>
      <c r="B27" t="n">
        <v>2</v>
      </c>
      <c r="C27" t="s">
        <v>201</v>
      </c>
      <c r="D27" t="s">
        <v>202</v>
      </c>
      <c r="E27" t="s">
        <v>203</v>
      </c>
      <c r="F27" t="s">
        <v>204</v>
      </c>
      <c r="G27" t="n">
        <v>178000</v>
      </c>
      <c r="K27" t="n">
        <v>178000</v>
      </c>
      <c r="L27" t="n">
        <v>3388451</v>
      </c>
      <c r="M27" t="n">
        <v>0</v>
      </c>
    </row>
    <row r="28" spans="1:26">
      <c r="A28" t="n">
        <v>2005</v>
      </c>
      <c r="B28" t="n">
        <v>3</v>
      </c>
      <c r="C28" t="s">
        <v>201</v>
      </c>
      <c r="D28" t="s">
        <v>202</v>
      </c>
      <c r="E28" t="s">
        <v>203</v>
      </c>
      <c r="F28" t="s">
        <v>204</v>
      </c>
      <c r="G28" t="n">
        <v>179978</v>
      </c>
      <c r="K28" t="n">
        <v>179978</v>
      </c>
      <c r="L28" t="n">
        <v>3481699</v>
      </c>
      <c r="M28" t="n">
        <v>0</v>
      </c>
    </row>
    <row r="29" spans="1:26">
      <c r="A29" t="n">
        <v>2005</v>
      </c>
      <c r="B29" t="n">
        <v>4</v>
      </c>
      <c r="C29" t="s">
        <v>201</v>
      </c>
      <c r="D29" t="s">
        <v>202</v>
      </c>
      <c r="E29" t="s">
        <v>205</v>
      </c>
      <c r="F29" t="s">
        <v>204</v>
      </c>
      <c r="G29" t="n">
        <v>24744</v>
      </c>
      <c r="K29" t="n">
        <v>24744</v>
      </c>
      <c r="L29" t="n">
        <v>790445</v>
      </c>
      <c r="M29" t="n">
        <v>0</v>
      </c>
    </row>
    <row r="30" spans="1:26">
      <c r="A30" t="n">
        <v>2005</v>
      </c>
      <c r="B30" t="n">
        <v>4</v>
      </c>
      <c r="C30" t="s">
        <v>201</v>
      </c>
      <c r="D30" t="s">
        <v>202</v>
      </c>
      <c r="E30" t="s">
        <v>203</v>
      </c>
      <c r="F30" t="s">
        <v>204</v>
      </c>
      <c r="G30" t="n">
        <v>241479</v>
      </c>
      <c r="K30" t="n">
        <v>241479</v>
      </c>
      <c r="L30" t="n">
        <v>4670947</v>
      </c>
      <c r="M30" t="n">
        <v>0</v>
      </c>
    </row>
    <row r="31" spans="1:26">
      <c r="A31" t="n">
        <v>2006</v>
      </c>
      <c r="B31" t="n">
        <v>1</v>
      </c>
      <c r="C31" t="s">
        <v>201</v>
      </c>
      <c r="D31" t="s">
        <v>202</v>
      </c>
      <c r="E31" t="s">
        <v>205</v>
      </c>
      <c r="F31" t="s">
        <v>204</v>
      </c>
      <c r="G31" t="n">
        <v>19127</v>
      </c>
      <c r="K31" t="n">
        <v>19127</v>
      </c>
      <c r="L31" t="n">
        <v>583186</v>
      </c>
      <c r="M31" t="n">
        <v>0</v>
      </c>
    </row>
    <row r="32" spans="1:26">
      <c r="A32" t="n">
        <v>2006</v>
      </c>
      <c r="B32" t="n">
        <v>1</v>
      </c>
      <c r="C32" t="s">
        <v>201</v>
      </c>
      <c r="D32" t="s">
        <v>202</v>
      </c>
      <c r="E32" t="s">
        <v>203</v>
      </c>
      <c r="F32" t="s">
        <v>204</v>
      </c>
      <c r="G32" t="n">
        <v>179045</v>
      </c>
      <c r="K32" t="n">
        <v>179045</v>
      </c>
      <c r="L32" t="n">
        <v>3505051</v>
      </c>
      <c r="M32" t="n">
        <v>0</v>
      </c>
    </row>
    <row r="33" spans="1:26">
      <c r="A33" t="n">
        <v>2006</v>
      </c>
      <c r="B33" t="n">
        <v>2</v>
      </c>
      <c r="C33" t="s">
        <v>201</v>
      </c>
      <c r="D33" t="s">
        <v>202</v>
      </c>
      <c r="E33" t="s">
        <v>203</v>
      </c>
      <c r="F33" t="s">
        <v>204</v>
      </c>
      <c r="G33" t="n">
        <v>120696</v>
      </c>
      <c r="K33" t="n">
        <v>120696</v>
      </c>
      <c r="L33" t="n">
        <v>2377551</v>
      </c>
      <c r="M33" t="n">
        <v>0</v>
      </c>
    </row>
    <row r="34" spans="1:26">
      <c r="A34" t="n">
        <v>2006</v>
      </c>
      <c r="B34" t="n">
        <v>3</v>
      </c>
      <c r="C34" t="s">
        <v>201</v>
      </c>
      <c r="D34" t="s">
        <v>202</v>
      </c>
      <c r="E34" t="s">
        <v>205</v>
      </c>
      <c r="F34" t="s">
        <v>204</v>
      </c>
      <c r="G34" t="n">
        <v>26375</v>
      </c>
      <c r="K34" t="n">
        <v>26375</v>
      </c>
      <c r="L34" t="n">
        <v>803902</v>
      </c>
      <c r="M34" t="n">
        <v>0</v>
      </c>
    </row>
    <row r="35" spans="1:26">
      <c r="A35" t="n">
        <v>2006</v>
      </c>
      <c r="B35" t="n">
        <v>3</v>
      </c>
      <c r="C35" t="s">
        <v>201</v>
      </c>
      <c r="D35" t="s">
        <v>202</v>
      </c>
      <c r="E35" t="s">
        <v>203</v>
      </c>
      <c r="F35" t="s">
        <v>204</v>
      </c>
      <c r="G35" t="n">
        <v>242203</v>
      </c>
      <c r="K35" t="n">
        <v>242203</v>
      </c>
      <c r="L35" t="n">
        <v>4623461</v>
      </c>
      <c r="M35" t="n">
        <v>0</v>
      </c>
    </row>
    <row r="36" spans="1:26">
      <c r="A36" t="n">
        <v>2006</v>
      </c>
      <c r="B36" t="n">
        <v>4</v>
      </c>
      <c r="C36" t="s">
        <v>201</v>
      </c>
      <c r="D36" t="s">
        <v>202</v>
      </c>
      <c r="E36" t="s">
        <v>203</v>
      </c>
      <c r="F36" t="s">
        <v>204</v>
      </c>
      <c r="G36" t="n">
        <v>118549</v>
      </c>
      <c r="K36" t="n">
        <v>118549</v>
      </c>
      <c r="L36" t="n">
        <v>2252284</v>
      </c>
      <c r="M36" t="n">
        <v>0</v>
      </c>
    </row>
    <row r="37" spans="1:26">
      <c r="A37" t="n">
        <v>2007</v>
      </c>
      <c r="B37" t="n">
        <v>1</v>
      </c>
      <c r="C37" t="s">
        <v>201</v>
      </c>
      <c r="D37" t="s">
        <v>202</v>
      </c>
      <c r="E37" t="s">
        <v>205</v>
      </c>
      <c r="F37" t="s">
        <v>204</v>
      </c>
      <c r="G37" t="n">
        <v>27580</v>
      </c>
      <c r="K37" t="n">
        <v>27580</v>
      </c>
      <c r="L37" t="n">
        <v>864895</v>
      </c>
      <c r="M37" t="n">
        <v>0</v>
      </c>
    </row>
    <row r="38" spans="1:26">
      <c r="A38" t="n">
        <v>2007</v>
      </c>
      <c r="B38" t="n">
        <v>1</v>
      </c>
      <c r="C38" t="s">
        <v>201</v>
      </c>
      <c r="D38" t="s">
        <v>202</v>
      </c>
      <c r="E38" t="s">
        <v>203</v>
      </c>
      <c r="F38" t="s">
        <v>204</v>
      </c>
      <c r="G38" t="n">
        <v>176243</v>
      </c>
      <c r="K38" t="n">
        <v>176243</v>
      </c>
      <c r="L38" t="n">
        <v>3435907</v>
      </c>
      <c r="M38" t="n">
        <v>0</v>
      </c>
    </row>
    <row r="39" spans="1:26">
      <c r="A39" t="n">
        <v>2007</v>
      </c>
      <c r="B39" t="n">
        <v>2</v>
      </c>
      <c r="C39" t="s">
        <v>201</v>
      </c>
      <c r="D39" t="s">
        <v>202</v>
      </c>
      <c r="E39" t="s">
        <v>205</v>
      </c>
      <c r="F39" t="s">
        <v>204</v>
      </c>
      <c r="G39" t="n">
        <v>19748</v>
      </c>
      <c r="K39" t="n">
        <v>19748</v>
      </c>
      <c r="L39" t="n">
        <v>621263</v>
      </c>
      <c r="M39" t="n">
        <v>0</v>
      </c>
    </row>
    <row r="40" spans="1:26">
      <c r="A40" t="n">
        <v>2007</v>
      </c>
      <c r="B40" t="n">
        <v>2</v>
      </c>
      <c r="C40" t="s">
        <v>201</v>
      </c>
      <c r="D40" t="s">
        <v>202</v>
      </c>
      <c r="E40" t="s">
        <v>203</v>
      </c>
      <c r="F40" t="s">
        <v>204</v>
      </c>
      <c r="G40" t="n">
        <v>178075</v>
      </c>
      <c r="K40" t="n">
        <v>178075</v>
      </c>
      <c r="L40" t="n">
        <v>3482341</v>
      </c>
      <c r="M40" t="n">
        <v>0</v>
      </c>
    </row>
    <row r="41" spans="1:26">
      <c r="A41" t="n">
        <v>2007</v>
      </c>
      <c r="B41" t="n">
        <v>3</v>
      </c>
      <c r="C41" t="s">
        <v>201</v>
      </c>
      <c r="D41" t="s">
        <v>202</v>
      </c>
      <c r="E41" t="s">
        <v>203</v>
      </c>
      <c r="F41" t="s">
        <v>204</v>
      </c>
      <c r="G41" t="n">
        <v>168080</v>
      </c>
      <c r="K41" t="n">
        <v>168080</v>
      </c>
      <c r="L41" t="n">
        <v>3311551</v>
      </c>
      <c r="M41" t="n">
        <v>0</v>
      </c>
    </row>
    <row r="42" spans="1:26">
      <c r="A42" t="n">
        <v>2007</v>
      </c>
      <c r="B42" t="n">
        <v>4</v>
      </c>
      <c r="C42" t="s">
        <v>201</v>
      </c>
      <c r="D42" t="s">
        <v>202</v>
      </c>
      <c r="E42" t="s">
        <v>205</v>
      </c>
      <c r="F42" t="s">
        <v>204</v>
      </c>
      <c r="G42" t="n">
        <v>18310</v>
      </c>
      <c r="K42" t="n">
        <v>18310</v>
      </c>
      <c r="L42" t="n">
        <v>593986</v>
      </c>
      <c r="M42" t="n">
        <v>0</v>
      </c>
    </row>
    <row r="43" spans="1:26">
      <c r="A43" t="n">
        <v>2007</v>
      </c>
      <c r="B43" t="n">
        <v>4</v>
      </c>
      <c r="C43" t="s">
        <v>201</v>
      </c>
      <c r="D43" t="s">
        <v>202</v>
      </c>
      <c r="E43" t="s">
        <v>206</v>
      </c>
      <c r="F43" t="s">
        <v>204</v>
      </c>
      <c r="G43" t="n">
        <v>60572</v>
      </c>
      <c r="K43" t="n">
        <v>60572</v>
      </c>
      <c r="L43" t="n">
        <v>3468444</v>
      </c>
      <c r="M43" t="n">
        <v>0</v>
      </c>
    </row>
    <row r="44" spans="1:26">
      <c r="A44" t="n">
        <v>2007</v>
      </c>
      <c r="B44" t="n">
        <v>4</v>
      </c>
      <c r="C44" t="s">
        <v>201</v>
      </c>
      <c r="D44" t="s">
        <v>202</v>
      </c>
      <c r="E44" t="s">
        <v>203</v>
      </c>
      <c r="F44" t="s">
        <v>204</v>
      </c>
      <c r="G44" t="n">
        <v>120241</v>
      </c>
      <c r="K44" t="n">
        <v>120241</v>
      </c>
      <c r="L44" t="n">
        <v>4849555</v>
      </c>
      <c r="M44" t="n">
        <v>0</v>
      </c>
    </row>
    <row r="45" spans="1:26">
      <c r="A45" t="n">
        <v>2008</v>
      </c>
      <c r="B45" t="n">
        <v>1</v>
      </c>
      <c r="C45" t="s">
        <v>201</v>
      </c>
      <c r="D45" t="s">
        <v>202</v>
      </c>
      <c r="E45" t="s">
        <v>205</v>
      </c>
      <c r="F45" t="s">
        <v>204</v>
      </c>
      <c r="G45" t="n">
        <v>39004</v>
      </c>
      <c r="K45" t="n">
        <v>39004</v>
      </c>
      <c r="L45" t="n">
        <v>2208384</v>
      </c>
      <c r="M45" t="n">
        <v>0</v>
      </c>
    </row>
    <row r="46" spans="1:26">
      <c r="A46" t="n">
        <v>2008</v>
      </c>
      <c r="B46" t="n">
        <v>1</v>
      </c>
      <c r="C46" t="s">
        <v>201</v>
      </c>
      <c r="D46" t="s">
        <v>202</v>
      </c>
      <c r="E46" t="s">
        <v>206</v>
      </c>
      <c r="F46" t="s">
        <v>204</v>
      </c>
      <c r="G46" t="n">
        <v>59172</v>
      </c>
      <c r="K46" t="n">
        <v>59172</v>
      </c>
      <c r="L46" t="n">
        <v>2305556</v>
      </c>
      <c r="M46" t="n">
        <v>0</v>
      </c>
    </row>
    <row r="47" spans="1:26">
      <c r="A47" t="n">
        <v>2008</v>
      </c>
      <c r="B47" t="n">
        <v>1</v>
      </c>
      <c r="C47" t="s">
        <v>201</v>
      </c>
      <c r="D47" t="s">
        <v>202</v>
      </c>
      <c r="E47" t="s">
        <v>203</v>
      </c>
      <c r="F47" t="s">
        <v>204</v>
      </c>
      <c r="G47" t="n">
        <v>117887</v>
      </c>
      <c r="K47" t="n">
        <v>117887</v>
      </c>
      <c r="L47" t="n">
        <v>4755424</v>
      </c>
      <c r="M47" t="n">
        <v>0</v>
      </c>
    </row>
    <row r="48" spans="1:26">
      <c r="A48" t="n">
        <v>2008</v>
      </c>
      <c r="B48" t="n">
        <v>2</v>
      </c>
      <c r="C48" t="s">
        <v>201</v>
      </c>
      <c r="D48" t="s">
        <v>202</v>
      </c>
      <c r="E48" t="s">
        <v>205</v>
      </c>
      <c r="F48" t="s">
        <v>204</v>
      </c>
      <c r="G48" t="n">
        <v>17234</v>
      </c>
      <c r="K48" t="n">
        <v>17234</v>
      </c>
      <c r="L48" t="n">
        <v>963367</v>
      </c>
      <c r="M48" t="n">
        <v>0</v>
      </c>
    </row>
    <row r="49" spans="1:26">
      <c r="A49" t="n">
        <v>2008</v>
      </c>
      <c r="B49" t="n">
        <v>2</v>
      </c>
      <c r="C49" t="s">
        <v>201</v>
      </c>
      <c r="D49" t="s">
        <v>202</v>
      </c>
      <c r="E49" t="s">
        <v>203</v>
      </c>
      <c r="F49" t="s">
        <v>204</v>
      </c>
      <c r="G49" t="n">
        <v>176159</v>
      </c>
      <c r="K49" t="n">
        <v>176159</v>
      </c>
      <c r="L49" t="n">
        <v>16145260</v>
      </c>
      <c r="M49" t="n">
        <v>0</v>
      </c>
    </row>
    <row r="50" spans="1:26">
      <c r="A50" t="n">
        <v>2008</v>
      </c>
      <c r="B50" t="n">
        <v>3</v>
      </c>
      <c r="C50" t="s">
        <v>201</v>
      </c>
      <c r="D50" t="s">
        <v>202</v>
      </c>
      <c r="E50" t="s">
        <v>205</v>
      </c>
      <c r="F50" t="s">
        <v>204</v>
      </c>
      <c r="G50" t="n">
        <v>24692</v>
      </c>
      <c r="K50" t="n">
        <v>24692</v>
      </c>
      <c r="L50" t="n">
        <v>1406720</v>
      </c>
      <c r="M50" t="n">
        <v>0</v>
      </c>
    </row>
    <row r="51" spans="1:26">
      <c r="A51" t="n">
        <v>2008</v>
      </c>
      <c r="B51" t="n">
        <v>3</v>
      </c>
      <c r="C51" t="s">
        <v>201</v>
      </c>
      <c r="D51" t="s">
        <v>202</v>
      </c>
      <c r="E51" t="s">
        <v>203</v>
      </c>
      <c r="F51" t="s">
        <v>204</v>
      </c>
      <c r="G51" t="n">
        <v>184843</v>
      </c>
      <c r="K51" t="n">
        <v>184843</v>
      </c>
      <c r="L51" t="n">
        <v>8706644</v>
      </c>
      <c r="M51" t="n">
        <v>0</v>
      </c>
    </row>
    <row r="52" spans="1:26">
      <c r="A52" t="n">
        <v>2008</v>
      </c>
      <c r="B52" t="n">
        <v>4</v>
      </c>
      <c r="C52" t="s">
        <v>201</v>
      </c>
      <c r="D52" t="s">
        <v>202</v>
      </c>
      <c r="E52" t="s">
        <v>205</v>
      </c>
      <c r="F52" t="s">
        <v>204</v>
      </c>
      <c r="G52" t="n">
        <v>68414</v>
      </c>
      <c r="K52" t="n">
        <v>68414</v>
      </c>
      <c r="L52" t="n">
        <v>3364517</v>
      </c>
      <c r="M52" t="n">
        <v>0</v>
      </c>
    </row>
    <row r="53" spans="1:26">
      <c r="A53" t="n">
        <v>2008</v>
      </c>
      <c r="B53" t="n">
        <v>4</v>
      </c>
      <c r="C53" t="s">
        <v>201</v>
      </c>
      <c r="D53" t="s">
        <v>202</v>
      </c>
      <c r="E53" t="s">
        <v>203</v>
      </c>
      <c r="F53" t="s">
        <v>204</v>
      </c>
      <c r="G53" t="n">
        <v>59293</v>
      </c>
      <c r="K53" t="n">
        <v>59293</v>
      </c>
      <c r="L53" t="n">
        <v>2409254</v>
      </c>
      <c r="M53" t="n">
        <v>0</v>
      </c>
    </row>
    <row r="54" spans="1:26">
      <c r="A54" t="n">
        <v>2009</v>
      </c>
      <c r="B54" t="n">
        <v>1</v>
      </c>
      <c r="C54" t="s">
        <v>201</v>
      </c>
      <c r="D54" t="s">
        <v>202</v>
      </c>
      <c r="E54" t="s">
        <v>205</v>
      </c>
      <c r="F54" t="s">
        <v>204</v>
      </c>
      <c r="G54" t="n">
        <v>59563</v>
      </c>
      <c r="K54" t="n">
        <v>59563</v>
      </c>
      <c r="L54" t="n">
        <v>3461216</v>
      </c>
      <c r="M54" t="n">
        <v>0</v>
      </c>
    </row>
    <row r="55" spans="1:26">
      <c r="A55" t="n">
        <v>2009</v>
      </c>
      <c r="B55" t="n">
        <v>1</v>
      </c>
      <c r="C55" t="s">
        <v>201</v>
      </c>
      <c r="D55" t="s">
        <v>202</v>
      </c>
      <c r="E55" t="s">
        <v>203</v>
      </c>
      <c r="F55" t="s">
        <v>204</v>
      </c>
      <c r="G55" t="n">
        <v>172130</v>
      </c>
      <c r="K55" t="n">
        <v>172130</v>
      </c>
      <c r="L55" t="n">
        <v>7123314</v>
      </c>
      <c r="M55" t="n">
        <v>0</v>
      </c>
    </row>
    <row r="56" spans="1:26">
      <c r="A56" t="n">
        <v>2009</v>
      </c>
      <c r="B56" t="n">
        <v>2</v>
      </c>
      <c r="C56" t="s">
        <v>201</v>
      </c>
      <c r="D56" t="s">
        <v>202</v>
      </c>
      <c r="E56" t="s">
        <v>203</v>
      </c>
      <c r="F56" t="s">
        <v>204</v>
      </c>
      <c r="G56" t="n">
        <v>170607</v>
      </c>
      <c r="K56" t="n">
        <v>170607</v>
      </c>
      <c r="L56" t="n">
        <v>10616975</v>
      </c>
      <c r="M56" t="n">
        <v>0</v>
      </c>
    </row>
    <row r="57" spans="1:26">
      <c r="A57" t="n">
        <v>2009</v>
      </c>
      <c r="B57" t="n">
        <v>3</v>
      </c>
      <c r="C57" t="s">
        <v>201</v>
      </c>
      <c r="D57" t="s">
        <v>202</v>
      </c>
      <c r="E57" t="s">
        <v>205</v>
      </c>
      <c r="F57" t="s">
        <v>204</v>
      </c>
      <c r="G57" t="n">
        <v>33951</v>
      </c>
      <c r="K57" t="n">
        <v>33951</v>
      </c>
      <c r="L57" t="n">
        <v>2007939</v>
      </c>
      <c r="M57" t="n">
        <v>0</v>
      </c>
    </row>
    <row r="58" spans="1:26">
      <c r="A58" t="n">
        <v>2009</v>
      </c>
      <c r="B58" t="n">
        <v>3</v>
      </c>
      <c r="C58" t="s">
        <v>201</v>
      </c>
      <c r="D58" t="s">
        <v>202</v>
      </c>
      <c r="E58" t="s">
        <v>203</v>
      </c>
      <c r="F58" t="s">
        <v>204</v>
      </c>
      <c r="G58" t="n">
        <v>177870</v>
      </c>
      <c r="K58" t="n">
        <v>177870</v>
      </c>
      <c r="L58" t="n">
        <v>10229824</v>
      </c>
      <c r="M58" t="n">
        <v>0</v>
      </c>
    </row>
    <row r="59" spans="1:26">
      <c r="A59" t="n">
        <v>2009</v>
      </c>
      <c r="B59" t="n">
        <v>4</v>
      </c>
      <c r="C59" t="s">
        <v>201</v>
      </c>
      <c r="D59" t="s">
        <v>202</v>
      </c>
      <c r="E59" t="s">
        <v>205</v>
      </c>
      <c r="F59" t="s">
        <v>204</v>
      </c>
      <c r="G59" t="n">
        <v>58224</v>
      </c>
      <c r="K59" t="n">
        <v>58224</v>
      </c>
      <c r="L59" t="n">
        <v>3261836</v>
      </c>
      <c r="M59" t="n">
        <v>0</v>
      </c>
    </row>
    <row r="60" spans="1:26">
      <c r="A60" t="n">
        <v>2009</v>
      </c>
      <c r="B60" t="n">
        <v>4</v>
      </c>
      <c r="C60" t="s">
        <v>201</v>
      </c>
      <c r="D60" t="s">
        <v>202</v>
      </c>
      <c r="E60" t="s">
        <v>203</v>
      </c>
      <c r="F60" t="s">
        <v>204</v>
      </c>
      <c r="G60" t="n">
        <v>121200</v>
      </c>
      <c r="K60" t="n">
        <v>121200</v>
      </c>
      <c r="L60" t="n">
        <v>6494746</v>
      </c>
      <c r="M60" t="n">
        <v>0</v>
      </c>
    </row>
    <row r="61" spans="1:26">
      <c r="A61" t="n">
        <v>2010</v>
      </c>
      <c r="B61" t="n">
        <v>1</v>
      </c>
      <c r="C61" t="s">
        <v>201</v>
      </c>
      <c r="D61" t="s">
        <v>202</v>
      </c>
      <c r="E61" t="s">
        <v>205</v>
      </c>
      <c r="F61" t="s">
        <v>204</v>
      </c>
      <c r="G61" t="n">
        <v>91604</v>
      </c>
      <c r="K61" t="n">
        <v>91604</v>
      </c>
      <c r="L61" t="n">
        <v>4977310</v>
      </c>
      <c r="M61" t="n">
        <v>0</v>
      </c>
    </row>
    <row r="62" spans="1:26">
      <c r="A62" t="n">
        <v>2010</v>
      </c>
      <c r="B62" t="n">
        <v>1</v>
      </c>
      <c r="C62" t="s">
        <v>201</v>
      </c>
      <c r="D62" t="s">
        <v>202</v>
      </c>
      <c r="E62" t="s">
        <v>203</v>
      </c>
      <c r="F62" t="s">
        <v>204</v>
      </c>
      <c r="G62" t="n">
        <v>110523</v>
      </c>
      <c r="K62" t="n">
        <v>110523</v>
      </c>
      <c r="L62" t="n">
        <v>5922653</v>
      </c>
      <c r="M62" t="n">
        <v>0</v>
      </c>
    </row>
    <row r="63" spans="1:26">
      <c r="A63" t="n">
        <v>2010</v>
      </c>
      <c r="B63" t="n">
        <v>2</v>
      </c>
      <c r="C63" t="s">
        <v>201</v>
      </c>
      <c r="D63" t="s">
        <v>202</v>
      </c>
      <c r="E63" t="s">
        <v>203</v>
      </c>
      <c r="F63" t="s">
        <v>204</v>
      </c>
      <c r="G63" t="n">
        <v>169012</v>
      </c>
      <c r="K63" t="n">
        <v>169012</v>
      </c>
      <c r="L63" t="n">
        <v>11161217</v>
      </c>
      <c r="M63" t="n">
        <v>0</v>
      </c>
    </row>
    <row r="64" spans="1:26">
      <c r="A64" t="n">
        <v>2010</v>
      </c>
      <c r="B64" t="n">
        <v>3</v>
      </c>
      <c r="C64" t="s">
        <v>201</v>
      </c>
      <c r="D64" t="s">
        <v>202</v>
      </c>
      <c r="E64" t="s">
        <v>205</v>
      </c>
      <c r="F64" t="s">
        <v>204</v>
      </c>
      <c r="G64" t="n">
        <v>81103</v>
      </c>
      <c r="K64" t="n">
        <v>81103</v>
      </c>
      <c r="L64" t="n">
        <v>4258140</v>
      </c>
      <c r="M64" t="n">
        <v>0</v>
      </c>
    </row>
    <row r="65" spans="1:26">
      <c r="A65" t="n">
        <v>2010</v>
      </c>
      <c r="B65" t="n">
        <v>3</v>
      </c>
      <c r="C65" t="s">
        <v>201</v>
      </c>
      <c r="D65" t="s">
        <v>202</v>
      </c>
      <c r="E65" t="s">
        <v>207</v>
      </c>
      <c r="F65" t="s">
        <v>204</v>
      </c>
      <c r="G65" t="n">
        <v>58492</v>
      </c>
      <c r="K65" t="n">
        <v>58492</v>
      </c>
      <c r="L65" t="n">
        <v>3555208</v>
      </c>
      <c r="M65" t="n">
        <v>0</v>
      </c>
    </row>
    <row r="66" spans="1:26">
      <c r="A66" t="n">
        <v>2010</v>
      </c>
      <c r="B66" t="n">
        <v>3</v>
      </c>
      <c r="C66" t="s">
        <v>201</v>
      </c>
      <c r="D66" t="s">
        <v>202</v>
      </c>
      <c r="E66" t="s">
        <v>203</v>
      </c>
      <c r="F66" t="s">
        <v>204</v>
      </c>
      <c r="G66" t="n">
        <v>116748</v>
      </c>
      <c r="K66" t="n">
        <v>116748</v>
      </c>
      <c r="L66" t="n">
        <v>6256221</v>
      </c>
      <c r="M66" t="n">
        <v>0</v>
      </c>
    </row>
    <row r="67" spans="1:26">
      <c r="A67" t="n">
        <v>2010</v>
      </c>
      <c r="B67" t="n">
        <v>4</v>
      </c>
      <c r="C67" t="s">
        <v>201</v>
      </c>
      <c r="D67" t="s">
        <v>202</v>
      </c>
      <c r="E67" t="s">
        <v>205</v>
      </c>
      <c r="F67" t="s">
        <v>204</v>
      </c>
      <c r="G67" t="n">
        <v>207697</v>
      </c>
      <c r="K67" t="n">
        <v>207697</v>
      </c>
      <c r="L67" t="n">
        <v>12350831</v>
      </c>
      <c r="M67" t="n">
        <v>0</v>
      </c>
    </row>
    <row r="68" spans="1:26">
      <c r="A68" t="n">
        <v>2011</v>
      </c>
      <c r="B68" t="n">
        <v>1</v>
      </c>
      <c r="C68" t="s">
        <v>201</v>
      </c>
      <c r="D68" t="s">
        <v>202</v>
      </c>
      <c r="E68" t="s">
        <v>205</v>
      </c>
      <c r="F68" t="s">
        <v>204</v>
      </c>
      <c r="G68" t="n">
        <v>61745</v>
      </c>
      <c r="K68" t="n">
        <v>61745</v>
      </c>
      <c r="L68" t="n">
        <v>3254974</v>
      </c>
      <c r="M68" t="n">
        <v>0</v>
      </c>
    </row>
    <row r="69" spans="1:26">
      <c r="A69" t="n">
        <v>2011</v>
      </c>
      <c r="B69" t="n">
        <v>1</v>
      </c>
      <c r="C69" t="s">
        <v>201</v>
      </c>
      <c r="D69" t="s">
        <v>202</v>
      </c>
      <c r="E69" t="s">
        <v>207</v>
      </c>
      <c r="F69" t="s">
        <v>204</v>
      </c>
      <c r="G69" t="n">
        <v>56942</v>
      </c>
      <c r="K69" t="n">
        <v>56942</v>
      </c>
      <c r="L69" t="n">
        <v>2686164</v>
      </c>
      <c r="M69" t="n">
        <v>0</v>
      </c>
    </row>
    <row r="70" spans="1:26">
      <c r="A70" t="n">
        <v>2011</v>
      </c>
      <c r="B70" t="n">
        <v>1</v>
      </c>
      <c r="C70" t="s">
        <v>201</v>
      </c>
      <c r="D70" t="s">
        <v>202</v>
      </c>
      <c r="E70" t="s">
        <v>203</v>
      </c>
      <c r="F70" t="s">
        <v>204</v>
      </c>
      <c r="G70" t="n">
        <v>60189</v>
      </c>
      <c r="K70" t="n">
        <v>60189</v>
      </c>
      <c r="L70" t="n">
        <v>3112371</v>
      </c>
      <c r="M70" t="n">
        <v>0</v>
      </c>
    </row>
    <row r="71" spans="1:26">
      <c r="A71" t="n">
        <v>2011</v>
      </c>
      <c r="B71" t="n">
        <v>2</v>
      </c>
      <c r="C71" t="s">
        <v>201</v>
      </c>
      <c r="D71" t="s">
        <v>202</v>
      </c>
      <c r="E71" t="s">
        <v>207</v>
      </c>
      <c r="F71" t="s">
        <v>204</v>
      </c>
      <c r="G71" t="n">
        <v>63202</v>
      </c>
      <c r="K71" t="n">
        <v>63202</v>
      </c>
      <c r="L71" t="n">
        <v>2981457</v>
      </c>
      <c r="M71" t="n">
        <v>0</v>
      </c>
    </row>
    <row r="72" spans="1:26">
      <c r="A72" t="n">
        <v>2011</v>
      </c>
      <c r="B72" t="n">
        <v>2</v>
      </c>
      <c r="C72" t="s">
        <v>201</v>
      </c>
      <c r="D72" t="s">
        <v>202</v>
      </c>
      <c r="E72" t="s">
        <v>203</v>
      </c>
      <c r="F72" t="s">
        <v>204</v>
      </c>
      <c r="G72" t="n">
        <v>237787</v>
      </c>
      <c r="K72" t="n">
        <v>237787</v>
      </c>
      <c r="L72" t="n">
        <v>12560141</v>
      </c>
      <c r="M72" t="n">
        <v>0</v>
      </c>
    </row>
    <row r="73" spans="1:26">
      <c r="A73" t="n">
        <v>2011</v>
      </c>
      <c r="B73" t="n">
        <v>3</v>
      </c>
      <c r="C73" t="s">
        <v>201</v>
      </c>
      <c r="D73" t="s">
        <v>202</v>
      </c>
      <c r="E73" t="s">
        <v>207</v>
      </c>
      <c r="F73" t="s">
        <v>204</v>
      </c>
      <c r="G73" t="n">
        <v>121866</v>
      </c>
      <c r="K73" t="n">
        <v>121866</v>
      </c>
      <c r="L73" t="n">
        <v>5634013</v>
      </c>
      <c r="M73" t="n">
        <v>0</v>
      </c>
      <c r="Z73" t="s">
        <v>72</v>
      </c>
    </row>
    <row r="74" spans="1:26">
      <c r="A74" t="n">
        <v>2011</v>
      </c>
      <c r="B74" t="n">
        <v>4</v>
      </c>
      <c r="C74" t="s">
        <v>201</v>
      </c>
      <c r="D74" t="s">
        <v>202</v>
      </c>
      <c r="E74" t="s">
        <v>207</v>
      </c>
      <c r="F74" t="s">
        <v>204</v>
      </c>
      <c r="G74" t="n">
        <v>120995</v>
      </c>
      <c r="K74" t="n">
        <v>120995</v>
      </c>
      <c r="L74" t="n">
        <v>5382691</v>
      </c>
      <c r="M74" t="n">
        <v>0</v>
      </c>
    </row>
    <row r="75" spans="1:26">
      <c r="A75" t="n">
        <v>2011</v>
      </c>
      <c r="B75" t="n">
        <v>4</v>
      </c>
      <c r="C75" t="s">
        <v>201</v>
      </c>
      <c r="D75" t="s">
        <v>202</v>
      </c>
      <c r="E75" t="s">
        <v>203</v>
      </c>
      <c r="F75" t="s">
        <v>204</v>
      </c>
      <c r="G75" t="n">
        <v>122613</v>
      </c>
      <c r="K75" t="n">
        <v>122613</v>
      </c>
      <c r="L75" t="n">
        <v>5894780</v>
      </c>
      <c r="M75" t="n">
        <v>0</v>
      </c>
    </row>
    <row r="76" spans="1:26">
      <c r="A76" t="n">
        <v>2012</v>
      </c>
      <c r="B76" t="n">
        <v>1</v>
      </c>
      <c r="C76" t="s">
        <v>201</v>
      </c>
      <c r="D76" t="s">
        <v>202</v>
      </c>
      <c r="E76" t="s">
        <v>207</v>
      </c>
      <c r="F76" t="s">
        <v>204</v>
      </c>
      <c r="G76" t="n">
        <v>118081</v>
      </c>
      <c r="K76" t="n">
        <v>118081</v>
      </c>
      <c r="L76" t="n">
        <v>6158969</v>
      </c>
    </row>
    <row r="77" spans="1:26">
      <c r="A77" t="n">
        <v>2012</v>
      </c>
      <c r="B77" t="n">
        <v>2</v>
      </c>
      <c r="C77" t="s">
        <v>201</v>
      </c>
      <c r="D77" t="s">
        <v>202</v>
      </c>
      <c r="E77" t="s">
        <v>207</v>
      </c>
      <c r="F77" t="s">
        <v>204</v>
      </c>
      <c r="G77" t="n">
        <v>181879</v>
      </c>
      <c r="K77" t="n">
        <v>181879</v>
      </c>
      <c r="L77" t="n">
        <v>9031732</v>
      </c>
    </row>
    <row r="78" spans="1:26">
      <c r="A78" t="n">
        <v>2012</v>
      </c>
      <c r="B78" t="n">
        <v>3</v>
      </c>
      <c r="C78" t="s">
        <v>201</v>
      </c>
      <c r="D78" t="s">
        <v>202</v>
      </c>
      <c r="E78" t="s">
        <v>207</v>
      </c>
      <c r="F78" t="s">
        <v>204</v>
      </c>
      <c r="G78" t="n">
        <v>120912</v>
      </c>
      <c r="K78" t="n">
        <v>120912</v>
      </c>
      <c r="L78" t="n">
        <v>6066056</v>
      </c>
    </row>
    <row r="79" spans="1:26">
      <c r="A79" t="n">
        <v>2012</v>
      </c>
      <c r="B79" t="n">
        <v>3</v>
      </c>
      <c r="C79" t="s">
        <v>201</v>
      </c>
      <c r="D79" t="s">
        <v>202</v>
      </c>
      <c r="E79" t="s">
        <v>203</v>
      </c>
      <c r="F79" t="s">
        <v>204</v>
      </c>
      <c r="G79" t="n">
        <v>117500</v>
      </c>
      <c r="K79" t="n">
        <v>117500</v>
      </c>
      <c r="L79" t="n">
        <v>6624014</v>
      </c>
    </row>
    <row r="80" spans="1:26">
      <c r="A80" t="n">
        <v>2012</v>
      </c>
      <c r="B80" t="n">
        <v>4</v>
      </c>
      <c r="C80" t="s">
        <v>201</v>
      </c>
      <c r="D80" t="s">
        <v>202</v>
      </c>
      <c r="E80" t="s">
        <v>207</v>
      </c>
      <c r="F80" t="s">
        <v>204</v>
      </c>
      <c r="G80" t="n">
        <v>59280</v>
      </c>
      <c r="K80" t="n">
        <v>59280</v>
      </c>
      <c r="L80" t="n">
        <v>2821733</v>
      </c>
    </row>
    <row r="81" spans="1:26">
      <c r="A81" t="n">
        <v>2012</v>
      </c>
      <c r="B81" t="n">
        <v>4</v>
      </c>
      <c r="C81" t="s">
        <v>201</v>
      </c>
      <c r="D81" t="s">
        <v>202</v>
      </c>
      <c r="E81" t="s">
        <v>203</v>
      </c>
      <c r="F81" t="s">
        <v>204</v>
      </c>
      <c r="G81" t="n">
        <v>120129</v>
      </c>
      <c r="K81" t="n">
        <v>120129</v>
      </c>
      <c r="L81" t="n">
        <v>6911620</v>
      </c>
    </row>
    <row r="82" spans="1:26">
      <c r="A82" t="n">
        <v>2013</v>
      </c>
      <c r="B82" t="n">
        <v>1</v>
      </c>
      <c r="C82" t="s">
        <v>201</v>
      </c>
      <c r="D82" t="s">
        <v>202</v>
      </c>
      <c r="E82" t="s">
        <v>203</v>
      </c>
      <c r="F82" t="s">
        <v>204</v>
      </c>
      <c r="G82" t="n">
        <v>117481</v>
      </c>
      <c r="K82" t="n">
        <v>117481</v>
      </c>
      <c r="L82" t="n">
        <v>7107782</v>
      </c>
    </row>
    <row r="83" spans="1:26">
      <c r="A83" t="n">
        <v>2013</v>
      </c>
      <c r="B83" t="n">
        <v>2</v>
      </c>
      <c r="C83" t="s">
        <v>201</v>
      </c>
      <c r="D83" t="s">
        <v>202</v>
      </c>
      <c r="E83" t="s">
        <v>203</v>
      </c>
      <c r="F83" t="s">
        <v>204</v>
      </c>
      <c r="G83" t="n">
        <v>180355</v>
      </c>
      <c r="K83" t="n">
        <v>180355</v>
      </c>
      <c r="L83" t="n">
        <v>11208629</v>
      </c>
    </row>
    <row r="84" spans="1:26">
      <c r="A84" t="n">
        <v>2013</v>
      </c>
      <c r="B84" t="n">
        <v>3</v>
      </c>
      <c r="C84" t="s">
        <v>201</v>
      </c>
      <c r="D84" t="s">
        <v>202</v>
      </c>
      <c r="E84" t="s">
        <v>203</v>
      </c>
      <c r="F84" t="s">
        <v>204</v>
      </c>
      <c r="G84" t="n">
        <v>187311</v>
      </c>
      <c r="K84" t="n">
        <v>187311</v>
      </c>
      <c r="L84" t="n">
        <v>11958306</v>
      </c>
    </row>
    <row r="85" spans="1:26">
      <c r="A85" t="n">
        <v>2013</v>
      </c>
      <c r="B85" t="n">
        <v>4</v>
      </c>
      <c r="C85" t="s">
        <v>201</v>
      </c>
      <c r="D85" t="s">
        <v>202</v>
      </c>
      <c r="E85" t="s">
        <v>203</v>
      </c>
      <c r="F85" t="s">
        <v>204</v>
      </c>
      <c r="G85" t="n">
        <v>181496</v>
      </c>
      <c r="K85" t="n">
        <v>181496</v>
      </c>
      <c r="L85" t="n">
        <v>10426789</v>
      </c>
    </row>
    <row r="86" spans="1:26">
      <c r="A86" t="n">
        <v>2014</v>
      </c>
      <c r="B86" t="n">
        <v>1</v>
      </c>
      <c r="C86" t="s">
        <v>201</v>
      </c>
      <c r="D86" t="s">
        <v>202</v>
      </c>
      <c r="E86" t="s">
        <v>203</v>
      </c>
      <c r="F86" t="s">
        <v>204</v>
      </c>
      <c r="G86" t="n">
        <v>183238</v>
      </c>
      <c r="K86" t="n">
        <v>183238</v>
      </c>
      <c r="L86" t="n">
        <v>11722287</v>
      </c>
    </row>
    <row r="87" spans="1:26">
      <c r="A87" t="n">
        <v>2014</v>
      </c>
      <c r="B87" t="n">
        <v>2</v>
      </c>
      <c r="C87" t="s">
        <v>201</v>
      </c>
      <c r="D87" t="s">
        <v>202</v>
      </c>
      <c r="E87" t="s">
        <v>203</v>
      </c>
      <c r="F87" t="s">
        <v>204</v>
      </c>
      <c r="G87" t="n">
        <v>178525</v>
      </c>
      <c r="K87" t="n">
        <v>178525</v>
      </c>
      <c r="L87" t="n">
        <v>11482729</v>
      </c>
    </row>
    <row r="88" spans="1:26">
      <c r="A88" t="n">
        <v>2014</v>
      </c>
      <c r="B88" t="n">
        <v>3</v>
      </c>
      <c r="C88" t="s">
        <v>201</v>
      </c>
      <c r="D88" t="s">
        <v>202</v>
      </c>
      <c r="E88" t="s">
        <v>203</v>
      </c>
      <c r="F88" t="s">
        <v>204</v>
      </c>
      <c r="G88" t="n">
        <v>184083</v>
      </c>
      <c r="K88" t="n">
        <v>184083</v>
      </c>
      <c r="L88" t="n">
        <v>11673484</v>
      </c>
    </row>
    <row r="89" spans="1:26">
      <c r="A89" t="n">
        <v>2014</v>
      </c>
      <c r="B89" t="n">
        <v>4</v>
      </c>
      <c r="C89" t="s">
        <v>201</v>
      </c>
      <c r="D89" t="s">
        <v>202</v>
      </c>
      <c r="E89" t="s">
        <v>203</v>
      </c>
      <c r="F89" t="s">
        <v>204</v>
      </c>
      <c r="G89" t="n">
        <v>179281</v>
      </c>
      <c r="K89" t="n">
        <v>179281</v>
      </c>
      <c r="L89" t="n">
        <v>11465355</v>
      </c>
    </row>
    <row r="90" spans="1:26">
      <c r="A90" t="n">
        <v>2015</v>
      </c>
      <c r="B90" t="n">
        <v>1</v>
      </c>
      <c r="C90" t="s">
        <v>201</v>
      </c>
      <c r="D90" t="s">
        <v>202</v>
      </c>
      <c r="E90" t="s">
        <v>203</v>
      </c>
      <c r="F90" t="s">
        <v>204</v>
      </c>
      <c r="G90" t="n">
        <v>238083</v>
      </c>
      <c r="K90" t="n">
        <v>238083</v>
      </c>
      <c r="L90" t="n">
        <v>14722877</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S3703"/>
  <sheetViews>
    <sheetView workbookViewId="0">
      <selection activeCell="A1" sqref="A1"/>
    </sheetView>
  </sheetViews>
  <sheetFormatPr baseColWidth="10" defaultRowHeight="15"/>
  <sheetData>
    <row r="1" spans="1:19">
      <c r="A1" t="s">
        <v>208</v>
      </c>
      <c r="B1" t="s">
        <v>209</v>
      </c>
      <c r="C1" t="s">
        <v>210</v>
      </c>
      <c r="D1" t="s">
        <v>211</v>
      </c>
      <c r="E1" t="s">
        <v>212</v>
      </c>
      <c r="F1" t="s">
        <v>213</v>
      </c>
      <c r="G1" t="s">
        <v>214</v>
      </c>
      <c r="H1" t="s">
        <v>215</v>
      </c>
      <c r="I1" t="s">
        <v>216</v>
      </c>
      <c r="J1" t="s">
        <v>217</v>
      </c>
      <c r="K1" t="s">
        <v>218</v>
      </c>
      <c r="L1" t="s">
        <v>219</v>
      </c>
      <c r="M1" t="s">
        <v>220</v>
      </c>
      <c r="N1" t="s">
        <v>221</v>
      </c>
      <c r="O1" t="s">
        <v>222</v>
      </c>
      <c r="P1" t="s">
        <v>223</v>
      </c>
      <c r="Q1" t="s">
        <v>224</v>
      </c>
      <c r="R1" t="s">
        <v>225</v>
      </c>
      <c r="S1" t="s">
        <v>226</v>
      </c>
    </row>
    <row r="2" spans="1:19">
      <c r="A2" s="1" t="n">
        <v>31443</v>
      </c>
      <c r="B2" t="s">
        <v>227</v>
      </c>
      <c r="C2" t="n">
        <v>1</v>
      </c>
      <c r="D2" t="s">
        <v>228</v>
      </c>
      <c r="E2" t="s">
        <v>36</v>
      </c>
      <c r="F2" t="s">
        <v>229</v>
      </c>
      <c r="G2" t="s">
        <v>230</v>
      </c>
      <c r="H2" t="s">
        <v>231</v>
      </c>
      <c r="I2" t="s">
        <v>232</v>
      </c>
      <c r="J2" t="s">
        <v>233</v>
      </c>
      <c r="K2" t="s">
        <v>234</v>
      </c>
      <c r="L2" t="n">
        <v>584</v>
      </c>
      <c r="M2" t="n">
        <v>0.1</v>
      </c>
      <c r="N2" t="n">
        <v>25</v>
      </c>
      <c r="O2" t="s">
        <v>235</v>
      </c>
      <c r="P2" t="s">
        <v>236</v>
      </c>
      <c r="Q2" t="s">
        <v>237</v>
      </c>
      <c r="R2" t="s">
        <v>231</v>
      </c>
      <c r="S2" t="s">
        <v>232</v>
      </c>
    </row>
    <row r="3" spans="1:19">
      <c r="A3" s="1" t="n">
        <v>31471</v>
      </c>
      <c r="B3" t="s">
        <v>227</v>
      </c>
      <c r="C3" t="n">
        <v>1</v>
      </c>
      <c r="D3" t="s">
        <v>238</v>
      </c>
      <c r="E3" t="s">
        <v>239</v>
      </c>
      <c r="F3" t="s">
        <v>229</v>
      </c>
      <c r="G3" t="s">
        <v>230</v>
      </c>
      <c r="H3" t="s">
        <v>231</v>
      </c>
      <c r="I3" t="s">
        <v>232</v>
      </c>
      <c r="J3" t="s">
        <v>240</v>
      </c>
      <c r="K3" t="s">
        <v>241</v>
      </c>
      <c r="L3" t="n">
        <v>37</v>
      </c>
      <c r="M3" t="n">
        <v>0</v>
      </c>
      <c r="N3" t="n">
        <v>0</v>
      </c>
    </row>
    <row r="4" spans="1:19">
      <c r="A4" s="1" t="n">
        <v>31471</v>
      </c>
      <c r="B4" t="s">
        <v>227</v>
      </c>
      <c r="C4" t="n">
        <v>2</v>
      </c>
      <c r="D4" t="s">
        <v>228</v>
      </c>
      <c r="E4" t="s">
        <v>36</v>
      </c>
      <c r="F4" t="s">
        <v>229</v>
      </c>
      <c r="G4" t="s">
        <v>230</v>
      </c>
      <c r="H4" t="s">
        <v>231</v>
      </c>
      <c r="I4" t="s">
        <v>232</v>
      </c>
      <c r="J4" t="s">
        <v>233</v>
      </c>
      <c r="K4" t="s">
        <v>234</v>
      </c>
      <c r="L4" t="n">
        <v>704</v>
      </c>
      <c r="M4" t="n">
        <v>0.1</v>
      </c>
      <c r="N4" t="n">
        <v>36.2</v>
      </c>
      <c r="O4" t="s">
        <v>235</v>
      </c>
      <c r="P4" t="s">
        <v>236</v>
      </c>
      <c r="Q4" t="s">
        <v>237</v>
      </c>
      <c r="R4" t="s">
        <v>231</v>
      </c>
      <c r="S4" t="s">
        <v>232</v>
      </c>
    </row>
    <row r="5" spans="1:19">
      <c r="A5" s="1" t="n">
        <v>31471</v>
      </c>
      <c r="B5" t="s">
        <v>227</v>
      </c>
      <c r="C5" t="n">
        <v>3</v>
      </c>
      <c r="D5" t="s">
        <v>228</v>
      </c>
      <c r="E5" t="s">
        <v>36</v>
      </c>
      <c r="F5" t="s">
        <v>229</v>
      </c>
      <c r="G5" t="s">
        <v>230</v>
      </c>
      <c r="H5" t="s">
        <v>231</v>
      </c>
      <c r="I5" t="s">
        <v>232</v>
      </c>
      <c r="J5" t="s">
        <v>233</v>
      </c>
      <c r="K5" t="s">
        <v>234</v>
      </c>
      <c r="L5" t="n">
        <v>1037</v>
      </c>
      <c r="M5" t="n">
        <v>0.1</v>
      </c>
      <c r="N5" t="n">
        <v>36.3</v>
      </c>
      <c r="O5" t="s">
        <v>235</v>
      </c>
      <c r="P5" t="s">
        <v>236</v>
      </c>
      <c r="Q5" t="s">
        <v>237</v>
      </c>
      <c r="R5" t="s">
        <v>231</v>
      </c>
      <c r="S5" t="s">
        <v>232</v>
      </c>
    </row>
    <row r="6" spans="1:19">
      <c r="A6" s="1" t="n">
        <v>31471</v>
      </c>
      <c r="B6" t="s">
        <v>242</v>
      </c>
      <c r="C6" t="n">
        <v>1</v>
      </c>
      <c r="D6" t="s">
        <v>238</v>
      </c>
      <c r="E6" t="s">
        <v>239</v>
      </c>
      <c r="F6" t="s">
        <v>229</v>
      </c>
      <c r="G6" t="s">
        <v>230</v>
      </c>
      <c r="H6" t="s">
        <v>231</v>
      </c>
      <c r="I6" t="s">
        <v>232</v>
      </c>
      <c r="J6" t="s">
        <v>240</v>
      </c>
      <c r="K6" t="s">
        <v>241</v>
      </c>
      <c r="L6" t="n">
        <v>37</v>
      </c>
      <c r="M6" t="n">
        <v>0</v>
      </c>
      <c r="N6" t="n">
        <v>0</v>
      </c>
    </row>
    <row r="7" spans="1:19">
      <c r="A7" s="1" t="n">
        <v>31471</v>
      </c>
      <c r="B7" t="s">
        <v>243</v>
      </c>
      <c r="C7" t="n">
        <v>1</v>
      </c>
      <c r="D7" t="s">
        <v>244</v>
      </c>
      <c r="E7" t="s">
        <v>245</v>
      </c>
      <c r="F7" t="s">
        <v>229</v>
      </c>
      <c r="G7" t="s">
        <v>230</v>
      </c>
      <c r="H7" t="s">
        <v>231</v>
      </c>
      <c r="I7" t="s">
        <v>232</v>
      </c>
      <c r="J7" t="s">
        <v>246</v>
      </c>
      <c r="K7" t="s">
        <v>247</v>
      </c>
      <c r="L7" t="n">
        <v>28</v>
      </c>
      <c r="M7" t="n">
        <v>0</v>
      </c>
      <c r="N7" t="n">
        <v>0</v>
      </c>
    </row>
    <row r="8" spans="1:19">
      <c r="A8" s="1" t="n">
        <v>31502</v>
      </c>
      <c r="B8" t="s">
        <v>227</v>
      </c>
      <c r="C8" t="n">
        <v>1</v>
      </c>
      <c r="D8" t="s">
        <v>238</v>
      </c>
      <c r="E8" t="s">
        <v>239</v>
      </c>
      <c r="F8" t="s">
        <v>229</v>
      </c>
      <c r="G8" t="s">
        <v>230</v>
      </c>
      <c r="H8" t="s">
        <v>231</v>
      </c>
      <c r="I8" t="s">
        <v>232</v>
      </c>
      <c r="J8" t="s">
        <v>248</v>
      </c>
      <c r="K8" t="s">
        <v>249</v>
      </c>
      <c r="L8" t="n">
        <v>9</v>
      </c>
      <c r="M8" t="n">
        <v>0</v>
      </c>
      <c r="N8" t="n">
        <v>0</v>
      </c>
    </row>
    <row r="9" spans="1:19">
      <c r="A9" s="1" t="n">
        <v>31502</v>
      </c>
      <c r="B9" t="s">
        <v>227</v>
      </c>
      <c r="C9" t="n">
        <v>2</v>
      </c>
      <c r="D9" t="s">
        <v>228</v>
      </c>
      <c r="E9" t="s">
        <v>36</v>
      </c>
      <c r="F9" t="s">
        <v>229</v>
      </c>
      <c r="G9" t="s">
        <v>230</v>
      </c>
      <c r="H9" t="s">
        <v>231</v>
      </c>
      <c r="I9" t="s">
        <v>232</v>
      </c>
      <c r="J9" t="s">
        <v>233</v>
      </c>
      <c r="K9" t="s">
        <v>234</v>
      </c>
      <c r="L9" t="n">
        <v>1023</v>
      </c>
      <c r="M9" t="n">
        <v>0.1</v>
      </c>
      <c r="N9" t="n">
        <v>36.4</v>
      </c>
      <c r="O9" t="s">
        <v>235</v>
      </c>
      <c r="P9" t="s">
        <v>236</v>
      </c>
      <c r="Q9" t="s">
        <v>237</v>
      </c>
      <c r="R9" t="s">
        <v>231</v>
      </c>
      <c r="S9" t="s">
        <v>232</v>
      </c>
    </row>
    <row r="10" spans="1:19">
      <c r="A10" s="1" t="n">
        <v>31532</v>
      </c>
      <c r="B10" t="s">
        <v>227</v>
      </c>
      <c r="C10" t="n">
        <v>1</v>
      </c>
      <c r="D10" t="s">
        <v>228</v>
      </c>
      <c r="E10" t="s">
        <v>36</v>
      </c>
      <c r="F10" t="s">
        <v>229</v>
      </c>
      <c r="G10" t="s">
        <v>230</v>
      </c>
      <c r="H10" t="s">
        <v>231</v>
      </c>
      <c r="I10" t="s">
        <v>232</v>
      </c>
      <c r="J10" t="s">
        <v>233</v>
      </c>
      <c r="K10" t="s">
        <v>234</v>
      </c>
      <c r="L10" t="n">
        <v>1077</v>
      </c>
      <c r="M10" t="n">
        <v>0.1</v>
      </c>
      <c r="N10" t="n">
        <v>36.4</v>
      </c>
      <c r="O10" t="s">
        <v>235</v>
      </c>
      <c r="P10" t="s">
        <v>236</v>
      </c>
      <c r="Q10" t="s">
        <v>237</v>
      </c>
      <c r="R10" t="s">
        <v>231</v>
      </c>
      <c r="S10" t="s">
        <v>232</v>
      </c>
    </row>
    <row r="11" spans="1:19">
      <c r="A11" s="1" t="n">
        <v>31532</v>
      </c>
      <c r="B11" t="s">
        <v>250</v>
      </c>
      <c r="C11" t="n">
        <v>1</v>
      </c>
      <c r="D11" t="s">
        <v>238</v>
      </c>
      <c r="E11" t="s">
        <v>239</v>
      </c>
      <c r="F11" t="s">
        <v>229</v>
      </c>
      <c r="G11" t="s">
        <v>230</v>
      </c>
      <c r="H11" t="s">
        <v>231</v>
      </c>
      <c r="I11" t="s">
        <v>232</v>
      </c>
      <c r="J11" t="s">
        <v>248</v>
      </c>
      <c r="K11" t="s">
        <v>249</v>
      </c>
      <c r="L11" t="n">
        <v>20</v>
      </c>
      <c r="M11" t="n">
        <v>0</v>
      </c>
      <c r="N11" t="n">
        <v>0</v>
      </c>
    </row>
    <row r="12" spans="1:19">
      <c r="A12" s="1" t="n">
        <v>31563</v>
      </c>
      <c r="B12" t="s">
        <v>227</v>
      </c>
      <c r="C12" t="n">
        <v>1</v>
      </c>
      <c r="D12" t="s">
        <v>228</v>
      </c>
      <c r="E12" t="s">
        <v>36</v>
      </c>
      <c r="F12" t="s">
        <v>229</v>
      </c>
      <c r="G12" t="s">
        <v>230</v>
      </c>
      <c r="H12" t="s">
        <v>231</v>
      </c>
      <c r="I12" t="s">
        <v>232</v>
      </c>
      <c r="J12" t="s">
        <v>233</v>
      </c>
      <c r="K12" t="s">
        <v>234</v>
      </c>
      <c r="L12" t="n">
        <v>1065</v>
      </c>
      <c r="M12" t="n">
        <v>0.1</v>
      </c>
      <c r="N12" t="n">
        <v>36.2</v>
      </c>
      <c r="O12" t="s">
        <v>235</v>
      </c>
      <c r="P12" t="s">
        <v>236</v>
      </c>
      <c r="Q12" t="s">
        <v>237</v>
      </c>
      <c r="R12" t="s">
        <v>231</v>
      </c>
      <c r="S12" t="s">
        <v>232</v>
      </c>
    </row>
    <row r="13" spans="1:19">
      <c r="A13" s="1" t="n">
        <v>31563</v>
      </c>
      <c r="B13" t="s">
        <v>242</v>
      </c>
      <c r="C13" t="n">
        <v>1</v>
      </c>
      <c r="D13" t="s">
        <v>238</v>
      </c>
      <c r="E13" t="s">
        <v>239</v>
      </c>
      <c r="F13" t="s">
        <v>229</v>
      </c>
      <c r="G13" t="s">
        <v>230</v>
      </c>
      <c r="H13" t="s">
        <v>231</v>
      </c>
      <c r="I13" t="s">
        <v>232</v>
      </c>
      <c r="J13" t="s">
        <v>248</v>
      </c>
      <c r="K13" t="s">
        <v>249</v>
      </c>
      <c r="L13" t="n">
        <v>80</v>
      </c>
      <c r="M13" t="n">
        <v>0</v>
      </c>
      <c r="N13" t="n">
        <v>0</v>
      </c>
    </row>
    <row r="14" spans="1:19">
      <c r="A14" s="1" t="n">
        <v>31593</v>
      </c>
      <c r="B14" t="s">
        <v>227</v>
      </c>
      <c r="C14" t="n">
        <v>1</v>
      </c>
      <c r="D14" t="s">
        <v>238</v>
      </c>
      <c r="E14" t="s">
        <v>239</v>
      </c>
      <c r="F14" t="s">
        <v>229</v>
      </c>
      <c r="G14" t="s">
        <v>230</v>
      </c>
      <c r="H14" t="s">
        <v>231</v>
      </c>
      <c r="I14" t="s">
        <v>232</v>
      </c>
      <c r="J14" t="s">
        <v>248</v>
      </c>
      <c r="K14" t="s">
        <v>249</v>
      </c>
      <c r="L14" t="n">
        <v>79</v>
      </c>
      <c r="M14" t="n">
        <v>0</v>
      </c>
      <c r="N14" t="n">
        <v>0</v>
      </c>
    </row>
    <row r="15" spans="1:19">
      <c r="A15" s="1" t="n">
        <v>31593</v>
      </c>
      <c r="B15" t="s">
        <v>227</v>
      </c>
      <c r="C15" t="n">
        <v>2</v>
      </c>
      <c r="D15" t="s">
        <v>238</v>
      </c>
      <c r="E15" t="s">
        <v>239</v>
      </c>
      <c r="F15" t="s">
        <v>229</v>
      </c>
      <c r="G15" t="s">
        <v>230</v>
      </c>
      <c r="H15" t="s">
        <v>231</v>
      </c>
      <c r="I15" t="s">
        <v>232</v>
      </c>
      <c r="J15" t="s">
        <v>248</v>
      </c>
      <c r="K15" t="s">
        <v>249</v>
      </c>
      <c r="L15" t="n">
        <v>114</v>
      </c>
      <c r="M15" t="n">
        <v>0</v>
      </c>
      <c r="N15" t="n">
        <v>0</v>
      </c>
    </row>
    <row r="16" spans="1:19">
      <c r="A16" s="1" t="n">
        <v>31593</v>
      </c>
      <c r="B16" t="s">
        <v>227</v>
      </c>
      <c r="C16" t="n">
        <v>3</v>
      </c>
      <c r="D16" t="s">
        <v>228</v>
      </c>
      <c r="E16" t="s">
        <v>36</v>
      </c>
      <c r="F16" t="s">
        <v>229</v>
      </c>
      <c r="G16" t="s">
        <v>230</v>
      </c>
      <c r="H16" t="s">
        <v>231</v>
      </c>
      <c r="I16" t="s">
        <v>232</v>
      </c>
      <c r="J16" t="s">
        <v>233</v>
      </c>
      <c r="K16" t="s">
        <v>234</v>
      </c>
      <c r="L16" t="n">
        <v>582</v>
      </c>
      <c r="M16" t="n">
        <v>0.1</v>
      </c>
      <c r="N16" t="n">
        <v>34.8</v>
      </c>
      <c r="O16" t="s">
        <v>235</v>
      </c>
      <c r="P16" t="s">
        <v>236</v>
      </c>
      <c r="Q16" t="s">
        <v>237</v>
      </c>
      <c r="R16" t="s">
        <v>231</v>
      </c>
      <c r="S16" t="s">
        <v>232</v>
      </c>
    </row>
    <row r="17" spans="1:19">
      <c r="A17" s="1" t="n">
        <v>31624</v>
      </c>
      <c r="B17" t="s">
        <v>251</v>
      </c>
      <c r="C17" t="n">
        <v>1</v>
      </c>
      <c r="D17" t="s">
        <v>238</v>
      </c>
      <c r="E17" t="s">
        <v>239</v>
      </c>
      <c r="F17" t="s">
        <v>229</v>
      </c>
      <c r="G17" t="s">
        <v>230</v>
      </c>
      <c r="H17" t="s">
        <v>231</v>
      </c>
      <c r="I17" t="s">
        <v>232</v>
      </c>
      <c r="J17" t="s">
        <v>248</v>
      </c>
      <c r="K17" t="s">
        <v>249</v>
      </c>
      <c r="L17" t="n">
        <v>228</v>
      </c>
      <c r="M17" t="n">
        <v>0</v>
      </c>
      <c r="N17" t="n">
        <v>0</v>
      </c>
    </row>
    <row r="18" spans="1:19">
      <c r="A18" s="1" t="n">
        <v>31624</v>
      </c>
      <c r="B18" t="s">
        <v>227</v>
      </c>
      <c r="C18" t="n">
        <v>1</v>
      </c>
      <c r="D18" t="s">
        <v>228</v>
      </c>
      <c r="E18" t="s">
        <v>36</v>
      </c>
      <c r="F18" t="s">
        <v>229</v>
      </c>
      <c r="G18" t="s">
        <v>230</v>
      </c>
      <c r="H18" t="s">
        <v>231</v>
      </c>
      <c r="I18" t="s">
        <v>232</v>
      </c>
      <c r="J18" t="s">
        <v>233</v>
      </c>
      <c r="K18" t="s">
        <v>234</v>
      </c>
      <c r="L18" t="n">
        <v>1106</v>
      </c>
      <c r="M18" t="n">
        <v>0.1</v>
      </c>
      <c r="N18" t="n">
        <v>34.8</v>
      </c>
      <c r="O18" t="s">
        <v>235</v>
      </c>
      <c r="P18" t="s">
        <v>236</v>
      </c>
      <c r="Q18" t="s">
        <v>237</v>
      </c>
      <c r="R18" t="s">
        <v>231</v>
      </c>
      <c r="S18" t="s">
        <v>232</v>
      </c>
    </row>
    <row r="19" spans="1:19">
      <c r="A19" s="1" t="n">
        <v>31624</v>
      </c>
      <c r="B19" t="s">
        <v>227</v>
      </c>
      <c r="C19" t="n">
        <v>2</v>
      </c>
      <c r="D19" t="s">
        <v>228</v>
      </c>
      <c r="E19" t="s">
        <v>36</v>
      </c>
      <c r="F19" t="s">
        <v>229</v>
      </c>
      <c r="G19" t="s">
        <v>230</v>
      </c>
      <c r="H19" t="s">
        <v>231</v>
      </c>
      <c r="I19" t="s">
        <v>232</v>
      </c>
      <c r="J19" t="s">
        <v>233</v>
      </c>
      <c r="K19" t="s">
        <v>234</v>
      </c>
      <c r="L19" t="n">
        <v>195</v>
      </c>
      <c r="M19" t="n">
        <v>0.1</v>
      </c>
      <c r="N19" t="n">
        <v>34.8</v>
      </c>
      <c r="O19" t="s">
        <v>235</v>
      </c>
      <c r="P19" t="s">
        <v>236</v>
      </c>
      <c r="Q19" t="s">
        <v>237</v>
      </c>
      <c r="R19" t="s">
        <v>231</v>
      </c>
      <c r="S19" t="s">
        <v>232</v>
      </c>
    </row>
    <row r="20" spans="1:19">
      <c r="A20" s="1" t="n">
        <v>31624</v>
      </c>
      <c r="B20" t="s">
        <v>250</v>
      </c>
      <c r="C20" t="n">
        <v>1</v>
      </c>
      <c r="D20" t="s">
        <v>238</v>
      </c>
      <c r="E20" t="s">
        <v>239</v>
      </c>
      <c r="F20" t="s">
        <v>229</v>
      </c>
      <c r="G20" t="s">
        <v>230</v>
      </c>
      <c r="H20" t="s">
        <v>231</v>
      </c>
      <c r="I20" t="s">
        <v>232</v>
      </c>
      <c r="J20" t="s">
        <v>246</v>
      </c>
      <c r="K20" t="s">
        <v>247</v>
      </c>
      <c r="L20" t="n">
        <v>40</v>
      </c>
      <c r="M20" t="n">
        <v>0</v>
      </c>
      <c r="N20" t="n">
        <v>0</v>
      </c>
    </row>
    <row r="21" spans="1:19">
      <c r="A21" s="1" t="n">
        <v>31624</v>
      </c>
      <c r="B21" t="s">
        <v>243</v>
      </c>
      <c r="C21" t="n">
        <v>1</v>
      </c>
      <c r="D21" t="s">
        <v>252</v>
      </c>
      <c r="E21" t="s">
        <v>253</v>
      </c>
      <c r="F21" t="s">
        <v>229</v>
      </c>
      <c r="G21" t="s">
        <v>230</v>
      </c>
      <c r="H21" t="s">
        <v>231</v>
      </c>
      <c r="I21" t="s">
        <v>232</v>
      </c>
      <c r="J21" t="s">
        <v>246</v>
      </c>
      <c r="K21" t="s">
        <v>247</v>
      </c>
      <c r="L21" t="n">
        <v>28</v>
      </c>
      <c r="M21" t="n">
        <v>0</v>
      </c>
      <c r="N21" t="n">
        <v>0</v>
      </c>
      <c r="O21" t="s">
        <v>235</v>
      </c>
      <c r="P21" t="s">
        <v>236</v>
      </c>
      <c r="Q21" t="s">
        <v>237</v>
      </c>
      <c r="R21" t="s">
        <v>231</v>
      </c>
      <c r="S21" t="s">
        <v>232</v>
      </c>
    </row>
    <row r="22" spans="1:19">
      <c r="A22" s="1" t="n">
        <v>31655</v>
      </c>
      <c r="B22" t="s">
        <v>227</v>
      </c>
      <c r="C22" t="n">
        <v>1</v>
      </c>
      <c r="D22" t="s">
        <v>228</v>
      </c>
      <c r="E22" t="s">
        <v>36</v>
      </c>
      <c r="F22" t="s">
        <v>229</v>
      </c>
      <c r="G22" t="s">
        <v>230</v>
      </c>
      <c r="H22" t="s">
        <v>231</v>
      </c>
      <c r="I22" t="s">
        <v>232</v>
      </c>
      <c r="J22" t="s">
        <v>233</v>
      </c>
      <c r="K22" t="s">
        <v>234</v>
      </c>
      <c r="L22" t="n">
        <v>1078</v>
      </c>
      <c r="M22" t="n">
        <v>0.1</v>
      </c>
      <c r="N22" t="n">
        <v>36.1</v>
      </c>
      <c r="O22" t="s">
        <v>235</v>
      </c>
      <c r="P22" t="s">
        <v>236</v>
      </c>
      <c r="Q22" t="s">
        <v>237</v>
      </c>
      <c r="R22" t="s">
        <v>231</v>
      </c>
      <c r="S22" t="s">
        <v>232</v>
      </c>
    </row>
    <row r="23" spans="1:19">
      <c r="A23" s="1" t="n">
        <v>31655</v>
      </c>
      <c r="B23" t="s">
        <v>227</v>
      </c>
      <c r="C23" t="n">
        <v>2</v>
      </c>
      <c r="D23" t="s">
        <v>228</v>
      </c>
      <c r="E23" t="s">
        <v>36</v>
      </c>
      <c r="F23" t="s">
        <v>229</v>
      </c>
      <c r="G23" t="s">
        <v>230</v>
      </c>
      <c r="H23" t="s">
        <v>231</v>
      </c>
      <c r="I23" t="s">
        <v>232</v>
      </c>
      <c r="J23" t="s">
        <v>233</v>
      </c>
      <c r="K23" t="s">
        <v>234</v>
      </c>
      <c r="L23" t="n">
        <v>575</v>
      </c>
      <c r="M23" t="n">
        <v>0.1</v>
      </c>
      <c r="N23" t="n">
        <v>36.1</v>
      </c>
      <c r="O23" t="s">
        <v>235</v>
      </c>
      <c r="P23" t="s">
        <v>236</v>
      </c>
      <c r="Q23" t="s">
        <v>237</v>
      </c>
      <c r="R23" t="s">
        <v>231</v>
      </c>
      <c r="S23" t="s">
        <v>232</v>
      </c>
    </row>
    <row r="24" spans="1:19">
      <c r="A24" s="1" t="n">
        <v>31655</v>
      </c>
      <c r="B24" t="s">
        <v>243</v>
      </c>
      <c r="C24" t="n">
        <v>1</v>
      </c>
      <c r="D24" t="s">
        <v>252</v>
      </c>
      <c r="E24" t="s">
        <v>253</v>
      </c>
      <c r="F24" t="s">
        <v>229</v>
      </c>
      <c r="G24" t="s">
        <v>230</v>
      </c>
      <c r="H24" t="s">
        <v>231</v>
      </c>
      <c r="I24" t="s">
        <v>232</v>
      </c>
      <c r="J24" t="s">
        <v>254</v>
      </c>
      <c r="K24" t="s">
        <v>255</v>
      </c>
      <c r="L24" t="n">
        <v>36</v>
      </c>
      <c r="M24" t="n">
        <v>0</v>
      </c>
      <c r="N24" t="n">
        <v>0</v>
      </c>
      <c r="O24" t="s">
        <v>235</v>
      </c>
      <c r="P24" t="s">
        <v>236</v>
      </c>
      <c r="Q24" t="s">
        <v>237</v>
      </c>
      <c r="R24" t="s">
        <v>231</v>
      </c>
      <c r="S24" t="s">
        <v>232</v>
      </c>
    </row>
    <row r="25" spans="1:19">
      <c r="A25" s="1" t="n">
        <v>31685</v>
      </c>
      <c r="B25" t="s">
        <v>227</v>
      </c>
      <c r="C25" t="n">
        <v>1</v>
      </c>
      <c r="D25" t="s">
        <v>238</v>
      </c>
      <c r="E25" t="s">
        <v>239</v>
      </c>
      <c r="F25" t="s">
        <v>229</v>
      </c>
      <c r="G25" t="s">
        <v>230</v>
      </c>
      <c r="H25" t="s">
        <v>231</v>
      </c>
      <c r="I25" t="s">
        <v>232</v>
      </c>
      <c r="J25" t="s">
        <v>254</v>
      </c>
      <c r="K25" t="s">
        <v>255</v>
      </c>
      <c r="L25" t="n">
        <v>103</v>
      </c>
      <c r="M25" t="n">
        <v>0</v>
      </c>
      <c r="N25" t="n">
        <v>0</v>
      </c>
    </row>
    <row r="26" spans="1:19">
      <c r="A26" s="1" t="n">
        <v>31685</v>
      </c>
      <c r="B26" t="s">
        <v>250</v>
      </c>
      <c r="C26" t="n">
        <v>1</v>
      </c>
      <c r="D26" t="s">
        <v>238</v>
      </c>
      <c r="E26" t="s">
        <v>239</v>
      </c>
      <c r="F26" t="s">
        <v>229</v>
      </c>
      <c r="G26" t="s">
        <v>230</v>
      </c>
      <c r="H26" t="s">
        <v>231</v>
      </c>
      <c r="I26" t="s">
        <v>232</v>
      </c>
      <c r="J26" t="s">
        <v>246</v>
      </c>
      <c r="K26" t="s">
        <v>247</v>
      </c>
      <c r="L26" t="n">
        <v>65</v>
      </c>
      <c r="M26" t="n">
        <v>0</v>
      </c>
      <c r="N26" t="n">
        <v>0</v>
      </c>
    </row>
    <row r="27" spans="1:19">
      <c r="A27" s="1" t="n">
        <v>31685</v>
      </c>
      <c r="B27" t="s">
        <v>256</v>
      </c>
      <c r="C27" t="n">
        <v>1</v>
      </c>
      <c r="D27" t="s">
        <v>257</v>
      </c>
      <c r="E27" t="s">
        <v>258</v>
      </c>
      <c r="F27" t="s">
        <v>229</v>
      </c>
      <c r="G27" t="s">
        <v>230</v>
      </c>
      <c r="H27" t="s">
        <v>231</v>
      </c>
      <c r="I27" t="s">
        <v>232</v>
      </c>
      <c r="J27" t="s">
        <v>233</v>
      </c>
      <c r="K27" t="s">
        <v>234</v>
      </c>
      <c r="L27" t="n">
        <v>460</v>
      </c>
      <c r="M27" t="n">
        <v>0.11</v>
      </c>
      <c r="N27" t="n">
        <v>0</v>
      </c>
    </row>
    <row r="28" spans="1:19">
      <c r="A28" s="1" t="n">
        <v>31716</v>
      </c>
      <c r="B28" t="s">
        <v>227</v>
      </c>
      <c r="C28" t="n">
        <v>1</v>
      </c>
      <c r="D28" t="s">
        <v>228</v>
      </c>
      <c r="E28" t="s">
        <v>36</v>
      </c>
      <c r="F28" t="s">
        <v>229</v>
      </c>
      <c r="G28" t="s">
        <v>230</v>
      </c>
      <c r="H28" t="s">
        <v>231</v>
      </c>
      <c r="I28" t="s">
        <v>232</v>
      </c>
      <c r="J28" t="s">
        <v>233</v>
      </c>
      <c r="K28" t="s">
        <v>234</v>
      </c>
      <c r="L28" t="n">
        <v>732</v>
      </c>
      <c r="M28" t="n">
        <v>0.1</v>
      </c>
      <c r="N28" t="n">
        <v>36.3</v>
      </c>
      <c r="O28" t="s">
        <v>235</v>
      </c>
      <c r="P28" t="s">
        <v>236</v>
      </c>
      <c r="Q28" t="s">
        <v>237</v>
      </c>
      <c r="R28" t="s">
        <v>231</v>
      </c>
      <c r="S28" t="s">
        <v>232</v>
      </c>
    </row>
    <row r="29" spans="1:19">
      <c r="A29" s="1" t="n">
        <v>31716</v>
      </c>
      <c r="B29" t="s">
        <v>227</v>
      </c>
      <c r="C29" t="n">
        <v>2</v>
      </c>
      <c r="D29" t="s">
        <v>259</v>
      </c>
      <c r="E29" t="s">
        <v>260</v>
      </c>
      <c r="F29" t="s">
        <v>229</v>
      </c>
      <c r="G29" t="s">
        <v>230</v>
      </c>
      <c r="H29" t="s">
        <v>231</v>
      </c>
      <c r="I29" t="s">
        <v>232</v>
      </c>
      <c r="J29" t="s">
        <v>261</v>
      </c>
      <c r="K29" t="s">
        <v>262</v>
      </c>
      <c r="L29" t="n">
        <v>265</v>
      </c>
      <c r="M29" t="n">
        <v>1</v>
      </c>
      <c r="N29" t="n">
        <v>0</v>
      </c>
    </row>
    <row r="30" spans="1:19">
      <c r="A30" s="1" t="n">
        <v>31716</v>
      </c>
      <c r="B30" t="s">
        <v>250</v>
      </c>
      <c r="C30" t="n">
        <v>1</v>
      </c>
      <c r="D30" t="s">
        <v>238</v>
      </c>
      <c r="E30" t="s">
        <v>239</v>
      </c>
      <c r="F30" t="s">
        <v>229</v>
      </c>
      <c r="G30" t="s">
        <v>230</v>
      </c>
      <c r="H30" t="s">
        <v>231</v>
      </c>
      <c r="I30" t="s">
        <v>232</v>
      </c>
      <c r="J30" t="s">
        <v>263</v>
      </c>
      <c r="K30" t="s">
        <v>264</v>
      </c>
      <c r="L30" t="n">
        <v>63</v>
      </c>
      <c r="M30" t="n">
        <v>0</v>
      </c>
      <c r="N30" t="n">
        <v>0</v>
      </c>
    </row>
    <row r="31" spans="1:19">
      <c r="A31" s="1" t="n">
        <v>31716</v>
      </c>
      <c r="B31" t="s">
        <v>243</v>
      </c>
      <c r="C31" t="n">
        <v>1</v>
      </c>
      <c r="D31" t="s">
        <v>252</v>
      </c>
      <c r="E31" t="s">
        <v>253</v>
      </c>
      <c r="F31" t="s">
        <v>229</v>
      </c>
      <c r="G31" t="s">
        <v>230</v>
      </c>
      <c r="H31" t="s">
        <v>231</v>
      </c>
      <c r="I31" t="s">
        <v>232</v>
      </c>
      <c r="J31" t="s">
        <v>246</v>
      </c>
      <c r="K31" t="s">
        <v>247</v>
      </c>
      <c r="L31" t="n">
        <v>30</v>
      </c>
      <c r="M31" t="n">
        <v>0</v>
      </c>
      <c r="N31" t="n">
        <v>0</v>
      </c>
      <c r="O31" t="s">
        <v>235</v>
      </c>
      <c r="P31" t="s">
        <v>236</v>
      </c>
      <c r="Q31" t="s">
        <v>237</v>
      </c>
      <c r="R31" t="s">
        <v>231</v>
      </c>
      <c r="S31" t="s">
        <v>232</v>
      </c>
    </row>
    <row r="32" spans="1:19">
      <c r="A32" s="1" t="n">
        <v>31746</v>
      </c>
      <c r="B32" t="s">
        <v>227</v>
      </c>
      <c r="C32" t="n">
        <v>1</v>
      </c>
      <c r="D32" t="s">
        <v>238</v>
      </c>
      <c r="E32" t="s">
        <v>239</v>
      </c>
      <c r="F32" t="s">
        <v>229</v>
      </c>
      <c r="G32" t="s">
        <v>230</v>
      </c>
      <c r="H32" t="s">
        <v>231</v>
      </c>
      <c r="I32" t="s">
        <v>232</v>
      </c>
      <c r="J32" t="s">
        <v>240</v>
      </c>
      <c r="K32" t="s">
        <v>241</v>
      </c>
      <c r="L32" t="n">
        <v>40</v>
      </c>
      <c r="M32" t="n">
        <v>0</v>
      </c>
      <c r="N32" t="n">
        <v>0</v>
      </c>
    </row>
    <row r="33" spans="1:19">
      <c r="A33" s="1" t="n">
        <v>31746</v>
      </c>
      <c r="B33" t="s">
        <v>227</v>
      </c>
      <c r="C33" t="n">
        <v>2</v>
      </c>
      <c r="D33" t="s">
        <v>228</v>
      </c>
      <c r="E33" t="s">
        <v>36</v>
      </c>
      <c r="F33" t="s">
        <v>229</v>
      </c>
      <c r="G33" t="s">
        <v>230</v>
      </c>
      <c r="H33" t="s">
        <v>231</v>
      </c>
      <c r="I33" t="s">
        <v>232</v>
      </c>
      <c r="J33" t="s">
        <v>233</v>
      </c>
      <c r="K33" t="s">
        <v>234</v>
      </c>
      <c r="L33" t="n">
        <v>1105</v>
      </c>
      <c r="M33" t="n">
        <v>0.1</v>
      </c>
      <c r="N33" t="n">
        <v>35.1</v>
      </c>
      <c r="O33" t="s">
        <v>235</v>
      </c>
      <c r="P33" t="s">
        <v>236</v>
      </c>
      <c r="Q33" t="s">
        <v>237</v>
      </c>
      <c r="R33" t="s">
        <v>231</v>
      </c>
      <c r="S33" t="s">
        <v>232</v>
      </c>
    </row>
    <row r="34" spans="1:19">
      <c r="A34" s="1" t="n">
        <v>31746</v>
      </c>
      <c r="B34" t="s">
        <v>227</v>
      </c>
      <c r="C34" t="n">
        <v>3</v>
      </c>
      <c r="D34" t="s">
        <v>228</v>
      </c>
      <c r="E34" t="s">
        <v>36</v>
      </c>
      <c r="F34" t="s">
        <v>229</v>
      </c>
      <c r="G34" t="s">
        <v>230</v>
      </c>
      <c r="H34" t="s">
        <v>231</v>
      </c>
      <c r="I34" t="s">
        <v>232</v>
      </c>
      <c r="J34" t="s">
        <v>233</v>
      </c>
      <c r="K34" t="s">
        <v>234</v>
      </c>
      <c r="L34" t="n">
        <v>255</v>
      </c>
      <c r="M34" t="n">
        <v>0.1</v>
      </c>
      <c r="N34" t="n">
        <v>21.9</v>
      </c>
      <c r="O34" t="s">
        <v>235</v>
      </c>
      <c r="P34" t="s">
        <v>236</v>
      </c>
      <c r="Q34" t="s">
        <v>237</v>
      </c>
      <c r="R34" t="s">
        <v>231</v>
      </c>
      <c r="S34" t="s">
        <v>232</v>
      </c>
    </row>
    <row r="35" spans="1:19">
      <c r="A35" s="1" t="n">
        <v>31777</v>
      </c>
      <c r="B35" t="s">
        <v>227</v>
      </c>
      <c r="C35" t="n">
        <v>1</v>
      </c>
      <c r="D35" t="s">
        <v>228</v>
      </c>
      <c r="E35" t="s">
        <v>36</v>
      </c>
      <c r="F35" t="s">
        <v>229</v>
      </c>
      <c r="G35" t="s">
        <v>230</v>
      </c>
      <c r="H35" t="s">
        <v>231</v>
      </c>
      <c r="I35" t="s">
        <v>232</v>
      </c>
      <c r="J35" t="s">
        <v>233</v>
      </c>
      <c r="K35" t="s">
        <v>234</v>
      </c>
      <c r="L35" t="n">
        <v>574</v>
      </c>
      <c r="M35" t="n">
        <v>0.1</v>
      </c>
      <c r="N35" t="n">
        <v>35.7</v>
      </c>
      <c r="O35" t="s">
        <v>235</v>
      </c>
      <c r="P35" t="s">
        <v>236</v>
      </c>
      <c r="Q35" t="s">
        <v>237</v>
      </c>
      <c r="R35" t="s">
        <v>231</v>
      </c>
      <c r="S35" t="s">
        <v>232</v>
      </c>
    </row>
    <row r="36" spans="1:19">
      <c r="A36" s="1" t="n">
        <v>31777</v>
      </c>
      <c r="B36" t="s">
        <v>242</v>
      </c>
      <c r="C36" t="n">
        <v>1</v>
      </c>
      <c r="D36" t="s">
        <v>238</v>
      </c>
      <c r="E36" t="s">
        <v>239</v>
      </c>
      <c r="F36" t="s">
        <v>229</v>
      </c>
      <c r="G36" t="s">
        <v>230</v>
      </c>
      <c r="H36" t="s">
        <v>231</v>
      </c>
      <c r="I36" t="s">
        <v>232</v>
      </c>
      <c r="J36" t="s">
        <v>265</v>
      </c>
      <c r="K36" t="s">
        <v>266</v>
      </c>
      <c r="L36" t="n">
        <v>3</v>
      </c>
      <c r="M36" t="n">
        <v>0</v>
      </c>
      <c r="N36" t="n">
        <v>0</v>
      </c>
    </row>
    <row r="37" spans="1:19">
      <c r="A37" s="1" t="n">
        <v>31808</v>
      </c>
      <c r="B37" t="s">
        <v>227</v>
      </c>
      <c r="C37" t="n">
        <v>1</v>
      </c>
      <c r="D37" t="s">
        <v>228</v>
      </c>
      <c r="E37" t="s">
        <v>36</v>
      </c>
      <c r="F37" t="s">
        <v>229</v>
      </c>
      <c r="G37" t="s">
        <v>230</v>
      </c>
      <c r="H37" t="s">
        <v>231</v>
      </c>
      <c r="I37" t="s">
        <v>232</v>
      </c>
      <c r="J37" t="s">
        <v>233</v>
      </c>
      <c r="K37" t="s">
        <v>234</v>
      </c>
      <c r="L37" t="n">
        <v>757</v>
      </c>
      <c r="M37" t="n">
        <v>0.1</v>
      </c>
      <c r="N37" t="n">
        <v>35.5</v>
      </c>
      <c r="O37" t="s">
        <v>235</v>
      </c>
      <c r="P37" t="s">
        <v>236</v>
      </c>
      <c r="Q37" t="s">
        <v>237</v>
      </c>
      <c r="R37" t="s">
        <v>231</v>
      </c>
      <c r="S37" t="s">
        <v>232</v>
      </c>
    </row>
    <row r="38" spans="1:19">
      <c r="A38" s="1" t="n">
        <v>31808</v>
      </c>
      <c r="B38" t="s">
        <v>227</v>
      </c>
      <c r="C38" t="n">
        <v>2</v>
      </c>
      <c r="D38" t="s">
        <v>257</v>
      </c>
      <c r="E38" t="s">
        <v>258</v>
      </c>
      <c r="F38" t="s">
        <v>229</v>
      </c>
      <c r="G38" t="s">
        <v>230</v>
      </c>
      <c r="H38" t="s">
        <v>231</v>
      </c>
      <c r="I38" t="s">
        <v>232</v>
      </c>
      <c r="J38" t="s">
        <v>248</v>
      </c>
      <c r="K38" t="s">
        <v>249</v>
      </c>
      <c r="L38" t="n">
        <v>104</v>
      </c>
      <c r="M38" t="n">
        <v>0.17</v>
      </c>
      <c r="N38" t="n">
        <v>0</v>
      </c>
    </row>
    <row r="39" spans="1:19">
      <c r="A39" s="1" t="n">
        <v>31808</v>
      </c>
      <c r="B39" t="s">
        <v>242</v>
      </c>
      <c r="C39" t="n">
        <v>1</v>
      </c>
      <c r="D39" t="s">
        <v>228</v>
      </c>
      <c r="E39" t="s">
        <v>36</v>
      </c>
      <c r="F39" t="s">
        <v>229</v>
      </c>
      <c r="G39" t="s">
        <v>230</v>
      </c>
      <c r="H39" t="s">
        <v>231</v>
      </c>
      <c r="I39" t="s">
        <v>232</v>
      </c>
      <c r="J39" t="s">
        <v>267</v>
      </c>
      <c r="K39" t="s">
        <v>268</v>
      </c>
      <c r="L39" t="n">
        <v>2</v>
      </c>
      <c r="M39" t="n">
        <v>0.08</v>
      </c>
      <c r="N39" t="n">
        <v>32.3</v>
      </c>
      <c r="O39" t="s">
        <v>269</v>
      </c>
      <c r="P39" t="s">
        <v>270</v>
      </c>
      <c r="Q39" t="s">
        <v>237</v>
      </c>
      <c r="R39" t="s">
        <v>231</v>
      </c>
      <c r="S39" t="s">
        <v>232</v>
      </c>
    </row>
    <row r="40" spans="1:19">
      <c r="A40" s="1" t="n">
        <v>31808</v>
      </c>
      <c r="B40" t="s">
        <v>271</v>
      </c>
      <c r="C40" t="n">
        <v>1</v>
      </c>
      <c r="D40" t="s">
        <v>228</v>
      </c>
      <c r="E40" t="s">
        <v>36</v>
      </c>
      <c r="F40" t="s">
        <v>229</v>
      </c>
      <c r="G40" t="s">
        <v>230</v>
      </c>
      <c r="H40" t="s">
        <v>231</v>
      </c>
      <c r="I40" t="s">
        <v>232</v>
      </c>
      <c r="J40" t="s">
        <v>233</v>
      </c>
      <c r="K40" t="s">
        <v>234</v>
      </c>
      <c r="L40" t="n">
        <v>251</v>
      </c>
      <c r="M40" t="n">
        <v>0.18</v>
      </c>
      <c r="N40" t="n">
        <v>21.6</v>
      </c>
      <c r="O40" t="s">
        <v>269</v>
      </c>
      <c r="P40" t="s">
        <v>270</v>
      </c>
      <c r="Q40" t="s">
        <v>237</v>
      </c>
      <c r="R40" t="s">
        <v>231</v>
      </c>
      <c r="S40" t="s">
        <v>232</v>
      </c>
    </row>
    <row r="41" spans="1:19">
      <c r="A41" s="1" t="n">
        <v>31808</v>
      </c>
      <c r="B41" t="s">
        <v>271</v>
      </c>
      <c r="C41" t="n">
        <v>2</v>
      </c>
      <c r="D41" t="s">
        <v>228</v>
      </c>
      <c r="E41" t="s">
        <v>36</v>
      </c>
      <c r="F41" t="s">
        <v>229</v>
      </c>
      <c r="G41" t="s">
        <v>230</v>
      </c>
      <c r="H41" t="s">
        <v>231</v>
      </c>
      <c r="I41" t="s">
        <v>232</v>
      </c>
      <c r="J41" t="s">
        <v>233</v>
      </c>
      <c r="K41" t="s">
        <v>234</v>
      </c>
      <c r="L41" t="n">
        <v>296</v>
      </c>
      <c r="M41" t="n">
        <v>0.04</v>
      </c>
      <c r="N41" t="n">
        <v>42.9</v>
      </c>
      <c r="O41" t="s">
        <v>269</v>
      </c>
      <c r="P41" t="s">
        <v>270</v>
      </c>
      <c r="Q41" t="s">
        <v>237</v>
      </c>
      <c r="R41" t="s">
        <v>231</v>
      </c>
      <c r="S41" t="s">
        <v>232</v>
      </c>
    </row>
    <row r="42" spans="1:19">
      <c r="A42" s="1" t="n">
        <v>31808</v>
      </c>
      <c r="B42" t="s">
        <v>271</v>
      </c>
      <c r="C42" t="n">
        <v>3</v>
      </c>
      <c r="D42" t="s">
        <v>228</v>
      </c>
      <c r="E42" t="s">
        <v>36</v>
      </c>
      <c r="F42" t="s">
        <v>229</v>
      </c>
      <c r="G42" t="s">
        <v>230</v>
      </c>
      <c r="H42" t="s">
        <v>231</v>
      </c>
      <c r="I42" t="s">
        <v>232</v>
      </c>
      <c r="J42" t="s">
        <v>261</v>
      </c>
      <c r="K42" t="s">
        <v>262</v>
      </c>
      <c r="L42" t="n">
        <v>658</v>
      </c>
      <c r="M42" t="n">
        <v>0.03</v>
      </c>
      <c r="N42" t="n">
        <v>46.5</v>
      </c>
      <c r="O42" t="s">
        <v>269</v>
      </c>
      <c r="P42" t="s">
        <v>270</v>
      </c>
      <c r="Q42" t="s">
        <v>237</v>
      </c>
      <c r="R42" t="s">
        <v>231</v>
      </c>
      <c r="S42" t="s">
        <v>232</v>
      </c>
    </row>
    <row r="43" spans="1:19">
      <c r="A43" s="1" t="n">
        <v>31836</v>
      </c>
      <c r="B43" t="s">
        <v>227</v>
      </c>
      <c r="C43" t="n">
        <v>1</v>
      </c>
      <c r="D43" t="s">
        <v>272</v>
      </c>
      <c r="E43" t="s">
        <v>273</v>
      </c>
      <c r="F43" t="s">
        <v>229</v>
      </c>
      <c r="G43" t="s">
        <v>230</v>
      </c>
      <c r="H43" t="s">
        <v>231</v>
      </c>
      <c r="I43" t="s">
        <v>232</v>
      </c>
      <c r="J43" t="s">
        <v>248</v>
      </c>
      <c r="K43" t="s">
        <v>249</v>
      </c>
      <c r="L43" t="n">
        <v>242</v>
      </c>
      <c r="M43" t="n">
        <v>1.12</v>
      </c>
      <c r="N43" t="n">
        <v>0</v>
      </c>
    </row>
    <row r="44" spans="1:19">
      <c r="A44" s="1" t="n">
        <v>31836</v>
      </c>
      <c r="B44" t="s">
        <v>227</v>
      </c>
      <c r="C44" t="n">
        <v>2</v>
      </c>
      <c r="D44" t="s">
        <v>228</v>
      </c>
      <c r="E44" t="s">
        <v>36</v>
      </c>
      <c r="F44" t="s">
        <v>229</v>
      </c>
      <c r="G44" t="s">
        <v>230</v>
      </c>
      <c r="H44" t="s">
        <v>231</v>
      </c>
      <c r="I44" t="s">
        <v>232</v>
      </c>
      <c r="J44" t="s">
        <v>233</v>
      </c>
      <c r="K44" t="s">
        <v>234</v>
      </c>
      <c r="L44" t="n">
        <v>375</v>
      </c>
      <c r="M44" t="n">
        <v>0.1</v>
      </c>
      <c r="N44" t="n">
        <v>35.6</v>
      </c>
      <c r="O44" t="s">
        <v>235</v>
      </c>
      <c r="P44" t="s">
        <v>236</v>
      </c>
      <c r="Q44" t="s">
        <v>237</v>
      </c>
      <c r="R44" t="s">
        <v>231</v>
      </c>
      <c r="S44" t="s">
        <v>232</v>
      </c>
    </row>
    <row r="45" spans="1:19">
      <c r="A45" s="1" t="n">
        <v>31836</v>
      </c>
      <c r="B45" t="s">
        <v>227</v>
      </c>
      <c r="C45" t="n">
        <v>3</v>
      </c>
      <c r="D45" t="s">
        <v>228</v>
      </c>
      <c r="E45" t="s">
        <v>36</v>
      </c>
      <c r="F45" t="s">
        <v>229</v>
      </c>
      <c r="G45" t="s">
        <v>230</v>
      </c>
      <c r="H45" t="s">
        <v>231</v>
      </c>
      <c r="I45" t="s">
        <v>232</v>
      </c>
      <c r="J45" t="s">
        <v>233</v>
      </c>
      <c r="K45" t="s">
        <v>234</v>
      </c>
      <c r="L45" t="n">
        <v>184</v>
      </c>
      <c r="M45" t="n">
        <v>0.2</v>
      </c>
      <c r="N45" t="n">
        <v>22.4</v>
      </c>
      <c r="O45" t="s">
        <v>235</v>
      </c>
      <c r="P45" t="s">
        <v>236</v>
      </c>
      <c r="Q45" t="s">
        <v>237</v>
      </c>
      <c r="R45" t="s">
        <v>231</v>
      </c>
      <c r="S45" t="s">
        <v>232</v>
      </c>
    </row>
    <row r="46" spans="1:19">
      <c r="A46" s="1" t="n">
        <v>31836</v>
      </c>
      <c r="B46" t="s">
        <v>227</v>
      </c>
      <c r="C46" t="n">
        <v>4</v>
      </c>
      <c r="D46" t="s">
        <v>228</v>
      </c>
      <c r="E46" t="s">
        <v>36</v>
      </c>
      <c r="F46" t="s">
        <v>229</v>
      </c>
      <c r="G46" t="s">
        <v>230</v>
      </c>
      <c r="H46" t="s">
        <v>231</v>
      </c>
      <c r="I46" t="s">
        <v>232</v>
      </c>
      <c r="J46" t="s">
        <v>233</v>
      </c>
      <c r="K46" t="s">
        <v>234</v>
      </c>
      <c r="L46" t="n">
        <v>1019</v>
      </c>
      <c r="M46" t="n">
        <v>0.1</v>
      </c>
      <c r="N46" t="n">
        <v>35.7</v>
      </c>
      <c r="O46" t="s">
        <v>235</v>
      </c>
      <c r="P46" t="s">
        <v>236</v>
      </c>
      <c r="Q46" t="s">
        <v>237</v>
      </c>
      <c r="R46" t="s">
        <v>231</v>
      </c>
      <c r="S46" t="s">
        <v>232</v>
      </c>
    </row>
    <row r="47" spans="1:19">
      <c r="A47" s="1" t="n">
        <v>31836</v>
      </c>
      <c r="B47" t="s">
        <v>274</v>
      </c>
      <c r="C47" t="n">
        <v>1</v>
      </c>
      <c r="D47" t="s">
        <v>272</v>
      </c>
      <c r="E47" t="s">
        <v>273</v>
      </c>
      <c r="F47" t="s">
        <v>229</v>
      </c>
      <c r="G47" t="s">
        <v>230</v>
      </c>
      <c r="H47" t="s">
        <v>231</v>
      </c>
      <c r="I47" t="s">
        <v>232</v>
      </c>
      <c r="J47" t="s">
        <v>275</v>
      </c>
      <c r="K47" t="s">
        <v>276</v>
      </c>
      <c r="L47" t="n">
        <v>7</v>
      </c>
      <c r="M47" t="n">
        <v>2.2</v>
      </c>
      <c r="N47" t="n">
        <v>0</v>
      </c>
    </row>
    <row r="48" spans="1:19">
      <c r="A48" s="1" t="n">
        <v>31836</v>
      </c>
      <c r="B48" t="s">
        <v>271</v>
      </c>
      <c r="C48" t="n">
        <v>1</v>
      </c>
      <c r="D48" t="s">
        <v>228</v>
      </c>
      <c r="E48" t="s">
        <v>36</v>
      </c>
      <c r="F48" t="s">
        <v>229</v>
      </c>
      <c r="G48" t="s">
        <v>230</v>
      </c>
      <c r="H48" t="s">
        <v>231</v>
      </c>
      <c r="I48" t="s">
        <v>232</v>
      </c>
      <c r="J48" t="s">
        <v>233</v>
      </c>
      <c r="K48" t="s">
        <v>234</v>
      </c>
      <c r="L48" t="n">
        <v>283</v>
      </c>
      <c r="M48" t="n">
        <v>0.2</v>
      </c>
      <c r="N48" t="n">
        <v>21.8</v>
      </c>
      <c r="O48" t="s">
        <v>269</v>
      </c>
      <c r="P48" t="s">
        <v>270</v>
      </c>
      <c r="Q48" t="s">
        <v>237</v>
      </c>
      <c r="R48" t="s">
        <v>231</v>
      </c>
      <c r="S48" t="s">
        <v>232</v>
      </c>
    </row>
    <row r="49" spans="1:19">
      <c r="A49" s="1" t="n">
        <v>31836</v>
      </c>
      <c r="B49" t="s">
        <v>271</v>
      </c>
      <c r="C49" t="n">
        <v>2</v>
      </c>
      <c r="D49" t="s">
        <v>228</v>
      </c>
      <c r="E49" t="s">
        <v>36</v>
      </c>
      <c r="F49" t="s">
        <v>229</v>
      </c>
      <c r="G49" t="s">
        <v>230</v>
      </c>
      <c r="H49" t="s">
        <v>231</v>
      </c>
      <c r="I49" t="s">
        <v>232</v>
      </c>
      <c r="J49" t="s">
        <v>233</v>
      </c>
      <c r="K49" t="s">
        <v>234</v>
      </c>
      <c r="L49" t="n">
        <v>300</v>
      </c>
      <c r="M49" t="n">
        <v>0</v>
      </c>
      <c r="N49" t="n">
        <v>46.2</v>
      </c>
      <c r="O49" t="s">
        <v>269</v>
      </c>
      <c r="P49" t="s">
        <v>270</v>
      </c>
      <c r="Q49" t="s">
        <v>237</v>
      </c>
      <c r="R49" t="s">
        <v>231</v>
      </c>
      <c r="S49" t="s">
        <v>232</v>
      </c>
    </row>
    <row r="50" spans="1:19">
      <c r="A50" s="1" t="n">
        <v>31836</v>
      </c>
      <c r="B50" t="s">
        <v>271</v>
      </c>
      <c r="C50" t="n">
        <v>3</v>
      </c>
      <c r="D50" t="s">
        <v>228</v>
      </c>
      <c r="E50" t="s">
        <v>36</v>
      </c>
      <c r="F50" t="s">
        <v>229</v>
      </c>
      <c r="G50" t="s">
        <v>230</v>
      </c>
      <c r="H50" t="s">
        <v>231</v>
      </c>
      <c r="I50" t="s">
        <v>232</v>
      </c>
      <c r="J50" t="s">
        <v>233</v>
      </c>
      <c r="K50" t="s">
        <v>234</v>
      </c>
      <c r="L50" t="n">
        <v>589</v>
      </c>
      <c r="M50" t="n">
        <v>0.13</v>
      </c>
      <c r="N50" t="n">
        <v>37.2</v>
      </c>
      <c r="O50" t="s">
        <v>269</v>
      </c>
      <c r="P50" t="s">
        <v>270</v>
      </c>
      <c r="Q50" t="s">
        <v>237</v>
      </c>
      <c r="R50" t="s">
        <v>231</v>
      </c>
      <c r="S50" t="s">
        <v>232</v>
      </c>
    </row>
    <row r="51" spans="1:19">
      <c r="A51" s="1" t="n">
        <v>31867</v>
      </c>
      <c r="B51" t="s">
        <v>227</v>
      </c>
      <c r="C51" t="n">
        <v>1</v>
      </c>
      <c r="D51" t="s">
        <v>257</v>
      </c>
      <c r="E51" t="s">
        <v>258</v>
      </c>
      <c r="F51" t="s">
        <v>229</v>
      </c>
      <c r="G51" t="s">
        <v>230</v>
      </c>
      <c r="H51" t="s">
        <v>231</v>
      </c>
      <c r="I51" t="s">
        <v>232</v>
      </c>
      <c r="J51" t="s">
        <v>248</v>
      </c>
      <c r="K51" t="s">
        <v>249</v>
      </c>
      <c r="L51" t="n">
        <v>151</v>
      </c>
      <c r="M51" t="n">
        <v>0.18</v>
      </c>
      <c r="N51" t="n">
        <v>0</v>
      </c>
    </row>
    <row r="52" spans="1:19">
      <c r="A52" s="1" t="n">
        <v>31867</v>
      </c>
      <c r="B52" t="s">
        <v>227</v>
      </c>
      <c r="C52" t="n">
        <v>2</v>
      </c>
      <c r="D52" t="s">
        <v>257</v>
      </c>
      <c r="E52" t="s">
        <v>258</v>
      </c>
      <c r="F52" t="s">
        <v>229</v>
      </c>
      <c r="G52" t="s">
        <v>230</v>
      </c>
      <c r="H52" t="s">
        <v>231</v>
      </c>
      <c r="I52" t="s">
        <v>232</v>
      </c>
      <c r="J52" t="s">
        <v>248</v>
      </c>
      <c r="K52" t="s">
        <v>249</v>
      </c>
      <c r="L52" t="n">
        <v>131</v>
      </c>
      <c r="M52" t="n">
        <v>0.19</v>
      </c>
      <c r="N52" t="n">
        <v>0</v>
      </c>
    </row>
    <row r="53" spans="1:19">
      <c r="A53" s="1" t="n">
        <v>31867</v>
      </c>
      <c r="B53" t="s">
        <v>227</v>
      </c>
      <c r="C53" t="n">
        <v>3</v>
      </c>
      <c r="D53" t="s">
        <v>228</v>
      </c>
      <c r="E53" t="s">
        <v>36</v>
      </c>
      <c r="F53" t="s">
        <v>229</v>
      </c>
      <c r="G53" t="s">
        <v>230</v>
      </c>
      <c r="H53" t="s">
        <v>231</v>
      </c>
      <c r="I53" t="s">
        <v>232</v>
      </c>
      <c r="J53" t="s">
        <v>233</v>
      </c>
      <c r="K53" t="s">
        <v>234</v>
      </c>
      <c r="L53" t="n">
        <v>388</v>
      </c>
      <c r="M53" t="n">
        <v>0.1</v>
      </c>
      <c r="N53" t="n">
        <v>34</v>
      </c>
      <c r="O53" t="s">
        <v>235</v>
      </c>
      <c r="P53" t="s">
        <v>236</v>
      </c>
      <c r="Q53" t="s">
        <v>237</v>
      </c>
      <c r="R53" t="s">
        <v>231</v>
      </c>
      <c r="S53" t="s">
        <v>232</v>
      </c>
    </row>
    <row r="54" spans="1:19">
      <c r="A54" s="1" t="n">
        <v>31867</v>
      </c>
      <c r="B54" t="s">
        <v>227</v>
      </c>
      <c r="C54" t="n">
        <v>4</v>
      </c>
      <c r="D54" t="s">
        <v>228</v>
      </c>
      <c r="E54" t="s">
        <v>36</v>
      </c>
      <c r="F54" t="s">
        <v>229</v>
      </c>
      <c r="G54" t="s">
        <v>230</v>
      </c>
      <c r="H54" t="s">
        <v>231</v>
      </c>
      <c r="I54" t="s">
        <v>232</v>
      </c>
      <c r="J54" t="s">
        <v>233</v>
      </c>
      <c r="K54" t="s">
        <v>234</v>
      </c>
      <c r="L54" t="n">
        <v>100</v>
      </c>
      <c r="M54" t="n">
        <v>0.2</v>
      </c>
      <c r="N54" t="n">
        <v>31.6</v>
      </c>
      <c r="O54" t="s">
        <v>235</v>
      </c>
      <c r="P54" t="s">
        <v>236</v>
      </c>
      <c r="Q54" t="s">
        <v>237</v>
      </c>
      <c r="R54" t="s">
        <v>231</v>
      </c>
      <c r="S54" t="s">
        <v>232</v>
      </c>
    </row>
    <row r="55" spans="1:19">
      <c r="A55" s="1" t="n">
        <v>31867</v>
      </c>
      <c r="B55" t="s">
        <v>242</v>
      </c>
      <c r="C55" t="n">
        <v>1</v>
      </c>
      <c r="D55" t="s">
        <v>238</v>
      </c>
      <c r="E55" t="s">
        <v>239</v>
      </c>
      <c r="F55" t="s">
        <v>229</v>
      </c>
      <c r="G55" t="s">
        <v>230</v>
      </c>
      <c r="H55" t="s">
        <v>231</v>
      </c>
      <c r="I55" t="s">
        <v>232</v>
      </c>
      <c r="J55" t="s">
        <v>248</v>
      </c>
      <c r="K55" t="s">
        <v>249</v>
      </c>
      <c r="L55" t="n">
        <v>2</v>
      </c>
      <c r="M55" t="n">
        <v>0</v>
      </c>
      <c r="N55" t="n">
        <v>0</v>
      </c>
    </row>
    <row r="56" spans="1:19">
      <c r="A56" s="1" t="n">
        <v>31867</v>
      </c>
      <c r="B56" t="s">
        <v>271</v>
      </c>
      <c r="C56" t="n">
        <v>1</v>
      </c>
      <c r="D56" t="s">
        <v>259</v>
      </c>
      <c r="E56" t="s">
        <v>260</v>
      </c>
      <c r="F56" t="s">
        <v>229</v>
      </c>
      <c r="G56" t="s">
        <v>230</v>
      </c>
      <c r="H56" t="s">
        <v>231</v>
      </c>
      <c r="I56" t="s">
        <v>232</v>
      </c>
      <c r="J56" t="s">
        <v>277</v>
      </c>
      <c r="K56" t="s">
        <v>278</v>
      </c>
      <c r="L56" t="n">
        <v>52</v>
      </c>
      <c r="M56" t="n">
        <v>0.35</v>
      </c>
      <c r="N56" t="n">
        <v>0</v>
      </c>
    </row>
    <row r="57" spans="1:19">
      <c r="A57" s="1" t="n">
        <v>31867</v>
      </c>
      <c r="B57" t="s">
        <v>271</v>
      </c>
      <c r="C57" t="n">
        <v>2</v>
      </c>
      <c r="D57" t="s">
        <v>228</v>
      </c>
      <c r="E57" t="s">
        <v>36</v>
      </c>
      <c r="F57" t="s">
        <v>229</v>
      </c>
      <c r="G57" t="s">
        <v>230</v>
      </c>
      <c r="H57" t="s">
        <v>231</v>
      </c>
      <c r="I57" t="s">
        <v>232</v>
      </c>
      <c r="J57" t="s">
        <v>277</v>
      </c>
      <c r="K57" t="s">
        <v>278</v>
      </c>
      <c r="L57" t="n">
        <v>872</v>
      </c>
      <c r="M57" t="n">
        <v>0.1</v>
      </c>
      <c r="N57" t="n">
        <v>44.8</v>
      </c>
      <c r="O57" t="s">
        <v>269</v>
      </c>
      <c r="P57" t="s">
        <v>270</v>
      </c>
      <c r="Q57" t="s">
        <v>237</v>
      </c>
      <c r="R57" t="s">
        <v>231</v>
      </c>
      <c r="S57" t="s">
        <v>232</v>
      </c>
    </row>
    <row r="58" spans="1:19">
      <c r="A58" s="1" t="n">
        <v>31867</v>
      </c>
      <c r="B58" t="s">
        <v>271</v>
      </c>
      <c r="C58" t="n">
        <v>3</v>
      </c>
      <c r="D58" t="s">
        <v>228</v>
      </c>
      <c r="E58" t="s">
        <v>36</v>
      </c>
      <c r="F58" t="s">
        <v>229</v>
      </c>
      <c r="G58" t="s">
        <v>230</v>
      </c>
      <c r="H58" t="s">
        <v>231</v>
      </c>
      <c r="I58" t="s">
        <v>232</v>
      </c>
      <c r="J58" t="s">
        <v>277</v>
      </c>
      <c r="K58" t="s">
        <v>278</v>
      </c>
      <c r="L58" t="n">
        <v>590</v>
      </c>
      <c r="M58" t="n">
        <v>0.08</v>
      </c>
      <c r="N58" t="n">
        <v>44.4</v>
      </c>
      <c r="O58" t="s">
        <v>269</v>
      </c>
      <c r="P58" t="s">
        <v>270</v>
      </c>
      <c r="Q58" t="s">
        <v>237</v>
      </c>
      <c r="R58" t="s">
        <v>231</v>
      </c>
      <c r="S58" t="s">
        <v>232</v>
      </c>
    </row>
    <row r="59" spans="1:19">
      <c r="A59" s="1" t="n">
        <v>31867</v>
      </c>
      <c r="B59" t="s">
        <v>271</v>
      </c>
      <c r="C59" t="n">
        <v>4</v>
      </c>
      <c r="D59" t="s">
        <v>228</v>
      </c>
      <c r="E59" t="s">
        <v>36</v>
      </c>
      <c r="F59" t="s">
        <v>229</v>
      </c>
      <c r="G59" t="s">
        <v>230</v>
      </c>
      <c r="H59" t="s">
        <v>231</v>
      </c>
      <c r="I59" t="s">
        <v>232</v>
      </c>
      <c r="J59" t="s">
        <v>277</v>
      </c>
      <c r="K59" t="s">
        <v>278</v>
      </c>
      <c r="L59" t="n">
        <v>113</v>
      </c>
      <c r="M59" t="n">
        <v>0.08</v>
      </c>
      <c r="N59" t="n">
        <v>43.2</v>
      </c>
      <c r="O59" t="s">
        <v>269</v>
      </c>
      <c r="P59" t="s">
        <v>270</v>
      </c>
      <c r="Q59" t="s">
        <v>237</v>
      </c>
      <c r="R59" t="s">
        <v>231</v>
      </c>
      <c r="S59" t="s">
        <v>232</v>
      </c>
    </row>
    <row r="60" spans="1:19">
      <c r="A60" s="1" t="n">
        <v>31897</v>
      </c>
      <c r="B60" t="s">
        <v>227</v>
      </c>
      <c r="C60" t="n">
        <v>1</v>
      </c>
      <c r="D60" t="s">
        <v>238</v>
      </c>
      <c r="E60" t="s">
        <v>239</v>
      </c>
      <c r="F60" t="s">
        <v>229</v>
      </c>
      <c r="G60" t="s">
        <v>230</v>
      </c>
      <c r="H60" t="s">
        <v>231</v>
      </c>
      <c r="I60" t="s">
        <v>232</v>
      </c>
      <c r="J60" t="s">
        <v>279</v>
      </c>
      <c r="K60" t="s">
        <v>280</v>
      </c>
      <c r="L60" t="n">
        <v>101</v>
      </c>
      <c r="M60" t="n">
        <v>0</v>
      </c>
      <c r="N60" t="n">
        <v>0</v>
      </c>
    </row>
    <row r="61" spans="1:19">
      <c r="A61" s="1" t="n">
        <v>31897</v>
      </c>
      <c r="B61" t="s">
        <v>227</v>
      </c>
      <c r="C61" t="n">
        <v>2</v>
      </c>
      <c r="D61" t="s">
        <v>257</v>
      </c>
      <c r="E61" t="s">
        <v>258</v>
      </c>
      <c r="F61" t="s">
        <v>229</v>
      </c>
      <c r="G61" t="s">
        <v>230</v>
      </c>
      <c r="H61" t="s">
        <v>231</v>
      </c>
      <c r="I61" t="s">
        <v>232</v>
      </c>
      <c r="J61" t="s">
        <v>248</v>
      </c>
      <c r="K61" t="s">
        <v>249</v>
      </c>
      <c r="L61" t="n">
        <v>148</v>
      </c>
      <c r="M61" t="n">
        <v>0.11</v>
      </c>
      <c r="N61" t="n">
        <v>0</v>
      </c>
    </row>
    <row r="62" spans="1:19">
      <c r="A62" s="1" t="n">
        <v>31897</v>
      </c>
      <c r="B62" t="s">
        <v>227</v>
      </c>
      <c r="C62" t="n">
        <v>3</v>
      </c>
      <c r="D62" t="s">
        <v>257</v>
      </c>
      <c r="E62" t="s">
        <v>258</v>
      </c>
      <c r="F62" t="s">
        <v>229</v>
      </c>
      <c r="G62" t="s">
        <v>230</v>
      </c>
      <c r="H62" t="s">
        <v>231</v>
      </c>
      <c r="I62" t="s">
        <v>232</v>
      </c>
      <c r="J62" t="s">
        <v>248</v>
      </c>
      <c r="K62" t="s">
        <v>249</v>
      </c>
      <c r="L62" t="n">
        <v>198</v>
      </c>
      <c r="M62" t="n">
        <v>0.2</v>
      </c>
      <c r="N62" t="n">
        <v>0</v>
      </c>
    </row>
    <row r="63" spans="1:19">
      <c r="A63" s="1" t="n">
        <v>31897</v>
      </c>
      <c r="B63" t="s">
        <v>227</v>
      </c>
      <c r="C63" t="n">
        <v>4</v>
      </c>
      <c r="D63" t="s">
        <v>228</v>
      </c>
      <c r="E63" t="s">
        <v>36</v>
      </c>
      <c r="F63" t="s">
        <v>229</v>
      </c>
      <c r="G63" t="s">
        <v>230</v>
      </c>
      <c r="H63" t="s">
        <v>231</v>
      </c>
      <c r="I63" t="s">
        <v>232</v>
      </c>
      <c r="J63" t="s">
        <v>233</v>
      </c>
      <c r="K63" t="s">
        <v>234</v>
      </c>
      <c r="L63" t="n">
        <v>231</v>
      </c>
      <c r="M63" t="n">
        <v>0.2</v>
      </c>
      <c r="N63" t="n">
        <v>21.8</v>
      </c>
      <c r="O63" t="s">
        <v>235</v>
      </c>
      <c r="P63" t="s">
        <v>236</v>
      </c>
      <c r="Q63" t="s">
        <v>237</v>
      </c>
      <c r="R63" t="s">
        <v>231</v>
      </c>
      <c r="S63" t="s">
        <v>232</v>
      </c>
    </row>
    <row r="64" spans="1:19">
      <c r="A64" s="1" t="n">
        <v>31897</v>
      </c>
      <c r="B64" t="s">
        <v>227</v>
      </c>
      <c r="C64" t="n">
        <v>5</v>
      </c>
      <c r="D64" t="s">
        <v>228</v>
      </c>
      <c r="E64" t="s">
        <v>36</v>
      </c>
      <c r="F64" t="s">
        <v>229</v>
      </c>
      <c r="G64" t="s">
        <v>230</v>
      </c>
      <c r="H64" t="s">
        <v>231</v>
      </c>
      <c r="I64" t="s">
        <v>232</v>
      </c>
      <c r="J64" t="s">
        <v>233</v>
      </c>
      <c r="K64" t="s">
        <v>234</v>
      </c>
      <c r="L64" t="n">
        <v>273</v>
      </c>
      <c r="M64" t="n">
        <v>0.1</v>
      </c>
      <c r="N64" t="n">
        <v>36.1</v>
      </c>
      <c r="O64" t="s">
        <v>235</v>
      </c>
      <c r="P64" t="s">
        <v>236</v>
      </c>
      <c r="Q64" t="s">
        <v>237</v>
      </c>
      <c r="R64" t="s">
        <v>231</v>
      </c>
      <c r="S64" t="s">
        <v>232</v>
      </c>
    </row>
    <row r="65" spans="1:19">
      <c r="A65" s="1" t="n">
        <v>31897</v>
      </c>
      <c r="B65" t="s">
        <v>227</v>
      </c>
      <c r="C65" t="n">
        <v>6</v>
      </c>
      <c r="D65" t="s">
        <v>228</v>
      </c>
      <c r="E65" t="s">
        <v>36</v>
      </c>
      <c r="F65" t="s">
        <v>229</v>
      </c>
      <c r="G65" t="s">
        <v>230</v>
      </c>
      <c r="H65" t="s">
        <v>231</v>
      </c>
      <c r="I65" t="s">
        <v>232</v>
      </c>
      <c r="J65" t="s">
        <v>233</v>
      </c>
      <c r="K65" t="s">
        <v>234</v>
      </c>
      <c r="L65" t="n">
        <v>596</v>
      </c>
      <c r="M65" t="n">
        <v>0.1</v>
      </c>
      <c r="N65" t="n">
        <v>35.2</v>
      </c>
      <c r="O65" t="s">
        <v>235</v>
      </c>
      <c r="P65" t="s">
        <v>236</v>
      </c>
      <c r="Q65" t="s">
        <v>237</v>
      </c>
      <c r="R65" t="s">
        <v>231</v>
      </c>
      <c r="S65" t="s">
        <v>232</v>
      </c>
    </row>
    <row r="66" spans="1:19">
      <c r="A66" s="1" t="n">
        <v>31897</v>
      </c>
      <c r="B66" t="s">
        <v>227</v>
      </c>
      <c r="C66" t="n">
        <v>7</v>
      </c>
      <c r="D66" t="s">
        <v>228</v>
      </c>
      <c r="E66" t="s">
        <v>36</v>
      </c>
      <c r="F66" t="s">
        <v>229</v>
      </c>
      <c r="G66" t="s">
        <v>230</v>
      </c>
      <c r="H66" t="s">
        <v>231</v>
      </c>
      <c r="I66" t="s">
        <v>232</v>
      </c>
      <c r="J66" t="s">
        <v>233</v>
      </c>
      <c r="K66" t="s">
        <v>234</v>
      </c>
      <c r="L66" t="n">
        <v>349</v>
      </c>
      <c r="M66" t="n">
        <v>0.1</v>
      </c>
      <c r="N66" t="n">
        <v>35.2</v>
      </c>
      <c r="O66" t="s">
        <v>235</v>
      </c>
      <c r="P66" t="s">
        <v>236</v>
      </c>
      <c r="Q66" t="s">
        <v>237</v>
      </c>
      <c r="R66" t="s">
        <v>231</v>
      </c>
      <c r="S66" t="s">
        <v>232</v>
      </c>
    </row>
    <row r="67" spans="1:19">
      <c r="A67" s="1" t="n">
        <v>31897</v>
      </c>
      <c r="B67" t="s">
        <v>227</v>
      </c>
      <c r="C67" t="n">
        <v>8</v>
      </c>
      <c r="D67" t="s">
        <v>228</v>
      </c>
      <c r="E67" t="s">
        <v>36</v>
      </c>
      <c r="F67" t="s">
        <v>229</v>
      </c>
      <c r="G67" t="s">
        <v>230</v>
      </c>
      <c r="H67" t="s">
        <v>231</v>
      </c>
      <c r="I67" t="s">
        <v>232</v>
      </c>
      <c r="J67" t="s">
        <v>233</v>
      </c>
      <c r="K67" t="s">
        <v>234</v>
      </c>
      <c r="L67" t="n">
        <v>104</v>
      </c>
      <c r="M67" t="n">
        <v>0.2</v>
      </c>
      <c r="N67" t="n">
        <v>21.9</v>
      </c>
      <c r="O67" t="s">
        <v>235</v>
      </c>
      <c r="P67" t="s">
        <v>236</v>
      </c>
      <c r="Q67" t="s">
        <v>237</v>
      </c>
      <c r="R67" t="s">
        <v>231</v>
      </c>
      <c r="S67" t="s">
        <v>232</v>
      </c>
    </row>
    <row r="68" spans="1:19">
      <c r="A68" s="1" t="n">
        <v>31897</v>
      </c>
      <c r="B68" t="s">
        <v>242</v>
      </c>
      <c r="C68" t="n">
        <v>1</v>
      </c>
      <c r="D68" t="s">
        <v>238</v>
      </c>
      <c r="E68" t="s">
        <v>239</v>
      </c>
      <c r="F68" t="s">
        <v>229</v>
      </c>
      <c r="G68" t="s">
        <v>230</v>
      </c>
      <c r="H68" t="s">
        <v>231</v>
      </c>
      <c r="I68" t="s">
        <v>232</v>
      </c>
      <c r="J68" t="s">
        <v>248</v>
      </c>
      <c r="K68" t="s">
        <v>249</v>
      </c>
      <c r="L68" t="n">
        <v>2</v>
      </c>
      <c r="M68" t="n">
        <v>0</v>
      </c>
      <c r="N68" t="n">
        <v>0</v>
      </c>
    </row>
    <row r="69" spans="1:19">
      <c r="A69" s="1" t="n">
        <v>31897</v>
      </c>
      <c r="B69" t="s">
        <v>250</v>
      </c>
      <c r="C69" t="n">
        <v>1</v>
      </c>
      <c r="D69" t="s">
        <v>238</v>
      </c>
      <c r="E69" t="s">
        <v>239</v>
      </c>
      <c r="F69" t="s">
        <v>229</v>
      </c>
      <c r="G69" t="s">
        <v>230</v>
      </c>
      <c r="H69" t="s">
        <v>231</v>
      </c>
      <c r="I69" t="s">
        <v>232</v>
      </c>
      <c r="J69" t="s">
        <v>240</v>
      </c>
      <c r="K69" t="s">
        <v>241</v>
      </c>
      <c r="L69" t="n">
        <v>46</v>
      </c>
      <c r="M69" t="n">
        <v>0</v>
      </c>
      <c r="N69" t="n">
        <v>0</v>
      </c>
    </row>
    <row r="70" spans="1:19">
      <c r="A70" s="1" t="n">
        <v>31897</v>
      </c>
      <c r="B70" t="s">
        <v>271</v>
      </c>
      <c r="C70" t="n">
        <v>1</v>
      </c>
      <c r="D70" t="s">
        <v>228</v>
      </c>
      <c r="E70" t="s">
        <v>36</v>
      </c>
      <c r="F70" t="s">
        <v>229</v>
      </c>
      <c r="G70" t="s">
        <v>230</v>
      </c>
      <c r="H70" t="s">
        <v>231</v>
      </c>
      <c r="I70" t="s">
        <v>232</v>
      </c>
      <c r="J70" t="s">
        <v>233</v>
      </c>
      <c r="K70" t="s">
        <v>234</v>
      </c>
      <c r="L70" t="n">
        <v>262</v>
      </c>
      <c r="M70" t="n">
        <v>0.19</v>
      </c>
      <c r="N70" t="n">
        <v>21.6</v>
      </c>
      <c r="O70" t="s">
        <v>269</v>
      </c>
      <c r="P70" t="s">
        <v>270</v>
      </c>
      <c r="Q70" t="s">
        <v>237</v>
      </c>
      <c r="R70" t="s">
        <v>231</v>
      </c>
      <c r="S70" t="s">
        <v>232</v>
      </c>
    </row>
    <row r="71" spans="1:19">
      <c r="A71" s="1" t="n">
        <v>31897</v>
      </c>
      <c r="B71" t="s">
        <v>271</v>
      </c>
      <c r="C71" t="n">
        <v>2</v>
      </c>
      <c r="D71" t="s">
        <v>272</v>
      </c>
      <c r="E71" t="s">
        <v>273</v>
      </c>
      <c r="F71" t="s">
        <v>229</v>
      </c>
      <c r="G71" t="s">
        <v>230</v>
      </c>
      <c r="H71" t="s">
        <v>231</v>
      </c>
      <c r="I71" t="s">
        <v>232</v>
      </c>
      <c r="J71" t="s">
        <v>277</v>
      </c>
      <c r="K71" t="s">
        <v>278</v>
      </c>
      <c r="L71" t="n">
        <v>63</v>
      </c>
      <c r="M71" t="n">
        <v>2.9</v>
      </c>
      <c r="N71" t="n">
        <v>0</v>
      </c>
    </row>
    <row r="72" spans="1:19">
      <c r="A72" s="1" t="n">
        <v>31897</v>
      </c>
      <c r="B72" t="s">
        <v>271</v>
      </c>
      <c r="C72" t="n">
        <v>3</v>
      </c>
      <c r="D72" t="s">
        <v>228</v>
      </c>
      <c r="E72" t="s">
        <v>36</v>
      </c>
      <c r="F72" t="s">
        <v>229</v>
      </c>
      <c r="G72" t="s">
        <v>230</v>
      </c>
      <c r="H72" t="s">
        <v>231</v>
      </c>
      <c r="I72" t="s">
        <v>232</v>
      </c>
      <c r="J72" t="s">
        <v>233</v>
      </c>
      <c r="K72" t="s">
        <v>234</v>
      </c>
      <c r="L72" t="n">
        <v>411</v>
      </c>
      <c r="M72" t="n">
        <v>0.03</v>
      </c>
      <c r="N72" t="n">
        <v>43.4</v>
      </c>
      <c r="O72" t="s">
        <v>269</v>
      </c>
      <c r="P72" t="s">
        <v>270</v>
      </c>
      <c r="Q72" t="s">
        <v>237</v>
      </c>
      <c r="R72" t="s">
        <v>231</v>
      </c>
      <c r="S72" t="s">
        <v>232</v>
      </c>
    </row>
    <row r="73" spans="1:19">
      <c r="A73" s="1" t="n">
        <v>31928</v>
      </c>
      <c r="B73" t="s">
        <v>271</v>
      </c>
      <c r="C73" t="n">
        <v>1</v>
      </c>
      <c r="D73" t="s">
        <v>257</v>
      </c>
      <c r="E73" t="s">
        <v>258</v>
      </c>
      <c r="F73" t="s">
        <v>229</v>
      </c>
      <c r="G73" t="s">
        <v>230</v>
      </c>
      <c r="H73" t="s">
        <v>231</v>
      </c>
      <c r="I73" t="s">
        <v>232</v>
      </c>
      <c r="J73" t="s">
        <v>277</v>
      </c>
      <c r="K73" t="s">
        <v>278</v>
      </c>
      <c r="L73" t="n">
        <v>79</v>
      </c>
      <c r="M73" t="n">
        <v>0.29</v>
      </c>
      <c r="N73" t="n">
        <v>0</v>
      </c>
    </row>
    <row r="74" spans="1:19">
      <c r="A74" s="1" t="n">
        <v>31928</v>
      </c>
      <c r="B74" t="s">
        <v>271</v>
      </c>
      <c r="C74" t="n">
        <v>2</v>
      </c>
      <c r="D74" t="s">
        <v>228</v>
      </c>
      <c r="E74" t="s">
        <v>36</v>
      </c>
      <c r="F74" t="s">
        <v>229</v>
      </c>
      <c r="G74" t="s">
        <v>230</v>
      </c>
      <c r="H74" t="s">
        <v>231</v>
      </c>
      <c r="I74" t="s">
        <v>232</v>
      </c>
      <c r="J74" t="s">
        <v>233</v>
      </c>
      <c r="K74" t="s">
        <v>234</v>
      </c>
      <c r="L74" t="n">
        <v>300</v>
      </c>
      <c r="M74" t="n">
        <v>0.2</v>
      </c>
      <c r="N74" t="n">
        <v>21.7</v>
      </c>
      <c r="O74" t="s">
        <v>269</v>
      </c>
      <c r="P74" t="s">
        <v>270</v>
      </c>
      <c r="Q74" t="s">
        <v>237</v>
      </c>
      <c r="R74" t="s">
        <v>231</v>
      </c>
      <c r="S74" t="s">
        <v>232</v>
      </c>
    </row>
    <row r="75" spans="1:19">
      <c r="A75" s="1" t="n">
        <v>31928</v>
      </c>
      <c r="B75" t="s">
        <v>271</v>
      </c>
      <c r="C75" t="n">
        <v>3</v>
      </c>
      <c r="D75" t="s">
        <v>228</v>
      </c>
      <c r="E75" t="s">
        <v>36</v>
      </c>
      <c r="F75" t="s">
        <v>229</v>
      </c>
      <c r="G75" t="s">
        <v>230</v>
      </c>
      <c r="H75" t="s">
        <v>231</v>
      </c>
      <c r="I75" t="s">
        <v>232</v>
      </c>
      <c r="J75" t="s">
        <v>233</v>
      </c>
      <c r="K75" t="s">
        <v>234</v>
      </c>
      <c r="L75" t="n">
        <v>210</v>
      </c>
      <c r="M75" t="n">
        <v>0.19</v>
      </c>
      <c r="N75" t="n">
        <v>21.4</v>
      </c>
      <c r="O75" t="s">
        <v>269</v>
      </c>
      <c r="P75" t="s">
        <v>270</v>
      </c>
      <c r="Q75" t="s">
        <v>237</v>
      </c>
      <c r="R75" t="s">
        <v>231</v>
      </c>
      <c r="S75" t="s">
        <v>232</v>
      </c>
    </row>
    <row r="76" spans="1:19">
      <c r="A76" s="1" t="n">
        <v>31928</v>
      </c>
      <c r="B76" t="s">
        <v>271</v>
      </c>
      <c r="C76" t="n">
        <v>4</v>
      </c>
      <c r="D76" t="s">
        <v>228</v>
      </c>
      <c r="E76" t="s">
        <v>36</v>
      </c>
      <c r="F76" t="s">
        <v>229</v>
      </c>
      <c r="G76" t="s">
        <v>230</v>
      </c>
      <c r="H76" t="s">
        <v>231</v>
      </c>
      <c r="I76" t="s">
        <v>232</v>
      </c>
      <c r="J76" t="s">
        <v>233</v>
      </c>
      <c r="K76" t="s">
        <v>234</v>
      </c>
      <c r="L76" t="n">
        <v>192</v>
      </c>
      <c r="M76" t="n">
        <v>0.03</v>
      </c>
      <c r="N76" t="n">
        <v>50.4</v>
      </c>
      <c r="O76" t="s">
        <v>269</v>
      </c>
      <c r="P76" t="s">
        <v>270</v>
      </c>
      <c r="Q76" t="s">
        <v>237</v>
      </c>
      <c r="R76" t="s">
        <v>231</v>
      </c>
      <c r="S76" t="s">
        <v>232</v>
      </c>
    </row>
    <row r="77" spans="1:19">
      <c r="A77" s="1" t="n">
        <v>31928</v>
      </c>
      <c r="B77" t="s">
        <v>271</v>
      </c>
      <c r="C77" t="n">
        <v>5</v>
      </c>
      <c r="D77" t="s">
        <v>228</v>
      </c>
      <c r="E77" t="s">
        <v>36</v>
      </c>
      <c r="F77" t="s">
        <v>229</v>
      </c>
      <c r="G77" t="s">
        <v>230</v>
      </c>
      <c r="H77" t="s">
        <v>231</v>
      </c>
      <c r="I77" t="s">
        <v>232</v>
      </c>
      <c r="J77" t="s">
        <v>233</v>
      </c>
      <c r="K77" t="s">
        <v>234</v>
      </c>
      <c r="L77" t="n">
        <v>303</v>
      </c>
      <c r="M77" t="n">
        <v>0.05</v>
      </c>
      <c r="N77" t="n">
        <v>41.4</v>
      </c>
      <c r="O77" t="s">
        <v>269</v>
      </c>
      <c r="P77" t="s">
        <v>270</v>
      </c>
      <c r="Q77" t="s">
        <v>237</v>
      </c>
      <c r="R77" t="s">
        <v>231</v>
      </c>
      <c r="S77" t="s">
        <v>232</v>
      </c>
    </row>
    <row r="78" spans="1:19">
      <c r="A78" s="1" t="n">
        <v>31928</v>
      </c>
      <c r="B78" t="s">
        <v>271</v>
      </c>
      <c r="C78" t="n">
        <v>6</v>
      </c>
      <c r="D78" t="s">
        <v>228</v>
      </c>
      <c r="E78" t="s">
        <v>36</v>
      </c>
      <c r="F78" t="s">
        <v>229</v>
      </c>
      <c r="G78" t="s">
        <v>230</v>
      </c>
      <c r="H78" t="s">
        <v>231</v>
      </c>
      <c r="I78" t="s">
        <v>232</v>
      </c>
      <c r="J78" t="s">
        <v>233</v>
      </c>
      <c r="K78" t="s">
        <v>234</v>
      </c>
      <c r="L78" t="n">
        <v>295</v>
      </c>
      <c r="M78" t="n">
        <v>0</v>
      </c>
      <c r="N78" t="n">
        <v>46.4</v>
      </c>
      <c r="O78" t="s">
        <v>269</v>
      </c>
      <c r="P78" t="s">
        <v>270</v>
      </c>
      <c r="Q78" t="s">
        <v>237</v>
      </c>
      <c r="R78" t="s">
        <v>231</v>
      </c>
      <c r="S78" t="s">
        <v>232</v>
      </c>
    </row>
    <row r="79" spans="1:19">
      <c r="A79" s="1" t="n">
        <v>31928</v>
      </c>
      <c r="B79" t="s">
        <v>271</v>
      </c>
      <c r="C79" t="n">
        <v>7</v>
      </c>
      <c r="D79" t="s">
        <v>228</v>
      </c>
      <c r="E79" t="s">
        <v>36</v>
      </c>
      <c r="F79" t="s">
        <v>229</v>
      </c>
      <c r="G79" t="s">
        <v>230</v>
      </c>
      <c r="H79" t="s">
        <v>231</v>
      </c>
      <c r="I79" t="s">
        <v>232</v>
      </c>
      <c r="J79" t="s">
        <v>248</v>
      </c>
      <c r="K79" t="s">
        <v>249</v>
      </c>
      <c r="L79" t="n">
        <v>299</v>
      </c>
      <c r="M79" t="n">
        <v>0.2</v>
      </c>
      <c r="N79" t="n">
        <v>23.5</v>
      </c>
      <c r="O79" t="s">
        <v>269</v>
      </c>
      <c r="P79" t="s">
        <v>270</v>
      </c>
      <c r="Q79" t="s">
        <v>237</v>
      </c>
      <c r="R79" t="s">
        <v>231</v>
      </c>
      <c r="S79" t="s">
        <v>232</v>
      </c>
    </row>
    <row r="80" spans="1:19">
      <c r="A80" s="1" t="n">
        <v>31958</v>
      </c>
      <c r="B80" t="s">
        <v>227</v>
      </c>
      <c r="C80" t="n">
        <v>1</v>
      </c>
      <c r="D80" t="s">
        <v>238</v>
      </c>
      <c r="E80" t="s">
        <v>239</v>
      </c>
      <c r="F80" t="s">
        <v>229</v>
      </c>
      <c r="G80" t="s">
        <v>230</v>
      </c>
      <c r="H80" t="s">
        <v>231</v>
      </c>
      <c r="I80" t="s">
        <v>232</v>
      </c>
      <c r="J80" t="s">
        <v>265</v>
      </c>
      <c r="K80" t="s">
        <v>266</v>
      </c>
      <c r="L80" t="n">
        <v>62</v>
      </c>
      <c r="M80" t="n">
        <v>0</v>
      </c>
      <c r="N80" t="n">
        <v>0</v>
      </c>
    </row>
    <row r="81" spans="1:19">
      <c r="A81" s="1" t="n">
        <v>31958</v>
      </c>
      <c r="B81" t="s">
        <v>227</v>
      </c>
      <c r="C81" t="n">
        <v>2</v>
      </c>
      <c r="D81" t="s">
        <v>281</v>
      </c>
      <c r="E81" t="s">
        <v>282</v>
      </c>
      <c r="F81" t="s">
        <v>229</v>
      </c>
      <c r="G81" t="s">
        <v>230</v>
      </c>
      <c r="H81" t="s">
        <v>231</v>
      </c>
      <c r="I81" t="s">
        <v>232</v>
      </c>
      <c r="J81" t="s">
        <v>265</v>
      </c>
      <c r="K81" t="s">
        <v>266</v>
      </c>
      <c r="L81" t="n">
        <v>45</v>
      </c>
      <c r="M81" t="n">
        <v>0</v>
      </c>
      <c r="N81" t="n">
        <v>0</v>
      </c>
    </row>
    <row r="82" spans="1:19">
      <c r="A82" s="1" t="n">
        <v>31958</v>
      </c>
      <c r="B82" t="s">
        <v>227</v>
      </c>
      <c r="C82" t="n">
        <v>3</v>
      </c>
      <c r="D82" t="s">
        <v>228</v>
      </c>
      <c r="E82" t="s">
        <v>36</v>
      </c>
      <c r="F82" t="s">
        <v>229</v>
      </c>
      <c r="G82" t="s">
        <v>230</v>
      </c>
      <c r="H82" t="s">
        <v>231</v>
      </c>
      <c r="I82" t="s">
        <v>232</v>
      </c>
      <c r="J82" t="s">
        <v>233</v>
      </c>
      <c r="K82" t="s">
        <v>234</v>
      </c>
      <c r="L82" t="n">
        <v>919</v>
      </c>
      <c r="M82" t="n">
        <v>0.2</v>
      </c>
      <c r="N82" t="n">
        <v>35</v>
      </c>
      <c r="O82" t="s">
        <v>235</v>
      </c>
      <c r="P82" t="s">
        <v>236</v>
      </c>
      <c r="Q82" t="s">
        <v>237</v>
      </c>
      <c r="R82" t="s">
        <v>231</v>
      </c>
      <c r="S82" t="s">
        <v>232</v>
      </c>
    </row>
    <row r="83" spans="1:19">
      <c r="A83" s="1" t="n">
        <v>31958</v>
      </c>
      <c r="B83" t="s">
        <v>227</v>
      </c>
      <c r="C83" t="n">
        <v>11</v>
      </c>
      <c r="D83" t="s">
        <v>228</v>
      </c>
      <c r="E83" t="s">
        <v>36</v>
      </c>
      <c r="F83" t="s">
        <v>229</v>
      </c>
      <c r="G83" t="s">
        <v>230</v>
      </c>
      <c r="H83" t="s">
        <v>231</v>
      </c>
      <c r="I83" t="s">
        <v>232</v>
      </c>
      <c r="J83" t="s">
        <v>233</v>
      </c>
      <c r="K83" t="s">
        <v>234</v>
      </c>
      <c r="L83" t="n">
        <v>126</v>
      </c>
      <c r="M83" t="n">
        <v>0.1</v>
      </c>
      <c r="N83" t="n">
        <v>23</v>
      </c>
      <c r="O83" t="s">
        <v>235</v>
      </c>
      <c r="P83" t="s">
        <v>236</v>
      </c>
      <c r="Q83" t="s">
        <v>237</v>
      </c>
      <c r="R83" t="s">
        <v>231</v>
      </c>
      <c r="S83" t="s">
        <v>232</v>
      </c>
    </row>
    <row r="84" spans="1:19">
      <c r="A84" s="1" t="n">
        <v>31958</v>
      </c>
      <c r="B84" t="s">
        <v>242</v>
      </c>
      <c r="C84" t="n">
        <v>1</v>
      </c>
      <c r="D84" t="s">
        <v>238</v>
      </c>
      <c r="E84" t="s">
        <v>239</v>
      </c>
      <c r="F84" t="s">
        <v>229</v>
      </c>
      <c r="G84" t="s">
        <v>230</v>
      </c>
      <c r="H84" t="s">
        <v>231</v>
      </c>
      <c r="I84" t="s">
        <v>232</v>
      </c>
      <c r="J84" t="s">
        <v>233</v>
      </c>
      <c r="K84" t="s">
        <v>234</v>
      </c>
      <c r="L84" t="n">
        <v>1</v>
      </c>
      <c r="M84" t="n">
        <v>0</v>
      </c>
      <c r="N84" t="n">
        <v>0</v>
      </c>
    </row>
    <row r="85" spans="1:19">
      <c r="A85" s="1" t="n">
        <v>31958</v>
      </c>
      <c r="B85" t="s">
        <v>242</v>
      </c>
      <c r="C85" t="n">
        <v>2</v>
      </c>
      <c r="D85" t="s">
        <v>238</v>
      </c>
      <c r="E85" t="s">
        <v>239</v>
      </c>
      <c r="F85" t="s">
        <v>229</v>
      </c>
      <c r="G85" t="s">
        <v>230</v>
      </c>
      <c r="H85" t="s">
        <v>231</v>
      </c>
      <c r="I85" t="s">
        <v>232</v>
      </c>
      <c r="J85" t="s">
        <v>279</v>
      </c>
      <c r="K85" t="s">
        <v>280</v>
      </c>
      <c r="L85" t="n">
        <v>1</v>
      </c>
      <c r="M85" t="n">
        <v>0</v>
      </c>
      <c r="N85" t="n">
        <v>0</v>
      </c>
    </row>
    <row r="86" spans="1:19">
      <c r="A86" s="1" t="n">
        <v>31958</v>
      </c>
      <c r="B86" t="s">
        <v>250</v>
      </c>
      <c r="C86" t="n">
        <v>1</v>
      </c>
      <c r="D86" t="s">
        <v>238</v>
      </c>
      <c r="E86" t="s">
        <v>239</v>
      </c>
      <c r="F86" t="s">
        <v>229</v>
      </c>
      <c r="G86" t="s">
        <v>230</v>
      </c>
      <c r="H86" t="s">
        <v>231</v>
      </c>
      <c r="I86" t="s">
        <v>232</v>
      </c>
      <c r="J86" t="s">
        <v>240</v>
      </c>
      <c r="K86" t="s">
        <v>241</v>
      </c>
      <c r="L86" t="n">
        <v>35</v>
      </c>
      <c r="M86" t="n">
        <v>0</v>
      </c>
      <c r="N86" t="n">
        <v>0</v>
      </c>
    </row>
    <row r="87" spans="1:19">
      <c r="A87" s="1" t="n">
        <v>31958</v>
      </c>
      <c r="B87" t="s">
        <v>271</v>
      </c>
      <c r="C87" t="n">
        <v>1</v>
      </c>
      <c r="D87" t="s">
        <v>257</v>
      </c>
      <c r="E87" t="s">
        <v>258</v>
      </c>
      <c r="F87" t="s">
        <v>229</v>
      </c>
      <c r="G87" t="s">
        <v>230</v>
      </c>
      <c r="H87" t="s">
        <v>231</v>
      </c>
      <c r="I87" t="s">
        <v>232</v>
      </c>
      <c r="J87" t="s">
        <v>277</v>
      </c>
      <c r="K87" t="s">
        <v>278</v>
      </c>
      <c r="L87" t="n">
        <v>59</v>
      </c>
      <c r="M87" t="n">
        <v>0.1</v>
      </c>
      <c r="N87" t="n">
        <v>0</v>
      </c>
    </row>
    <row r="88" spans="1:19">
      <c r="A88" s="1" t="n">
        <v>31958</v>
      </c>
      <c r="B88" t="s">
        <v>271</v>
      </c>
      <c r="C88" t="n">
        <v>2</v>
      </c>
      <c r="D88" t="s">
        <v>228</v>
      </c>
      <c r="E88" t="s">
        <v>36</v>
      </c>
      <c r="F88" t="s">
        <v>229</v>
      </c>
      <c r="G88" t="s">
        <v>230</v>
      </c>
      <c r="H88" t="s">
        <v>231</v>
      </c>
      <c r="I88" t="s">
        <v>232</v>
      </c>
      <c r="J88" t="s">
        <v>277</v>
      </c>
      <c r="K88" t="s">
        <v>278</v>
      </c>
      <c r="L88" t="n">
        <v>603</v>
      </c>
      <c r="M88" t="n">
        <v>0.08</v>
      </c>
      <c r="N88" t="n">
        <v>45.1</v>
      </c>
      <c r="O88" t="s">
        <v>269</v>
      </c>
      <c r="P88" t="s">
        <v>270</v>
      </c>
      <c r="Q88" t="s">
        <v>237</v>
      </c>
      <c r="R88" t="s">
        <v>231</v>
      </c>
      <c r="S88" t="s">
        <v>232</v>
      </c>
    </row>
    <row r="89" spans="1:19">
      <c r="A89" s="1" t="n">
        <v>31989</v>
      </c>
      <c r="B89" t="s">
        <v>227</v>
      </c>
      <c r="C89" t="n">
        <v>1</v>
      </c>
      <c r="D89" t="s">
        <v>238</v>
      </c>
      <c r="E89" t="s">
        <v>239</v>
      </c>
      <c r="F89" t="s">
        <v>229</v>
      </c>
      <c r="G89" t="s">
        <v>230</v>
      </c>
      <c r="H89" t="s">
        <v>231</v>
      </c>
      <c r="I89" t="s">
        <v>232</v>
      </c>
      <c r="J89" t="s">
        <v>248</v>
      </c>
      <c r="K89" t="s">
        <v>249</v>
      </c>
      <c r="L89" t="n">
        <v>99</v>
      </c>
      <c r="M89" t="n">
        <v>0</v>
      </c>
      <c r="N89" t="n">
        <v>0</v>
      </c>
    </row>
    <row r="90" spans="1:19">
      <c r="A90" s="1" t="n">
        <v>31989</v>
      </c>
      <c r="B90" t="s">
        <v>227</v>
      </c>
      <c r="C90" t="n">
        <v>2</v>
      </c>
      <c r="D90" t="s">
        <v>257</v>
      </c>
      <c r="E90" t="s">
        <v>258</v>
      </c>
      <c r="F90" t="s">
        <v>229</v>
      </c>
      <c r="G90" t="s">
        <v>230</v>
      </c>
      <c r="H90" t="s">
        <v>231</v>
      </c>
      <c r="I90" t="s">
        <v>232</v>
      </c>
      <c r="J90" t="s">
        <v>248</v>
      </c>
      <c r="K90" t="s">
        <v>249</v>
      </c>
      <c r="L90" t="n">
        <v>243</v>
      </c>
      <c r="M90" t="n">
        <v>0.13</v>
      </c>
      <c r="N90" t="n">
        <v>0</v>
      </c>
    </row>
    <row r="91" spans="1:19">
      <c r="A91" s="1" t="n">
        <v>31989</v>
      </c>
      <c r="B91" t="s">
        <v>227</v>
      </c>
      <c r="C91" t="n">
        <v>3</v>
      </c>
      <c r="D91" t="s">
        <v>228</v>
      </c>
      <c r="E91" t="s">
        <v>36</v>
      </c>
      <c r="F91" t="s">
        <v>229</v>
      </c>
      <c r="G91" t="s">
        <v>230</v>
      </c>
      <c r="H91" t="s">
        <v>231</v>
      </c>
      <c r="I91" t="s">
        <v>232</v>
      </c>
      <c r="J91" t="s">
        <v>233</v>
      </c>
      <c r="K91" t="s">
        <v>234</v>
      </c>
      <c r="L91" t="n">
        <v>91</v>
      </c>
      <c r="M91" t="n">
        <v>0.2</v>
      </c>
      <c r="N91" t="n">
        <v>23.3</v>
      </c>
      <c r="O91" t="s">
        <v>235</v>
      </c>
      <c r="P91" t="s">
        <v>236</v>
      </c>
      <c r="Q91" t="s">
        <v>237</v>
      </c>
      <c r="R91" t="s">
        <v>231</v>
      </c>
      <c r="S91" t="s">
        <v>232</v>
      </c>
    </row>
    <row r="92" spans="1:19">
      <c r="A92" s="1" t="n">
        <v>31989</v>
      </c>
      <c r="B92" t="s">
        <v>227</v>
      </c>
      <c r="C92" t="n">
        <v>10</v>
      </c>
      <c r="D92" t="s">
        <v>228</v>
      </c>
      <c r="E92" t="s">
        <v>36</v>
      </c>
      <c r="F92" t="s">
        <v>229</v>
      </c>
      <c r="G92" t="s">
        <v>230</v>
      </c>
      <c r="H92" t="s">
        <v>231</v>
      </c>
      <c r="I92" t="s">
        <v>232</v>
      </c>
      <c r="J92" t="s">
        <v>233</v>
      </c>
      <c r="K92" t="s">
        <v>234</v>
      </c>
      <c r="L92" t="n">
        <v>760</v>
      </c>
      <c r="M92" t="n">
        <v>0.1</v>
      </c>
      <c r="N92" t="n">
        <v>34.8</v>
      </c>
      <c r="O92" t="s">
        <v>235</v>
      </c>
      <c r="P92" t="s">
        <v>236</v>
      </c>
      <c r="Q92" t="s">
        <v>237</v>
      </c>
      <c r="R92" t="s">
        <v>231</v>
      </c>
      <c r="S92" t="s">
        <v>232</v>
      </c>
    </row>
    <row r="93" spans="1:19">
      <c r="A93" s="1" t="n">
        <v>31989</v>
      </c>
      <c r="B93" t="s">
        <v>271</v>
      </c>
      <c r="C93" t="n">
        <v>1</v>
      </c>
      <c r="D93" t="s">
        <v>228</v>
      </c>
      <c r="E93" t="s">
        <v>36</v>
      </c>
      <c r="F93" t="s">
        <v>229</v>
      </c>
      <c r="G93" t="s">
        <v>230</v>
      </c>
      <c r="H93" t="s">
        <v>231</v>
      </c>
      <c r="I93" t="s">
        <v>232</v>
      </c>
      <c r="J93" t="s">
        <v>233</v>
      </c>
      <c r="K93" t="s">
        <v>234</v>
      </c>
      <c r="L93" t="n">
        <v>170</v>
      </c>
      <c r="M93" t="n">
        <v>0.23</v>
      </c>
      <c r="N93" t="n">
        <v>21.8</v>
      </c>
      <c r="O93" t="s">
        <v>269</v>
      </c>
      <c r="P93" t="s">
        <v>270</v>
      </c>
      <c r="Q93" t="s">
        <v>237</v>
      </c>
      <c r="R93" t="s">
        <v>231</v>
      </c>
      <c r="S93" t="s">
        <v>232</v>
      </c>
    </row>
    <row r="94" spans="1:19">
      <c r="A94" s="1" t="n">
        <v>31989</v>
      </c>
      <c r="B94" t="s">
        <v>271</v>
      </c>
      <c r="C94" t="n">
        <v>2</v>
      </c>
      <c r="D94" t="s">
        <v>228</v>
      </c>
      <c r="E94" t="s">
        <v>36</v>
      </c>
      <c r="F94" t="s">
        <v>229</v>
      </c>
      <c r="G94" t="s">
        <v>230</v>
      </c>
      <c r="H94" t="s">
        <v>231</v>
      </c>
      <c r="I94" t="s">
        <v>232</v>
      </c>
      <c r="J94" t="s">
        <v>233</v>
      </c>
      <c r="K94" t="s">
        <v>234</v>
      </c>
      <c r="L94" t="n">
        <v>411</v>
      </c>
      <c r="M94" t="n">
        <v>0.07000000000000001</v>
      </c>
      <c r="N94" t="n">
        <v>49.5</v>
      </c>
      <c r="O94" t="s">
        <v>269</v>
      </c>
      <c r="P94" t="s">
        <v>270</v>
      </c>
      <c r="Q94" t="s">
        <v>237</v>
      </c>
      <c r="R94" t="s">
        <v>231</v>
      </c>
      <c r="S94" t="s">
        <v>232</v>
      </c>
    </row>
    <row r="95" spans="1:19">
      <c r="A95" s="1" t="n">
        <v>31989</v>
      </c>
      <c r="B95" t="s">
        <v>271</v>
      </c>
      <c r="C95" t="n">
        <v>3</v>
      </c>
      <c r="D95" t="s">
        <v>228</v>
      </c>
      <c r="E95" t="s">
        <v>36</v>
      </c>
      <c r="F95" t="s">
        <v>229</v>
      </c>
      <c r="G95" t="s">
        <v>230</v>
      </c>
      <c r="H95" t="s">
        <v>231</v>
      </c>
      <c r="I95" t="s">
        <v>232</v>
      </c>
      <c r="J95" t="s">
        <v>233</v>
      </c>
      <c r="K95" t="s">
        <v>234</v>
      </c>
      <c r="L95" t="n">
        <v>249</v>
      </c>
      <c r="M95" t="n">
        <v>0.21</v>
      </c>
      <c r="N95" t="n">
        <v>21.9</v>
      </c>
      <c r="O95" t="s">
        <v>269</v>
      </c>
      <c r="P95" t="s">
        <v>270</v>
      </c>
      <c r="Q95" t="s">
        <v>237</v>
      </c>
      <c r="R95" t="s">
        <v>231</v>
      </c>
      <c r="S95" t="s">
        <v>232</v>
      </c>
    </row>
    <row r="96" spans="1:19">
      <c r="A96" s="1" t="n">
        <v>31989</v>
      </c>
      <c r="B96" t="s">
        <v>271</v>
      </c>
      <c r="C96" t="n">
        <v>4</v>
      </c>
      <c r="D96" t="s">
        <v>228</v>
      </c>
      <c r="E96" t="s">
        <v>36</v>
      </c>
      <c r="F96" t="s">
        <v>229</v>
      </c>
      <c r="G96" t="s">
        <v>230</v>
      </c>
      <c r="H96" t="s">
        <v>231</v>
      </c>
      <c r="I96" t="s">
        <v>232</v>
      </c>
      <c r="J96" t="s">
        <v>261</v>
      </c>
      <c r="K96" t="s">
        <v>262</v>
      </c>
      <c r="L96" t="n">
        <v>332</v>
      </c>
      <c r="M96" t="n">
        <v>0.04</v>
      </c>
      <c r="N96" t="n">
        <v>47</v>
      </c>
      <c r="O96" t="s">
        <v>269</v>
      </c>
      <c r="P96" t="s">
        <v>270</v>
      </c>
      <c r="Q96" t="s">
        <v>237</v>
      </c>
      <c r="R96" t="s">
        <v>231</v>
      </c>
      <c r="S96" t="s">
        <v>232</v>
      </c>
    </row>
    <row r="97" spans="1:19">
      <c r="A97" s="1" t="n">
        <v>32020</v>
      </c>
      <c r="B97" t="s">
        <v>227</v>
      </c>
      <c r="C97" t="n">
        <v>1</v>
      </c>
      <c r="D97" t="s">
        <v>257</v>
      </c>
      <c r="E97" t="s">
        <v>258</v>
      </c>
      <c r="F97" t="s">
        <v>229</v>
      </c>
      <c r="G97" t="s">
        <v>230</v>
      </c>
      <c r="H97" t="s">
        <v>231</v>
      </c>
      <c r="I97" t="s">
        <v>232</v>
      </c>
      <c r="J97" t="s">
        <v>248</v>
      </c>
      <c r="K97" t="s">
        <v>249</v>
      </c>
      <c r="L97" t="n">
        <v>401</v>
      </c>
      <c r="M97" t="n">
        <v>0.2</v>
      </c>
      <c r="N97" t="n">
        <v>0</v>
      </c>
    </row>
    <row r="98" spans="1:19">
      <c r="A98" s="1" t="n">
        <v>32020</v>
      </c>
      <c r="B98" t="s">
        <v>227</v>
      </c>
      <c r="C98" t="n">
        <v>2</v>
      </c>
      <c r="D98" t="s">
        <v>228</v>
      </c>
      <c r="E98" t="s">
        <v>36</v>
      </c>
      <c r="F98" t="s">
        <v>229</v>
      </c>
      <c r="G98" t="s">
        <v>230</v>
      </c>
      <c r="H98" t="s">
        <v>231</v>
      </c>
      <c r="I98" t="s">
        <v>232</v>
      </c>
      <c r="J98" t="s">
        <v>233</v>
      </c>
      <c r="K98" t="s">
        <v>234</v>
      </c>
      <c r="L98" t="n">
        <v>616</v>
      </c>
      <c r="M98" t="n">
        <v>0.1</v>
      </c>
      <c r="N98" t="n">
        <v>35.6</v>
      </c>
      <c r="O98" t="s">
        <v>235</v>
      </c>
      <c r="P98" t="s">
        <v>236</v>
      </c>
      <c r="Q98" t="s">
        <v>237</v>
      </c>
      <c r="R98" t="s">
        <v>231</v>
      </c>
      <c r="S98" t="s">
        <v>232</v>
      </c>
    </row>
    <row r="99" spans="1:19">
      <c r="A99" s="1" t="n">
        <v>32020</v>
      </c>
      <c r="B99" t="s">
        <v>271</v>
      </c>
      <c r="C99" t="n">
        <v>1</v>
      </c>
      <c r="D99" t="s">
        <v>228</v>
      </c>
      <c r="E99" t="s">
        <v>36</v>
      </c>
      <c r="F99" t="s">
        <v>229</v>
      </c>
      <c r="G99" t="s">
        <v>230</v>
      </c>
      <c r="H99" t="s">
        <v>231</v>
      </c>
      <c r="I99" t="s">
        <v>232</v>
      </c>
      <c r="J99" t="s">
        <v>277</v>
      </c>
      <c r="K99" t="s">
        <v>278</v>
      </c>
      <c r="L99" t="n">
        <v>100</v>
      </c>
      <c r="M99" t="n">
        <v>0.33</v>
      </c>
      <c r="N99" t="n">
        <v>12.3</v>
      </c>
      <c r="O99" t="s">
        <v>269</v>
      </c>
      <c r="P99" t="s">
        <v>270</v>
      </c>
      <c r="Q99" t="s">
        <v>237</v>
      </c>
      <c r="R99" t="s">
        <v>231</v>
      </c>
      <c r="S99" t="s">
        <v>232</v>
      </c>
    </row>
    <row r="100" spans="1:19">
      <c r="A100" s="1" t="n">
        <v>32020</v>
      </c>
      <c r="B100" t="s">
        <v>271</v>
      </c>
      <c r="C100" t="n">
        <v>2</v>
      </c>
      <c r="D100" t="s">
        <v>228</v>
      </c>
      <c r="E100" t="s">
        <v>36</v>
      </c>
      <c r="F100" t="s">
        <v>229</v>
      </c>
      <c r="G100" t="s">
        <v>230</v>
      </c>
      <c r="H100" t="s">
        <v>231</v>
      </c>
      <c r="I100" t="s">
        <v>232</v>
      </c>
      <c r="J100" t="s">
        <v>233</v>
      </c>
      <c r="K100" t="s">
        <v>234</v>
      </c>
      <c r="L100" t="n">
        <v>160</v>
      </c>
      <c r="M100" t="n">
        <v>0.14</v>
      </c>
      <c r="N100" t="n">
        <v>20.3</v>
      </c>
      <c r="O100" t="s">
        <v>269</v>
      </c>
      <c r="P100" t="s">
        <v>270</v>
      </c>
      <c r="Q100" t="s">
        <v>237</v>
      </c>
      <c r="R100" t="s">
        <v>231</v>
      </c>
      <c r="S100" t="s">
        <v>232</v>
      </c>
    </row>
    <row r="101" spans="1:19">
      <c r="A101" s="1" t="n">
        <v>32020</v>
      </c>
      <c r="B101" t="s">
        <v>271</v>
      </c>
      <c r="C101" t="n">
        <v>3</v>
      </c>
      <c r="D101" t="s">
        <v>228</v>
      </c>
      <c r="E101" t="s">
        <v>36</v>
      </c>
      <c r="F101" t="s">
        <v>229</v>
      </c>
      <c r="G101" t="s">
        <v>230</v>
      </c>
      <c r="H101" t="s">
        <v>231</v>
      </c>
      <c r="I101" t="s">
        <v>232</v>
      </c>
      <c r="J101" t="s">
        <v>233</v>
      </c>
      <c r="K101" t="s">
        <v>234</v>
      </c>
      <c r="L101" t="n">
        <v>402</v>
      </c>
      <c r="M101" t="n">
        <v>0.19</v>
      </c>
      <c r="N101" t="n">
        <v>21.3</v>
      </c>
      <c r="O101" t="s">
        <v>269</v>
      </c>
      <c r="P101" t="s">
        <v>270</v>
      </c>
      <c r="Q101" t="s">
        <v>237</v>
      </c>
      <c r="R101" t="s">
        <v>231</v>
      </c>
      <c r="S101" t="s">
        <v>232</v>
      </c>
    </row>
    <row r="102" spans="1:19">
      <c r="A102" s="1" t="n">
        <v>32020</v>
      </c>
      <c r="B102" t="s">
        <v>271</v>
      </c>
      <c r="C102" t="n">
        <v>4</v>
      </c>
      <c r="D102" t="s">
        <v>228</v>
      </c>
      <c r="E102" t="s">
        <v>36</v>
      </c>
      <c r="F102" t="s">
        <v>229</v>
      </c>
      <c r="G102" t="s">
        <v>230</v>
      </c>
      <c r="H102" t="s">
        <v>231</v>
      </c>
      <c r="I102" t="s">
        <v>232</v>
      </c>
      <c r="J102" t="s">
        <v>233</v>
      </c>
      <c r="K102" t="s">
        <v>234</v>
      </c>
      <c r="L102" t="n">
        <v>454</v>
      </c>
      <c r="M102" t="n">
        <v>1.8</v>
      </c>
      <c r="N102" t="n">
        <v>49.4</v>
      </c>
      <c r="O102" t="s">
        <v>269</v>
      </c>
      <c r="P102" t="s">
        <v>270</v>
      </c>
      <c r="Q102" t="s">
        <v>237</v>
      </c>
      <c r="R102" t="s">
        <v>231</v>
      </c>
      <c r="S102" t="s">
        <v>232</v>
      </c>
    </row>
    <row r="103" spans="1:19">
      <c r="A103" s="1" t="n">
        <v>32050</v>
      </c>
      <c r="B103" t="s">
        <v>227</v>
      </c>
      <c r="C103" t="n">
        <v>1</v>
      </c>
      <c r="D103" t="s">
        <v>238</v>
      </c>
      <c r="E103" t="s">
        <v>239</v>
      </c>
      <c r="F103" t="s">
        <v>229</v>
      </c>
      <c r="G103" t="s">
        <v>230</v>
      </c>
      <c r="H103" t="s">
        <v>231</v>
      </c>
      <c r="I103" t="s">
        <v>232</v>
      </c>
      <c r="J103" t="s">
        <v>248</v>
      </c>
      <c r="K103" t="s">
        <v>249</v>
      </c>
      <c r="L103" t="n">
        <v>48</v>
      </c>
      <c r="M103" t="n">
        <v>0</v>
      </c>
      <c r="N103" t="n">
        <v>0</v>
      </c>
    </row>
    <row r="104" spans="1:19">
      <c r="A104" s="1" t="n">
        <v>32050</v>
      </c>
      <c r="B104" t="s">
        <v>227</v>
      </c>
      <c r="C104" t="n">
        <v>2</v>
      </c>
      <c r="D104" t="s">
        <v>238</v>
      </c>
      <c r="E104" t="s">
        <v>239</v>
      </c>
      <c r="F104" t="s">
        <v>229</v>
      </c>
      <c r="G104" t="s">
        <v>230</v>
      </c>
      <c r="H104" t="s">
        <v>231</v>
      </c>
      <c r="I104" t="s">
        <v>232</v>
      </c>
      <c r="J104" t="s">
        <v>248</v>
      </c>
      <c r="K104" t="s">
        <v>249</v>
      </c>
      <c r="L104" t="n">
        <v>59</v>
      </c>
      <c r="M104" t="n">
        <v>0</v>
      </c>
      <c r="N104" t="n">
        <v>0</v>
      </c>
    </row>
    <row r="105" spans="1:19">
      <c r="A105" s="1" t="n">
        <v>32050</v>
      </c>
      <c r="B105" t="s">
        <v>227</v>
      </c>
      <c r="C105" t="n">
        <v>3</v>
      </c>
      <c r="D105" t="s">
        <v>257</v>
      </c>
      <c r="E105" t="s">
        <v>258</v>
      </c>
      <c r="F105" t="s">
        <v>229</v>
      </c>
      <c r="G105" t="s">
        <v>230</v>
      </c>
      <c r="H105" t="s">
        <v>231</v>
      </c>
      <c r="I105" t="s">
        <v>232</v>
      </c>
      <c r="J105" t="s">
        <v>248</v>
      </c>
      <c r="K105" t="s">
        <v>249</v>
      </c>
      <c r="L105" t="n">
        <v>50</v>
      </c>
      <c r="M105" t="n">
        <v>0.3</v>
      </c>
      <c r="N105" t="n">
        <v>0</v>
      </c>
    </row>
    <row r="106" spans="1:19">
      <c r="A106" s="1" t="n">
        <v>32050</v>
      </c>
      <c r="B106" t="s">
        <v>227</v>
      </c>
      <c r="C106" t="n">
        <v>4</v>
      </c>
      <c r="D106" t="s">
        <v>257</v>
      </c>
      <c r="E106" t="s">
        <v>258</v>
      </c>
      <c r="F106" t="s">
        <v>229</v>
      </c>
      <c r="G106" t="s">
        <v>230</v>
      </c>
      <c r="H106" t="s">
        <v>231</v>
      </c>
      <c r="I106" t="s">
        <v>232</v>
      </c>
      <c r="J106" t="s">
        <v>248</v>
      </c>
      <c r="K106" t="s">
        <v>249</v>
      </c>
      <c r="L106" t="n">
        <v>207</v>
      </c>
      <c r="M106" t="n">
        <v>0.3</v>
      </c>
      <c r="N106" t="n">
        <v>0</v>
      </c>
    </row>
    <row r="107" spans="1:19">
      <c r="A107" s="1" t="n">
        <v>32050</v>
      </c>
      <c r="B107" t="s">
        <v>227</v>
      </c>
      <c r="C107" t="n">
        <v>14</v>
      </c>
      <c r="D107" t="s">
        <v>228</v>
      </c>
      <c r="E107" t="s">
        <v>36</v>
      </c>
      <c r="F107" t="s">
        <v>229</v>
      </c>
      <c r="G107" t="s">
        <v>230</v>
      </c>
      <c r="H107" t="s">
        <v>231</v>
      </c>
      <c r="I107" t="s">
        <v>232</v>
      </c>
      <c r="J107" t="s">
        <v>233</v>
      </c>
      <c r="K107" t="s">
        <v>234</v>
      </c>
      <c r="L107" t="n">
        <v>810</v>
      </c>
      <c r="M107" t="n">
        <v>0.1</v>
      </c>
      <c r="N107" t="n">
        <v>35.9</v>
      </c>
      <c r="O107" t="s">
        <v>235</v>
      </c>
      <c r="P107" t="s">
        <v>236</v>
      </c>
      <c r="Q107" t="s">
        <v>237</v>
      </c>
      <c r="R107" t="s">
        <v>231</v>
      </c>
      <c r="S107" t="s">
        <v>232</v>
      </c>
    </row>
    <row r="108" spans="1:19">
      <c r="A108" s="1" t="n">
        <v>32050</v>
      </c>
      <c r="B108" t="s">
        <v>227</v>
      </c>
      <c r="C108" t="n">
        <v>15</v>
      </c>
      <c r="D108" t="s">
        <v>228</v>
      </c>
      <c r="E108" t="s">
        <v>36</v>
      </c>
      <c r="F108" t="s">
        <v>229</v>
      </c>
      <c r="G108" t="s">
        <v>230</v>
      </c>
      <c r="H108" t="s">
        <v>231</v>
      </c>
      <c r="I108" t="s">
        <v>232</v>
      </c>
      <c r="J108" t="s">
        <v>233</v>
      </c>
      <c r="K108" t="s">
        <v>234</v>
      </c>
      <c r="L108" t="n">
        <v>32</v>
      </c>
      <c r="M108" t="n">
        <v>0.2</v>
      </c>
      <c r="N108" t="n">
        <v>22.1</v>
      </c>
      <c r="O108" t="s">
        <v>235</v>
      </c>
      <c r="P108" t="s">
        <v>236</v>
      </c>
      <c r="Q108" t="s">
        <v>237</v>
      </c>
      <c r="R108" t="s">
        <v>231</v>
      </c>
      <c r="S108" t="s">
        <v>232</v>
      </c>
    </row>
    <row r="109" spans="1:19">
      <c r="A109" s="1" t="n">
        <v>32050</v>
      </c>
      <c r="B109" t="s">
        <v>242</v>
      </c>
      <c r="C109" t="n">
        <v>1</v>
      </c>
      <c r="D109" t="s">
        <v>238</v>
      </c>
      <c r="E109" t="s">
        <v>239</v>
      </c>
      <c r="F109" t="s">
        <v>229</v>
      </c>
      <c r="G109" t="s">
        <v>230</v>
      </c>
      <c r="H109" t="s">
        <v>231</v>
      </c>
      <c r="I109" t="s">
        <v>232</v>
      </c>
      <c r="J109" t="s">
        <v>248</v>
      </c>
      <c r="K109" t="s">
        <v>249</v>
      </c>
      <c r="L109" t="n">
        <v>1</v>
      </c>
      <c r="M109" t="n">
        <v>0</v>
      </c>
      <c r="N109" t="n">
        <v>0</v>
      </c>
    </row>
    <row r="110" spans="1:19">
      <c r="A110" s="1" t="n">
        <v>32050</v>
      </c>
      <c r="B110" t="s">
        <v>250</v>
      </c>
      <c r="C110" t="n">
        <v>1</v>
      </c>
      <c r="D110" t="s">
        <v>238</v>
      </c>
      <c r="E110" t="s">
        <v>239</v>
      </c>
      <c r="F110" t="s">
        <v>229</v>
      </c>
      <c r="G110" t="s">
        <v>230</v>
      </c>
      <c r="H110" t="s">
        <v>231</v>
      </c>
      <c r="I110" t="s">
        <v>232</v>
      </c>
      <c r="J110" t="s">
        <v>248</v>
      </c>
      <c r="K110" t="s">
        <v>249</v>
      </c>
      <c r="L110" t="n">
        <v>30</v>
      </c>
      <c r="M110" t="n">
        <v>0</v>
      </c>
      <c r="N110" t="n">
        <v>0</v>
      </c>
    </row>
    <row r="111" spans="1:19">
      <c r="A111" s="1" t="n">
        <v>32050</v>
      </c>
      <c r="B111" t="s">
        <v>271</v>
      </c>
      <c r="C111" t="n">
        <v>1</v>
      </c>
      <c r="D111" t="s">
        <v>228</v>
      </c>
      <c r="E111" t="s">
        <v>36</v>
      </c>
      <c r="F111" t="s">
        <v>229</v>
      </c>
      <c r="G111" t="s">
        <v>230</v>
      </c>
      <c r="H111" t="s">
        <v>231</v>
      </c>
      <c r="I111" t="s">
        <v>232</v>
      </c>
      <c r="J111" t="s">
        <v>277</v>
      </c>
      <c r="K111" t="s">
        <v>278</v>
      </c>
      <c r="L111" t="n">
        <v>500</v>
      </c>
      <c r="M111" t="n">
        <v>0.04</v>
      </c>
      <c r="N111" t="n">
        <v>42</v>
      </c>
      <c r="O111" t="s">
        <v>269</v>
      </c>
      <c r="P111" t="s">
        <v>270</v>
      </c>
      <c r="Q111" t="s">
        <v>237</v>
      </c>
      <c r="R111" t="s">
        <v>231</v>
      </c>
      <c r="S111" t="s">
        <v>232</v>
      </c>
    </row>
    <row r="112" spans="1:19">
      <c r="A112" s="1" t="n">
        <v>32050</v>
      </c>
      <c r="B112" t="s">
        <v>271</v>
      </c>
      <c r="C112" t="n">
        <v>2</v>
      </c>
      <c r="D112" t="s">
        <v>228</v>
      </c>
      <c r="E112" t="s">
        <v>36</v>
      </c>
      <c r="F112" t="s">
        <v>229</v>
      </c>
      <c r="G112" t="s">
        <v>230</v>
      </c>
      <c r="H112" t="s">
        <v>231</v>
      </c>
      <c r="I112" t="s">
        <v>232</v>
      </c>
      <c r="J112" t="s">
        <v>277</v>
      </c>
      <c r="K112" t="s">
        <v>278</v>
      </c>
      <c r="L112" t="n">
        <v>528</v>
      </c>
      <c r="M112" t="n">
        <v>0.04</v>
      </c>
      <c r="N112" t="n">
        <v>45.8</v>
      </c>
      <c r="O112" t="s">
        <v>269</v>
      </c>
      <c r="P112" t="s">
        <v>270</v>
      </c>
      <c r="Q112" t="s">
        <v>237</v>
      </c>
      <c r="R112" t="s">
        <v>231</v>
      </c>
      <c r="S112" t="s">
        <v>232</v>
      </c>
    </row>
    <row r="113" spans="1:19">
      <c r="A113" s="1" t="n">
        <v>32050</v>
      </c>
      <c r="B113" t="s">
        <v>271</v>
      </c>
      <c r="C113" t="n">
        <v>3</v>
      </c>
      <c r="D113" t="s">
        <v>228</v>
      </c>
      <c r="E113" t="s">
        <v>36</v>
      </c>
      <c r="F113" t="s">
        <v>229</v>
      </c>
      <c r="G113" t="s">
        <v>230</v>
      </c>
      <c r="H113" t="s">
        <v>231</v>
      </c>
      <c r="I113" t="s">
        <v>232</v>
      </c>
      <c r="J113" t="s">
        <v>233</v>
      </c>
      <c r="K113" t="s">
        <v>234</v>
      </c>
      <c r="L113" t="n">
        <v>451</v>
      </c>
      <c r="M113" t="n">
        <v>0.02</v>
      </c>
      <c r="N113" t="n">
        <v>43</v>
      </c>
      <c r="O113" t="s">
        <v>269</v>
      </c>
      <c r="P113" t="s">
        <v>270</v>
      </c>
      <c r="Q113" t="s">
        <v>237</v>
      </c>
      <c r="R113" t="s">
        <v>231</v>
      </c>
      <c r="S113" t="s">
        <v>232</v>
      </c>
    </row>
    <row r="114" spans="1:19">
      <c r="A114" s="1" t="n">
        <v>32081</v>
      </c>
      <c r="B114" t="s">
        <v>227</v>
      </c>
      <c r="C114" t="n">
        <v>1</v>
      </c>
      <c r="D114" t="s">
        <v>228</v>
      </c>
      <c r="E114" t="s">
        <v>36</v>
      </c>
      <c r="F114" t="s">
        <v>229</v>
      </c>
      <c r="G114" t="s">
        <v>230</v>
      </c>
      <c r="H114" t="s">
        <v>231</v>
      </c>
      <c r="I114" t="s">
        <v>232</v>
      </c>
      <c r="J114" t="s">
        <v>233</v>
      </c>
      <c r="K114" t="s">
        <v>234</v>
      </c>
      <c r="L114" t="n">
        <v>363</v>
      </c>
      <c r="M114" t="n">
        <v>0.1</v>
      </c>
      <c r="N114" t="n">
        <v>35.7</v>
      </c>
      <c r="O114" t="s">
        <v>235</v>
      </c>
      <c r="P114" t="s">
        <v>236</v>
      </c>
      <c r="Q114" t="s">
        <v>237</v>
      </c>
      <c r="R114" t="s">
        <v>231</v>
      </c>
      <c r="S114" t="s">
        <v>232</v>
      </c>
    </row>
    <row r="115" spans="1:19">
      <c r="A115" s="1" t="n">
        <v>32081</v>
      </c>
      <c r="B115" t="s">
        <v>227</v>
      </c>
      <c r="C115" t="n">
        <v>3</v>
      </c>
      <c r="D115" t="s">
        <v>238</v>
      </c>
      <c r="E115" t="s">
        <v>239</v>
      </c>
      <c r="F115" t="s">
        <v>229</v>
      </c>
      <c r="G115" t="s">
        <v>230</v>
      </c>
      <c r="H115" t="s">
        <v>231</v>
      </c>
      <c r="I115" t="s">
        <v>232</v>
      </c>
      <c r="J115" t="s">
        <v>279</v>
      </c>
      <c r="K115" t="s">
        <v>280</v>
      </c>
      <c r="L115" t="n">
        <v>99</v>
      </c>
      <c r="M115" t="n">
        <v>0</v>
      </c>
      <c r="N115" t="n">
        <v>0</v>
      </c>
    </row>
    <row r="116" spans="1:19">
      <c r="A116" s="1" t="n">
        <v>32081</v>
      </c>
      <c r="B116" t="s">
        <v>227</v>
      </c>
      <c r="C116" t="n">
        <v>4</v>
      </c>
      <c r="D116" t="s">
        <v>238</v>
      </c>
      <c r="E116" t="s">
        <v>239</v>
      </c>
      <c r="F116" t="s">
        <v>229</v>
      </c>
      <c r="G116" t="s">
        <v>230</v>
      </c>
      <c r="H116" t="s">
        <v>231</v>
      </c>
      <c r="I116" t="s">
        <v>232</v>
      </c>
      <c r="J116" t="s">
        <v>279</v>
      </c>
      <c r="K116" t="s">
        <v>280</v>
      </c>
      <c r="L116" t="n">
        <v>43</v>
      </c>
      <c r="M116" t="n">
        <v>0</v>
      </c>
      <c r="N116" t="n">
        <v>0</v>
      </c>
    </row>
    <row r="117" spans="1:19">
      <c r="A117" s="1" t="n">
        <v>32081</v>
      </c>
      <c r="B117" t="s">
        <v>227</v>
      </c>
      <c r="C117" t="n">
        <v>5</v>
      </c>
      <c r="D117" t="s">
        <v>257</v>
      </c>
      <c r="E117" t="s">
        <v>258</v>
      </c>
      <c r="F117" t="s">
        <v>229</v>
      </c>
      <c r="G117" t="s">
        <v>230</v>
      </c>
      <c r="H117" t="s">
        <v>231</v>
      </c>
      <c r="I117" t="s">
        <v>232</v>
      </c>
      <c r="J117" t="s">
        <v>248</v>
      </c>
      <c r="K117" t="s">
        <v>249</v>
      </c>
      <c r="L117" t="n">
        <v>98</v>
      </c>
      <c r="M117" t="n">
        <v>0.19</v>
      </c>
      <c r="N117" t="n">
        <v>0</v>
      </c>
    </row>
    <row r="118" spans="1:19">
      <c r="A118" s="1" t="n">
        <v>32081</v>
      </c>
      <c r="B118" t="s">
        <v>250</v>
      </c>
      <c r="C118" t="n">
        <v>1</v>
      </c>
      <c r="D118" t="s">
        <v>238</v>
      </c>
      <c r="E118" t="s">
        <v>239</v>
      </c>
      <c r="F118" t="s">
        <v>229</v>
      </c>
      <c r="G118" t="s">
        <v>230</v>
      </c>
      <c r="H118" t="s">
        <v>231</v>
      </c>
      <c r="I118" t="s">
        <v>232</v>
      </c>
      <c r="J118" t="s">
        <v>248</v>
      </c>
      <c r="K118" t="s">
        <v>249</v>
      </c>
      <c r="L118" t="n">
        <v>30</v>
      </c>
      <c r="M118" t="n">
        <v>0</v>
      </c>
      <c r="N118" t="n">
        <v>0</v>
      </c>
    </row>
    <row r="119" spans="1:19">
      <c r="A119" s="1" t="n">
        <v>32081</v>
      </c>
      <c r="B119" t="s">
        <v>271</v>
      </c>
      <c r="C119" t="n">
        <v>1</v>
      </c>
      <c r="D119" t="s">
        <v>228</v>
      </c>
      <c r="E119" t="s">
        <v>36</v>
      </c>
      <c r="F119" t="s">
        <v>229</v>
      </c>
      <c r="G119" t="s">
        <v>230</v>
      </c>
      <c r="H119" t="s">
        <v>231</v>
      </c>
      <c r="I119" t="s">
        <v>232</v>
      </c>
      <c r="J119" t="s">
        <v>233</v>
      </c>
      <c r="K119" t="s">
        <v>234</v>
      </c>
      <c r="L119" t="n">
        <v>370</v>
      </c>
      <c r="M119" t="n">
        <v>0.09</v>
      </c>
      <c r="N119" t="n">
        <v>22.7</v>
      </c>
      <c r="O119" t="s">
        <v>269</v>
      </c>
      <c r="P119" t="s">
        <v>270</v>
      </c>
      <c r="Q119" t="s">
        <v>237</v>
      </c>
      <c r="R119" t="s">
        <v>231</v>
      </c>
      <c r="S119" t="s">
        <v>232</v>
      </c>
    </row>
    <row r="120" spans="1:19">
      <c r="A120" s="1" t="n">
        <v>32081</v>
      </c>
      <c r="B120" t="s">
        <v>271</v>
      </c>
      <c r="C120" t="n">
        <v>2</v>
      </c>
      <c r="D120" t="s">
        <v>228</v>
      </c>
      <c r="E120" t="s">
        <v>36</v>
      </c>
      <c r="F120" t="s">
        <v>229</v>
      </c>
      <c r="G120" t="s">
        <v>230</v>
      </c>
      <c r="H120" t="s">
        <v>231</v>
      </c>
      <c r="I120" t="s">
        <v>232</v>
      </c>
      <c r="J120" t="s">
        <v>261</v>
      </c>
      <c r="K120" t="s">
        <v>262</v>
      </c>
      <c r="L120" t="n">
        <v>280</v>
      </c>
      <c r="M120" t="n">
        <v>0.01</v>
      </c>
      <c r="N120" t="n">
        <v>44.9</v>
      </c>
      <c r="O120" t="s">
        <v>269</v>
      </c>
      <c r="P120" t="s">
        <v>270</v>
      </c>
      <c r="Q120" t="s">
        <v>237</v>
      </c>
      <c r="R120" t="s">
        <v>231</v>
      </c>
      <c r="S120" t="s">
        <v>232</v>
      </c>
    </row>
    <row r="121" spans="1:19">
      <c r="A121" s="1" t="n">
        <v>32111</v>
      </c>
      <c r="B121" t="s">
        <v>227</v>
      </c>
      <c r="C121" t="n">
        <v>1</v>
      </c>
      <c r="D121" t="s">
        <v>257</v>
      </c>
      <c r="E121" t="s">
        <v>258</v>
      </c>
      <c r="F121" t="s">
        <v>229</v>
      </c>
      <c r="G121" t="s">
        <v>230</v>
      </c>
      <c r="H121" t="s">
        <v>231</v>
      </c>
      <c r="I121" t="s">
        <v>232</v>
      </c>
      <c r="J121" t="s">
        <v>248</v>
      </c>
      <c r="K121" t="s">
        <v>249</v>
      </c>
      <c r="L121" t="n">
        <v>246</v>
      </c>
      <c r="M121" t="n">
        <v>0.23</v>
      </c>
      <c r="N121" t="n">
        <v>0</v>
      </c>
    </row>
    <row r="122" spans="1:19">
      <c r="A122" s="1" t="n">
        <v>32111</v>
      </c>
      <c r="B122" t="s">
        <v>227</v>
      </c>
      <c r="C122" t="n">
        <v>9</v>
      </c>
      <c r="D122" t="s">
        <v>228</v>
      </c>
      <c r="E122" t="s">
        <v>36</v>
      </c>
      <c r="F122" t="s">
        <v>229</v>
      </c>
      <c r="G122" t="s">
        <v>230</v>
      </c>
      <c r="H122" t="s">
        <v>231</v>
      </c>
      <c r="I122" t="s">
        <v>232</v>
      </c>
      <c r="J122" t="s">
        <v>233</v>
      </c>
      <c r="K122" t="s">
        <v>234</v>
      </c>
      <c r="L122" t="n">
        <v>141</v>
      </c>
      <c r="M122" t="n">
        <v>0.2</v>
      </c>
      <c r="N122" t="n">
        <v>21.9</v>
      </c>
      <c r="O122" t="s">
        <v>235</v>
      </c>
      <c r="P122" t="s">
        <v>236</v>
      </c>
      <c r="Q122" t="s">
        <v>237</v>
      </c>
      <c r="R122" t="s">
        <v>231</v>
      </c>
      <c r="S122" t="s">
        <v>232</v>
      </c>
    </row>
    <row r="123" spans="1:19">
      <c r="A123" s="1" t="n">
        <v>32111</v>
      </c>
      <c r="B123" t="s">
        <v>227</v>
      </c>
      <c r="C123" t="n">
        <v>10</v>
      </c>
      <c r="D123" t="s">
        <v>228</v>
      </c>
      <c r="E123" t="s">
        <v>36</v>
      </c>
      <c r="F123" t="s">
        <v>229</v>
      </c>
      <c r="G123" t="s">
        <v>230</v>
      </c>
      <c r="H123" t="s">
        <v>231</v>
      </c>
      <c r="I123" t="s">
        <v>232</v>
      </c>
      <c r="J123" t="s">
        <v>233</v>
      </c>
      <c r="K123" t="s">
        <v>234</v>
      </c>
      <c r="L123" t="n">
        <v>698</v>
      </c>
      <c r="M123" t="n">
        <v>0.1</v>
      </c>
      <c r="N123" t="n">
        <v>35.2</v>
      </c>
      <c r="O123" t="s">
        <v>235</v>
      </c>
      <c r="P123" t="s">
        <v>236</v>
      </c>
      <c r="Q123" t="s">
        <v>237</v>
      </c>
      <c r="R123" t="s">
        <v>231</v>
      </c>
      <c r="S123" t="s">
        <v>232</v>
      </c>
    </row>
    <row r="124" spans="1:19">
      <c r="A124" s="1" t="n">
        <v>32111</v>
      </c>
      <c r="B124" t="s">
        <v>242</v>
      </c>
      <c r="C124" t="n">
        <v>1</v>
      </c>
      <c r="D124" t="s">
        <v>238</v>
      </c>
      <c r="E124" t="s">
        <v>239</v>
      </c>
      <c r="F124" t="s">
        <v>229</v>
      </c>
      <c r="G124" t="s">
        <v>230</v>
      </c>
      <c r="H124" t="s">
        <v>231</v>
      </c>
      <c r="I124" t="s">
        <v>232</v>
      </c>
      <c r="J124" t="s">
        <v>248</v>
      </c>
      <c r="K124" t="s">
        <v>249</v>
      </c>
      <c r="L124" t="n">
        <v>1</v>
      </c>
      <c r="M124" t="n">
        <v>0</v>
      </c>
      <c r="N124" t="n">
        <v>0</v>
      </c>
    </row>
    <row r="125" spans="1:19">
      <c r="A125" s="1" t="n">
        <v>32111</v>
      </c>
      <c r="B125" t="s">
        <v>271</v>
      </c>
      <c r="C125" t="n">
        <v>1</v>
      </c>
      <c r="D125" t="s">
        <v>252</v>
      </c>
      <c r="E125" t="s">
        <v>253</v>
      </c>
      <c r="F125" t="s">
        <v>229</v>
      </c>
      <c r="G125" t="s">
        <v>230</v>
      </c>
      <c r="H125" t="s">
        <v>231</v>
      </c>
      <c r="I125" t="s">
        <v>232</v>
      </c>
      <c r="J125" t="s">
        <v>248</v>
      </c>
      <c r="K125" t="s">
        <v>249</v>
      </c>
      <c r="L125" t="n">
        <v>17</v>
      </c>
      <c r="M125" t="n">
        <v>0</v>
      </c>
      <c r="N125" t="n">
        <v>0</v>
      </c>
      <c r="O125" t="s">
        <v>269</v>
      </c>
      <c r="P125" t="s">
        <v>270</v>
      </c>
      <c r="Q125" t="s">
        <v>237</v>
      </c>
      <c r="R125" t="s">
        <v>231</v>
      </c>
      <c r="S125" t="s">
        <v>232</v>
      </c>
    </row>
    <row r="126" spans="1:19">
      <c r="A126" s="1" t="n">
        <v>32111</v>
      </c>
      <c r="B126" t="s">
        <v>271</v>
      </c>
      <c r="C126" t="n">
        <v>2</v>
      </c>
      <c r="D126" t="s">
        <v>228</v>
      </c>
      <c r="E126" t="s">
        <v>36</v>
      </c>
      <c r="F126" t="s">
        <v>229</v>
      </c>
      <c r="G126" t="s">
        <v>230</v>
      </c>
      <c r="H126" t="s">
        <v>231</v>
      </c>
      <c r="I126" t="s">
        <v>232</v>
      </c>
      <c r="J126" t="s">
        <v>233</v>
      </c>
      <c r="K126" t="s">
        <v>234</v>
      </c>
      <c r="L126" t="n">
        <v>201</v>
      </c>
      <c r="M126" t="n">
        <v>0.13</v>
      </c>
      <c r="N126" t="n">
        <v>19.4</v>
      </c>
      <c r="O126" t="s">
        <v>269</v>
      </c>
      <c r="P126" t="s">
        <v>270</v>
      </c>
      <c r="Q126" t="s">
        <v>237</v>
      </c>
      <c r="R126" t="s">
        <v>231</v>
      </c>
      <c r="S126" t="s">
        <v>232</v>
      </c>
    </row>
    <row r="127" spans="1:19">
      <c r="A127" s="1" t="n">
        <v>32111</v>
      </c>
      <c r="B127" t="s">
        <v>271</v>
      </c>
      <c r="C127" t="n">
        <v>3</v>
      </c>
      <c r="D127" t="s">
        <v>228</v>
      </c>
      <c r="E127" t="s">
        <v>36</v>
      </c>
      <c r="F127" t="s">
        <v>229</v>
      </c>
      <c r="G127" t="s">
        <v>230</v>
      </c>
      <c r="H127" t="s">
        <v>231</v>
      </c>
      <c r="I127" t="s">
        <v>232</v>
      </c>
      <c r="J127" t="s">
        <v>261</v>
      </c>
      <c r="K127" t="s">
        <v>262</v>
      </c>
      <c r="L127" t="n">
        <v>479</v>
      </c>
      <c r="M127" t="n">
        <v>0.04</v>
      </c>
      <c r="N127" t="n">
        <v>46</v>
      </c>
      <c r="O127" t="s">
        <v>269</v>
      </c>
      <c r="P127" t="s">
        <v>270</v>
      </c>
      <c r="Q127" t="s">
        <v>237</v>
      </c>
      <c r="R127" t="s">
        <v>231</v>
      </c>
      <c r="S127" t="s">
        <v>232</v>
      </c>
    </row>
    <row r="128" spans="1:19">
      <c r="A128" s="1" t="n">
        <v>32142</v>
      </c>
      <c r="B128" t="s">
        <v>227</v>
      </c>
      <c r="C128" t="n">
        <v>1</v>
      </c>
      <c r="D128" t="s">
        <v>228</v>
      </c>
      <c r="E128" t="s">
        <v>36</v>
      </c>
      <c r="F128" t="s">
        <v>229</v>
      </c>
      <c r="G128" t="s">
        <v>230</v>
      </c>
      <c r="H128" t="s">
        <v>231</v>
      </c>
      <c r="I128" t="s">
        <v>232</v>
      </c>
      <c r="J128" t="s">
        <v>233</v>
      </c>
      <c r="K128" t="s">
        <v>234</v>
      </c>
      <c r="L128" t="n">
        <v>126</v>
      </c>
      <c r="M128" t="n">
        <v>0.1</v>
      </c>
      <c r="N128" t="n">
        <v>21.7</v>
      </c>
      <c r="O128" t="s">
        <v>235</v>
      </c>
      <c r="P128" t="s">
        <v>236</v>
      </c>
      <c r="Q128" t="s">
        <v>237</v>
      </c>
      <c r="R128" t="s">
        <v>231</v>
      </c>
      <c r="S128" t="s">
        <v>232</v>
      </c>
    </row>
    <row r="129" spans="1:19">
      <c r="A129" s="1" t="n">
        <v>32142</v>
      </c>
      <c r="B129" t="s">
        <v>227</v>
      </c>
      <c r="C129" t="n">
        <v>8</v>
      </c>
      <c r="D129" t="s">
        <v>228</v>
      </c>
      <c r="E129" t="s">
        <v>36</v>
      </c>
      <c r="F129" t="s">
        <v>229</v>
      </c>
      <c r="G129" t="s">
        <v>230</v>
      </c>
      <c r="H129" t="s">
        <v>231</v>
      </c>
      <c r="I129" t="s">
        <v>232</v>
      </c>
      <c r="J129" t="s">
        <v>233</v>
      </c>
      <c r="K129" t="s">
        <v>234</v>
      </c>
      <c r="L129" t="n">
        <v>899</v>
      </c>
      <c r="M129" t="n">
        <v>0.1</v>
      </c>
      <c r="N129" t="n">
        <v>35.5</v>
      </c>
      <c r="O129" t="s">
        <v>235</v>
      </c>
      <c r="P129" t="s">
        <v>236</v>
      </c>
      <c r="Q129" t="s">
        <v>237</v>
      </c>
      <c r="R129" t="s">
        <v>231</v>
      </c>
      <c r="S129" t="s">
        <v>232</v>
      </c>
    </row>
    <row r="130" spans="1:19">
      <c r="A130" s="1" t="n">
        <v>32142</v>
      </c>
      <c r="B130" t="s">
        <v>271</v>
      </c>
      <c r="C130" t="n">
        <v>1</v>
      </c>
      <c r="D130" t="s">
        <v>228</v>
      </c>
      <c r="E130" t="s">
        <v>36</v>
      </c>
      <c r="F130" t="s">
        <v>229</v>
      </c>
      <c r="G130" t="s">
        <v>230</v>
      </c>
      <c r="H130" t="s">
        <v>231</v>
      </c>
      <c r="I130" t="s">
        <v>232</v>
      </c>
      <c r="J130" t="s">
        <v>233</v>
      </c>
      <c r="K130" t="s">
        <v>234</v>
      </c>
      <c r="L130" t="n">
        <v>250</v>
      </c>
      <c r="M130" t="n">
        <v>0.19</v>
      </c>
      <c r="N130" t="n">
        <v>21.8</v>
      </c>
      <c r="O130" t="s">
        <v>269</v>
      </c>
      <c r="P130" t="s">
        <v>270</v>
      </c>
      <c r="Q130" t="s">
        <v>237</v>
      </c>
      <c r="R130" t="s">
        <v>231</v>
      </c>
      <c r="S130" t="s">
        <v>232</v>
      </c>
    </row>
    <row r="131" spans="1:19">
      <c r="A131" s="1" t="n">
        <v>32142</v>
      </c>
      <c r="B131" t="s">
        <v>271</v>
      </c>
      <c r="C131" t="n">
        <v>2</v>
      </c>
      <c r="D131" t="s">
        <v>228</v>
      </c>
      <c r="E131" t="s">
        <v>36</v>
      </c>
      <c r="F131" t="s">
        <v>229</v>
      </c>
      <c r="G131" t="s">
        <v>230</v>
      </c>
      <c r="H131" t="s">
        <v>231</v>
      </c>
      <c r="I131" t="s">
        <v>232</v>
      </c>
      <c r="J131" t="s">
        <v>261</v>
      </c>
      <c r="K131" t="s">
        <v>262</v>
      </c>
      <c r="L131" t="n">
        <v>335</v>
      </c>
      <c r="M131" t="n">
        <v>0.02</v>
      </c>
      <c r="N131" t="n">
        <v>45.9</v>
      </c>
      <c r="O131" t="s">
        <v>269</v>
      </c>
      <c r="P131" t="s">
        <v>270</v>
      </c>
      <c r="Q131" t="s">
        <v>237</v>
      </c>
      <c r="R131" t="s">
        <v>231</v>
      </c>
      <c r="S131" t="s">
        <v>232</v>
      </c>
    </row>
    <row r="132" spans="1:19">
      <c r="A132" s="1" t="n">
        <v>32173</v>
      </c>
      <c r="B132" t="s">
        <v>227</v>
      </c>
      <c r="C132" t="n">
        <v>1</v>
      </c>
      <c r="D132" t="s">
        <v>257</v>
      </c>
      <c r="E132" t="s">
        <v>258</v>
      </c>
      <c r="F132" t="s">
        <v>229</v>
      </c>
      <c r="G132" t="s">
        <v>230</v>
      </c>
      <c r="H132" t="s">
        <v>231</v>
      </c>
      <c r="I132" t="s">
        <v>232</v>
      </c>
      <c r="J132" t="s">
        <v>248</v>
      </c>
      <c r="K132" t="s">
        <v>249</v>
      </c>
      <c r="L132" t="n">
        <v>330</v>
      </c>
      <c r="M132" t="n">
        <v>0.19</v>
      </c>
      <c r="N132" t="n">
        <v>0</v>
      </c>
    </row>
    <row r="133" spans="1:19">
      <c r="A133" s="1" t="n">
        <v>32173</v>
      </c>
      <c r="B133" t="s">
        <v>227</v>
      </c>
      <c r="C133" t="n">
        <v>5</v>
      </c>
      <c r="D133" t="s">
        <v>228</v>
      </c>
      <c r="E133" t="s">
        <v>36</v>
      </c>
      <c r="F133" t="s">
        <v>229</v>
      </c>
      <c r="G133" t="s">
        <v>230</v>
      </c>
      <c r="H133" t="s">
        <v>231</v>
      </c>
      <c r="I133" t="s">
        <v>232</v>
      </c>
      <c r="J133" t="s">
        <v>233</v>
      </c>
      <c r="K133" t="s">
        <v>234</v>
      </c>
      <c r="L133" t="n">
        <v>773</v>
      </c>
      <c r="M133" t="n">
        <v>0.1</v>
      </c>
      <c r="N133" t="n">
        <v>35.4</v>
      </c>
      <c r="O133" t="s">
        <v>235</v>
      </c>
      <c r="P133" t="s">
        <v>236</v>
      </c>
      <c r="Q133" t="s">
        <v>237</v>
      </c>
      <c r="R133" t="s">
        <v>231</v>
      </c>
      <c r="S133" t="s">
        <v>232</v>
      </c>
    </row>
    <row r="134" spans="1:19">
      <c r="A134" s="1" t="n">
        <v>32173</v>
      </c>
      <c r="B134" t="s">
        <v>242</v>
      </c>
      <c r="C134" t="n">
        <v>1</v>
      </c>
      <c r="D134" t="s">
        <v>238</v>
      </c>
      <c r="E134" t="s">
        <v>239</v>
      </c>
      <c r="F134" t="s">
        <v>229</v>
      </c>
      <c r="G134" t="s">
        <v>230</v>
      </c>
      <c r="H134" t="s">
        <v>231</v>
      </c>
      <c r="I134" t="s">
        <v>232</v>
      </c>
      <c r="J134" t="s">
        <v>279</v>
      </c>
      <c r="K134" t="s">
        <v>280</v>
      </c>
      <c r="L134" t="n">
        <v>1</v>
      </c>
      <c r="M134" t="n">
        <v>0</v>
      </c>
      <c r="N134" t="n">
        <v>0</v>
      </c>
    </row>
    <row r="135" spans="1:19">
      <c r="A135" s="1" t="n">
        <v>32173</v>
      </c>
      <c r="B135" t="s">
        <v>242</v>
      </c>
      <c r="C135" t="n">
        <v>2</v>
      </c>
      <c r="D135" t="s">
        <v>238</v>
      </c>
      <c r="E135" t="s">
        <v>239</v>
      </c>
      <c r="F135" t="s">
        <v>229</v>
      </c>
      <c r="G135" t="s">
        <v>230</v>
      </c>
      <c r="H135" t="s">
        <v>231</v>
      </c>
      <c r="I135" t="s">
        <v>232</v>
      </c>
      <c r="J135" t="s">
        <v>279</v>
      </c>
      <c r="K135" t="s">
        <v>280</v>
      </c>
      <c r="L135" t="n">
        <v>1</v>
      </c>
      <c r="M135" t="n">
        <v>0</v>
      </c>
      <c r="N135" t="n">
        <v>0</v>
      </c>
    </row>
    <row r="136" spans="1:19">
      <c r="A136" s="1" t="n">
        <v>32173</v>
      </c>
      <c r="B136" t="s">
        <v>250</v>
      </c>
      <c r="C136" t="n">
        <v>1</v>
      </c>
      <c r="D136" t="s">
        <v>238</v>
      </c>
      <c r="E136" t="s">
        <v>239</v>
      </c>
      <c r="F136" t="s">
        <v>229</v>
      </c>
      <c r="G136" t="s">
        <v>230</v>
      </c>
      <c r="H136" t="s">
        <v>231</v>
      </c>
      <c r="I136" t="s">
        <v>232</v>
      </c>
      <c r="J136" t="s">
        <v>279</v>
      </c>
      <c r="K136" t="s">
        <v>280</v>
      </c>
      <c r="L136" t="n">
        <v>10</v>
      </c>
      <c r="M136" t="n">
        <v>0</v>
      </c>
      <c r="N136" t="n">
        <v>0</v>
      </c>
    </row>
    <row r="137" spans="1:19">
      <c r="A137" s="1" t="n">
        <v>32173</v>
      </c>
      <c r="B137" t="s">
        <v>271</v>
      </c>
      <c r="C137" t="n">
        <v>1</v>
      </c>
      <c r="D137" t="s">
        <v>228</v>
      </c>
      <c r="E137" t="s">
        <v>36</v>
      </c>
      <c r="F137" t="s">
        <v>229</v>
      </c>
      <c r="G137" t="s">
        <v>230</v>
      </c>
      <c r="H137" t="s">
        <v>231</v>
      </c>
      <c r="I137" t="s">
        <v>232</v>
      </c>
      <c r="J137" t="s">
        <v>277</v>
      </c>
      <c r="K137" t="s">
        <v>278</v>
      </c>
      <c r="L137" t="n">
        <v>418</v>
      </c>
      <c r="M137" t="n">
        <v>0.1</v>
      </c>
      <c r="N137" t="n">
        <v>44.6</v>
      </c>
      <c r="O137" t="s">
        <v>269</v>
      </c>
      <c r="P137" t="s">
        <v>270</v>
      </c>
      <c r="Q137" t="s">
        <v>237</v>
      </c>
      <c r="R137" t="s">
        <v>231</v>
      </c>
      <c r="S137" t="s">
        <v>232</v>
      </c>
    </row>
    <row r="138" spans="1:19">
      <c r="A138" s="1" t="n">
        <v>32173</v>
      </c>
      <c r="B138" t="s">
        <v>271</v>
      </c>
      <c r="C138" t="n">
        <v>2</v>
      </c>
      <c r="D138" t="s">
        <v>228</v>
      </c>
      <c r="E138" t="s">
        <v>36</v>
      </c>
      <c r="F138" t="s">
        <v>229</v>
      </c>
      <c r="G138" t="s">
        <v>230</v>
      </c>
      <c r="H138" t="s">
        <v>231</v>
      </c>
      <c r="I138" t="s">
        <v>232</v>
      </c>
      <c r="J138" t="s">
        <v>233</v>
      </c>
      <c r="K138" t="s">
        <v>234</v>
      </c>
      <c r="L138" t="n">
        <v>333</v>
      </c>
      <c r="M138" t="n">
        <v>0.05</v>
      </c>
      <c r="N138" t="n">
        <v>38.7</v>
      </c>
      <c r="O138" t="s">
        <v>269</v>
      </c>
      <c r="P138" t="s">
        <v>270</v>
      </c>
      <c r="Q138" t="s">
        <v>237</v>
      </c>
      <c r="R138" t="s">
        <v>231</v>
      </c>
      <c r="S138" t="s">
        <v>232</v>
      </c>
    </row>
    <row r="139" spans="1:19">
      <c r="A139" s="1" t="n">
        <v>32173</v>
      </c>
      <c r="B139" t="s">
        <v>271</v>
      </c>
      <c r="C139" t="n">
        <v>3</v>
      </c>
      <c r="D139" t="s">
        <v>228</v>
      </c>
      <c r="E139" t="s">
        <v>36</v>
      </c>
      <c r="F139" t="s">
        <v>229</v>
      </c>
      <c r="G139" t="s">
        <v>230</v>
      </c>
      <c r="H139" t="s">
        <v>231</v>
      </c>
      <c r="I139" t="s">
        <v>232</v>
      </c>
      <c r="J139" t="s">
        <v>233</v>
      </c>
      <c r="K139" t="s">
        <v>234</v>
      </c>
      <c r="L139" t="n">
        <v>297</v>
      </c>
      <c r="M139" t="n">
        <v>0.21</v>
      </c>
      <c r="N139" t="n">
        <v>21.9</v>
      </c>
      <c r="O139" t="s">
        <v>269</v>
      </c>
      <c r="P139" t="s">
        <v>270</v>
      </c>
      <c r="Q139" t="s">
        <v>237</v>
      </c>
      <c r="R139" t="s">
        <v>231</v>
      </c>
      <c r="S139" t="s">
        <v>232</v>
      </c>
    </row>
    <row r="140" spans="1:19">
      <c r="A140" s="1" t="n">
        <v>32202</v>
      </c>
      <c r="B140" t="s">
        <v>227</v>
      </c>
      <c r="C140" t="n">
        <v>2</v>
      </c>
      <c r="D140" t="s">
        <v>257</v>
      </c>
      <c r="E140" t="s">
        <v>258</v>
      </c>
      <c r="F140" t="s">
        <v>229</v>
      </c>
      <c r="G140" t="s">
        <v>230</v>
      </c>
      <c r="H140" t="s">
        <v>231</v>
      </c>
      <c r="I140" t="s">
        <v>232</v>
      </c>
      <c r="J140" t="s">
        <v>248</v>
      </c>
      <c r="K140" t="s">
        <v>249</v>
      </c>
      <c r="L140" t="n">
        <v>168</v>
      </c>
      <c r="M140" t="n">
        <v>0.05</v>
      </c>
      <c r="N140" t="n">
        <v>0</v>
      </c>
    </row>
    <row r="141" spans="1:19">
      <c r="A141" s="1" t="n">
        <v>32202</v>
      </c>
      <c r="B141" t="s">
        <v>227</v>
      </c>
      <c r="C141" t="n">
        <v>3</v>
      </c>
      <c r="D141" t="s">
        <v>257</v>
      </c>
      <c r="E141" t="s">
        <v>258</v>
      </c>
      <c r="F141" t="s">
        <v>229</v>
      </c>
      <c r="G141" t="s">
        <v>230</v>
      </c>
      <c r="H141" t="s">
        <v>231</v>
      </c>
      <c r="I141" t="s">
        <v>232</v>
      </c>
      <c r="J141" t="s">
        <v>248</v>
      </c>
      <c r="K141" t="s">
        <v>249</v>
      </c>
      <c r="L141" t="n">
        <v>220</v>
      </c>
      <c r="M141" t="n">
        <v>0.05</v>
      </c>
      <c r="N141" t="n">
        <v>0</v>
      </c>
    </row>
    <row r="142" spans="1:19">
      <c r="A142" s="1" t="n">
        <v>32202</v>
      </c>
      <c r="B142" t="s">
        <v>227</v>
      </c>
      <c r="C142" t="n">
        <v>5</v>
      </c>
      <c r="D142" t="s">
        <v>228</v>
      </c>
      <c r="E142" t="s">
        <v>36</v>
      </c>
      <c r="F142" t="s">
        <v>229</v>
      </c>
      <c r="G142" t="s">
        <v>230</v>
      </c>
      <c r="H142" t="s">
        <v>231</v>
      </c>
      <c r="I142" t="s">
        <v>232</v>
      </c>
      <c r="J142" t="s">
        <v>233</v>
      </c>
      <c r="K142" t="s">
        <v>234</v>
      </c>
      <c r="L142" t="n">
        <v>228</v>
      </c>
      <c r="M142" t="n">
        <v>0.1</v>
      </c>
      <c r="N142" t="n">
        <v>36.2</v>
      </c>
      <c r="O142" t="s">
        <v>235</v>
      </c>
      <c r="P142" t="s">
        <v>236</v>
      </c>
      <c r="Q142" t="s">
        <v>237</v>
      </c>
      <c r="R142" t="s">
        <v>231</v>
      </c>
      <c r="S142" t="s">
        <v>232</v>
      </c>
    </row>
    <row r="143" spans="1:19">
      <c r="A143" s="1" t="n">
        <v>32202</v>
      </c>
      <c r="B143" t="s">
        <v>242</v>
      </c>
      <c r="C143" t="n">
        <v>1</v>
      </c>
      <c r="D143" t="s">
        <v>238</v>
      </c>
      <c r="E143" t="s">
        <v>239</v>
      </c>
      <c r="F143" t="s">
        <v>229</v>
      </c>
      <c r="G143" t="s">
        <v>230</v>
      </c>
      <c r="H143" t="s">
        <v>231</v>
      </c>
      <c r="I143" t="s">
        <v>232</v>
      </c>
      <c r="J143" t="s">
        <v>279</v>
      </c>
      <c r="K143" t="s">
        <v>280</v>
      </c>
      <c r="L143" t="n">
        <v>1</v>
      </c>
      <c r="M143" t="n">
        <v>0</v>
      </c>
      <c r="N143" t="n">
        <v>0</v>
      </c>
    </row>
    <row r="144" spans="1:19">
      <c r="A144" s="1" t="n">
        <v>32202</v>
      </c>
      <c r="B144" t="s">
        <v>271</v>
      </c>
      <c r="C144" t="n">
        <v>1</v>
      </c>
      <c r="D144" t="s">
        <v>228</v>
      </c>
      <c r="E144" t="s">
        <v>36</v>
      </c>
      <c r="F144" t="s">
        <v>229</v>
      </c>
      <c r="G144" t="s">
        <v>230</v>
      </c>
      <c r="H144" t="s">
        <v>231</v>
      </c>
      <c r="I144" t="s">
        <v>232</v>
      </c>
      <c r="J144" t="s">
        <v>233</v>
      </c>
      <c r="K144" t="s">
        <v>234</v>
      </c>
      <c r="L144" t="n">
        <v>292</v>
      </c>
      <c r="M144" t="n">
        <v>0.2</v>
      </c>
      <c r="N144" t="n">
        <v>21.4</v>
      </c>
      <c r="O144" t="s">
        <v>269</v>
      </c>
      <c r="P144" t="s">
        <v>270</v>
      </c>
      <c r="Q144" t="s">
        <v>237</v>
      </c>
      <c r="R144" t="s">
        <v>231</v>
      </c>
      <c r="S144" t="s">
        <v>232</v>
      </c>
    </row>
    <row r="145" spans="1:19">
      <c r="A145" s="1" t="n">
        <v>32233</v>
      </c>
      <c r="B145" t="s">
        <v>227</v>
      </c>
      <c r="C145" t="n">
        <v>1</v>
      </c>
      <c r="D145" t="s">
        <v>257</v>
      </c>
      <c r="E145" t="s">
        <v>258</v>
      </c>
      <c r="F145" t="s">
        <v>229</v>
      </c>
      <c r="G145" t="s">
        <v>230</v>
      </c>
      <c r="H145" t="s">
        <v>231</v>
      </c>
      <c r="I145" t="s">
        <v>232</v>
      </c>
      <c r="J145" t="s">
        <v>248</v>
      </c>
      <c r="K145" t="s">
        <v>249</v>
      </c>
      <c r="L145" t="n">
        <v>200</v>
      </c>
      <c r="M145" t="n">
        <v>0.25</v>
      </c>
      <c r="N145" t="n">
        <v>0</v>
      </c>
    </row>
    <row r="146" spans="1:19">
      <c r="A146" s="1" t="n">
        <v>32233</v>
      </c>
      <c r="B146" t="s">
        <v>227</v>
      </c>
      <c r="C146" t="n">
        <v>2</v>
      </c>
      <c r="D146" t="s">
        <v>257</v>
      </c>
      <c r="E146" t="s">
        <v>258</v>
      </c>
      <c r="F146" t="s">
        <v>229</v>
      </c>
      <c r="G146" t="s">
        <v>230</v>
      </c>
      <c r="H146" t="s">
        <v>231</v>
      </c>
      <c r="I146" t="s">
        <v>232</v>
      </c>
      <c r="J146" t="s">
        <v>248</v>
      </c>
      <c r="K146" t="s">
        <v>249</v>
      </c>
      <c r="L146" t="n">
        <v>110</v>
      </c>
      <c r="M146" t="n">
        <v>0.25</v>
      </c>
      <c r="N146" t="n">
        <v>0</v>
      </c>
    </row>
    <row r="147" spans="1:19">
      <c r="A147" s="1" t="n">
        <v>32233</v>
      </c>
      <c r="B147" t="s">
        <v>227</v>
      </c>
      <c r="C147" t="n">
        <v>3</v>
      </c>
      <c r="D147" t="s">
        <v>228</v>
      </c>
      <c r="E147" t="s">
        <v>36</v>
      </c>
      <c r="F147" t="s">
        <v>229</v>
      </c>
      <c r="G147" t="s">
        <v>230</v>
      </c>
      <c r="H147" t="s">
        <v>231</v>
      </c>
      <c r="I147" t="s">
        <v>232</v>
      </c>
      <c r="J147" t="s">
        <v>233</v>
      </c>
      <c r="K147" t="s">
        <v>234</v>
      </c>
      <c r="L147" t="n">
        <v>777</v>
      </c>
      <c r="M147" t="n">
        <v>0.1</v>
      </c>
      <c r="N147" t="n">
        <v>35.9</v>
      </c>
      <c r="O147" t="s">
        <v>235</v>
      </c>
      <c r="P147" t="s">
        <v>236</v>
      </c>
      <c r="Q147" t="s">
        <v>237</v>
      </c>
      <c r="R147" t="s">
        <v>231</v>
      </c>
      <c r="S147" t="s">
        <v>232</v>
      </c>
    </row>
    <row r="148" spans="1:19">
      <c r="A148" s="1" t="n">
        <v>32233</v>
      </c>
      <c r="B148" t="s">
        <v>250</v>
      </c>
      <c r="C148" t="n">
        <v>1</v>
      </c>
      <c r="D148" t="s">
        <v>238</v>
      </c>
      <c r="E148" t="s">
        <v>239</v>
      </c>
      <c r="F148" t="s">
        <v>229</v>
      </c>
      <c r="G148" t="s">
        <v>230</v>
      </c>
      <c r="H148" t="s">
        <v>231</v>
      </c>
      <c r="I148" t="s">
        <v>232</v>
      </c>
      <c r="J148" t="s">
        <v>248</v>
      </c>
      <c r="K148" t="s">
        <v>249</v>
      </c>
      <c r="L148" t="n">
        <v>25</v>
      </c>
      <c r="M148" t="n">
        <v>0</v>
      </c>
      <c r="N148" t="n">
        <v>0</v>
      </c>
    </row>
    <row r="149" spans="1:19">
      <c r="A149" s="1" t="n">
        <v>32233</v>
      </c>
      <c r="B149" t="s">
        <v>271</v>
      </c>
      <c r="C149" t="n">
        <v>1</v>
      </c>
      <c r="D149" t="s">
        <v>228</v>
      </c>
      <c r="E149" t="s">
        <v>36</v>
      </c>
      <c r="F149" t="s">
        <v>229</v>
      </c>
      <c r="G149" t="s">
        <v>230</v>
      </c>
      <c r="H149" t="s">
        <v>231</v>
      </c>
      <c r="I149" t="s">
        <v>232</v>
      </c>
      <c r="J149" t="s">
        <v>277</v>
      </c>
      <c r="K149" t="s">
        <v>278</v>
      </c>
      <c r="L149" t="n">
        <v>276</v>
      </c>
      <c r="M149" t="n">
        <v>0.01</v>
      </c>
      <c r="N149" t="n">
        <v>41.6</v>
      </c>
      <c r="O149" t="s">
        <v>269</v>
      </c>
      <c r="P149" t="s">
        <v>270</v>
      </c>
      <c r="Q149" t="s">
        <v>237</v>
      </c>
      <c r="R149" t="s">
        <v>231</v>
      </c>
      <c r="S149" t="s">
        <v>232</v>
      </c>
    </row>
    <row r="150" spans="1:19">
      <c r="A150" s="1" t="n">
        <v>32233</v>
      </c>
      <c r="B150" t="s">
        <v>271</v>
      </c>
      <c r="C150" t="n">
        <v>2</v>
      </c>
      <c r="D150" t="s">
        <v>228</v>
      </c>
      <c r="E150" t="s">
        <v>36</v>
      </c>
      <c r="F150" t="s">
        <v>229</v>
      </c>
      <c r="G150" t="s">
        <v>230</v>
      </c>
      <c r="H150" t="s">
        <v>231</v>
      </c>
      <c r="I150" t="s">
        <v>232</v>
      </c>
      <c r="J150" t="s">
        <v>277</v>
      </c>
      <c r="K150" t="s">
        <v>278</v>
      </c>
      <c r="L150" t="n">
        <v>598</v>
      </c>
      <c r="M150" t="n">
        <v>0.01</v>
      </c>
      <c r="N150" t="n">
        <v>45.3</v>
      </c>
      <c r="O150" t="s">
        <v>269</v>
      </c>
      <c r="P150" t="s">
        <v>270</v>
      </c>
      <c r="Q150" t="s">
        <v>237</v>
      </c>
      <c r="R150" t="s">
        <v>231</v>
      </c>
      <c r="S150" t="s">
        <v>232</v>
      </c>
    </row>
    <row r="151" spans="1:19">
      <c r="A151" s="1" t="n">
        <v>32233</v>
      </c>
      <c r="B151" t="s">
        <v>271</v>
      </c>
      <c r="C151" t="n">
        <v>3</v>
      </c>
      <c r="D151" t="s">
        <v>228</v>
      </c>
      <c r="E151" t="s">
        <v>36</v>
      </c>
      <c r="F151" t="s">
        <v>229</v>
      </c>
      <c r="G151" t="s">
        <v>230</v>
      </c>
      <c r="H151" t="s">
        <v>231</v>
      </c>
      <c r="I151" t="s">
        <v>232</v>
      </c>
      <c r="J151" t="s">
        <v>233</v>
      </c>
      <c r="K151" t="s">
        <v>234</v>
      </c>
      <c r="L151" t="n">
        <v>285</v>
      </c>
      <c r="M151" t="n">
        <v>0.2</v>
      </c>
      <c r="N151" t="n">
        <v>21.2</v>
      </c>
      <c r="O151" t="s">
        <v>269</v>
      </c>
      <c r="P151" t="s">
        <v>270</v>
      </c>
      <c r="Q151" t="s">
        <v>237</v>
      </c>
      <c r="R151" t="s">
        <v>231</v>
      </c>
      <c r="S151" t="s">
        <v>232</v>
      </c>
    </row>
    <row r="152" spans="1:19">
      <c r="A152" s="1" t="n">
        <v>32263</v>
      </c>
      <c r="B152" t="s">
        <v>227</v>
      </c>
      <c r="C152" t="n">
        <v>1</v>
      </c>
      <c r="D152" t="s">
        <v>238</v>
      </c>
      <c r="E152" t="s">
        <v>239</v>
      </c>
      <c r="F152" t="s">
        <v>229</v>
      </c>
      <c r="G152" t="s">
        <v>230</v>
      </c>
      <c r="H152" t="s">
        <v>231</v>
      </c>
      <c r="I152" t="s">
        <v>232</v>
      </c>
      <c r="J152" t="s">
        <v>279</v>
      </c>
      <c r="K152" t="s">
        <v>280</v>
      </c>
      <c r="L152" t="n">
        <v>102</v>
      </c>
      <c r="M152" t="n">
        <v>0</v>
      </c>
      <c r="N152" t="n">
        <v>0</v>
      </c>
    </row>
    <row r="153" spans="1:19">
      <c r="A153" s="1" t="n">
        <v>32263</v>
      </c>
      <c r="B153" t="s">
        <v>227</v>
      </c>
      <c r="C153" t="n">
        <v>2</v>
      </c>
      <c r="D153" t="s">
        <v>228</v>
      </c>
      <c r="E153" t="s">
        <v>36</v>
      </c>
      <c r="F153" t="s">
        <v>229</v>
      </c>
      <c r="G153" t="s">
        <v>230</v>
      </c>
      <c r="H153" t="s">
        <v>231</v>
      </c>
      <c r="I153" t="s">
        <v>232</v>
      </c>
      <c r="J153" t="s">
        <v>233</v>
      </c>
      <c r="K153" t="s">
        <v>234</v>
      </c>
      <c r="L153" t="n">
        <v>1117</v>
      </c>
      <c r="M153" t="n">
        <v>0.1</v>
      </c>
      <c r="N153" t="n">
        <v>35.7</v>
      </c>
      <c r="O153" t="s">
        <v>235</v>
      </c>
      <c r="P153" t="s">
        <v>236</v>
      </c>
      <c r="Q153" t="s">
        <v>237</v>
      </c>
      <c r="R153" t="s">
        <v>231</v>
      </c>
      <c r="S153" t="s">
        <v>232</v>
      </c>
    </row>
    <row r="154" spans="1:19">
      <c r="A154" s="1" t="n">
        <v>32263</v>
      </c>
      <c r="B154" t="s">
        <v>271</v>
      </c>
      <c r="C154" t="n">
        <v>1</v>
      </c>
      <c r="D154" t="s">
        <v>228</v>
      </c>
      <c r="E154" t="s">
        <v>36</v>
      </c>
      <c r="F154" t="s">
        <v>229</v>
      </c>
      <c r="G154" t="s">
        <v>230</v>
      </c>
      <c r="H154" t="s">
        <v>231</v>
      </c>
      <c r="I154" t="s">
        <v>232</v>
      </c>
      <c r="J154" t="s">
        <v>277</v>
      </c>
      <c r="K154" t="s">
        <v>278</v>
      </c>
      <c r="L154" t="n">
        <v>659</v>
      </c>
      <c r="M154" t="n">
        <v>0.06</v>
      </c>
      <c r="N154" t="n">
        <v>44.9</v>
      </c>
      <c r="O154" t="s">
        <v>269</v>
      </c>
      <c r="P154" t="s">
        <v>270</v>
      </c>
      <c r="Q154" t="s">
        <v>237</v>
      </c>
      <c r="R154" t="s">
        <v>231</v>
      </c>
      <c r="S154" t="s">
        <v>232</v>
      </c>
    </row>
    <row r="155" spans="1:19">
      <c r="A155" s="1" t="n">
        <v>32263</v>
      </c>
      <c r="B155" t="s">
        <v>271</v>
      </c>
      <c r="C155" t="n">
        <v>2</v>
      </c>
      <c r="D155" t="s">
        <v>228</v>
      </c>
      <c r="E155" t="s">
        <v>36</v>
      </c>
      <c r="F155" t="s">
        <v>229</v>
      </c>
      <c r="G155" t="s">
        <v>230</v>
      </c>
      <c r="H155" t="s">
        <v>231</v>
      </c>
      <c r="I155" t="s">
        <v>232</v>
      </c>
      <c r="J155" t="s">
        <v>267</v>
      </c>
      <c r="K155" t="s">
        <v>268</v>
      </c>
      <c r="L155" t="n">
        <v>420</v>
      </c>
      <c r="M155" t="n">
        <v>0.12</v>
      </c>
      <c r="N155" t="n">
        <v>32.3</v>
      </c>
      <c r="O155" t="s">
        <v>269</v>
      </c>
      <c r="P155" t="s">
        <v>270</v>
      </c>
      <c r="Q155" t="s">
        <v>237</v>
      </c>
      <c r="R155" t="s">
        <v>231</v>
      </c>
      <c r="S155" t="s">
        <v>232</v>
      </c>
    </row>
    <row r="156" spans="1:19">
      <c r="A156" s="1" t="n">
        <v>32294</v>
      </c>
      <c r="B156" t="s">
        <v>227</v>
      </c>
      <c r="C156" t="n">
        <v>1</v>
      </c>
      <c r="D156" t="s">
        <v>238</v>
      </c>
      <c r="E156" t="s">
        <v>239</v>
      </c>
      <c r="F156" t="s">
        <v>229</v>
      </c>
      <c r="G156" t="s">
        <v>230</v>
      </c>
      <c r="H156" t="s">
        <v>231</v>
      </c>
      <c r="I156" t="s">
        <v>232</v>
      </c>
      <c r="J156" t="s">
        <v>279</v>
      </c>
      <c r="K156" t="s">
        <v>280</v>
      </c>
      <c r="L156" t="n">
        <v>99</v>
      </c>
      <c r="M156" t="n">
        <v>0</v>
      </c>
      <c r="N156" t="n">
        <v>0</v>
      </c>
    </row>
    <row r="157" spans="1:19">
      <c r="A157" s="1" t="n">
        <v>32294</v>
      </c>
      <c r="B157" t="s">
        <v>227</v>
      </c>
      <c r="C157" t="n">
        <v>2</v>
      </c>
      <c r="D157" t="s">
        <v>238</v>
      </c>
      <c r="E157" t="s">
        <v>239</v>
      </c>
      <c r="F157" t="s">
        <v>229</v>
      </c>
      <c r="G157" t="s">
        <v>230</v>
      </c>
      <c r="H157" t="s">
        <v>231</v>
      </c>
      <c r="I157" t="s">
        <v>232</v>
      </c>
      <c r="J157" t="s">
        <v>240</v>
      </c>
      <c r="K157" t="s">
        <v>241</v>
      </c>
      <c r="L157" t="n">
        <v>54</v>
      </c>
      <c r="M157" t="n">
        <v>0</v>
      </c>
      <c r="N157" t="n">
        <v>0</v>
      </c>
    </row>
    <row r="158" spans="1:19">
      <c r="A158" s="1" t="n">
        <v>32294</v>
      </c>
      <c r="B158" t="s">
        <v>227</v>
      </c>
      <c r="C158" t="n">
        <v>3</v>
      </c>
      <c r="D158" t="s">
        <v>238</v>
      </c>
      <c r="E158" t="s">
        <v>239</v>
      </c>
      <c r="F158" t="s">
        <v>229</v>
      </c>
      <c r="G158" t="s">
        <v>230</v>
      </c>
      <c r="H158" t="s">
        <v>231</v>
      </c>
      <c r="I158" t="s">
        <v>232</v>
      </c>
      <c r="J158" t="s">
        <v>240</v>
      </c>
      <c r="K158" t="s">
        <v>241</v>
      </c>
      <c r="L158" t="n">
        <v>60</v>
      </c>
      <c r="M158" t="n">
        <v>0</v>
      </c>
      <c r="N158" t="n">
        <v>0</v>
      </c>
    </row>
    <row r="159" spans="1:19">
      <c r="A159" s="1" t="n">
        <v>32294</v>
      </c>
      <c r="B159" t="s">
        <v>227</v>
      </c>
      <c r="C159" t="n">
        <v>4</v>
      </c>
      <c r="D159" t="s">
        <v>228</v>
      </c>
      <c r="E159" t="s">
        <v>36</v>
      </c>
      <c r="F159" t="s">
        <v>229</v>
      </c>
      <c r="G159" t="s">
        <v>230</v>
      </c>
      <c r="H159" t="s">
        <v>231</v>
      </c>
      <c r="I159" t="s">
        <v>232</v>
      </c>
      <c r="J159" t="s">
        <v>233</v>
      </c>
      <c r="K159" t="s">
        <v>234</v>
      </c>
      <c r="L159" t="n">
        <v>673</v>
      </c>
      <c r="M159" t="n">
        <v>0.1</v>
      </c>
      <c r="N159" t="n">
        <v>35.6</v>
      </c>
      <c r="O159" t="s">
        <v>235</v>
      </c>
      <c r="P159" t="s">
        <v>236</v>
      </c>
      <c r="Q159" t="s">
        <v>237</v>
      </c>
      <c r="R159" t="s">
        <v>231</v>
      </c>
      <c r="S159" t="s">
        <v>232</v>
      </c>
    </row>
    <row r="160" spans="1:19">
      <c r="A160" s="1" t="n">
        <v>32294</v>
      </c>
      <c r="B160" t="s">
        <v>227</v>
      </c>
      <c r="C160" t="n">
        <v>11</v>
      </c>
      <c r="D160" t="s">
        <v>228</v>
      </c>
      <c r="E160" t="s">
        <v>36</v>
      </c>
      <c r="F160" t="s">
        <v>229</v>
      </c>
      <c r="G160" t="s">
        <v>230</v>
      </c>
      <c r="H160" t="s">
        <v>231</v>
      </c>
      <c r="I160" t="s">
        <v>232</v>
      </c>
      <c r="J160" t="s">
        <v>233</v>
      </c>
      <c r="K160" t="s">
        <v>234</v>
      </c>
      <c r="L160" t="n">
        <v>292</v>
      </c>
      <c r="M160" t="n">
        <v>0.1</v>
      </c>
      <c r="N160" t="n">
        <v>35.5</v>
      </c>
      <c r="O160" t="s">
        <v>235</v>
      </c>
      <c r="P160" t="s">
        <v>236</v>
      </c>
      <c r="Q160" t="s">
        <v>237</v>
      </c>
      <c r="R160" t="s">
        <v>231</v>
      </c>
      <c r="S160" t="s">
        <v>232</v>
      </c>
    </row>
    <row r="161" spans="1:19">
      <c r="A161" s="1" t="n">
        <v>32294</v>
      </c>
      <c r="B161" t="s">
        <v>250</v>
      </c>
      <c r="C161" t="n">
        <v>1</v>
      </c>
      <c r="D161" t="s">
        <v>238</v>
      </c>
      <c r="E161" t="s">
        <v>239</v>
      </c>
      <c r="F161" t="s">
        <v>229</v>
      </c>
      <c r="G161" t="s">
        <v>230</v>
      </c>
      <c r="H161" t="s">
        <v>231</v>
      </c>
      <c r="I161" t="s">
        <v>232</v>
      </c>
      <c r="J161" t="s">
        <v>246</v>
      </c>
      <c r="K161" t="s">
        <v>247</v>
      </c>
      <c r="L161" t="n">
        <v>10</v>
      </c>
      <c r="M161" t="n">
        <v>0</v>
      </c>
      <c r="N161" t="n">
        <v>0</v>
      </c>
    </row>
    <row r="162" spans="1:19">
      <c r="A162" s="1" t="n">
        <v>32294</v>
      </c>
      <c r="B162" t="s">
        <v>271</v>
      </c>
      <c r="C162" t="n">
        <v>1</v>
      </c>
      <c r="D162" t="s">
        <v>257</v>
      </c>
      <c r="E162" t="s">
        <v>258</v>
      </c>
      <c r="F162" t="s">
        <v>229</v>
      </c>
      <c r="G162" t="s">
        <v>230</v>
      </c>
      <c r="H162" t="s">
        <v>231</v>
      </c>
      <c r="I162" t="s">
        <v>232</v>
      </c>
      <c r="J162" t="s">
        <v>248</v>
      </c>
      <c r="K162" t="s">
        <v>249</v>
      </c>
      <c r="L162" t="n">
        <v>184</v>
      </c>
      <c r="M162" t="n">
        <v>0.12</v>
      </c>
      <c r="N162" t="n">
        <v>0</v>
      </c>
    </row>
    <row r="163" spans="1:19">
      <c r="A163" s="1" t="n">
        <v>32294</v>
      </c>
      <c r="B163" t="s">
        <v>271</v>
      </c>
      <c r="C163" t="n">
        <v>2</v>
      </c>
      <c r="D163" t="s">
        <v>228</v>
      </c>
      <c r="E163" t="s">
        <v>36</v>
      </c>
      <c r="F163" t="s">
        <v>229</v>
      </c>
      <c r="G163" t="s">
        <v>230</v>
      </c>
      <c r="H163" t="s">
        <v>231</v>
      </c>
      <c r="I163" t="s">
        <v>232</v>
      </c>
      <c r="J163" t="s">
        <v>277</v>
      </c>
      <c r="K163" t="s">
        <v>278</v>
      </c>
      <c r="L163" t="n">
        <v>630</v>
      </c>
      <c r="M163" t="n">
        <v>0.07000000000000001</v>
      </c>
      <c r="N163" t="n">
        <v>45</v>
      </c>
      <c r="O163" t="s">
        <v>269</v>
      </c>
      <c r="P163" t="s">
        <v>270</v>
      </c>
      <c r="Q163" t="s">
        <v>237</v>
      </c>
      <c r="R163" t="s">
        <v>231</v>
      </c>
      <c r="S163" t="s">
        <v>232</v>
      </c>
    </row>
    <row r="164" spans="1:19">
      <c r="A164" s="1" t="n">
        <v>32294</v>
      </c>
      <c r="B164" t="s">
        <v>271</v>
      </c>
      <c r="C164" t="n">
        <v>3</v>
      </c>
      <c r="D164" t="s">
        <v>228</v>
      </c>
      <c r="E164" t="s">
        <v>36</v>
      </c>
      <c r="F164" t="s">
        <v>229</v>
      </c>
      <c r="G164" t="s">
        <v>230</v>
      </c>
      <c r="H164" t="s">
        <v>231</v>
      </c>
      <c r="I164" t="s">
        <v>232</v>
      </c>
      <c r="J164" t="s">
        <v>267</v>
      </c>
      <c r="K164" t="s">
        <v>268</v>
      </c>
      <c r="L164" t="n">
        <v>445</v>
      </c>
      <c r="M164" t="n">
        <v>0.07000000000000001</v>
      </c>
      <c r="N164" t="n">
        <v>32.9</v>
      </c>
      <c r="O164" t="s">
        <v>269</v>
      </c>
      <c r="P164" t="s">
        <v>270</v>
      </c>
      <c r="Q164" t="s">
        <v>237</v>
      </c>
      <c r="R164" t="s">
        <v>231</v>
      </c>
      <c r="S164" t="s">
        <v>232</v>
      </c>
    </row>
    <row r="165" spans="1:19">
      <c r="A165" s="1" t="n">
        <v>32324</v>
      </c>
      <c r="B165" t="s">
        <v>227</v>
      </c>
      <c r="C165" t="n">
        <v>1</v>
      </c>
      <c r="D165" t="s">
        <v>228</v>
      </c>
      <c r="E165" t="s">
        <v>36</v>
      </c>
      <c r="F165" t="s">
        <v>229</v>
      </c>
      <c r="G165" t="s">
        <v>230</v>
      </c>
      <c r="H165" t="s">
        <v>231</v>
      </c>
      <c r="I165" t="s">
        <v>232</v>
      </c>
      <c r="J165" t="s">
        <v>233</v>
      </c>
      <c r="K165" t="s">
        <v>234</v>
      </c>
      <c r="L165" t="n">
        <v>1069</v>
      </c>
      <c r="M165" t="n">
        <v>0.1</v>
      </c>
      <c r="N165" t="n">
        <v>35.5</v>
      </c>
      <c r="O165" t="s">
        <v>235</v>
      </c>
      <c r="P165" t="s">
        <v>236</v>
      </c>
      <c r="Q165" t="s">
        <v>237</v>
      </c>
      <c r="R165" t="s">
        <v>231</v>
      </c>
      <c r="S165" t="s">
        <v>232</v>
      </c>
    </row>
    <row r="166" spans="1:19">
      <c r="A166" s="1" t="n">
        <v>32324</v>
      </c>
      <c r="B166" t="s">
        <v>227</v>
      </c>
      <c r="C166" t="n">
        <v>4</v>
      </c>
      <c r="D166" t="s">
        <v>228</v>
      </c>
      <c r="E166" t="s">
        <v>36</v>
      </c>
      <c r="F166" t="s">
        <v>229</v>
      </c>
      <c r="G166" t="s">
        <v>230</v>
      </c>
      <c r="H166" t="s">
        <v>231</v>
      </c>
      <c r="I166" t="s">
        <v>232</v>
      </c>
      <c r="J166" t="s">
        <v>233</v>
      </c>
      <c r="K166" t="s">
        <v>234</v>
      </c>
      <c r="L166" t="n">
        <v>107</v>
      </c>
      <c r="M166" t="n">
        <v>0.1</v>
      </c>
      <c r="N166" t="n">
        <v>35.8</v>
      </c>
      <c r="O166" t="s">
        <v>235</v>
      </c>
      <c r="P166" t="s">
        <v>236</v>
      </c>
      <c r="Q166" t="s">
        <v>237</v>
      </c>
      <c r="R166" t="s">
        <v>231</v>
      </c>
      <c r="S166" t="s">
        <v>232</v>
      </c>
    </row>
    <row r="167" spans="1:19">
      <c r="A167" s="1" t="n">
        <v>32324</v>
      </c>
      <c r="B167" t="s">
        <v>271</v>
      </c>
      <c r="C167" t="n">
        <v>1</v>
      </c>
      <c r="D167" t="s">
        <v>259</v>
      </c>
      <c r="E167" t="s">
        <v>260</v>
      </c>
      <c r="F167" t="s">
        <v>229</v>
      </c>
      <c r="G167" t="s">
        <v>230</v>
      </c>
      <c r="H167" t="s">
        <v>231</v>
      </c>
      <c r="I167" t="s">
        <v>232</v>
      </c>
      <c r="J167" t="s">
        <v>248</v>
      </c>
      <c r="K167" t="s">
        <v>249</v>
      </c>
      <c r="L167" t="n">
        <v>160</v>
      </c>
      <c r="M167" t="n">
        <v>0.39</v>
      </c>
      <c r="N167" t="n">
        <v>0</v>
      </c>
    </row>
    <row r="168" spans="1:19">
      <c r="A168" s="1" t="n">
        <v>32324</v>
      </c>
      <c r="B168" t="s">
        <v>271</v>
      </c>
      <c r="C168" t="n">
        <v>2</v>
      </c>
      <c r="D168" t="s">
        <v>228</v>
      </c>
      <c r="E168" t="s">
        <v>36</v>
      </c>
      <c r="F168" t="s">
        <v>229</v>
      </c>
      <c r="G168" t="s">
        <v>230</v>
      </c>
      <c r="H168" t="s">
        <v>231</v>
      </c>
      <c r="I168" t="s">
        <v>232</v>
      </c>
      <c r="J168" t="s">
        <v>277</v>
      </c>
      <c r="K168" t="s">
        <v>278</v>
      </c>
      <c r="L168" t="n">
        <v>431</v>
      </c>
      <c r="M168" t="n">
        <v>0.02</v>
      </c>
      <c r="N168" t="n">
        <v>45.5</v>
      </c>
      <c r="O168" t="s">
        <v>269</v>
      </c>
      <c r="P168" t="s">
        <v>270</v>
      </c>
      <c r="Q168" t="s">
        <v>237</v>
      </c>
      <c r="R168" t="s">
        <v>231</v>
      </c>
      <c r="S168" t="s">
        <v>232</v>
      </c>
    </row>
    <row r="169" spans="1:19">
      <c r="A169" s="1" t="n">
        <v>32324</v>
      </c>
      <c r="B169" t="s">
        <v>271</v>
      </c>
      <c r="C169" t="n">
        <v>3</v>
      </c>
      <c r="D169" t="s">
        <v>228</v>
      </c>
      <c r="E169" t="s">
        <v>36</v>
      </c>
      <c r="F169" t="s">
        <v>229</v>
      </c>
      <c r="G169" t="s">
        <v>230</v>
      </c>
      <c r="H169" t="s">
        <v>231</v>
      </c>
      <c r="I169" t="s">
        <v>232</v>
      </c>
      <c r="J169" t="s">
        <v>267</v>
      </c>
      <c r="K169" t="s">
        <v>268</v>
      </c>
      <c r="L169" t="n">
        <v>442</v>
      </c>
      <c r="M169" t="n">
        <v>0.11</v>
      </c>
      <c r="N169" t="n">
        <v>32.4</v>
      </c>
      <c r="O169" t="s">
        <v>269</v>
      </c>
      <c r="P169" t="s">
        <v>270</v>
      </c>
      <c r="Q169" t="s">
        <v>237</v>
      </c>
      <c r="R169" t="s">
        <v>231</v>
      </c>
      <c r="S169" t="s">
        <v>232</v>
      </c>
    </row>
    <row r="170" spans="1:19">
      <c r="A170" s="1" t="n">
        <v>32355</v>
      </c>
      <c r="B170" t="s">
        <v>227</v>
      </c>
      <c r="C170" t="n">
        <v>1</v>
      </c>
      <c r="D170" t="s">
        <v>228</v>
      </c>
      <c r="E170" t="s">
        <v>36</v>
      </c>
      <c r="F170" t="s">
        <v>229</v>
      </c>
      <c r="G170" t="s">
        <v>230</v>
      </c>
      <c r="H170" t="s">
        <v>231</v>
      </c>
      <c r="I170" t="s">
        <v>232</v>
      </c>
      <c r="J170" t="s">
        <v>233</v>
      </c>
      <c r="K170" t="s">
        <v>234</v>
      </c>
      <c r="L170" t="n">
        <v>765</v>
      </c>
      <c r="M170" t="n">
        <v>0.1</v>
      </c>
      <c r="N170" t="n">
        <v>35.8</v>
      </c>
      <c r="O170" t="s">
        <v>235</v>
      </c>
      <c r="P170" t="s">
        <v>236</v>
      </c>
      <c r="Q170" t="s">
        <v>237</v>
      </c>
      <c r="R170" t="s">
        <v>231</v>
      </c>
      <c r="S170" t="s">
        <v>232</v>
      </c>
    </row>
    <row r="171" spans="1:19">
      <c r="A171" s="1" t="n">
        <v>32355</v>
      </c>
      <c r="B171" t="s">
        <v>271</v>
      </c>
      <c r="C171" t="n">
        <v>1</v>
      </c>
      <c r="D171" t="s">
        <v>257</v>
      </c>
      <c r="E171" t="s">
        <v>258</v>
      </c>
      <c r="F171" t="s">
        <v>229</v>
      </c>
      <c r="G171" t="s">
        <v>230</v>
      </c>
      <c r="H171" t="s">
        <v>231</v>
      </c>
      <c r="I171" t="s">
        <v>232</v>
      </c>
      <c r="J171" t="s">
        <v>248</v>
      </c>
      <c r="K171" t="s">
        <v>249</v>
      </c>
      <c r="L171" t="n">
        <v>258</v>
      </c>
      <c r="M171" t="n">
        <v>0.28</v>
      </c>
      <c r="N171" t="n">
        <v>0</v>
      </c>
    </row>
    <row r="172" spans="1:19">
      <c r="A172" s="1" t="n">
        <v>32386</v>
      </c>
      <c r="B172" t="s">
        <v>227</v>
      </c>
      <c r="C172" t="n">
        <v>3</v>
      </c>
      <c r="D172" t="s">
        <v>238</v>
      </c>
      <c r="E172" t="s">
        <v>239</v>
      </c>
      <c r="F172" t="s">
        <v>229</v>
      </c>
      <c r="G172" t="s">
        <v>230</v>
      </c>
      <c r="H172" t="s">
        <v>231</v>
      </c>
      <c r="I172" t="s">
        <v>232</v>
      </c>
      <c r="J172" t="s">
        <v>279</v>
      </c>
      <c r="K172" t="s">
        <v>280</v>
      </c>
      <c r="L172" t="n">
        <v>72</v>
      </c>
      <c r="M172" t="n">
        <v>0</v>
      </c>
      <c r="N172" t="n">
        <v>0</v>
      </c>
    </row>
    <row r="173" spans="1:19">
      <c r="A173" s="1" t="n">
        <v>32386</v>
      </c>
      <c r="B173" t="s">
        <v>227</v>
      </c>
      <c r="C173" t="n">
        <v>4</v>
      </c>
      <c r="D173" t="s">
        <v>257</v>
      </c>
      <c r="E173" t="s">
        <v>258</v>
      </c>
      <c r="F173" t="s">
        <v>229</v>
      </c>
      <c r="G173" t="s">
        <v>230</v>
      </c>
      <c r="H173" t="s">
        <v>231</v>
      </c>
      <c r="I173" t="s">
        <v>232</v>
      </c>
      <c r="J173" t="s">
        <v>248</v>
      </c>
      <c r="K173" t="s">
        <v>249</v>
      </c>
      <c r="L173" t="n">
        <v>193</v>
      </c>
      <c r="M173" t="n">
        <v>0.25</v>
      </c>
      <c r="N173" t="n">
        <v>0</v>
      </c>
    </row>
    <row r="174" spans="1:19">
      <c r="A174" s="1" t="n">
        <v>32386</v>
      </c>
      <c r="B174" t="s">
        <v>227</v>
      </c>
      <c r="C174" t="n">
        <v>5</v>
      </c>
      <c r="D174" t="s">
        <v>228</v>
      </c>
      <c r="E174" t="s">
        <v>36</v>
      </c>
      <c r="F174" t="s">
        <v>229</v>
      </c>
      <c r="G174" t="s">
        <v>230</v>
      </c>
      <c r="H174" t="s">
        <v>231</v>
      </c>
      <c r="I174" t="s">
        <v>232</v>
      </c>
      <c r="J174" t="s">
        <v>233</v>
      </c>
      <c r="K174" t="s">
        <v>234</v>
      </c>
      <c r="L174" t="n">
        <v>565</v>
      </c>
      <c r="M174" t="n">
        <v>0.1</v>
      </c>
      <c r="N174" t="n">
        <v>35.5</v>
      </c>
      <c r="O174" t="s">
        <v>235</v>
      </c>
      <c r="P174" t="s">
        <v>236</v>
      </c>
      <c r="Q174" t="s">
        <v>237</v>
      </c>
      <c r="R174" t="s">
        <v>231</v>
      </c>
      <c r="S174" t="s">
        <v>232</v>
      </c>
    </row>
    <row r="175" spans="1:19">
      <c r="A175" s="1" t="n">
        <v>32386</v>
      </c>
      <c r="B175" t="s">
        <v>250</v>
      </c>
      <c r="C175" t="n">
        <v>1</v>
      </c>
      <c r="D175" t="s">
        <v>238</v>
      </c>
      <c r="E175" t="s">
        <v>239</v>
      </c>
      <c r="F175" t="s">
        <v>229</v>
      </c>
      <c r="G175" t="s">
        <v>230</v>
      </c>
      <c r="H175" t="s">
        <v>231</v>
      </c>
      <c r="I175" t="s">
        <v>232</v>
      </c>
      <c r="J175" t="s">
        <v>246</v>
      </c>
      <c r="K175" t="s">
        <v>247</v>
      </c>
      <c r="L175" t="n">
        <v>18</v>
      </c>
      <c r="M175" t="n">
        <v>0</v>
      </c>
      <c r="N175" t="n">
        <v>0</v>
      </c>
    </row>
    <row r="176" spans="1:19">
      <c r="A176" s="1" t="n">
        <v>32386</v>
      </c>
      <c r="B176" t="s">
        <v>271</v>
      </c>
      <c r="C176" t="n">
        <v>1</v>
      </c>
      <c r="D176" t="s">
        <v>228</v>
      </c>
      <c r="E176" t="s">
        <v>36</v>
      </c>
      <c r="F176" t="s">
        <v>229</v>
      </c>
      <c r="G176" t="s">
        <v>230</v>
      </c>
      <c r="H176" t="s">
        <v>231</v>
      </c>
      <c r="I176" t="s">
        <v>232</v>
      </c>
      <c r="J176" t="s">
        <v>277</v>
      </c>
      <c r="K176" t="s">
        <v>278</v>
      </c>
      <c r="L176" t="n">
        <v>655</v>
      </c>
      <c r="M176" t="n">
        <v>0.1</v>
      </c>
      <c r="N176" t="n">
        <v>45.5</v>
      </c>
      <c r="O176" t="s">
        <v>269</v>
      </c>
      <c r="P176" t="s">
        <v>270</v>
      </c>
      <c r="Q176" t="s">
        <v>237</v>
      </c>
      <c r="R176" t="s">
        <v>231</v>
      </c>
      <c r="S176" t="s">
        <v>232</v>
      </c>
    </row>
    <row r="177" spans="1:19">
      <c r="A177" s="1" t="n">
        <v>32386</v>
      </c>
      <c r="B177" t="s">
        <v>271</v>
      </c>
      <c r="C177" t="n">
        <v>2</v>
      </c>
      <c r="D177" t="s">
        <v>228</v>
      </c>
      <c r="E177" t="s">
        <v>36</v>
      </c>
      <c r="F177" t="s">
        <v>229</v>
      </c>
      <c r="G177" t="s">
        <v>230</v>
      </c>
      <c r="H177" t="s">
        <v>231</v>
      </c>
      <c r="I177" t="s">
        <v>232</v>
      </c>
      <c r="J177" t="s">
        <v>277</v>
      </c>
      <c r="K177" t="s">
        <v>278</v>
      </c>
      <c r="L177" t="n">
        <v>606</v>
      </c>
      <c r="M177" t="n">
        <v>0.08</v>
      </c>
      <c r="N177" t="n">
        <v>45.8</v>
      </c>
      <c r="O177" t="s">
        <v>269</v>
      </c>
      <c r="P177" t="s">
        <v>270</v>
      </c>
      <c r="Q177" t="s">
        <v>237</v>
      </c>
      <c r="R177" t="s">
        <v>231</v>
      </c>
      <c r="S177" t="s">
        <v>232</v>
      </c>
    </row>
    <row r="178" spans="1:19">
      <c r="A178" s="1" t="n">
        <v>32386</v>
      </c>
      <c r="B178" t="s">
        <v>271</v>
      </c>
      <c r="C178" t="n">
        <v>3</v>
      </c>
      <c r="D178" t="s">
        <v>228</v>
      </c>
      <c r="E178" t="s">
        <v>36</v>
      </c>
      <c r="F178" t="s">
        <v>229</v>
      </c>
      <c r="G178" t="s">
        <v>230</v>
      </c>
      <c r="H178" t="s">
        <v>231</v>
      </c>
      <c r="I178" t="s">
        <v>232</v>
      </c>
      <c r="J178" t="s">
        <v>267</v>
      </c>
      <c r="K178" t="s">
        <v>268</v>
      </c>
      <c r="L178" t="n">
        <v>404</v>
      </c>
      <c r="M178" t="n">
        <v>0.07000000000000001</v>
      </c>
      <c r="N178" t="n">
        <v>32.3</v>
      </c>
      <c r="O178" t="s">
        <v>269</v>
      </c>
      <c r="P178" t="s">
        <v>270</v>
      </c>
      <c r="Q178" t="s">
        <v>237</v>
      </c>
      <c r="R178" t="s">
        <v>231</v>
      </c>
      <c r="S178" t="s">
        <v>232</v>
      </c>
    </row>
    <row r="179" spans="1:19">
      <c r="A179" s="1" t="n">
        <v>32416</v>
      </c>
      <c r="B179" t="s">
        <v>227</v>
      </c>
      <c r="C179" t="n">
        <v>1</v>
      </c>
      <c r="D179" t="s">
        <v>228</v>
      </c>
      <c r="E179" t="s">
        <v>36</v>
      </c>
      <c r="F179" t="s">
        <v>229</v>
      </c>
      <c r="G179" t="s">
        <v>230</v>
      </c>
      <c r="H179" t="s">
        <v>231</v>
      </c>
      <c r="I179" t="s">
        <v>232</v>
      </c>
      <c r="J179" t="s">
        <v>233</v>
      </c>
      <c r="K179" t="s">
        <v>234</v>
      </c>
      <c r="L179" t="n">
        <v>1061</v>
      </c>
      <c r="M179" t="n">
        <v>0.1</v>
      </c>
      <c r="N179" t="n">
        <v>35.5</v>
      </c>
      <c r="O179" t="s">
        <v>235</v>
      </c>
      <c r="P179" t="s">
        <v>236</v>
      </c>
      <c r="Q179" t="s">
        <v>237</v>
      </c>
      <c r="R179" t="s">
        <v>231</v>
      </c>
      <c r="S179" t="s">
        <v>232</v>
      </c>
    </row>
    <row r="180" spans="1:19">
      <c r="A180" s="1" t="n">
        <v>32416</v>
      </c>
      <c r="B180" t="s">
        <v>271</v>
      </c>
      <c r="C180" t="n">
        <v>1</v>
      </c>
      <c r="D180" t="s">
        <v>228</v>
      </c>
      <c r="E180" t="s">
        <v>36</v>
      </c>
      <c r="F180" t="s">
        <v>229</v>
      </c>
      <c r="G180" t="s">
        <v>230</v>
      </c>
      <c r="H180" t="s">
        <v>231</v>
      </c>
      <c r="I180" t="s">
        <v>232</v>
      </c>
      <c r="J180" t="s">
        <v>267</v>
      </c>
      <c r="K180" t="s">
        <v>268</v>
      </c>
      <c r="L180" t="n">
        <v>421</v>
      </c>
      <c r="M180" t="n">
        <v>0.1</v>
      </c>
      <c r="N180" t="n">
        <v>32.4</v>
      </c>
      <c r="O180" t="s">
        <v>269</v>
      </c>
      <c r="P180" t="s">
        <v>270</v>
      </c>
      <c r="Q180" t="s">
        <v>237</v>
      </c>
      <c r="R180" t="s">
        <v>231</v>
      </c>
      <c r="S180" t="s">
        <v>232</v>
      </c>
    </row>
    <row r="181" spans="1:19">
      <c r="A181" s="1" t="n">
        <v>32447</v>
      </c>
      <c r="B181" t="s">
        <v>227</v>
      </c>
      <c r="C181" t="n">
        <v>1</v>
      </c>
      <c r="D181" t="s">
        <v>228</v>
      </c>
      <c r="E181" t="s">
        <v>36</v>
      </c>
      <c r="F181" t="s">
        <v>229</v>
      </c>
      <c r="G181" t="s">
        <v>230</v>
      </c>
      <c r="H181" t="s">
        <v>231</v>
      </c>
      <c r="I181" t="s">
        <v>232</v>
      </c>
      <c r="J181" t="s">
        <v>233</v>
      </c>
      <c r="K181" t="s">
        <v>234</v>
      </c>
      <c r="L181" t="n">
        <v>669</v>
      </c>
      <c r="M181" t="n">
        <v>0.1</v>
      </c>
      <c r="N181" t="n">
        <v>35.6</v>
      </c>
      <c r="O181" t="s">
        <v>235</v>
      </c>
      <c r="P181" t="s">
        <v>236</v>
      </c>
      <c r="Q181" t="s">
        <v>237</v>
      </c>
      <c r="R181" t="s">
        <v>231</v>
      </c>
      <c r="S181" t="s">
        <v>232</v>
      </c>
    </row>
    <row r="182" spans="1:19">
      <c r="A182" s="1" t="n">
        <v>32447</v>
      </c>
      <c r="B182" t="s">
        <v>227</v>
      </c>
      <c r="C182" t="n">
        <v>2</v>
      </c>
      <c r="D182" t="s">
        <v>238</v>
      </c>
      <c r="E182" t="s">
        <v>239</v>
      </c>
      <c r="F182" t="s">
        <v>229</v>
      </c>
      <c r="G182" t="s">
        <v>230</v>
      </c>
      <c r="H182" t="s">
        <v>231</v>
      </c>
      <c r="I182" t="s">
        <v>232</v>
      </c>
      <c r="J182" t="s">
        <v>283</v>
      </c>
      <c r="K182" t="s">
        <v>284</v>
      </c>
      <c r="L182" t="n">
        <v>45</v>
      </c>
      <c r="M182" t="n">
        <v>0</v>
      </c>
      <c r="N182" t="n">
        <v>0</v>
      </c>
    </row>
    <row r="183" spans="1:19">
      <c r="A183" s="1" t="n">
        <v>32447</v>
      </c>
      <c r="B183" t="s">
        <v>227</v>
      </c>
      <c r="C183" t="n">
        <v>3</v>
      </c>
      <c r="D183" t="s">
        <v>257</v>
      </c>
      <c r="E183" t="s">
        <v>258</v>
      </c>
      <c r="F183" t="s">
        <v>229</v>
      </c>
      <c r="G183" t="s">
        <v>230</v>
      </c>
      <c r="H183" t="s">
        <v>231</v>
      </c>
      <c r="I183" t="s">
        <v>232</v>
      </c>
      <c r="J183" t="s">
        <v>248</v>
      </c>
      <c r="K183" t="s">
        <v>249</v>
      </c>
      <c r="L183" t="n">
        <v>270</v>
      </c>
      <c r="M183" t="n">
        <v>0.19</v>
      </c>
      <c r="N183" t="n">
        <v>0</v>
      </c>
    </row>
    <row r="184" spans="1:19">
      <c r="A184" s="1" t="n">
        <v>32447</v>
      </c>
      <c r="B184" t="s">
        <v>227</v>
      </c>
      <c r="C184" t="n">
        <v>4</v>
      </c>
      <c r="D184" t="s">
        <v>228</v>
      </c>
      <c r="E184" t="s">
        <v>36</v>
      </c>
      <c r="F184" t="s">
        <v>229</v>
      </c>
      <c r="G184" t="s">
        <v>230</v>
      </c>
      <c r="H184" t="s">
        <v>231</v>
      </c>
      <c r="I184" t="s">
        <v>232</v>
      </c>
      <c r="J184" t="s">
        <v>233</v>
      </c>
      <c r="K184" t="s">
        <v>234</v>
      </c>
      <c r="L184" t="n">
        <v>14</v>
      </c>
      <c r="M184" t="n">
        <v>0.1</v>
      </c>
      <c r="N184" t="n">
        <v>35.4</v>
      </c>
      <c r="O184" t="s">
        <v>235</v>
      </c>
      <c r="P184" t="s">
        <v>236</v>
      </c>
      <c r="Q184" t="s">
        <v>237</v>
      </c>
      <c r="R184" t="s">
        <v>231</v>
      </c>
      <c r="S184" t="s">
        <v>232</v>
      </c>
    </row>
    <row r="185" spans="1:19">
      <c r="A185" s="1" t="n">
        <v>32447</v>
      </c>
      <c r="B185" t="s">
        <v>227</v>
      </c>
      <c r="C185" t="n">
        <v>8</v>
      </c>
      <c r="D185" t="s">
        <v>228</v>
      </c>
      <c r="E185" t="s">
        <v>36</v>
      </c>
      <c r="F185" t="s">
        <v>229</v>
      </c>
      <c r="G185" t="s">
        <v>230</v>
      </c>
      <c r="H185" t="s">
        <v>231</v>
      </c>
      <c r="I185" t="s">
        <v>232</v>
      </c>
      <c r="J185" t="s">
        <v>233</v>
      </c>
      <c r="K185" t="s">
        <v>234</v>
      </c>
      <c r="L185" t="n">
        <v>732</v>
      </c>
      <c r="M185" t="n">
        <v>0.1</v>
      </c>
      <c r="N185" t="n">
        <v>35.3</v>
      </c>
      <c r="O185" t="s">
        <v>235</v>
      </c>
      <c r="P185" t="s">
        <v>236</v>
      </c>
      <c r="Q185" t="s">
        <v>237</v>
      </c>
      <c r="R185" t="s">
        <v>231</v>
      </c>
      <c r="S185" t="s">
        <v>232</v>
      </c>
    </row>
    <row r="186" spans="1:19">
      <c r="A186" s="1" t="n">
        <v>32447</v>
      </c>
      <c r="B186" t="s">
        <v>250</v>
      </c>
      <c r="C186" t="n">
        <v>1</v>
      </c>
      <c r="D186" t="s">
        <v>238</v>
      </c>
      <c r="E186" t="s">
        <v>239</v>
      </c>
      <c r="F186" t="s">
        <v>229</v>
      </c>
      <c r="G186" t="s">
        <v>230</v>
      </c>
      <c r="H186" t="s">
        <v>231</v>
      </c>
      <c r="I186" t="s">
        <v>232</v>
      </c>
      <c r="J186" t="s">
        <v>248</v>
      </c>
      <c r="K186" t="s">
        <v>249</v>
      </c>
      <c r="L186" t="n">
        <v>19</v>
      </c>
      <c r="M186" t="n">
        <v>0</v>
      </c>
      <c r="N186" t="n">
        <v>0</v>
      </c>
    </row>
    <row r="187" spans="1:19">
      <c r="A187" s="1" t="n">
        <v>32447</v>
      </c>
      <c r="B187" t="s">
        <v>271</v>
      </c>
      <c r="C187" t="n">
        <v>1</v>
      </c>
      <c r="D187" t="s">
        <v>257</v>
      </c>
      <c r="E187" t="s">
        <v>258</v>
      </c>
      <c r="F187" t="s">
        <v>229</v>
      </c>
      <c r="G187" t="s">
        <v>230</v>
      </c>
      <c r="H187" t="s">
        <v>231</v>
      </c>
      <c r="I187" t="s">
        <v>232</v>
      </c>
      <c r="J187" t="s">
        <v>248</v>
      </c>
      <c r="K187" t="s">
        <v>249</v>
      </c>
      <c r="L187" t="n">
        <v>233</v>
      </c>
      <c r="M187" t="n">
        <v>0.12</v>
      </c>
      <c r="N187" t="n">
        <v>0</v>
      </c>
    </row>
    <row r="188" spans="1:19">
      <c r="A188" s="1" t="n">
        <v>32447</v>
      </c>
      <c r="B188" t="s">
        <v>271</v>
      </c>
      <c r="C188" t="n">
        <v>2</v>
      </c>
      <c r="D188" t="s">
        <v>228</v>
      </c>
      <c r="E188" t="s">
        <v>36</v>
      </c>
      <c r="F188" t="s">
        <v>229</v>
      </c>
      <c r="G188" t="s">
        <v>230</v>
      </c>
      <c r="H188" t="s">
        <v>231</v>
      </c>
      <c r="I188" t="s">
        <v>232</v>
      </c>
      <c r="J188" t="s">
        <v>233</v>
      </c>
      <c r="K188" t="s">
        <v>234</v>
      </c>
      <c r="L188" t="n">
        <v>199</v>
      </c>
      <c r="M188" t="n">
        <v>0.2</v>
      </c>
      <c r="N188" t="n">
        <v>21.3</v>
      </c>
      <c r="O188" t="s">
        <v>269</v>
      </c>
      <c r="P188" t="s">
        <v>270</v>
      </c>
      <c r="Q188" t="s">
        <v>237</v>
      </c>
      <c r="R188" t="s">
        <v>231</v>
      </c>
      <c r="S188" t="s">
        <v>232</v>
      </c>
    </row>
    <row r="189" spans="1:19">
      <c r="A189" s="1" t="n">
        <v>32447</v>
      </c>
      <c r="B189" t="s">
        <v>271</v>
      </c>
      <c r="C189" t="n">
        <v>3</v>
      </c>
      <c r="D189" t="s">
        <v>228</v>
      </c>
      <c r="E189" t="s">
        <v>36</v>
      </c>
      <c r="F189" t="s">
        <v>229</v>
      </c>
      <c r="G189" t="s">
        <v>230</v>
      </c>
      <c r="H189" t="s">
        <v>231</v>
      </c>
      <c r="I189" t="s">
        <v>232</v>
      </c>
      <c r="J189" t="s">
        <v>233</v>
      </c>
      <c r="K189" t="s">
        <v>234</v>
      </c>
      <c r="L189" t="n">
        <v>191</v>
      </c>
      <c r="M189" t="n">
        <v>0.18</v>
      </c>
      <c r="N189" t="n">
        <v>21</v>
      </c>
      <c r="O189" t="s">
        <v>269</v>
      </c>
      <c r="P189" t="s">
        <v>270</v>
      </c>
      <c r="Q189" t="s">
        <v>237</v>
      </c>
      <c r="R189" t="s">
        <v>231</v>
      </c>
      <c r="S189" t="s">
        <v>232</v>
      </c>
    </row>
    <row r="190" spans="1:19">
      <c r="A190" s="1" t="n">
        <v>32447</v>
      </c>
      <c r="B190" t="s">
        <v>271</v>
      </c>
      <c r="C190" t="n">
        <v>4</v>
      </c>
      <c r="D190" t="s">
        <v>228</v>
      </c>
      <c r="E190" t="s">
        <v>36</v>
      </c>
      <c r="F190" t="s">
        <v>229</v>
      </c>
      <c r="G190" t="s">
        <v>230</v>
      </c>
      <c r="H190" t="s">
        <v>231</v>
      </c>
      <c r="I190" t="s">
        <v>232</v>
      </c>
      <c r="J190" t="s">
        <v>261</v>
      </c>
      <c r="K190" t="s">
        <v>262</v>
      </c>
      <c r="L190" t="n">
        <v>451</v>
      </c>
      <c r="M190" t="n">
        <v>0.01</v>
      </c>
      <c r="N190" t="n">
        <v>45.9</v>
      </c>
      <c r="O190" t="s">
        <v>269</v>
      </c>
      <c r="P190" t="s">
        <v>270</v>
      </c>
      <c r="Q190" t="s">
        <v>237</v>
      </c>
      <c r="R190" t="s">
        <v>231</v>
      </c>
      <c r="S190" t="s">
        <v>232</v>
      </c>
    </row>
    <row r="191" spans="1:19">
      <c r="A191" s="1" t="n">
        <v>32477</v>
      </c>
      <c r="B191" t="s">
        <v>227</v>
      </c>
      <c r="C191" t="n">
        <v>1</v>
      </c>
      <c r="D191" t="s">
        <v>228</v>
      </c>
      <c r="E191" t="s">
        <v>36</v>
      </c>
      <c r="F191" t="s">
        <v>229</v>
      </c>
      <c r="G191" t="s">
        <v>230</v>
      </c>
      <c r="H191" t="s">
        <v>231</v>
      </c>
      <c r="I191" t="s">
        <v>232</v>
      </c>
      <c r="J191" t="s">
        <v>233</v>
      </c>
      <c r="K191" t="s">
        <v>234</v>
      </c>
      <c r="L191" t="n">
        <v>847</v>
      </c>
      <c r="M191" t="n">
        <v>0.1</v>
      </c>
      <c r="N191" t="n">
        <v>35.5</v>
      </c>
      <c r="O191" t="s">
        <v>235</v>
      </c>
      <c r="P191" t="s">
        <v>236</v>
      </c>
      <c r="Q191" t="s">
        <v>237</v>
      </c>
      <c r="R191" t="s">
        <v>231</v>
      </c>
      <c r="S191" t="s">
        <v>232</v>
      </c>
    </row>
    <row r="192" spans="1:19">
      <c r="A192" s="1" t="n">
        <v>32477</v>
      </c>
      <c r="B192" t="s">
        <v>227</v>
      </c>
      <c r="C192" t="n">
        <v>2</v>
      </c>
      <c r="D192" t="s">
        <v>257</v>
      </c>
      <c r="E192" t="s">
        <v>258</v>
      </c>
      <c r="F192" t="s">
        <v>229</v>
      </c>
      <c r="G192" t="s">
        <v>230</v>
      </c>
      <c r="H192" t="s">
        <v>231</v>
      </c>
      <c r="I192" t="s">
        <v>232</v>
      </c>
      <c r="J192" t="s">
        <v>248</v>
      </c>
      <c r="K192" t="s">
        <v>249</v>
      </c>
      <c r="L192" t="n">
        <v>247</v>
      </c>
      <c r="M192" t="n">
        <v>0.25</v>
      </c>
      <c r="N192" t="n">
        <v>0</v>
      </c>
    </row>
    <row r="193" spans="1:19">
      <c r="A193" s="1" t="n">
        <v>32477</v>
      </c>
      <c r="B193" t="s">
        <v>250</v>
      </c>
      <c r="C193" t="n">
        <v>1</v>
      </c>
      <c r="D193" t="s">
        <v>238</v>
      </c>
      <c r="E193" t="s">
        <v>239</v>
      </c>
      <c r="F193" t="s">
        <v>229</v>
      </c>
      <c r="G193" t="s">
        <v>230</v>
      </c>
      <c r="H193" t="s">
        <v>231</v>
      </c>
      <c r="I193" t="s">
        <v>232</v>
      </c>
      <c r="J193" t="s">
        <v>248</v>
      </c>
      <c r="K193" t="s">
        <v>249</v>
      </c>
      <c r="L193" t="n">
        <v>19</v>
      </c>
      <c r="M193" t="n">
        <v>0</v>
      </c>
      <c r="N193" t="n">
        <v>0</v>
      </c>
    </row>
    <row r="194" spans="1:19">
      <c r="A194" s="1" t="n">
        <v>32477</v>
      </c>
      <c r="B194" t="s">
        <v>271</v>
      </c>
      <c r="C194" t="n">
        <v>1</v>
      </c>
      <c r="D194" t="s">
        <v>259</v>
      </c>
      <c r="E194" t="s">
        <v>260</v>
      </c>
      <c r="F194" t="s">
        <v>229</v>
      </c>
      <c r="G194" t="s">
        <v>230</v>
      </c>
      <c r="H194" t="s">
        <v>231</v>
      </c>
      <c r="I194" t="s">
        <v>232</v>
      </c>
      <c r="J194" t="s">
        <v>277</v>
      </c>
      <c r="K194" t="s">
        <v>278</v>
      </c>
      <c r="L194" t="n">
        <v>45</v>
      </c>
      <c r="M194" t="n">
        <v>0.43</v>
      </c>
      <c r="N194" t="n">
        <v>0</v>
      </c>
    </row>
    <row r="195" spans="1:19">
      <c r="A195" s="1" t="n">
        <v>32477</v>
      </c>
      <c r="B195" t="s">
        <v>271</v>
      </c>
      <c r="C195" t="n">
        <v>2</v>
      </c>
      <c r="D195" t="s">
        <v>228</v>
      </c>
      <c r="E195" t="s">
        <v>36</v>
      </c>
      <c r="F195" t="s">
        <v>229</v>
      </c>
      <c r="G195" t="s">
        <v>230</v>
      </c>
      <c r="H195" t="s">
        <v>231</v>
      </c>
      <c r="I195" t="s">
        <v>232</v>
      </c>
      <c r="J195" t="s">
        <v>277</v>
      </c>
      <c r="K195" t="s">
        <v>278</v>
      </c>
      <c r="L195" t="n">
        <v>496</v>
      </c>
      <c r="M195" t="n">
        <v>0.01</v>
      </c>
      <c r="N195" t="n">
        <v>42.6</v>
      </c>
      <c r="O195" t="s">
        <v>269</v>
      </c>
      <c r="P195" t="s">
        <v>270</v>
      </c>
      <c r="Q195" t="s">
        <v>237</v>
      </c>
      <c r="R195" t="s">
        <v>231</v>
      </c>
      <c r="S195" t="s">
        <v>232</v>
      </c>
    </row>
    <row r="196" spans="1:19">
      <c r="A196" s="1" t="n">
        <v>32477</v>
      </c>
      <c r="B196" t="s">
        <v>271</v>
      </c>
      <c r="C196" t="n">
        <v>3</v>
      </c>
      <c r="D196" t="s">
        <v>228</v>
      </c>
      <c r="E196" t="s">
        <v>36</v>
      </c>
      <c r="F196" t="s">
        <v>229</v>
      </c>
      <c r="G196" t="s">
        <v>230</v>
      </c>
      <c r="H196" t="s">
        <v>231</v>
      </c>
      <c r="I196" t="s">
        <v>232</v>
      </c>
      <c r="J196" t="s">
        <v>261</v>
      </c>
      <c r="K196" t="s">
        <v>262</v>
      </c>
      <c r="L196" t="n">
        <v>201</v>
      </c>
      <c r="M196" t="n">
        <v>0.06</v>
      </c>
      <c r="N196" t="n">
        <v>32.4</v>
      </c>
      <c r="O196" t="s">
        <v>269</v>
      </c>
      <c r="P196" t="s">
        <v>270</v>
      </c>
      <c r="Q196" t="s">
        <v>237</v>
      </c>
      <c r="R196" t="s">
        <v>231</v>
      </c>
      <c r="S196" t="s">
        <v>232</v>
      </c>
    </row>
    <row r="197" spans="1:19">
      <c r="A197" s="1" t="n">
        <v>32477</v>
      </c>
      <c r="B197" t="s">
        <v>271</v>
      </c>
      <c r="C197" t="n">
        <v>4</v>
      </c>
      <c r="D197" t="s">
        <v>228</v>
      </c>
      <c r="E197" t="s">
        <v>36</v>
      </c>
      <c r="F197" t="s">
        <v>229</v>
      </c>
      <c r="G197" t="s">
        <v>230</v>
      </c>
      <c r="H197" t="s">
        <v>231</v>
      </c>
      <c r="I197" t="s">
        <v>232</v>
      </c>
      <c r="J197" t="s">
        <v>233</v>
      </c>
      <c r="K197" t="s">
        <v>234</v>
      </c>
      <c r="L197" t="n">
        <v>178</v>
      </c>
      <c r="M197" t="n">
        <v>0.24</v>
      </c>
      <c r="N197" t="n">
        <v>21.6</v>
      </c>
      <c r="O197" t="s">
        <v>269</v>
      </c>
      <c r="P197" t="s">
        <v>270</v>
      </c>
      <c r="Q197" t="s">
        <v>237</v>
      </c>
      <c r="R197" t="s">
        <v>231</v>
      </c>
      <c r="S197" t="s">
        <v>232</v>
      </c>
    </row>
    <row r="198" spans="1:19">
      <c r="A198" s="1" t="n">
        <v>32477</v>
      </c>
      <c r="B198" t="s">
        <v>271</v>
      </c>
      <c r="C198" t="n">
        <v>5</v>
      </c>
      <c r="D198" t="s">
        <v>228</v>
      </c>
      <c r="E198" t="s">
        <v>36</v>
      </c>
      <c r="F198" t="s">
        <v>229</v>
      </c>
      <c r="G198" t="s">
        <v>230</v>
      </c>
      <c r="H198" t="s">
        <v>231</v>
      </c>
      <c r="I198" t="s">
        <v>232</v>
      </c>
      <c r="J198" t="s">
        <v>233</v>
      </c>
      <c r="K198" t="s">
        <v>234</v>
      </c>
      <c r="L198" t="n">
        <v>249</v>
      </c>
      <c r="M198" t="n">
        <v>0.01</v>
      </c>
      <c r="N198" t="n">
        <v>46.4</v>
      </c>
      <c r="O198" t="s">
        <v>269</v>
      </c>
      <c r="P198" t="s">
        <v>270</v>
      </c>
      <c r="Q198" t="s">
        <v>237</v>
      </c>
      <c r="R198" t="s">
        <v>231</v>
      </c>
      <c r="S198" t="s">
        <v>232</v>
      </c>
    </row>
    <row r="199" spans="1:19">
      <c r="A199" s="1" t="n">
        <v>32477</v>
      </c>
      <c r="B199" t="s">
        <v>271</v>
      </c>
      <c r="C199" t="n">
        <v>6</v>
      </c>
      <c r="D199" t="s">
        <v>228</v>
      </c>
      <c r="E199" t="s">
        <v>36</v>
      </c>
      <c r="F199" t="s">
        <v>229</v>
      </c>
      <c r="G199" t="s">
        <v>230</v>
      </c>
      <c r="H199" t="s">
        <v>231</v>
      </c>
      <c r="I199" t="s">
        <v>232</v>
      </c>
      <c r="J199" t="s">
        <v>233</v>
      </c>
      <c r="K199" t="s">
        <v>234</v>
      </c>
      <c r="L199" t="n">
        <v>118</v>
      </c>
      <c r="M199" t="n">
        <v>0.17</v>
      </c>
      <c r="N199" t="n">
        <v>21.5</v>
      </c>
      <c r="O199" t="s">
        <v>269</v>
      </c>
      <c r="P199" t="s">
        <v>270</v>
      </c>
      <c r="Q199" t="s">
        <v>237</v>
      </c>
      <c r="R199" t="s">
        <v>231</v>
      </c>
      <c r="S199" t="s">
        <v>232</v>
      </c>
    </row>
    <row r="200" spans="1:19">
      <c r="A200" s="1" t="n">
        <v>32477</v>
      </c>
      <c r="B200" t="s">
        <v>271</v>
      </c>
      <c r="C200" t="n">
        <v>7</v>
      </c>
      <c r="D200" t="s">
        <v>228</v>
      </c>
      <c r="E200" t="s">
        <v>36</v>
      </c>
      <c r="F200" t="s">
        <v>229</v>
      </c>
      <c r="G200" t="s">
        <v>230</v>
      </c>
      <c r="H200" t="s">
        <v>231</v>
      </c>
      <c r="I200" t="s">
        <v>232</v>
      </c>
      <c r="J200" t="s">
        <v>261</v>
      </c>
      <c r="K200" t="s">
        <v>262</v>
      </c>
      <c r="L200" t="n">
        <v>326</v>
      </c>
      <c r="M200" t="n">
        <v>0.05</v>
      </c>
      <c r="N200" t="n">
        <v>46.4</v>
      </c>
      <c r="O200" t="s">
        <v>269</v>
      </c>
      <c r="P200" t="s">
        <v>270</v>
      </c>
      <c r="Q200" t="s">
        <v>237</v>
      </c>
      <c r="R200" t="s">
        <v>231</v>
      </c>
      <c r="S200" t="s">
        <v>232</v>
      </c>
    </row>
    <row r="201" spans="1:19">
      <c r="A201" s="1" t="n">
        <v>32477</v>
      </c>
      <c r="B201" t="s">
        <v>271</v>
      </c>
      <c r="C201" t="n">
        <v>8</v>
      </c>
      <c r="D201" t="s">
        <v>228</v>
      </c>
      <c r="E201" t="s">
        <v>36</v>
      </c>
      <c r="F201" t="s">
        <v>229</v>
      </c>
      <c r="G201" t="s">
        <v>230</v>
      </c>
      <c r="H201" t="s">
        <v>231</v>
      </c>
      <c r="I201" t="s">
        <v>232</v>
      </c>
      <c r="J201" t="s">
        <v>261</v>
      </c>
      <c r="K201" t="s">
        <v>262</v>
      </c>
      <c r="L201" t="n">
        <v>100</v>
      </c>
      <c r="M201" t="n">
        <v>0.01</v>
      </c>
      <c r="N201" t="n">
        <v>46.1</v>
      </c>
      <c r="O201" t="s">
        <v>269</v>
      </c>
      <c r="P201" t="s">
        <v>270</v>
      </c>
      <c r="Q201" t="s">
        <v>237</v>
      </c>
      <c r="R201" t="s">
        <v>231</v>
      </c>
      <c r="S201" t="s">
        <v>232</v>
      </c>
    </row>
    <row r="202" spans="1:19">
      <c r="A202" s="1" t="n">
        <v>32508</v>
      </c>
      <c r="B202" t="s">
        <v>227</v>
      </c>
      <c r="C202" t="n">
        <v>1</v>
      </c>
      <c r="D202" t="s">
        <v>257</v>
      </c>
      <c r="E202" t="s">
        <v>258</v>
      </c>
      <c r="F202" t="s">
        <v>229</v>
      </c>
      <c r="G202" t="s">
        <v>230</v>
      </c>
      <c r="H202" t="s">
        <v>231</v>
      </c>
      <c r="I202" t="s">
        <v>232</v>
      </c>
      <c r="J202" t="s">
        <v>248</v>
      </c>
      <c r="K202" t="s">
        <v>249</v>
      </c>
      <c r="L202" t="n">
        <v>249</v>
      </c>
      <c r="M202" t="n">
        <v>0.25</v>
      </c>
      <c r="N202" t="n">
        <v>0</v>
      </c>
    </row>
    <row r="203" spans="1:19">
      <c r="A203" s="1" t="n">
        <v>32508</v>
      </c>
      <c r="B203" t="s">
        <v>227</v>
      </c>
      <c r="C203" t="n">
        <v>7</v>
      </c>
      <c r="D203" t="s">
        <v>228</v>
      </c>
      <c r="E203" t="s">
        <v>36</v>
      </c>
      <c r="F203" t="s">
        <v>229</v>
      </c>
      <c r="G203" t="s">
        <v>230</v>
      </c>
      <c r="H203" t="s">
        <v>231</v>
      </c>
      <c r="I203" t="s">
        <v>232</v>
      </c>
      <c r="J203" t="s">
        <v>233</v>
      </c>
      <c r="K203" t="s">
        <v>234</v>
      </c>
      <c r="L203" t="n">
        <v>627</v>
      </c>
      <c r="M203" t="n">
        <v>0.1</v>
      </c>
      <c r="N203" t="n">
        <v>35.3</v>
      </c>
      <c r="O203" t="s">
        <v>235</v>
      </c>
      <c r="P203" t="s">
        <v>236</v>
      </c>
      <c r="Q203" t="s">
        <v>237</v>
      </c>
      <c r="R203" t="s">
        <v>231</v>
      </c>
      <c r="S203" t="s">
        <v>232</v>
      </c>
    </row>
    <row r="204" spans="1:19">
      <c r="A204" s="1" t="n">
        <v>32508</v>
      </c>
      <c r="B204" t="s">
        <v>227</v>
      </c>
      <c r="C204" t="n">
        <v>8</v>
      </c>
      <c r="D204" t="s">
        <v>228</v>
      </c>
      <c r="E204" t="s">
        <v>36</v>
      </c>
      <c r="F204" t="s">
        <v>229</v>
      </c>
      <c r="G204" t="s">
        <v>230</v>
      </c>
      <c r="H204" t="s">
        <v>231</v>
      </c>
      <c r="I204" t="s">
        <v>232</v>
      </c>
      <c r="J204" t="s">
        <v>233</v>
      </c>
      <c r="K204" t="s">
        <v>234</v>
      </c>
      <c r="L204" t="n">
        <v>846</v>
      </c>
      <c r="M204" t="n">
        <v>0.01</v>
      </c>
      <c r="N204" t="n">
        <v>35.5</v>
      </c>
      <c r="O204" t="s">
        <v>235</v>
      </c>
      <c r="P204" t="s">
        <v>236</v>
      </c>
      <c r="Q204" t="s">
        <v>237</v>
      </c>
      <c r="R204" t="s">
        <v>231</v>
      </c>
      <c r="S204" t="s">
        <v>232</v>
      </c>
    </row>
    <row r="205" spans="1:19">
      <c r="A205" s="1" t="n">
        <v>32508</v>
      </c>
      <c r="B205" t="s">
        <v>242</v>
      </c>
      <c r="C205" t="n">
        <v>1</v>
      </c>
      <c r="D205" t="s">
        <v>238</v>
      </c>
      <c r="E205" t="s">
        <v>239</v>
      </c>
      <c r="F205" t="s">
        <v>229</v>
      </c>
      <c r="G205" t="s">
        <v>230</v>
      </c>
      <c r="H205" t="s">
        <v>231</v>
      </c>
      <c r="I205" t="s">
        <v>232</v>
      </c>
      <c r="J205" t="s">
        <v>283</v>
      </c>
      <c r="K205" t="s">
        <v>284</v>
      </c>
      <c r="L205" t="n">
        <v>1</v>
      </c>
      <c r="M205" t="n">
        <v>0</v>
      </c>
      <c r="N205" t="n">
        <v>0</v>
      </c>
    </row>
    <row r="206" spans="1:19">
      <c r="A206" s="1" t="n">
        <v>32508</v>
      </c>
      <c r="B206" t="s">
        <v>250</v>
      </c>
      <c r="C206" t="n">
        <v>1</v>
      </c>
      <c r="D206" t="s">
        <v>238</v>
      </c>
      <c r="E206" t="s">
        <v>239</v>
      </c>
      <c r="F206" t="s">
        <v>229</v>
      </c>
      <c r="G206" t="s">
        <v>230</v>
      </c>
      <c r="H206" t="s">
        <v>231</v>
      </c>
      <c r="I206" t="s">
        <v>232</v>
      </c>
      <c r="J206" t="s">
        <v>248</v>
      </c>
      <c r="K206" t="s">
        <v>249</v>
      </c>
      <c r="L206" t="n">
        <v>10</v>
      </c>
      <c r="M206" t="n">
        <v>0</v>
      </c>
      <c r="N206" t="n">
        <v>0</v>
      </c>
    </row>
    <row r="207" spans="1:19">
      <c r="A207" s="1" t="n">
        <v>32508</v>
      </c>
      <c r="B207" t="s">
        <v>271</v>
      </c>
      <c r="C207" t="n">
        <v>1</v>
      </c>
      <c r="D207" t="s">
        <v>228</v>
      </c>
      <c r="E207" t="s">
        <v>36</v>
      </c>
      <c r="F207" t="s">
        <v>229</v>
      </c>
      <c r="G207" t="s">
        <v>230</v>
      </c>
      <c r="H207" t="s">
        <v>231</v>
      </c>
      <c r="I207" t="s">
        <v>232</v>
      </c>
      <c r="J207" t="s">
        <v>267</v>
      </c>
      <c r="K207" t="s">
        <v>268</v>
      </c>
      <c r="L207" t="n">
        <v>459</v>
      </c>
      <c r="M207" t="n">
        <v>0.09</v>
      </c>
      <c r="N207" t="n">
        <v>32.4</v>
      </c>
      <c r="O207" t="s">
        <v>269</v>
      </c>
      <c r="P207" t="s">
        <v>270</v>
      </c>
      <c r="Q207" t="s">
        <v>237</v>
      </c>
      <c r="R207" t="s">
        <v>231</v>
      </c>
      <c r="S207" t="s">
        <v>232</v>
      </c>
    </row>
    <row r="208" spans="1:19">
      <c r="A208" s="1" t="n">
        <v>32539</v>
      </c>
      <c r="B208" t="s">
        <v>227</v>
      </c>
      <c r="C208" t="n">
        <v>12</v>
      </c>
      <c r="D208" t="s">
        <v>228</v>
      </c>
      <c r="E208" t="s">
        <v>36</v>
      </c>
      <c r="F208" t="s">
        <v>229</v>
      </c>
      <c r="G208" t="s">
        <v>230</v>
      </c>
      <c r="H208" t="s">
        <v>231</v>
      </c>
      <c r="I208" t="s">
        <v>232</v>
      </c>
      <c r="J208" t="s">
        <v>233</v>
      </c>
      <c r="K208" t="s">
        <v>234</v>
      </c>
      <c r="L208" t="n">
        <v>259</v>
      </c>
      <c r="M208" t="n">
        <v>0.1</v>
      </c>
      <c r="N208" t="n">
        <v>35.7</v>
      </c>
      <c r="O208" t="s">
        <v>235</v>
      </c>
      <c r="P208" t="s">
        <v>236</v>
      </c>
      <c r="Q208" t="s">
        <v>237</v>
      </c>
      <c r="R208" t="s">
        <v>231</v>
      </c>
      <c r="S208" t="s">
        <v>232</v>
      </c>
    </row>
    <row r="209" spans="1:19">
      <c r="A209" s="1" t="n">
        <v>32539</v>
      </c>
      <c r="B209" t="s">
        <v>250</v>
      </c>
      <c r="C209" t="n">
        <v>1</v>
      </c>
      <c r="D209" t="s">
        <v>238</v>
      </c>
      <c r="E209" t="s">
        <v>239</v>
      </c>
      <c r="F209" t="s">
        <v>229</v>
      </c>
      <c r="G209" t="s">
        <v>230</v>
      </c>
      <c r="H209" t="s">
        <v>231</v>
      </c>
      <c r="I209" t="s">
        <v>232</v>
      </c>
      <c r="J209" t="s">
        <v>240</v>
      </c>
      <c r="K209" t="s">
        <v>241</v>
      </c>
      <c r="L209" t="n">
        <v>16</v>
      </c>
      <c r="M209" t="n">
        <v>0</v>
      </c>
      <c r="N209" t="n">
        <v>0</v>
      </c>
    </row>
    <row r="210" spans="1:19">
      <c r="A210" s="1" t="n">
        <v>32539</v>
      </c>
      <c r="B210" t="s">
        <v>271</v>
      </c>
      <c r="C210" t="n">
        <v>1</v>
      </c>
      <c r="D210" t="s">
        <v>257</v>
      </c>
      <c r="E210" t="s">
        <v>258</v>
      </c>
      <c r="F210" t="s">
        <v>229</v>
      </c>
      <c r="G210" t="s">
        <v>230</v>
      </c>
      <c r="H210" t="s">
        <v>231</v>
      </c>
      <c r="I210" t="s">
        <v>232</v>
      </c>
      <c r="J210" t="s">
        <v>248</v>
      </c>
      <c r="K210" t="s">
        <v>249</v>
      </c>
      <c r="L210" t="n">
        <v>81</v>
      </c>
      <c r="M210" t="n">
        <v>0.2</v>
      </c>
      <c r="N210" t="n">
        <v>0</v>
      </c>
    </row>
    <row r="211" spans="1:19">
      <c r="A211" s="1" t="n">
        <v>32539</v>
      </c>
      <c r="B211" t="s">
        <v>271</v>
      </c>
      <c r="C211" t="n">
        <v>2</v>
      </c>
      <c r="D211" t="s">
        <v>228</v>
      </c>
      <c r="E211" t="s">
        <v>36</v>
      </c>
      <c r="F211" t="s">
        <v>229</v>
      </c>
      <c r="G211" t="s">
        <v>230</v>
      </c>
      <c r="H211" t="s">
        <v>231</v>
      </c>
      <c r="I211" t="s">
        <v>232</v>
      </c>
      <c r="J211" t="s">
        <v>267</v>
      </c>
      <c r="K211" t="s">
        <v>268</v>
      </c>
      <c r="L211" t="n">
        <v>441</v>
      </c>
      <c r="M211" t="n">
        <v>0.11</v>
      </c>
      <c r="N211" t="n">
        <v>32.8</v>
      </c>
      <c r="O211" t="s">
        <v>269</v>
      </c>
      <c r="P211" t="s">
        <v>270</v>
      </c>
      <c r="Q211" t="s">
        <v>237</v>
      </c>
      <c r="R211" t="s">
        <v>231</v>
      </c>
      <c r="S211" t="s">
        <v>232</v>
      </c>
    </row>
    <row r="212" spans="1:19">
      <c r="A212" s="1" t="n">
        <v>32539</v>
      </c>
      <c r="B212" t="s">
        <v>271</v>
      </c>
      <c r="C212" t="n">
        <v>3</v>
      </c>
      <c r="D212" t="s">
        <v>228</v>
      </c>
      <c r="E212" t="s">
        <v>36</v>
      </c>
      <c r="F212" t="s">
        <v>229</v>
      </c>
      <c r="G212" t="s">
        <v>230</v>
      </c>
      <c r="H212" t="s">
        <v>231</v>
      </c>
      <c r="I212" t="s">
        <v>232</v>
      </c>
      <c r="J212" t="s">
        <v>261</v>
      </c>
      <c r="K212" t="s">
        <v>262</v>
      </c>
      <c r="L212" t="n">
        <v>469</v>
      </c>
      <c r="M212" t="n">
        <v>0.09</v>
      </c>
      <c r="N212" t="n">
        <v>31.9</v>
      </c>
      <c r="O212" t="s">
        <v>269</v>
      </c>
      <c r="P212" t="s">
        <v>270</v>
      </c>
      <c r="Q212" t="s">
        <v>237</v>
      </c>
      <c r="R212" t="s">
        <v>231</v>
      </c>
      <c r="S212" t="s">
        <v>232</v>
      </c>
    </row>
    <row r="213" spans="1:19">
      <c r="A213" s="1" t="n">
        <v>32567</v>
      </c>
      <c r="B213" t="s">
        <v>227</v>
      </c>
      <c r="C213" t="n">
        <v>8</v>
      </c>
      <c r="D213" t="s">
        <v>228</v>
      </c>
      <c r="E213" t="s">
        <v>36</v>
      </c>
      <c r="F213" t="s">
        <v>229</v>
      </c>
      <c r="G213" t="s">
        <v>230</v>
      </c>
      <c r="H213" t="s">
        <v>231</v>
      </c>
      <c r="I213" t="s">
        <v>232</v>
      </c>
      <c r="J213" t="s">
        <v>233</v>
      </c>
      <c r="K213" t="s">
        <v>234</v>
      </c>
      <c r="L213" t="n">
        <v>725</v>
      </c>
      <c r="M213" t="n">
        <v>0.1</v>
      </c>
      <c r="N213" t="n">
        <v>35.6</v>
      </c>
      <c r="O213" t="s">
        <v>235</v>
      </c>
      <c r="P213" t="s">
        <v>236</v>
      </c>
      <c r="Q213" t="s">
        <v>237</v>
      </c>
      <c r="R213" t="s">
        <v>231</v>
      </c>
      <c r="S213" t="s">
        <v>232</v>
      </c>
    </row>
    <row r="214" spans="1:19">
      <c r="A214" s="1" t="n">
        <v>32567</v>
      </c>
      <c r="B214" t="s">
        <v>250</v>
      </c>
      <c r="C214" t="n">
        <v>1</v>
      </c>
      <c r="D214" t="s">
        <v>238</v>
      </c>
      <c r="E214" t="s">
        <v>239</v>
      </c>
      <c r="F214" t="s">
        <v>229</v>
      </c>
      <c r="G214" t="s">
        <v>230</v>
      </c>
      <c r="H214" t="s">
        <v>231</v>
      </c>
      <c r="I214" t="s">
        <v>232</v>
      </c>
      <c r="J214" t="s">
        <v>246</v>
      </c>
      <c r="K214" t="s">
        <v>247</v>
      </c>
      <c r="L214" t="n">
        <v>15</v>
      </c>
      <c r="M214" t="n">
        <v>0</v>
      </c>
      <c r="N214" t="n">
        <v>0</v>
      </c>
    </row>
    <row r="215" spans="1:19">
      <c r="A215" s="1" t="n">
        <v>32567</v>
      </c>
      <c r="B215" t="s">
        <v>271</v>
      </c>
      <c r="C215" t="n">
        <v>1</v>
      </c>
      <c r="D215" t="s">
        <v>285</v>
      </c>
      <c r="E215" t="s">
        <v>286</v>
      </c>
      <c r="F215" t="s">
        <v>229</v>
      </c>
      <c r="G215" t="s">
        <v>230</v>
      </c>
      <c r="H215" t="s">
        <v>231</v>
      </c>
      <c r="I215" t="s">
        <v>232</v>
      </c>
      <c r="J215" t="s">
        <v>265</v>
      </c>
      <c r="K215" t="s">
        <v>266</v>
      </c>
      <c r="L215" t="n">
        <v>65</v>
      </c>
      <c r="M215" t="n">
        <v>0</v>
      </c>
      <c r="N215" t="n">
        <v>0</v>
      </c>
    </row>
    <row r="216" spans="1:19">
      <c r="A216" s="1" t="n">
        <v>32567</v>
      </c>
      <c r="B216" t="s">
        <v>271</v>
      </c>
      <c r="C216" t="n">
        <v>2</v>
      </c>
      <c r="D216" t="s">
        <v>285</v>
      </c>
      <c r="E216" t="s">
        <v>286</v>
      </c>
      <c r="F216" t="s">
        <v>229</v>
      </c>
      <c r="G216" t="s">
        <v>230</v>
      </c>
      <c r="H216" t="s">
        <v>231</v>
      </c>
      <c r="I216" t="s">
        <v>232</v>
      </c>
      <c r="J216" t="s">
        <v>265</v>
      </c>
      <c r="K216" t="s">
        <v>266</v>
      </c>
      <c r="L216" t="n">
        <v>27</v>
      </c>
      <c r="M216" t="n">
        <v>0</v>
      </c>
      <c r="N216" t="n">
        <v>0</v>
      </c>
    </row>
    <row r="217" spans="1:19">
      <c r="A217" s="1" t="n">
        <v>32567</v>
      </c>
      <c r="B217" t="s">
        <v>271</v>
      </c>
      <c r="C217" t="n">
        <v>3</v>
      </c>
      <c r="D217" t="s">
        <v>281</v>
      </c>
      <c r="E217" t="s">
        <v>282</v>
      </c>
      <c r="F217" t="s">
        <v>229</v>
      </c>
      <c r="G217" t="s">
        <v>230</v>
      </c>
      <c r="H217" t="s">
        <v>231</v>
      </c>
      <c r="I217" t="s">
        <v>232</v>
      </c>
      <c r="J217" t="s">
        <v>265</v>
      </c>
      <c r="K217" t="s">
        <v>266</v>
      </c>
      <c r="L217" t="n">
        <v>30</v>
      </c>
      <c r="M217" t="n">
        <v>0</v>
      </c>
      <c r="N217" t="n">
        <v>0</v>
      </c>
    </row>
    <row r="218" spans="1:19">
      <c r="A218" s="1" t="n">
        <v>32567</v>
      </c>
      <c r="B218" t="s">
        <v>271</v>
      </c>
      <c r="C218" t="n">
        <v>4</v>
      </c>
      <c r="D218" t="s">
        <v>257</v>
      </c>
      <c r="E218" t="s">
        <v>258</v>
      </c>
      <c r="F218" t="s">
        <v>229</v>
      </c>
      <c r="G218" t="s">
        <v>230</v>
      </c>
      <c r="H218" t="s">
        <v>231</v>
      </c>
      <c r="I218" t="s">
        <v>232</v>
      </c>
      <c r="J218" t="s">
        <v>233</v>
      </c>
      <c r="K218" t="s">
        <v>234</v>
      </c>
      <c r="L218" t="n">
        <v>287</v>
      </c>
      <c r="M218" t="n">
        <v>0.16</v>
      </c>
      <c r="N218" t="n">
        <v>0</v>
      </c>
    </row>
    <row r="219" spans="1:19">
      <c r="A219" s="1" t="n">
        <v>32567</v>
      </c>
      <c r="B219" t="s">
        <v>271</v>
      </c>
      <c r="C219" t="n">
        <v>5</v>
      </c>
      <c r="D219" t="s">
        <v>257</v>
      </c>
      <c r="E219" t="s">
        <v>258</v>
      </c>
      <c r="F219" t="s">
        <v>229</v>
      </c>
      <c r="G219" t="s">
        <v>230</v>
      </c>
      <c r="H219" t="s">
        <v>231</v>
      </c>
      <c r="I219" t="s">
        <v>232</v>
      </c>
      <c r="J219" t="s">
        <v>248</v>
      </c>
      <c r="K219" t="s">
        <v>249</v>
      </c>
      <c r="L219" t="n">
        <v>123</v>
      </c>
      <c r="M219" t="n">
        <v>0.3</v>
      </c>
      <c r="N219" t="n">
        <v>0</v>
      </c>
    </row>
    <row r="220" spans="1:19">
      <c r="A220" s="1" t="n">
        <v>32567</v>
      </c>
      <c r="B220" t="s">
        <v>271</v>
      </c>
      <c r="C220" t="n">
        <v>6</v>
      </c>
      <c r="D220" t="s">
        <v>228</v>
      </c>
      <c r="E220" t="s">
        <v>36</v>
      </c>
      <c r="F220" t="s">
        <v>229</v>
      </c>
      <c r="G220" t="s">
        <v>230</v>
      </c>
      <c r="H220" t="s">
        <v>231</v>
      </c>
      <c r="I220" t="s">
        <v>232</v>
      </c>
      <c r="J220" t="s">
        <v>277</v>
      </c>
      <c r="K220" t="s">
        <v>278</v>
      </c>
      <c r="L220" t="n">
        <v>761</v>
      </c>
      <c r="M220" t="n">
        <v>0.06</v>
      </c>
      <c r="N220" t="n">
        <v>45.7</v>
      </c>
      <c r="O220" t="s">
        <v>269</v>
      </c>
      <c r="P220" t="s">
        <v>270</v>
      </c>
      <c r="Q220" t="s">
        <v>237</v>
      </c>
      <c r="R220" t="s">
        <v>231</v>
      </c>
      <c r="S220" t="s">
        <v>232</v>
      </c>
    </row>
    <row r="221" spans="1:19">
      <c r="A221" s="1" t="n">
        <v>32567</v>
      </c>
      <c r="B221" t="s">
        <v>271</v>
      </c>
      <c r="C221" t="n">
        <v>7</v>
      </c>
      <c r="D221" t="s">
        <v>228</v>
      </c>
      <c r="E221" t="s">
        <v>36</v>
      </c>
      <c r="F221" t="s">
        <v>229</v>
      </c>
      <c r="G221" t="s">
        <v>230</v>
      </c>
      <c r="H221" t="s">
        <v>231</v>
      </c>
      <c r="I221" t="s">
        <v>232</v>
      </c>
      <c r="J221" t="s">
        <v>233</v>
      </c>
      <c r="K221" t="s">
        <v>234</v>
      </c>
      <c r="L221" t="n">
        <v>282</v>
      </c>
      <c r="M221" t="n">
        <v>0.02</v>
      </c>
      <c r="N221" t="n">
        <v>53.6</v>
      </c>
      <c r="O221" t="s">
        <v>269</v>
      </c>
      <c r="P221" t="s">
        <v>270</v>
      </c>
      <c r="Q221" t="s">
        <v>237</v>
      </c>
      <c r="R221" t="s">
        <v>231</v>
      </c>
      <c r="S221" t="s">
        <v>232</v>
      </c>
    </row>
    <row r="222" spans="1:19">
      <c r="A222" s="1" t="n">
        <v>32567</v>
      </c>
      <c r="B222" t="s">
        <v>271</v>
      </c>
      <c r="C222" t="n">
        <v>8</v>
      </c>
      <c r="D222" t="s">
        <v>228</v>
      </c>
      <c r="E222" t="s">
        <v>36</v>
      </c>
      <c r="F222" t="s">
        <v>229</v>
      </c>
      <c r="G222" t="s">
        <v>230</v>
      </c>
      <c r="H222" t="s">
        <v>231</v>
      </c>
      <c r="I222" t="s">
        <v>232</v>
      </c>
      <c r="J222" t="s">
        <v>261</v>
      </c>
      <c r="K222" t="s">
        <v>262</v>
      </c>
      <c r="L222" t="n">
        <v>269</v>
      </c>
      <c r="M222" t="n">
        <v>0.06</v>
      </c>
      <c r="N222" t="n">
        <v>45.8</v>
      </c>
      <c r="O222" t="s">
        <v>269</v>
      </c>
      <c r="P222" t="s">
        <v>270</v>
      </c>
      <c r="Q222" t="s">
        <v>237</v>
      </c>
      <c r="R222" t="s">
        <v>231</v>
      </c>
      <c r="S222" t="s">
        <v>232</v>
      </c>
    </row>
    <row r="223" spans="1:19">
      <c r="A223" s="1" t="n">
        <v>32598</v>
      </c>
      <c r="B223" t="s">
        <v>227</v>
      </c>
      <c r="C223" t="n">
        <v>1</v>
      </c>
      <c r="D223" t="s">
        <v>228</v>
      </c>
      <c r="E223" t="s">
        <v>36</v>
      </c>
      <c r="F223" t="s">
        <v>229</v>
      </c>
      <c r="G223" t="s">
        <v>230</v>
      </c>
      <c r="H223" t="s">
        <v>231</v>
      </c>
      <c r="I223" t="s">
        <v>232</v>
      </c>
      <c r="J223" t="s">
        <v>233</v>
      </c>
      <c r="K223" t="s">
        <v>234</v>
      </c>
      <c r="L223" t="n">
        <v>669</v>
      </c>
      <c r="M223" t="n">
        <v>0.1</v>
      </c>
      <c r="N223" t="n">
        <v>35.6</v>
      </c>
      <c r="O223" t="s">
        <v>235</v>
      </c>
      <c r="P223" t="s">
        <v>236</v>
      </c>
      <c r="Q223" t="s">
        <v>237</v>
      </c>
      <c r="R223" t="s">
        <v>231</v>
      </c>
      <c r="S223" t="s">
        <v>232</v>
      </c>
    </row>
    <row r="224" spans="1:19">
      <c r="A224" s="1" t="n">
        <v>32598</v>
      </c>
      <c r="B224" t="s">
        <v>250</v>
      </c>
      <c r="C224" t="n">
        <v>1</v>
      </c>
      <c r="D224" t="s">
        <v>238</v>
      </c>
      <c r="E224" t="s">
        <v>239</v>
      </c>
      <c r="F224" t="s">
        <v>229</v>
      </c>
      <c r="G224" t="s">
        <v>230</v>
      </c>
      <c r="H224" t="s">
        <v>231</v>
      </c>
      <c r="I224" t="s">
        <v>232</v>
      </c>
      <c r="J224" t="s">
        <v>240</v>
      </c>
      <c r="K224" t="s">
        <v>241</v>
      </c>
      <c r="L224" t="n">
        <v>30</v>
      </c>
      <c r="M224" t="n">
        <v>0</v>
      </c>
      <c r="N224" t="n">
        <v>0</v>
      </c>
    </row>
    <row r="225" spans="1:19">
      <c r="A225" s="1" t="n">
        <v>32598</v>
      </c>
      <c r="B225" t="s">
        <v>271</v>
      </c>
      <c r="C225" t="n">
        <v>1</v>
      </c>
      <c r="D225" t="s">
        <v>257</v>
      </c>
      <c r="E225" t="s">
        <v>258</v>
      </c>
      <c r="F225" t="s">
        <v>229</v>
      </c>
      <c r="G225" t="s">
        <v>230</v>
      </c>
      <c r="H225" t="s">
        <v>231</v>
      </c>
      <c r="I225" t="s">
        <v>232</v>
      </c>
      <c r="J225" t="s">
        <v>248</v>
      </c>
      <c r="K225" t="s">
        <v>249</v>
      </c>
      <c r="L225" t="n">
        <v>164</v>
      </c>
      <c r="M225" t="n">
        <v>0.22</v>
      </c>
      <c r="N225" t="n">
        <v>0</v>
      </c>
    </row>
    <row r="226" spans="1:19">
      <c r="A226" s="1" t="n">
        <v>32598</v>
      </c>
      <c r="B226" t="s">
        <v>271</v>
      </c>
      <c r="C226" t="n">
        <v>2</v>
      </c>
      <c r="D226" t="s">
        <v>228</v>
      </c>
      <c r="E226" t="s">
        <v>36</v>
      </c>
      <c r="F226" t="s">
        <v>229</v>
      </c>
      <c r="G226" t="s">
        <v>230</v>
      </c>
      <c r="H226" t="s">
        <v>231</v>
      </c>
      <c r="I226" t="s">
        <v>232</v>
      </c>
      <c r="J226" t="s">
        <v>261</v>
      </c>
      <c r="K226" t="s">
        <v>262</v>
      </c>
      <c r="L226" t="n">
        <v>469</v>
      </c>
      <c r="M226" t="n">
        <v>0.05</v>
      </c>
      <c r="N226" t="n">
        <v>45.8</v>
      </c>
      <c r="O226" t="s">
        <v>269</v>
      </c>
      <c r="P226" t="s">
        <v>270</v>
      </c>
      <c r="Q226" t="s">
        <v>237</v>
      </c>
      <c r="R226" t="s">
        <v>231</v>
      </c>
      <c r="S226" t="s">
        <v>232</v>
      </c>
    </row>
    <row r="227" spans="1:19">
      <c r="A227" s="1" t="n">
        <v>32598</v>
      </c>
      <c r="B227" t="s">
        <v>287</v>
      </c>
      <c r="C227" t="n">
        <v>1</v>
      </c>
      <c r="D227" t="s">
        <v>288</v>
      </c>
      <c r="E227" t="s">
        <v>289</v>
      </c>
      <c r="F227" t="s">
        <v>229</v>
      </c>
      <c r="G227" t="s">
        <v>230</v>
      </c>
      <c r="H227" t="s">
        <v>231</v>
      </c>
      <c r="I227" t="s">
        <v>232</v>
      </c>
      <c r="J227" t="s">
        <v>279</v>
      </c>
      <c r="K227" t="s">
        <v>280</v>
      </c>
      <c r="L227" t="n">
        <v>59</v>
      </c>
      <c r="M227" t="n">
        <v>0</v>
      </c>
      <c r="N227" t="n">
        <v>0</v>
      </c>
    </row>
    <row r="228" spans="1:19">
      <c r="A228" s="1" t="n">
        <v>32628</v>
      </c>
      <c r="B228" t="s">
        <v>227</v>
      </c>
      <c r="C228" t="n">
        <v>1</v>
      </c>
      <c r="D228" t="s">
        <v>257</v>
      </c>
      <c r="E228" t="s">
        <v>258</v>
      </c>
      <c r="F228" t="s">
        <v>229</v>
      </c>
      <c r="G228" t="s">
        <v>230</v>
      </c>
      <c r="H228" t="s">
        <v>231</v>
      </c>
      <c r="I228" t="s">
        <v>232</v>
      </c>
      <c r="J228" t="s">
        <v>248</v>
      </c>
      <c r="K228" t="s">
        <v>249</v>
      </c>
      <c r="L228" t="n">
        <v>271</v>
      </c>
      <c r="M228" t="n">
        <v>0.2</v>
      </c>
      <c r="N228" t="n">
        <v>0</v>
      </c>
    </row>
    <row r="229" spans="1:19">
      <c r="A229" s="1" t="n">
        <v>32628</v>
      </c>
      <c r="B229" t="s">
        <v>227</v>
      </c>
      <c r="C229" t="n">
        <v>2</v>
      </c>
      <c r="D229" t="s">
        <v>228</v>
      </c>
      <c r="E229" t="s">
        <v>36</v>
      </c>
      <c r="F229" t="s">
        <v>229</v>
      </c>
      <c r="G229" t="s">
        <v>230</v>
      </c>
      <c r="H229" t="s">
        <v>231</v>
      </c>
      <c r="I229" t="s">
        <v>232</v>
      </c>
      <c r="J229" t="s">
        <v>233</v>
      </c>
      <c r="K229" t="s">
        <v>234</v>
      </c>
      <c r="L229" t="n">
        <v>403</v>
      </c>
      <c r="M229" t="n">
        <v>0.1</v>
      </c>
      <c r="N229" t="n">
        <v>35.7</v>
      </c>
      <c r="O229" t="s">
        <v>235</v>
      </c>
      <c r="P229" t="s">
        <v>236</v>
      </c>
      <c r="Q229" t="s">
        <v>237</v>
      </c>
      <c r="R229" t="s">
        <v>231</v>
      </c>
      <c r="S229" t="s">
        <v>232</v>
      </c>
    </row>
    <row r="230" spans="1:19">
      <c r="A230" s="1" t="n">
        <v>32628</v>
      </c>
      <c r="B230" t="s">
        <v>227</v>
      </c>
      <c r="C230" t="n">
        <v>8</v>
      </c>
      <c r="D230" t="s">
        <v>228</v>
      </c>
      <c r="E230" t="s">
        <v>36</v>
      </c>
      <c r="F230" t="s">
        <v>229</v>
      </c>
      <c r="G230" t="s">
        <v>230</v>
      </c>
      <c r="H230" t="s">
        <v>231</v>
      </c>
      <c r="I230" t="s">
        <v>232</v>
      </c>
      <c r="J230" t="s">
        <v>233</v>
      </c>
      <c r="K230" t="s">
        <v>234</v>
      </c>
      <c r="L230" t="n">
        <v>770</v>
      </c>
      <c r="M230" t="n">
        <v>0.1</v>
      </c>
      <c r="N230" t="n">
        <v>35.9</v>
      </c>
      <c r="O230" t="s">
        <v>235</v>
      </c>
      <c r="P230" t="s">
        <v>236</v>
      </c>
      <c r="Q230" t="s">
        <v>237</v>
      </c>
      <c r="R230" t="s">
        <v>231</v>
      </c>
      <c r="S230" t="s">
        <v>232</v>
      </c>
    </row>
    <row r="231" spans="1:19">
      <c r="A231" s="1" t="n">
        <v>32628</v>
      </c>
      <c r="B231" t="s">
        <v>250</v>
      </c>
      <c r="C231" t="n">
        <v>1</v>
      </c>
      <c r="D231" t="s">
        <v>238</v>
      </c>
      <c r="E231" t="s">
        <v>239</v>
      </c>
      <c r="F231" t="s">
        <v>229</v>
      </c>
      <c r="G231" t="s">
        <v>230</v>
      </c>
      <c r="H231" t="s">
        <v>231</v>
      </c>
      <c r="I231" t="s">
        <v>232</v>
      </c>
      <c r="J231" t="s">
        <v>246</v>
      </c>
      <c r="K231" t="s">
        <v>247</v>
      </c>
      <c r="L231" t="n">
        <v>25</v>
      </c>
      <c r="M231" t="n">
        <v>0</v>
      </c>
      <c r="N231" t="n">
        <v>0</v>
      </c>
    </row>
    <row r="232" spans="1:19">
      <c r="A232" s="1" t="n">
        <v>32628</v>
      </c>
      <c r="B232" t="s">
        <v>271</v>
      </c>
      <c r="C232" t="n">
        <v>1</v>
      </c>
      <c r="D232" t="s">
        <v>259</v>
      </c>
      <c r="E232" t="s">
        <v>260</v>
      </c>
      <c r="F232" t="s">
        <v>229</v>
      </c>
      <c r="G232" t="s">
        <v>230</v>
      </c>
      <c r="H232" t="s">
        <v>231</v>
      </c>
      <c r="I232" t="s">
        <v>232</v>
      </c>
      <c r="J232" t="s">
        <v>277</v>
      </c>
      <c r="K232" t="s">
        <v>278</v>
      </c>
      <c r="L232" t="n">
        <v>42</v>
      </c>
      <c r="M232" t="n">
        <v>0.66</v>
      </c>
      <c r="N232" t="n">
        <v>0</v>
      </c>
    </row>
    <row r="233" spans="1:19">
      <c r="A233" s="1" t="n">
        <v>32628</v>
      </c>
      <c r="B233" t="s">
        <v>271</v>
      </c>
      <c r="C233" t="n">
        <v>2</v>
      </c>
      <c r="D233" t="s">
        <v>257</v>
      </c>
      <c r="E233" t="s">
        <v>258</v>
      </c>
      <c r="F233" t="s">
        <v>229</v>
      </c>
      <c r="G233" t="s">
        <v>230</v>
      </c>
      <c r="H233" t="s">
        <v>231</v>
      </c>
      <c r="I233" t="s">
        <v>232</v>
      </c>
      <c r="J233" t="s">
        <v>248</v>
      </c>
      <c r="K233" t="s">
        <v>249</v>
      </c>
      <c r="L233" t="n">
        <v>107</v>
      </c>
      <c r="M233" t="n">
        <v>0.19</v>
      </c>
      <c r="N233" t="n">
        <v>0</v>
      </c>
    </row>
    <row r="234" spans="1:19">
      <c r="A234" s="1" t="n">
        <v>32628</v>
      </c>
      <c r="B234" t="s">
        <v>271</v>
      </c>
      <c r="C234" t="n">
        <v>3</v>
      </c>
      <c r="D234" t="s">
        <v>228</v>
      </c>
      <c r="E234" t="s">
        <v>36</v>
      </c>
      <c r="F234" t="s">
        <v>229</v>
      </c>
      <c r="G234" t="s">
        <v>230</v>
      </c>
      <c r="H234" t="s">
        <v>231</v>
      </c>
      <c r="I234" t="s">
        <v>232</v>
      </c>
      <c r="J234" t="s">
        <v>277</v>
      </c>
      <c r="K234" t="s">
        <v>278</v>
      </c>
      <c r="L234" t="n">
        <v>588</v>
      </c>
      <c r="M234" t="n">
        <v>1</v>
      </c>
      <c r="N234" t="n">
        <v>43.4</v>
      </c>
      <c r="O234" t="s">
        <v>269</v>
      </c>
      <c r="P234" t="s">
        <v>270</v>
      </c>
      <c r="Q234" t="s">
        <v>237</v>
      </c>
      <c r="R234" t="s">
        <v>231</v>
      </c>
      <c r="S234" t="s">
        <v>232</v>
      </c>
    </row>
    <row r="235" spans="1:19">
      <c r="A235" s="1" t="n">
        <v>32628</v>
      </c>
      <c r="B235" t="s">
        <v>271</v>
      </c>
      <c r="C235" t="n">
        <v>4</v>
      </c>
      <c r="D235" t="s">
        <v>228</v>
      </c>
      <c r="E235" t="s">
        <v>36</v>
      </c>
      <c r="F235" t="s">
        <v>229</v>
      </c>
      <c r="G235" t="s">
        <v>230</v>
      </c>
      <c r="H235" t="s">
        <v>231</v>
      </c>
      <c r="I235" t="s">
        <v>232</v>
      </c>
      <c r="J235" t="s">
        <v>277</v>
      </c>
      <c r="K235" t="s">
        <v>278</v>
      </c>
      <c r="L235" t="n">
        <v>653</v>
      </c>
      <c r="M235" t="n">
        <v>0.05</v>
      </c>
      <c r="N235" t="n">
        <v>35.3</v>
      </c>
      <c r="O235" t="s">
        <v>269</v>
      </c>
      <c r="P235" t="s">
        <v>270</v>
      </c>
      <c r="Q235" t="s">
        <v>237</v>
      </c>
      <c r="R235" t="s">
        <v>231</v>
      </c>
      <c r="S235" t="s">
        <v>232</v>
      </c>
    </row>
    <row r="236" spans="1:19">
      <c r="A236" s="1" t="n">
        <v>32628</v>
      </c>
      <c r="B236" t="s">
        <v>271</v>
      </c>
      <c r="C236" t="n">
        <v>5</v>
      </c>
      <c r="D236" t="s">
        <v>228</v>
      </c>
      <c r="E236" t="s">
        <v>36</v>
      </c>
      <c r="F236" t="s">
        <v>229</v>
      </c>
      <c r="G236" t="s">
        <v>230</v>
      </c>
      <c r="H236" t="s">
        <v>231</v>
      </c>
      <c r="I236" t="s">
        <v>232</v>
      </c>
      <c r="J236" t="s">
        <v>267</v>
      </c>
      <c r="K236" t="s">
        <v>268</v>
      </c>
      <c r="L236" t="n">
        <v>500</v>
      </c>
      <c r="M236" t="n">
        <v>0.09</v>
      </c>
      <c r="N236" t="n">
        <v>33.1</v>
      </c>
      <c r="O236" t="s">
        <v>269</v>
      </c>
      <c r="P236" t="s">
        <v>270</v>
      </c>
      <c r="Q236" t="s">
        <v>237</v>
      </c>
      <c r="R236" t="s">
        <v>231</v>
      </c>
      <c r="S236" t="s">
        <v>232</v>
      </c>
    </row>
    <row r="237" spans="1:19">
      <c r="A237" s="1" t="n">
        <v>32628</v>
      </c>
      <c r="B237" t="s">
        <v>271</v>
      </c>
      <c r="C237" t="n">
        <v>6</v>
      </c>
      <c r="D237" t="s">
        <v>228</v>
      </c>
      <c r="E237" t="s">
        <v>36</v>
      </c>
      <c r="F237" t="s">
        <v>229</v>
      </c>
      <c r="G237" t="s">
        <v>230</v>
      </c>
      <c r="H237" t="s">
        <v>231</v>
      </c>
      <c r="I237" t="s">
        <v>232</v>
      </c>
      <c r="J237" t="s">
        <v>261</v>
      </c>
      <c r="K237" t="s">
        <v>262</v>
      </c>
      <c r="L237" t="n">
        <v>502</v>
      </c>
      <c r="M237" t="n">
        <v>0.03</v>
      </c>
      <c r="N237" t="n">
        <v>46.2</v>
      </c>
      <c r="O237" t="s">
        <v>269</v>
      </c>
      <c r="P237" t="s">
        <v>270</v>
      </c>
      <c r="Q237" t="s">
        <v>237</v>
      </c>
      <c r="R237" t="s">
        <v>231</v>
      </c>
      <c r="S237" t="s">
        <v>232</v>
      </c>
    </row>
    <row r="238" spans="1:19">
      <c r="A238" s="1" t="n">
        <v>32659</v>
      </c>
      <c r="B238" t="s">
        <v>227</v>
      </c>
      <c r="C238" t="n">
        <v>1</v>
      </c>
      <c r="D238" t="s">
        <v>257</v>
      </c>
      <c r="E238" t="s">
        <v>258</v>
      </c>
      <c r="F238" t="s">
        <v>229</v>
      </c>
      <c r="G238" t="s">
        <v>230</v>
      </c>
      <c r="H238" t="s">
        <v>231</v>
      </c>
      <c r="I238" t="s">
        <v>232</v>
      </c>
      <c r="J238" t="s">
        <v>248</v>
      </c>
      <c r="K238" t="s">
        <v>249</v>
      </c>
      <c r="L238" t="n">
        <v>223</v>
      </c>
      <c r="M238" t="n">
        <v>0.2</v>
      </c>
      <c r="N238" t="n">
        <v>0</v>
      </c>
    </row>
    <row r="239" spans="1:19">
      <c r="A239" s="1" t="n">
        <v>32659</v>
      </c>
      <c r="B239" t="s">
        <v>227</v>
      </c>
      <c r="C239" t="n">
        <v>2</v>
      </c>
      <c r="D239" t="s">
        <v>228</v>
      </c>
      <c r="E239" t="s">
        <v>36</v>
      </c>
      <c r="F239" t="s">
        <v>229</v>
      </c>
      <c r="G239" t="s">
        <v>230</v>
      </c>
      <c r="H239" t="s">
        <v>231</v>
      </c>
      <c r="I239" t="s">
        <v>232</v>
      </c>
      <c r="J239" t="s">
        <v>233</v>
      </c>
      <c r="K239" t="s">
        <v>234</v>
      </c>
      <c r="L239" t="n">
        <v>508</v>
      </c>
      <c r="M239" t="n">
        <v>0.1</v>
      </c>
      <c r="N239" t="n">
        <v>35.6</v>
      </c>
      <c r="O239" t="s">
        <v>235</v>
      </c>
      <c r="P239" t="s">
        <v>236</v>
      </c>
      <c r="Q239" t="s">
        <v>237</v>
      </c>
      <c r="R239" t="s">
        <v>231</v>
      </c>
      <c r="S239" t="s">
        <v>232</v>
      </c>
    </row>
    <row r="240" spans="1:19">
      <c r="A240" s="1" t="n">
        <v>32659</v>
      </c>
      <c r="B240" t="s">
        <v>227</v>
      </c>
      <c r="C240" t="n">
        <v>10</v>
      </c>
      <c r="D240" t="s">
        <v>228</v>
      </c>
      <c r="E240" t="s">
        <v>36</v>
      </c>
      <c r="F240" t="s">
        <v>229</v>
      </c>
      <c r="G240" t="s">
        <v>230</v>
      </c>
      <c r="H240" t="s">
        <v>231</v>
      </c>
      <c r="I240" t="s">
        <v>232</v>
      </c>
      <c r="J240" t="s">
        <v>233</v>
      </c>
      <c r="K240" t="s">
        <v>234</v>
      </c>
      <c r="L240" t="n">
        <v>758</v>
      </c>
      <c r="M240" t="n">
        <v>0.1</v>
      </c>
      <c r="N240" t="n">
        <v>35.6</v>
      </c>
      <c r="O240" t="s">
        <v>235</v>
      </c>
      <c r="P240" t="s">
        <v>236</v>
      </c>
      <c r="Q240" t="s">
        <v>237</v>
      </c>
      <c r="R240" t="s">
        <v>231</v>
      </c>
      <c r="S240" t="s">
        <v>232</v>
      </c>
    </row>
    <row r="241" spans="1:19">
      <c r="A241" s="1" t="n">
        <v>32659</v>
      </c>
      <c r="B241" t="s">
        <v>250</v>
      </c>
      <c r="C241" t="n">
        <v>1</v>
      </c>
      <c r="D241" t="s">
        <v>238</v>
      </c>
      <c r="E241" t="s">
        <v>239</v>
      </c>
      <c r="F241" t="s">
        <v>229</v>
      </c>
      <c r="G241" t="s">
        <v>230</v>
      </c>
      <c r="H241" t="s">
        <v>231</v>
      </c>
      <c r="I241" t="s">
        <v>232</v>
      </c>
      <c r="J241" t="s">
        <v>248</v>
      </c>
      <c r="K241" t="s">
        <v>249</v>
      </c>
      <c r="L241" t="n">
        <v>29</v>
      </c>
      <c r="M241" t="n">
        <v>0</v>
      </c>
      <c r="N241" t="n">
        <v>0</v>
      </c>
    </row>
    <row r="242" spans="1:19">
      <c r="A242" s="1" t="n">
        <v>32659</v>
      </c>
      <c r="B242" t="s">
        <v>271</v>
      </c>
      <c r="C242" t="n">
        <v>1</v>
      </c>
      <c r="D242" t="s">
        <v>228</v>
      </c>
      <c r="E242" t="s">
        <v>36</v>
      </c>
      <c r="F242" t="s">
        <v>229</v>
      </c>
      <c r="G242" t="s">
        <v>230</v>
      </c>
      <c r="H242" t="s">
        <v>231</v>
      </c>
      <c r="I242" t="s">
        <v>232</v>
      </c>
      <c r="J242" t="s">
        <v>233</v>
      </c>
      <c r="K242" t="s">
        <v>234</v>
      </c>
      <c r="L242" t="n">
        <v>498</v>
      </c>
      <c r="M242" t="n">
        <v>0.01</v>
      </c>
      <c r="N242" t="n">
        <v>40.4</v>
      </c>
      <c r="O242" t="s">
        <v>269</v>
      </c>
      <c r="P242" t="s">
        <v>270</v>
      </c>
      <c r="Q242" t="s">
        <v>237</v>
      </c>
      <c r="R242" t="s">
        <v>231</v>
      </c>
      <c r="S242" t="s">
        <v>232</v>
      </c>
    </row>
    <row r="243" spans="1:19">
      <c r="A243" s="1" t="n">
        <v>32659</v>
      </c>
      <c r="B243" t="s">
        <v>271</v>
      </c>
      <c r="C243" t="n">
        <v>2</v>
      </c>
      <c r="D243" t="s">
        <v>228</v>
      </c>
      <c r="E243" t="s">
        <v>36</v>
      </c>
      <c r="F243" t="s">
        <v>229</v>
      </c>
      <c r="G243" t="s">
        <v>230</v>
      </c>
      <c r="H243" t="s">
        <v>231</v>
      </c>
      <c r="I243" t="s">
        <v>232</v>
      </c>
      <c r="J243" t="s">
        <v>233</v>
      </c>
      <c r="K243" t="s">
        <v>234</v>
      </c>
      <c r="L243" t="n">
        <v>193</v>
      </c>
      <c r="M243" t="n">
        <v>0.19</v>
      </c>
      <c r="N243" t="n">
        <v>21.6</v>
      </c>
      <c r="O243" t="s">
        <v>269</v>
      </c>
      <c r="P243" t="s">
        <v>270</v>
      </c>
      <c r="Q243" t="s">
        <v>237</v>
      </c>
      <c r="R243" t="s">
        <v>231</v>
      </c>
      <c r="S243" t="s">
        <v>232</v>
      </c>
    </row>
    <row r="244" spans="1:19">
      <c r="A244" s="1" t="n">
        <v>32659</v>
      </c>
      <c r="B244" t="s">
        <v>271</v>
      </c>
      <c r="C244" t="n">
        <v>3</v>
      </c>
      <c r="D244" t="s">
        <v>228</v>
      </c>
      <c r="E244" t="s">
        <v>36</v>
      </c>
      <c r="F244" t="s">
        <v>229</v>
      </c>
      <c r="G244" t="s">
        <v>230</v>
      </c>
      <c r="H244" t="s">
        <v>231</v>
      </c>
      <c r="I244" t="s">
        <v>232</v>
      </c>
      <c r="J244" t="s">
        <v>261</v>
      </c>
      <c r="K244" t="s">
        <v>262</v>
      </c>
      <c r="L244" t="n">
        <v>285</v>
      </c>
      <c r="M244" t="n">
        <v>0.01</v>
      </c>
      <c r="N244" t="n">
        <v>46.6</v>
      </c>
      <c r="O244" t="s">
        <v>269</v>
      </c>
      <c r="P244" t="s">
        <v>270</v>
      </c>
      <c r="Q244" t="s">
        <v>237</v>
      </c>
      <c r="R244" t="s">
        <v>231</v>
      </c>
      <c r="S244" t="s">
        <v>232</v>
      </c>
    </row>
    <row r="245" spans="1:19">
      <c r="A245" s="1" t="n">
        <v>32689</v>
      </c>
      <c r="B245" t="s">
        <v>227</v>
      </c>
      <c r="C245" t="n">
        <v>1</v>
      </c>
      <c r="D245" t="s">
        <v>257</v>
      </c>
      <c r="E245" t="s">
        <v>258</v>
      </c>
      <c r="F245" t="s">
        <v>229</v>
      </c>
      <c r="G245" t="s">
        <v>230</v>
      </c>
      <c r="H245" t="s">
        <v>231</v>
      </c>
      <c r="I245" t="s">
        <v>232</v>
      </c>
      <c r="J245" t="s">
        <v>248</v>
      </c>
      <c r="K245" t="s">
        <v>249</v>
      </c>
      <c r="L245" t="n">
        <v>262</v>
      </c>
      <c r="M245" t="n">
        <v>0.1</v>
      </c>
      <c r="N245" t="n">
        <v>0</v>
      </c>
    </row>
    <row r="246" spans="1:19">
      <c r="A246" s="1" t="n">
        <v>32689</v>
      </c>
      <c r="B246" t="s">
        <v>227</v>
      </c>
      <c r="C246" t="n">
        <v>2</v>
      </c>
      <c r="D246" t="s">
        <v>238</v>
      </c>
      <c r="E246" t="s">
        <v>239</v>
      </c>
      <c r="F246" t="s">
        <v>229</v>
      </c>
      <c r="G246" t="s">
        <v>230</v>
      </c>
      <c r="H246" t="s">
        <v>231</v>
      </c>
      <c r="I246" t="s">
        <v>232</v>
      </c>
      <c r="J246" t="s">
        <v>283</v>
      </c>
      <c r="K246" t="s">
        <v>284</v>
      </c>
      <c r="L246" t="n">
        <v>169</v>
      </c>
      <c r="M246" t="n">
        <v>0</v>
      </c>
      <c r="N246" t="n">
        <v>0</v>
      </c>
    </row>
    <row r="247" spans="1:19">
      <c r="A247" s="1" t="n">
        <v>32689</v>
      </c>
      <c r="B247" t="s">
        <v>227</v>
      </c>
      <c r="C247" t="n">
        <v>3</v>
      </c>
      <c r="D247" t="s">
        <v>228</v>
      </c>
      <c r="E247" t="s">
        <v>36</v>
      </c>
      <c r="F247" t="s">
        <v>229</v>
      </c>
      <c r="G247" t="s">
        <v>230</v>
      </c>
      <c r="H247" t="s">
        <v>231</v>
      </c>
      <c r="I247" t="s">
        <v>232</v>
      </c>
      <c r="J247" t="s">
        <v>233</v>
      </c>
      <c r="K247" t="s">
        <v>234</v>
      </c>
      <c r="L247" t="n">
        <v>456</v>
      </c>
      <c r="M247" t="n">
        <v>0.1</v>
      </c>
      <c r="N247" t="n">
        <v>35.8</v>
      </c>
      <c r="O247" t="s">
        <v>235</v>
      </c>
      <c r="P247" t="s">
        <v>236</v>
      </c>
      <c r="Q247" t="s">
        <v>237</v>
      </c>
      <c r="R247" t="s">
        <v>231</v>
      </c>
      <c r="S247" t="s">
        <v>232</v>
      </c>
    </row>
    <row r="248" spans="1:19">
      <c r="A248" s="1" t="n">
        <v>32689</v>
      </c>
      <c r="B248" t="s">
        <v>227</v>
      </c>
      <c r="C248" t="n">
        <v>9</v>
      </c>
      <c r="D248" t="s">
        <v>228</v>
      </c>
      <c r="E248" t="s">
        <v>36</v>
      </c>
      <c r="F248" t="s">
        <v>229</v>
      </c>
      <c r="G248" t="s">
        <v>230</v>
      </c>
      <c r="H248" t="s">
        <v>231</v>
      </c>
      <c r="I248" t="s">
        <v>232</v>
      </c>
      <c r="J248" t="s">
        <v>233</v>
      </c>
      <c r="K248" t="s">
        <v>234</v>
      </c>
      <c r="L248" t="n">
        <v>403</v>
      </c>
      <c r="M248" t="n">
        <v>0.1</v>
      </c>
      <c r="N248" t="n">
        <v>35.5</v>
      </c>
      <c r="O248" t="s">
        <v>235</v>
      </c>
      <c r="P248" t="s">
        <v>236</v>
      </c>
      <c r="Q248" t="s">
        <v>237</v>
      </c>
      <c r="R248" t="s">
        <v>231</v>
      </c>
      <c r="S248" t="s">
        <v>232</v>
      </c>
    </row>
    <row r="249" spans="1:19">
      <c r="A249" s="1" t="n">
        <v>32689</v>
      </c>
      <c r="B249" t="s">
        <v>250</v>
      </c>
      <c r="C249" t="n">
        <v>1</v>
      </c>
      <c r="D249" t="s">
        <v>238</v>
      </c>
      <c r="E249" t="s">
        <v>239</v>
      </c>
      <c r="F249" t="s">
        <v>229</v>
      </c>
      <c r="G249" t="s">
        <v>230</v>
      </c>
      <c r="H249" t="s">
        <v>231</v>
      </c>
      <c r="I249" t="s">
        <v>232</v>
      </c>
      <c r="J249" t="s">
        <v>248</v>
      </c>
      <c r="K249" t="s">
        <v>249</v>
      </c>
      <c r="L249" t="n">
        <v>15</v>
      </c>
      <c r="M249" t="n">
        <v>0</v>
      </c>
      <c r="N249" t="n">
        <v>0</v>
      </c>
    </row>
    <row r="250" spans="1:19">
      <c r="A250" s="1" t="n">
        <v>32689</v>
      </c>
      <c r="B250" t="s">
        <v>271</v>
      </c>
      <c r="C250" t="n">
        <v>1</v>
      </c>
      <c r="D250" t="s">
        <v>228</v>
      </c>
      <c r="E250" t="s">
        <v>36</v>
      </c>
      <c r="F250" t="s">
        <v>229</v>
      </c>
      <c r="G250" t="s">
        <v>230</v>
      </c>
      <c r="H250" t="s">
        <v>231</v>
      </c>
      <c r="I250" t="s">
        <v>232</v>
      </c>
      <c r="J250" t="s">
        <v>277</v>
      </c>
      <c r="K250" t="s">
        <v>278</v>
      </c>
      <c r="L250" t="n">
        <v>342</v>
      </c>
      <c r="M250" t="n">
        <v>0.02</v>
      </c>
      <c r="N250" t="n">
        <v>37.2</v>
      </c>
      <c r="O250" t="s">
        <v>269</v>
      </c>
      <c r="P250" t="s">
        <v>270</v>
      </c>
      <c r="Q250" t="s">
        <v>237</v>
      </c>
      <c r="R250" t="s">
        <v>231</v>
      </c>
      <c r="S250" t="s">
        <v>232</v>
      </c>
    </row>
    <row r="251" spans="1:19">
      <c r="A251" s="1" t="n">
        <v>32689</v>
      </c>
      <c r="B251" t="s">
        <v>271</v>
      </c>
      <c r="C251" t="n">
        <v>2</v>
      </c>
      <c r="D251" t="s">
        <v>228</v>
      </c>
      <c r="E251" t="s">
        <v>36</v>
      </c>
      <c r="F251" t="s">
        <v>229</v>
      </c>
      <c r="G251" t="s">
        <v>230</v>
      </c>
      <c r="H251" t="s">
        <v>231</v>
      </c>
      <c r="I251" t="s">
        <v>232</v>
      </c>
      <c r="J251" t="s">
        <v>261</v>
      </c>
      <c r="K251" t="s">
        <v>262</v>
      </c>
      <c r="L251" t="n">
        <v>513</v>
      </c>
      <c r="M251" t="n">
        <v>0.01</v>
      </c>
      <c r="N251" t="n">
        <v>46</v>
      </c>
      <c r="O251" t="s">
        <v>269</v>
      </c>
      <c r="P251" t="s">
        <v>270</v>
      </c>
      <c r="Q251" t="s">
        <v>237</v>
      </c>
      <c r="R251" t="s">
        <v>231</v>
      </c>
      <c r="S251" t="s">
        <v>232</v>
      </c>
    </row>
    <row r="252" spans="1:19">
      <c r="A252" s="1" t="n">
        <v>32689</v>
      </c>
      <c r="B252" t="s">
        <v>271</v>
      </c>
      <c r="C252" t="n">
        <v>3</v>
      </c>
      <c r="D252" t="s">
        <v>228</v>
      </c>
      <c r="E252" t="s">
        <v>36</v>
      </c>
      <c r="F252" t="s">
        <v>229</v>
      </c>
      <c r="G252" t="s">
        <v>230</v>
      </c>
      <c r="H252" t="s">
        <v>231</v>
      </c>
      <c r="I252" t="s">
        <v>232</v>
      </c>
      <c r="J252" t="s">
        <v>261</v>
      </c>
      <c r="K252" t="s">
        <v>262</v>
      </c>
      <c r="L252" t="n">
        <v>589</v>
      </c>
      <c r="M252" t="n">
        <v>0.01</v>
      </c>
      <c r="N252" t="n">
        <v>46.3</v>
      </c>
      <c r="O252" t="s">
        <v>269</v>
      </c>
      <c r="P252" t="s">
        <v>270</v>
      </c>
      <c r="Q252" t="s">
        <v>237</v>
      </c>
      <c r="R252" t="s">
        <v>231</v>
      </c>
      <c r="S252" t="s">
        <v>232</v>
      </c>
    </row>
    <row r="253" spans="1:19">
      <c r="A253" s="1" t="n">
        <v>32720</v>
      </c>
      <c r="B253" t="s">
        <v>227</v>
      </c>
      <c r="C253" t="n">
        <v>6</v>
      </c>
      <c r="D253" t="s">
        <v>228</v>
      </c>
      <c r="E253" t="s">
        <v>36</v>
      </c>
      <c r="F253" t="s">
        <v>229</v>
      </c>
      <c r="G253" t="s">
        <v>230</v>
      </c>
      <c r="H253" t="s">
        <v>231</v>
      </c>
      <c r="I253" t="s">
        <v>232</v>
      </c>
      <c r="J253" t="s">
        <v>233</v>
      </c>
      <c r="K253" t="s">
        <v>234</v>
      </c>
      <c r="L253" t="n">
        <v>723</v>
      </c>
      <c r="M253" t="n">
        <v>0.1</v>
      </c>
      <c r="N253" t="n">
        <v>35.6</v>
      </c>
      <c r="O253" t="s">
        <v>235</v>
      </c>
      <c r="P253" t="s">
        <v>236</v>
      </c>
      <c r="Q253" t="s">
        <v>237</v>
      </c>
      <c r="R253" t="s">
        <v>231</v>
      </c>
      <c r="S253" t="s">
        <v>232</v>
      </c>
    </row>
    <row r="254" spans="1:19">
      <c r="A254" s="1" t="n">
        <v>32720</v>
      </c>
      <c r="B254" t="s">
        <v>271</v>
      </c>
      <c r="C254" t="n">
        <v>1</v>
      </c>
      <c r="D254" t="s">
        <v>228</v>
      </c>
      <c r="E254" t="s">
        <v>36</v>
      </c>
      <c r="F254" t="s">
        <v>229</v>
      </c>
      <c r="G254" t="s">
        <v>230</v>
      </c>
      <c r="H254" t="s">
        <v>231</v>
      </c>
      <c r="I254" t="s">
        <v>232</v>
      </c>
      <c r="J254" t="s">
        <v>277</v>
      </c>
      <c r="K254" t="s">
        <v>278</v>
      </c>
      <c r="L254" t="n">
        <v>625</v>
      </c>
      <c r="M254" t="n">
        <v>0.01</v>
      </c>
      <c r="N254" t="n">
        <v>48.8</v>
      </c>
      <c r="O254" t="s">
        <v>269</v>
      </c>
      <c r="P254" t="s">
        <v>270</v>
      </c>
      <c r="Q254" t="s">
        <v>237</v>
      </c>
      <c r="R254" t="s">
        <v>231</v>
      </c>
      <c r="S254" t="s">
        <v>232</v>
      </c>
    </row>
    <row r="255" spans="1:19">
      <c r="A255" s="1" t="n">
        <v>32720</v>
      </c>
      <c r="B255" t="s">
        <v>271</v>
      </c>
      <c r="C255" t="n">
        <v>2</v>
      </c>
      <c r="D255" t="s">
        <v>228</v>
      </c>
      <c r="E255" t="s">
        <v>36</v>
      </c>
      <c r="F255" t="s">
        <v>229</v>
      </c>
      <c r="G255" t="s">
        <v>230</v>
      </c>
      <c r="H255" t="s">
        <v>231</v>
      </c>
      <c r="I255" t="s">
        <v>232</v>
      </c>
      <c r="J255" t="s">
        <v>267</v>
      </c>
      <c r="K255" t="s">
        <v>268</v>
      </c>
      <c r="L255" t="n">
        <v>569</v>
      </c>
      <c r="M255" t="n">
        <v>0.07000000000000001</v>
      </c>
      <c r="N255" t="n">
        <v>32.3</v>
      </c>
      <c r="O255" t="s">
        <v>269</v>
      </c>
      <c r="P255" t="s">
        <v>270</v>
      </c>
      <c r="Q255" t="s">
        <v>237</v>
      </c>
      <c r="R255" t="s">
        <v>231</v>
      </c>
      <c r="S255" t="s">
        <v>232</v>
      </c>
    </row>
    <row r="256" spans="1:19">
      <c r="A256" s="1" t="n">
        <v>32720</v>
      </c>
      <c r="B256" t="s">
        <v>271</v>
      </c>
      <c r="C256" t="n">
        <v>3</v>
      </c>
      <c r="D256" t="s">
        <v>228</v>
      </c>
      <c r="E256" t="s">
        <v>36</v>
      </c>
      <c r="F256" t="s">
        <v>229</v>
      </c>
      <c r="G256" t="s">
        <v>230</v>
      </c>
      <c r="H256" t="s">
        <v>231</v>
      </c>
      <c r="I256" t="s">
        <v>232</v>
      </c>
      <c r="J256" t="s">
        <v>233</v>
      </c>
      <c r="K256" t="s">
        <v>234</v>
      </c>
      <c r="L256" t="n">
        <v>504</v>
      </c>
      <c r="M256" t="n">
        <v>0.19</v>
      </c>
      <c r="N256" t="n">
        <v>23.1</v>
      </c>
      <c r="O256" t="s">
        <v>269</v>
      </c>
      <c r="P256" t="s">
        <v>270</v>
      </c>
      <c r="Q256" t="s">
        <v>237</v>
      </c>
      <c r="R256" t="s">
        <v>231</v>
      </c>
      <c r="S256" t="s">
        <v>232</v>
      </c>
    </row>
    <row r="257" spans="1:19">
      <c r="A257" s="1" t="n">
        <v>32751</v>
      </c>
      <c r="B257" t="s">
        <v>227</v>
      </c>
      <c r="C257" t="n">
        <v>1</v>
      </c>
      <c r="D257" t="s">
        <v>257</v>
      </c>
      <c r="E257" t="s">
        <v>258</v>
      </c>
      <c r="F257" t="s">
        <v>229</v>
      </c>
      <c r="G257" t="s">
        <v>230</v>
      </c>
      <c r="H257" t="s">
        <v>231</v>
      </c>
      <c r="I257" t="s">
        <v>232</v>
      </c>
      <c r="J257" t="s">
        <v>248</v>
      </c>
      <c r="K257" t="s">
        <v>249</v>
      </c>
      <c r="L257" t="n">
        <v>246</v>
      </c>
      <c r="M257" t="n">
        <v>0.24</v>
      </c>
      <c r="N257" t="n">
        <v>0</v>
      </c>
    </row>
    <row r="258" spans="1:19">
      <c r="A258" s="1" t="n">
        <v>32751</v>
      </c>
      <c r="B258" t="s">
        <v>227</v>
      </c>
      <c r="C258" t="n">
        <v>13</v>
      </c>
      <c r="D258" t="s">
        <v>228</v>
      </c>
      <c r="E258" t="s">
        <v>36</v>
      </c>
      <c r="F258" t="s">
        <v>229</v>
      </c>
      <c r="G258" t="s">
        <v>230</v>
      </c>
      <c r="H258" t="s">
        <v>231</v>
      </c>
      <c r="I258" t="s">
        <v>232</v>
      </c>
      <c r="J258" t="s">
        <v>233</v>
      </c>
      <c r="K258" t="s">
        <v>234</v>
      </c>
      <c r="L258" t="n">
        <v>1077</v>
      </c>
      <c r="M258" t="n">
        <v>0.1</v>
      </c>
      <c r="N258" t="n">
        <v>35.8</v>
      </c>
      <c r="O258" t="s">
        <v>235</v>
      </c>
      <c r="P258" t="s">
        <v>236</v>
      </c>
      <c r="Q258" t="s">
        <v>237</v>
      </c>
      <c r="R258" t="s">
        <v>231</v>
      </c>
      <c r="S258" t="s">
        <v>232</v>
      </c>
    </row>
    <row r="259" spans="1:19">
      <c r="A259" s="1" t="n">
        <v>32751</v>
      </c>
      <c r="B259" t="s">
        <v>227</v>
      </c>
      <c r="C259" t="n">
        <v>14</v>
      </c>
      <c r="D259" t="s">
        <v>228</v>
      </c>
      <c r="E259" t="s">
        <v>36</v>
      </c>
      <c r="F259" t="s">
        <v>229</v>
      </c>
      <c r="G259" t="s">
        <v>230</v>
      </c>
      <c r="H259" t="s">
        <v>231</v>
      </c>
      <c r="I259" t="s">
        <v>232</v>
      </c>
      <c r="J259" t="s">
        <v>233</v>
      </c>
      <c r="K259" t="s">
        <v>234</v>
      </c>
      <c r="L259" t="n">
        <v>399</v>
      </c>
      <c r="M259" t="n">
        <v>0.1</v>
      </c>
      <c r="N259" t="n">
        <v>35.2</v>
      </c>
      <c r="O259" t="s">
        <v>235</v>
      </c>
      <c r="P259" t="s">
        <v>236</v>
      </c>
      <c r="Q259" t="s">
        <v>237</v>
      </c>
      <c r="R259" t="s">
        <v>231</v>
      </c>
      <c r="S259" t="s">
        <v>232</v>
      </c>
    </row>
    <row r="260" spans="1:19">
      <c r="A260" s="1" t="n">
        <v>32751</v>
      </c>
      <c r="B260" t="s">
        <v>250</v>
      </c>
      <c r="C260" t="n">
        <v>1</v>
      </c>
      <c r="D260" t="s">
        <v>238</v>
      </c>
      <c r="E260" t="s">
        <v>239</v>
      </c>
      <c r="F260" t="s">
        <v>229</v>
      </c>
      <c r="G260" t="s">
        <v>230</v>
      </c>
      <c r="H260" t="s">
        <v>231</v>
      </c>
      <c r="I260" t="s">
        <v>232</v>
      </c>
      <c r="J260" t="s">
        <v>279</v>
      </c>
      <c r="K260" t="s">
        <v>280</v>
      </c>
      <c r="L260" t="n">
        <v>15</v>
      </c>
      <c r="M260" t="n">
        <v>0</v>
      </c>
      <c r="N260" t="n">
        <v>0</v>
      </c>
    </row>
    <row r="261" spans="1:19">
      <c r="A261" s="1" t="n">
        <v>32751</v>
      </c>
      <c r="B261" t="s">
        <v>250</v>
      </c>
      <c r="C261" t="n">
        <v>2</v>
      </c>
      <c r="D261" t="s">
        <v>238</v>
      </c>
      <c r="E261" t="s">
        <v>239</v>
      </c>
      <c r="F261" t="s">
        <v>229</v>
      </c>
      <c r="G261" t="s">
        <v>230</v>
      </c>
      <c r="H261" t="s">
        <v>231</v>
      </c>
      <c r="I261" t="s">
        <v>232</v>
      </c>
      <c r="J261" t="s">
        <v>248</v>
      </c>
      <c r="K261" t="s">
        <v>249</v>
      </c>
      <c r="L261" t="n">
        <v>15</v>
      </c>
      <c r="M261" t="n">
        <v>0</v>
      </c>
      <c r="N261" t="n">
        <v>0</v>
      </c>
    </row>
    <row r="262" spans="1:19">
      <c r="A262" s="1" t="n">
        <v>32751</v>
      </c>
      <c r="B262" t="s">
        <v>271</v>
      </c>
      <c r="C262" t="n">
        <v>1</v>
      </c>
      <c r="D262" t="s">
        <v>228</v>
      </c>
      <c r="E262" t="s">
        <v>36</v>
      </c>
      <c r="F262" t="s">
        <v>229</v>
      </c>
      <c r="G262" t="s">
        <v>230</v>
      </c>
      <c r="H262" t="s">
        <v>231</v>
      </c>
      <c r="I262" t="s">
        <v>232</v>
      </c>
      <c r="J262" t="s">
        <v>277</v>
      </c>
      <c r="K262" t="s">
        <v>278</v>
      </c>
      <c r="L262" t="n">
        <v>307</v>
      </c>
      <c r="M262" t="n">
        <v>0.09</v>
      </c>
      <c r="N262" t="n">
        <v>46.5</v>
      </c>
      <c r="O262" t="s">
        <v>269</v>
      </c>
      <c r="P262" t="s">
        <v>270</v>
      </c>
      <c r="Q262" t="s">
        <v>237</v>
      </c>
      <c r="R262" t="s">
        <v>231</v>
      </c>
      <c r="S262" t="s">
        <v>232</v>
      </c>
    </row>
    <row r="263" spans="1:19">
      <c r="A263" s="1" t="n">
        <v>32751</v>
      </c>
      <c r="B263" t="s">
        <v>271</v>
      </c>
      <c r="C263" t="n">
        <v>2</v>
      </c>
      <c r="D263" t="s">
        <v>228</v>
      </c>
      <c r="E263" t="s">
        <v>36</v>
      </c>
      <c r="F263" t="s">
        <v>229</v>
      </c>
      <c r="G263" t="s">
        <v>230</v>
      </c>
      <c r="H263" t="s">
        <v>231</v>
      </c>
      <c r="I263" t="s">
        <v>232</v>
      </c>
      <c r="J263" t="s">
        <v>233</v>
      </c>
      <c r="K263" t="s">
        <v>234</v>
      </c>
      <c r="L263" t="n">
        <v>258</v>
      </c>
      <c r="M263" t="n">
        <v>0.67</v>
      </c>
      <c r="N263" t="n">
        <v>35.6</v>
      </c>
      <c r="O263" t="s">
        <v>269</v>
      </c>
      <c r="P263" t="s">
        <v>270</v>
      </c>
      <c r="Q263" t="s">
        <v>237</v>
      </c>
      <c r="R263" t="s">
        <v>231</v>
      </c>
      <c r="S263" t="s">
        <v>232</v>
      </c>
    </row>
    <row r="264" spans="1:19">
      <c r="A264" s="1" t="n">
        <v>32751</v>
      </c>
      <c r="B264" t="s">
        <v>271</v>
      </c>
      <c r="C264" t="n">
        <v>3</v>
      </c>
      <c r="D264" t="s">
        <v>228</v>
      </c>
      <c r="E264" t="s">
        <v>36</v>
      </c>
      <c r="F264" t="s">
        <v>229</v>
      </c>
      <c r="G264" t="s">
        <v>230</v>
      </c>
      <c r="H264" t="s">
        <v>231</v>
      </c>
      <c r="I264" t="s">
        <v>232</v>
      </c>
      <c r="J264" t="s">
        <v>261</v>
      </c>
      <c r="K264" t="s">
        <v>262</v>
      </c>
      <c r="L264" t="n">
        <v>411</v>
      </c>
      <c r="M264" t="n">
        <v>0.01</v>
      </c>
      <c r="N264" t="n">
        <v>47</v>
      </c>
      <c r="O264" t="s">
        <v>269</v>
      </c>
      <c r="P264" t="s">
        <v>270</v>
      </c>
      <c r="Q264" t="s">
        <v>237</v>
      </c>
      <c r="R264" t="s">
        <v>231</v>
      </c>
      <c r="S264" t="s">
        <v>232</v>
      </c>
    </row>
    <row r="265" spans="1:19">
      <c r="A265" s="1" t="n">
        <v>32781</v>
      </c>
      <c r="B265" t="s">
        <v>227</v>
      </c>
      <c r="C265" t="n">
        <v>8</v>
      </c>
      <c r="D265" t="s">
        <v>228</v>
      </c>
      <c r="E265" t="s">
        <v>36</v>
      </c>
      <c r="F265" t="s">
        <v>229</v>
      </c>
      <c r="G265" t="s">
        <v>230</v>
      </c>
      <c r="H265" t="s">
        <v>231</v>
      </c>
      <c r="I265" t="s">
        <v>232</v>
      </c>
      <c r="J265" t="s">
        <v>233</v>
      </c>
      <c r="K265" t="s">
        <v>234</v>
      </c>
      <c r="L265" t="n">
        <v>770</v>
      </c>
      <c r="M265" t="n">
        <v>0.1</v>
      </c>
      <c r="N265" t="n">
        <v>36</v>
      </c>
      <c r="O265" t="s">
        <v>235</v>
      </c>
      <c r="P265" t="s">
        <v>236</v>
      </c>
      <c r="Q265" t="s">
        <v>237</v>
      </c>
      <c r="R265" t="s">
        <v>231</v>
      </c>
      <c r="S265" t="s">
        <v>232</v>
      </c>
    </row>
    <row r="266" spans="1:19">
      <c r="A266" s="1" t="n">
        <v>32781</v>
      </c>
      <c r="B266" t="s">
        <v>227</v>
      </c>
      <c r="C266" t="n">
        <v>9</v>
      </c>
      <c r="D266" t="s">
        <v>228</v>
      </c>
      <c r="E266" t="s">
        <v>36</v>
      </c>
      <c r="F266" t="s">
        <v>229</v>
      </c>
      <c r="G266" t="s">
        <v>230</v>
      </c>
      <c r="H266" t="s">
        <v>231</v>
      </c>
      <c r="I266" t="s">
        <v>232</v>
      </c>
      <c r="J266" t="s">
        <v>233</v>
      </c>
      <c r="K266" t="s">
        <v>234</v>
      </c>
      <c r="L266" t="n">
        <v>437</v>
      </c>
      <c r="M266" t="n">
        <v>0.1</v>
      </c>
      <c r="N266" t="n">
        <v>35.8</v>
      </c>
      <c r="O266" t="s">
        <v>235</v>
      </c>
      <c r="P266" t="s">
        <v>236</v>
      </c>
      <c r="Q266" t="s">
        <v>237</v>
      </c>
      <c r="R266" t="s">
        <v>231</v>
      </c>
      <c r="S266" t="s">
        <v>232</v>
      </c>
    </row>
    <row r="267" spans="1:19">
      <c r="A267" s="1" t="n">
        <v>32781</v>
      </c>
      <c r="B267" t="s">
        <v>250</v>
      </c>
      <c r="C267" t="n">
        <v>1</v>
      </c>
      <c r="D267" t="s">
        <v>238</v>
      </c>
      <c r="E267" t="s">
        <v>239</v>
      </c>
      <c r="F267" t="s">
        <v>229</v>
      </c>
      <c r="G267" t="s">
        <v>230</v>
      </c>
      <c r="H267" t="s">
        <v>231</v>
      </c>
      <c r="I267" t="s">
        <v>232</v>
      </c>
      <c r="J267" t="s">
        <v>265</v>
      </c>
      <c r="K267" t="s">
        <v>266</v>
      </c>
      <c r="L267" t="n">
        <v>121</v>
      </c>
      <c r="M267" t="n">
        <v>0</v>
      </c>
      <c r="N267" t="n">
        <v>0</v>
      </c>
    </row>
    <row r="268" spans="1:19">
      <c r="A268" s="1" t="n">
        <v>32781</v>
      </c>
      <c r="B268" t="s">
        <v>271</v>
      </c>
      <c r="C268" t="n">
        <v>1</v>
      </c>
      <c r="D268" t="s">
        <v>259</v>
      </c>
      <c r="E268" t="s">
        <v>260</v>
      </c>
      <c r="F268" t="s">
        <v>229</v>
      </c>
      <c r="G268" t="s">
        <v>230</v>
      </c>
      <c r="H268" t="s">
        <v>231</v>
      </c>
      <c r="I268" t="s">
        <v>232</v>
      </c>
      <c r="J268" t="s">
        <v>277</v>
      </c>
      <c r="K268" t="s">
        <v>278</v>
      </c>
      <c r="L268" t="n">
        <v>57</v>
      </c>
      <c r="M268" t="n">
        <v>0.59</v>
      </c>
      <c r="N268" t="n">
        <v>0</v>
      </c>
    </row>
    <row r="269" spans="1:19">
      <c r="A269" s="1" t="n">
        <v>32781</v>
      </c>
      <c r="B269" t="s">
        <v>271</v>
      </c>
      <c r="C269" t="n">
        <v>2</v>
      </c>
      <c r="D269" t="s">
        <v>228</v>
      </c>
      <c r="E269" t="s">
        <v>36</v>
      </c>
      <c r="F269" t="s">
        <v>229</v>
      </c>
      <c r="G269" t="s">
        <v>230</v>
      </c>
      <c r="H269" t="s">
        <v>231</v>
      </c>
      <c r="I269" t="s">
        <v>232</v>
      </c>
      <c r="J269" t="s">
        <v>277</v>
      </c>
      <c r="K269" t="s">
        <v>278</v>
      </c>
      <c r="L269" t="n">
        <v>200</v>
      </c>
      <c r="M269" t="n">
        <v>0.08</v>
      </c>
      <c r="N269" t="n">
        <v>46</v>
      </c>
      <c r="O269" t="s">
        <v>269</v>
      </c>
      <c r="P269" t="s">
        <v>270</v>
      </c>
      <c r="Q269" t="s">
        <v>237</v>
      </c>
      <c r="R269" t="s">
        <v>231</v>
      </c>
      <c r="S269" t="s">
        <v>232</v>
      </c>
    </row>
    <row r="270" spans="1:19">
      <c r="A270" s="1" t="n">
        <v>32781</v>
      </c>
      <c r="B270" t="s">
        <v>271</v>
      </c>
      <c r="C270" t="n">
        <v>3</v>
      </c>
      <c r="D270" t="s">
        <v>228</v>
      </c>
      <c r="E270" t="s">
        <v>36</v>
      </c>
      <c r="F270" t="s">
        <v>229</v>
      </c>
      <c r="G270" t="s">
        <v>230</v>
      </c>
      <c r="H270" t="s">
        <v>231</v>
      </c>
      <c r="I270" t="s">
        <v>232</v>
      </c>
      <c r="J270" t="s">
        <v>267</v>
      </c>
      <c r="K270" t="s">
        <v>268</v>
      </c>
      <c r="L270" t="n">
        <v>596</v>
      </c>
      <c r="M270" t="n">
        <v>0.07000000000000001</v>
      </c>
      <c r="N270" t="n">
        <v>32.1</v>
      </c>
      <c r="O270" t="s">
        <v>269</v>
      </c>
      <c r="P270" t="s">
        <v>270</v>
      </c>
      <c r="Q270" t="s">
        <v>237</v>
      </c>
      <c r="R270" t="s">
        <v>231</v>
      </c>
      <c r="S270" t="s">
        <v>232</v>
      </c>
    </row>
    <row r="271" spans="1:19">
      <c r="A271" s="1" t="n">
        <v>32812</v>
      </c>
      <c r="B271" t="s">
        <v>227</v>
      </c>
      <c r="C271" t="n">
        <v>1</v>
      </c>
      <c r="D271" t="s">
        <v>238</v>
      </c>
      <c r="E271" t="s">
        <v>239</v>
      </c>
      <c r="F271" t="s">
        <v>229</v>
      </c>
      <c r="G271" t="s">
        <v>230</v>
      </c>
      <c r="H271" t="s">
        <v>231</v>
      </c>
      <c r="I271" t="s">
        <v>232</v>
      </c>
      <c r="J271" t="s">
        <v>248</v>
      </c>
      <c r="K271" t="s">
        <v>249</v>
      </c>
      <c r="L271" t="n">
        <v>117</v>
      </c>
      <c r="M271" t="n">
        <v>0</v>
      </c>
      <c r="N271" t="n">
        <v>0</v>
      </c>
    </row>
    <row r="272" spans="1:19">
      <c r="A272" s="1" t="n">
        <v>32812</v>
      </c>
      <c r="B272" t="s">
        <v>227</v>
      </c>
      <c r="C272" t="n">
        <v>2</v>
      </c>
      <c r="D272" t="s">
        <v>228</v>
      </c>
      <c r="E272" t="s">
        <v>36</v>
      </c>
      <c r="F272" t="s">
        <v>229</v>
      </c>
      <c r="G272" t="s">
        <v>230</v>
      </c>
      <c r="H272" t="s">
        <v>231</v>
      </c>
      <c r="I272" t="s">
        <v>232</v>
      </c>
      <c r="J272" t="s">
        <v>233</v>
      </c>
      <c r="K272" t="s">
        <v>234</v>
      </c>
      <c r="L272" t="n">
        <v>15</v>
      </c>
      <c r="M272" t="n">
        <v>0.1</v>
      </c>
      <c r="N272" t="n">
        <v>35.4</v>
      </c>
      <c r="O272" t="s">
        <v>235</v>
      </c>
      <c r="P272" t="s">
        <v>236</v>
      </c>
      <c r="Q272" t="s">
        <v>237</v>
      </c>
      <c r="R272" t="s">
        <v>231</v>
      </c>
      <c r="S272" t="s">
        <v>232</v>
      </c>
    </row>
    <row r="273" spans="1:19">
      <c r="A273" s="1" t="n">
        <v>32812</v>
      </c>
      <c r="B273" t="s">
        <v>227</v>
      </c>
      <c r="C273" t="n">
        <v>4</v>
      </c>
      <c r="D273" t="s">
        <v>272</v>
      </c>
      <c r="E273" t="s">
        <v>273</v>
      </c>
      <c r="F273" t="s">
        <v>229</v>
      </c>
      <c r="G273" t="s">
        <v>230</v>
      </c>
      <c r="H273" t="s">
        <v>231</v>
      </c>
      <c r="I273" t="s">
        <v>232</v>
      </c>
      <c r="J273" t="s">
        <v>248</v>
      </c>
      <c r="K273" t="s">
        <v>249</v>
      </c>
      <c r="L273" t="n">
        <v>240</v>
      </c>
      <c r="M273" t="n">
        <v>3.59</v>
      </c>
      <c r="N273" t="n">
        <v>0</v>
      </c>
    </row>
    <row r="274" spans="1:19">
      <c r="A274" s="1" t="n">
        <v>32812</v>
      </c>
      <c r="B274" t="s">
        <v>271</v>
      </c>
      <c r="C274" t="n">
        <v>1</v>
      </c>
      <c r="D274" t="s">
        <v>228</v>
      </c>
      <c r="E274" t="s">
        <v>36</v>
      </c>
      <c r="F274" t="s">
        <v>229</v>
      </c>
      <c r="G274" t="s">
        <v>230</v>
      </c>
      <c r="H274" t="s">
        <v>231</v>
      </c>
      <c r="I274" t="s">
        <v>232</v>
      </c>
      <c r="J274" t="s">
        <v>277</v>
      </c>
      <c r="K274" t="s">
        <v>278</v>
      </c>
      <c r="L274" t="n">
        <v>87</v>
      </c>
      <c r="M274" t="n">
        <v>0.05</v>
      </c>
      <c r="N274" t="n">
        <v>46</v>
      </c>
      <c r="O274" t="s">
        <v>269</v>
      </c>
      <c r="P274" t="s">
        <v>270</v>
      </c>
      <c r="Q274" t="s">
        <v>237</v>
      </c>
      <c r="R274" t="s">
        <v>231</v>
      </c>
      <c r="S274" t="s">
        <v>232</v>
      </c>
    </row>
    <row r="275" spans="1:19">
      <c r="A275" s="1" t="n">
        <v>32812</v>
      </c>
      <c r="B275" t="s">
        <v>271</v>
      </c>
      <c r="C275" t="n">
        <v>2</v>
      </c>
      <c r="D275" t="s">
        <v>228</v>
      </c>
      <c r="E275" t="s">
        <v>36</v>
      </c>
      <c r="F275" t="s">
        <v>229</v>
      </c>
      <c r="G275" t="s">
        <v>230</v>
      </c>
      <c r="H275" t="s">
        <v>231</v>
      </c>
      <c r="I275" t="s">
        <v>232</v>
      </c>
      <c r="J275" t="s">
        <v>277</v>
      </c>
      <c r="K275" t="s">
        <v>278</v>
      </c>
      <c r="L275" t="n">
        <v>260</v>
      </c>
      <c r="M275" t="n">
        <v>0.06</v>
      </c>
      <c r="N275" t="n">
        <v>45.5</v>
      </c>
      <c r="O275" t="s">
        <v>269</v>
      </c>
      <c r="P275" t="s">
        <v>270</v>
      </c>
      <c r="Q275" t="s">
        <v>237</v>
      </c>
      <c r="R275" t="s">
        <v>231</v>
      </c>
      <c r="S275" t="s">
        <v>232</v>
      </c>
    </row>
    <row r="276" spans="1:19">
      <c r="A276" s="1" t="n">
        <v>32812</v>
      </c>
      <c r="B276" t="s">
        <v>271</v>
      </c>
      <c r="C276" t="n">
        <v>3</v>
      </c>
      <c r="D276" t="s">
        <v>228</v>
      </c>
      <c r="E276" t="s">
        <v>36</v>
      </c>
      <c r="F276" t="s">
        <v>229</v>
      </c>
      <c r="G276" t="s">
        <v>230</v>
      </c>
      <c r="H276" t="s">
        <v>231</v>
      </c>
      <c r="I276" t="s">
        <v>232</v>
      </c>
      <c r="J276" t="s">
        <v>267</v>
      </c>
      <c r="K276" t="s">
        <v>268</v>
      </c>
      <c r="L276" t="n">
        <v>539</v>
      </c>
      <c r="M276" t="n">
        <v>0.08</v>
      </c>
      <c r="N276" t="n">
        <v>33.4</v>
      </c>
      <c r="O276" t="s">
        <v>269</v>
      </c>
      <c r="P276" t="s">
        <v>270</v>
      </c>
      <c r="Q276" t="s">
        <v>237</v>
      </c>
      <c r="R276" t="s">
        <v>231</v>
      </c>
      <c r="S276" t="s">
        <v>232</v>
      </c>
    </row>
    <row r="277" spans="1:19">
      <c r="A277" s="1" t="n">
        <v>32812</v>
      </c>
      <c r="B277" t="s">
        <v>271</v>
      </c>
      <c r="C277" t="n">
        <v>4</v>
      </c>
      <c r="D277" t="s">
        <v>228</v>
      </c>
      <c r="E277" t="s">
        <v>36</v>
      </c>
      <c r="F277" t="s">
        <v>229</v>
      </c>
      <c r="G277" t="s">
        <v>230</v>
      </c>
      <c r="H277" t="s">
        <v>231</v>
      </c>
      <c r="I277" t="s">
        <v>232</v>
      </c>
      <c r="J277" t="s">
        <v>290</v>
      </c>
      <c r="K277" t="s">
        <v>291</v>
      </c>
      <c r="L277" t="n">
        <v>623</v>
      </c>
      <c r="M277" t="n">
        <v>1.06</v>
      </c>
      <c r="N277" t="n">
        <v>28.9</v>
      </c>
      <c r="O277" t="s">
        <v>269</v>
      </c>
      <c r="P277" t="s">
        <v>270</v>
      </c>
      <c r="Q277" t="s">
        <v>237</v>
      </c>
      <c r="R277" t="s">
        <v>231</v>
      </c>
      <c r="S277" t="s">
        <v>232</v>
      </c>
    </row>
    <row r="278" spans="1:19">
      <c r="A278" s="1" t="n">
        <v>32812</v>
      </c>
      <c r="B278" t="s">
        <v>271</v>
      </c>
      <c r="C278" t="n">
        <v>5</v>
      </c>
      <c r="D278" t="s">
        <v>228</v>
      </c>
      <c r="E278" t="s">
        <v>36</v>
      </c>
      <c r="F278" t="s">
        <v>229</v>
      </c>
      <c r="G278" t="s">
        <v>230</v>
      </c>
      <c r="H278" t="s">
        <v>231</v>
      </c>
      <c r="I278" t="s">
        <v>232</v>
      </c>
      <c r="J278" t="s">
        <v>233</v>
      </c>
      <c r="K278" t="s">
        <v>234</v>
      </c>
      <c r="L278" t="n">
        <v>262</v>
      </c>
      <c r="M278" t="n">
        <v>0.2</v>
      </c>
      <c r="N278" t="n">
        <v>22</v>
      </c>
      <c r="O278" t="s">
        <v>269</v>
      </c>
      <c r="P278" t="s">
        <v>270</v>
      </c>
      <c r="Q278" t="s">
        <v>237</v>
      </c>
      <c r="R278" t="s">
        <v>231</v>
      </c>
      <c r="S278" t="s">
        <v>232</v>
      </c>
    </row>
    <row r="279" spans="1:19">
      <c r="A279" s="1" t="n">
        <v>32812</v>
      </c>
      <c r="B279" t="s">
        <v>271</v>
      </c>
      <c r="C279" t="n">
        <v>6</v>
      </c>
      <c r="D279" t="s">
        <v>228</v>
      </c>
      <c r="E279" t="s">
        <v>36</v>
      </c>
      <c r="F279" t="s">
        <v>229</v>
      </c>
      <c r="G279" t="s">
        <v>230</v>
      </c>
      <c r="H279" t="s">
        <v>231</v>
      </c>
      <c r="I279" t="s">
        <v>232</v>
      </c>
      <c r="J279" t="s">
        <v>261</v>
      </c>
      <c r="K279" t="s">
        <v>262</v>
      </c>
      <c r="L279" t="n">
        <v>359</v>
      </c>
      <c r="M279" t="n">
        <v>0.01</v>
      </c>
      <c r="N279" t="n">
        <v>46.6</v>
      </c>
      <c r="O279" t="s">
        <v>269</v>
      </c>
      <c r="P279" t="s">
        <v>270</v>
      </c>
      <c r="Q279" t="s">
        <v>237</v>
      </c>
      <c r="R279" t="s">
        <v>231</v>
      </c>
      <c r="S279" t="s">
        <v>232</v>
      </c>
    </row>
    <row r="280" spans="1:19">
      <c r="A280" s="1" t="n">
        <v>32812</v>
      </c>
      <c r="B280" t="s">
        <v>271</v>
      </c>
      <c r="C280" t="n">
        <v>7</v>
      </c>
      <c r="D280" t="s">
        <v>228</v>
      </c>
      <c r="E280" t="s">
        <v>36</v>
      </c>
      <c r="F280" t="s">
        <v>229</v>
      </c>
      <c r="G280" t="s">
        <v>230</v>
      </c>
      <c r="H280" t="s">
        <v>231</v>
      </c>
      <c r="I280" t="s">
        <v>232</v>
      </c>
      <c r="J280" t="s">
        <v>261</v>
      </c>
      <c r="K280" t="s">
        <v>262</v>
      </c>
      <c r="L280" t="n">
        <v>520</v>
      </c>
      <c r="M280" t="n">
        <v>0.01</v>
      </c>
      <c r="N280" t="n">
        <v>46.2</v>
      </c>
      <c r="O280" t="s">
        <v>269</v>
      </c>
      <c r="P280" t="s">
        <v>270</v>
      </c>
      <c r="Q280" t="s">
        <v>237</v>
      </c>
      <c r="R280" t="s">
        <v>231</v>
      </c>
      <c r="S280" t="s">
        <v>232</v>
      </c>
    </row>
    <row r="281" spans="1:19">
      <c r="A281" s="1" t="n">
        <v>32812</v>
      </c>
      <c r="B281" t="s">
        <v>271</v>
      </c>
      <c r="C281" t="n">
        <v>8</v>
      </c>
      <c r="D281" t="s">
        <v>228</v>
      </c>
      <c r="E281" t="s">
        <v>36</v>
      </c>
      <c r="F281" t="s">
        <v>229</v>
      </c>
      <c r="G281" t="s">
        <v>230</v>
      </c>
      <c r="H281" t="s">
        <v>231</v>
      </c>
      <c r="I281" t="s">
        <v>232</v>
      </c>
      <c r="J281" t="s">
        <v>277</v>
      </c>
      <c r="K281" t="s">
        <v>278</v>
      </c>
      <c r="L281" t="n">
        <v>262</v>
      </c>
      <c r="M281" t="n">
        <v>0.01</v>
      </c>
      <c r="N281" t="n">
        <v>44.5</v>
      </c>
      <c r="O281" t="s">
        <v>269</v>
      </c>
      <c r="P281" t="s">
        <v>270</v>
      </c>
      <c r="Q281" t="s">
        <v>237</v>
      </c>
      <c r="R281" t="s">
        <v>231</v>
      </c>
      <c r="S281" t="s">
        <v>232</v>
      </c>
    </row>
    <row r="282" spans="1:19">
      <c r="A282" s="1" t="n">
        <v>32842</v>
      </c>
      <c r="B282" t="s">
        <v>227</v>
      </c>
      <c r="C282" t="n">
        <v>1</v>
      </c>
      <c r="D282" t="s">
        <v>259</v>
      </c>
      <c r="E282" t="s">
        <v>260</v>
      </c>
      <c r="F282" t="s">
        <v>229</v>
      </c>
      <c r="G282" t="s">
        <v>230</v>
      </c>
      <c r="H282" t="s">
        <v>231</v>
      </c>
      <c r="I282" t="s">
        <v>232</v>
      </c>
      <c r="J282" t="s">
        <v>248</v>
      </c>
      <c r="K282" t="s">
        <v>249</v>
      </c>
      <c r="L282" t="n">
        <v>247</v>
      </c>
      <c r="M282" t="n">
        <v>0.5</v>
      </c>
      <c r="N282" t="n">
        <v>0</v>
      </c>
    </row>
    <row r="283" spans="1:19">
      <c r="A283" s="1" t="n">
        <v>32842</v>
      </c>
      <c r="B283" t="s">
        <v>227</v>
      </c>
      <c r="C283" t="n">
        <v>2</v>
      </c>
      <c r="D283" t="s">
        <v>228</v>
      </c>
      <c r="E283" t="s">
        <v>36</v>
      </c>
      <c r="F283" t="s">
        <v>229</v>
      </c>
      <c r="G283" t="s">
        <v>230</v>
      </c>
      <c r="H283" t="s">
        <v>231</v>
      </c>
      <c r="I283" t="s">
        <v>232</v>
      </c>
      <c r="J283" t="s">
        <v>233</v>
      </c>
      <c r="K283" t="s">
        <v>234</v>
      </c>
      <c r="L283" t="n">
        <v>1114</v>
      </c>
      <c r="M283" t="n">
        <v>0.1</v>
      </c>
      <c r="N283" t="n">
        <v>35.9</v>
      </c>
      <c r="O283" t="s">
        <v>235</v>
      </c>
      <c r="P283" t="s">
        <v>236</v>
      </c>
      <c r="Q283" t="s">
        <v>237</v>
      </c>
      <c r="R283" t="s">
        <v>231</v>
      </c>
      <c r="S283" t="s">
        <v>232</v>
      </c>
    </row>
    <row r="284" spans="1:19">
      <c r="A284" s="1" t="n">
        <v>32842</v>
      </c>
      <c r="B284" t="s">
        <v>271</v>
      </c>
      <c r="C284" t="n">
        <v>1</v>
      </c>
      <c r="D284" t="s">
        <v>257</v>
      </c>
      <c r="E284" t="s">
        <v>258</v>
      </c>
      <c r="F284" t="s">
        <v>229</v>
      </c>
      <c r="G284" t="s">
        <v>230</v>
      </c>
      <c r="H284" t="s">
        <v>231</v>
      </c>
      <c r="I284" t="s">
        <v>232</v>
      </c>
      <c r="J284" t="s">
        <v>248</v>
      </c>
      <c r="K284" t="s">
        <v>249</v>
      </c>
      <c r="L284" t="n">
        <v>132</v>
      </c>
      <c r="M284" t="n">
        <v>0.17</v>
      </c>
      <c r="N284" t="n">
        <v>0</v>
      </c>
    </row>
    <row r="285" spans="1:19">
      <c r="A285" s="1" t="n">
        <v>32842</v>
      </c>
      <c r="B285" t="s">
        <v>271</v>
      </c>
      <c r="C285" t="n">
        <v>2</v>
      </c>
      <c r="D285" t="s">
        <v>228</v>
      </c>
      <c r="E285" t="s">
        <v>36</v>
      </c>
      <c r="F285" t="s">
        <v>229</v>
      </c>
      <c r="G285" t="s">
        <v>230</v>
      </c>
      <c r="H285" t="s">
        <v>231</v>
      </c>
      <c r="I285" t="s">
        <v>232</v>
      </c>
      <c r="J285" t="s">
        <v>277</v>
      </c>
      <c r="K285" t="s">
        <v>278</v>
      </c>
      <c r="L285" t="n">
        <v>421</v>
      </c>
      <c r="M285" t="n">
        <v>0.06</v>
      </c>
      <c r="N285" t="n">
        <v>45.58</v>
      </c>
      <c r="O285" t="s">
        <v>269</v>
      </c>
      <c r="P285" t="s">
        <v>270</v>
      </c>
      <c r="Q285" t="s">
        <v>237</v>
      </c>
      <c r="R285" t="s">
        <v>231</v>
      </c>
      <c r="S285" t="s">
        <v>232</v>
      </c>
    </row>
    <row r="286" spans="1:19">
      <c r="A286" s="1" t="n">
        <v>32842</v>
      </c>
      <c r="B286" t="s">
        <v>271</v>
      </c>
      <c r="C286" t="n">
        <v>3</v>
      </c>
      <c r="D286" t="s">
        <v>228</v>
      </c>
      <c r="E286" t="s">
        <v>36</v>
      </c>
      <c r="F286" t="s">
        <v>229</v>
      </c>
      <c r="G286" t="s">
        <v>230</v>
      </c>
      <c r="H286" t="s">
        <v>231</v>
      </c>
      <c r="I286" t="s">
        <v>232</v>
      </c>
      <c r="J286" t="s">
        <v>277</v>
      </c>
      <c r="K286" t="s">
        <v>278</v>
      </c>
      <c r="L286" t="n">
        <v>604</v>
      </c>
      <c r="M286" t="n">
        <v>0.06</v>
      </c>
      <c r="N286" t="n">
        <v>45.6</v>
      </c>
      <c r="O286" t="s">
        <v>269</v>
      </c>
      <c r="P286" t="s">
        <v>270</v>
      </c>
      <c r="Q286" t="s">
        <v>237</v>
      </c>
      <c r="R286" t="s">
        <v>231</v>
      </c>
      <c r="S286" t="s">
        <v>232</v>
      </c>
    </row>
    <row r="287" spans="1:19">
      <c r="A287" s="1" t="n">
        <v>32842</v>
      </c>
      <c r="B287" t="s">
        <v>271</v>
      </c>
      <c r="C287" t="n">
        <v>4</v>
      </c>
      <c r="D287" t="s">
        <v>228</v>
      </c>
      <c r="E287" t="s">
        <v>36</v>
      </c>
      <c r="F287" t="s">
        <v>229</v>
      </c>
      <c r="G287" t="s">
        <v>230</v>
      </c>
      <c r="H287" t="s">
        <v>231</v>
      </c>
      <c r="I287" t="s">
        <v>232</v>
      </c>
      <c r="J287" t="s">
        <v>261</v>
      </c>
      <c r="K287" t="s">
        <v>262</v>
      </c>
      <c r="L287" t="n">
        <v>521</v>
      </c>
      <c r="M287" t="n">
        <v>0.01</v>
      </c>
      <c r="N287" t="n">
        <v>46.6</v>
      </c>
      <c r="O287" t="s">
        <v>269</v>
      </c>
      <c r="P287" t="s">
        <v>270</v>
      </c>
      <c r="Q287" t="s">
        <v>237</v>
      </c>
      <c r="R287" t="s">
        <v>231</v>
      </c>
      <c r="S287" t="s">
        <v>232</v>
      </c>
    </row>
    <row r="288" spans="1:19">
      <c r="A288" s="1" t="n">
        <v>32873</v>
      </c>
      <c r="B288" t="s">
        <v>227</v>
      </c>
      <c r="C288" t="n">
        <v>1</v>
      </c>
      <c r="D288" t="s">
        <v>257</v>
      </c>
      <c r="E288" t="s">
        <v>258</v>
      </c>
      <c r="F288" t="s">
        <v>229</v>
      </c>
      <c r="G288" t="s">
        <v>230</v>
      </c>
      <c r="H288" t="s">
        <v>231</v>
      </c>
      <c r="I288" t="s">
        <v>232</v>
      </c>
      <c r="J288" t="s">
        <v>248</v>
      </c>
      <c r="K288" t="s">
        <v>249</v>
      </c>
      <c r="L288" t="n">
        <v>247</v>
      </c>
      <c r="M288" t="n">
        <v>0.02</v>
      </c>
      <c r="N288" t="n">
        <v>0</v>
      </c>
    </row>
    <row r="289" spans="1:19">
      <c r="A289" s="1" t="n">
        <v>32873</v>
      </c>
      <c r="B289" t="s">
        <v>227</v>
      </c>
      <c r="C289" t="n">
        <v>2</v>
      </c>
      <c r="D289" t="s">
        <v>228</v>
      </c>
      <c r="E289" t="s">
        <v>36</v>
      </c>
      <c r="F289" t="s">
        <v>229</v>
      </c>
      <c r="G289" t="s">
        <v>230</v>
      </c>
      <c r="H289" t="s">
        <v>231</v>
      </c>
      <c r="I289" t="s">
        <v>232</v>
      </c>
      <c r="J289" t="s">
        <v>233</v>
      </c>
      <c r="K289" t="s">
        <v>234</v>
      </c>
      <c r="L289" t="n">
        <v>459</v>
      </c>
      <c r="M289" t="n">
        <v>0.1</v>
      </c>
      <c r="N289" t="n">
        <v>36.1</v>
      </c>
      <c r="O289" t="s">
        <v>235</v>
      </c>
      <c r="P289" t="s">
        <v>236</v>
      </c>
      <c r="Q289" t="s">
        <v>237</v>
      </c>
      <c r="R289" t="s">
        <v>231</v>
      </c>
      <c r="S289" t="s">
        <v>232</v>
      </c>
    </row>
    <row r="290" spans="1:19">
      <c r="A290" s="1" t="n">
        <v>32873</v>
      </c>
      <c r="B290" t="s">
        <v>227</v>
      </c>
      <c r="C290" t="n">
        <v>11</v>
      </c>
      <c r="D290" t="s">
        <v>228</v>
      </c>
      <c r="E290" t="s">
        <v>36</v>
      </c>
      <c r="F290" t="s">
        <v>229</v>
      </c>
      <c r="G290" t="s">
        <v>230</v>
      </c>
      <c r="H290" t="s">
        <v>231</v>
      </c>
      <c r="I290" t="s">
        <v>232</v>
      </c>
      <c r="J290" t="s">
        <v>233</v>
      </c>
      <c r="K290" t="s">
        <v>234</v>
      </c>
      <c r="L290" t="n">
        <v>647</v>
      </c>
      <c r="M290" t="n">
        <v>0.1</v>
      </c>
      <c r="N290" t="n">
        <v>35.9</v>
      </c>
      <c r="O290" t="s">
        <v>235</v>
      </c>
      <c r="P290" t="s">
        <v>236</v>
      </c>
      <c r="Q290" t="s">
        <v>237</v>
      </c>
      <c r="R290" t="s">
        <v>231</v>
      </c>
      <c r="S290" t="s">
        <v>232</v>
      </c>
    </row>
    <row r="291" spans="1:19">
      <c r="A291" s="1" t="n">
        <v>32873</v>
      </c>
      <c r="B291" t="s">
        <v>271</v>
      </c>
      <c r="C291" t="n">
        <v>1</v>
      </c>
      <c r="D291" t="s">
        <v>228</v>
      </c>
      <c r="E291" t="s">
        <v>36</v>
      </c>
      <c r="F291" t="s">
        <v>229</v>
      </c>
      <c r="G291" t="s">
        <v>230</v>
      </c>
      <c r="H291" t="s">
        <v>231</v>
      </c>
      <c r="I291" t="s">
        <v>232</v>
      </c>
      <c r="J291" t="s">
        <v>277</v>
      </c>
      <c r="K291" t="s">
        <v>278</v>
      </c>
      <c r="L291" t="n">
        <v>268</v>
      </c>
      <c r="M291" t="n">
        <v>0.03</v>
      </c>
      <c r="N291" t="n">
        <v>41.8</v>
      </c>
      <c r="O291" t="s">
        <v>269</v>
      </c>
      <c r="P291" t="s">
        <v>270</v>
      </c>
      <c r="Q291" t="s">
        <v>237</v>
      </c>
      <c r="R291" t="s">
        <v>231</v>
      </c>
      <c r="S291" t="s">
        <v>232</v>
      </c>
    </row>
    <row r="292" spans="1:19">
      <c r="A292" s="1" t="n">
        <v>32873</v>
      </c>
      <c r="B292" t="s">
        <v>271</v>
      </c>
      <c r="C292" t="n">
        <v>2</v>
      </c>
      <c r="D292" t="s">
        <v>228</v>
      </c>
      <c r="E292" t="s">
        <v>36</v>
      </c>
      <c r="F292" t="s">
        <v>229</v>
      </c>
      <c r="G292" t="s">
        <v>230</v>
      </c>
      <c r="H292" t="s">
        <v>231</v>
      </c>
      <c r="I292" t="s">
        <v>232</v>
      </c>
      <c r="J292" t="s">
        <v>292</v>
      </c>
      <c r="K292" t="s">
        <v>293</v>
      </c>
      <c r="L292" t="n">
        <v>464</v>
      </c>
      <c r="M292" t="n">
        <v>0.05</v>
      </c>
      <c r="N292" t="n">
        <v>39.6</v>
      </c>
      <c r="O292" t="s">
        <v>269</v>
      </c>
      <c r="P292" t="s">
        <v>270</v>
      </c>
      <c r="Q292" t="s">
        <v>237</v>
      </c>
      <c r="R292" t="s">
        <v>231</v>
      </c>
      <c r="S292" t="s">
        <v>232</v>
      </c>
    </row>
    <row r="293" spans="1:19">
      <c r="A293" s="1" t="n">
        <v>32873</v>
      </c>
      <c r="B293" t="s">
        <v>271</v>
      </c>
      <c r="C293" t="n">
        <v>3</v>
      </c>
      <c r="D293" t="s">
        <v>228</v>
      </c>
      <c r="E293" t="s">
        <v>36</v>
      </c>
      <c r="F293" t="s">
        <v>229</v>
      </c>
      <c r="G293" t="s">
        <v>230</v>
      </c>
      <c r="H293" t="s">
        <v>231</v>
      </c>
      <c r="I293" t="s">
        <v>232</v>
      </c>
      <c r="J293" t="s">
        <v>233</v>
      </c>
      <c r="K293" t="s">
        <v>234</v>
      </c>
      <c r="L293" t="n">
        <v>116</v>
      </c>
      <c r="M293" t="n">
        <v>0.2</v>
      </c>
      <c r="N293" t="n">
        <v>21.6</v>
      </c>
      <c r="O293" t="s">
        <v>269</v>
      </c>
      <c r="P293" t="s">
        <v>270</v>
      </c>
      <c r="Q293" t="s">
        <v>237</v>
      </c>
      <c r="R293" t="s">
        <v>231</v>
      </c>
      <c r="S293" t="s">
        <v>232</v>
      </c>
    </row>
    <row r="294" spans="1:19">
      <c r="A294" s="1" t="n">
        <v>32873</v>
      </c>
      <c r="B294" t="s">
        <v>271</v>
      </c>
      <c r="C294" t="n">
        <v>4</v>
      </c>
      <c r="D294" t="s">
        <v>228</v>
      </c>
      <c r="E294" t="s">
        <v>36</v>
      </c>
      <c r="F294" t="s">
        <v>229</v>
      </c>
      <c r="G294" t="s">
        <v>230</v>
      </c>
      <c r="H294" t="s">
        <v>231</v>
      </c>
      <c r="I294" t="s">
        <v>232</v>
      </c>
      <c r="J294" t="s">
        <v>233</v>
      </c>
      <c r="K294" t="s">
        <v>234</v>
      </c>
      <c r="L294" t="n">
        <v>271</v>
      </c>
      <c r="M294" t="n">
        <v>0.04</v>
      </c>
      <c r="N294" t="n">
        <v>41.1</v>
      </c>
      <c r="O294" t="s">
        <v>269</v>
      </c>
      <c r="P294" t="s">
        <v>270</v>
      </c>
      <c r="Q294" t="s">
        <v>237</v>
      </c>
      <c r="R294" t="s">
        <v>231</v>
      </c>
      <c r="S294" t="s">
        <v>232</v>
      </c>
    </row>
    <row r="295" spans="1:19">
      <c r="A295" s="1" t="n">
        <v>32873</v>
      </c>
      <c r="B295" t="s">
        <v>271</v>
      </c>
      <c r="C295" t="n">
        <v>5</v>
      </c>
      <c r="D295" t="s">
        <v>228</v>
      </c>
      <c r="E295" t="s">
        <v>36</v>
      </c>
      <c r="F295" t="s">
        <v>229</v>
      </c>
      <c r="G295" t="s">
        <v>230</v>
      </c>
      <c r="H295" t="s">
        <v>231</v>
      </c>
      <c r="I295" t="s">
        <v>232</v>
      </c>
      <c r="J295" t="s">
        <v>261</v>
      </c>
      <c r="K295" t="s">
        <v>262</v>
      </c>
      <c r="L295" t="n">
        <v>64</v>
      </c>
      <c r="M295" t="n">
        <v>0.02</v>
      </c>
      <c r="N295" t="n">
        <v>46.1</v>
      </c>
      <c r="O295" t="s">
        <v>269</v>
      </c>
      <c r="P295" t="s">
        <v>270</v>
      </c>
      <c r="Q295" t="s">
        <v>237</v>
      </c>
      <c r="R295" t="s">
        <v>231</v>
      </c>
      <c r="S295" t="s">
        <v>232</v>
      </c>
    </row>
    <row r="296" spans="1:19">
      <c r="A296" s="1" t="n">
        <v>32873</v>
      </c>
      <c r="B296" t="s">
        <v>271</v>
      </c>
      <c r="C296" t="n">
        <v>6</v>
      </c>
      <c r="D296" t="s">
        <v>228</v>
      </c>
      <c r="E296" t="s">
        <v>36</v>
      </c>
      <c r="F296" t="s">
        <v>229</v>
      </c>
      <c r="G296" t="s">
        <v>230</v>
      </c>
      <c r="H296" t="s">
        <v>231</v>
      </c>
      <c r="I296" t="s">
        <v>232</v>
      </c>
      <c r="J296" t="s">
        <v>261</v>
      </c>
      <c r="K296" t="s">
        <v>262</v>
      </c>
      <c r="L296" t="n">
        <v>179</v>
      </c>
      <c r="M296" t="n">
        <v>0.02</v>
      </c>
      <c r="N296" t="n">
        <v>46.1</v>
      </c>
      <c r="O296" t="s">
        <v>269</v>
      </c>
      <c r="P296" t="s">
        <v>270</v>
      </c>
      <c r="Q296" t="s">
        <v>237</v>
      </c>
      <c r="R296" t="s">
        <v>231</v>
      </c>
      <c r="S296" t="s">
        <v>232</v>
      </c>
    </row>
    <row r="297" spans="1:19">
      <c r="A297" s="1" t="n">
        <v>32904</v>
      </c>
      <c r="B297" t="s">
        <v>227</v>
      </c>
      <c r="C297" t="n">
        <v>1</v>
      </c>
      <c r="D297" t="s">
        <v>228</v>
      </c>
      <c r="E297" t="s">
        <v>36</v>
      </c>
      <c r="F297" t="s">
        <v>229</v>
      </c>
      <c r="G297" t="s">
        <v>230</v>
      </c>
      <c r="H297" t="s">
        <v>231</v>
      </c>
      <c r="I297" t="s">
        <v>232</v>
      </c>
      <c r="J297" t="s">
        <v>267</v>
      </c>
      <c r="K297" t="s">
        <v>268</v>
      </c>
      <c r="L297" t="n">
        <v>282</v>
      </c>
      <c r="M297" t="n">
        <v>0.1</v>
      </c>
      <c r="N297" t="n">
        <v>32.3</v>
      </c>
      <c r="O297" t="s">
        <v>235</v>
      </c>
      <c r="P297" t="s">
        <v>236</v>
      </c>
      <c r="Q297" t="s">
        <v>237</v>
      </c>
      <c r="R297" t="s">
        <v>231</v>
      </c>
      <c r="S297" t="s">
        <v>232</v>
      </c>
    </row>
    <row r="298" spans="1:19">
      <c r="A298" s="1" t="n">
        <v>32904</v>
      </c>
      <c r="B298" t="s">
        <v>227</v>
      </c>
      <c r="C298" t="n">
        <v>2</v>
      </c>
      <c r="D298" t="s">
        <v>238</v>
      </c>
      <c r="E298" t="s">
        <v>239</v>
      </c>
      <c r="F298" t="s">
        <v>229</v>
      </c>
      <c r="G298" t="s">
        <v>230</v>
      </c>
      <c r="H298" t="s">
        <v>231</v>
      </c>
      <c r="I298" t="s">
        <v>232</v>
      </c>
      <c r="J298" t="s">
        <v>248</v>
      </c>
      <c r="K298" t="s">
        <v>249</v>
      </c>
      <c r="L298" t="n">
        <v>3</v>
      </c>
      <c r="M298" t="n">
        <v>0</v>
      </c>
      <c r="N298" t="n">
        <v>0</v>
      </c>
    </row>
    <row r="299" spans="1:19">
      <c r="A299" s="1" t="n">
        <v>32904</v>
      </c>
      <c r="B299" t="s">
        <v>227</v>
      </c>
      <c r="C299" t="n">
        <v>4</v>
      </c>
      <c r="D299" t="s">
        <v>257</v>
      </c>
      <c r="E299" t="s">
        <v>258</v>
      </c>
      <c r="F299" t="s">
        <v>229</v>
      </c>
      <c r="G299" t="s">
        <v>230</v>
      </c>
      <c r="H299" t="s">
        <v>231</v>
      </c>
      <c r="I299" t="s">
        <v>232</v>
      </c>
      <c r="J299" t="s">
        <v>248</v>
      </c>
      <c r="K299" t="s">
        <v>249</v>
      </c>
      <c r="L299" t="n">
        <v>147</v>
      </c>
      <c r="M299" t="n">
        <v>0.1</v>
      </c>
      <c r="N299" t="n">
        <v>0</v>
      </c>
    </row>
    <row r="300" spans="1:19">
      <c r="A300" s="1" t="n">
        <v>32904</v>
      </c>
      <c r="B300" t="s">
        <v>227</v>
      </c>
      <c r="C300" t="n">
        <v>12</v>
      </c>
      <c r="D300" t="s">
        <v>228</v>
      </c>
      <c r="E300" t="s">
        <v>36</v>
      </c>
      <c r="F300" t="s">
        <v>229</v>
      </c>
      <c r="G300" t="s">
        <v>230</v>
      </c>
      <c r="H300" t="s">
        <v>231</v>
      </c>
      <c r="I300" t="s">
        <v>232</v>
      </c>
      <c r="J300" t="s">
        <v>233</v>
      </c>
      <c r="K300" t="s">
        <v>234</v>
      </c>
      <c r="L300" t="n">
        <v>652</v>
      </c>
      <c r="M300" t="n">
        <v>0.1</v>
      </c>
      <c r="N300" t="n">
        <v>36.6</v>
      </c>
      <c r="O300" t="s">
        <v>235</v>
      </c>
      <c r="P300" t="s">
        <v>236</v>
      </c>
      <c r="Q300" t="s">
        <v>237</v>
      </c>
      <c r="R300" t="s">
        <v>231</v>
      </c>
      <c r="S300" t="s">
        <v>232</v>
      </c>
    </row>
    <row r="301" spans="1:19">
      <c r="A301" s="1" t="n">
        <v>32904</v>
      </c>
      <c r="B301" t="s">
        <v>271</v>
      </c>
      <c r="C301" t="n">
        <v>1</v>
      </c>
      <c r="D301" t="s">
        <v>228</v>
      </c>
      <c r="E301" t="s">
        <v>36</v>
      </c>
      <c r="F301" t="s">
        <v>229</v>
      </c>
      <c r="G301" t="s">
        <v>230</v>
      </c>
      <c r="H301" t="s">
        <v>231</v>
      </c>
      <c r="I301" t="s">
        <v>232</v>
      </c>
      <c r="J301" t="s">
        <v>277</v>
      </c>
      <c r="K301" t="s">
        <v>278</v>
      </c>
      <c r="L301" t="n">
        <v>380</v>
      </c>
      <c r="M301" t="n">
        <v>0.01</v>
      </c>
      <c r="N301" t="n">
        <v>42.3</v>
      </c>
      <c r="O301" t="s">
        <v>269</v>
      </c>
      <c r="P301" t="s">
        <v>270</v>
      </c>
      <c r="Q301" t="s">
        <v>237</v>
      </c>
      <c r="R301" t="s">
        <v>231</v>
      </c>
      <c r="S301" t="s">
        <v>232</v>
      </c>
    </row>
    <row r="302" spans="1:19">
      <c r="A302" s="1" t="n">
        <v>32904</v>
      </c>
      <c r="B302" t="s">
        <v>271</v>
      </c>
      <c r="C302" t="n">
        <v>2</v>
      </c>
      <c r="D302" t="s">
        <v>228</v>
      </c>
      <c r="E302" t="s">
        <v>36</v>
      </c>
      <c r="F302" t="s">
        <v>229</v>
      </c>
      <c r="G302" t="s">
        <v>230</v>
      </c>
      <c r="H302" t="s">
        <v>231</v>
      </c>
      <c r="I302" t="s">
        <v>232</v>
      </c>
      <c r="J302" t="s">
        <v>267</v>
      </c>
      <c r="K302" t="s">
        <v>268</v>
      </c>
      <c r="L302" t="n">
        <v>377</v>
      </c>
      <c r="M302" t="n">
        <v>0.1</v>
      </c>
      <c r="N302" t="n">
        <v>32.5</v>
      </c>
      <c r="O302" t="s">
        <v>269</v>
      </c>
      <c r="P302" t="s">
        <v>270</v>
      </c>
      <c r="Q302" t="s">
        <v>237</v>
      </c>
      <c r="R302" t="s">
        <v>231</v>
      </c>
      <c r="S302" t="s">
        <v>232</v>
      </c>
    </row>
    <row r="303" spans="1:19">
      <c r="A303" s="1" t="n">
        <v>32904</v>
      </c>
      <c r="B303" t="s">
        <v>287</v>
      </c>
      <c r="C303" t="n">
        <v>1</v>
      </c>
      <c r="D303" t="s">
        <v>288</v>
      </c>
      <c r="E303" t="s">
        <v>289</v>
      </c>
      <c r="F303" t="s">
        <v>229</v>
      </c>
      <c r="G303" t="s">
        <v>230</v>
      </c>
      <c r="H303" t="s">
        <v>231</v>
      </c>
      <c r="I303" t="s">
        <v>232</v>
      </c>
      <c r="J303" t="s">
        <v>279</v>
      </c>
      <c r="K303" t="s">
        <v>280</v>
      </c>
      <c r="L303" t="n">
        <v>72</v>
      </c>
      <c r="M303" t="n">
        <v>0</v>
      </c>
      <c r="N303" t="n">
        <v>0</v>
      </c>
    </row>
    <row r="304" spans="1:19">
      <c r="A304" s="1" t="n">
        <v>32932</v>
      </c>
      <c r="B304" t="s">
        <v>227</v>
      </c>
      <c r="C304" t="n">
        <v>2</v>
      </c>
      <c r="D304" t="s">
        <v>257</v>
      </c>
      <c r="E304" t="s">
        <v>258</v>
      </c>
      <c r="F304" t="s">
        <v>229</v>
      </c>
      <c r="G304" t="s">
        <v>230</v>
      </c>
      <c r="H304" t="s">
        <v>231</v>
      </c>
      <c r="I304" t="s">
        <v>232</v>
      </c>
      <c r="J304" t="s">
        <v>261</v>
      </c>
      <c r="K304" t="s">
        <v>262</v>
      </c>
      <c r="L304" t="n">
        <v>117</v>
      </c>
      <c r="M304" t="n">
        <v>0.17</v>
      </c>
      <c r="N304" t="n">
        <v>0</v>
      </c>
    </row>
    <row r="305" spans="1:19">
      <c r="A305" s="1" t="n">
        <v>32932</v>
      </c>
      <c r="B305" t="s">
        <v>227</v>
      </c>
      <c r="C305" t="n">
        <v>4</v>
      </c>
      <c r="D305" t="s">
        <v>257</v>
      </c>
      <c r="E305" t="s">
        <v>258</v>
      </c>
      <c r="F305" t="s">
        <v>229</v>
      </c>
      <c r="G305" t="s">
        <v>230</v>
      </c>
      <c r="H305" t="s">
        <v>231</v>
      </c>
      <c r="I305" t="s">
        <v>232</v>
      </c>
      <c r="J305" t="s">
        <v>248</v>
      </c>
      <c r="K305" t="s">
        <v>249</v>
      </c>
      <c r="L305" t="n">
        <v>202</v>
      </c>
      <c r="M305" t="n">
        <v>0.17</v>
      </c>
      <c r="N305" t="n">
        <v>0</v>
      </c>
    </row>
    <row r="306" spans="1:19">
      <c r="A306" s="1" t="n">
        <v>32932</v>
      </c>
      <c r="B306" t="s">
        <v>227</v>
      </c>
      <c r="C306" t="n">
        <v>11</v>
      </c>
      <c r="D306" t="s">
        <v>228</v>
      </c>
      <c r="E306" t="s">
        <v>36</v>
      </c>
      <c r="F306" t="s">
        <v>229</v>
      </c>
      <c r="G306" t="s">
        <v>230</v>
      </c>
      <c r="H306" t="s">
        <v>231</v>
      </c>
      <c r="I306" t="s">
        <v>232</v>
      </c>
      <c r="J306" t="s">
        <v>233</v>
      </c>
      <c r="K306" t="s">
        <v>234</v>
      </c>
      <c r="L306" t="n">
        <v>323</v>
      </c>
      <c r="M306" t="n">
        <v>0.1</v>
      </c>
      <c r="N306" t="n">
        <v>35.6</v>
      </c>
      <c r="O306" t="s">
        <v>235</v>
      </c>
      <c r="P306" t="s">
        <v>236</v>
      </c>
      <c r="Q306" t="s">
        <v>237</v>
      </c>
      <c r="R306" t="s">
        <v>231</v>
      </c>
      <c r="S306" t="s">
        <v>232</v>
      </c>
    </row>
    <row r="307" spans="1:19">
      <c r="A307" s="1" t="n">
        <v>32932</v>
      </c>
      <c r="B307" t="s">
        <v>227</v>
      </c>
      <c r="C307" t="n">
        <v>12</v>
      </c>
      <c r="D307" t="s">
        <v>228</v>
      </c>
      <c r="E307" t="s">
        <v>36</v>
      </c>
      <c r="F307" t="s">
        <v>229</v>
      </c>
      <c r="G307" t="s">
        <v>230</v>
      </c>
      <c r="H307" t="s">
        <v>231</v>
      </c>
      <c r="I307" t="s">
        <v>232</v>
      </c>
      <c r="J307" t="s">
        <v>233</v>
      </c>
      <c r="K307" t="s">
        <v>234</v>
      </c>
      <c r="L307" t="n">
        <v>438</v>
      </c>
      <c r="M307" t="n">
        <v>0.1</v>
      </c>
      <c r="N307" t="n">
        <v>36.5</v>
      </c>
      <c r="O307" t="s">
        <v>235</v>
      </c>
      <c r="P307" t="s">
        <v>236</v>
      </c>
      <c r="Q307" t="s">
        <v>237</v>
      </c>
      <c r="R307" t="s">
        <v>231</v>
      </c>
      <c r="S307" t="s">
        <v>232</v>
      </c>
    </row>
    <row r="308" spans="1:19">
      <c r="A308" s="1" t="n">
        <v>32932</v>
      </c>
      <c r="B308" t="s">
        <v>271</v>
      </c>
      <c r="C308" t="n">
        <v>2</v>
      </c>
      <c r="D308" t="s">
        <v>259</v>
      </c>
      <c r="E308" t="s">
        <v>260</v>
      </c>
      <c r="F308" t="s">
        <v>229</v>
      </c>
      <c r="G308" t="s">
        <v>230</v>
      </c>
      <c r="H308" t="s">
        <v>231</v>
      </c>
      <c r="I308" t="s">
        <v>232</v>
      </c>
      <c r="J308" t="s">
        <v>277</v>
      </c>
      <c r="K308" t="s">
        <v>278</v>
      </c>
      <c r="L308" t="n">
        <v>43</v>
      </c>
      <c r="M308" t="n">
        <v>0.44</v>
      </c>
      <c r="N308" t="n">
        <v>0</v>
      </c>
    </row>
    <row r="309" spans="1:19">
      <c r="A309" s="1" t="n">
        <v>32932</v>
      </c>
      <c r="B309" t="s">
        <v>271</v>
      </c>
      <c r="C309" t="n">
        <v>4</v>
      </c>
      <c r="D309" t="s">
        <v>259</v>
      </c>
      <c r="E309" t="s">
        <v>260</v>
      </c>
      <c r="F309" t="s">
        <v>229</v>
      </c>
      <c r="G309" t="s">
        <v>230</v>
      </c>
      <c r="H309" t="s">
        <v>231</v>
      </c>
      <c r="I309" t="s">
        <v>232</v>
      </c>
      <c r="J309" t="s">
        <v>277</v>
      </c>
      <c r="K309" t="s">
        <v>278</v>
      </c>
      <c r="L309" t="n">
        <v>40</v>
      </c>
      <c r="M309" t="n">
        <v>0.47</v>
      </c>
      <c r="N309" t="n">
        <v>0</v>
      </c>
    </row>
    <row r="310" spans="1:19">
      <c r="A310" s="1" t="n">
        <v>32932</v>
      </c>
      <c r="B310" t="s">
        <v>271</v>
      </c>
      <c r="C310" t="n">
        <v>5</v>
      </c>
      <c r="D310" t="s">
        <v>228</v>
      </c>
      <c r="E310" t="s">
        <v>36</v>
      </c>
      <c r="F310" t="s">
        <v>229</v>
      </c>
      <c r="G310" t="s">
        <v>230</v>
      </c>
      <c r="H310" t="s">
        <v>231</v>
      </c>
      <c r="I310" t="s">
        <v>232</v>
      </c>
      <c r="J310" t="s">
        <v>277</v>
      </c>
      <c r="K310" t="s">
        <v>278</v>
      </c>
      <c r="L310" t="n">
        <v>256</v>
      </c>
      <c r="M310" t="n">
        <v>0.01</v>
      </c>
      <c r="N310" t="n">
        <v>43.1</v>
      </c>
      <c r="O310" t="s">
        <v>269</v>
      </c>
      <c r="P310" t="s">
        <v>270</v>
      </c>
      <c r="Q310" t="s">
        <v>237</v>
      </c>
      <c r="R310" t="s">
        <v>231</v>
      </c>
      <c r="S310" t="s">
        <v>232</v>
      </c>
    </row>
    <row r="311" spans="1:19">
      <c r="A311" s="1" t="n">
        <v>32932</v>
      </c>
      <c r="B311" t="s">
        <v>271</v>
      </c>
      <c r="C311" t="n">
        <v>6</v>
      </c>
      <c r="D311" t="s">
        <v>228</v>
      </c>
      <c r="E311" t="s">
        <v>36</v>
      </c>
      <c r="F311" t="s">
        <v>229</v>
      </c>
      <c r="G311" t="s">
        <v>230</v>
      </c>
      <c r="H311" t="s">
        <v>231</v>
      </c>
      <c r="I311" t="s">
        <v>232</v>
      </c>
      <c r="J311" t="s">
        <v>277</v>
      </c>
      <c r="K311" t="s">
        <v>278</v>
      </c>
      <c r="L311" t="n">
        <v>668</v>
      </c>
      <c r="M311" t="n">
        <v>0.03</v>
      </c>
      <c r="N311" t="n">
        <v>42.1</v>
      </c>
      <c r="O311" t="s">
        <v>269</v>
      </c>
      <c r="P311" t="s">
        <v>270</v>
      </c>
      <c r="Q311" t="s">
        <v>237</v>
      </c>
      <c r="R311" t="s">
        <v>231</v>
      </c>
      <c r="S311" t="s">
        <v>232</v>
      </c>
    </row>
    <row r="312" spans="1:19">
      <c r="A312" s="1" t="n">
        <v>32932</v>
      </c>
      <c r="B312" t="s">
        <v>271</v>
      </c>
      <c r="C312" t="n">
        <v>7</v>
      </c>
      <c r="D312" t="s">
        <v>228</v>
      </c>
      <c r="E312" t="s">
        <v>36</v>
      </c>
      <c r="F312" t="s">
        <v>229</v>
      </c>
      <c r="G312" t="s">
        <v>230</v>
      </c>
      <c r="H312" t="s">
        <v>231</v>
      </c>
      <c r="I312" t="s">
        <v>232</v>
      </c>
      <c r="J312" t="s">
        <v>233</v>
      </c>
      <c r="K312" t="s">
        <v>234</v>
      </c>
      <c r="L312" t="n">
        <v>390</v>
      </c>
      <c r="M312" t="n">
        <v>0.24</v>
      </c>
      <c r="N312" t="n">
        <v>22</v>
      </c>
      <c r="O312" t="s">
        <v>269</v>
      </c>
      <c r="P312" t="s">
        <v>270</v>
      </c>
      <c r="Q312" t="s">
        <v>237</v>
      </c>
      <c r="R312" t="s">
        <v>231</v>
      </c>
      <c r="S312" t="s">
        <v>232</v>
      </c>
    </row>
    <row r="313" spans="1:19">
      <c r="A313" s="1" t="n">
        <v>32932</v>
      </c>
      <c r="B313" t="s">
        <v>271</v>
      </c>
      <c r="C313" t="n">
        <v>8</v>
      </c>
      <c r="D313" t="s">
        <v>228</v>
      </c>
      <c r="E313" t="s">
        <v>36</v>
      </c>
      <c r="F313" t="s">
        <v>229</v>
      </c>
      <c r="G313" t="s">
        <v>230</v>
      </c>
      <c r="H313" t="s">
        <v>231</v>
      </c>
      <c r="I313" t="s">
        <v>232</v>
      </c>
      <c r="J313" t="s">
        <v>233</v>
      </c>
      <c r="K313" t="s">
        <v>234</v>
      </c>
      <c r="L313" t="n">
        <v>470</v>
      </c>
      <c r="M313" t="n">
        <v>0.01</v>
      </c>
      <c r="N313" t="n">
        <v>45.4</v>
      </c>
      <c r="O313" t="s">
        <v>269</v>
      </c>
      <c r="P313" t="s">
        <v>270</v>
      </c>
      <c r="Q313" t="s">
        <v>237</v>
      </c>
      <c r="R313" t="s">
        <v>231</v>
      </c>
      <c r="S313" t="s">
        <v>232</v>
      </c>
    </row>
    <row r="314" spans="1:19">
      <c r="A314" s="1" t="n">
        <v>32932</v>
      </c>
      <c r="B314" t="s">
        <v>271</v>
      </c>
      <c r="C314" t="n">
        <v>9</v>
      </c>
      <c r="D314" t="s">
        <v>228</v>
      </c>
      <c r="E314" t="s">
        <v>36</v>
      </c>
      <c r="F314" t="s">
        <v>229</v>
      </c>
      <c r="G314" t="s">
        <v>230</v>
      </c>
      <c r="H314" t="s">
        <v>231</v>
      </c>
      <c r="I314" t="s">
        <v>232</v>
      </c>
      <c r="J314" t="s">
        <v>233</v>
      </c>
      <c r="K314" t="s">
        <v>234</v>
      </c>
      <c r="L314" t="n">
        <v>199</v>
      </c>
      <c r="M314" t="n">
        <v>0.01</v>
      </c>
      <c r="N314" t="n">
        <v>45.4</v>
      </c>
      <c r="O314" t="s">
        <v>269</v>
      </c>
      <c r="P314" t="s">
        <v>270</v>
      </c>
      <c r="Q314" t="s">
        <v>237</v>
      </c>
      <c r="R314" t="s">
        <v>231</v>
      </c>
      <c r="S314" t="s">
        <v>232</v>
      </c>
    </row>
    <row r="315" spans="1:19">
      <c r="A315" s="1" t="n">
        <v>32932</v>
      </c>
      <c r="B315" t="s">
        <v>271</v>
      </c>
      <c r="C315" t="n">
        <v>10</v>
      </c>
      <c r="D315" t="s">
        <v>228</v>
      </c>
      <c r="E315" t="s">
        <v>36</v>
      </c>
      <c r="F315" t="s">
        <v>229</v>
      </c>
      <c r="G315" t="s">
        <v>230</v>
      </c>
      <c r="H315" t="s">
        <v>231</v>
      </c>
      <c r="I315" t="s">
        <v>232</v>
      </c>
      <c r="J315" t="s">
        <v>261</v>
      </c>
      <c r="K315" t="s">
        <v>262</v>
      </c>
      <c r="L315" t="n">
        <v>263</v>
      </c>
      <c r="M315" t="n">
        <v>0.02</v>
      </c>
      <c r="N315" t="n">
        <v>45.9</v>
      </c>
      <c r="O315" t="s">
        <v>269</v>
      </c>
      <c r="P315" t="s">
        <v>270</v>
      </c>
      <c r="Q315" t="s">
        <v>237</v>
      </c>
      <c r="R315" t="s">
        <v>231</v>
      </c>
      <c r="S315" t="s">
        <v>232</v>
      </c>
    </row>
    <row r="316" spans="1:19">
      <c r="A316" s="1" t="n">
        <v>32963</v>
      </c>
      <c r="B316" t="s">
        <v>227</v>
      </c>
      <c r="C316" t="n">
        <v>1</v>
      </c>
      <c r="D316" t="s">
        <v>228</v>
      </c>
      <c r="E316" t="s">
        <v>36</v>
      </c>
      <c r="F316" t="s">
        <v>229</v>
      </c>
      <c r="G316" t="s">
        <v>230</v>
      </c>
      <c r="H316" t="s">
        <v>231</v>
      </c>
      <c r="I316" t="s">
        <v>232</v>
      </c>
      <c r="J316" t="s">
        <v>290</v>
      </c>
      <c r="K316" t="s">
        <v>291</v>
      </c>
      <c r="L316" t="n">
        <v>423</v>
      </c>
      <c r="M316" t="n">
        <v>1</v>
      </c>
      <c r="N316" t="n">
        <v>28.6</v>
      </c>
      <c r="O316" t="s">
        <v>235</v>
      </c>
      <c r="P316" t="s">
        <v>236</v>
      </c>
      <c r="Q316" t="s">
        <v>237</v>
      </c>
      <c r="R316" t="s">
        <v>231</v>
      </c>
      <c r="S316" t="s">
        <v>232</v>
      </c>
    </row>
    <row r="317" spans="1:19">
      <c r="A317" s="1" t="n">
        <v>32963</v>
      </c>
      <c r="B317" t="s">
        <v>227</v>
      </c>
      <c r="C317" t="n">
        <v>2</v>
      </c>
      <c r="D317" t="s">
        <v>228</v>
      </c>
      <c r="E317" t="s">
        <v>36</v>
      </c>
      <c r="F317" t="s">
        <v>229</v>
      </c>
      <c r="G317" t="s">
        <v>230</v>
      </c>
      <c r="H317" t="s">
        <v>231</v>
      </c>
      <c r="I317" t="s">
        <v>232</v>
      </c>
      <c r="J317" t="s">
        <v>233</v>
      </c>
      <c r="K317" t="s">
        <v>234</v>
      </c>
      <c r="L317" t="n">
        <v>497</v>
      </c>
      <c r="M317" t="n">
        <v>0.1</v>
      </c>
      <c r="N317" t="n">
        <v>35.5</v>
      </c>
      <c r="O317" t="s">
        <v>235</v>
      </c>
      <c r="P317" t="s">
        <v>236</v>
      </c>
      <c r="Q317" t="s">
        <v>237</v>
      </c>
      <c r="R317" t="s">
        <v>231</v>
      </c>
      <c r="S317" t="s">
        <v>232</v>
      </c>
    </row>
    <row r="318" spans="1:19">
      <c r="A318" s="1" t="n">
        <v>32963</v>
      </c>
      <c r="B318" t="s">
        <v>227</v>
      </c>
      <c r="C318" t="n">
        <v>3</v>
      </c>
      <c r="D318" t="s">
        <v>228</v>
      </c>
      <c r="E318" t="s">
        <v>36</v>
      </c>
      <c r="F318" t="s">
        <v>229</v>
      </c>
      <c r="G318" t="s">
        <v>230</v>
      </c>
      <c r="H318" t="s">
        <v>231</v>
      </c>
      <c r="I318" t="s">
        <v>232</v>
      </c>
      <c r="J318" t="s">
        <v>233</v>
      </c>
      <c r="K318" t="s">
        <v>234</v>
      </c>
      <c r="L318" t="n">
        <v>151</v>
      </c>
      <c r="M318" t="n">
        <v>0.2</v>
      </c>
      <c r="N318" t="n">
        <v>22.1</v>
      </c>
      <c r="O318" t="s">
        <v>235</v>
      </c>
      <c r="P318" t="s">
        <v>236</v>
      </c>
      <c r="Q318" t="s">
        <v>237</v>
      </c>
      <c r="R318" t="s">
        <v>231</v>
      </c>
      <c r="S318" t="s">
        <v>232</v>
      </c>
    </row>
    <row r="319" spans="1:19">
      <c r="A319" s="1" t="n">
        <v>32963</v>
      </c>
      <c r="B319" t="s">
        <v>227</v>
      </c>
      <c r="C319" t="n">
        <v>4</v>
      </c>
      <c r="D319" t="s">
        <v>228</v>
      </c>
      <c r="E319" t="s">
        <v>36</v>
      </c>
      <c r="F319" t="s">
        <v>229</v>
      </c>
      <c r="G319" t="s">
        <v>230</v>
      </c>
      <c r="H319" t="s">
        <v>231</v>
      </c>
      <c r="I319" t="s">
        <v>232</v>
      </c>
      <c r="J319" t="s">
        <v>233</v>
      </c>
      <c r="K319" t="s">
        <v>234</v>
      </c>
      <c r="L319" t="n">
        <v>555</v>
      </c>
      <c r="M319" t="n">
        <v>0.1</v>
      </c>
      <c r="N319" t="n">
        <v>35.4</v>
      </c>
      <c r="O319" t="s">
        <v>235</v>
      </c>
      <c r="P319" t="s">
        <v>236</v>
      </c>
      <c r="Q319" t="s">
        <v>237</v>
      </c>
      <c r="R319" t="s">
        <v>231</v>
      </c>
      <c r="S319" t="s">
        <v>232</v>
      </c>
    </row>
    <row r="320" spans="1:19">
      <c r="A320" s="1" t="n">
        <v>32963</v>
      </c>
      <c r="B320" t="s">
        <v>271</v>
      </c>
      <c r="C320" t="n">
        <v>2</v>
      </c>
      <c r="D320" t="s">
        <v>259</v>
      </c>
      <c r="E320" t="s">
        <v>260</v>
      </c>
      <c r="F320" t="s">
        <v>229</v>
      </c>
      <c r="G320" t="s">
        <v>230</v>
      </c>
      <c r="H320" t="s">
        <v>231</v>
      </c>
      <c r="I320" t="s">
        <v>232</v>
      </c>
      <c r="J320" t="s">
        <v>248</v>
      </c>
      <c r="K320" t="s">
        <v>249</v>
      </c>
      <c r="L320" t="n">
        <v>148</v>
      </c>
      <c r="M320" t="n">
        <v>0.64</v>
      </c>
      <c r="N320" t="n">
        <v>0</v>
      </c>
    </row>
    <row r="321" spans="1:19">
      <c r="A321" s="1" t="n">
        <v>32963</v>
      </c>
      <c r="B321" t="s">
        <v>271</v>
      </c>
      <c r="C321" t="n">
        <v>3</v>
      </c>
      <c r="D321" t="s">
        <v>228</v>
      </c>
      <c r="E321" t="s">
        <v>36</v>
      </c>
      <c r="F321" t="s">
        <v>229</v>
      </c>
      <c r="G321" t="s">
        <v>230</v>
      </c>
      <c r="H321" t="s">
        <v>231</v>
      </c>
      <c r="I321" t="s">
        <v>232</v>
      </c>
      <c r="J321" t="s">
        <v>277</v>
      </c>
      <c r="K321" t="s">
        <v>278</v>
      </c>
      <c r="L321" t="n">
        <v>656</v>
      </c>
      <c r="M321" t="n">
        <v>0.01</v>
      </c>
      <c r="N321" t="n">
        <v>47.9</v>
      </c>
      <c r="O321" t="s">
        <v>269</v>
      </c>
      <c r="P321" t="s">
        <v>270</v>
      </c>
      <c r="Q321" t="s">
        <v>237</v>
      </c>
      <c r="R321" t="s">
        <v>231</v>
      </c>
      <c r="S321" t="s">
        <v>232</v>
      </c>
    </row>
    <row r="322" spans="1:19">
      <c r="A322" s="1" t="n">
        <v>32963</v>
      </c>
      <c r="B322" t="s">
        <v>271</v>
      </c>
      <c r="C322" t="n">
        <v>4</v>
      </c>
      <c r="D322" t="s">
        <v>228</v>
      </c>
      <c r="E322" t="s">
        <v>36</v>
      </c>
      <c r="F322" t="s">
        <v>229</v>
      </c>
      <c r="G322" t="s">
        <v>230</v>
      </c>
      <c r="H322" t="s">
        <v>231</v>
      </c>
      <c r="I322" t="s">
        <v>232</v>
      </c>
      <c r="J322" t="s">
        <v>267</v>
      </c>
      <c r="K322" t="s">
        <v>268</v>
      </c>
      <c r="L322" t="n">
        <v>508</v>
      </c>
      <c r="M322" t="n">
        <v>0.07000000000000001</v>
      </c>
      <c r="N322" t="n">
        <v>32.4</v>
      </c>
      <c r="O322" t="s">
        <v>269</v>
      </c>
      <c r="P322" t="s">
        <v>270</v>
      </c>
      <c r="Q322" t="s">
        <v>237</v>
      </c>
      <c r="R322" t="s">
        <v>231</v>
      </c>
      <c r="S322" t="s">
        <v>232</v>
      </c>
    </row>
    <row r="323" spans="1:19">
      <c r="A323" s="1" t="n">
        <v>32963</v>
      </c>
      <c r="B323" t="s">
        <v>271</v>
      </c>
      <c r="C323" t="n">
        <v>5</v>
      </c>
      <c r="D323" t="s">
        <v>228</v>
      </c>
      <c r="E323" t="s">
        <v>36</v>
      </c>
      <c r="F323" t="s">
        <v>229</v>
      </c>
      <c r="G323" t="s">
        <v>230</v>
      </c>
      <c r="H323" t="s">
        <v>231</v>
      </c>
      <c r="I323" t="s">
        <v>232</v>
      </c>
      <c r="J323" t="s">
        <v>233</v>
      </c>
      <c r="K323" t="s">
        <v>234</v>
      </c>
      <c r="L323" t="n">
        <v>81</v>
      </c>
      <c r="M323" t="n">
        <v>0.15</v>
      </c>
      <c r="N323" t="n">
        <v>21.9</v>
      </c>
      <c r="O323" t="s">
        <v>269</v>
      </c>
      <c r="P323" t="s">
        <v>270</v>
      </c>
      <c r="Q323" t="s">
        <v>237</v>
      </c>
      <c r="R323" t="s">
        <v>231</v>
      </c>
      <c r="S323" t="s">
        <v>232</v>
      </c>
    </row>
    <row r="324" spans="1:19">
      <c r="A324" s="1" t="n">
        <v>32993</v>
      </c>
      <c r="B324" t="s">
        <v>227</v>
      </c>
      <c r="C324" t="n">
        <v>1</v>
      </c>
      <c r="D324" t="s">
        <v>228</v>
      </c>
      <c r="E324" t="s">
        <v>36</v>
      </c>
      <c r="F324" t="s">
        <v>229</v>
      </c>
      <c r="G324" t="s">
        <v>230</v>
      </c>
      <c r="H324" t="s">
        <v>231</v>
      </c>
      <c r="I324" t="s">
        <v>232</v>
      </c>
      <c r="J324" t="s">
        <v>233</v>
      </c>
      <c r="K324" t="s">
        <v>234</v>
      </c>
      <c r="L324" t="n">
        <v>941</v>
      </c>
      <c r="M324" t="n">
        <v>0.1</v>
      </c>
      <c r="N324" t="n">
        <v>36.1</v>
      </c>
      <c r="O324" t="s">
        <v>235</v>
      </c>
      <c r="P324" t="s">
        <v>236</v>
      </c>
      <c r="Q324" t="s">
        <v>237</v>
      </c>
      <c r="R324" t="s">
        <v>231</v>
      </c>
      <c r="S324" t="s">
        <v>232</v>
      </c>
    </row>
    <row r="325" spans="1:19">
      <c r="A325" s="1" t="n">
        <v>32993</v>
      </c>
      <c r="B325" t="s">
        <v>271</v>
      </c>
      <c r="C325" t="n">
        <v>2</v>
      </c>
      <c r="D325" t="s">
        <v>259</v>
      </c>
      <c r="E325" t="s">
        <v>260</v>
      </c>
      <c r="F325" t="s">
        <v>229</v>
      </c>
      <c r="G325" t="s">
        <v>230</v>
      </c>
      <c r="H325" t="s">
        <v>231</v>
      </c>
      <c r="I325" t="s">
        <v>232</v>
      </c>
      <c r="J325" t="s">
        <v>277</v>
      </c>
      <c r="K325" t="s">
        <v>278</v>
      </c>
      <c r="L325" t="n">
        <v>62</v>
      </c>
      <c r="M325" t="n">
        <v>0.44</v>
      </c>
      <c r="N325" t="n">
        <v>0</v>
      </c>
    </row>
    <row r="326" spans="1:19">
      <c r="A326" s="1" t="n">
        <v>32993</v>
      </c>
      <c r="B326" t="s">
        <v>271</v>
      </c>
      <c r="C326" t="n">
        <v>4</v>
      </c>
      <c r="D326" t="s">
        <v>257</v>
      </c>
      <c r="E326" t="s">
        <v>258</v>
      </c>
      <c r="F326" t="s">
        <v>229</v>
      </c>
      <c r="G326" t="s">
        <v>230</v>
      </c>
      <c r="H326" t="s">
        <v>231</v>
      </c>
      <c r="I326" t="s">
        <v>232</v>
      </c>
      <c r="J326" t="s">
        <v>277</v>
      </c>
      <c r="K326" t="s">
        <v>278</v>
      </c>
      <c r="L326" t="n">
        <v>81</v>
      </c>
      <c r="M326" t="n">
        <v>0.26</v>
      </c>
      <c r="N326" t="n">
        <v>0</v>
      </c>
    </row>
    <row r="327" spans="1:19">
      <c r="A327" s="1" t="n">
        <v>32993</v>
      </c>
      <c r="B327" t="s">
        <v>271</v>
      </c>
      <c r="C327" t="n">
        <v>5</v>
      </c>
      <c r="D327" t="s">
        <v>228</v>
      </c>
      <c r="E327" t="s">
        <v>36</v>
      </c>
      <c r="F327" t="s">
        <v>229</v>
      </c>
      <c r="G327" t="s">
        <v>230</v>
      </c>
      <c r="H327" t="s">
        <v>231</v>
      </c>
      <c r="I327" t="s">
        <v>232</v>
      </c>
      <c r="J327" t="s">
        <v>277</v>
      </c>
      <c r="K327" t="s">
        <v>278</v>
      </c>
      <c r="L327" t="n">
        <v>201</v>
      </c>
      <c r="M327" t="n">
        <v>0.06</v>
      </c>
      <c r="N327" t="n">
        <v>48.3</v>
      </c>
      <c r="O327" t="s">
        <v>269</v>
      </c>
      <c r="P327" t="s">
        <v>270</v>
      </c>
      <c r="Q327" t="s">
        <v>237</v>
      </c>
      <c r="R327" t="s">
        <v>231</v>
      </c>
      <c r="S327" t="s">
        <v>232</v>
      </c>
    </row>
    <row r="328" spans="1:19">
      <c r="A328" s="1" t="n">
        <v>32993</v>
      </c>
      <c r="B328" t="s">
        <v>271</v>
      </c>
      <c r="C328" t="n">
        <v>6</v>
      </c>
      <c r="D328" t="s">
        <v>228</v>
      </c>
      <c r="E328" t="s">
        <v>36</v>
      </c>
      <c r="F328" t="s">
        <v>229</v>
      </c>
      <c r="G328" t="s">
        <v>230</v>
      </c>
      <c r="H328" t="s">
        <v>231</v>
      </c>
      <c r="I328" t="s">
        <v>232</v>
      </c>
      <c r="J328" t="s">
        <v>277</v>
      </c>
      <c r="K328" t="s">
        <v>278</v>
      </c>
      <c r="L328" t="n">
        <v>404</v>
      </c>
      <c r="M328" t="n">
        <v>0.06</v>
      </c>
      <c r="N328" t="n">
        <v>48.3</v>
      </c>
      <c r="O328" t="s">
        <v>269</v>
      </c>
      <c r="P328" t="s">
        <v>270</v>
      </c>
      <c r="Q328" t="s">
        <v>237</v>
      </c>
      <c r="R328" t="s">
        <v>231</v>
      </c>
      <c r="S328" t="s">
        <v>232</v>
      </c>
    </row>
    <row r="329" spans="1:19">
      <c r="A329" s="1" t="n">
        <v>32993</v>
      </c>
      <c r="B329" t="s">
        <v>271</v>
      </c>
      <c r="C329" t="n">
        <v>7</v>
      </c>
      <c r="D329" t="s">
        <v>228</v>
      </c>
      <c r="E329" t="s">
        <v>36</v>
      </c>
      <c r="F329" t="s">
        <v>229</v>
      </c>
      <c r="G329" t="s">
        <v>230</v>
      </c>
      <c r="H329" t="s">
        <v>231</v>
      </c>
      <c r="I329" t="s">
        <v>232</v>
      </c>
      <c r="J329" t="s">
        <v>267</v>
      </c>
      <c r="K329" t="s">
        <v>268</v>
      </c>
      <c r="L329" t="n">
        <v>126</v>
      </c>
      <c r="M329" t="n">
        <v>0.07000000000000001</v>
      </c>
      <c r="N329" t="n">
        <v>32.4</v>
      </c>
      <c r="O329" t="s">
        <v>269</v>
      </c>
      <c r="P329" t="s">
        <v>270</v>
      </c>
      <c r="Q329" t="s">
        <v>237</v>
      </c>
      <c r="R329" t="s">
        <v>231</v>
      </c>
      <c r="S329" t="s">
        <v>232</v>
      </c>
    </row>
    <row r="330" spans="1:19">
      <c r="A330" s="1" t="n">
        <v>33024</v>
      </c>
      <c r="B330" t="s">
        <v>227</v>
      </c>
      <c r="C330" t="n">
        <v>1</v>
      </c>
      <c r="D330" t="s">
        <v>228</v>
      </c>
      <c r="E330" t="s">
        <v>36</v>
      </c>
      <c r="F330" t="s">
        <v>229</v>
      </c>
      <c r="G330" t="s">
        <v>230</v>
      </c>
      <c r="H330" t="s">
        <v>231</v>
      </c>
      <c r="I330" t="s">
        <v>232</v>
      </c>
      <c r="J330" t="s">
        <v>233</v>
      </c>
      <c r="K330" t="s">
        <v>234</v>
      </c>
      <c r="L330" t="n">
        <v>1285</v>
      </c>
      <c r="M330" t="n">
        <v>0.1</v>
      </c>
      <c r="N330" t="n">
        <v>35.4</v>
      </c>
      <c r="O330" t="s">
        <v>235</v>
      </c>
      <c r="P330" t="s">
        <v>236</v>
      </c>
      <c r="Q330" t="s">
        <v>237</v>
      </c>
      <c r="R330" t="s">
        <v>231</v>
      </c>
      <c r="S330" t="s">
        <v>232</v>
      </c>
    </row>
    <row r="331" spans="1:19">
      <c r="A331" s="1" t="n">
        <v>33024</v>
      </c>
      <c r="B331" t="s">
        <v>227</v>
      </c>
      <c r="C331" t="n">
        <v>2</v>
      </c>
      <c r="D331" t="s">
        <v>228</v>
      </c>
      <c r="E331" t="s">
        <v>36</v>
      </c>
      <c r="F331" t="s">
        <v>229</v>
      </c>
      <c r="G331" t="s">
        <v>230</v>
      </c>
      <c r="H331" t="s">
        <v>231</v>
      </c>
      <c r="I331" t="s">
        <v>232</v>
      </c>
      <c r="J331" t="s">
        <v>233</v>
      </c>
      <c r="K331" t="s">
        <v>234</v>
      </c>
      <c r="L331" t="n">
        <v>250</v>
      </c>
      <c r="M331" t="n">
        <v>0.1</v>
      </c>
      <c r="N331" t="n">
        <v>35.9</v>
      </c>
      <c r="O331" t="s">
        <v>235</v>
      </c>
      <c r="P331" t="s">
        <v>236</v>
      </c>
      <c r="Q331" t="s">
        <v>237</v>
      </c>
      <c r="R331" t="s">
        <v>231</v>
      </c>
      <c r="S331" t="s">
        <v>232</v>
      </c>
    </row>
    <row r="332" spans="1:19">
      <c r="A332" s="1" t="n">
        <v>33024</v>
      </c>
      <c r="B332" t="s">
        <v>227</v>
      </c>
      <c r="C332" t="n">
        <v>3</v>
      </c>
      <c r="D332" t="s">
        <v>228</v>
      </c>
      <c r="E332" t="s">
        <v>36</v>
      </c>
      <c r="F332" t="s">
        <v>229</v>
      </c>
      <c r="G332" t="s">
        <v>230</v>
      </c>
      <c r="H332" t="s">
        <v>231</v>
      </c>
      <c r="I332" t="s">
        <v>232</v>
      </c>
      <c r="J332" t="s">
        <v>233</v>
      </c>
      <c r="K332" t="s">
        <v>234</v>
      </c>
      <c r="L332" t="n">
        <v>109</v>
      </c>
      <c r="M332" t="n">
        <v>0.2</v>
      </c>
      <c r="N332" t="n">
        <v>21.6</v>
      </c>
      <c r="O332" t="s">
        <v>235</v>
      </c>
      <c r="P332" t="s">
        <v>236</v>
      </c>
      <c r="Q332" t="s">
        <v>237</v>
      </c>
      <c r="R332" t="s">
        <v>231</v>
      </c>
      <c r="S332" t="s">
        <v>232</v>
      </c>
    </row>
    <row r="333" spans="1:19">
      <c r="A333" s="1" t="n">
        <v>33024</v>
      </c>
      <c r="B333" t="s">
        <v>271</v>
      </c>
      <c r="C333" t="n">
        <v>1</v>
      </c>
      <c r="D333" t="s">
        <v>238</v>
      </c>
      <c r="E333" t="s">
        <v>239</v>
      </c>
      <c r="F333" t="s">
        <v>229</v>
      </c>
      <c r="G333" t="s">
        <v>230</v>
      </c>
      <c r="H333" t="s">
        <v>231</v>
      </c>
      <c r="I333" t="s">
        <v>232</v>
      </c>
      <c r="J333" t="s">
        <v>275</v>
      </c>
      <c r="K333" t="s">
        <v>276</v>
      </c>
      <c r="L333" t="n">
        <v>172</v>
      </c>
      <c r="M333" t="n">
        <v>0</v>
      </c>
      <c r="N333" t="n">
        <v>0</v>
      </c>
    </row>
    <row r="334" spans="1:19">
      <c r="A334" s="1" t="n">
        <v>33024</v>
      </c>
      <c r="B334" t="s">
        <v>271</v>
      </c>
      <c r="C334" t="n">
        <v>2</v>
      </c>
      <c r="D334" t="s">
        <v>228</v>
      </c>
      <c r="E334" t="s">
        <v>36</v>
      </c>
      <c r="F334" t="s">
        <v>229</v>
      </c>
      <c r="G334" t="s">
        <v>230</v>
      </c>
      <c r="H334" t="s">
        <v>231</v>
      </c>
      <c r="I334" t="s">
        <v>232</v>
      </c>
      <c r="J334" t="s">
        <v>277</v>
      </c>
      <c r="K334" t="s">
        <v>278</v>
      </c>
      <c r="L334" t="n">
        <v>139</v>
      </c>
      <c r="M334" t="n">
        <v>0.05</v>
      </c>
      <c r="N334" t="n">
        <v>40</v>
      </c>
      <c r="O334" t="s">
        <v>269</v>
      </c>
      <c r="P334" t="s">
        <v>270</v>
      </c>
      <c r="Q334" t="s">
        <v>237</v>
      </c>
      <c r="R334" t="s">
        <v>231</v>
      </c>
      <c r="S334" t="s">
        <v>232</v>
      </c>
    </row>
    <row r="335" spans="1:19">
      <c r="A335" s="1" t="n">
        <v>33024</v>
      </c>
      <c r="B335" t="s">
        <v>271</v>
      </c>
      <c r="C335" t="n">
        <v>3</v>
      </c>
      <c r="D335" t="s">
        <v>228</v>
      </c>
      <c r="E335" t="s">
        <v>36</v>
      </c>
      <c r="F335" t="s">
        <v>229</v>
      </c>
      <c r="G335" t="s">
        <v>230</v>
      </c>
      <c r="H335" t="s">
        <v>231</v>
      </c>
      <c r="I335" t="s">
        <v>232</v>
      </c>
      <c r="J335" t="s">
        <v>277</v>
      </c>
      <c r="K335" t="s">
        <v>278</v>
      </c>
      <c r="L335" t="n">
        <v>391</v>
      </c>
      <c r="M335" t="n">
        <v>0.08</v>
      </c>
      <c r="N335" t="n">
        <v>46.4</v>
      </c>
      <c r="O335" t="s">
        <v>269</v>
      </c>
      <c r="P335" t="s">
        <v>270</v>
      </c>
      <c r="Q335" t="s">
        <v>237</v>
      </c>
      <c r="R335" t="s">
        <v>231</v>
      </c>
      <c r="S335" t="s">
        <v>232</v>
      </c>
    </row>
    <row r="336" spans="1:19">
      <c r="A336" s="1" t="n">
        <v>33024</v>
      </c>
      <c r="B336" t="s">
        <v>271</v>
      </c>
      <c r="C336" t="n">
        <v>4</v>
      </c>
      <c r="D336" t="s">
        <v>228</v>
      </c>
      <c r="E336" t="s">
        <v>36</v>
      </c>
      <c r="F336" t="s">
        <v>229</v>
      </c>
      <c r="G336" t="s">
        <v>230</v>
      </c>
      <c r="H336" t="s">
        <v>231</v>
      </c>
      <c r="I336" t="s">
        <v>232</v>
      </c>
      <c r="J336" t="s">
        <v>277</v>
      </c>
      <c r="K336" t="s">
        <v>278</v>
      </c>
      <c r="L336" t="n">
        <v>662</v>
      </c>
      <c r="M336" t="n">
        <v>0.01</v>
      </c>
      <c r="N336" t="n">
        <v>48.3</v>
      </c>
      <c r="O336" t="s">
        <v>269</v>
      </c>
      <c r="P336" t="s">
        <v>270</v>
      </c>
      <c r="Q336" t="s">
        <v>237</v>
      </c>
      <c r="R336" t="s">
        <v>231</v>
      </c>
      <c r="S336" t="s">
        <v>232</v>
      </c>
    </row>
    <row r="337" spans="1:19">
      <c r="A337" s="1" t="n">
        <v>33024</v>
      </c>
      <c r="B337" t="s">
        <v>271</v>
      </c>
      <c r="C337" t="n">
        <v>5</v>
      </c>
      <c r="D337" t="s">
        <v>228</v>
      </c>
      <c r="E337" t="s">
        <v>36</v>
      </c>
      <c r="F337" t="s">
        <v>229</v>
      </c>
      <c r="G337" t="s">
        <v>230</v>
      </c>
      <c r="H337" t="s">
        <v>231</v>
      </c>
      <c r="I337" t="s">
        <v>232</v>
      </c>
      <c r="J337" t="s">
        <v>233</v>
      </c>
      <c r="K337" t="s">
        <v>234</v>
      </c>
      <c r="L337" t="n">
        <v>220</v>
      </c>
      <c r="M337" t="n">
        <v>0.21</v>
      </c>
      <c r="N337" t="n">
        <v>21.5</v>
      </c>
      <c r="O337" t="s">
        <v>269</v>
      </c>
      <c r="P337" t="s">
        <v>270</v>
      </c>
      <c r="Q337" t="s">
        <v>237</v>
      </c>
      <c r="R337" t="s">
        <v>231</v>
      </c>
      <c r="S337" t="s">
        <v>232</v>
      </c>
    </row>
    <row r="338" spans="1:19">
      <c r="A338" s="1" t="n">
        <v>33024</v>
      </c>
      <c r="B338" t="s">
        <v>287</v>
      </c>
      <c r="C338" t="n">
        <v>1</v>
      </c>
      <c r="D338" t="s">
        <v>288</v>
      </c>
      <c r="E338" t="s">
        <v>289</v>
      </c>
      <c r="F338" t="s">
        <v>229</v>
      </c>
      <c r="G338" t="s">
        <v>230</v>
      </c>
      <c r="H338" t="s">
        <v>231</v>
      </c>
      <c r="I338" t="s">
        <v>232</v>
      </c>
      <c r="J338" t="s">
        <v>279</v>
      </c>
      <c r="K338" t="s">
        <v>280</v>
      </c>
      <c r="L338" t="n">
        <v>20</v>
      </c>
      <c r="M338" t="n">
        <v>0</v>
      </c>
      <c r="N338" t="n">
        <v>0</v>
      </c>
    </row>
    <row r="339" spans="1:19">
      <c r="A339" s="1" t="n">
        <v>33054</v>
      </c>
      <c r="B339" t="s">
        <v>227</v>
      </c>
      <c r="C339" t="n">
        <v>2</v>
      </c>
      <c r="D339" t="s">
        <v>259</v>
      </c>
      <c r="E339" t="s">
        <v>260</v>
      </c>
      <c r="F339" t="s">
        <v>229</v>
      </c>
      <c r="G339" t="s">
        <v>230</v>
      </c>
      <c r="H339" t="s">
        <v>231</v>
      </c>
      <c r="I339" t="s">
        <v>232</v>
      </c>
      <c r="J339" t="s">
        <v>248</v>
      </c>
      <c r="K339" t="s">
        <v>249</v>
      </c>
      <c r="L339" t="n">
        <v>199</v>
      </c>
      <c r="M339" t="n">
        <v>0.34</v>
      </c>
      <c r="N339" t="n">
        <v>0</v>
      </c>
    </row>
    <row r="340" spans="1:19">
      <c r="A340" s="1" t="n">
        <v>33054</v>
      </c>
      <c r="B340" t="s">
        <v>227</v>
      </c>
      <c r="C340" t="n">
        <v>6</v>
      </c>
      <c r="D340" t="s">
        <v>228</v>
      </c>
      <c r="E340" t="s">
        <v>36</v>
      </c>
      <c r="F340" t="s">
        <v>229</v>
      </c>
      <c r="G340" t="s">
        <v>230</v>
      </c>
      <c r="H340" t="s">
        <v>231</v>
      </c>
      <c r="I340" t="s">
        <v>232</v>
      </c>
      <c r="J340" t="s">
        <v>233</v>
      </c>
      <c r="K340" t="s">
        <v>234</v>
      </c>
      <c r="L340" t="n">
        <v>400</v>
      </c>
      <c r="M340" t="n">
        <v>0.1</v>
      </c>
      <c r="N340" t="n">
        <v>35.8</v>
      </c>
      <c r="O340" t="s">
        <v>235</v>
      </c>
      <c r="P340" t="s">
        <v>236</v>
      </c>
      <c r="Q340" t="s">
        <v>237</v>
      </c>
      <c r="R340" t="s">
        <v>231</v>
      </c>
      <c r="S340" t="s">
        <v>232</v>
      </c>
    </row>
    <row r="341" spans="1:19">
      <c r="A341" s="1" t="n">
        <v>33054</v>
      </c>
      <c r="B341" t="s">
        <v>227</v>
      </c>
      <c r="C341" t="n">
        <v>8</v>
      </c>
      <c r="D341" t="s">
        <v>228</v>
      </c>
      <c r="E341" t="s">
        <v>36</v>
      </c>
      <c r="F341" t="s">
        <v>229</v>
      </c>
      <c r="G341" t="s">
        <v>230</v>
      </c>
      <c r="H341" t="s">
        <v>231</v>
      </c>
      <c r="I341" t="s">
        <v>232</v>
      </c>
      <c r="J341" t="s">
        <v>233</v>
      </c>
      <c r="K341" t="s">
        <v>234</v>
      </c>
      <c r="L341" t="n">
        <v>309</v>
      </c>
      <c r="M341" t="n">
        <v>0.1</v>
      </c>
      <c r="N341" t="n">
        <v>35.5</v>
      </c>
      <c r="O341" t="s">
        <v>235</v>
      </c>
      <c r="P341" t="s">
        <v>236</v>
      </c>
      <c r="Q341" t="s">
        <v>237</v>
      </c>
      <c r="R341" t="s">
        <v>231</v>
      </c>
      <c r="S341" t="s">
        <v>232</v>
      </c>
    </row>
    <row r="342" spans="1:19">
      <c r="A342" s="1" t="n">
        <v>33054</v>
      </c>
      <c r="B342" t="s">
        <v>227</v>
      </c>
      <c r="C342" t="n">
        <v>9</v>
      </c>
      <c r="D342" t="s">
        <v>228</v>
      </c>
      <c r="E342" t="s">
        <v>36</v>
      </c>
      <c r="F342" t="s">
        <v>229</v>
      </c>
      <c r="G342" t="s">
        <v>230</v>
      </c>
      <c r="H342" t="s">
        <v>231</v>
      </c>
      <c r="I342" t="s">
        <v>232</v>
      </c>
      <c r="J342" t="s">
        <v>233</v>
      </c>
      <c r="K342" t="s">
        <v>234</v>
      </c>
      <c r="L342" t="n">
        <v>97</v>
      </c>
      <c r="M342" t="n">
        <v>0.2</v>
      </c>
      <c r="N342" t="n">
        <v>22.2</v>
      </c>
      <c r="O342" t="s">
        <v>235</v>
      </c>
      <c r="P342" t="s">
        <v>236</v>
      </c>
      <c r="Q342" t="s">
        <v>237</v>
      </c>
      <c r="R342" t="s">
        <v>231</v>
      </c>
      <c r="S342" t="s">
        <v>232</v>
      </c>
    </row>
    <row r="343" spans="1:19">
      <c r="A343" s="1" t="n">
        <v>33054</v>
      </c>
      <c r="B343" t="s">
        <v>250</v>
      </c>
      <c r="C343" t="n">
        <v>1</v>
      </c>
      <c r="D343" t="s">
        <v>238</v>
      </c>
      <c r="E343" t="s">
        <v>239</v>
      </c>
      <c r="F343" t="s">
        <v>229</v>
      </c>
      <c r="G343" t="s">
        <v>230</v>
      </c>
      <c r="H343" t="s">
        <v>231</v>
      </c>
      <c r="I343" t="s">
        <v>232</v>
      </c>
      <c r="J343" t="s">
        <v>283</v>
      </c>
      <c r="K343" t="s">
        <v>284</v>
      </c>
      <c r="L343" t="n">
        <v>35</v>
      </c>
      <c r="M343" t="n">
        <v>0</v>
      </c>
      <c r="N343" t="n">
        <v>0</v>
      </c>
    </row>
    <row r="344" spans="1:19">
      <c r="A344" s="1" t="n">
        <v>33054</v>
      </c>
      <c r="B344" t="s">
        <v>250</v>
      </c>
      <c r="C344" t="n">
        <v>2</v>
      </c>
      <c r="D344" t="s">
        <v>238</v>
      </c>
      <c r="E344" t="s">
        <v>239</v>
      </c>
      <c r="F344" t="s">
        <v>229</v>
      </c>
      <c r="G344" t="s">
        <v>230</v>
      </c>
      <c r="H344" t="s">
        <v>231</v>
      </c>
      <c r="I344" t="s">
        <v>232</v>
      </c>
      <c r="J344" t="s">
        <v>248</v>
      </c>
      <c r="K344" t="s">
        <v>249</v>
      </c>
      <c r="L344" t="n">
        <v>15</v>
      </c>
      <c r="M344" t="n">
        <v>0</v>
      </c>
      <c r="N344" t="n">
        <v>0</v>
      </c>
    </row>
    <row r="345" spans="1:19">
      <c r="A345" s="1" t="n">
        <v>33054</v>
      </c>
      <c r="B345" t="s">
        <v>271</v>
      </c>
      <c r="C345" t="n">
        <v>1</v>
      </c>
      <c r="D345" t="s">
        <v>228</v>
      </c>
      <c r="E345" t="s">
        <v>36</v>
      </c>
      <c r="F345" t="s">
        <v>229</v>
      </c>
      <c r="G345" t="s">
        <v>230</v>
      </c>
      <c r="H345" t="s">
        <v>231</v>
      </c>
      <c r="I345" t="s">
        <v>232</v>
      </c>
      <c r="J345" t="s">
        <v>277</v>
      </c>
      <c r="K345" t="s">
        <v>278</v>
      </c>
      <c r="L345" t="n">
        <v>672</v>
      </c>
      <c r="M345" t="n">
        <v>0.03</v>
      </c>
      <c r="N345" t="n">
        <v>42.6</v>
      </c>
      <c r="O345" t="s">
        <v>269</v>
      </c>
      <c r="P345" t="s">
        <v>270</v>
      </c>
      <c r="Q345" t="s">
        <v>237</v>
      </c>
      <c r="R345" t="s">
        <v>231</v>
      </c>
      <c r="S345" t="s">
        <v>232</v>
      </c>
    </row>
    <row r="346" spans="1:19">
      <c r="A346" s="1" t="n">
        <v>33054</v>
      </c>
      <c r="B346" t="s">
        <v>271</v>
      </c>
      <c r="C346" t="n">
        <v>2</v>
      </c>
      <c r="D346" t="s">
        <v>228</v>
      </c>
      <c r="E346" t="s">
        <v>36</v>
      </c>
      <c r="F346" t="s">
        <v>229</v>
      </c>
      <c r="G346" t="s">
        <v>230</v>
      </c>
      <c r="H346" t="s">
        <v>231</v>
      </c>
      <c r="I346" t="s">
        <v>232</v>
      </c>
      <c r="J346" t="s">
        <v>277</v>
      </c>
      <c r="K346" t="s">
        <v>278</v>
      </c>
      <c r="L346" t="n">
        <v>309</v>
      </c>
      <c r="M346" t="n">
        <v>0.17</v>
      </c>
      <c r="N346" t="n">
        <v>21.7</v>
      </c>
      <c r="O346" t="s">
        <v>269</v>
      </c>
      <c r="P346" t="s">
        <v>270</v>
      </c>
      <c r="Q346" t="s">
        <v>237</v>
      </c>
      <c r="R346" t="s">
        <v>231</v>
      </c>
      <c r="S346" t="s">
        <v>232</v>
      </c>
    </row>
    <row r="347" spans="1:19">
      <c r="A347" s="1" t="n">
        <v>33054</v>
      </c>
      <c r="B347" t="s">
        <v>271</v>
      </c>
      <c r="C347" t="n">
        <v>3</v>
      </c>
      <c r="D347" t="s">
        <v>228</v>
      </c>
      <c r="E347" t="s">
        <v>36</v>
      </c>
      <c r="F347" t="s">
        <v>229</v>
      </c>
      <c r="G347" t="s">
        <v>230</v>
      </c>
      <c r="H347" t="s">
        <v>231</v>
      </c>
      <c r="I347" t="s">
        <v>232</v>
      </c>
      <c r="J347" t="s">
        <v>233</v>
      </c>
      <c r="K347" t="s">
        <v>234</v>
      </c>
      <c r="L347" t="n">
        <v>349</v>
      </c>
      <c r="M347" t="n">
        <v>0.01</v>
      </c>
      <c r="N347" t="n">
        <v>51</v>
      </c>
      <c r="O347" t="s">
        <v>269</v>
      </c>
      <c r="P347" t="s">
        <v>270</v>
      </c>
      <c r="Q347" t="s">
        <v>237</v>
      </c>
      <c r="R347" t="s">
        <v>231</v>
      </c>
      <c r="S347" t="s">
        <v>232</v>
      </c>
    </row>
    <row r="348" spans="1:19">
      <c r="A348" s="1" t="n">
        <v>33054</v>
      </c>
      <c r="B348" t="s">
        <v>271</v>
      </c>
      <c r="C348" t="n">
        <v>4</v>
      </c>
      <c r="D348" t="s">
        <v>228</v>
      </c>
      <c r="E348" t="s">
        <v>36</v>
      </c>
      <c r="F348" t="s">
        <v>229</v>
      </c>
      <c r="G348" t="s">
        <v>230</v>
      </c>
      <c r="H348" t="s">
        <v>231</v>
      </c>
      <c r="I348" t="s">
        <v>232</v>
      </c>
      <c r="J348" t="s">
        <v>261</v>
      </c>
      <c r="K348" t="s">
        <v>262</v>
      </c>
      <c r="L348" t="n">
        <v>23</v>
      </c>
      <c r="M348" t="n">
        <v>0.02</v>
      </c>
      <c r="N348" t="n">
        <v>47.3</v>
      </c>
      <c r="O348" t="s">
        <v>269</v>
      </c>
      <c r="P348" t="s">
        <v>270</v>
      </c>
      <c r="Q348" t="s">
        <v>237</v>
      </c>
      <c r="R348" t="s">
        <v>231</v>
      </c>
      <c r="S348" t="s">
        <v>232</v>
      </c>
    </row>
    <row r="349" spans="1:19">
      <c r="A349" s="1" t="n">
        <v>33085</v>
      </c>
      <c r="B349" t="s">
        <v>227</v>
      </c>
      <c r="C349" t="n">
        <v>1</v>
      </c>
      <c r="D349" t="s">
        <v>228</v>
      </c>
      <c r="E349" t="s">
        <v>36</v>
      </c>
      <c r="F349" t="s">
        <v>229</v>
      </c>
      <c r="G349" t="s">
        <v>230</v>
      </c>
      <c r="H349" t="s">
        <v>231</v>
      </c>
      <c r="I349" t="s">
        <v>232</v>
      </c>
      <c r="J349" t="s">
        <v>233</v>
      </c>
      <c r="K349" t="s">
        <v>234</v>
      </c>
      <c r="L349" t="n">
        <v>207</v>
      </c>
      <c r="M349" t="n">
        <v>0.1</v>
      </c>
      <c r="N349" t="n">
        <v>39.6</v>
      </c>
      <c r="O349" t="s">
        <v>235</v>
      </c>
      <c r="P349" t="s">
        <v>236</v>
      </c>
      <c r="Q349" t="s">
        <v>237</v>
      </c>
      <c r="R349" t="s">
        <v>231</v>
      </c>
      <c r="S349" t="s">
        <v>232</v>
      </c>
    </row>
    <row r="350" spans="1:19">
      <c r="A350" s="1" t="n">
        <v>33085</v>
      </c>
      <c r="B350" t="s">
        <v>227</v>
      </c>
      <c r="C350" t="n">
        <v>3</v>
      </c>
      <c r="D350" t="s">
        <v>257</v>
      </c>
      <c r="E350" t="s">
        <v>258</v>
      </c>
      <c r="F350" t="s">
        <v>229</v>
      </c>
      <c r="G350" t="s">
        <v>230</v>
      </c>
      <c r="H350" t="s">
        <v>231</v>
      </c>
      <c r="I350" t="s">
        <v>232</v>
      </c>
      <c r="J350" t="s">
        <v>248</v>
      </c>
      <c r="K350" t="s">
        <v>249</v>
      </c>
      <c r="L350" t="n">
        <v>132</v>
      </c>
      <c r="M350" t="n">
        <v>0.21</v>
      </c>
      <c r="N350" t="n">
        <v>0</v>
      </c>
    </row>
    <row r="351" spans="1:19">
      <c r="A351" s="1" t="n">
        <v>33085</v>
      </c>
      <c r="B351" t="s">
        <v>227</v>
      </c>
      <c r="C351" t="n">
        <v>5</v>
      </c>
      <c r="D351" t="s">
        <v>257</v>
      </c>
      <c r="E351" t="s">
        <v>258</v>
      </c>
      <c r="F351" t="s">
        <v>229</v>
      </c>
      <c r="G351" t="s">
        <v>230</v>
      </c>
      <c r="H351" t="s">
        <v>231</v>
      </c>
      <c r="I351" t="s">
        <v>232</v>
      </c>
      <c r="J351" t="s">
        <v>248</v>
      </c>
      <c r="K351" t="s">
        <v>249</v>
      </c>
      <c r="L351" t="n">
        <v>2</v>
      </c>
      <c r="M351" t="n">
        <v>0.21</v>
      </c>
      <c r="N351" t="n">
        <v>0</v>
      </c>
    </row>
    <row r="352" spans="1:19">
      <c r="A352" s="1" t="n">
        <v>33085</v>
      </c>
      <c r="B352" t="s">
        <v>227</v>
      </c>
      <c r="C352" t="n">
        <v>7</v>
      </c>
      <c r="D352" t="s">
        <v>257</v>
      </c>
      <c r="E352" t="s">
        <v>258</v>
      </c>
      <c r="F352" t="s">
        <v>229</v>
      </c>
      <c r="G352" t="s">
        <v>230</v>
      </c>
      <c r="H352" t="s">
        <v>231</v>
      </c>
      <c r="I352" t="s">
        <v>232</v>
      </c>
      <c r="J352" t="s">
        <v>248</v>
      </c>
      <c r="K352" t="s">
        <v>249</v>
      </c>
      <c r="L352" t="n">
        <v>138</v>
      </c>
      <c r="M352" t="n">
        <v>0.19</v>
      </c>
      <c r="N352" t="n">
        <v>0</v>
      </c>
    </row>
    <row r="353" spans="1:19">
      <c r="A353" s="1" t="n">
        <v>33085</v>
      </c>
      <c r="B353" t="s">
        <v>227</v>
      </c>
      <c r="C353" t="n">
        <v>8</v>
      </c>
      <c r="D353" t="s">
        <v>228</v>
      </c>
      <c r="E353" t="s">
        <v>36</v>
      </c>
      <c r="F353" t="s">
        <v>229</v>
      </c>
      <c r="G353" t="s">
        <v>230</v>
      </c>
      <c r="H353" t="s">
        <v>231</v>
      </c>
      <c r="I353" t="s">
        <v>232</v>
      </c>
      <c r="J353" t="s">
        <v>233</v>
      </c>
      <c r="K353" t="s">
        <v>234</v>
      </c>
      <c r="L353" t="n">
        <v>652</v>
      </c>
      <c r="M353" t="n">
        <v>0.1</v>
      </c>
      <c r="N353" t="n">
        <v>35</v>
      </c>
      <c r="O353" t="s">
        <v>235</v>
      </c>
      <c r="P353" t="s">
        <v>236</v>
      </c>
      <c r="Q353" t="s">
        <v>237</v>
      </c>
      <c r="R353" t="s">
        <v>231</v>
      </c>
      <c r="S353" t="s">
        <v>232</v>
      </c>
    </row>
    <row r="354" spans="1:19">
      <c r="A354" s="1" t="n">
        <v>33085</v>
      </c>
      <c r="B354" t="s">
        <v>227</v>
      </c>
      <c r="C354" t="n">
        <v>9</v>
      </c>
      <c r="D354" t="s">
        <v>228</v>
      </c>
      <c r="E354" t="s">
        <v>36</v>
      </c>
      <c r="F354" t="s">
        <v>229</v>
      </c>
      <c r="G354" t="s">
        <v>230</v>
      </c>
      <c r="H354" t="s">
        <v>231</v>
      </c>
      <c r="I354" t="s">
        <v>232</v>
      </c>
      <c r="J354" t="s">
        <v>233</v>
      </c>
      <c r="K354" t="s">
        <v>234</v>
      </c>
      <c r="L354" t="n">
        <v>98</v>
      </c>
      <c r="M354" t="n">
        <v>0.2</v>
      </c>
      <c r="N354" t="n">
        <v>21.5</v>
      </c>
      <c r="O354" t="s">
        <v>235</v>
      </c>
      <c r="P354" t="s">
        <v>236</v>
      </c>
      <c r="Q354" t="s">
        <v>237</v>
      </c>
      <c r="R354" t="s">
        <v>231</v>
      </c>
      <c r="S354" t="s">
        <v>232</v>
      </c>
    </row>
    <row r="355" spans="1:19">
      <c r="A355" s="1" t="n">
        <v>33085</v>
      </c>
      <c r="B355" t="s">
        <v>227</v>
      </c>
      <c r="C355" t="n">
        <v>10</v>
      </c>
      <c r="D355" t="s">
        <v>228</v>
      </c>
      <c r="E355" t="s">
        <v>36</v>
      </c>
      <c r="F355" t="s">
        <v>229</v>
      </c>
      <c r="G355" t="s">
        <v>230</v>
      </c>
      <c r="H355" t="s">
        <v>231</v>
      </c>
      <c r="I355" t="s">
        <v>232</v>
      </c>
      <c r="J355" t="s">
        <v>233</v>
      </c>
      <c r="K355" t="s">
        <v>234</v>
      </c>
      <c r="L355" t="n">
        <v>275</v>
      </c>
      <c r="M355" t="n">
        <v>0.1</v>
      </c>
      <c r="N355" t="n">
        <v>35.2</v>
      </c>
      <c r="O355" t="s">
        <v>235</v>
      </c>
      <c r="P355" t="s">
        <v>236</v>
      </c>
      <c r="Q355" t="s">
        <v>237</v>
      </c>
      <c r="R355" t="s">
        <v>231</v>
      </c>
      <c r="S355" t="s">
        <v>232</v>
      </c>
    </row>
    <row r="356" spans="1:19">
      <c r="A356" s="1" t="n">
        <v>33085</v>
      </c>
      <c r="B356" t="s">
        <v>271</v>
      </c>
      <c r="C356" t="n">
        <v>1</v>
      </c>
      <c r="D356" t="s">
        <v>228</v>
      </c>
      <c r="E356" t="s">
        <v>36</v>
      </c>
      <c r="F356" t="s">
        <v>229</v>
      </c>
      <c r="G356" t="s">
        <v>230</v>
      </c>
      <c r="H356" t="s">
        <v>231</v>
      </c>
      <c r="I356" t="s">
        <v>232</v>
      </c>
      <c r="J356" t="s">
        <v>277</v>
      </c>
      <c r="K356" t="s">
        <v>278</v>
      </c>
      <c r="L356" t="n">
        <v>210</v>
      </c>
      <c r="M356" t="n">
        <v>0.01</v>
      </c>
      <c r="N356" t="n">
        <v>48.4</v>
      </c>
      <c r="O356" t="s">
        <v>269</v>
      </c>
      <c r="P356" t="s">
        <v>270</v>
      </c>
      <c r="Q356" t="s">
        <v>237</v>
      </c>
      <c r="R356" t="s">
        <v>231</v>
      </c>
      <c r="S356" t="s">
        <v>232</v>
      </c>
    </row>
    <row r="357" spans="1:19">
      <c r="A357" s="1" t="n">
        <v>33085</v>
      </c>
      <c r="B357" t="s">
        <v>271</v>
      </c>
      <c r="C357" t="n">
        <v>2</v>
      </c>
      <c r="D357" t="s">
        <v>228</v>
      </c>
      <c r="E357" t="s">
        <v>36</v>
      </c>
      <c r="F357" t="s">
        <v>229</v>
      </c>
      <c r="G357" t="s">
        <v>230</v>
      </c>
      <c r="H357" t="s">
        <v>231</v>
      </c>
      <c r="I357" t="s">
        <v>232</v>
      </c>
      <c r="J357" t="s">
        <v>277</v>
      </c>
      <c r="K357" t="s">
        <v>278</v>
      </c>
      <c r="L357" t="n">
        <v>249</v>
      </c>
      <c r="M357" t="n">
        <v>0.03</v>
      </c>
      <c r="N357" t="n">
        <v>40.1</v>
      </c>
      <c r="O357" t="s">
        <v>269</v>
      </c>
      <c r="P357" t="s">
        <v>270</v>
      </c>
      <c r="Q357" t="s">
        <v>237</v>
      </c>
      <c r="R357" t="s">
        <v>231</v>
      </c>
      <c r="S357" t="s">
        <v>232</v>
      </c>
    </row>
    <row r="358" spans="1:19">
      <c r="A358" s="1" t="n">
        <v>33085</v>
      </c>
      <c r="B358" t="s">
        <v>271</v>
      </c>
      <c r="C358" t="n">
        <v>3</v>
      </c>
      <c r="D358" t="s">
        <v>228</v>
      </c>
      <c r="E358" t="s">
        <v>36</v>
      </c>
      <c r="F358" t="s">
        <v>229</v>
      </c>
      <c r="G358" t="s">
        <v>230</v>
      </c>
      <c r="H358" t="s">
        <v>231</v>
      </c>
      <c r="I358" t="s">
        <v>232</v>
      </c>
      <c r="J358" t="s">
        <v>233</v>
      </c>
      <c r="K358" t="s">
        <v>234</v>
      </c>
      <c r="L358" t="n">
        <v>296</v>
      </c>
      <c r="M358" t="n">
        <v>0.01</v>
      </c>
      <c r="N358" t="n">
        <v>50.4</v>
      </c>
      <c r="O358" t="s">
        <v>269</v>
      </c>
      <c r="P358" t="s">
        <v>270</v>
      </c>
      <c r="Q358" t="s">
        <v>237</v>
      </c>
      <c r="R358" t="s">
        <v>231</v>
      </c>
      <c r="S358" t="s">
        <v>232</v>
      </c>
    </row>
    <row r="359" spans="1:19">
      <c r="A359" s="1" t="n">
        <v>33085</v>
      </c>
      <c r="B359" t="s">
        <v>271</v>
      </c>
      <c r="C359" t="n">
        <v>4</v>
      </c>
      <c r="D359" t="s">
        <v>228</v>
      </c>
      <c r="E359" t="s">
        <v>36</v>
      </c>
      <c r="F359" t="s">
        <v>229</v>
      </c>
      <c r="G359" t="s">
        <v>230</v>
      </c>
      <c r="H359" t="s">
        <v>231</v>
      </c>
      <c r="I359" t="s">
        <v>232</v>
      </c>
      <c r="J359" t="s">
        <v>233</v>
      </c>
      <c r="K359" t="s">
        <v>234</v>
      </c>
      <c r="L359" t="n">
        <v>149</v>
      </c>
      <c r="M359" t="n">
        <v>0.17</v>
      </c>
      <c r="N359" t="n">
        <v>21.5</v>
      </c>
      <c r="O359" t="s">
        <v>269</v>
      </c>
      <c r="P359" t="s">
        <v>270</v>
      </c>
      <c r="Q359" t="s">
        <v>237</v>
      </c>
      <c r="R359" t="s">
        <v>231</v>
      </c>
      <c r="S359" t="s">
        <v>232</v>
      </c>
    </row>
    <row r="360" spans="1:19">
      <c r="A360" s="1" t="n">
        <v>33085</v>
      </c>
      <c r="B360" t="s">
        <v>271</v>
      </c>
      <c r="C360" t="n">
        <v>5</v>
      </c>
      <c r="D360" t="s">
        <v>228</v>
      </c>
      <c r="E360" t="s">
        <v>36</v>
      </c>
      <c r="F360" t="s">
        <v>229</v>
      </c>
      <c r="G360" t="s">
        <v>230</v>
      </c>
      <c r="H360" t="s">
        <v>231</v>
      </c>
      <c r="I360" t="s">
        <v>232</v>
      </c>
      <c r="J360" t="s">
        <v>233</v>
      </c>
      <c r="K360" t="s">
        <v>234</v>
      </c>
      <c r="L360" t="n">
        <v>225</v>
      </c>
      <c r="M360" t="n">
        <v>0.21</v>
      </c>
      <c r="N360" t="n">
        <v>21.5</v>
      </c>
      <c r="O360" t="s">
        <v>269</v>
      </c>
      <c r="P360" t="s">
        <v>270</v>
      </c>
      <c r="Q360" t="s">
        <v>237</v>
      </c>
      <c r="R360" t="s">
        <v>231</v>
      </c>
      <c r="S360" t="s">
        <v>232</v>
      </c>
    </row>
    <row r="361" spans="1:19">
      <c r="A361" s="1" t="n">
        <v>33116</v>
      </c>
      <c r="B361" t="s">
        <v>294</v>
      </c>
      <c r="C361" t="n">
        <v>1</v>
      </c>
      <c r="D361" t="s">
        <v>288</v>
      </c>
      <c r="E361" t="s">
        <v>289</v>
      </c>
      <c r="F361" t="s">
        <v>229</v>
      </c>
      <c r="G361" t="s">
        <v>230</v>
      </c>
      <c r="H361" t="s">
        <v>231</v>
      </c>
      <c r="I361" t="s">
        <v>232</v>
      </c>
      <c r="J361" t="s">
        <v>240</v>
      </c>
      <c r="K361" t="s">
        <v>241</v>
      </c>
      <c r="L361" t="n">
        <v>237</v>
      </c>
      <c r="M361" t="n">
        <v>0</v>
      </c>
      <c r="N361" t="n">
        <v>0</v>
      </c>
    </row>
    <row r="362" spans="1:19">
      <c r="A362" s="1" t="n">
        <v>33116</v>
      </c>
      <c r="B362" t="s">
        <v>227</v>
      </c>
      <c r="C362" t="n">
        <v>1</v>
      </c>
      <c r="D362" t="s">
        <v>228</v>
      </c>
      <c r="E362" t="s">
        <v>36</v>
      </c>
      <c r="F362" t="s">
        <v>229</v>
      </c>
      <c r="G362" t="s">
        <v>230</v>
      </c>
      <c r="H362" t="s">
        <v>231</v>
      </c>
      <c r="I362" t="s">
        <v>232</v>
      </c>
      <c r="J362" t="s">
        <v>233</v>
      </c>
      <c r="K362" t="s">
        <v>234</v>
      </c>
      <c r="L362" t="n">
        <v>549</v>
      </c>
      <c r="M362" t="n">
        <v>0.1</v>
      </c>
      <c r="N362" t="n">
        <v>35.4</v>
      </c>
      <c r="O362" t="s">
        <v>235</v>
      </c>
      <c r="P362" t="s">
        <v>236</v>
      </c>
      <c r="Q362" t="s">
        <v>237</v>
      </c>
      <c r="R362" t="s">
        <v>231</v>
      </c>
      <c r="S362" t="s">
        <v>232</v>
      </c>
    </row>
    <row r="363" spans="1:19">
      <c r="A363" s="1" t="n">
        <v>33116</v>
      </c>
      <c r="B363" t="s">
        <v>271</v>
      </c>
      <c r="C363" t="n">
        <v>1</v>
      </c>
      <c r="D363" t="s">
        <v>228</v>
      </c>
      <c r="E363" t="s">
        <v>36</v>
      </c>
      <c r="F363" t="s">
        <v>229</v>
      </c>
      <c r="G363" t="s">
        <v>230</v>
      </c>
      <c r="H363" t="s">
        <v>231</v>
      </c>
      <c r="I363" t="s">
        <v>232</v>
      </c>
      <c r="J363" t="s">
        <v>277</v>
      </c>
      <c r="K363" t="s">
        <v>278</v>
      </c>
      <c r="L363" t="n">
        <v>679</v>
      </c>
      <c r="M363" t="n">
        <v>0.01</v>
      </c>
      <c r="N363" t="n">
        <v>42.1</v>
      </c>
      <c r="O363" t="s">
        <v>269</v>
      </c>
      <c r="P363" t="s">
        <v>270</v>
      </c>
      <c r="Q363" t="s">
        <v>237</v>
      </c>
      <c r="R363" t="s">
        <v>231</v>
      </c>
      <c r="S363" t="s">
        <v>232</v>
      </c>
    </row>
    <row r="364" spans="1:19">
      <c r="A364" s="1" t="n">
        <v>33116</v>
      </c>
      <c r="B364" t="s">
        <v>271</v>
      </c>
      <c r="C364" t="n">
        <v>2</v>
      </c>
      <c r="D364" t="s">
        <v>228</v>
      </c>
      <c r="E364" t="s">
        <v>36</v>
      </c>
      <c r="F364" t="s">
        <v>229</v>
      </c>
      <c r="G364" t="s">
        <v>230</v>
      </c>
      <c r="H364" t="s">
        <v>231</v>
      </c>
      <c r="I364" t="s">
        <v>232</v>
      </c>
      <c r="J364" t="s">
        <v>267</v>
      </c>
      <c r="K364" t="s">
        <v>268</v>
      </c>
      <c r="L364" t="n">
        <v>266</v>
      </c>
      <c r="M364" t="n">
        <v>0.11</v>
      </c>
      <c r="N364" t="n">
        <v>31.6</v>
      </c>
      <c r="O364" t="s">
        <v>269</v>
      </c>
      <c r="P364" t="s">
        <v>270</v>
      </c>
      <c r="Q364" t="s">
        <v>237</v>
      </c>
      <c r="R364" t="s">
        <v>231</v>
      </c>
      <c r="S364" t="s">
        <v>232</v>
      </c>
    </row>
    <row r="365" spans="1:19">
      <c r="A365" s="1" t="n">
        <v>33146</v>
      </c>
      <c r="B365" t="s">
        <v>294</v>
      </c>
      <c r="C365" t="n">
        <v>1</v>
      </c>
      <c r="D365" t="s">
        <v>288</v>
      </c>
      <c r="E365" t="s">
        <v>289</v>
      </c>
      <c r="F365" t="s">
        <v>229</v>
      </c>
      <c r="G365" t="s">
        <v>230</v>
      </c>
      <c r="H365" t="s">
        <v>231</v>
      </c>
      <c r="I365" t="s">
        <v>232</v>
      </c>
      <c r="J365" t="s">
        <v>240</v>
      </c>
      <c r="K365" t="s">
        <v>241</v>
      </c>
      <c r="L365" t="n">
        <v>239</v>
      </c>
      <c r="M365" t="n">
        <v>0</v>
      </c>
      <c r="N365" t="n">
        <v>0</v>
      </c>
    </row>
    <row r="366" spans="1:19">
      <c r="A366" s="1" t="n">
        <v>33146</v>
      </c>
      <c r="B366" t="s">
        <v>227</v>
      </c>
      <c r="C366" t="n">
        <v>1</v>
      </c>
      <c r="D366" t="s">
        <v>228</v>
      </c>
      <c r="E366" t="s">
        <v>36</v>
      </c>
      <c r="F366" t="s">
        <v>229</v>
      </c>
      <c r="G366" t="s">
        <v>230</v>
      </c>
      <c r="H366" t="s">
        <v>231</v>
      </c>
      <c r="I366" t="s">
        <v>232</v>
      </c>
      <c r="J366" t="s">
        <v>233</v>
      </c>
      <c r="K366" t="s">
        <v>234</v>
      </c>
      <c r="L366" t="n">
        <v>38</v>
      </c>
      <c r="M366" t="n">
        <v>0.2</v>
      </c>
      <c r="N366" t="n">
        <v>22.5</v>
      </c>
      <c r="O366" t="s">
        <v>235</v>
      </c>
      <c r="P366" t="s">
        <v>236</v>
      </c>
      <c r="Q366" t="s">
        <v>237</v>
      </c>
      <c r="R366" t="s">
        <v>231</v>
      </c>
      <c r="S366" t="s">
        <v>232</v>
      </c>
    </row>
    <row r="367" spans="1:19">
      <c r="A367" s="1" t="n">
        <v>33146</v>
      </c>
      <c r="B367" t="s">
        <v>227</v>
      </c>
      <c r="C367" t="n">
        <v>3</v>
      </c>
      <c r="D367" t="s">
        <v>259</v>
      </c>
      <c r="E367" t="s">
        <v>260</v>
      </c>
      <c r="F367" t="s">
        <v>229</v>
      </c>
      <c r="G367" t="s">
        <v>230</v>
      </c>
      <c r="H367" t="s">
        <v>231</v>
      </c>
      <c r="I367" t="s">
        <v>232</v>
      </c>
      <c r="J367" t="s">
        <v>248</v>
      </c>
      <c r="K367" t="s">
        <v>249</v>
      </c>
      <c r="L367" t="n">
        <v>207</v>
      </c>
      <c r="M367" t="n">
        <v>0.34</v>
      </c>
      <c r="N367" t="n">
        <v>0</v>
      </c>
    </row>
    <row r="368" spans="1:19">
      <c r="A368" s="1" t="n">
        <v>33146</v>
      </c>
      <c r="B368" t="s">
        <v>227</v>
      </c>
      <c r="C368" t="n">
        <v>4</v>
      </c>
      <c r="D368" t="s">
        <v>228</v>
      </c>
      <c r="E368" t="s">
        <v>36</v>
      </c>
      <c r="F368" t="s">
        <v>229</v>
      </c>
      <c r="G368" t="s">
        <v>230</v>
      </c>
      <c r="H368" t="s">
        <v>231</v>
      </c>
      <c r="I368" t="s">
        <v>232</v>
      </c>
      <c r="J368" t="s">
        <v>233</v>
      </c>
      <c r="K368" t="s">
        <v>234</v>
      </c>
      <c r="L368" t="n">
        <v>331</v>
      </c>
      <c r="M368" t="n">
        <v>0.1</v>
      </c>
      <c r="N368" t="n">
        <v>35.8</v>
      </c>
      <c r="O368" t="s">
        <v>235</v>
      </c>
      <c r="P368" t="s">
        <v>236</v>
      </c>
      <c r="Q368" t="s">
        <v>237</v>
      </c>
      <c r="R368" t="s">
        <v>231</v>
      </c>
      <c r="S368" t="s">
        <v>232</v>
      </c>
    </row>
    <row r="369" spans="1:19">
      <c r="A369" s="1" t="n">
        <v>33146</v>
      </c>
      <c r="B369" t="s">
        <v>227</v>
      </c>
      <c r="C369" t="n">
        <v>5</v>
      </c>
      <c r="D369" t="s">
        <v>228</v>
      </c>
      <c r="E369" t="s">
        <v>36</v>
      </c>
      <c r="F369" t="s">
        <v>229</v>
      </c>
      <c r="G369" t="s">
        <v>230</v>
      </c>
      <c r="H369" t="s">
        <v>231</v>
      </c>
      <c r="I369" t="s">
        <v>232</v>
      </c>
      <c r="J369" t="s">
        <v>233</v>
      </c>
      <c r="K369" t="s">
        <v>234</v>
      </c>
      <c r="L369" t="n">
        <v>359</v>
      </c>
      <c r="M369" t="n">
        <v>0.1</v>
      </c>
      <c r="N369" t="n">
        <v>35.1</v>
      </c>
      <c r="O369" t="s">
        <v>235</v>
      </c>
      <c r="P369" t="s">
        <v>236</v>
      </c>
      <c r="Q369" t="s">
        <v>237</v>
      </c>
      <c r="R369" t="s">
        <v>231</v>
      </c>
      <c r="S369" t="s">
        <v>232</v>
      </c>
    </row>
    <row r="370" spans="1:19">
      <c r="A370" s="1" t="n">
        <v>33146</v>
      </c>
      <c r="B370" t="s">
        <v>271</v>
      </c>
      <c r="C370" t="n">
        <v>1</v>
      </c>
      <c r="D370" t="s">
        <v>228</v>
      </c>
      <c r="E370" t="s">
        <v>36</v>
      </c>
      <c r="F370" t="s">
        <v>229</v>
      </c>
      <c r="G370" t="s">
        <v>230</v>
      </c>
      <c r="H370" t="s">
        <v>231</v>
      </c>
      <c r="I370" t="s">
        <v>232</v>
      </c>
      <c r="J370" t="s">
        <v>277</v>
      </c>
      <c r="K370" t="s">
        <v>278</v>
      </c>
      <c r="L370" t="n">
        <v>149</v>
      </c>
      <c r="M370" t="n">
        <v>0.02</v>
      </c>
      <c r="N370" t="n">
        <v>39.4</v>
      </c>
      <c r="O370" t="s">
        <v>269</v>
      </c>
      <c r="P370" t="s">
        <v>270</v>
      </c>
      <c r="Q370" t="s">
        <v>237</v>
      </c>
      <c r="R370" t="s">
        <v>231</v>
      </c>
      <c r="S370" t="s">
        <v>232</v>
      </c>
    </row>
    <row r="371" spans="1:19">
      <c r="A371" s="1" t="n">
        <v>33146</v>
      </c>
      <c r="B371" t="s">
        <v>271</v>
      </c>
      <c r="C371" t="n">
        <v>2</v>
      </c>
      <c r="D371" t="s">
        <v>228</v>
      </c>
      <c r="E371" t="s">
        <v>36</v>
      </c>
      <c r="F371" t="s">
        <v>229</v>
      </c>
      <c r="G371" t="s">
        <v>230</v>
      </c>
      <c r="H371" t="s">
        <v>231</v>
      </c>
      <c r="I371" t="s">
        <v>232</v>
      </c>
      <c r="J371" t="s">
        <v>277</v>
      </c>
      <c r="K371" t="s">
        <v>278</v>
      </c>
      <c r="L371" t="n">
        <v>541</v>
      </c>
      <c r="M371" t="n">
        <v>0.01</v>
      </c>
      <c r="N371" t="n">
        <v>38</v>
      </c>
      <c r="O371" t="s">
        <v>269</v>
      </c>
      <c r="P371" t="s">
        <v>270</v>
      </c>
      <c r="Q371" t="s">
        <v>237</v>
      </c>
      <c r="R371" t="s">
        <v>231</v>
      </c>
      <c r="S371" t="s">
        <v>232</v>
      </c>
    </row>
    <row r="372" spans="1:19">
      <c r="A372" s="1" t="n">
        <v>33146</v>
      </c>
      <c r="B372" t="s">
        <v>271</v>
      </c>
      <c r="C372" t="n">
        <v>3</v>
      </c>
      <c r="D372" t="s">
        <v>228</v>
      </c>
      <c r="E372" t="s">
        <v>36</v>
      </c>
      <c r="F372" t="s">
        <v>229</v>
      </c>
      <c r="G372" t="s">
        <v>230</v>
      </c>
      <c r="H372" t="s">
        <v>231</v>
      </c>
      <c r="I372" t="s">
        <v>232</v>
      </c>
      <c r="J372" t="s">
        <v>233</v>
      </c>
      <c r="K372" t="s">
        <v>234</v>
      </c>
      <c r="L372" t="n">
        <v>41</v>
      </c>
      <c r="M372" t="n">
        <v>0.18</v>
      </c>
      <c r="N372" t="n">
        <v>21.6</v>
      </c>
      <c r="O372" t="s">
        <v>269</v>
      </c>
      <c r="P372" t="s">
        <v>270</v>
      </c>
      <c r="Q372" t="s">
        <v>237</v>
      </c>
      <c r="R372" t="s">
        <v>231</v>
      </c>
      <c r="S372" t="s">
        <v>232</v>
      </c>
    </row>
    <row r="373" spans="1:19">
      <c r="A373" s="1" t="n">
        <v>33146</v>
      </c>
      <c r="B373" t="s">
        <v>271</v>
      </c>
      <c r="C373" t="n">
        <v>4</v>
      </c>
      <c r="D373" t="s">
        <v>228</v>
      </c>
      <c r="E373" t="s">
        <v>36</v>
      </c>
      <c r="F373" t="s">
        <v>229</v>
      </c>
      <c r="G373" t="s">
        <v>230</v>
      </c>
      <c r="H373" t="s">
        <v>231</v>
      </c>
      <c r="I373" t="s">
        <v>232</v>
      </c>
      <c r="J373" t="s">
        <v>233</v>
      </c>
      <c r="K373" t="s">
        <v>234</v>
      </c>
      <c r="L373" t="n">
        <v>417</v>
      </c>
      <c r="M373" t="n">
        <v>0.18</v>
      </c>
      <c r="N373" t="n">
        <v>21.5</v>
      </c>
      <c r="O373" t="s">
        <v>269</v>
      </c>
      <c r="P373" t="s">
        <v>270</v>
      </c>
      <c r="Q373" t="s">
        <v>237</v>
      </c>
      <c r="R373" t="s">
        <v>231</v>
      </c>
      <c r="S373" t="s">
        <v>232</v>
      </c>
    </row>
    <row r="374" spans="1:19">
      <c r="A374" s="1" t="n">
        <v>33146</v>
      </c>
      <c r="B374" t="s">
        <v>271</v>
      </c>
      <c r="C374" t="n">
        <v>5</v>
      </c>
      <c r="D374" t="s">
        <v>228</v>
      </c>
      <c r="E374" t="s">
        <v>36</v>
      </c>
      <c r="F374" t="s">
        <v>229</v>
      </c>
      <c r="G374" t="s">
        <v>230</v>
      </c>
      <c r="H374" t="s">
        <v>231</v>
      </c>
      <c r="I374" t="s">
        <v>232</v>
      </c>
      <c r="J374" t="s">
        <v>233</v>
      </c>
      <c r="K374" t="s">
        <v>234</v>
      </c>
      <c r="L374" t="n">
        <v>251</v>
      </c>
      <c r="M374" t="n">
        <v>0.17</v>
      </c>
      <c r="N374" t="n">
        <v>21.8</v>
      </c>
      <c r="O374" t="s">
        <v>269</v>
      </c>
      <c r="P374" t="s">
        <v>270</v>
      </c>
      <c r="Q374" t="s">
        <v>237</v>
      </c>
      <c r="R374" t="s">
        <v>231</v>
      </c>
      <c r="S374" t="s">
        <v>232</v>
      </c>
    </row>
    <row r="375" spans="1:19">
      <c r="A375" s="1" t="n">
        <v>33146</v>
      </c>
      <c r="B375" t="s">
        <v>271</v>
      </c>
      <c r="C375" t="n">
        <v>6</v>
      </c>
      <c r="D375" t="s">
        <v>228</v>
      </c>
      <c r="E375" t="s">
        <v>36</v>
      </c>
      <c r="F375" t="s">
        <v>229</v>
      </c>
      <c r="G375" t="s">
        <v>230</v>
      </c>
      <c r="H375" t="s">
        <v>231</v>
      </c>
      <c r="I375" t="s">
        <v>232</v>
      </c>
      <c r="J375" t="s">
        <v>261</v>
      </c>
      <c r="K375" t="s">
        <v>262</v>
      </c>
      <c r="L375" t="n">
        <v>280</v>
      </c>
      <c r="M375" t="n">
        <v>0.04</v>
      </c>
      <c r="N375" t="n">
        <v>47.2</v>
      </c>
      <c r="O375" t="s">
        <v>269</v>
      </c>
      <c r="P375" t="s">
        <v>270</v>
      </c>
      <c r="Q375" t="s">
        <v>237</v>
      </c>
      <c r="R375" t="s">
        <v>231</v>
      </c>
      <c r="S375" t="s">
        <v>232</v>
      </c>
    </row>
    <row r="376" spans="1:19">
      <c r="A376" s="1" t="n">
        <v>33146</v>
      </c>
      <c r="B376" t="s">
        <v>271</v>
      </c>
      <c r="C376" t="n">
        <v>7</v>
      </c>
      <c r="D376" t="s">
        <v>228</v>
      </c>
      <c r="E376" t="s">
        <v>36</v>
      </c>
      <c r="F376" t="s">
        <v>229</v>
      </c>
      <c r="G376" t="s">
        <v>230</v>
      </c>
      <c r="H376" t="s">
        <v>231</v>
      </c>
      <c r="I376" t="s">
        <v>232</v>
      </c>
      <c r="J376" t="s">
        <v>261</v>
      </c>
      <c r="K376" t="s">
        <v>262</v>
      </c>
      <c r="L376" t="n">
        <v>624</v>
      </c>
      <c r="M376" t="n">
        <v>0.01</v>
      </c>
      <c r="N376" t="n">
        <v>47.3</v>
      </c>
      <c r="O376" t="s">
        <v>269</v>
      </c>
      <c r="P376" t="s">
        <v>270</v>
      </c>
      <c r="Q376" t="s">
        <v>237</v>
      </c>
      <c r="R376" t="s">
        <v>231</v>
      </c>
      <c r="S376" t="s">
        <v>232</v>
      </c>
    </row>
    <row r="377" spans="1:19">
      <c r="A377" s="1" t="n">
        <v>33177</v>
      </c>
      <c r="B377" t="s">
        <v>294</v>
      </c>
      <c r="C377" t="n">
        <v>4</v>
      </c>
      <c r="D377" t="s">
        <v>288</v>
      </c>
      <c r="E377" t="s">
        <v>289</v>
      </c>
      <c r="F377" t="s">
        <v>229</v>
      </c>
      <c r="G377" t="s">
        <v>230</v>
      </c>
      <c r="H377" t="s">
        <v>231</v>
      </c>
      <c r="I377" t="s">
        <v>232</v>
      </c>
      <c r="J377" t="s">
        <v>240</v>
      </c>
      <c r="K377" t="s">
        <v>241</v>
      </c>
      <c r="L377" t="n">
        <v>246</v>
      </c>
      <c r="M377" t="n">
        <v>0</v>
      </c>
      <c r="N377" t="n">
        <v>0</v>
      </c>
    </row>
    <row r="378" spans="1:19">
      <c r="A378" s="1" t="n">
        <v>33177</v>
      </c>
      <c r="B378" t="s">
        <v>227</v>
      </c>
      <c r="C378" t="n">
        <v>6</v>
      </c>
      <c r="D378" t="s">
        <v>257</v>
      </c>
      <c r="E378" t="s">
        <v>258</v>
      </c>
      <c r="F378" t="s">
        <v>229</v>
      </c>
      <c r="G378" t="s">
        <v>230</v>
      </c>
      <c r="H378" t="s">
        <v>231</v>
      </c>
      <c r="I378" t="s">
        <v>232</v>
      </c>
      <c r="J378" t="s">
        <v>248</v>
      </c>
      <c r="K378" t="s">
        <v>249</v>
      </c>
      <c r="L378" t="n">
        <v>509</v>
      </c>
      <c r="M378" t="n">
        <v>0.1</v>
      </c>
      <c r="N378" t="n">
        <v>0</v>
      </c>
    </row>
    <row r="379" spans="1:19">
      <c r="A379" s="1" t="n">
        <v>33177</v>
      </c>
      <c r="B379" t="s">
        <v>227</v>
      </c>
      <c r="C379" t="n">
        <v>11</v>
      </c>
      <c r="D379" t="s">
        <v>228</v>
      </c>
      <c r="E379" t="s">
        <v>36</v>
      </c>
      <c r="F379" t="s">
        <v>229</v>
      </c>
      <c r="G379" t="s">
        <v>230</v>
      </c>
      <c r="H379" t="s">
        <v>231</v>
      </c>
      <c r="I379" t="s">
        <v>232</v>
      </c>
      <c r="J379" t="s">
        <v>233</v>
      </c>
      <c r="K379" t="s">
        <v>234</v>
      </c>
      <c r="L379" t="n">
        <v>337</v>
      </c>
      <c r="M379" t="n">
        <v>0.1</v>
      </c>
      <c r="N379" t="n">
        <v>35.3</v>
      </c>
      <c r="O379" t="s">
        <v>235</v>
      </c>
      <c r="P379" t="s">
        <v>236</v>
      </c>
      <c r="Q379" t="s">
        <v>237</v>
      </c>
      <c r="R379" t="s">
        <v>231</v>
      </c>
      <c r="S379" t="s">
        <v>232</v>
      </c>
    </row>
    <row r="380" spans="1:19">
      <c r="A380" s="1" t="n">
        <v>33177</v>
      </c>
      <c r="B380" t="s">
        <v>227</v>
      </c>
      <c r="C380" t="n">
        <v>12</v>
      </c>
      <c r="D380" t="s">
        <v>228</v>
      </c>
      <c r="E380" t="s">
        <v>36</v>
      </c>
      <c r="F380" t="s">
        <v>229</v>
      </c>
      <c r="G380" t="s">
        <v>230</v>
      </c>
      <c r="H380" t="s">
        <v>231</v>
      </c>
      <c r="I380" t="s">
        <v>232</v>
      </c>
      <c r="J380" t="s">
        <v>233</v>
      </c>
      <c r="K380" t="s">
        <v>234</v>
      </c>
      <c r="L380" t="n">
        <v>228</v>
      </c>
      <c r="M380" t="n">
        <v>0.1</v>
      </c>
      <c r="N380" t="n">
        <v>32.4</v>
      </c>
      <c r="O380" t="s">
        <v>235</v>
      </c>
      <c r="P380" t="s">
        <v>236</v>
      </c>
      <c r="Q380" t="s">
        <v>237</v>
      </c>
      <c r="R380" t="s">
        <v>231</v>
      </c>
      <c r="S380" t="s">
        <v>232</v>
      </c>
    </row>
    <row r="381" spans="1:19">
      <c r="A381" s="1" t="n">
        <v>33177</v>
      </c>
      <c r="B381" t="s">
        <v>227</v>
      </c>
      <c r="C381" t="n">
        <v>13</v>
      </c>
      <c r="D381" t="s">
        <v>228</v>
      </c>
      <c r="E381" t="s">
        <v>36</v>
      </c>
      <c r="F381" t="s">
        <v>229</v>
      </c>
      <c r="G381" t="s">
        <v>230</v>
      </c>
      <c r="H381" t="s">
        <v>231</v>
      </c>
      <c r="I381" t="s">
        <v>232</v>
      </c>
      <c r="J381" t="s">
        <v>233</v>
      </c>
      <c r="K381" t="s">
        <v>234</v>
      </c>
      <c r="L381" t="n">
        <v>54</v>
      </c>
      <c r="M381" t="n">
        <v>0.2</v>
      </c>
      <c r="N381" t="n">
        <v>21.7</v>
      </c>
      <c r="O381" t="s">
        <v>235</v>
      </c>
      <c r="P381" t="s">
        <v>236</v>
      </c>
      <c r="Q381" t="s">
        <v>237</v>
      </c>
      <c r="R381" t="s">
        <v>231</v>
      </c>
      <c r="S381" t="s">
        <v>232</v>
      </c>
    </row>
    <row r="382" spans="1:19">
      <c r="A382" s="1" t="n">
        <v>33177</v>
      </c>
      <c r="B382" t="s">
        <v>227</v>
      </c>
      <c r="C382" t="n">
        <v>14</v>
      </c>
      <c r="D382" t="s">
        <v>228</v>
      </c>
      <c r="E382" t="s">
        <v>36</v>
      </c>
      <c r="F382" t="s">
        <v>229</v>
      </c>
      <c r="G382" t="s">
        <v>230</v>
      </c>
      <c r="H382" t="s">
        <v>231</v>
      </c>
      <c r="I382" t="s">
        <v>232</v>
      </c>
      <c r="J382" t="s">
        <v>233</v>
      </c>
      <c r="K382" t="s">
        <v>234</v>
      </c>
      <c r="L382" t="n">
        <v>311</v>
      </c>
      <c r="M382" t="n">
        <v>0.1</v>
      </c>
      <c r="N382" t="n">
        <v>35.4</v>
      </c>
      <c r="O382" t="s">
        <v>235</v>
      </c>
      <c r="P382" t="s">
        <v>236</v>
      </c>
      <c r="Q382" t="s">
        <v>237</v>
      </c>
      <c r="R382" t="s">
        <v>231</v>
      </c>
      <c r="S382" t="s">
        <v>232</v>
      </c>
    </row>
    <row r="383" spans="1:19">
      <c r="A383" s="1" t="n">
        <v>33177</v>
      </c>
      <c r="B383" t="s">
        <v>227</v>
      </c>
      <c r="C383" t="n">
        <v>15</v>
      </c>
      <c r="D383" t="s">
        <v>228</v>
      </c>
      <c r="E383" t="s">
        <v>36</v>
      </c>
      <c r="F383" t="s">
        <v>229</v>
      </c>
      <c r="G383" t="s">
        <v>230</v>
      </c>
      <c r="H383" t="s">
        <v>231</v>
      </c>
      <c r="I383" t="s">
        <v>232</v>
      </c>
      <c r="J383" t="s">
        <v>233</v>
      </c>
      <c r="K383" t="s">
        <v>234</v>
      </c>
      <c r="L383" t="n">
        <v>347</v>
      </c>
      <c r="M383" t="n">
        <v>0.1</v>
      </c>
      <c r="N383" t="n">
        <v>35.9</v>
      </c>
      <c r="O383" t="s">
        <v>235</v>
      </c>
      <c r="P383" t="s">
        <v>236</v>
      </c>
      <c r="Q383" t="s">
        <v>237</v>
      </c>
      <c r="R383" t="s">
        <v>231</v>
      </c>
      <c r="S383" t="s">
        <v>232</v>
      </c>
    </row>
    <row r="384" spans="1:19">
      <c r="A384" s="1" t="n">
        <v>33177</v>
      </c>
      <c r="B384" t="s">
        <v>227</v>
      </c>
      <c r="C384" t="n">
        <v>16</v>
      </c>
      <c r="D384" t="s">
        <v>228</v>
      </c>
      <c r="E384" t="s">
        <v>36</v>
      </c>
      <c r="F384" t="s">
        <v>229</v>
      </c>
      <c r="G384" t="s">
        <v>230</v>
      </c>
      <c r="H384" t="s">
        <v>231</v>
      </c>
      <c r="I384" t="s">
        <v>232</v>
      </c>
      <c r="J384" t="s">
        <v>233</v>
      </c>
      <c r="K384" t="s">
        <v>234</v>
      </c>
      <c r="L384" t="n">
        <v>99</v>
      </c>
      <c r="M384" t="n">
        <v>0.2</v>
      </c>
      <c r="N384" t="n">
        <v>21.5</v>
      </c>
      <c r="O384" t="s">
        <v>235</v>
      </c>
      <c r="P384" t="s">
        <v>236</v>
      </c>
      <c r="Q384" t="s">
        <v>237</v>
      </c>
      <c r="R384" t="s">
        <v>231</v>
      </c>
      <c r="S384" t="s">
        <v>232</v>
      </c>
    </row>
    <row r="385" spans="1:19">
      <c r="A385" s="1" t="n">
        <v>33177</v>
      </c>
      <c r="B385" t="s">
        <v>271</v>
      </c>
      <c r="C385" t="n">
        <v>1</v>
      </c>
      <c r="D385" t="s">
        <v>228</v>
      </c>
      <c r="E385" t="s">
        <v>36</v>
      </c>
      <c r="F385" t="s">
        <v>229</v>
      </c>
      <c r="G385" t="s">
        <v>230</v>
      </c>
      <c r="H385" t="s">
        <v>231</v>
      </c>
      <c r="I385" t="s">
        <v>232</v>
      </c>
      <c r="J385" t="s">
        <v>277</v>
      </c>
      <c r="K385" t="s">
        <v>278</v>
      </c>
      <c r="L385" t="n">
        <v>698</v>
      </c>
      <c r="M385" t="n">
        <v>0.06</v>
      </c>
      <c r="N385" t="n">
        <v>46.7</v>
      </c>
      <c r="O385" t="s">
        <v>269</v>
      </c>
      <c r="P385" t="s">
        <v>270</v>
      </c>
      <c r="Q385" t="s">
        <v>237</v>
      </c>
      <c r="R385" t="s">
        <v>231</v>
      </c>
      <c r="S385" t="s">
        <v>232</v>
      </c>
    </row>
    <row r="386" spans="1:19">
      <c r="A386" s="1" t="n">
        <v>33177</v>
      </c>
      <c r="B386" t="s">
        <v>271</v>
      </c>
      <c r="C386" t="n">
        <v>2</v>
      </c>
      <c r="D386" t="s">
        <v>228</v>
      </c>
      <c r="E386" t="s">
        <v>36</v>
      </c>
      <c r="F386" t="s">
        <v>229</v>
      </c>
      <c r="G386" t="s">
        <v>230</v>
      </c>
      <c r="H386" t="s">
        <v>231</v>
      </c>
      <c r="I386" t="s">
        <v>232</v>
      </c>
      <c r="J386" t="s">
        <v>277</v>
      </c>
      <c r="K386" t="s">
        <v>278</v>
      </c>
      <c r="L386" t="n">
        <v>249</v>
      </c>
      <c r="M386" t="n">
        <v>0.06</v>
      </c>
      <c r="N386" t="n">
        <v>44.4</v>
      </c>
      <c r="O386" t="s">
        <v>269</v>
      </c>
      <c r="P386" t="s">
        <v>270</v>
      </c>
      <c r="Q386" t="s">
        <v>237</v>
      </c>
      <c r="R386" t="s">
        <v>231</v>
      </c>
      <c r="S386" t="s">
        <v>232</v>
      </c>
    </row>
    <row r="387" spans="1:19">
      <c r="A387" s="1" t="n">
        <v>33177</v>
      </c>
      <c r="B387" t="s">
        <v>271</v>
      </c>
      <c r="C387" t="n">
        <v>3</v>
      </c>
      <c r="D387" t="s">
        <v>228</v>
      </c>
      <c r="E387" t="s">
        <v>36</v>
      </c>
      <c r="F387" t="s">
        <v>229</v>
      </c>
      <c r="G387" t="s">
        <v>230</v>
      </c>
      <c r="H387" t="s">
        <v>231</v>
      </c>
      <c r="I387" t="s">
        <v>232</v>
      </c>
      <c r="J387" t="s">
        <v>290</v>
      </c>
      <c r="K387" t="s">
        <v>291</v>
      </c>
      <c r="L387" t="n">
        <v>550</v>
      </c>
      <c r="M387" t="n">
        <v>1.07</v>
      </c>
      <c r="N387" t="n">
        <v>29.1</v>
      </c>
      <c r="O387" t="s">
        <v>269</v>
      </c>
      <c r="P387" t="s">
        <v>270</v>
      </c>
      <c r="Q387" t="s">
        <v>237</v>
      </c>
      <c r="R387" t="s">
        <v>231</v>
      </c>
      <c r="S387" t="s">
        <v>232</v>
      </c>
    </row>
    <row r="388" spans="1:19">
      <c r="A388" s="1" t="n">
        <v>33177</v>
      </c>
      <c r="B388" t="s">
        <v>271</v>
      </c>
      <c r="C388" t="n">
        <v>4</v>
      </c>
      <c r="D388" t="s">
        <v>228</v>
      </c>
      <c r="E388" t="s">
        <v>36</v>
      </c>
      <c r="F388" t="s">
        <v>229</v>
      </c>
      <c r="G388" t="s">
        <v>230</v>
      </c>
      <c r="H388" t="s">
        <v>231</v>
      </c>
      <c r="I388" t="s">
        <v>232</v>
      </c>
      <c r="J388" t="s">
        <v>233</v>
      </c>
      <c r="K388" t="s">
        <v>234</v>
      </c>
      <c r="L388" t="n">
        <v>188</v>
      </c>
      <c r="M388" t="n">
        <v>0.1</v>
      </c>
      <c r="N388" t="n">
        <v>37</v>
      </c>
      <c r="O388" t="s">
        <v>269</v>
      </c>
      <c r="P388" t="s">
        <v>270</v>
      </c>
      <c r="Q388" t="s">
        <v>237</v>
      </c>
      <c r="R388" t="s">
        <v>231</v>
      </c>
      <c r="S388" t="s">
        <v>232</v>
      </c>
    </row>
    <row r="389" spans="1:19">
      <c r="A389" s="1" t="n">
        <v>33177</v>
      </c>
      <c r="B389" t="s">
        <v>271</v>
      </c>
      <c r="C389" t="n">
        <v>5</v>
      </c>
      <c r="D389" t="s">
        <v>228</v>
      </c>
      <c r="E389" t="s">
        <v>36</v>
      </c>
      <c r="F389" t="s">
        <v>229</v>
      </c>
      <c r="G389" t="s">
        <v>230</v>
      </c>
      <c r="H389" t="s">
        <v>231</v>
      </c>
      <c r="I389" t="s">
        <v>232</v>
      </c>
      <c r="J389" t="s">
        <v>233</v>
      </c>
      <c r="K389" t="s">
        <v>234</v>
      </c>
      <c r="L389" t="n">
        <v>205</v>
      </c>
      <c r="M389" t="n">
        <v>0.18</v>
      </c>
      <c r="N389" t="n">
        <v>21.5</v>
      </c>
      <c r="O389" t="s">
        <v>269</v>
      </c>
      <c r="P389" t="s">
        <v>270</v>
      </c>
      <c r="Q389" t="s">
        <v>237</v>
      </c>
      <c r="R389" t="s">
        <v>231</v>
      </c>
      <c r="S389" t="s">
        <v>232</v>
      </c>
    </row>
    <row r="390" spans="1:19">
      <c r="A390" s="1" t="n">
        <v>33177</v>
      </c>
      <c r="B390" t="s">
        <v>271</v>
      </c>
      <c r="C390" t="n">
        <v>6</v>
      </c>
      <c r="D390" t="s">
        <v>228</v>
      </c>
      <c r="E390" t="s">
        <v>36</v>
      </c>
      <c r="F390" t="s">
        <v>229</v>
      </c>
      <c r="G390" t="s">
        <v>230</v>
      </c>
      <c r="H390" t="s">
        <v>231</v>
      </c>
      <c r="I390" t="s">
        <v>232</v>
      </c>
      <c r="J390" t="s">
        <v>261</v>
      </c>
      <c r="K390" t="s">
        <v>262</v>
      </c>
      <c r="L390" t="n">
        <v>455</v>
      </c>
      <c r="M390" t="n">
        <v>0.05</v>
      </c>
      <c r="N390" t="n">
        <v>47.1</v>
      </c>
      <c r="O390" t="s">
        <v>269</v>
      </c>
      <c r="P390" t="s">
        <v>270</v>
      </c>
      <c r="Q390" t="s">
        <v>237</v>
      </c>
      <c r="R390" t="s">
        <v>231</v>
      </c>
      <c r="S390" t="s">
        <v>232</v>
      </c>
    </row>
    <row r="391" spans="1:19">
      <c r="A391" s="1" t="n">
        <v>33177</v>
      </c>
      <c r="B391" t="s">
        <v>271</v>
      </c>
      <c r="C391" t="n">
        <v>7</v>
      </c>
      <c r="D391" t="s">
        <v>228</v>
      </c>
      <c r="E391" t="s">
        <v>36</v>
      </c>
      <c r="F391" t="s">
        <v>229</v>
      </c>
      <c r="G391" t="s">
        <v>230</v>
      </c>
      <c r="H391" t="s">
        <v>231</v>
      </c>
      <c r="I391" t="s">
        <v>232</v>
      </c>
      <c r="J391" t="s">
        <v>261</v>
      </c>
      <c r="K391" t="s">
        <v>262</v>
      </c>
      <c r="L391" t="n">
        <v>267</v>
      </c>
      <c r="M391" t="n">
        <v>0.08</v>
      </c>
      <c r="N391" t="n">
        <v>47.3</v>
      </c>
      <c r="O391" t="s">
        <v>269</v>
      </c>
      <c r="P391" t="s">
        <v>270</v>
      </c>
      <c r="Q391" t="s">
        <v>237</v>
      </c>
      <c r="R391" t="s">
        <v>231</v>
      </c>
      <c r="S391" t="s">
        <v>232</v>
      </c>
    </row>
    <row r="392" spans="1:19">
      <c r="A392" s="1" t="n">
        <v>33207</v>
      </c>
      <c r="B392" t="s">
        <v>294</v>
      </c>
      <c r="C392" t="n">
        <v>1</v>
      </c>
      <c r="D392" t="s">
        <v>288</v>
      </c>
      <c r="E392" t="s">
        <v>289</v>
      </c>
      <c r="F392" t="s">
        <v>229</v>
      </c>
      <c r="G392" t="s">
        <v>230</v>
      </c>
      <c r="H392" t="s">
        <v>231</v>
      </c>
      <c r="I392" t="s">
        <v>232</v>
      </c>
      <c r="J392" t="s">
        <v>295</v>
      </c>
      <c r="K392" t="s">
        <v>296</v>
      </c>
      <c r="L392" t="n">
        <v>183</v>
      </c>
      <c r="M392" t="n">
        <v>0</v>
      </c>
      <c r="N392" t="n">
        <v>0</v>
      </c>
    </row>
    <row r="393" spans="1:19">
      <c r="A393" s="1" t="n">
        <v>33207</v>
      </c>
      <c r="B393" t="s">
        <v>227</v>
      </c>
      <c r="C393" t="n">
        <v>2</v>
      </c>
      <c r="D393" t="s">
        <v>257</v>
      </c>
      <c r="E393" t="s">
        <v>258</v>
      </c>
      <c r="F393" t="s">
        <v>229</v>
      </c>
      <c r="G393" t="s">
        <v>230</v>
      </c>
      <c r="H393" t="s">
        <v>231</v>
      </c>
      <c r="I393" t="s">
        <v>232</v>
      </c>
      <c r="J393" t="s">
        <v>248</v>
      </c>
      <c r="K393" t="s">
        <v>249</v>
      </c>
      <c r="L393" t="n">
        <v>266</v>
      </c>
      <c r="M393" t="n">
        <v>0.1</v>
      </c>
      <c r="N393" t="n">
        <v>0</v>
      </c>
    </row>
    <row r="394" spans="1:19">
      <c r="A394" s="1" t="n">
        <v>33207</v>
      </c>
      <c r="B394" t="s">
        <v>227</v>
      </c>
      <c r="C394" t="n">
        <v>3</v>
      </c>
      <c r="D394" t="s">
        <v>228</v>
      </c>
      <c r="E394" t="s">
        <v>36</v>
      </c>
      <c r="F394" t="s">
        <v>229</v>
      </c>
      <c r="G394" t="s">
        <v>230</v>
      </c>
      <c r="H394" t="s">
        <v>231</v>
      </c>
      <c r="I394" t="s">
        <v>232</v>
      </c>
      <c r="J394" t="s">
        <v>233</v>
      </c>
      <c r="K394" t="s">
        <v>234</v>
      </c>
      <c r="L394" t="n">
        <v>592</v>
      </c>
      <c r="M394" t="n">
        <v>0.1</v>
      </c>
      <c r="N394" t="n">
        <v>36.3</v>
      </c>
      <c r="O394" t="s">
        <v>235</v>
      </c>
      <c r="P394" t="s">
        <v>236</v>
      </c>
      <c r="Q394" t="s">
        <v>237</v>
      </c>
      <c r="R394" t="s">
        <v>231</v>
      </c>
      <c r="S394" t="s">
        <v>232</v>
      </c>
    </row>
    <row r="395" spans="1:19">
      <c r="A395" s="1" t="n">
        <v>33207</v>
      </c>
      <c r="B395" t="s">
        <v>227</v>
      </c>
      <c r="C395" t="n">
        <v>4</v>
      </c>
      <c r="D395" t="s">
        <v>228</v>
      </c>
      <c r="E395" t="s">
        <v>36</v>
      </c>
      <c r="F395" t="s">
        <v>229</v>
      </c>
      <c r="G395" t="s">
        <v>230</v>
      </c>
      <c r="H395" t="s">
        <v>231</v>
      </c>
      <c r="I395" t="s">
        <v>232</v>
      </c>
      <c r="J395" t="s">
        <v>233</v>
      </c>
      <c r="K395" t="s">
        <v>234</v>
      </c>
      <c r="L395" t="n">
        <v>30</v>
      </c>
      <c r="M395" t="n">
        <v>0.2</v>
      </c>
      <c r="N395" t="n">
        <v>22</v>
      </c>
      <c r="O395" t="s">
        <v>235</v>
      </c>
      <c r="P395" t="s">
        <v>236</v>
      </c>
      <c r="Q395" t="s">
        <v>237</v>
      </c>
      <c r="R395" t="s">
        <v>231</v>
      </c>
      <c r="S395" t="s">
        <v>232</v>
      </c>
    </row>
    <row r="396" spans="1:19">
      <c r="A396" s="1" t="n">
        <v>33207</v>
      </c>
      <c r="B396" t="s">
        <v>227</v>
      </c>
      <c r="C396" t="n">
        <v>5</v>
      </c>
      <c r="D396" t="s">
        <v>228</v>
      </c>
      <c r="E396" t="s">
        <v>36</v>
      </c>
      <c r="F396" t="s">
        <v>229</v>
      </c>
      <c r="G396" t="s">
        <v>230</v>
      </c>
      <c r="H396" t="s">
        <v>231</v>
      </c>
      <c r="I396" t="s">
        <v>232</v>
      </c>
      <c r="J396" t="s">
        <v>233</v>
      </c>
      <c r="K396" t="s">
        <v>234</v>
      </c>
      <c r="L396" t="n">
        <v>572</v>
      </c>
      <c r="M396" t="n">
        <v>0.1</v>
      </c>
      <c r="N396" t="n">
        <v>36</v>
      </c>
      <c r="O396" t="s">
        <v>235</v>
      </c>
      <c r="P396" t="s">
        <v>236</v>
      </c>
      <c r="Q396" t="s">
        <v>237</v>
      </c>
      <c r="R396" t="s">
        <v>231</v>
      </c>
      <c r="S396" t="s">
        <v>232</v>
      </c>
    </row>
    <row r="397" spans="1:19">
      <c r="A397" s="1" t="n">
        <v>33207</v>
      </c>
      <c r="B397" t="s">
        <v>274</v>
      </c>
      <c r="C397" t="n">
        <v>2</v>
      </c>
      <c r="D397" t="s">
        <v>238</v>
      </c>
      <c r="E397" t="s">
        <v>239</v>
      </c>
      <c r="F397" t="s">
        <v>229</v>
      </c>
      <c r="G397" t="s">
        <v>230</v>
      </c>
      <c r="H397" t="s">
        <v>231</v>
      </c>
      <c r="I397" t="s">
        <v>232</v>
      </c>
      <c r="J397" t="s">
        <v>263</v>
      </c>
      <c r="K397" t="s">
        <v>264</v>
      </c>
      <c r="L397" t="n">
        <v>264</v>
      </c>
      <c r="M397" t="n">
        <v>0</v>
      </c>
      <c r="N397" t="n">
        <v>0</v>
      </c>
    </row>
    <row r="398" spans="1:19">
      <c r="A398" s="1" t="n">
        <v>33207</v>
      </c>
      <c r="B398" t="s">
        <v>271</v>
      </c>
      <c r="C398" t="n">
        <v>1</v>
      </c>
      <c r="D398" t="s">
        <v>228</v>
      </c>
      <c r="E398" t="s">
        <v>36</v>
      </c>
      <c r="F398" t="s">
        <v>229</v>
      </c>
      <c r="G398" t="s">
        <v>230</v>
      </c>
      <c r="H398" t="s">
        <v>231</v>
      </c>
      <c r="I398" t="s">
        <v>232</v>
      </c>
      <c r="J398" t="s">
        <v>233</v>
      </c>
      <c r="K398" t="s">
        <v>234</v>
      </c>
      <c r="L398" t="n">
        <v>70</v>
      </c>
      <c r="M398" t="n">
        <v>0.19</v>
      </c>
      <c r="N398" t="n">
        <v>21.5</v>
      </c>
      <c r="O398" t="s">
        <v>269</v>
      </c>
      <c r="P398" t="s">
        <v>270</v>
      </c>
      <c r="Q398" t="s">
        <v>237</v>
      </c>
      <c r="R398" t="s">
        <v>231</v>
      </c>
      <c r="S398" t="s">
        <v>232</v>
      </c>
    </row>
    <row r="399" spans="1:19">
      <c r="A399" s="1" t="n">
        <v>33207</v>
      </c>
      <c r="B399" t="s">
        <v>271</v>
      </c>
      <c r="C399" t="n">
        <v>2</v>
      </c>
      <c r="D399" t="s">
        <v>228</v>
      </c>
      <c r="E399" t="s">
        <v>36</v>
      </c>
      <c r="F399" t="s">
        <v>229</v>
      </c>
      <c r="G399" t="s">
        <v>230</v>
      </c>
      <c r="H399" t="s">
        <v>231</v>
      </c>
      <c r="I399" t="s">
        <v>232</v>
      </c>
      <c r="J399" t="s">
        <v>261</v>
      </c>
      <c r="K399" t="s">
        <v>262</v>
      </c>
      <c r="L399" t="n">
        <v>238</v>
      </c>
      <c r="M399" t="n">
        <v>0.08</v>
      </c>
      <c r="N399" t="n">
        <v>47.3</v>
      </c>
      <c r="O399" t="s">
        <v>269</v>
      </c>
      <c r="P399" t="s">
        <v>270</v>
      </c>
      <c r="Q399" t="s">
        <v>237</v>
      </c>
      <c r="R399" t="s">
        <v>231</v>
      </c>
      <c r="S399" t="s">
        <v>232</v>
      </c>
    </row>
    <row r="400" spans="1:19">
      <c r="A400" s="1" t="n">
        <v>33238</v>
      </c>
      <c r="B400" t="s">
        <v>227</v>
      </c>
      <c r="C400" t="n">
        <v>2</v>
      </c>
      <c r="D400" t="s">
        <v>228</v>
      </c>
      <c r="E400" t="s">
        <v>36</v>
      </c>
      <c r="F400" t="s">
        <v>229</v>
      </c>
      <c r="G400" t="s">
        <v>230</v>
      </c>
      <c r="H400" t="s">
        <v>231</v>
      </c>
      <c r="I400" t="s">
        <v>232</v>
      </c>
      <c r="J400" t="s">
        <v>233</v>
      </c>
      <c r="K400" t="s">
        <v>234</v>
      </c>
      <c r="L400" t="n">
        <v>761</v>
      </c>
      <c r="M400" t="n">
        <v>0.1</v>
      </c>
      <c r="N400" t="n">
        <v>35.3</v>
      </c>
      <c r="O400" t="s">
        <v>235</v>
      </c>
      <c r="P400" t="s">
        <v>236</v>
      </c>
      <c r="Q400" t="s">
        <v>237</v>
      </c>
      <c r="R400" t="s">
        <v>231</v>
      </c>
      <c r="S400" t="s">
        <v>232</v>
      </c>
    </row>
    <row r="401" spans="1:19">
      <c r="A401" s="1" t="n">
        <v>33238</v>
      </c>
      <c r="B401" t="s">
        <v>227</v>
      </c>
      <c r="C401" t="n">
        <v>3</v>
      </c>
      <c r="D401" t="s">
        <v>257</v>
      </c>
      <c r="E401" t="s">
        <v>258</v>
      </c>
      <c r="F401" t="s">
        <v>229</v>
      </c>
      <c r="G401" t="s">
        <v>230</v>
      </c>
      <c r="H401" t="s">
        <v>231</v>
      </c>
      <c r="I401" t="s">
        <v>232</v>
      </c>
      <c r="J401" t="s">
        <v>233</v>
      </c>
      <c r="K401" t="s">
        <v>234</v>
      </c>
      <c r="L401" t="n">
        <v>207</v>
      </c>
      <c r="M401" t="n">
        <v>0.1</v>
      </c>
      <c r="N401" t="n">
        <v>0</v>
      </c>
    </row>
    <row r="402" spans="1:19">
      <c r="A402" s="1" t="n">
        <v>33238</v>
      </c>
      <c r="B402" t="s">
        <v>274</v>
      </c>
      <c r="C402" t="n">
        <v>1</v>
      </c>
      <c r="D402" t="s">
        <v>238</v>
      </c>
      <c r="E402" t="s">
        <v>239</v>
      </c>
      <c r="F402" t="s">
        <v>229</v>
      </c>
      <c r="G402" t="s">
        <v>230</v>
      </c>
      <c r="H402" t="s">
        <v>231</v>
      </c>
      <c r="I402" t="s">
        <v>232</v>
      </c>
      <c r="J402" t="s">
        <v>263</v>
      </c>
      <c r="K402" t="s">
        <v>264</v>
      </c>
      <c r="L402" t="n">
        <v>296</v>
      </c>
      <c r="M402" t="n">
        <v>0</v>
      </c>
      <c r="N402" t="n">
        <v>0</v>
      </c>
    </row>
    <row r="403" spans="1:19">
      <c r="A403" s="1" t="n">
        <v>33238</v>
      </c>
      <c r="B403" t="s">
        <v>271</v>
      </c>
      <c r="C403" t="n">
        <v>2</v>
      </c>
      <c r="D403" t="s">
        <v>228</v>
      </c>
      <c r="E403" t="s">
        <v>36</v>
      </c>
      <c r="F403" t="s">
        <v>229</v>
      </c>
      <c r="G403" t="s">
        <v>230</v>
      </c>
      <c r="H403" t="s">
        <v>231</v>
      </c>
      <c r="I403" t="s">
        <v>232</v>
      </c>
      <c r="J403" t="s">
        <v>277</v>
      </c>
      <c r="K403" t="s">
        <v>278</v>
      </c>
      <c r="L403" t="n">
        <v>352</v>
      </c>
      <c r="M403" t="n">
        <v>0.03</v>
      </c>
      <c r="N403" t="n">
        <v>42</v>
      </c>
      <c r="O403" t="s">
        <v>269</v>
      </c>
      <c r="P403" t="s">
        <v>270</v>
      </c>
      <c r="Q403" t="s">
        <v>237</v>
      </c>
      <c r="R403" t="s">
        <v>231</v>
      </c>
      <c r="S403" t="s">
        <v>232</v>
      </c>
    </row>
    <row r="404" spans="1:19">
      <c r="A404" s="1" t="n">
        <v>33238</v>
      </c>
      <c r="B404" t="s">
        <v>271</v>
      </c>
      <c r="C404" t="n">
        <v>3</v>
      </c>
      <c r="D404" t="s">
        <v>259</v>
      </c>
      <c r="E404" t="s">
        <v>260</v>
      </c>
      <c r="F404" t="s">
        <v>229</v>
      </c>
      <c r="G404" t="s">
        <v>230</v>
      </c>
      <c r="H404" t="s">
        <v>231</v>
      </c>
      <c r="I404" t="s">
        <v>232</v>
      </c>
      <c r="J404" t="s">
        <v>277</v>
      </c>
      <c r="K404" t="s">
        <v>278</v>
      </c>
      <c r="L404" t="n">
        <v>72</v>
      </c>
      <c r="M404" t="n">
        <v>0.8</v>
      </c>
      <c r="N404" t="n">
        <v>0</v>
      </c>
    </row>
    <row r="405" spans="1:19">
      <c r="A405" s="1" t="n">
        <v>33238</v>
      </c>
      <c r="B405" t="s">
        <v>271</v>
      </c>
      <c r="C405" t="n">
        <v>5</v>
      </c>
      <c r="D405" t="s">
        <v>259</v>
      </c>
      <c r="E405" t="s">
        <v>260</v>
      </c>
      <c r="F405" t="s">
        <v>229</v>
      </c>
      <c r="G405" t="s">
        <v>230</v>
      </c>
      <c r="H405" t="s">
        <v>231</v>
      </c>
      <c r="I405" t="s">
        <v>232</v>
      </c>
      <c r="J405" t="s">
        <v>277</v>
      </c>
      <c r="K405" t="s">
        <v>278</v>
      </c>
      <c r="L405" t="n">
        <v>57</v>
      </c>
      <c r="M405" t="n">
        <v>0.57</v>
      </c>
      <c r="N405" t="n">
        <v>0</v>
      </c>
    </row>
    <row r="406" spans="1:19">
      <c r="A406" s="1" t="n">
        <v>33238</v>
      </c>
      <c r="B406" t="s">
        <v>271</v>
      </c>
      <c r="C406" t="n">
        <v>6</v>
      </c>
      <c r="D406" t="s">
        <v>228</v>
      </c>
      <c r="E406" t="s">
        <v>36</v>
      </c>
      <c r="F406" t="s">
        <v>229</v>
      </c>
      <c r="G406" t="s">
        <v>230</v>
      </c>
      <c r="H406" t="s">
        <v>231</v>
      </c>
      <c r="I406" t="s">
        <v>232</v>
      </c>
      <c r="J406" t="s">
        <v>277</v>
      </c>
      <c r="K406" t="s">
        <v>278</v>
      </c>
      <c r="L406" t="n">
        <v>644</v>
      </c>
      <c r="M406" t="n">
        <v>0.04</v>
      </c>
      <c r="N406" t="n">
        <v>41.6</v>
      </c>
      <c r="O406" t="s">
        <v>269</v>
      </c>
      <c r="P406" t="s">
        <v>270</v>
      </c>
      <c r="Q406" t="s">
        <v>237</v>
      </c>
      <c r="R406" t="s">
        <v>231</v>
      </c>
      <c r="S406" t="s">
        <v>232</v>
      </c>
    </row>
    <row r="407" spans="1:19">
      <c r="A407" s="1" t="n">
        <v>33238</v>
      </c>
      <c r="B407" t="s">
        <v>271</v>
      </c>
      <c r="C407" t="n">
        <v>7</v>
      </c>
      <c r="D407" t="s">
        <v>228</v>
      </c>
      <c r="E407" t="s">
        <v>36</v>
      </c>
      <c r="F407" t="s">
        <v>229</v>
      </c>
      <c r="G407" t="s">
        <v>230</v>
      </c>
      <c r="H407" t="s">
        <v>231</v>
      </c>
      <c r="I407" t="s">
        <v>232</v>
      </c>
      <c r="J407" t="s">
        <v>277</v>
      </c>
      <c r="K407" t="s">
        <v>278</v>
      </c>
      <c r="L407" t="n">
        <v>301</v>
      </c>
      <c r="M407" t="n">
        <v>0.01</v>
      </c>
      <c r="N407" t="n">
        <v>47.5</v>
      </c>
      <c r="O407" t="s">
        <v>269</v>
      </c>
      <c r="P407" t="s">
        <v>270</v>
      </c>
      <c r="Q407" t="s">
        <v>237</v>
      </c>
      <c r="R407" t="s">
        <v>231</v>
      </c>
      <c r="S407" t="s">
        <v>232</v>
      </c>
    </row>
    <row r="408" spans="1:19">
      <c r="A408" s="1" t="n">
        <v>33238</v>
      </c>
      <c r="B408" t="s">
        <v>271</v>
      </c>
      <c r="C408" t="n">
        <v>8</v>
      </c>
      <c r="D408" t="s">
        <v>228</v>
      </c>
      <c r="E408" t="s">
        <v>36</v>
      </c>
      <c r="F408" t="s">
        <v>229</v>
      </c>
      <c r="G408" t="s">
        <v>230</v>
      </c>
      <c r="H408" t="s">
        <v>231</v>
      </c>
      <c r="I408" t="s">
        <v>232</v>
      </c>
      <c r="J408" t="s">
        <v>233</v>
      </c>
      <c r="K408" t="s">
        <v>234</v>
      </c>
      <c r="L408" t="n">
        <v>357</v>
      </c>
      <c r="M408" t="n">
        <v>0.21</v>
      </c>
      <c r="N408" t="n">
        <v>21.5</v>
      </c>
      <c r="O408" t="s">
        <v>269</v>
      </c>
      <c r="P408" t="s">
        <v>270</v>
      </c>
      <c r="Q408" t="s">
        <v>237</v>
      </c>
      <c r="R408" t="s">
        <v>231</v>
      </c>
      <c r="S408" t="s">
        <v>232</v>
      </c>
    </row>
    <row r="409" spans="1:19">
      <c r="A409" s="1" t="n">
        <v>33238</v>
      </c>
      <c r="B409" t="s">
        <v>271</v>
      </c>
      <c r="C409" t="n">
        <v>9</v>
      </c>
      <c r="D409" t="s">
        <v>228</v>
      </c>
      <c r="E409" t="s">
        <v>36</v>
      </c>
      <c r="F409" t="s">
        <v>229</v>
      </c>
      <c r="G409" t="s">
        <v>230</v>
      </c>
      <c r="H409" t="s">
        <v>231</v>
      </c>
      <c r="I409" t="s">
        <v>232</v>
      </c>
      <c r="J409" t="s">
        <v>261</v>
      </c>
      <c r="K409" t="s">
        <v>262</v>
      </c>
      <c r="L409" t="n">
        <v>182</v>
      </c>
      <c r="M409" t="n">
        <v>0.03</v>
      </c>
      <c r="N409" t="n">
        <v>47.3</v>
      </c>
      <c r="O409" t="s">
        <v>269</v>
      </c>
      <c r="P409" t="s">
        <v>270</v>
      </c>
      <c r="Q409" t="s">
        <v>237</v>
      </c>
      <c r="R409" t="s">
        <v>231</v>
      </c>
      <c r="S409" t="s">
        <v>232</v>
      </c>
    </row>
    <row r="410" spans="1:19">
      <c r="A410" s="1" t="n">
        <v>33269</v>
      </c>
      <c r="B410" t="s">
        <v>227</v>
      </c>
      <c r="C410" t="n">
        <v>1</v>
      </c>
      <c r="D410" t="s">
        <v>228</v>
      </c>
      <c r="E410" t="s">
        <v>36</v>
      </c>
      <c r="F410" t="s">
        <v>229</v>
      </c>
      <c r="G410" t="s">
        <v>230</v>
      </c>
      <c r="H410" t="s">
        <v>231</v>
      </c>
      <c r="I410" t="s">
        <v>232</v>
      </c>
      <c r="J410" t="s">
        <v>233</v>
      </c>
      <c r="K410" t="s">
        <v>234</v>
      </c>
      <c r="L410" t="n">
        <v>123</v>
      </c>
      <c r="M410" t="n">
        <v>0.2</v>
      </c>
      <c r="N410" t="n">
        <v>21.6</v>
      </c>
      <c r="O410" t="s">
        <v>235</v>
      </c>
      <c r="P410" t="s">
        <v>236</v>
      </c>
      <c r="Q410" t="s">
        <v>237</v>
      </c>
      <c r="R410" t="s">
        <v>231</v>
      </c>
      <c r="S410" t="s">
        <v>232</v>
      </c>
    </row>
    <row r="411" spans="1:19">
      <c r="A411" s="1" t="n">
        <v>33269</v>
      </c>
      <c r="B411" t="s">
        <v>227</v>
      </c>
      <c r="C411" t="n">
        <v>3</v>
      </c>
      <c r="D411" t="s">
        <v>257</v>
      </c>
      <c r="E411" t="s">
        <v>258</v>
      </c>
      <c r="F411" t="s">
        <v>229</v>
      </c>
      <c r="G411" t="s">
        <v>230</v>
      </c>
      <c r="H411" t="s">
        <v>231</v>
      </c>
      <c r="I411" t="s">
        <v>232</v>
      </c>
      <c r="J411" t="s">
        <v>297</v>
      </c>
      <c r="K411" t="s">
        <v>298</v>
      </c>
      <c r="L411" t="n">
        <v>208</v>
      </c>
      <c r="M411" t="n">
        <v>0.2</v>
      </c>
      <c r="N411" t="n">
        <v>0</v>
      </c>
    </row>
    <row r="412" spans="1:19">
      <c r="A412" s="1" t="n">
        <v>33269</v>
      </c>
      <c r="B412" t="s">
        <v>227</v>
      </c>
      <c r="C412" t="n">
        <v>4</v>
      </c>
      <c r="D412" t="s">
        <v>228</v>
      </c>
      <c r="E412" t="s">
        <v>36</v>
      </c>
      <c r="F412" t="s">
        <v>229</v>
      </c>
      <c r="G412" t="s">
        <v>230</v>
      </c>
      <c r="H412" t="s">
        <v>231</v>
      </c>
      <c r="I412" t="s">
        <v>232</v>
      </c>
      <c r="J412" t="s">
        <v>233</v>
      </c>
      <c r="K412" t="s">
        <v>234</v>
      </c>
      <c r="L412" t="n">
        <v>301</v>
      </c>
      <c r="M412" t="n">
        <v>0.1</v>
      </c>
      <c r="N412" t="n">
        <v>35.4</v>
      </c>
      <c r="O412" t="s">
        <v>235</v>
      </c>
      <c r="P412" t="s">
        <v>236</v>
      </c>
      <c r="Q412" t="s">
        <v>237</v>
      </c>
      <c r="R412" t="s">
        <v>231</v>
      </c>
      <c r="S412" t="s">
        <v>232</v>
      </c>
    </row>
    <row r="413" spans="1:19">
      <c r="A413" s="1" t="n">
        <v>33269</v>
      </c>
      <c r="B413" t="s">
        <v>227</v>
      </c>
      <c r="C413" t="n">
        <v>5</v>
      </c>
      <c r="D413" t="s">
        <v>228</v>
      </c>
      <c r="E413" t="s">
        <v>36</v>
      </c>
      <c r="F413" t="s">
        <v>229</v>
      </c>
      <c r="G413" t="s">
        <v>230</v>
      </c>
      <c r="H413" t="s">
        <v>231</v>
      </c>
      <c r="I413" t="s">
        <v>232</v>
      </c>
      <c r="J413" t="s">
        <v>233</v>
      </c>
      <c r="K413" t="s">
        <v>234</v>
      </c>
      <c r="L413" t="n">
        <v>532</v>
      </c>
      <c r="M413" t="n">
        <v>0.1</v>
      </c>
      <c r="N413" t="n">
        <v>36.3</v>
      </c>
      <c r="O413" t="s">
        <v>235</v>
      </c>
      <c r="P413" t="s">
        <v>236</v>
      </c>
      <c r="Q413" t="s">
        <v>237</v>
      </c>
      <c r="R413" t="s">
        <v>231</v>
      </c>
      <c r="S413" t="s">
        <v>232</v>
      </c>
    </row>
    <row r="414" spans="1:19">
      <c r="A414" s="1" t="n">
        <v>33269</v>
      </c>
      <c r="B414" t="s">
        <v>227</v>
      </c>
      <c r="C414" t="n">
        <v>6</v>
      </c>
      <c r="D414" t="s">
        <v>228</v>
      </c>
      <c r="E414" t="s">
        <v>36</v>
      </c>
      <c r="F414" t="s">
        <v>229</v>
      </c>
      <c r="G414" t="s">
        <v>230</v>
      </c>
      <c r="H414" t="s">
        <v>231</v>
      </c>
      <c r="I414" t="s">
        <v>232</v>
      </c>
      <c r="J414" t="s">
        <v>233</v>
      </c>
      <c r="K414" t="s">
        <v>234</v>
      </c>
      <c r="L414" t="n">
        <v>47</v>
      </c>
      <c r="M414" t="n">
        <v>0.2</v>
      </c>
      <c r="N414" t="n">
        <v>39</v>
      </c>
      <c r="O414" t="s">
        <v>235</v>
      </c>
      <c r="P414" t="s">
        <v>236</v>
      </c>
      <c r="Q414" t="s">
        <v>237</v>
      </c>
      <c r="R414" t="s">
        <v>231</v>
      </c>
      <c r="S414" t="s">
        <v>232</v>
      </c>
    </row>
    <row r="415" spans="1:19">
      <c r="A415" s="1" t="n">
        <v>33269</v>
      </c>
      <c r="B415" t="s">
        <v>250</v>
      </c>
      <c r="C415" t="n">
        <v>1</v>
      </c>
      <c r="D415" t="s">
        <v>238</v>
      </c>
      <c r="E415" t="s">
        <v>239</v>
      </c>
      <c r="F415" t="s">
        <v>229</v>
      </c>
      <c r="G415" t="s">
        <v>230</v>
      </c>
      <c r="H415" t="s">
        <v>231</v>
      </c>
      <c r="I415" t="s">
        <v>232</v>
      </c>
      <c r="J415" t="s">
        <v>279</v>
      </c>
      <c r="K415" t="s">
        <v>280</v>
      </c>
      <c r="L415" t="n">
        <v>75</v>
      </c>
      <c r="M415" t="n">
        <v>0</v>
      </c>
      <c r="N415" t="n">
        <v>0</v>
      </c>
    </row>
    <row r="416" spans="1:19">
      <c r="A416" s="1" t="n">
        <v>33269</v>
      </c>
      <c r="B416" t="s">
        <v>271</v>
      </c>
      <c r="C416" t="n">
        <v>1</v>
      </c>
      <c r="D416" t="s">
        <v>228</v>
      </c>
      <c r="E416" t="s">
        <v>36</v>
      </c>
      <c r="F416" t="s">
        <v>229</v>
      </c>
      <c r="G416" t="s">
        <v>230</v>
      </c>
      <c r="H416" t="s">
        <v>231</v>
      </c>
      <c r="I416" t="s">
        <v>232</v>
      </c>
      <c r="J416" t="s">
        <v>277</v>
      </c>
      <c r="K416" t="s">
        <v>278</v>
      </c>
      <c r="L416" t="n">
        <v>636</v>
      </c>
      <c r="M416" t="n">
        <v>0.01</v>
      </c>
      <c r="N416" t="n">
        <v>48</v>
      </c>
      <c r="O416" t="s">
        <v>269</v>
      </c>
      <c r="P416" t="s">
        <v>270</v>
      </c>
      <c r="Q416" t="s">
        <v>237</v>
      </c>
      <c r="R416" t="s">
        <v>231</v>
      </c>
      <c r="S416" t="s">
        <v>232</v>
      </c>
    </row>
    <row r="417" spans="1:19">
      <c r="A417" s="1" t="n">
        <v>33269</v>
      </c>
      <c r="B417" t="s">
        <v>271</v>
      </c>
      <c r="C417" t="n">
        <v>2</v>
      </c>
      <c r="D417" t="s">
        <v>228</v>
      </c>
      <c r="E417" t="s">
        <v>36</v>
      </c>
      <c r="F417" t="s">
        <v>229</v>
      </c>
      <c r="G417" t="s">
        <v>230</v>
      </c>
      <c r="H417" t="s">
        <v>231</v>
      </c>
      <c r="I417" t="s">
        <v>232</v>
      </c>
      <c r="J417" t="s">
        <v>233</v>
      </c>
      <c r="K417" t="s">
        <v>234</v>
      </c>
      <c r="L417" t="n">
        <v>299</v>
      </c>
      <c r="M417" t="n">
        <v>0.01</v>
      </c>
      <c r="N417" t="n">
        <v>51.7</v>
      </c>
      <c r="O417" t="s">
        <v>269</v>
      </c>
      <c r="P417" t="s">
        <v>270</v>
      </c>
      <c r="Q417" t="s">
        <v>237</v>
      </c>
      <c r="R417" t="s">
        <v>231</v>
      </c>
      <c r="S417" t="s">
        <v>232</v>
      </c>
    </row>
    <row r="418" spans="1:19">
      <c r="A418" s="1" t="n">
        <v>33269</v>
      </c>
      <c r="B418" t="s">
        <v>271</v>
      </c>
      <c r="C418" t="n">
        <v>3</v>
      </c>
      <c r="D418" t="s">
        <v>228</v>
      </c>
      <c r="E418" t="s">
        <v>36</v>
      </c>
      <c r="F418" t="s">
        <v>229</v>
      </c>
      <c r="G418" t="s">
        <v>230</v>
      </c>
      <c r="H418" t="s">
        <v>231</v>
      </c>
      <c r="I418" t="s">
        <v>232</v>
      </c>
      <c r="J418" t="s">
        <v>233</v>
      </c>
      <c r="K418" t="s">
        <v>234</v>
      </c>
      <c r="L418" t="n">
        <v>139</v>
      </c>
      <c r="M418" t="n">
        <v>0.37</v>
      </c>
      <c r="N418" t="n">
        <v>20.5</v>
      </c>
      <c r="O418" t="s">
        <v>269</v>
      </c>
      <c r="P418" t="s">
        <v>270</v>
      </c>
      <c r="Q418" t="s">
        <v>237</v>
      </c>
      <c r="R418" t="s">
        <v>231</v>
      </c>
      <c r="S418" t="s">
        <v>232</v>
      </c>
    </row>
    <row r="419" spans="1:19">
      <c r="A419" s="1" t="n">
        <v>33269</v>
      </c>
      <c r="B419" t="s">
        <v>271</v>
      </c>
      <c r="C419" t="n">
        <v>4</v>
      </c>
      <c r="D419" t="s">
        <v>228</v>
      </c>
      <c r="E419" t="s">
        <v>36</v>
      </c>
      <c r="F419" t="s">
        <v>229</v>
      </c>
      <c r="G419" t="s">
        <v>230</v>
      </c>
      <c r="H419" t="s">
        <v>231</v>
      </c>
      <c r="I419" t="s">
        <v>232</v>
      </c>
      <c r="J419" t="s">
        <v>233</v>
      </c>
      <c r="K419" t="s">
        <v>234</v>
      </c>
      <c r="L419" t="n">
        <v>67</v>
      </c>
      <c r="M419" t="n">
        <v>0.18</v>
      </c>
      <c r="N419" t="n">
        <v>22.5</v>
      </c>
      <c r="O419" t="s">
        <v>269</v>
      </c>
      <c r="P419" t="s">
        <v>270</v>
      </c>
      <c r="Q419" t="s">
        <v>237</v>
      </c>
      <c r="R419" t="s">
        <v>231</v>
      </c>
      <c r="S419" t="s">
        <v>232</v>
      </c>
    </row>
    <row r="420" spans="1:19">
      <c r="A420" s="1" t="n">
        <v>33269</v>
      </c>
      <c r="B420" t="s">
        <v>271</v>
      </c>
      <c r="C420" t="n">
        <v>5</v>
      </c>
      <c r="D420" t="s">
        <v>228</v>
      </c>
      <c r="E420" t="s">
        <v>36</v>
      </c>
      <c r="F420" t="s">
        <v>229</v>
      </c>
      <c r="G420" t="s">
        <v>230</v>
      </c>
      <c r="H420" t="s">
        <v>231</v>
      </c>
      <c r="I420" t="s">
        <v>232</v>
      </c>
      <c r="J420" t="s">
        <v>233</v>
      </c>
      <c r="K420" t="s">
        <v>234</v>
      </c>
      <c r="L420" t="n">
        <v>13</v>
      </c>
      <c r="M420" t="n">
        <v>0.01</v>
      </c>
      <c r="N420" t="n">
        <v>51.7</v>
      </c>
      <c r="O420" t="s">
        <v>269</v>
      </c>
      <c r="P420" t="s">
        <v>270</v>
      </c>
      <c r="Q420" t="s">
        <v>237</v>
      </c>
      <c r="R420" t="s">
        <v>231</v>
      </c>
      <c r="S420" t="s">
        <v>232</v>
      </c>
    </row>
    <row r="421" spans="1:19">
      <c r="A421" s="1" t="n">
        <v>33269</v>
      </c>
      <c r="B421" t="s">
        <v>271</v>
      </c>
      <c r="C421" t="n">
        <v>6</v>
      </c>
      <c r="D421" t="s">
        <v>228</v>
      </c>
      <c r="E421" t="s">
        <v>36</v>
      </c>
      <c r="F421" t="s">
        <v>229</v>
      </c>
      <c r="G421" t="s">
        <v>230</v>
      </c>
      <c r="H421" t="s">
        <v>231</v>
      </c>
      <c r="I421" t="s">
        <v>232</v>
      </c>
      <c r="J421" t="s">
        <v>233</v>
      </c>
      <c r="K421" t="s">
        <v>234</v>
      </c>
      <c r="L421" t="n">
        <v>247</v>
      </c>
      <c r="M421" t="n">
        <v>0.18</v>
      </c>
      <c r="N421" t="n">
        <v>22.5</v>
      </c>
      <c r="O421" t="s">
        <v>269</v>
      </c>
      <c r="P421" t="s">
        <v>270</v>
      </c>
      <c r="Q421" t="s">
        <v>237</v>
      </c>
      <c r="R421" t="s">
        <v>231</v>
      </c>
      <c r="S421" t="s">
        <v>232</v>
      </c>
    </row>
    <row r="422" spans="1:19">
      <c r="A422" s="1" t="n">
        <v>33297</v>
      </c>
      <c r="B422" t="s">
        <v>227</v>
      </c>
      <c r="C422" t="n">
        <v>2</v>
      </c>
      <c r="D422" t="s">
        <v>257</v>
      </c>
      <c r="E422" t="s">
        <v>258</v>
      </c>
      <c r="F422" t="s">
        <v>229</v>
      </c>
      <c r="G422" t="s">
        <v>230</v>
      </c>
      <c r="H422" t="s">
        <v>231</v>
      </c>
      <c r="I422" t="s">
        <v>232</v>
      </c>
      <c r="J422" t="s">
        <v>233</v>
      </c>
      <c r="K422" t="s">
        <v>234</v>
      </c>
      <c r="L422" t="n">
        <v>238</v>
      </c>
      <c r="M422" t="n">
        <v>0.1</v>
      </c>
      <c r="N422" t="n">
        <v>0</v>
      </c>
    </row>
    <row r="423" spans="1:19">
      <c r="A423" s="1" t="n">
        <v>33297</v>
      </c>
      <c r="B423" t="s">
        <v>227</v>
      </c>
      <c r="C423" t="n">
        <v>3</v>
      </c>
      <c r="D423" t="s">
        <v>228</v>
      </c>
      <c r="E423" t="s">
        <v>36</v>
      </c>
      <c r="F423" t="s">
        <v>229</v>
      </c>
      <c r="G423" t="s">
        <v>230</v>
      </c>
      <c r="H423" t="s">
        <v>231</v>
      </c>
      <c r="I423" t="s">
        <v>232</v>
      </c>
      <c r="J423" t="s">
        <v>233</v>
      </c>
      <c r="K423" t="s">
        <v>234</v>
      </c>
      <c r="L423" t="n">
        <v>1251</v>
      </c>
      <c r="M423" t="n">
        <v>0.1</v>
      </c>
      <c r="N423" t="n">
        <v>35.6</v>
      </c>
      <c r="O423" t="s">
        <v>235</v>
      </c>
      <c r="P423" t="s">
        <v>236</v>
      </c>
      <c r="Q423" t="s">
        <v>237</v>
      </c>
      <c r="R423" t="s">
        <v>231</v>
      </c>
      <c r="S423" t="s">
        <v>232</v>
      </c>
    </row>
    <row r="424" spans="1:19">
      <c r="A424" s="1" t="n">
        <v>33297</v>
      </c>
      <c r="B424" t="s">
        <v>227</v>
      </c>
      <c r="C424" t="n">
        <v>4</v>
      </c>
      <c r="D424" t="s">
        <v>228</v>
      </c>
      <c r="E424" t="s">
        <v>36</v>
      </c>
      <c r="F424" t="s">
        <v>229</v>
      </c>
      <c r="G424" t="s">
        <v>230</v>
      </c>
      <c r="H424" t="s">
        <v>231</v>
      </c>
      <c r="I424" t="s">
        <v>232</v>
      </c>
      <c r="J424" t="s">
        <v>233</v>
      </c>
      <c r="K424" t="s">
        <v>234</v>
      </c>
      <c r="L424" t="n">
        <v>99</v>
      </c>
      <c r="M424" t="n">
        <v>0.1</v>
      </c>
      <c r="N424" t="n">
        <v>21.4</v>
      </c>
      <c r="O424" t="s">
        <v>235</v>
      </c>
      <c r="P424" t="s">
        <v>236</v>
      </c>
      <c r="Q424" t="s">
        <v>237</v>
      </c>
      <c r="R424" t="s">
        <v>231</v>
      </c>
      <c r="S424" t="s">
        <v>232</v>
      </c>
    </row>
    <row r="425" spans="1:19">
      <c r="A425" s="1" t="n">
        <v>33297</v>
      </c>
      <c r="B425" t="s">
        <v>271</v>
      </c>
      <c r="C425" t="n">
        <v>2</v>
      </c>
      <c r="D425" t="s">
        <v>257</v>
      </c>
      <c r="E425" t="s">
        <v>258</v>
      </c>
      <c r="F425" t="s">
        <v>229</v>
      </c>
      <c r="G425" t="s">
        <v>230</v>
      </c>
      <c r="H425" t="s">
        <v>231</v>
      </c>
      <c r="I425" t="s">
        <v>232</v>
      </c>
      <c r="J425" t="s">
        <v>248</v>
      </c>
      <c r="K425" t="s">
        <v>249</v>
      </c>
      <c r="L425" t="n">
        <v>135</v>
      </c>
      <c r="M425" t="n">
        <v>0.16</v>
      </c>
      <c r="N425" t="n">
        <v>0</v>
      </c>
    </row>
    <row r="426" spans="1:19">
      <c r="A426" s="1" t="n">
        <v>33297</v>
      </c>
      <c r="B426" t="s">
        <v>271</v>
      </c>
      <c r="C426" t="n">
        <v>3</v>
      </c>
      <c r="D426" t="s">
        <v>228</v>
      </c>
      <c r="E426" t="s">
        <v>36</v>
      </c>
      <c r="F426" t="s">
        <v>229</v>
      </c>
      <c r="G426" t="s">
        <v>230</v>
      </c>
      <c r="H426" t="s">
        <v>231</v>
      </c>
      <c r="I426" t="s">
        <v>232</v>
      </c>
      <c r="J426" t="s">
        <v>233</v>
      </c>
      <c r="K426" t="s">
        <v>234</v>
      </c>
      <c r="L426" t="n">
        <v>263</v>
      </c>
      <c r="M426" t="n">
        <v>0.19</v>
      </c>
      <c r="N426" t="n">
        <v>21.5</v>
      </c>
      <c r="O426" t="s">
        <v>269</v>
      </c>
      <c r="P426" t="s">
        <v>270</v>
      </c>
      <c r="Q426" t="s">
        <v>237</v>
      </c>
      <c r="R426" t="s">
        <v>231</v>
      </c>
      <c r="S426" t="s">
        <v>232</v>
      </c>
    </row>
    <row r="427" spans="1:19">
      <c r="A427" s="1" t="n">
        <v>33297</v>
      </c>
      <c r="B427" t="s">
        <v>271</v>
      </c>
      <c r="C427" t="n">
        <v>4</v>
      </c>
      <c r="D427" t="s">
        <v>228</v>
      </c>
      <c r="E427" t="s">
        <v>36</v>
      </c>
      <c r="F427" t="s">
        <v>229</v>
      </c>
      <c r="G427" t="s">
        <v>230</v>
      </c>
      <c r="H427" t="s">
        <v>231</v>
      </c>
      <c r="I427" t="s">
        <v>232</v>
      </c>
      <c r="J427" t="s">
        <v>233</v>
      </c>
      <c r="K427" t="s">
        <v>234</v>
      </c>
      <c r="L427" t="n">
        <v>323</v>
      </c>
      <c r="M427" t="n">
        <v>0.01</v>
      </c>
      <c r="N427" t="n">
        <v>50.9</v>
      </c>
      <c r="O427" t="s">
        <v>269</v>
      </c>
      <c r="P427" t="s">
        <v>270</v>
      </c>
      <c r="Q427" t="s">
        <v>237</v>
      </c>
      <c r="R427" t="s">
        <v>231</v>
      </c>
      <c r="S427" t="s">
        <v>232</v>
      </c>
    </row>
    <row r="428" spans="1:19">
      <c r="A428" s="1" t="n">
        <v>33297</v>
      </c>
      <c r="B428" t="s">
        <v>271</v>
      </c>
      <c r="C428" t="n">
        <v>5</v>
      </c>
      <c r="D428" t="s">
        <v>228</v>
      </c>
      <c r="E428" t="s">
        <v>36</v>
      </c>
      <c r="F428" t="s">
        <v>229</v>
      </c>
      <c r="G428" t="s">
        <v>230</v>
      </c>
      <c r="H428" t="s">
        <v>231</v>
      </c>
      <c r="I428" t="s">
        <v>232</v>
      </c>
      <c r="J428" t="s">
        <v>233</v>
      </c>
      <c r="K428" t="s">
        <v>234</v>
      </c>
      <c r="L428" t="n">
        <v>296</v>
      </c>
      <c r="M428" t="n">
        <v>0.19</v>
      </c>
      <c r="N428" t="n">
        <v>21.8</v>
      </c>
      <c r="O428" t="s">
        <v>269</v>
      </c>
      <c r="P428" t="s">
        <v>270</v>
      </c>
      <c r="Q428" t="s">
        <v>237</v>
      </c>
      <c r="R428" t="s">
        <v>231</v>
      </c>
      <c r="S428" t="s">
        <v>232</v>
      </c>
    </row>
    <row r="429" spans="1:19">
      <c r="A429" s="1" t="n">
        <v>33297</v>
      </c>
      <c r="B429" t="s">
        <v>271</v>
      </c>
      <c r="C429" t="n">
        <v>6</v>
      </c>
      <c r="D429" t="s">
        <v>228</v>
      </c>
      <c r="E429" t="s">
        <v>36</v>
      </c>
      <c r="F429" t="s">
        <v>229</v>
      </c>
      <c r="G429" t="s">
        <v>230</v>
      </c>
      <c r="H429" t="s">
        <v>231</v>
      </c>
      <c r="I429" t="s">
        <v>232</v>
      </c>
      <c r="J429" t="s">
        <v>233</v>
      </c>
      <c r="K429" t="s">
        <v>234</v>
      </c>
      <c r="L429" t="n">
        <v>235</v>
      </c>
      <c r="M429" t="n">
        <v>0.18</v>
      </c>
      <c r="N429" t="n">
        <v>21.5</v>
      </c>
      <c r="O429" t="s">
        <v>269</v>
      </c>
      <c r="P429" t="s">
        <v>270</v>
      </c>
      <c r="Q429" t="s">
        <v>237</v>
      </c>
      <c r="R429" t="s">
        <v>231</v>
      </c>
      <c r="S429" t="s">
        <v>232</v>
      </c>
    </row>
    <row r="430" spans="1:19">
      <c r="A430" s="1" t="n">
        <v>33297</v>
      </c>
      <c r="B430" t="s">
        <v>271</v>
      </c>
      <c r="C430" t="n">
        <v>7</v>
      </c>
      <c r="D430" t="s">
        <v>228</v>
      </c>
      <c r="E430" t="s">
        <v>36</v>
      </c>
      <c r="F430" t="s">
        <v>229</v>
      </c>
      <c r="G430" t="s">
        <v>230</v>
      </c>
      <c r="H430" t="s">
        <v>231</v>
      </c>
      <c r="I430" t="s">
        <v>232</v>
      </c>
      <c r="J430" t="s">
        <v>261</v>
      </c>
      <c r="K430" t="s">
        <v>262</v>
      </c>
      <c r="L430" t="n">
        <v>257</v>
      </c>
      <c r="M430" t="n">
        <v>0.01</v>
      </c>
      <c r="N430" t="n">
        <v>46.8</v>
      </c>
      <c r="O430" t="s">
        <v>269</v>
      </c>
      <c r="P430" t="s">
        <v>270</v>
      </c>
      <c r="Q430" t="s">
        <v>237</v>
      </c>
      <c r="R430" t="s">
        <v>231</v>
      </c>
      <c r="S430" t="s">
        <v>232</v>
      </c>
    </row>
    <row r="431" spans="1:19">
      <c r="A431" s="1" t="n">
        <v>33328</v>
      </c>
      <c r="B431" t="s">
        <v>227</v>
      </c>
      <c r="C431" t="n">
        <v>1</v>
      </c>
      <c r="D431" t="s">
        <v>228</v>
      </c>
      <c r="E431" t="s">
        <v>36</v>
      </c>
      <c r="F431" t="s">
        <v>229</v>
      </c>
      <c r="G431" t="s">
        <v>230</v>
      </c>
      <c r="H431" t="s">
        <v>231</v>
      </c>
      <c r="I431" t="s">
        <v>232</v>
      </c>
      <c r="J431" t="s">
        <v>233</v>
      </c>
      <c r="K431" t="s">
        <v>234</v>
      </c>
      <c r="L431" t="n">
        <v>199</v>
      </c>
      <c r="M431" t="n">
        <v>0.2</v>
      </c>
      <c r="N431" t="n">
        <v>22</v>
      </c>
      <c r="O431" t="s">
        <v>235</v>
      </c>
      <c r="P431" t="s">
        <v>236</v>
      </c>
      <c r="Q431" t="s">
        <v>237</v>
      </c>
      <c r="R431" t="s">
        <v>231</v>
      </c>
      <c r="S431" t="s">
        <v>232</v>
      </c>
    </row>
    <row r="432" spans="1:19">
      <c r="A432" s="1" t="n">
        <v>33328</v>
      </c>
      <c r="B432" t="s">
        <v>271</v>
      </c>
      <c r="C432" t="n">
        <v>1</v>
      </c>
      <c r="D432" t="s">
        <v>228</v>
      </c>
      <c r="E432" t="s">
        <v>36</v>
      </c>
      <c r="F432" t="s">
        <v>229</v>
      </c>
      <c r="G432" t="s">
        <v>230</v>
      </c>
      <c r="H432" t="s">
        <v>231</v>
      </c>
      <c r="I432" t="s">
        <v>232</v>
      </c>
      <c r="J432" t="s">
        <v>233</v>
      </c>
      <c r="K432" t="s">
        <v>234</v>
      </c>
      <c r="L432" t="n">
        <v>148</v>
      </c>
      <c r="M432" t="n">
        <v>0.18</v>
      </c>
      <c r="N432" t="n">
        <v>21.8</v>
      </c>
      <c r="O432" t="s">
        <v>269</v>
      </c>
      <c r="P432" t="s">
        <v>270</v>
      </c>
      <c r="Q432" t="s">
        <v>237</v>
      </c>
      <c r="R432" t="s">
        <v>231</v>
      </c>
      <c r="S432" t="s">
        <v>232</v>
      </c>
    </row>
    <row r="433" spans="1:19">
      <c r="A433" s="1" t="n">
        <v>33328</v>
      </c>
      <c r="B433" t="s">
        <v>271</v>
      </c>
      <c r="C433" t="n">
        <v>2</v>
      </c>
      <c r="D433" t="s">
        <v>228</v>
      </c>
      <c r="E433" t="s">
        <v>36</v>
      </c>
      <c r="F433" t="s">
        <v>229</v>
      </c>
      <c r="G433" t="s">
        <v>230</v>
      </c>
      <c r="H433" t="s">
        <v>231</v>
      </c>
      <c r="I433" t="s">
        <v>232</v>
      </c>
      <c r="J433" t="s">
        <v>233</v>
      </c>
      <c r="K433" t="s">
        <v>234</v>
      </c>
      <c r="L433" t="n">
        <v>256</v>
      </c>
      <c r="M433" t="n">
        <v>0.04</v>
      </c>
      <c r="N433" t="n">
        <v>43</v>
      </c>
      <c r="O433" t="s">
        <v>269</v>
      </c>
      <c r="P433" t="s">
        <v>270</v>
      </c>
      <c r="Q433" t="s">
        <v>237</v>
      </c>
      <c r="R433" t="s">
        <v>231</v>
      </c>
      <c r="S433" t="s">
        <v>232</v>
      </c>
    </row>
    <row r="434" spans="1:19">
      <c r="A434" s="1" t="n">
        <v>33328</v>
      </c>
      <c r="B434" t="s">
        <v>271</v>
      </c>
      <c r="C434" t="n">
        <v>3</v>
      </c>
      <c r="D434" t="s">
        <v>228</v>
      </c>
      <c r="E434" t="s">
        <v>36</v>
      </c>
      <c r="F434" t="s">
        <v>229</v>
      </c>
      <c r="G434" t="s">
        <v>230</v>
      </c>
      <c r="H434" t="s">
        <v>231</v>
      </c>
      <c r="I434" t="s">
        <v>232</v>
      </c>
      <c r="J434" t="s">
        <v>233</v>
      </c>
      <c r="K434" t="s">
        <v>234</v>
      </c>
      <c r="L434" t="n">
        <v>224</v>
      </c>
      <c r="M434" t="n">
        <v>0.01</v>
      </c>
      <c r="N434" t="n">
        <v>48.1</v>
      </c>
      <c r="O434" t="s">
        <v>269</v>
      </c>
      <c r="P434" t="s">
        <v>270</v>
      </c>
      <c r="Q434" t="s">
        <v>237</v>
      </c>
      <c r="R434" t="s">
        <v>231</v>
      </c>
      <c r="S434" t="s">
        <v>232</v>
      </c>
    </row>
    <row r="435" spans="1:19">
      <c r="A435" s="1" t="n">
        <v>33328</v>
      </c>
      <c r="B435" t="s">
        <v>271</v>
      </c>
      <c r="C435" t="n">
        <v>4</v>
      </c>
      <c r="D435" t="s">
        <v>228</v>
      </c>
      <c r="E435" t="s">
        <v>36</v>
      </c>
      <c r="F435" t="s">
        <v>229</v>
      </c>
      <c r="G435" t="s">
        <v>230</v>
      </c>
      <c r="H435" t="s">
        <v>231</v>
      </c>
      <c r="I435" t="s">
        <v>232</v>
      </c>
      <c r="J435" t="s">
        <v>261</v>
      </c>
      <c r="K435" t="s">
        <v>262</v>
      </c>
      <c r="L435" t="n">
        <v>662</v>
      </c>
      <c r="M435" t="n">
        <v>0.01</v>
      </c>
      <c r="N435" t="n">
        <v>46.8</v>
      </c>
      <c r="O435" t="s">
        <v>269</v>
      </c>
      <c r="P435" t="s">
        <v>270</v>
      </c>
      <c r="Q435" t="s">
        <v>237</v>
      </c>
      <c r="R435" t="s">
        <v>231</v>
      </c>
      <c r="S435" t="s">
        <v>232</v>
      </c>
    </row>
    <row r="436" spans="1:19">
      <c r="A436" s="1" t="n">
        <v>33358</v>
      </c>
      <c r="B436" t="s">
        <v>227</v>
      </c>
      <c r="C436" t="n">
        <v>1</v>
      </c>
      <c r="D436" t="s">
        <v>228</v>
      </c>
      <c r="E436" t="s">
        <v>36</v>
      </c>
      <c r="F436" t="s">
        <v>229</v>
      </c>
      <c r="G436" t="s">
        <v>230</v>
      </c>
      <c r="H436" t="s">
        <v>231</v>
      </c>
      <c r="I436" t="s">
        <v>232</v>
      </c>
      <c r="J436" t="s">
        <v>233</v>
      </c>
      <c r="K436" t="s">
        <v>234</v>
      </c>
      <c r="L436" t="n">
        <v>427</v>
      </c>
      <c r="M436" t="n">
        <v>0.1</v>
      </c>
      <c r="N436" t="n">
        <v>35.6</v>
      </c>
      <c r="O436" t="s">
        <v>235</v>
      </c>
      <c r="P436" t="s">
        <v>236</v>
      </c>
      <c r="Q436" t="s">
        <v>237</v>
      </c>
      <c r="R436" t="s">
        <v>231</v>
      </c>
      <c r="S436" t="s">
        <v>232</v>
      </c>
    </row>
    <row r="437" spans="1:19">
      <c r="A437" s="1" t="n">
        <v>33358</v>
      </c>
      <c r="B437" t="s">
        <v>227</v>
      </c>
      <c r="C437" t="n">
        <v>4</v>
      </c>
      <c r="D437" t="s">
        <v>228</v>
      </c>
      <c r="E437" t="s">
        <v>36</v>
      </c>
      <c r="F437" t="s">
        <v>229</v>
      </c>
      <c r="G437" t="s">
        <v>230</v>
      </c>
      <c r="H437" t="s">
        <v>231</v>
      </c>
      <c r="I437" t="s">
        <v>232</v>
      </c>
      <c r="J437" t="s">
        <v>233</v>
      </c>
      <c r="K437" t="s">
        <v>234</v>
      </c>
      <c r="L437" t="n">
        <v>196</v>
      </c>
      <c r="M437" t="n">
        <v>0.1</v>
      </c>
      <c r="N437" t="n">
        <v>35.3</v>
      </c>
      <c r="O437" t="s">
        <v>235</v>
      </c>
      <c r="P437" t="s">
        <v>236</v>
      </c>
      <c r="Q437" t="s">
        <v>237</v>
      </c>
      <c r="R437" t="s">
        <v>231</v>
      </c>
      <c r="S437" t="s">
        <v>232</v>
      </c>
    </row>
    <row r="438" spans="1:19">
      <c r="A438" s="1" t="n">
        <v>33358</v>
      </c>
      <c r="B438" t="s">
        <v>227</v>
      </c>
      <c r="C438" t="n">
        <v>6</v>
      </c>
      <c r="D438" t="s">
        <v>228</v>
      </c>
      <c r="E438" t="s">
        <v>36</v>
      </c>
      <c r="F438" t="s">
        <v>229</v>
      </c>
      <c r="G438" t="s">
        <v>230</v>
      </c>
      <c r="H438" t="s">
        <v>231</v>
      </c>
      <c r="I438" t="s">
        <v>232</v>
      </c>
      <c r="J438" t="s">
        <v>233</v>
      </c>
      <c r="K438" t="s">
        <v>234</v>
      </c>
      <c r="L438" t="n">
        <v>578</v>
      </c>
      <c r="M438" t="n">
        <v>0.1</v>
      </c>
      <c r="N438" t="n">
        <v>32.5</v>
      </c>
      <c r="O438" t="s">
        <v>235</v>
      </c>
      <c r="P438" t="s">
        <v>236</v>
      </c>
      <c r="Q438" t="s">
        <v>237</v>
      </c>
      <c r="R438" t="s">
        <v>231</v>
      </c>
      <c r="S438" t="s">
        <v>232</v>
      </c>
    </row>
    <row r="439" spans="1:19">
      <c r="A439" s="1" t="n">
        <v>33358</v>
      </c>
      <c r="B439" t="s">
        <v>271</v>
      </c>
      <c r="C439" t="n">
        <v>1</v>
      </c>
      <c r="D439" t="s">
        <v>228</v>
      </c>
      <c r="E439" t="s">
        <v>36</v>
      </c>
      <c r="F439" t="s">
        <v>229</v>
      </c>
      <c r="G439" t="s">
        <v>230</v>
      </c>
      <c r="H439" t="s">
        <v>231</v>
      </c>
      <c r="I439" t="s">
        <v>232</v>
      </c>
      <c r="J439" t="s">
        <v>277</v>
      </c>
      <c r="K439" t="s">
        <v>278</v>
      </c>
      <c r="L439" t="n">
        <v>436</v>
      </c>
      <c r="M439" t="n">
        <v>0.02</v>
      </c>
      <c r="N439" t="n">
        <v>48</v>
      </c>
      <c r="O439" t="s">
        <v>269</v>
      </c>
      <c r="P439" t="s">
        <v>270</v>
      </c>
      <c r="Q439" t="s">
        <v>237</v>
      </c>
      <c r="R439" t="s">
        <v>231</v>
      </c>
      <c r="S439" t="s">
        <v>232</v>
      </c>
    </row>
    <row r="440" spans="1:19">
      <c r="A440" s="1" t="n">
        <v>33358</v>
      </c>
      <c r="B440" t="s">
        <v>271</v>
      </c>
      <c r="C440" t="n">
        <v>2</v>
      </c>
      <c r="D440" t="s">
        <v>228</v>
      </c>
      <c r="E440" t="s">
        <v>36</v>
      </c>
      <c r="F440" t="s">
        <v>229</v>
      </c>
      <c r="G440" t="s">
        <v>230</v>
      </c>
      <c r="H440" t="s">
        <v>231</v>
      </c>
      <c r="I440" t="s">
        <v>232</v>
      </c>
      <c r="J440" t="s">
        <v>277</v>
      </c>
      <c r="K440" t="s">
        <v>278</v>
      </c>
      <c r="L440" t="n">
        <v>406</v>
      </c>
      <c r="M440" t="n">
        <v>0.09</v>
      </c>
      <c r="N440" t="n">
        <v>47</v>
      </c>
      <c r="O440" t="s">
        <v>269</v>
      </c>
      <c r="P440" t="s">
        <v>270</v>
      </c>
      <c r="Q440" t="s">
        <v>237</v>
      </c>
      <c r="R440" t="s">
        <v>231</v>
      </c>
      <c r="S440" t="s">
        <v>232</v>
      </c>
    </row>
    <row r="441" spans="1:19">
      <c r="A441" s="1" t="n">
        <v>33358</v>
      </c>
      <c r="B441" t="s">
        <v>271</v>
      </c>
      <c r="C441" t="n">
        <v>3</v>
      </c>
      <c r="D441" t="s">
        <v>228</v>
      </c>
      <c r="E441" t="s">
        <v>36</v>
      </c>
      <c r="F441" t="s">
        <v>229</v>
      </c>
      <c r="G441" t="s">
        <v>230</v>
      </c>
      <c r="H441" t="s">
        <v>231</v>
      </c>
      <c r="I441" t="s">
        <v>232</v>
      </c>
      <c r="J441" t="s">
        <v>267</v>
      </c>
      <c r="K441" t="s">
        <v>268</v>
      </c>
      <c r="L441" t="n">
        <v>565</v>
      </c>
      <c r="M441" t="n">
        <v>0.08</v>
      </c>
      <c r="N441" t="n">
        <v>32.6</v>
      </c>
      <c r="O441" t="s">
        <v>269</v>
      </c>
      <c r="P441" t="s">
        <v>270</v>
      </c>
      <c r="Q441" t="s">
        <v>237</v>
      </c>
      <c r="R441" t="s">
        <v>231</v>
      </c>
      <c r="S441" t="s">
        <v>232</v>
      </c>
    </row>
    <row r="442" spans="1:19">
      <c r="A442" s="1" t="n">
        <v>33389</v>
      </c>
      <c r="B442" t="s">
        <v>227</v>
      </c>
      <c r="C442" t="n">
        <v>7</v>
      </c>
      <c r="D442" t="s">
        <v>228</v>
      </c>
      <c r="E442" t="s">
        <v>36</v>
      </c>
      <c r="F442" t="s">
        <v>229</v>
      </c>
      <c r="G442" t="s">
        <v>230</v>
      </c>
      <c r="H442" t="s">
        <v>231</v>
      </c>
      <c r="I442" t="s">
        <v>232</v>
      </c>
      <c r="J442" t="s">
        <v>267</v>
      </c>
      <c r="K442" t="s">
        <v>268</v>
      </c>
      <c r="L442" t="n">
        <v>375</v>
      </c>
      <c r="M442" t="n">
        <v>0.1</v>
      </c>
      <c r="N442" t="n">
        <v>32.5</v>
      </c>
      <c r="O442" t="s">
        <v>235</v>
      </c>
      <c r="P442" t="s">
        <v>236</v>
      </c>
      <c r="Q442" t="s">
        <v>237</v>
      </c>
      <c r="R442" t="s">
        <v>231</v>
      </c>
      <c r="S442" t="s">
        <v>232</v>
      </c>
    </row>
    <row r="443" spans="1:19">
      <c r="A443" s="1" t="n">
        <v>33389</v>
      </c>
      <c r="B443" t="s">
        <v>227</v>
      </c>
      <c r="C443" t="n">
        <v>8</v>
      </c>
      <c r="D443" t="s">
        <v>228</v>
      </c>
      <c r="E443" t="s">
        <v>36</v>
      </c>
      <c r="F443" t="s">
        <v>229</v>
      </c>
      <c r="G443" t="s">
        <v>230</v>
      </c>
      <c r="H443" t="s">
        <v>231</v>
      </c>
      <c r="I443" t="s">
        <v>232</v>
      </c>
      <c r="J443" t="s">
        <v>233</v>
      </c>
      <c r="K443" t="s">
        <v>234</v>
      </c>
      <c r="L443" t="n">
        <v>957</v>
      </c>
      <c r="M443" t="n">
        <v>0.1</v>
      </c>
      <c r="N443" t="n">
        <v>35.6</v>
      </c>
      <c r="O443" t="s">
        <v>235</v>
      </c>
      <c r="P443" t="s">
        <v>236</v>
      </c>
      <c r="Q443" t="s">
        <v>237</v>
      </c>
      <c r="R443" t="s">
        <v>231</v>
      </c>
      <c r="S443" t="s">
        <v>232</v>
      </c>
    </row>
    <row r="444" spans="1:19">
      <c r="A444" s="1" t="n">
        <v>33389</v>
      </c>
      <c r="B444" t="s">
        <v>271</v>
      </c>
      <c r="C444" t="n">
        <v>1</v>
      </c>
      <c r="D444" t="s">
        <v>281</v>
      </c>
      <c r="E444" t="s">
        <v>282</v>
      </c>
      <c r="F444" t="s">
        <v>229</v>
      </c>
      <c r="G444" t="s">
        <v>230</v>
      </c>
      <c r="H444" t="s">
        <v>231</v>
      </c>
      <c r="I444" t="s">
        <v>232</v>
      </c>
      <c r="J444" t="s">
        <v>248</v>
      </c>
      <c r="K444" t="s">
        <v>249</v>
      </c>
      <c r="L444" t="n">
        <v>85</v>
      </c>
      <c r="M444" t="n">
        <v>0</v>
      </c>
      <c r="N444" t="n">
        <v>0</v>
      </c>
    </row>
    <row r="445" spans="1:19">
      <c r="A445" s="1" t="n">
        <v>33389</v>
      </c>
      <c r="B445" t="s">
        <v>271</v>
      </c>
      <c r="C445" t="n">
        <v>2</v>
      </c>
      <c r="D445" t="s">
        <v>228</v>
      </c>
      <c r="E445" t="s">
        <v>36</v>
      </c>
      <c r="F445" t="s">
        <v>229</v>
      </c>
      <c r="G445" t="s">
        <v>230</v>
      </c>
      <c r="H445" t="s">
        <v>231</v>
      </c>
      <c r="I445" t="s">
        <v>232</v>
      </c>
      <c r="J445" t="s">
        <v>277</v>
      </c>
      <c r="K445" t="s">
        <v>278</v>
      </c>
      <c r="L445" t="n">
        <v>430</v>
      </c>
      <c r="M445" t="n">
        <v>0.01</v>
      </c>
      <c r="N445" t="n">
        <v>48.4</v>
      </c>
      <c r="O445" t="s">
        <v>269</v>
      </c>
      <c r="P445" t="s">
        <v>270</v>
      </c>
      <c r="Q445" t="s">
        <v>237</v>
      </c>
      <c r="R445" t="s">
        <v>231</v>
      </c>
      <c r="S445" t="s">
        <v>232</v>
      </c>
    </row>
    <row r="446" spans="1:19">
      <c r="A446" s="1" t="n">
        <v>33389</v>
      </c>
      <c r="B446" t="s">
        <v>271</v>
      </c>
      <c r="C446" t="n">
        <v>3</v>
      </c>
      <c r="D446" t="s">
        <v>228</v>
      </c>
      <c r="E446" t="s">
        <v>36</v>
      </c>
      <c r="F446" t="s">
        <v>229</v>
      </c>
      <c r="G446" t="s">
        <v>230</v>
      </c>
      <c r="H446" t="s">
        <v>231</v>
      </c>
      <c r="I446" t="s">
        <v>232</v>
      </c>
      <c r="J446" t="s">
        <v>277</v>
      </c>
      <c r="K446" t="s">
        <v>278</v>
      </c>
      <c r="L446" t="n">
        <v>281</v>
      </c>
      <c r="M446" t="n">
        <v>0.04</v>
      </c>
      <c r="N446" t="n">
        <v>40.5</v>
      </c>
      <c r="O446" t="s">
        <v>269</v>
      </c>
      <c r="P446" t="s">
        <v>270</v>
      </c>
      <c r="Q446" t="s">
        <v>237</v>
      </c>
      <c r="R446" t="s">
        <v>231</v>
      </c>
      <c r="S446" t="s">
        <v>232</v>
      </c>
    </row>
    <row r="447" spans="1:19">
      <c r="A447" s="1" t="n">
        <v>33389</v>
      </c>
      <c r="B447" t="s">
        <v>271</v>
      </c>
      <c r="C447" t="n">
        <v>4</v>
      </c>
      <c r="D447" t="s">
        <v>228</v>
      </c>
      <c r="E447" t="s">
        <v>36</v>
      </c>
      <c r="F447" t="s">
        <v>229</v>
      </c>
      <c r="G447" t="s">
        <v>230</v>
      </c>
      <c r="H447" t="s">
        <v>231</v>
      </c>
      <c r="I447" t="s">
        <v>232</v>
      </c>
      <c r="J447" t="s">
        <v>277</v>
      </c>
      <c r="K447" t="s">
        <v>278</v>
      </c>
      <c r="L447" t="n">
        <v>685</v>
      </c>
      <c r="M447" t="n">
        <v>0.09</v>
      </c>
      <c r="N447" t="n">
        <v>47.4</v>
      </c>
      <c r="O447" t="s">
        <v>269</v>
      </c>
      <c r="P447" t="s">
        <v>270</v>
      </c>
      <c r="Q447" t="s">
        <v>237</v>
      </c>
      <c r="R447" t="s">
        <v>231</v>
      </c>
      <c r="S447" t="s">
        <v>232</v>
      </c>
    </row>
    <row r="448" spans="1:19">
      <c r="A448" s="1" t="n">
        <v>33389</v>
      </c>
      <c r="B448" t="s">
        <v>271</v>
      </c>
      <c r="C448" t="n">
        <v>5</v>
      </c>
      <c r="D448" t="s">
        <v>228</v>
      </c>
      <c r="E448" t="s">
        <v>36</v>
      </c>
      <c r="F448" t="s">
        <v>229</v>
      </c>
      <c r="G448" t="s">
        <v>230</v>
      </c>
      <c r="H448" t="s">
        <v>231</v>
      </c>
      <c r="I448" t="s">
        <v>232</v>
      </c>
      <c r="J448" t="s">
        <v>233</v>
      </c>
      <c r="K448" t="s">
        <v>234</v>
      </c>
      <c r="L448" t="n">
        <v>547</v>
      </c>
      <c r="M448" t="n">
        <v>0.2</v>
      </c>
      <c r="N448" t="n">
        <v>21.2</v>
      </c>
      <c r="O448" t="s">
        <v>269</v>
      </c>
      <c r="P448" t="s">
        <v>270</v>
      </c>
      <c r="Q448" t="s">
        <v>237</v>
      </c>
      <c r="R448" t="s">
        <v>231</v>
      </c>
      <c r="S448" t="s">
        <v>232</v>
      </c>
    </row>
    <row r="449" spans="1:19">
      <c r="A449" s="1" t="n">
        <v>33419</v>
      </c>
      <c r="B449" t="s">
        <v>227</v>
      </c>
      <c r="C449" t="n">
        <v>1</v>
      </c>
      <c r="D449" t="s">
        <v>228</v>
      </c>
      <c r="E449" t="s">
        <v>36</v>
      </c>
      <c r="F449" t="s">
        <v>229</v>
      </c>
      <c r="G449" t="s">
        <v>230</v>
      </c>
      <c r="H449" t="s">
        <v>231</v>
      </c>
      <c r="I449" t="s">
        <v>232</v>
      </c>
      <c r="J449" t="s">
        <v>233</v>
      </c>
      <c r="K449" t="s">
        <v>234</v>
      </c>
      <c r="L449" t="n">
        <v>1123</v>
      </c>
      <c r="M449" t="n">
        <v>0.1</v>
      </c>
      <c r="N449" t="n">
        <v>35.8</v>
      </c>
      <c r="O449" t="s">
        <v>235</v>
      </c>
      <c r="P449" t="s">
        <v>236</v>
      </c>
      <c r="Q449" t="s">
        <v>237</v>
      </c>
      <c r="R449" t="s">
        <v>231</v>
      </c>
      <c r="S449" t="s">
        <v>232</v>
      </c>
    </row>
    <row r="450" spans="1:19">
      <c r="A450" s="1" t="n">
        <v>33419</v>
      </c>
      <c r="B450" t="s">
        <v>227</v>
      </c>
      <c r="C450" t="n">
        <v>2</v>
      </c>
      <c r="D450" t="s">
        <v>228</v>
      </c>
      <c r="E450" t="s">
        <v>36</v>
      </c>
      <c r="F450" t="s">
        <v>229</v>
      </c>
      <c r="G450" t="s">
        <v>230</v>
      </c>
      <c r="H450" t="s">
        <v>231</v>
      </c>
      <c r="I450" t="s">
        <v>232</v>
      </c>
      <c r="J450" t="s">
        <v>233</v>
      </c>
      <c r="K450" t="s">
        <v>234</v>
      </c>
      <c r="L450" t="n">
        <v>100</v>
      </c>
      <c r="M450" t="n">
        <v>0.2</v>
      </c>
      <c r="N450" t="n">
        <v>21.5</v>
      </c>
      <c r="O450" t="s">
        <v>235</v>
      </c>
      <c r="P450" t="s">
        <v>236</v>
      </c>
      <c r="Q450" t="s">
        <v>237</v>
      </c>
      <c r="R450" t="s">
        <v>231</v>
      </c>
      <c r="S450" t="s">
        <v>232</v>
      </c>
    </row>
    <row r="451" spans="1:19">
      <c r="A451" s="1" t="n">
        <v>33419</v>
      </c>
      <c r="B451" t="s">
        <v>271</v>
      </c>
      <c r="C451" t="n">
        <v>1</v>
      </c>
      <c r="D451" t="s">
        <v>228</v>
      </c>
      <c r="E451" t="s">
        <v>36</v>
      </c>
      <c r="F451" t="s">
        <v>229</v>
      </c>
      <c r="G451" t="s">
        <v>230</v>
      </c>
      <c r="H451" t="s">
        <v>231</v>
      </c>
      <c r="I451" t="s">
        <v>232</v>
      </c>
      <c r="J451" t="s">
        <v>233</v>
      </c>
      <c r="K451" t="s">
        <v>234</v>
      </c>
      <c r="L451" t="n">
        <v>267</v>
      </c>
      <c r="M451" t="n">
        <v>0.2</v>
      </c>
      <c r="N451" t="n">
        <v>21.1</v>
      </c>
      <c r="O451" t="s">
        <v>269</v>
      </c>
      <c r="P451" t="s">
        <v>270</v>
      </c>
      <c r="Q451" t="s">
        <v>237</v>
      </c>
      <c r="R451" t="s">
        <v>231</v>
      </c>
      <c r="S451" t="s">
        <v>232</v>
      </c>
    </row>
    <row r="452" spans="1:19">
      <c r="A452" s="1" t="n">
        <v>33419</v>
      </c>
      <c r="B452" t="s">
        <v>271</v>
      </c>
      <c r="C452" t="n">
        <v>2</v>
      </c>
      <c r="D452" t="s">
        <v>228</v>
      </c>
      <c r="E452" t="s">
        <v>36</v>
      </c>
      <c r="F452" t="s">
        <v>229</v>
      </c>
      <c r="G452" t="s">
        <v>230</v>
      </c>
      <c r="H452" t="s">
        <v>231</v>
      </c>
      <c r="I452" t="s">
        <v>232</v>
      </c>
      <c r="J452" t="s">
        <v>233</v>
      </c>
      <c r="K452" t="s">
        <v>234</v>
      </c>
      <c r="L452" t="n">
        <v>361</v>
      </c>
      <c r="M452" t="n">
        <v>0.01</v>
      </c>
      <c r="N452" t="n">
        <v>50.5</v>
      </c>
      <c r="O452" t="s">
        <v>269</v>
      </c>
      <c r="P452" t="s">
        <v>270</v>
      </c>
      <c r="Q452" t="s">
        <v>237</v>
      </c>
      <c r="R452" t="s">
        <v>231</v>
      </c>
      <c r="S452" t="s">
        <v>232</v>
      </c>
    </row>
    <row r="453" spans="1:19">
      <c r="A453" s="1" t="n">
        <v>33419</v>
      </c>
      <c r="B453" t="s">
        <v>271</v>
      </c>
      <c r="C453" t="n">
        <v>3</v>
      </c>
      <c r="D453" t="s">
        <v>228</v>
      </c>
      <c r="E453" t="s">
        <v>36</v>
      </c>
      <c r="F453" t="s">
        <v>229</v>
      </c>
      <c r="G453" t="s">
        <v>230</v>
      </c>
      <c r="H453" t="s">
        <v>231</v>
      </c>
      <c r="I453" t="s">
        <v>232</v>
      </c>
      <c r="J453" t="s">
        <v>233</v>
      </c>
      <c r="K453" t="s">
        <v>234</v>
      </c>
      <c r="L453" t="n">
        <v>250</v>
      </c>
      <c r="M453" t="n">
        <v>0.18</v>
      </c>
      <c r="N453" t="n">
        <v>21.7</v>
      </c>
      <c r="O453" t="s">
        <v>269</v>
      </c>
      <c r="P453" t="s">
        <v>270</v>
      </c>
      <c r="Q453" t="s">
        <v>237</v>
      </c>
      <c r="R453" t="s">
        <v>231</v>
      </c>
      <c r="S453" t="s">
        <v>232</v>
      </c>
    </row>
    <row r="454" spans="1:19">
      <c r="A454" s="1" t="n">
        <v>33419</v>
      </c>
      <c r="B454" t="s">
        <v>271</v>
      </c>
      <c r="C454" t="n">
        <v>4</v>
      </c>
      <c r="D454" t="s">
        <v>228</v>
      </c>
      <c r="E454" t="s">
        <v>36</v>
      </c>
      <c r="F454" t="s">
        <v>229</v>
      </c>
      <c r="G454" t="s">
        <v>230</v>
      </c>
      <c r="H454" t="s">
        <v>231</v>
      </c>
      <c r="I454" t="s">
        <v>232</v>
      </c>
      <c r="J454" t="s">
        <v>261</v>
      </c>
      <c r="K454" t="s">
        <v>262</v>
      </c>
      <c r="L454" t="n">
        <v>438</v>
      </c>
      <c r="M454" t="n">
        <v>0.01</v>
      </c>
      <c r="N454" t="n">
        <v>46.7</v>
      </c>
      <c r="O454" t="s">
        <v>269</v>
      </c>
      <c r="P454" t="s">
        <v>270</v>
      </c>
      <c r="Q454" t="s">
        <v>237</v>
      </c>
      <c r="R454" t="s">
        <v>231</v>
      </c>
      <c r="S454" t="s">
        <v>232</v>
      </c>
    </row>
    <row r="455" spans="1:19">
      <c r="A455" s="1" t="n">
        <v>33450</v>
      </c>
      <c r="B455" t="s">
        <v>227</v>
      </c>
      <c r="C455" t="n">
        <v>3</v>
      </c>
      <c r="D455" t="s">
        <v>228</v>
      </c>
      <c r="E455" t="s">
        <v>36</v>
      </c>
      <c r="F455" t="s">
        <v>229</v>
      </c>
      <c r="G455" t="s">
        <v>230</v>
      </c>
      <c r="H455" t="s">
        <v>231</v>
      </c>
      <c r="I455" t="s">
        <v>232</v>
      </c>
      <c r="J455" t="s">
        <v>233</v>
      </c>
      <c r="K455" t="s">
        <v>234</v>
      </c>
      <c r="L455" t="n">
        <v>487</v>
      </c>
      <c r="M455" t="n">
        <v>0.1</v>
      </c>
      <c r="N455" t="n">
        <v>35.5</v>
      </c>
      <c r="O455" t="s">
        <v>235</v>
      </c>
      <c r="P455" t="s">
        <v>236</v>
      </c>
      <c r="Q455" t="s">
        <v>237</v>
      </c>
      <c r="R455" t="s">
        <v>231</v>
      </c>
      <c r="S455" t="s">
        <v>232</v>
      </c>
    </row>
    <row r="456" spans="1:19">
      <c r="A456" s="1" t="n">
        <v>33450</v>
      </c>
      <c r="B456" t="s">
        <v>227</v>
      </c>
      <c r="C456" t="n">
        <v>4</v>
      </c>
      <c r="D456" t="s">
        <v>228</v>
      </c>
      <c r="E456" t="s">
        <v>36</v>
      </c>
      <c r="F456" t="s">
        <v>229</v>
      </c>
      <c r="G456" t="s">
        <v>230</v>
      </c>
      <c r="H456" t="s">
        <v>231</v>
      </c>
      <c r="I456" t="s">
        <v>232</v>
      </c>
      <c r="J456" t="s">
        <v>233</v>
      </c>
      <c r="K456" t="s">
        <v>234</v>
      </c>
      <c r="L456" t="n">
        <v>609</v>
      </c>
      <c r="M456" t="n">
        <v>0.1</v>
      </c>
      <c r="N456" t="n">
        <v>35.6</v>
      </c>
      <c r="O456" t="s">
        <v>235</v>
      </c>
      <c r="P456" t="s">
        <v>236</v>
      </c>
      <c r="Q456" t="s">
        <v>237</v>
      </c>
      <c r="R456" t="s">
        <v>231</v>
      </c>
      <c r="S456" t="s">
        <v>232</v>
      </c>
    </row>
    <row r="457" spans="1:19">
      <c r="A457" s="1" t="n">
        <v>33450</v>
      </c>
      <c r="B457" t="s">
        <v>227</v>
      </c>
      <c r="C457" t="n">
        <v>5</v>
      </c>
      <c r="D457" t="s">
        <v>228</v>
      </c>
      <c r="E457" t="s">
        <v>36</v>
      </c>
      <c r="F457" t="s">
        <v>229</v>
      </c>
      <c r="G457" t="s">
        <v>230</v>
      </c>
      <c r="H457" t="s">
        <v>231</v>
      </c>
      <c r="I457" t="s">
        <v>232</v>
      </c>
      <c r="J457" t="s">
        <v>240</v>
      </c>
      <c r="K457" t="s">
        <v>241</v>
      </c>
      <c r="L457" t="n">
        <v>69</v>
      </c>
      <c r="M457" t="n">
        <v>5.5</v>
      </c>
      <c r="N457" t="n">
        <v>10.2</v>
      </c>
      <c r="O457" t="s">
        <v>235</v>
      </c>
      <c r="P457" t="s">
        <v>236</v>
      </c>
      <c r="Q457" t="s">
        <v>237</v>
      </c>
      <c r="R457" t="s">
        <v>231</v>
      </c>
      <c r="S457" t="s">
        <v>232</v>
      </c>
    </row>
    <row r="458" spans="1:19">
      <c r="A458" s="1" t="n">
        <v>33450</v>
      </c>
      <c r="B458" t="s">
        <v>271</v>
      </c>
      <c r="C458" t="n">
        <v>1</v>
      </c>
      <c r="D458" t="s">
        <v>228</v>
      </c>
      <c r="E458" t="s">
        <v>36</v>
      </c>
      <c r="F458" t="s">
        <v>229</v>
      </c>
      <c r="G458" t="s">
        <v>230</v>
      </c>
      <c r="H458" t="s">
        <v>231</v>
      </c>
      <c r="I458" t="s">
        <v>232</v>
      </c>
      <c r="J458" t="s">
        <v>267</v>
      </c>
      <c r="K458" t="s">
        <v>268</v>
      </c>
      <c r="L458" t="n">
        <v>298</v>
      </c>
      <c r="M458" t="n">
        <v>0.01</v>
      </c>
      <c r="N458" t="n">
        <v>43.8</v>
      </c>
      <c r="O458" t="s">
        <v>269</v>
      </c>
      <c r="P458" t="s">
        <v>270</v>
      </c>
      <c r="Q458" t="s">
        <v>237</v>
      </c>
      <c r="R458" t="s">
        <v>231</v>
      </c>
      <c r="S458" t="s">
        <v>232</v>
      </c>
    </row>
    <row r="459" spans="1:19">
      <c r="A459" s="1" t="n">
        <v>33450</v>
      </c>
      <c r="B459" t="s">
        <v>271</v>
      </c>
      <c r="C459" t="n">
        <v>2</v>
      </c>
      <c r="D459" t="s">
        <v>228</v>
      </c>
      <c r="E459" t="s">
        <v>36</v>
      </c>
      <c r="F459" t="s">
        <v>229</v>
      </c>
      <c r="G459" t="s">
        <v>230</v>
      </c>
      <c r="H459" t="s">
        <v>231</v>
      </c>
      <c r="I459" t="s">
        <v>232</v>
      </c>
      <c r="J459" t="s">
        <v>233</v>
      </c>
      <c r="K459" t="s">
        <v>234</v>
      </c>
      <c r="L459" t="n">
        <v>340</v>
      </c>
      <c r="M459" t="n">
        <v>0.18</v>
      </c>
      <c r="N459" t="n">
        <v>21.3</v>
      </c>
      <c r="O459" t="s">
        <v>269</v>
      </c>
      <c r="P459" t="s">
        <v>270</v>
      </c>
      <c r="Q459" t="s">
        <v>237</v>
      </c>
      <c r="R459" t="s">
        <v>231</v>
      </c>
      <c r="S459" t="s">
        <v>232</v>
      </c>
    </row>
    <row r="460" spans="1:19">
      <c r="A460" s="1" t="n">
        <v>33450</v>
      </c>
      <c r="B460" t="s">
        <v>271</v>
      </c>
      <c r="C460" t="n">
        <v>3</v>
      </c>
      <c r="D460" t="s">
        <v>228</v>
      </c>
      <c r="E460" t="s">
        <v>36</v>
      </c>
      <c r="F460" t="s">
        <v>229</v>
      </c>
      <c r="G460" t="s">
        <v>230</v>
      </c>
      <c r="H460" t="s">
        <v>231</v>
      </c>
      <c r="I460" t="s">
        <v>232</v>
      </c>
      <c r="J460" t="s">
        <v>233</v>
      </c>
      <c r="K460" t="s">
        <v>234</v>
      </c>
      <c r="L460" t="n">
        <v>157</v>
      </c>
      <c r="M460" t="n">
        <v>0.18</v>
      </c>
      <c r="N460" t="n">
        <v>21.2</v>
      </c>
      <c r="O460" t="s">
        <v>269</v>
      </c>
      <c r="P460" t="s">
        <v>270</v>
      </c>
      <c r="Q460" t="s">
        <v>237</v>
      </c>
      <c r="R460" t="s">
        <v>231</v>
      </c>
      <c r="S460" t="s">
        <v>232</v>
      </c>
    </row>
    <row r="461" spans="1:19">
      <c r="A461" s="1" t="n">
        <v>33450</v>
      </c>
      <c r="B461" t="s">
        <v>271</v>
      </c>
      <c r="C461" t="n">
        <v>4</v>
      </c>
      <c r="D461" t="s">
        <v>228</v>
      </c>
      <c r="E461" t="s">
        <v>36</v>
      </c>
      <c r="F461" t="s">
        <v>229</v>
      </c>
      <c r="G461" t="s">
        <v>230</v>
      </c>
      <c r="H461" t="s">
        <v>231</v>
      </c>
      <c r="I461" t="s">
        <v>232</v>
      </c>
      <c r="J461" t="s">
        <v>261</v>
      </c>
      <c r="K461" t="s">
        <v>262</v>
      </c>
      <c r="L461" t="n">
        <v>275</v>
      </c>
      <c r="M461" t="n">
        <v>0.01</v>
      </c>
      <c r="N461" t="n">
        <v>45.7</v>
      </c>
      <c r="O461" t="s">
        <v>269</v>
      </c>
      <c r="P461" t="s">
        <v>270</v>
      </c>
      <c r="Q461" t="s">
        <v>237</v>
      </c>
      <c r="R461" t="s">
        <v>231</v>
      </c>
      <c r="S461" t="s">
        <v>232</v>
      </c>
    </row>
    <row r="462" spans="1:19">
      <c r="A462" s="1" t="n">
        <v>33481</v>
      </c>
      <c r="B462" t="s">
        <v>227</v>
      </c>
      <c r="C462" t="n">
        <v>1</v>
      </c>
      <c r="D462" t="s">
        <v>228</v>
      </c>
      <c r="E462" t="s">
        <v>36</v>
      </c>
      <c r="F462" t="s">
        <v>229</v>
      </c>
      <c r="G462" t="s">
        <v>230</v>
      </c>
      <c r="H462" t="s">
        <v>231</v>
      </c>
      <c r="I462" t="s">
        <v>232</v>
      </c>
      <c r="J462" t="s">
        <v>233</v>
      </c>
      <c r="K462" t="s">
        <v>234</v>
      </c>
      <c r="L462" t="n">
        <v>348</v>
      </c>
      <c r="M462" t="n">
        <v>0.1</v>
      </c>
      <c r="N462" t="n">
        <v>35.8</v>
      </c>
      <c r="O462" t="s">
        <v>235</v>
      </c>
      <c r="P462" t="s">
        <v>236</v>
      </c>
      <c r="Q462" t="s">
        <v>237</v>
      </c>
      <c r="R462" t="s">
        <v>231</v>
      </c>
      <c r="S462" t="s">
        <v>232</v>
      </c>
    </row>
    <row r="463" spans="1:19">
      <c r="A463" s="1" t="n">
        <v>33481</v>
      </c>
      <c r="B463" t="s">
        <v>227</v>
      </c>
      <c r="C463" t="n">
        <v>3</v>
      </c>
      <c r="D463" t="s">
        <v>257</v>
      </c>
      <c r="E463" t="s">
        <v>258</v>
      </c>
      <c r="F463" t="s">
        <v>229</v>
      </c>
      <c r="G463" t="s">
        <v>230</v>
      </c>
      <c r="H463" t="s">
        <v>231</v>
      </c>
      <c r="I463" t="s">
        <v>232</v>
      </c>
      <c r="J463" t="s">
        <v>233</v>
      </c>
      <c r="K463" t="s">
        <v>234</v>
      </c>
      <c r="L463" t="n">
        <v>198</v>
      </c>
      <c r="M463" t="n">
        <v>0.13</v>
      </c>
      <c r="N463" t="n">
        <v>0</v>
      </c>
    </row>
    <row r="464" spans="1:19">
      <c r="A464" s="1" t="n">
        <v>33481</v>
      </c>
      <c r="B464" t="s">
        <v>227</v>
      </c>
      <c r="C464" t="n">
        <v>5</v>
      </c>
      <c r="D464" t="s">
        <v>257</v>
      </c>
      <c r="E464" t="s">
        <v>258</v>
      </c>
      <c r="F464" t="s">
        <v>229</v>
      </c>
      <c r="G464" t="s">
        <v>230</v>
      </c>
      <c r="H464" t="s">
        <v>231</v>
      </c>
      <c r="I464" t="s">
        <v>232</v>
      </c>
      <c r="J464" t="s">
        <v>248</v>
      </c>
      <c r="K464" t="s">
        <v>249</v>
      </c>
      <c r="L464" t="n">
        <v>7</v>
      </c>
      <c r="M464" t="n">
        <v>0.13</v>
      </c>
      <c r="N464" t="n">
        <v>0</v>
      </c>
    </row>
    <row r="465" spans="1:19">
      <c r="A465" s="1" t="n">
        <v>33481</v>
      </c>
      <c r="B465" t="s">
        <v>227</v>
      </c>
      <c r="C465" t="n">
        <v>10</v>
      </c>
      <c r="D465" t="s">
        <v>228</v>
      </c>
      <c r="E465" t="s">
        <v>36</v>
      </c>
      <c r="F465" t="s">
        <v>229</v>
      </c>
      <c r="G465" t="s">
        <v>230</v>
      </c>
      <c r="H465" t="s">
        <v>231</v>
      </c>
      <c r="I465" t="s">
        <v>232</v>
      </c>
      <c r="J465" t="s">
        <v>233</v>
      </c>
      <c r="K465" t="s">
        <v>234</v>
      </c>
      <c r="L465" t="n">
        <v>131</v>
      </c>
      <c r="M465" t="n">
        <v>0.1</v>
      </c>
      <c r="N465" t="n">
        <v>32.4</v>
      </c>
      <c r="O465" t="s">
        <v>235</v>
      </c>
      <c r="P465" t="s">
        <v>236</v>
      </c>
      <c r="Q465" t="s">
        <v>237</v>
      </c>
      <c r="R465" t="s">
        <v>231</v>
      </c>
      <c r="S465" t="s">
        <v>232</v>
      </c>
    </row>
    <row r="466" spans="1:19">
      <c r="A466" s="1" t="n">
        <v>33481</v>
      </c>
      <c r="B466" t="s">
        <v>227</v>
      </c>
      <c r="C466" t="n">
        <v>11</v>
      </c>
      <c r="D466" t="s">
        <v>228</v>
      </c>
      <c r="E466" t="s">
        <v>36</v>
      </c>
      <c r="F466" t="s">
        <v>229</v>
      </c>
      <c r="G466" t="s">
        <v>230</v>
      </c>
      <c r="H466" t="s">
        <v>231</v>
      </c>
      <c r="I466" t="s">
        <v>232</v>
      </c>
      <c r="J466" t="s">
        <v>233</v>
      </c>
      <c r="K466" t="s">
        <v>234</v>
      </c>
      <c r="L466" t="n">
        <v>114</v>
      </c>
      <c r="M466" t="n">
        <v>0.1</v>
      </c>
      <c r="N466" t="n">
        <v>35.8</v>
      </c>
      <c r="O466" t="s">
        <v>235</v>
      </c>
      <c r="P466" t="s">
        <v>236</v>
      </c>
      <c r="Q466" t="s">
        <v>237</v>
      </c>
      <c r="R466" t="s">
        <v>231</v>
      </c>
      <c r="S466" t="s">
        <v>232</v>
      </c>
    </row>
    <row r="467" spans="1:19">
      <c r="A467" s="1" t="n">
        <v>33481</v>
      </c>
      <c r="B467" t="s">
        <v>227</v>
      </c>
      <c r="C467" t="n">
        <v>12</v>
      </c>
      <c r="D467" t="s">
        <v>228</v>
      </c>
      <c r="E467" t="s">
        <v>36</v>
      </c>
      <c r="F467" t="s">
        <v>229</v>
      </c>
      <c r="G467" t="s">
        <v>230</v>
      </c>
      <c r="H467" t="s">
        <v>231</v>
      </c>
      <c r="I467" t="s">
        <v>232</v>
      </c>
      <c r="J467" t="s">
        <v>233</v>
      </c>
      <c r="K467" t="s">
        <v>234</v>
      </c>
      <c r="L467" t="n">
        <v>347</v>
      </c>
      <c r="M467" t="n">
        <v>0.1</v>
      </c>
      <c r="N467" t="n">
        <v>35.6</v>
      </c>
      <c r="O467" t="s">
        <v>235</v>
      </c>
      <c r="P467" t="s">
        <v>236</v>
      </c>
      <c r="Q467" t="s">
        <v>237</v>
      </c>
      <c r="R467" t="s">
        <v>231</v>
      </c>
      <c r="S467" t="s">
        <v>232</v>
      </c>
    </row>
    <row r="468" spans="1:19">
      <c r="A468" s="1" t="n">
        <v>33481</v>
      </c>
      <c r="B468" t="s">
        <v>227</v>
      </c>
      <c r="C468" t="n">
        <v>13</v>
      </c>
      <c r="D468" t="s">
        <v>228</v>
      </c>
      <c r="E468" t="s">
        <v>36</v>
      </c>
      <c r="F468" t="s">
        <v>229</v>
      </c>
      <c r="G468" t="s">
        <v>230</v>
      </c>
      <c r="H468" t="s">
        <v>231</v>
      </c>
      <c r="I468" t="s">
        <v>232</v>
      </c>
      <c r="J468" t="s">
        <v>233</v>
      </c>
      <c r="K468" t="s">
        <v>234</v>
      </c>
      <c r="L468" t="n">
        <v>99</v>
      </c>
      <c r="M468" t="n">
        <v>0.2</v>
      </c>
      <c r="N468" t="n">
        <v>21.5</v>
      </c>
      <c r="O468" t="s">
        <v>235</v>
      </c>
      <c r="P468" t="s">
        <v>236</v>
      </c>
      <c r="Q468" t="s">
        <v>237</v>
      </c>
      <c r="R468" t="s">
        <v>231</v>
      </c>
      <c r="S468" t="s">
        <v>232</v>
      </c>
    </row>
    <row r="469" spans="1:19">
      <c r="A469" s="1" t="n">
        <v>33481</v>
      </c>
      <c r="B469" t="s">
        <v>271</v>
      </c>
      <c r="C469" t="n">
        <v>1</v>
      </c>
      <c r="D469" t="s">
        <v>228</v>
      </c>
      <c r="E469" t="s">
        <v>36</v>
      </c>
      <c r="F469" t="s">
        <v>229</v>
      </c>
      <c r="G469" t="s">
        <v>230</v>
      </c>
      <c r="H469" t="s">
        <v>231</v>
      </c>
      <c r="I469" t="s">
        <v>232</v>
      </c>
      <c r="J469" t="s">
        <v>277</v>
      </c>
      <c r="K469" t="s">
        <v>278</v>
      </c>
      <c r="L469" t="n">
        <v>97</v>
      </c>
      <c r="M469" t="n">
        <v>0.01</v>
      </c>
      <c r="N469" t="n">
        <v>40.3</v>
      </c>
      <c r="O469" t="s">
        <v>269</v>
      </c>
      <c r="P469" t="s">
        <v>270</v>
      </c>
      <c r="Q469" t="s">
        <v>237</v>
      </c>
      <c r="R469" t="s">
        <v>231</v>
      </c>
      <c r="S469" t="s">
        <v>232</v>
      </c>
    </row>
    <row r="470" spans="1:19">
      <c r="A470" s="1" t="n">
        <v>33481</v>
      </c>
      <c r="B470" t="s">
        <v>271</v>
      </c>
      <c r="C470" t="n">
        <v>2</v>
      </c>
      <c r="D470" t="s">
        <v>228</v>
      </c>
      <c r="E470" t="s">
        <v>36</v>
      </c>
      <c r="F470" t="s">
        <v>229</v>
      </c>
      <c r="G470" t="s">
        <v>230</v>
      </c>
      <c r="H470" t="s">
        <v>231</v>
      </c>
      <c r="I470" t="s">
        <v>232</v>
      </c>
      <c r="J470" t="s">
        <v>277</v>
      </c>
      <c r="K470" t="s">
        <v>278</v>
      </c>
      <c r="L470" t="n">
        <v>576</v>
      </c>
      <c r="M470" t="n">
        <v>0.01</v>
      </c>
      <c r="N470" t="n">
        <v>38.3</v>
      </c>
      <c r="O470" t="s">
        <v>269</v>
      </c>
      <c r="P470" t="s">
        <v>270</v>
      </c>
      <c r="Q470" t="s">
        <v>237</v>
      </c>
      <c r="R470" t="s">
        <v>231</v>
      </c>
      <c r="S470" t="s">
        <v>232</v>
      </c>
    </row>
    <row r="471" spans="1:19">
      <c r="A471" s="1" t="n">
        <v>33481</v>
      </c>
      <c r="B471" t="s">
        <v>271</v>
      </c>
      <c r="C471" t="n">
        <v>3</v>
      </c>
      <c r="D471" t="s">
        <v>228</v>
      </c>
      <c r="E471" t="s">
        <v>36</v>
      </c>
      <c r="F471" t="s">
        <v>229</v>
      </c>
      <c r="G471" t="s">
        <v>230</v>
      </c>
      <c r="H471" t="s">
        <v>231</v>
      </c>
      <c r="I471" t="s">
        <v>232</v>
      </c>
      <c r="J471" t="s">
        <v>233</v>
      </c>
      <c r="K471" t="s">
        <v>234</v>
      </c>
      <c r="L471" t="n">
        <v>266</v>
      </c>
      <c r="M471" t="n">
        <v>0.19</v>
      </c>
      <c r="N471" t="n">
        <v>22.3</v>
      </c>
      <c r="O471" t="s">
        <v>269</v>
      </c>
      <c r="P471" t="s">
        <v>270</v>
      </c>
      <c r="Q471" t="s">
        <v>237</v>
      </c>
      <c r="R471" t="s">
        <v>231</v>
      </c>
      <c r="S471" t="s">
        <v>232</v>
      </c>
    </row>
    <row r="472" spans="1:19">
      <c r="A472" s="1" t="n">
        <v>33481</v>
      </c>
      <c r="B472" t="s">
        <v>271</v>
      </c>
      <c r="C472" t="n">
        <v>4</v>
      </c>
      <c r="D472" t="s">
        <v>228</v>
      </c>
      <c r="E472" t="s">
        <v>36</v>
      </c>
      <c r="F472" t="s">
        <v>229</v>
      </c>
      <c r="G472" t="s">
        <v>230</v>
      </c>
      <c r="H472" t="s">
        <v>231</v>
      </c>
      <c r="I472" t="s">
        <v>232</v>
      </c>
      <c r="J472" t="s">
        <v>261</v>
      </c>
      <c r="K472" t="s">
        <v>262</v>
      </c>
      <c r="L472" t="n">
        <v>430</v>
      </c>
      <c r="M472" t="n">
        <v>0.11</v>
      </c>
      <c r="N472" t="n">
        <v>46.8</v>
      </c>
      <c r="O472" t="s">
        <v>269</v>
      </c>
      <c r="P472" t="s">
        <v>270</v>
      </c>
      <c r="Q472" t="s">
        <v>237</v>
      </c>
      <c r="R472" t="s">
        <v>231</v>
      </c>
      <c r="S472" t="s">
        <v>232</v>
      </c>
    </row>
    <row r="473" spans="1:19">
      <c r="A473" s="1" t="n">
        <v>33511</v>
      </c>
      <c r="B473" t="s">
        <v>227</v>
      </c>
      <c r="C473" t="n">
        <v>1</v>
      </c>
      <c r="D473" t="s">
        <v>228</v>
      </c>
      <c r="E473" t="s">
        <v>36</v>
      </c>
      <c r="F473" t="s">
        <v>229</v>
      </c>
      <c r="G473" t="s">
        <v>230</v>
      </c>
      <c r="H473" t="s">
        <v>231</v>
      </c>
      <c r="I473" t="s">
        <v>232</v>
      </c>
      <c r="J473" t="s">
        <v>233</v>
      </c>
      <c r="K473" t="s">
        <v>234</v>
      </c>
      <c r="L473" t="n">
        <v>260</v>
      </c>
      <c r="M473" t="n">
        <v>0.1</v>
      </c>
      <c r="N473" t="n">
        <v>36.2</v>
      </c>
      <c r="O473" t="s">
        <v>235</v>
      </c>
      <c r="P473" t="s">
        <v>236</v>
      </c>
      <c r="Q473" t="s">
        <v>237</v>
      </c>
      <c r="R473" t="s">
        <v>231</v>
      </c>
      <c r="S473" t="s">
        <v>232</v>
      </c>
    </row>
    <row r="474" spans="1:19">
      <c r="A474" s="1" t="n">
        <v>33511</v>
      </c>
      <c r="B474" t="s">
        <v>227</v>
      </c>
      <c r="C474" t="n">
        <v>2</v>
      </c>
      <c r="D474" t="s">
        <v>238</v>
      </c>
      <c r="E474" t="s">
        <v>239</v>
      </c>
      <c r="F474" t="s">
        <v>229</v>
      </c>
      <c r="G474" t="s">
        <v>230</v>
      </c>
      <c r="H474" t="s">
        <v>231</v>
      </c>
      <c r="I474" t="s">
        <v>232</v>
      </c>
      <c r="J474" t="s">
        <v>295</v>
      </c>
      <c r="K474" t="s">
        <v>296</v>
      </c>
      <c r="L474" t="n">
        <v>74</v>
      </c>
      <c r="M474" t="n">
        <v>0</v>
      </c>
      <c r="N474" t="n">
        <v>0</v>
      </c>
    </row>
    <row r="475" spans="1:19">
      <c r="A475" s="1" t="n">
        <v>33511</v>
      </c>
      <c r="B475" t="s">
        <v>227</v>
      </c>
      <c r="C475" t="n">
        <v>3</v>
      </c>
      <c r="D475" t="s">
        <v>281</v>
      </c>
      <c r="E475" t="s">
        <v>282</v>
      </c>
      <c r="F475" t="s">
        <v>229</v>
      </c>
      <c r="G475" t="s">
        <v>230</v>
      </c>
      <c r="H475" t="s">
        <v>231</v>
      </c>
      <c r="I475" t="s">
        <v>232</v>
      </c>
      <c r="J475" t="s">
        <v>240</v>
      </c>
      <c r="K475" t="s">
        <v>241</v>
      </c>
      <c r="L475" t="n">
        <v>111</v>
      </c>
      <c r="M475" t="n">
        <v>0</v>
      </c>
      <c r="N475" t="n">
        <v>0</v>
      </c>
    </row>
    <row r="476" spans="1:19">
      <c r="A476" s="1" t="n">
        <v>33511</v>
      </c>
      <c r="B476" t="s">
        <v>274</v>
      </c>
      <c r="C476" t="n">
        <v>2</v>
      </c>
      <c r="D476" t="s">
        <v>238</v>
      </c>
      <c r="E476" t="s">
        <v>239</v>
      </c>
      <c r="F476" t="s">
        <v>229</v>
      </c>
      <c r="G476" t="s">
        <v>230</v>
      </c>
      <c r="H476" t="s">
        <v>231</v>
      </c>
      <c r="I476" t="s">
        <v>232</v>
      </c>
      <c r="J476" t="s">
        <v>263</v>
      </c>
      <c r="K476" t="s">
        <v>264</v>
      </c>
      <c r="L476" t="n">
        <v>182</v>
      </c>
      <c r="M476" t="n">
        <v>0</v>
      </c>
      <c r="N476" t="n">
        <v>0</v>
      </c>
    </row>
    <row r="477" spans="1:19">
      <c r="A477" s="1" t="n">
        <v>33511</v>
      </c>
      <c r="B477" t="s">
        <v>271</v>
      </c>
      <c r="C477" t="n">
        <v>2</v>
      </c>
      <c r="D477" t="s">
        <v>257</v>
      </c>
      <c r="E477" t="s">
        <v>258</v>
      </c>
      <c r="F477" t="s">
        <v>229</v>
      </c>
      <c r="G477" t="s">
        <v>230</v>
      </c>
      <c r="H477" t="s">
        <v>231</v>
      </c>
      <c r="I477" t="s">
        <v>232</v>
      </c>
      <c r="J477" t="s">
        <v>248</v>
      </c>
      <c r="K477" t="s">
        <v>249</v>
      </c>
      <c r="L477" t="n">
        <v>105</v>
      </c>
      <c r="M477" t="n">
        <v>0.17</v>
      </c>
      <c r="N477" t="n">
        <v>0</v>
      </c>
    </row>
    <row r="478" spans="1:19">
      <c r="A478" s="1" t="n">
        <v>33511</v>
      </c>
      <c r="B478" t="s">
        <v>271</v>
      </c>
      <c r="C478" t="n">
        <v>3</v>
      </c>
      <c r="D478" t="s">
        <v>228</v>
      </c>
      <c r="E478" t="s">
        <v>36</v>
      </c>
      <c r="F478" t="s">
        <v>229</v>
      </c>
      <c r="G478" t="s">
        <v>230</v>
      </c>
      <c r="H478" t="s">
        <v>231</v>
      </c>
      <c r="I478" t="s">
        <v>232</v>
      </c>
      <c r="J478" t="s">
        <v>233</v>
      </c>
      <c r="K478" t="s">
        <v>234</v>
      </c>
      <c r="L478" t="n">
        <v>355</v>
      </c>
      <c r="M478" t="n">
        <v>0.2</v>
      </c>
      <c r="N478" t="n">
        <v>21.6</v>
      </c>
      <c r="O478" t="s">
        <v>269</v>
      </c>
      <c r="P478" t="s">
        <v>270</v>
      </c>
      <c r="Q478" t="s">
        <v>237</v>
      </c>
      <c r="R478" t="s">
        <v>231</v>
      </c>
      <c r="S478" t="s">
        <v>232</v>
      </c>
    </row>
    <row r="479" spans="1:19">
      <c r="A479" s="1" t="n">
        <v>33511</v>
      </c>
      <c r="B479" t="s">
        <v>271</v>
      </c>
      <c r="C479" t="n">
        <v>4</v>
      </c>
      <c r="D479" t="s">
        <v>228</v>
      </c>
      <c r="E479" t="s">
        <v>36</v>
      </c>
      <c r="F479" t="s">
        <v>229</v>
      </c>
      <c r="G479" t="s">
        <v>230</v>
      </c>
      <c r="H479" t="s">
        <v>231</v>
      </c>
      <c r="I479" t="s">
        <v>232</v>
      </c>
      <c r="J479" t="s">
        <v>233</v>
      </c>
      <c r="K479" t="s">
        <v>234</v>
      </c>
      <c r="L479" t="n">
        <v>324</v>
      </c>
      <c r="M479" t="n">
        <v>0.02</v>
      </c>
      <c r="N479" t="n">
        <v>51.5</v>
      </c>
      <c r="O479" t="s">
        <v>269</v>
      </c>
      <c r="P479" t="s">
        <v>270</v>
      </c>
      <c r="Q479" t="s">
        <v>237</v>
      </c>
      <c r="R479" t="s">
        <v>231</v>
      </c>
      <c r="S479" t="s">
        <v>232</v>
      </c>
    </row>
    <row r="480" spans="1:19">
      <c r="A480" s="1" t="n">
        <v>33511</v>
      </c>
      <c r="B480" t="s">
        <v>271</v>
      </c>
      <c r="C480" t="n">
        <v>5</v>
      </c>
      <c r="D480" t="s">
        <v>228</v>
      </c>
      <c r="E480" t="s">
        <v>36</v>
      </c>
      <c r="F480" t="s">
        <v>229</v>
      </c>
      <c r="G480" t="s">
        <v>230</v>
      </c>
      <c r="H480" t="s">
        <v>231</v>
      </c>
      <c r="I480" t="s">
        <v>232</v>
      </c>
      <c r="J480" t="s">
        <v>233</v>
      </c>
      <c r="K480" t="s">
        <v>234</v>
      </c>
      <c r="L480" t="n">
        <v>271</v>
      </c>
      <c r="M480" t="n">
        <v>0.22</v>
      </c>
      <c r="N480" t="n">
        <v>21.9</v>
      </c>
      <c r="O480" t="s">
        <v>269</v>
      </c>
      <c r="P480" t="s">
        <v>270</v>
      </c>
      <c r="Q480" t="s">
        <v>237</v>
      </c>
      <c r="R480" t="s">
        <v>231</v>
      </c>
      <c r="S480" t="s">
        <v>232</v>
      </c>
    </row>
    <row r="481" spans="1:19">
      <c r="A481" s="1" t="n">
        <v>33511</v>
      </c>
      <c r="B481" t="s">
        <v>271</v>
      </c>
      <c r="C481" t="n">
        <v>6</v>
      </c>
      <c r="D481" t="s">
        <v>228</v>
      </c>
      <c r="E481" t="s">
        <v>36</v>
      </c>
      <c r="F481" t="s">
        <v>229</v>
      </c>
      <c r="G481" t="s">
        <v>230</v>
      </c>
      <c r="H481" t="s">
        <v>231</v>
      </c>
      <c r="I481" t="s">
        <v>232</v>
      </c>
      <c r="J481" t="s">
        <v>261</v>
      </c>
      <c r="K481" t="s">
        <v>262</v>
      </c>
      <c r="L481" t="n">
        <v>313</v>
      </c>
      <c r="M481" t="n">
        <v>0.01</v>
      </c>
      <c r="N481" t="n">
        <v>46.3</v>
      </c>
      <c r="O481" t="s">
        <v>269</v>
      </c>
      <c r="P481" t="s">
        <v>270</v>
      </c>
      <c r="Q481" t="s">
        <v>237</v>
      </c>
      <c r="R481" t="s">
        <v>231</v>
      </c>
      <c r="S481" t="s">
        <v>232</v>
      </c>
    </row>
    <row r="482" spans="1:19">
      <c r="A482" s="1" t="n">
        <v>33542</v>
      </c>
      <c r="B482" t="s">
        <v>227</v>
      </c>
      <c r="C482" t="n">
        <v>1</v>
      </c>
      <c r="D482" t="s">
        <v>228</v>
      </c>
      <c r="E482" t="s">
        <v>36</v>
      </c>
      <c r="F482" t="s">
        <v>229</v>
      </c>
      <c r="G482" t="s">
        <v>230</v>
      </c>
      <c r="H482" t="s">
        <v>231</v>
      </c>
      <c r="I482" t="s">
        <v>232</v>
      </c>
      <c r="J482" t="s">
        <v>233</v>
      </c>
      <c r="K482" t="s">
        <v>234</v>
      </c>
      <c r="L482" t="n">
        <v>733</v>
      </c>
      <c r="M482" t="n">
        <v>0.1</v>
      </c>
      <c r="N482" t="n">
        <v>36</v>
      </c>
      <c r="O482" t="s">
        <v>235</v>
      </c>
      <c r="P482" t="s">
        <v>236</v>
      </c>
      <c r="Q482" t="s">
        <v>237</v>
      </c>
      <c r="R482" t="s">
        <v>231</v>
      </c>
      <c r="S482" t="s">
        <v>232</v>
      </c>
    </row>
    <row r="483" spans="1:19">
      <c r="A483" s="1" t="n">
        <v>33542</v>
      </c>
      <c r="B483" t="s">
        <v>227</v>
      </c>
      <c r="C483" t="n">
        <v>3</v>
      </c>
      <c r="D483" t="s">
        <v>257</v>
      </c>
      <c r="E483" t="s">
        <v>258</v>
      </c>
      <c r="F483" t="s">
        <v>229</v>
      </c>
      <c r="G483" t="s">
        <v>230</v>
      </c>
      <c r="H483" t="s">
        <v>231</v>
      </c>
      <c r="I483" t="s">
        <v>232</v>
      </c>
      <c r="J483" t="s">
        <v>233</v>
      </c>
      <c r="K483" t="s">
        <v>234</v>
      </c>
      <c r="L483" t="n">
        <v>201</v>
      </c>
      <c r="M483" t="n">
        <v>0.14</v>
      </c>
      <c r="N483" t="n">
        <v>0</v>
      </c>
    </row>
    <row r="484" spans="1:19">
      <c r="A484" s="1" t="n">
        <v>33542</v>
      </c>
      <c r="B484" t="s">
        <v>227</v>
      </c>
      <c r="C484" t="n">
        <v>5</v>
      </c>
      <c r="D484" t="s">
        <v>259</v>
      </c>
      <c r="E484" t="s">
        <v>260</v>
      </c>
      <c r="F484" t="s">
        <v>229</v>
      </c>
      <c r="G484" t="s">
        <v>230</v>
      </c>
      <c r="H484" t="s">
        <v>231</v>
      </c>
      <c r="I484" t="s">
        <v>232</v>
      </c>
      <c r="J484" t="s">
        <v>248</v>
      </c>
      <c r="K484" t="s">
        <v>249</v>
      </c>
      <c r="L484" t="n">
        <v>310</v>
      </c>
      <c r="M484" t="n">
        <v>0.72</v>
      </c>
      <c r="N484" t="n">
        <v>0</v>
      </c>
    </row>
    <row r="485" spans="1:19">
      <c r="A485" s="1" t="n">
        <v>33542</v>
      </c>
      <c r="B485" t="s">
        <v>227</v>
      </c>
      <c r="C485" t="n">
        <v>6</v>
      </c>
      <c r="D485" t="s">
        <v>228</v>
      </c>
      <c r="E485" t="s">
        <v>36</v>
      </c>
      <c r="F485" t="s">
        <v>229</v>
      </c>
      <c r="G485" t="s">
        <v>230</v>
      </c>
      <c r="H485" t="s">
        <v>231</v>
      </c>
      <c r="I485" t="s">
        <v>232</v>
      </c>
      <c r="J485" t="s">
        <v>240</v>
      </c>
      <c r="K485" t="s">
        <v>241</v>
      </c>
      <c r="L485" t="n">
        <v>63</v>
      </c>
      <c r="M485" t="n">
        <v>5.5</v>
      </c>
      <c r="N485" t="n">
        <v>10.6</v>
      </c>
      <c r="O485" t="s">
        <v>235</v>
      </c>
      <c r="P485" t="s">
        <v>236</v>
      </c>
      <c r="Q485" t="s">
        <v>237</v>
      </c>
      <c r="R485" t="s">
        <v>231</v>
      </c>
      <c r="S485" t="s">
        <v>232</v>
      </c>
    </row>
    <row r="486" spans="1:19">
      <c r="A486" s="1" t="n">
        <v>33542</v>
      </c>
      <c r="B486" t="s">
        <v>271</v>
      </c>
      <c r="C486" t="n">
        <v>2</v>
      </c>
      <c r="D486" t="s">
        <v>259</v>
      </c>
      <c r="E486" t="s">
        <v>260</v>
      </c>
      <c r="F486" t="s">
        <v>229</v>
      </c>
      <c r="G486" t="s">
        <v>230</v>
      </c>
      <c r="H486" t="s">
        <v>231</v>
      </c>
      <c r="I486" t="s">
        <v>232</v>
      </c>
      <c r="J486" t="s">
        <v>277</v>
      </c>
      <c r="K486" t="s">
        <v>278</v>
      </c>
      <c r="L486" t="n">
        <v>53</v>
      </c>
      <c r="M486" t="n">
        <v>0.44</v>
      </c>
      <c r="N486" t="n">
        <v>0</v>
      </c>
    </row>
    <row r="487" spans="1:19">
      <c r="A487" s="1" t="n">
        <v>33542</v>
      </c>
      <c r="B487" t="s">
        <v>271</v>
      </c>
      <c r="C487" t="n">
        <v>4</v>
      </c>
      <c r="D487" t="s">
        <v>257</v>
      </c>
      <c r="E487" t="s">
        <v>258</v>
      </c>
      <c r="F487" t="s">
        <v>229</v>
      </c>
      <c r="G487" t="s">
        <v>230</v>
      </c>
      <c r="H487" t="s">
        <v>231</v>
      </c>
      <c r="I487" t="s">
        <v>232</v>
      </c>
      <c r="J487" t="s">
        <v>248</v>
      </c>
      <c r="K487" t="s">
        <v>249</v>
      </c>
      <c r="L487" t="n">
        <v>149</v>
      </c>
      <c r="M487" t="n">
        <v>0.14</v>
      </c>
      <c r="N487" t="n">
        <v>0</v>
      </c>
    </row>
    <row r="488" spans="1:19">
      <c r="A488" s="1" t="n">
        <v>33542</v>
      </c>
      <c r="B488" t="s">
        <v>271</v>
      </c>
      <c r="C488" t="n">
        <v>5</v>
      </c>
      <c r="D488" t="s">
        <v>228</v>
      </c>
      <c r="E488" t="s">
        <v>36</v>
      </c>
      <c r="F488" t="s">
        <v>229</v>
      </c>
      <c r="G488" t="s">
        <v>230</v>
      </c>
      <c r="H488" t="s">
        <v>231</v>
      </c>
      <c r="I488" t="s">
        <v>232</v>
      </c>
      <c r="J488" t="s">
        <v>233</v>
      </c>
      <c r="K488" t="s">
        <v>234</v>
      </c>
      <c r="L488" t="n">
        <v>406</v>
      </c>
      <c r="M488" t="n">
        <v>0.02</v>
      </c>
      <c r="N488" t="n">
        <v>50.9</v>
      </c>
      <c r="O488" t="s">
        <v>269</v>
      </c>
      <c r="P488" t="s">
        <v>270</v>
      </c>
      <c r="Q488" t="s">
        <v>237</v>
      </c>
      <c r="R488" t="s">
        <v>231</v>
      </c>
      <c r="S488" t="s">
        <v>232</v>
      </c>
    </row>
    <row r="489" spans="1:19">
      <c r="A489" s="1" t="n">
        <v>33542</v>
      </c>
      <c r="B489" t="s">
        <v>271</v>
      </c>
      <c r="C489" t="n">
        <v>6</v>
      </c>
      <c r="D489" t="s">
        <v>228</v>
      </c>
      <c r="E489" t="s">
        <v>36</v>
      </c>
      <c r="F489" t="s">
        <v>229</v>
      </c>
      <c r="G489" t="s">
        <v>230</v>
      </c>
      <c r="H489" t="s">
        <v>231</v>
      </c>
      <c r="I489" t="s">
        <v>232</v>
      </c>
      <c r="J489" t="s">
        <v>233</v>
      </c>
      <c r="K489" t="s">
        <v>234</v>
      </c>
      <c r="L489" t="n">
        <v>157</v>
      </c>
      <c r="M489" t="n">
        <v>0.22</v>
      </c>
      <c r="N489" t="n">
        <v>21.2</v>
      </c>
      <c r="O489" t="s">
        <v>269</v>
      </c>
      <c r="P489" t="s">
        <v>270</v>
      </c>
      <c r="Q489" t="s">
        <v>237</v>
      </c>
      <c r="R489" t="s">
        <v>231</v>
      </c>
      <c r="S489" t="s">
        <v>232</v>
      </c>
    </row>
    <row r="490" spans="1:19">
      <c r="A490" s="1" t="n">
        <v>33542</v>
      </c>
      <c r="B490" t="s">
        <v>271</v>
      </c>
      <c r="C490" t="n">
        <v>7</v>
      </c>
      <c r="D490" t="s">
        <v>228</v>
      </c>
      <c r="E490" t="s">
        <v>36</v>
      </c>
      <c r="F490" t="s">
        <v>229</v>
      </c>
      <c r="G490" t="s">
        <v>230</v>
      </c>
      <c r="H490" t="s">
        <v>231</v>
      </c>
      <c r="I490" t="s">
        <v>232</v>
      </c>
      <c r="J490" t="s">
        <v>261</v>
      </c>
      <c r="K490" t="s">
        <v>262</v>
      </c>
      <c r="L490" t="n">
        <v>672</v>
      </c>
      <c r="M490" t="n">
        <v>0.01</v>
      </c>
      <c r="N490" t="n">
        <v>46.2</v>
      </c>
      <c r="O490" t="s">
        <v>269</v>
      </c>
      <c r="P490" t="s">
        <v>270</v>
      </c>
      <c r="Q490" t="s">
        <v>237</v>
      </c>
      <c r="R490" t="s">
        <v>231</v>
      </c>
      <c r="S490" t="s">
        <v>232</v>
      </c>
    </row>
    <row r="491" spans="1:19">
      <c r="A491" s="1" t="n">
        <v>33572</v>
      </c>
      <c r="B491" t="s">
        <v>299</v>
      </c>
      <c r="C491" t="n">
        <v>1</v>
      </c>
      <c r="D491" t="s">
        <v>288</v>
      </c>
      <c r="E491" t="s">
        <v>289</v>
      </c>
      <c r="F491" t="s">
        <v>229</v>
      </c>
      <c r="G491" t="s">
        <v>230</v>
      </c>
      <c r="H491" t="s">
        <v>231</v>
      </c>
      <c r="I491" t="s">
        <v>232</v>
      </c>
      <c r="J491" t="s">
        <v>295</v>
      </c>
      <c r="K491" t="s">
        <v>296</v>
      </c>
      <c r="L491" t="n">
        <v>206</v>
      </c>
      <c r="M491" t="n">
        <v>0</v>
      </c>
      <c r="N491" t="n">
        <v>0</v>
      </c>
    </row>
    <row r="492" spans="1:19">
      <c r="A492" s="1" t="n">
        <v>33572</v>
      </c>
      <c r="B492" t="s">
        <v>227</v>
      </c>
      <c r="C492" t="n">
        <v>1</v>
      </c>
      <c r="D492" t="s">
        <v>228</v>
      </c>
      <c r="E492" t="s">
        <v>36</v>
      </c>
      <c r="F492" t="s">
        <v>229</v>
      </c>
      <c r="G492" t="s">
        <v>230</v>
      </c>
      <c r="H492" t="s">
        <v>231</v>
      </c>
      <c r="I492" t="s">
        <v>232</v>
      </c>
      <c r="J492" t="s">
        <v>233</v>
      </c>
      <c r="K492" t="s">
        <v>234</v>
      </c>
      <c r="L492" t="n">
        <v>625</v>
      </c>
      <c r="M492" t="n">
        <v>0.1</v>
      </c>
      <c r="N492" t="n">
        <v>35.9</v>
      </c>
      <c r="O492" t="s">
        <v>235</v>
      </c>
      <c r="P492" t="s">
        <v>236</v>
      </c>
      <c r="Q492" t="s">
        <v>237</v>
      </c>
      <c r="R492" t="s">
        <v>231</v>
      </c>
      <c r="S492" t="s">
        <v>232</v>
      </c>
    </row>
    <row r="493" spans="1:19">
      <c r="A493" s="1" t="n">
        <v>33572</v>
      </c>
      <c r="B493" t="s">
        <v>227</v>
      </c>
      <c r="C493" t="n">
        <v>2</v>
      </c>
      <c r="D493" t="s">
        <v>228</v>
      </c>
      <c r="E493" t="s">
        <v>36</v>
      </c>
      <c r="F493" t="s">
        <v>229</v>
      </c>
      <c r="G493" t="s">
        <v>230</v>
      </c>
      <c r="H493" t="s">
        <v>231</v>
      </c>
      <c r="I493" t="s">
        <v>232</v>
      </c>
      <c r="J493" t="s">
        <v>233</v>
      </c>
      <c r="K493" t="s">
        <v>234</v>
      </c>
      <c r="L493" t="n">
        <v>137</v>
      </c>
      <c r="M493" t="n">
        <v>0.1</v>
      </c>
      <c r="N493" t="n">
        <v>35.4</v>
      </c>
      <c r="O493" t="s">
        <v>235</v>
      </c>
      <c r="P493" t="s">
        <v>236</v>
      </c>
      <c r="Q493" t="s">
        <v>237</v>
      </c>
      <c r="R493" t="s">
        <v>231</v>
      </c>
      <c r="S493" t="s">
        <v>232</v>
      </c>
    </row>
    <row r="494" spans="1:19">
      <c r="A494" s="1" t="n">
        <v>33572</v>
      </c>
      <c r="B494" t="s">
        <v>271</v>
      </c>
      <c r="C494" t="n">
        <v>2</v>
      </c>
      <c r="D494" t="s">
        <v>257</v>
      </c>
      <c r="E494" t="s">
        <v>258</v>
      </c>
      <c r="F494" t="s">
        <v>229</v>
      </c>
      <c r="G494" t="s">
        <v>230</v>
      </c>
      <c r="H494" t="s">
        <v>231</v>
      </c>
      <c r="I494" t="s">
        <v>232</v>
      </c>
      <c r="J494" t="s">
        <v>248</v>
      </c>
      <c r="K494" t="s">
        <v>249</v>
      </c>
      <c r="L494" t="n">
        <v>125</v>
      </c>
      <c r="M494" t="n">
        <v>0.15</v>
      </c>
      <c r="N494" t="n">
        <v>0</v>
      </c>
    </row>
    <row r="495" spans="1:19">
      <c r="A495" s="1" t="n">
        <v>33572</v>
      </c>
      <c r="B495" t="s">
        <v>271</v>
      </c>
      <c r="C495" t="n">
        <v>3</v>
      </c>
      <c r="D495" t="s">
        <v>228</v>
      </c>
      <c r="E495" t="s">
        <v>36</v>
      </c>
      <c r="F495" t="s">
        <v>229</v>
      </c>
      <c r="G495" t="s">
        <v>230</v>
      </c>
      <c r="H495" t="s">
        <v>231</v>
      </c>
      <c r="I495" t="s">
        <v>232</v>
      </c>
      <c r="J495" t="s">
        <v>277</v>
      </c>
      <c r="K495" t="s">
        <v>278</v>
      </c>
      <c r="L495" t="n">
        <v>402</v>
      </c>
      <c r="M495" t="n">
        <v>0.01</v>
      </c>
      <c r="N495" t="n">
        <v>48.2</v>
      </c>
      <c r="O495" t="s">
        <v>269</v>
      </c>
      <c r="P495" t="s">
        <v>270</v>
      </c>
      <c r="Q495" t="s">
        <v>237</v>
      </c>
      <c r="R495" t="s">
        <v>231</v>
      </c>
      <c r="S495" t="s">
        <v>232</v>
      </c>
    </row>
    <row r="496" spans="1:19">
      <c r="A496" s="1" t="n">
        <v>33572</v>
      </c>
      <c r="B496" t="s">
        <v>271</v>
      </c>
      <c r="C496" t="n">
        <v>4</v>
      </c>
      <c r="D496" t="s">
        <v>228</v>
      </c>
      <c r="E496" t="s">
        <v>36</v>
      </c>
      <c r="F496" t="s">
        <v>229</v>
      </c>
      <c r="G496" t="s">
        <v>230</v>
      </c>
      <c r="H496" t="s">
        <v>231</v>
      </c>
      <c r="I496" t="s">
        <v>232</v>
      </c>
      <c r="J496" t="s">
        <v>290</v>
      </c>
      <c r="K496" t="s">
        <v>291</v>
      </c>
      <c r="L496" t="n">
        <v>700</v>
      </c>
      <c r="M496" t="n">
        <v>0.96</v>
      </c>
      <c r="N496" t="n">
        <v>28.9</v>
      </c>
      <c r="O496" t="s">
        <v>269</v>
      </c>
      <c r="P496" t="s">
        <v>270</v>
      </c>
      <c r="Q496" t="s">
        <v>237</v>
      </c>
      <c r="R496" t="s">
        <v>231</v>
      </c>
      <c r="S496" t="s">
        <v>232</v>
      </c>
    </row>
    <row r="497" spans="1:19">
      <c r="A497" s="1" t="n">
        <v>33572</v>
      </c>
      <c r="B497" t="s">
        <v>271</v>
      </c>
      <c r="C497" t="n">
        <v>5</v>
      </c>
      <c r="D497" t="s">
        <v>228</v>
      </c>
      <c r="E497" t="s">
        <v>36</v>
      </c>
      <c r="F497" t="s">
        <v>229</v>
      </c>
      <c r="G497" t="s">
        <v>230</v>
      </c>
      <c r="H497" t="s">
        <v>231</v>
      </c>
      <c r="I497" t="s">
        <v>232</v>
      </c>
      <c r="J497" t="s">
        <v>233</v>
      </c>
      <c r="K497" t="s">
        <v>234</v>
      </c>
      <c r="L497" t="n">
        <v>249</v>
      </c>
      <c r="M497" t="n">
        <v>0.2</v>
      </c>
      <c r="N497" t="n">
        <v>21.7</v>
      </c>
      <c r="O497" t="s">
        <v>269</v>
      </c>
      <c r="P497" t="s">
        <v>270</v>
      </c>
      <c r="Q497" t="s">
        <v>237</v>
      </c>
      <c r="R497" t="s">
        <v>231</v>
      </c>
      <c r="S497" t="s">
        <v>232</v>
      </c>
    </row>
    <row r="498" spans="1:19">
      <c r="A498" s="1" t="n">
        <v>33572</v>
      </c>
      <c r="B498" t="s">
        <v>271</v>
      </c>
      <c r="C498" t="n">
        <v>6</v>
      </c>
      <c r="D498" t="s">
        <v>228</v>
      </c>
      <c r="E498" t="s">
        <v>36</v>
      </c>
      <c r="F498" t="s">
        <v>229</v>
      </c>
      <c r="G498" t="s">
        <v>230</v>
      </c>
      <c r="H498" t="s">
        <v>231</v>
      </c>
      <c r="I498" t="s">
        <v>232</v>
      </c>
      <c r="J498" t="s">
        <v>233</v>
      </c>
      <c r="K498" t="s">
        <v>234</v>
      </c>
      <c r="L498" t="n">
        <v>220</v>
      </c>
      <c r="M498" t="n">
        <v>0.19</v>
      </c>
      <c r="N498" t="n">
        <v>22.8</v>
      </c>
      <c r="O498" t="s">
        <v>269</v>
      </c>
      <c r="P498" t="s">
        <v>270</v>
      </c>
      <c r="Q498" t="s">
        <v>237</v>
      </c>
      <c r="R498" t="s">
        <v>231</v>
      </c>
      <c r="S498" t="s">
        <v>232</v>
      </c>
    </row>
    <row r="499" spans="1:19">
      <c r="A499" s="1" t="n">
        <v>33572</v>
      </c>
      <c r="B499" t="s">
        <v>271</v>
      </c>
      <c r="C499" t="n">
        <v>7</v>
      </c>
      <c r="D499" t="s">
        <v>228</v>
      </c>
      <c r="E499" t="s">
        <v>36</v>
      </c>
      <c r="F499" t="s">
        <v>229</v>
      </c>
      <c r="G499" t="s">
        <v>230</v>
      </c>
      <c r="H499" t="s">
        <v>231</v>
      </c>
      <c r="I499" t="s">
        <v>232</v>
      </c>
      <c r="J499" t="s">
        <v>261</v>
      </c>
      <c r="K499" t="s">
        <v>262</v>
      </c>
      <c r="L499" t="n">
        <v>306</v>
      </c>
      <c r="M499" t="n">
        <v>0.02</v>
      </c>
      <c r="N499" t="n">
        <v>46.6</v>
      </c>
      <c r="O499" t="s">
        <v>269</v>
      </c>
      <c r="P499" t="s">
        <v>270</v>
      </c>
      <c r="Q499" t="s">
        <v>237</v>
      </c>
      <c r="R499" t="s">
        <v>231</v>
      </c>
      <c r="S499" t="s">
        <v>232</v>
      </c>
    </row>
    <row r="500" spans="1:19">
      <c r="A500" s="1" t="n">
        <v>33603</v>
      </c>
      <c r="B500" t="s">
        <v>227</v>
      </c>
      <c r="C500" t="n">
        <v>2</v>
      </c>
      <c r="D500" t="s">
        <v>257</v>
      </c>
      <c r="E500" t="s">
        <v>258</v>
      </c>
      <c r="F500" t="s">
        <v>229</v>
      </c>
      <c r="G500" t="s">
        <v>230</v>
      </c>
      <c r="H500" t="s">
        <v>231</v>
      </c>
      <c r="I500" t="s">
        <v>232</v>
      </c>
      <c r="J500" t="s">
        <v>233</v>
      </c>
      <c r="K500" t="s">
        <v>234</v>
      </c>
      <c r="L500" t="n">
        <v>206</v>
      </c>
      <c r="M500" t="n">
        <v>0.16</v>
      </c>
      <c r="N500" t="n">
        <v>0</v>
      </c>
    </row>
    <row r="501" spans="1:19">
      <c r="A501" s="1" t="n">
        <v>33603</v>
      </c>
      <c r="B501" t="s">
        <v>227</v>
      </c>
      <c r="C501" t="n">
        <v>3</v>
      </c>
      <c r="D501" t="s">
        <v>228</v>
      </c>
      <c r="E501" t="s">
        <v>36</v>
      </c>
      <c r="F501" t="s">
        <v>229</v>
      </c>
      <c r="G501" t="s">
        <v>230</v>
      </c>
      <c r="H501" t="s">
        <v>231</v>
      </c>
      <c r="I501" t="s">
        <v>232</v>
      </c>
      <c r="J501" t="s">
        <v>233</v>
      </c>
      <c r="K501" t="s">
        <v>234</v>
      </c>
      <c r="L501" t="n">
        <v>365</v>
      </c>
      <c r="M501" t="n">
        <v>0.1</v>
      </c>
      <c r="N501" t="n">
        <v>35.8</v>
      </c>
      <c r="O501" t="s">
        <v>235</v>
      </c>
      <c r="P501" t="s">
        <v>236</v>
      </c>
      <c r="Q501" t="s">
        <v>237</v>
      </c>
      <c r="R501" t="s">
        <v>231</v>
      </c>
      <c r="S501" t="s">
        <v>232</v>
      </c>
    </row>
    <row r="502" spans="1:19">
      <c r="A502" s="1" t="n">
        <v>33603</v>
      </c>
      <c r="B502" t="s">
        <v>227</v>
      </c>
      <c r="C502" t="n">
        <v>7</v>
      </c>
      <c r="D502" t="s">
        <v>228</v>
      </c>
      <c r="E502" t="s">
        <v>36</v>
      </c>
      <c r="F502" t="s">
        <v>229</v>
      </c>
      <c r="G502" t="s">
        <v>230</v>
      </c>
      <c r="H502" t="s">
        <v>231</v>
      </c>
      <c r="I502" t="s">
        <v>232</v>
      </c>
      <c r="J502" t="s">
        <v>233</v>
      </c>
      <c r="K502" t="s">
        <v>234</v>
      </c>
      <c r="L502" t="n">
        <v>639</v>
      </c>
      <c r="M502" t="n">
        <v>0.1</v>
      </c>
      <c r="N502" t="n">
        <v>35.6</v>
      </c>
      <c r="O502" t="s">
        <v>235</v>
      </c>
      <c r="P502" t="s">
        <v>236</v>
      </c>
      <c r="Q502" t="s">
        <v>237</v>
      </c>
      <c r="R502" t="s">
        <v>231</v>
      </c>
      <c r="S502" t="s">
        <v>232</v>
      </c>
    </row>
    <row r="503" spans="1:19">
      <c r="A503" s="1" t="n">
        <v>33603</v>
      </c>
      <c r="B503" t="s">
        <v>227</v>
      </c>
      <c r="C503" t="n">
        <v>8</v>
      </c>
      <c r="D503" t="s">
        <v>228</v>
      </c>
      <c r="E503" t="s">
        <v>36</v>
      </c>
      <c r="F503" t="s">
        <v>229</v>
      </c>
      <c r="G503" t="s">
        <v>230</v>
      </c>
      <c r="H503" t="s">
        <v>231</v>
      </c>
      <c r="I503" t="s">
        <v>232</v>
      </c>
      <c r="J503" t="s">
        <v>240</v>
      </c>
      <c r="K503" t="s">
        <v>241</v>
      </c>
      <c r="L503" t="n">
        <v>38</v>
      </c>
      <c r="M503" t="n">
        <v>5.5</v>
      </c>
      <c r="N503" t="n">
        <v>10.8</v>
      </c>
      <c r="O503" t="s">
        <v>235</v>
      </c>
      <c r="P503" t="s">
        <v>236</v>
      </c>
      <c r="Q503" t="s">
        <v>237</v>
      </c>
      <c r="R503" t="s">
        <v>231</v>
      </c>
      <c r="S503" t="s">
        <v>232</v>
      </c>
    </row>
    <row r="504" spans="1:19">
      <c r="A504" s="1" t="n">
        <v>33603</v>
      </c>
      <c r="B504" t="s">
        <v>271</v>
      </c>
      <c r="C504" t="n">
        <v>2</v>
      </c>
      <c r="D504" t="s">
        <v>257</v>
      </c>
      <c r="E504" t="s">
        <v>258</v>
      </c>
      <c r="F504" t="s">
        <v>229</v>
      </c>
      <c r="G504" t="s">
        <v>230</v>
      </c>
      <c r="H504" t="s">
        <v>231</v>
      </c>
      <c r="I504" t="s">
        <v>232</v>
      </c>
      <c r="J504" t="s">
        <v>248</v>
      </c>
      <c r="K504" t="s">
        <v>249</v>
      </c>
      <c r="L504" t="n">
        <v>151</v>
      </c>
      <c r="M504" t="n">
        <v>0.15</v>
      </c>
      <c r="N504" t="n">
        <v>0</v>
      </c>
    </row>
    <row r="505" spans="1:19">
      <c r="A505" s="1" t="n">
        <v>33603</v>
      </c>
      <c r="B505" t="s">
        <v>271</v>
      </c>
      <c r="C505" t="n">
        <v>3</v>
      </c>
      <c r="D505" t="s">
        <v>228</v>
      </c>
      <c r="E505" t="s">
        <v>36</v>
      </c>
      <c r="F505" t="s">
        <v>229</v>
      </c>
      <c r="G505" t="s">
        <v>230</v>
      </c>
      <c r="H505" t="s">
        <v>231</v>
      </c>
      <c r="I505" t="s">
        <v>232</v>
      </c>
      <c r="J505" t="s">
        <v>277</v>
      </c>
      <c r="K505" t="s">
        <v>278</v>
      </c>
      <c r="L505" t="n">
        <v>399</v>
      </c>
      <c r="M505" t="n">
        <v>0.03</v>
      </c>
      <c r="N505" t="n">
        <v>48.3</v>
      </c>
      <c r="O505" t="s">
        <v>269</v>
      </c>
      <c r="P505" t="s">
        <v>270</v>
      </c>
      <c r="Q505" t="s">
        <v>237</v>
      </c>
      <c r="R505" t="s">
        <v>231</v>
      </c>
      <c r="S505" t="s">
        <v>232</v>
      </c>
    </row>
    <row r="506" spans="1:19">
      <c r="A506" s="1" t="n">
        <v>33603</v>
      </c>
      <c r="B506" t="s">
        <v>271</v>
      </c>
      <c r="C506" t="n">
        <v>4</v>
      </c>
      <c r="D506" t="s">
        <v>228</v>
      </c>
      <c r="E506" t="s">
        <v>36</v>
      </c>
      <c r="F506" t="s">
        <v>229</v>
      </c>
      <c r="G506" t="s">
        <v>230</v>
      </c>
      <c r="H506" t="s">
        <v>231</v>
      </c>
      <c r="I506" t="s">
        <v>232</v>
      </c>
      <c r="J506" t="s">
        <v>233</v>
      </c>
      <c r="K506" t="s">
        <v>234</v>
      </c>
      <c r="L506" t="n">
        <v>252</v>
      </c>
      <c r="M506" t="n">
        <v>0.26</v>
      </c>
      <c r="N506" t="n">
        <v>21</v>
      </c>
      <c r="O506" t="s">
        <v>269</v>
      </c>
      <c r="P506" t="s">
        <v>270</v>
      </c>
      <c r="Q506" t="s">
        <v>237</v>
      </c>
      <c r="R506" t="s">
        <v>231</v>
      </c>
      <c r="S506" t="s">
        <v>232</v>
      </c>
    </row>
    <row r="507" spans="1:19">
      <c r="A507" s="1" t="n">
        <v>33603</v>
      </c>
      <c r="B507" t="s">
        <v>271</v>
      </c>
      <c r="C507" t="n">
        <v>5</v>
      </c>
      <c r="D507" t="s">
        <v>228</v>
      </c>
      <c r="E507" t="s">
        <v>36</v>
      </c>
      <c r="F507" t="s">
        <v>229</v>
      </c>
      <c r="G507" t="s">
        <v>230</v>
      </c>
      <c r="H507" t="s">
        <v>231</v>
      </c>
      <c r="I507" t="s">
        <v>232</v>
      </c>
      <c r="J507" t="s">
        <v>261</v>
      </c>
      <c r="K507" t="s">
        <v>262</v>
      </c>
      <c r="L507" t="n">
        <v>431</v>
      </c>
      <c r="M507" t="n">
        <v>0.04</v>
      </c>
      <c r="N507" t="n">
        <v>39.5</v>
      </c>
      <c r="O507" t="s">
        <v>269</v>
      </c>
      <c r="P507" t="s">
        <v>270</v>
      </c>
      <c r="Q507" t="s">
        <v>237</v>
      </c>
      <c r="R507" t="s">
        <v>231</v>
      </c>
      <c r="S507" t="s">
        <v>232</v>
      </c>
    </row>
    <row r="508" spans="1:19">
      <c r="A508" s="1" t="n">
        <v>33634</v>
      </c>
      <c r="B508" t="s">
        <v>227</v>
      </c>
      <c r="C508" t="n">
        <v>2</v>
      </c>
      <c r="D508" t="s">
        <v>257</v>
      </c>
      <c r="E508" t="s">
        <v>258</v>
      </c>
      <c r="F508" t="s">
        <v>229</v>
      </c>
      <c r="G508" t="s">
        <v>230</v>
      </c>
      <c r="H508" t="s">
        <v>231</v>
      </c>
      <c r="I508" t="s">
        <v>232</v>
      </c>
      <c r="J508" t="s">
        <v>233</v>
      </c>
      <c r="K508" t="s">
        <v>234</v>
      </c>
      <c r="L508" t="n">
        <v>200</v>
      </c>
      <c r="M508" t="n">
        <v>0.16</v>
      </c>
      <c r="N508" t="n">
        <v>0</v>
      </c>
    </row>
    <row r="509" spans="1:19">
      <c r="A509" s="1" t="n">
        <v>33634</v>
      </c>
      <c r="B509" t="s">
        <v>227</v>
      </c>
      <c r="C509" t="n">
        <v>3</v>
      </c>
      <c r="D509" t="s">
        <v>228</v>
      </c>
      <c r="E509" t="s">
        <v>36</v>
      </c>
      <c r="F509" t="s">
        <v>229</v>
      </c>
      <c r="G509" t="s">
        <v>230</v>
      </c>
      <c r="H509" t="s">
        <v>231</v>
      </c>
      <c r="I509" t="s">
        <v>232</v>
      </c>
      <c r="J509" t="s">
        <v>233</v>
      </c>
      <c r="K509" t="s">
        <v>234</v>
      </c>
      <c r="L509" t="n">
        <v>365</v>
      </c>
      <c r="M509" t="n">
        <v>0.1</v>
      </c>
      <c r="N509" t="n">
        <v>35.9</v>
      </c>
      <c r="O509" t="s">
        <v>235</v>
      </c>
      <c r="P509" t="s">
        <v>236</v>
      </c>
      <c r="Q509" t="s">
        <v>237</v>
      </c>
      <c r="R509" t="s">
        <v>231</v>
      </c>
      <c r="S509" t="s">
        <v>232</v>
      </c>
    </row>
    <row r="510" spans="1:19">
      <c r="A510" s="1" t="n">
        <v>33634</v>
      </c>
      <c r="B510" t="s">
        <v>227</v>
      </c>
      <c r="C510" t="n">
        <v>4</v>
      </c>
      <c r="D510" t="s">
        <v>228</v>
      </c>
      <c r="E510" t="s">
        <v>36</v>
      </c>
      <c r="F510" t="s">
        <v>229</v>
      </c>
      <c r="G510" t="s">
        <v>230</v>
      </c>
      <c r="H510" t="s">
        <v>231</v>
      </c>
      <c r="I510" t="s">
        <v>232</v>
      </c>
      <c r="J510" t="s">
        <v>233</v>
      </c>
      <c r="K510" t="s">
        <v>234</v>
      </c>
      <c r="L510" t="n">
        <v>236</v>
      </c>
      <c r="M510" t="n">
        <v>0.1</v>
      </c>
      <c r="N510" t="n">
        <v>35.9</v>
      </c>
      <c r="O510" t="s">
        <v>235</v>
      </c>
      <c r="P510" t="s">
        <v>236</v>
      </c>
      <c r="Q510" t="s">
        <v>237</v>
      </c>
      <c r="R510" t="s">
        <v>231</v>
      </c>
      <c r="S510" t="s">
        <v>232</v>
      </c>
    </row>
    <row r="511" spans="1:19">
      <c r="A511" s="1" t="n">
        <v>33634</v>
      </c>
      <c r="B511" t="s">
        <v>227</v>
      </c>
      <c r="C511" t="n">
        <v>5</v>
      </c>
      <c r="D511" t="s">
        <v>228</v>
      </c>
      <c r="E511" t="s">
        <v>36</v>
      </c>
      <c r="F511" t="s">
        <v>229</v>
      </c>
      <c r="G511" t="s">
        <v>230</v>
      </c>
      <c r="H511" t="s">
        <v>231</v>
      </c>
      <c r="I511" t="s">
        <v>232</v>
      </c>
      <c r="J511" t="s">
        <v>233</v>
      </c>
      <c r="K511" t="s">
        <v>234</v>
      </c>
      <c r="L511" t="n">
        <v>497</v>
      </c>
      <c r="M511" t="n">
        <v>0.1</v>
      </c>
      <c r="N511" t="n">
        <v>35.9</v>
      </c>
      <c r="O511" t="s">
        <v>235</v>
      </c>
      <c r="P511" t="s">
        <v>236</v>
      </c>
      <c r="Q511" t="s">
        <v>237</v>
      </c>
      <c r="R511" t="s">
        <v>231</v>
      </c>
      <c r="S511" t="s">
        <v>232</v>
      </c>
    </row>
    <row r="512" spans="1:19">
      <c r="A512" s="1" t="n">
        <v>33634</v>
      </c>
      <c r="B512" t="s">
        <v>271</v>
      </c>
      <c r="C512" t="n">
        <v>1</v>
      </c>
      <c r="D512" t="s">
        <v>228</v>
      </c>
      <c r="E512" t="s">
        <v>36</v>
      </c>
      <c r="F512" t="s">
        <v>229</v>
      </c>
      <c r="G512" t="s">
        <v>230</v>
      </c>
      <c r="H512" t="s">
        <v>231</v>
      </c>
      <c r="I512" t="s">
        <v>232</v>
      </c>
      <c r="J512" t="s">
        <v>277</v>
      </c>
      <c r="K512" t="s">
        <v>278</v>
      </c>
      <c r="L512" t="n">
        <v>343</v>
      </c>
      <c r="M512" t="n">
        <v>0.06</v>
      </c>
      <c r="N512" t="n">
        <v>36.7</v>
      </c>
      <c r="O512" t="s">
        <v>269</v>
      </c>
      <c r="P512" t="s">
        <v>270</v>
      </c>
      <c r="Q512" t="s">
        <v>237</v>
      </c>
      <c r="R512" t="s">
        <v>231</v>
      </c>
      <c r="S512" t="s">
        <v>232</v>
      </c>
    </row>
    <row r="513" spans="1:19">
      <c r="A513" s="1" t="n">
        <v>33634</v>
      </c>
      <c r="B513" t="s">
        <v>271</v>
      </c>
      <c r="C513" t="n">
        <v>2</v>
      </c>
      <c r="D513" t="s">
        <v>228</v>
      </c>
      <c r="E513" t="s">
        <v>36</v>
      </c>
      <c r="F513" t="s">
        <v>229</v>
      </c>
      <c r="G513" t="s">
        <v>230</v>
      </c>
      <c r="H513" t="s">
        <v>231</v>
      </c>
      <c r="I513" t="s">
        <v>232</v>
      </c>
      <c r="J513" t="s">
        <v>267</v>
      </c>
      <c r="K513" t="s">
        <v>268</v>
      </c>
      <c r="L513" t="n">
        <v>295</v>
      </c>
      <c r="M513" t="n">
        <v>0.24</v>
      </c>
      <c r="N513" t="n">
        <v>38.9</v>
      </c>
      <c r="O513" t="s">
        <v>269</v>
      </c>
      <c r="P513" t="s">
        <v>270</v>
      </c>
      <c r="Q513" t="s">
        <v>237</v>
      </c>
      <c r="R513" t="s">
        <v>231</v>
      </c>
      <c r="S513" t="s">
        <v>232</v>
      </c>
    </row>
    <row r="514" spans="1:19">
      <c r="A514" s="1" t="n">
        <v>33634</v>
      </c>
      <c r="B514" t="s">
        <v>271</v>
      </c>
      <c r="C514" t="n">
        <v>3</v>
      </c>
      <c r="D514" t="s">
        <v>228</v>
      </c>
      <c r="E514" t="s">
        <v>36</v>
      </c>
      <c r="F514" t="s">
        <v>229</v>
      </c>
      <c r="G514" t="s">
        <v>230</v>
      </c>
      <c r="H514" t="s">
        <v>231</v>
      </c>
      <c r="I514" t="s">
        <v>232</v>
      </c>
      <c r="J514" t="s">
        <v>233</v>
      </c>
      <c r="K514" t="s">
        <v>234</v>
      </c>
      <c r="L514" t="n">
        <v>380</v>
      </c>
      <c r="M514" t="n">
        <v>0.19</v>
      </c>
      <c r="N514" t="n">
        <v>22</v>
      </c>
      <c r="O514" t="s">
        <v>269</v>
      </c>
      <c r="P514" t="s">
        <v>270</v>
      </c>
      <c r="Q514" t="s">
        <v>237</v>
      </c>
      <c r="R514" t="s">
        <v>231</v>
      </c>
      <c r="S514" t="s">
        <v>232</v>
      </c>
    </row>
    <row r="515" spans="1:19">
      <c r="A515" s="1" t="n">
        <v>33634</v>
      </c>
      <c r="B515" t="s">
        <v>271</v>
      </c>
      <c r="C515" t="n">
        <v>4</v>
      </c>
      <c r="D515" t="s">
        <v>228</v>
      </c>
      <c r="E515" t="s">
        <v>36</v>
      </c>
      <c r="F515" t="s">
        <v>229</v>
      </c>
      <c r="G515" t="s">
        <v>230</v>
      </c>
      <c r="H515" t="s">
        <v>231</v>
      </c>
      <c r="I515" t="s">
        <v>232</v>
      </c>
      <c r="J515" t="s">
        <v>233</v>
      </c>
      <c r="K515" t="s">
        <v>234</v>
      </c>
      <c r="L515" t="n">
        <v>234</v>
      </c>
      <c r="M515" t="n">
        <v>0.2</v>
      </c>
      <c r="N515" t="n">
        <v>21.5</v>
      </c>
      <c r="O515" t="s">
        <v>269</v>
      </c>
      <c r="P515" t="s">
        <v>270</v>
      </c>
      <c r="Q515" t="s">
        <v>237</v>
      </c>
      <c r="R515" t="s">
        <v>231</v>
      </c>
      <c r="S515" t="s">
        <v>232</v>
      </c>
    </row>
    <row r="516" spans="1:19">
      <c r="A516" s="1" t="n">
        <v>33634</v>
      </c>
      <c r="B516" t="s">
        <v>271</v>
      </c>
      <c r="C516" t="n">
        <v>5</v>
      </c>
      <c r="D516" t="s">
        <v>228</v>
      </c>
      <c r="E516" t="s">
        <v>36</v>
      </c>
      <c r="F516" t="s">
        <v>229</v>
      </c>
      <c r="G516" t="s">
        <v>230</v>
      </c>
      <c r="H516" t="s">
        <v>231</v>
      </c>
      <c r="I516" t="s">
        <v>232</v>
      </c>
      <c r="J516" t="s">
        <v>233</v>
      </c>
      <c r="K516" t="s">
        <v>234</v>
      </c>
      <c r="L516" t="n">
        <v>351</v>
      </c>
      <c r="M516" t="n">
        <v>0.07000000000000001</v>
      </c>
      <c r="N516" t="n">
        <v>36.5</v>
      </c>
      <c r="O516" t="s">
        <v>269</v>
      </c>
      <c r="P516" t="s">
        <v>270</v>
      </c>
      <c r="Q516" t="s">
        <v>237</v>
      </c>
      <c r="R516" t="s">
        <v>231</v>
      </c>
      <c r="S516" t="s">
        <v>232</v>
      </c>
    </row>
    <row r="517" spans="1:19">
      <c r="A517" s="1" t="n">
        <v>33634</v>
      </c>
      <c r="B517" t="s">
        <v>271</v>
      </c>
      <c r="C517" t="n">
        <v>6</v>
      </c>
      <c r="D517" t="s">
        <v>228</v>
      </c>
      <c r="E517" t="s">
        <v>36</v>
      </c>
      <c r="F517" t="s">
        <v>229</v>
      </c>
      <c r="G517" t="s">
        <v>230</v>
      </c>
      <c r="H517" t="s">
        <v>231</v>
      </c>
      <c r="I517" t="s">
        <v>232</v>
      </c>
      <c r="J517" t="s">
        <v>233</v>
      </c>
      <c r="K517" t="s">
        <v>234</v>
      </c>
      <c r="L517" t="n">
        <v>346</v>
      </c>
      <c r="M517" t="n">
        <v>0.19</v>
      </c>
      <c r="N517" t="n">
        <v>21.1</v>
      </c>
      <c r="O517" t="s">
        <v>269</v>
      </c>
      <c r="P517" t="s">
        <v>270</v>
      </c>
      <c r="Q517" t="s">
        <v>237</v>
      </c>
      <c r="R517" t="s">
        <v>231</v>
      </c>
      <c r="S517" t="s">
        <v>232</v>
      </c>
    </row>
    <row r="518" spans="1:19">
      <c r="A518" s="1" t="n">
        <v>33663</v>
      </c>
      <c r="B518" t="s">
        <v>227</v>
      </c>
      <c r="C518" t="n">
        <v>1</v>
      </c>
      <c r="D518" t="s">
        <v>228</v>
      </c>
      <c r="E518" t="s">
        <v>36</v>
      </c>
      <c r="F518" t="s">
        <v>229</v>
      </c>
      <c r="G518" t="s">
        <v>230</v>
      </c>
      <c r="H518" t="s">
        <v>231</v>
      </c>
      <c r="I518" t="s">
        <v>232</v>
      </c>
      <c r="J518" t="s">
        <v>233</v>
      </c>
      <c r="K518" t="s">
        <v>234</v>
      </c>
      <c r="L518" t="n">
        <v>209</v>
      </c>
      <c r="M518" t="n">
        <v>0.2</v>
      </c>
      <c r="N518" t="n">
        <v>32.7</v>
      </c>
      <c r="O518" t="s">
        <v>235</v>
      </c>
      <c r="P518" t="s">
        <v>236</v>
      </c>
      <c r="Q518" t="s">
        <v>237</v>
      </c>
      <c r="R518" t="s">
        <v>231</v>
      </c>
      <c r="S518" t="s">
        <v>232</v>
      </c>
    </row>
    <row r="519" spans="1:19">
      <c r="A519" s="1" t="n">
        <v>33663</v>
      </c>
      <c r="B519" t="s">
        <v>227</v>
      </c>
      <c r="C519" t="n">
        <v>4</v>
      </c>
      <c r="D519" t="s">
        <v>228</v>
      </c>
      <c r="E519" t="s">
        <v>36</v>
      </c>
      <c r="F519" t="s">
        <v>229</v>
      </c>
      <c r="G519" t="s">
        <v>230</v>
      </c>
      <c r="H519" t="s">
        <v>231</v>
      </c>
      <c r="I519" t="s">
        <v>232</v>
      </c>
      <c r="J519" t="s">
        <v>233</v>
      </c>
      <c r="K519" t="s">
        <v>234</v>
      </c>
      <c r="L519" t="n">
        <v>218</v>
      </c>
      <c r="M519" t="n">
        <v>0.1</v>
      </c>
      <c r="N519" t="n">
        <v>35.5</v>
      </c>
      <c r="O519" t="s">
        <v>235</v>
      </c>
      <c r="P519" t="s">
        <v>236</v>
      </c>
      <c r="Q519" t="s">
        <v>237</v>
      </c>
      <c r="R519" t="s">
        <v>231</v>
      </c>
      <c r="S519" t="s">
        <v>232</v>
      </c>
    </row>
    <row r="520" spans="1:19">
      <c r="A520" s="1" t="n">
        <v>33663</v>
      </c>
      <c r="B520" t="s">
        <v>271</v>
      </c>
      <c r="C520" t="n">
        <v>1</v>
      </c>
      <c r="D520" t="s">
        <v>228</v>
      </c>
      <c r="E520" t="s">
        <v>36</v>
      </c>
      <c r="F520" t="s">
        <v>229</v>
      </c>
      <c r="G520" t="s">
        <v>230</v>
      </c>
      <c r="H520" t="s">
        <v>231</v>
      </c>
      <c r="I520" t="s">
        <v>232</v>
      </c>
      <c r="J520" t="s">
        <v>277</v>
      </c>
      <c r="K520" t="s">
        <v>278</v>
      </c>
      <c r="L520" t="n">
        <v>281</v>
      </c>
      <c r="M520" t="n">
        <v>0.01</v>
      </c>
      <c r="N520" t="n">
        <v>42.3</v>
      </c>
      <c r="O520" t="s">
        <v>269</v>
      </c>
      <c r="P520" t="s">
        <v>270</v>
      </c>
      <c r="Q520" t="s">
        <v>237</v>
      </c>
      <c r="R520" t="s">
        <v>231</v>
      </c>
      <c r="S520" t="s">
        <v>232</v>
      </c>
    </row>
    <row r="521" spans="1:19">
      <c r="A521" s="1" t="n">
        <v>33663</v>
      </c>
      <c r="B521" t="s">
        <v>271</v>
      </c>
      <c r="C521" t="n">
        <v>2</v>
      </c>
      <c r="D521" t="s">
        <v>228</v>
      </c>
      <c r="E521" t="s">
        <v>36</v>
      </c>
      <c r="F521" t="s">
        <v>229</v>
      </c>
      <c r="G521" t="s">
        <v>230</v>
      </c>
      <c r="H521" t="s">
        <v>231</v>
      </c>
      <c r="I521" t="s">
        <v>232</v>
      </c>
      <c r="J521" t="s">
        <v>233</v>
      </c>
      <c r="K521" t="s">
        <v>234</v>
      </c>
      <c r="L521" t="n">
        <v>356</v>
      </c>
      <c r="M521" t="n">
        <v>0.2</v>
      </c>
      <c r="N521" t="n">
        <v>21.4</v>
      </c>
      <c r="O521" t="s">
        <v>269</v>
      </c>
      <c r="P521" t="s">
        <v>270</v>
      </c>
      <c r="Q521" t="s">
        <v>237</v>
      </c>
      <c r="R521" t="s">
        <v>231</v>
      </c>
      <c r="S521" t="s">
        <v>232</v>
      </c>
    </row>
    <row r="522" spans="1:19">
      <c r="A522" s="1" t="n">
        <v>33694</v>
      </c>
      <c r="B522" t="s">
        <v>227</v>
      </c>
      <c r="C522" t="n">
        <v>2</v>
      </c>
      <c r="D522" t="s">
        <v>257</v>
      </c>
      <c r="E522" t="s">
        <v>258</v>
      </c>
      <c r="F522" t="s">
        <v>229</v>
      </c>
      <c r="G522" t="s">
        <v>230</v>
      </c>
      <c r="H522" t="s">
        <v>231</v>
      </c>
      <c r="I522" t="s">
        <v>232</v>
      </c>
      <c r="J522" t="s">
        <v>233</v>
      </c>
      <c r="K522" t="s">
        <v>234</v>
      </c>
      <c r="L522" t="n">
        <v>63</v>
      </c>
      <c r="M522" t="n">
        <v>0.18</v>
      </c>
      <c r="N522" t="n">
        <v>0</v>
      </c>
    </row>
    <row r="523" spans="1:19">
      <c r="A523" s="1" t="n">
        <v>33694</v>
      </c>
      <c r="B523" t="s">
        <v>227</v>
      </c>
      <c r="C523" t="n">
        <v>6</v>
      </c>
      <c r="D523" t="s">
        <v>228</v>
      </c>
      <c r="E523" t="s">
        <v>36</v>
      </c>
      <c r="F523" t="s">
        <v>229</v>
      </c>
      <c r="G523" t="s">
        <v>230</v>
      </c>
      <c r="H523" t="s">
        <v>231</v>
      </c>
      <c r="I523" t="s">
        <v>232</v>
      </c>
      <c r="J523" t="s">
        <v>233</v>
      </c>
      <c r="K523" t="s">
        <v>234</v>
      </c>
      <c r="L523" t="n">
        <v>302</v>
      </c>
      <c r="M523" t="n">
        <v>0.1</v>
      </c>
      <c r="N523" t="n">
        <v>35.5</v>
      </c>
      <c r="O523" t="s">
        <v>235</v>
      </c>
      <c r="P523" t="s">
        <v>236</v>
      </c>
      <c r="Q523" t="s">
        <v>237</v>
      </c>
      <c r="R523" t="s">
        <v>231</v>
      </c>
      <c r="S523" t="s">
        <v>232</v>
      </c>
    </row>
    <row r="524" spans="1:19">
      <c r="A524" s="1" t="n">
        <v>33694</v>
      </c>
      <c r="B524" t="s">
        <v>227</v>
      </c>
      <c r="C524" t="n">
        <v>9</v>
      </c>
      <c r="D524" t="s">
        <v>228</v>
      </c>
      <c r="E524" t="s">
        <v>36</v>
      </c>
      <c r="F524" t="s">
        <v>229</v>
      </c>
      <c r="G524" t="s">
        <v>230</v>
      </c>
      <c r="H524" t="s">
        <v>231</v>
      </c>
      <c r="I524" t="s">
        <v>232</v>
      </c>
      <c r="J524" t="s">
        <v>233</v>
      </c>
      <c r="K524" t="s">
        <v>234</v>
      </c>
      <c r="L524" t="n">
        <v>301</v>
      </c>
      <c r="M524" t="n">
        <v>0.2</v>
      </c>
      <c r="N524" t="n">
        <v>32.7</v>
      </c>
      <c r="O524" t="s">
        <v>235</v>
      </c>
      <c r="P524" t="s">
        <v>236</v>
      </c>
      <c r="Q524" t="s">
        <v>237</v>
      </c>
      <c r="R524" t="s">
        <v>231</v>
      </c>
      <c r="S524" t="s">
        <v>232</v>
      </c>
    </row>
    <row r="525" spans="1:19">
      <c r="A525" s="1" t="n">
        <v>33694</v>
      </c>
      <c r="B525" t="s">
        <v>227</v>
      </c>
      <c r="C525" t="n">
        <v>10</v>
      </c>
      <c r="D525" t="s">
        <v>228</v>
      </c>
      <c r="E525" t="s">
        <v>36</v>
      </c>
      <c r="F525" t="s">
        <v>229</v>
      </c>
      <c r="G525" t="s">
        <v>230</v>
      </c>
      <c r="H525" t="s">
        <v>231</v>
      </c>
      <c r="I525" t="s">
        <v>232</v>
      </c>
      <c r="J525" t="s">
        <v>233</v>
      </c>
      <c r="K525" t="s">
        <v>234</v>
      </c>
      <c r="L525" t="n">
        <v>463</v>
      </c>
      <c r="M525" t="n">
        <v>0.1</v>
      </c>
      <c r="N525" t="n">
        <v>35.5</v>
      </c>
      <c r="O525" t="s">
        <v>235</v>
      </c>
      <c r="P525" t="s">
        <v>236</v>
      </c>
      <c r="Q525" t="s">
        <v>237</v>
      </c>
      <c r="R525" t="s">
        <v>231</v>
      </c>
      <c r="S525" t="s">
        <v>232</v>
      </c>
    </row>
    <row r="526" spans="1:19">
      <c r="A526" s="1" t="n">
        <v>33694</v>
      </c>
      <c r="B526" t="s">
        <v>271</v>
      </c>
      <c r="C526" t="n">
        <v>1</v>
      </c>
      <c r="D526" t="s">
        <v>228</v>
      </c>
      <c r="E526" t="s">
        <v>36</v>
      </c>
      <c r="F526" t="s">
        <v>229</v>
      </c>
      <c r="G526" t="s">
        <v>230</v>
      </c>
      <c r="H526" t="s">
        <v>231</v>
      </c>
      <c r="I526" t="s">
        <v>232</v>
      </c>
      <c r="J526" t="s">
        <v>267</v>
      </c>
      <c r="K526" t="s">
        <v>268</v>
      </c>
      <c r="L526" t="n">
        <v>302</v>
      </c>
      <c r="M526" t="n">
        <v>0.43</v>
      </c>
      <c r="N526" t="n">
        <v>41.3</v>
      </c>
      <c r="O526" t="s">
        <v>269</v>
      </c>
      <c r="P526" t="s">
        <v>270</v>
      </c>
      <c r="Q526" t="s">
        <v>237</v>
      </c>
      <c r="R526" t="s">
        <v>231</v>
      </c>
      <c r="S526" t="s">
        <v>232</v>
      </c>
    </row>
    <row r="527" spans="1:19">
      <c r="A527" s="1" t="n">
        <v>33694</v>
      </c>
      <c r="B527" t="s">
        <v>271</v>
      </c>
      <c r="C527" t="n">
        <v>2</v>
      </c>
      <c r="D527" t="s">
        <v>228</v>
      </c>
      <c r="E527" t="s">
        <v>36</v>
      </c>
      <c r="F527" t="s">
        <v>229</v>
      </c>
      <c r="G527" t="s">
        <v>230</v>
      </c>
      <c r="H527" t="s">
        <v>231</v>
      </c>
      <c r="I527" t="s">
        <v>232</v>
      </c>
      <c r="J527" t="s">
        <v>233</v>
      </c>
      <c r="K527" t="s">
        <v>234</v>
      </c>
      <c r="L527" t="n">
        <v>358</v>
      </c>
      <c r="M527" t="n">
        <v>0.19</v>
      </c>
      <c r="N527" t="n">
        <v>22.9</v>
      </c>
      <c r="O527" t="s">
        <v>269</v>
      </c>
      <c r="P527" t="s">
        <v>270</v>
      </c>
      <c r="Q527" t="s">
        <v>237</v>
      </c>
      <c r="R527" t="s">
        <v>231</v>
      </c>
      <c r="S527" t="s">
        <v>232</v>
      </c>
    </row>
    <row r="528" spans="1:19">
      <c r="A528" s="1" t="n">
        <v>33724</v>
      </c>
      <c r="B528" t="s">
        <v>227</v>
      </c>
      <c r="C528" t="n">
        <v>3</v>
      </c>
      <c r="D528" t="s">
        <v>228</v>
      </c>
      <c r="E528" t="s">
        <v>36</v>
      </c>
      <c r="F528" t="s">
        <v>229</v>
      </c>
      <c r="G528" t="s">
        <v>230</v>
      </c>
      <c r="H528" t="s">
        <v>231</v>
      </c>
      <c r="I528" t="s">
        <v>232</v>
      </c>
      <c r="J528" t="s">
        <v>233</v>
      </c>
      <c r="K528" t="s">
        <v>234</v>
      </c>
      <c r="L528" t="n">
        <v>197</v>
      </c>
      <c r="M528" t="n">
        <v>0.2</v>
      </c>
      <c r="N528" t="n">
        <v>33</v>
      </c>
      <c r="O528" t="s">
        <v>235</v>
      </c>
      <c r="P528" t="s">
        <v>236</v>
      </c>
      <c r="Q528" t="s">
        <v>237</v>
      </c>
      <c r="R528" t="s">
        <v>231</v>
      </c>
      <c r="S528" t="s">
        <v>232</v>
      </c>
    </row>
    <row r="529" spans="1:19">
      <c r="A529" s="1" t="n">
        <v>33724</v>
      </c>
      <c r="B529" t="s">
        <v>227</v>
      </c>
      <c r="C529" t="n">
        <v>4</v>
      </c>
      <c r="D529" t="s">
        <v>228</v>
      </c>
      <c r="E529" t="s">
        <v>36</v>
      </c>
      <c r="F529" t="s">
        <v>229</v>
      </c>
      <c r="G529" t="s">
        <v>230</v>
      </c>
      <c r="H529" t="s">
        <v>231</v>
      </c>
      <c r="I529" t="s">
        <v>232</v>
      </c>
      <c r="J529" t="s">
        <v>233</v>
      </c>
      <c r="K529" t="s">
        <v>234</v>
      </c>
      <c r="L529" t="n">
        <v>297</v>
      </c>
      <c r="M529" t="n">
        <v>0.1</v>
      </c>
      <c r="N529" t="n">
        <v>35.3</v>
      </c>
      <c r="O529" t="s">
        <v>235</v>
      </c>
      <c r="P529" t="s">
        <v>236</v>
      </c>
      <c r="Q529" t="s">
        <v>237</v>
      </c>
      <c r="R529" t="s">
        <v>231</v>
      </c>
      <c r="S529" t="s">
        <v>232</v>
      </c>
    </row>
    <row r="530" spans="1:19">
      <c r="A530" s="1" t="n">
        <v>33724</v>
      </c>
      <c r="B530" t="s">
        <v>227</v>
      </c>
      <c r="C530" t="n">
        <v>5</v>
      </c>
      <c r="D530" t="s">
        <v>228</v>
      </c>
      <c r="E530" t="s">
        <v>36</v>
      </c>
      <c r="F530" t="s">
        <v>229</v>
      </c>
      <c r="G530" t="s">
        <v>230</v>
      </c>
      <c r="H530" t="s">
        <v>231</v>
      </c>
      <c r="I530" t="s">
        <v>232</v>
      </c>
      <c r="J530" t="s">
        <v>233</v>
      </c>
      <c r="K530" t="s">
        <v>234</v>
      </c>
      <c r="L530" t="n">
        <v>498</v>
      </c>
      <c r="M530" t="n">
        <v>0.1</v>
      </c>
      <c r="N530" t="n">
        <v>35</v>
      </c>
      <c r="O530" t="s">
        <v>235</v>
      </c>
      <c r="P530" t="s">
        <v>236</v>
      </c>
      <c r="Q530" t="s">
        <v>237</v>
      </c>
      <c r="R530" t="s">
        <v>231</v>
      </c>
      <c r="S530" t="s">
        <v>232</v>
      </c>
    </row>
    <row r="531" spans="1:19">
      <c r="A531" s="1" t="n">
        <v>33724</v>
      </c>
      <c r="B531" t="s">
        <v>271</v>
      </c>
      <c r="C531" t="n">
        <v>2</v>
      </c>
      <c r="D531" t="s">
        <v>257</v>
      </c>
      <c r="E531" t="s">
        <v>258</v>
      </c>
      <c r="F531" t="s">
        <v>229</v>
      </c>
      <c r="G531" t="s">
        <v>230</v>
      </c>
      <c r="H531" t="s">
        <v>231</v>
      </c>
      <c r="I531" t="s">
        <v>232</v>
      </c>
      <c r="J531" t="s">
        <v>233</v>
      </c>
      <c r="K531" t="s">
        <v>234</v>
      </c>
      <c r="L531" t="n">
        <v>151</v>
      </c>
      <c r="M531" t="n">
        <v>0.13</v>
      </c>
      <c r="N531" t="n">
        <v>0</v>
      </c>
    </row>
    <row r="532" spans="1:19">
      <c r="A532" s="1" t="n">
        <v>33724</v>
      </c>
      <c r="B532" t="s">
        <v>271</v>
      </c>
      <c r="C532" t="n">
        <v>3</v>
      </c>
      <c r="D532" t="s">
        <v>281</v>
      </c>
      <c r="E532" t="s">
        <v>282</v>
      </c>
      <c r="F532" t="s">
        <v>229</v>
      </c>
      <c r="G532" t="s">
        <v>230</v>
      </c>
      <c r="H532" t="s">
        <v>231</v>
      </c>
      <c r="I532" t="s">
        <v>232</v>
      </c>
      <c r="J532" t="s">
        <v>295</v>
      </c>
      <c r="K532" t="s">
        <v>296</v>
      </c>
      <c r="L532" t="n">
        <v>84</v>
      </c>
      <c r="M532" t="n">
        <v>0</v>
      </c>
      <c r="N532" t="n">
        <v>0</v>
      </c>
    </row>
    <row r="533" spans="1:19">
      <c r="A533" s="1" t="n">
        <v>33724</v>
      </c>
      <c r="B533" t="s">
        <v>271</v>
      </c>
      <c r="C533" t="n">
        <v>4</v>
      </c>
      <c r="D533" t="s">
        <v>228</v>
      </c>
      <c r="E533" t="s">
        <v>36</v>
      </c>
      <c r="F533" t="s">
        <v>229</v>
      </c>
      <c r="G533" t="s">
        <v>230</v>
      </c>
      <c r="H533" t="s">
        <v>231</v>
      </c>
      <c r="I533" t="s">
        <v>232</v>
      </c>
      <c r="J533" t="s">
        <v>233</v>
      </c>
      <c r="K533" t="s">
        <v>234</v>
      </c>
      <c r="L533" t="n">
        <v>470</v>
      </c>
      <c r="M533" t="n">
        <v>0.08</v>
      </c>
      <c r="N533" t="n">
        <v>22.3</v>
      </c>
      <c r="O533" t="s">
        <v>269</v>
      </c>
      <c r="P533" t="s">
        <v>270</v>
      </c>
      <c r="Q533" t="s">
        <v>237</v>
      </c>
      <c r="R533" t="s">
        <v>231</v>
      </c>
      <c r="S533" t="s">
        <v>232</v>
      </c>
    </row>
    <row r="534" spans="1:19">
      <c r="A534" s="1" t="n">
        <v>33755</v>
      </c>
      <c r="B534" t="s">
        <v>227</v>
      </c>
      <c r="C534" t="n">
        <v>2</v>
      </c>
      <c r="D534" t="s">
        <v>257</v>
      </c>
      <c r="E534" t="s">
        <v>258</v>
      </c>
      <c r="F534" t="s">
        <v>229</v>
      </c>
      <c r="G534" t="s">
        <v>230</v>
      </c>
      <c r="H534" t="s">
        <v>231</v>
      </c>
      <c r="I534" t="s">
        <v>232</v>
      </c>
      <c r="J534" t="s">
        <v>248</v>
      </c>
      <c r="K534" t="s">
        <v>249</v>
      </c>
      <c r="L534" t="n">
        <v>197</v>
      </c>
      <c r="M534" t="n">
        <v>0.18</v>
      </c>
      <c r="N534" t="n">
        <v>0</v>
      </c>
    </row>
    <row r="535" spans="1:19">
      <c r="A535" s="1" t="n">
        <v>33755</v>
      </c>
      <c r="B535" t="s">
        <v>227</v>
      </c>
      <c r="C535" t="n">
        <v>6</v>
      </c>
      <c r="D535" t="s">
        <v>228</v>
      </c>
      <c r="E535" t="s">
        <v>36</v>
      </c>
      <c r="F535" t="s">
        <v>229</v>
      </c>
      <c r="G535" t="s">
        <v>230</v>
      </c>
      <c r="H535" t="s">
        <v>231</v>
      </c>
      <c r="I535" t="s">
        <v>232</v>
      </c>
      <c r="J535" t="s">
        <v>267</v>
      </c>
      <c r="K535" t="s">
        <v>268</v>
      </c>
      <c r="L535" t="n">
        <v>203</v>
      </c>
      <c r="M535" t="n">
        <v>0.06</v>
      </c>
      <c r="N535" t="n">
        <v>40.9</v>
      </c>
      <c r="O535" t="s">
        <v>235</v>
      </c>
      <c r="P535" t="s">
        <v>236</v>
      </c>
      <c r="Q535" t="s">
        <v>237</v>
      </c>
      <c r="R535" t="s">
        <v>231</v>
      </c>
      <c r="S535" t="s">
        <v>232</v>
      </c>
    </row>
    <row r="536" spans="1:19">
      <c r="A536" s="1" t="n">
        <v>33755</v>
      </c>
      <c r="B536" t="s">
        <v>227</v>
      </c>
      <c r="C536" t="n">
        <v>7</v>
      </c>
      <c r="D536" t="s">
        <v>228</v>
      </c>
      <c r="E536" t="s">
        <v>36</v>
      </c>
      <c r="F536" t="s">
        <v>229</v>
      </c>
      <c r="G536" t="s">
        <v>230</v>
      </c>
      <c r="H536" t="s">
        <v>231</v>
      </c>
      <c r="I536" t="s">
        <v>232</v>
      </c>
      <c r="J536" t="s">
        <v>233</v>
      </c>
      <c r="K536" t="s">
        <v>234</v>
      </c>
      <c r="L536" t="n">
        <v>247</v>
      </c>
      <c r="M536" t="n">
        <v>0.1</v>
      </c>
      <c r="N536" t="n">
        <v>34.4</v>
      </c>
      <c r="O536" t="s">
        <v>235</v>
      </c>
      <c r="P536" t="s">
        <v>236</v>
      </c>
      <c r="Q536" t="s">
        <v>237</v>
      </c>
      <c r="R536" t="s">
        <v>231</v>
      </c>
      <c r="S536" t="s">
        <v>232</v>
      </c>
    </row>
    <row r="537" spans="1:19">
      <c r="A537" s="1" t="n">
        <v>33755</v>
      </c>
      <c r="B537" t="s">
        <v>227</v>
      </c>
      <c r="C537" t="n">
        <v>8</v>
      </c>
      <c r="D537" t="s">
        <v>228</v>
      </c>
      <c r="E537" t="s">
        <v>36</v>
      </c>
      <c r="F537" t="s">
        <v>229</v>
      </c>
      <c r="G537" t="s">
        <v>230</v>
      </c>
      <c r="H537" t="s">
        <v>231</v>
      </c>
      <c r="I537" t="s">
        <v>232</v>
      </c>
      <c r="J537" t="s">
        <v>233</v>
      </c>
      <c r="K537" t="s">
        <v>234</v>
      </c>
      <c r="L537" t="n">
        <v>607</v>
      </c>
      <c r="M537" t="n">
        <v>0.1</v>
      </c>
      <c r="N537" t="n">
        <v>37.2</v>
      </c>
      <c r="O537" t="s">
        <v>235</v>
      </c>
      <c r="P537" t="s">
        <v>236</v>
      </c>
      <c r="Q537" t="s">
        <v>237</v>
      </c>
      <c r="R537" t="s">
        <v>231</v>
      </c>
      <c r="S537" t="s">
        <v>232</v>
      </c>
    </row>
    <row r="538" spans="1:19">
      <c r="A538" s="1" t="n">
        <v>33755</v>
      </c>
      <c r="B538" t="s">
        <v>227</v>
      </c>
      <c r="C538" t="n">
        <v>9</v>
      </c>
      <c r="D538" t="s">
        <v>228</v>
      </c>
      <c r="E538" t="s">
        <v>36</v>
      </c>
      <c r="F538" t="s">
        <v>229</v>
      </c>
      <c r="G538" t="s">
        <v>230</v>
      </c>
      <c r="H538" t="s">
        <v>231</v>
      </c>
      <c r="I538" t="s">
        <v>232</v>
      </c>
      <c r="J538" t="s">
        <v>233</v>
      </c>
      <c r="K538" t="s">
        <v>234</v>
      </c>
      <c r="L538" t="n">
        <v>217</v>
      </c>
      <c r="M538" t="n">
        <v>0.1</v>
      </c>
      <c r="N538" t="n">
        <v>35.4</v>
      </c>
      <c r="O538" t="s">
        <v>235</v>
      </c>
      <c r="P538" t="s">
        <v>236</v>
      </c>
      <c r="Q538" t="s">
        <v>237</v>
      </c>
      <c r="R538" t="s">
        <v>231</v>
      </c>
      <c r="S538" t="s">
        <v>232</v>
      </c>
    </row>
    <row r="539" spans="1:19">
      <c r="A539" s="1" t="n">
        <v>33755</v>
      </c>
      <c r="B539" t="s">
        <v>227</v>
      </c>
      <c r="C539" t="n">
        <v>10</v>
      </c>
      <c r="D539" t="s">
        <v>228</v>
      </c>
      <c r="E539" t="s">
        <v>36</v>
      </c>
      <c r="F539" t="s">
        <v>229</v>
      </c>
      <c r="G539" t="s">
        <v>230</v>
      </c>
      <c r="H539" t="s">
        <v>231</v>
      </c>
      <c r="I539" t="s">
        <v>232</v>
      </c>
      <c r="J539" t="s">
        <v>240</v>
      </c>
      <c r="K539" t="s">
        <v>241</v>
      </c>
      <c r="L539" t="n">
        <v>67</v>
      </c>
      <c r="M539" t="n">
        <v>5.5</v>
      </c>
      <c r="N539" t="n">
        <v>10.8</v>
      </c>
      <c r="O539" t="s">
        <v>235</v>
      </c>
      <c r="P539" t="s">
        <v>236</v>
      </c>
      <c r="Q539" t="s">
        <v>237</v>
      </c>
      <c r="R539" t="s">
        <v>231</v>
      </c>
      <c r="S539" t="s">
        <v>232</v>
      </c>
    </row>
    <row r="540" spans="1:19">
      <c r="A540" s="1" t="n">
        <v>33755</v>
      </c>
      <c r="B540" t="s">
        <v>271</v>
      </c>
      <c r="C540" t="n">
        <v>1</v>
      </c>
      <c r="D540" t="s">
        <v>228</v>
      </c>
      <c r="E540" t="s">
        <v>36</v>
      </c>
      <c r="F540" t="s">
        <v>229</v>
      </c>
      <c r="G540" t="s">
        <v>230</v>
      </c>
      <c r="H540" t="s">
        <v>231</v>
      </c>
      <c r="I540" t="s">
        <v>232</v>
      </c>
      <c r="J540" t="s">
        <v>267</v>
      </c>
      <c r="K540" t="s">
        <v>268</v>
      </c>
      <c r="L540" t="n">
        <v>317</v>
      </c>
      <c r="M540" t="n">
        <v>0.02</v>
      </c>
      <c r="N540" t="n">
        <v>42.2</v>
      </c>
      <c r="O540" t="s">
        <v>269</v>
      </c>
      <c r="P540" t="s">
        <v>270</v>
      </c>
      <c r="Q540" t="s">
        <v>237</v>
      </c>
      <c r="R540" t="s">
        <v>231</v>
      </c>
      <c r="S540" t="s">
        <v>232</v>
      </c>
    </row>
    <row r="541" spans="1:19">
      <c r="A541" s="1" t="n">
        <v>33755</v>
      </c>
      <c r="B541" t="s">
        <v>271</v>
      </c>
      <c r="C541" t="n">
        <v>2</v>
      </c>
      <c r="D541" t="s">
        <v>228</v>
      </c>
      <c r="E541" t="s">
        <v>36</v>
      </c>
      <c r="F541" t="s">
        <v>229</v>
      </c>
      <c r="G541" t="s">
        <v>230</v>
      </c>
      <c r="H541" t="s">
        <v>231</v>
      </c>
      <c r="I541" t="s">
        <v>232</v>
      </c>
      <c r="J541" t="s">
        <v>267</v>
      </c>
      <c r="K541" t="s">
        <v>268</v>
      </c>
      <c r="L541" t="n">
        <v>309</v>
      </c>
      <c r="M541" t="n">
        <v>0.02</v>
      </c>
      <c r="N541" t="n">
        <v>40.7</v>
      </c>
      <c r="O541" t="s">
        <v>269</v>
      </c>
      <c r="P541" t="s">
        <v>270</v>
      </c>
      <c r="Q541" t="s">
        <v>237</v>
      </c>
      <c r="R541" t="s">
        <v>231</v>
      </c>
      <c r="S541" t="s">
        <v>232</v>
      </c>
    </row>
    <row r="542" spans="1:19">
      <c r="A542" s="1" t="n">
        <v>33755</v>
      </c>
      <c r="B542" t="s">
        <v>271</v>
      </c>
      <c r="C542" t="n">
        <v>3</v>
      </c>
      <c r="D542" t="s">
        <v>228</v>
      </c>
      <c r="E542" t="s">
        <v>36</v>
      </c>
      <c r="F542" t="s">
        <v>229</v>
      </c>
      <c r="G542" t="s">
        <v>230</v>
      </c>
      <c r="H542" t="s">
        <v>231</v>
      </c>
      <c r="I542" t="s">
        <v>232</v>
      </c>
      <c r="J542" t="s">
        <v>233</v>
      </c>
      <c r="K542" t="s">
        <v>234</v>
      </c>
      <c r="L542" t="n">
        <v>193</v>
      </c>
      <c r="M542" t="n">
        <v>0.19</v>
      </c>
      <c r="N542" t="n">
        <v>21.3</v>
      </c>
      <c r="O542" t="s">
        <v>269</v>
      </c>
      <c r="P542" t="s">
        <v>270</v>
      </c>
      <c r="Q542" t="s">
        <v>237</v>
      </c>
      <c r="R542" t="s">
        <v>231</v>
      </c>
      <c r="S542" t="s">
        <v>232</v>
      </c>
    </row>
    <row r="543" spans="1:19">
      <c r="A543" s="1" t="n">
        <v>33755</v>
      </c>
      <c r="B543" t="s">
        <v>271</v>
      </c>
      <c r="C543" t="n">
        <v>4</v>
      </c>
      <c r="D543" t="s">
        <v>228</v>
      </c>
      <c r="E543" t="s">
        <v>36</v>
      </c>
      <c r="F543" t="s">
        <v>229</v>
      </c>
      <c r="G543" t="s">
        <v>230</v>
      </c>
      <c r="H543" t="s">
        <v>231</v>
      </c>
      <c r="I543" t="s">
        <v>232</v>
      </c>
      <c r="J543" t="s">
        <v>233</v>
      </c>
      <c r="K543" t="s">
        <v>234</v>
      </c>
      <c r="L543" t="n">
        <v>292</v>
      </c>
      <c r="M543" t="n">
        <v>0.2</v>
      </c>
      <c r="N543" t="n">
        <v>21.1</v>
      </c>
      <c r="O543" t="s">
        <v>269</v>
      </c>
      <c r="P543" t="s">
        <v>270</v>
      </c>
      <c r="Q543" t="s">
        <v>237</v>
      </c>
      <c r="R543" t="s">
        <v>231</v>
      </c>
      <c r="S543" t="s">
        <v>232</v>
      </c>
    </row>
    <row r="544" spans="1:19">
      <c r="A544" s="1" t="n">
        <v>33755</v>
      </c>
      <c r="B544" t="s">
        <v>271</v>
      </c>
      <c r="C544" t="n">
        <v>5</v>
      </c>
      <c r="D544" t="s">
        <v>228</v>
      </c>
      <c r="E544" t="s">
        <v>36</v>
      </c>
      <c r="F544" t="s">
        <v>229</v>
      </c>
      <c r="G544" t="s">
        <v>230</v>
      </c>
      <c r="H544" t="s">
        <v>231</v>
      </c>
      <c r="I544" t="s">
        <v>232</v>
      </c>
      <c r="J544" t="s">
        <v>261</v>
      </c>
      <c r="K544" t="s">
        <v>262</v>
      </c>
      <c r="L544" t="n">
        <v>155</v>
      </c>
      <c r="M544" t="n">
        <v>0.03</v>
      </c>
      <c r="N544" t="n">
        <v>39.6</v>
      </c>
      <c r="O544" t="s">
        <v>269</v>
      </c>
      <c r="P544" t="s">
        <v>270</v>
      </c>
      <c r="Q544" t="s">
        <v>237</v>
      </c>
      <c r="R544" t="s">
        <v>231</v>
      </c>
      <c r="S544" t="s">
        <v>232</v>
      </c>
    </row>
    <row r="545" spans="1:19">
      <c r="A545" s="1" t="n">
        <v>33785</v>
      </c>
      <c r="B545" t="s">
        <v>227</v>
      </c>
      <c r="C545" t="n">
        <v>3</v>
      </c>
      <c r="D545" t="s">
        <v>228</v>
      </c>
      <c r="E545" t="s">
        <v>36</v>
      </c>
      <c r="F545" t="s">
        <v>229</v>
      </c>
      <c r="G545" t="s">
        <v>230</v>
      </c>
      <c r="H545" t="s">
        <v>231</v>
      </c>
      <c r="I545" t="s">
        <v>232</v>
      </c>
      <c r="J545" t="s">
        <v>233</v>
      </c>
      <c r="K545" t="s">
        <v>234</v>
      </c>
      <c r="L545" t="n">
        <v>503</v>
      </c>
      <c r="M545" t="n">
        <v>0.1</v>
      </c>
      <c r="N545" t="n">
        <v>37.3</v>
      </c>
      <c r="O545" t="s">
        <v>235</v>
      </c>
      <c r="P545" t="s">
        <v>236</v>
      </c>
      <c r="Q545" t="s">
        <v>237</v>
      </c>
      <c r="R545" t="s">
        <v>231</v>
      </c>
      <c r="S545" t="s">
        <v>232</v>
      </c>
    </row>
    <row r="546" spans="1:19">
      <c r="A546" s="1" t="n">
        <v>33785</v>
      </c>
      <c r="B546" t="s">
        <v>227</v>
      </c>
      <c r="C546" t="n">
        <v>4</v>
      </c>
      <c r="D546" t="s">
        <v>228</v>
      </c>
      <c r="E546" t="s">
        <v>36</v>
      </c>
      <c r="F546" t="s">
        <v>229</v>
      </c>
      <c r="G546" t="s">
        <v>230</v>
      </c>
      <c r="H546" t="s">
        <v>231</v>
      </c>
      <c r="I546" t="s">
        <v>232</v>
      </c>
      <c r="J546" t="s">
        <v>233</v>
      </c>
      <c r="K546" t="s">
        <v>234</v>
      </c>
      <c r="L546" t="n">
        <v>348</v>
      </c>
      <c r="M546" t="n">
        <v>0.1</v>
      </c>
      <c r="N546" t="n">
        <v>34.8</v>
      </c>
      <c r="O546" t="s">
        <v>235</v>
      </c>
      <c r="P546" t="s">
        <v>236</v>
      </c>
      <c r="Q546" t="s">
        <v>237</v>
      </c>
      <c r="R546" t="s">
        <v>231</v>
      </c>
      <c r="S546" t="s">
        <v>232</v>
      </c>
    </row>
    <row r="547" spans="1:19">
      <c r="A547" s="1" t="n">
        <v>33785</v>
      </c>
      <c r="B547" t="s">
        <v>227</v>
      </c>
      <c r="C547" t="n">
        <v>5</v>
      </c>
      <c r="D547" t="s">
        <v>228</v>
      </c>
      <c r="E547" t="s">
        <v>36</v>
      </c>
      <c r="F547" t="s">
        <v>229</v>
      </c>
      <c r="G547" t="s">
        <v>230</v>
      </c>
      <c r="H547" t="s">
        <v>231</v>
      </c>
      <c r="I547" t="s">
        <v>232</v>
      </c>
      <c r="J547" t="s">
        <v>233</v>
      </c>
      <c r="K547" t="s">
        <v>234</v>
      </c>
      <c r="L547" t="n">
        <v>134</v>
      </c>
      <c r="M547" t="n">
        <v>0.1</v>
      </c>
      <c r="N547" t="n">
        <v>36.9</v>
      </c>
      <c r="O547" t="s">
        <v>235</v>
      </c>
      <c r="P547" t="s">
        <v>236</v>
      </c>
      <c r="Q547" t="s">
        <v>237</v>
      </c>
      <c r="R547" t="s">
        <v>231</v>
      </c>
      <c r="S547" t="s">
        <v>232</v>
      </c>
    </row>
    <row r="548" spans="1:19">
      <c r="A548" s="1" t="n">
        <v>33785</v>
      </c>
      <c r="B548" t="s">
        <v>227</v>
      </c>
      <c r="C548" t="n">
        <v>6</v>
      </c>
      <c r="D548" t="s">
        <v>228</v>
      </c>
      <c r="E548" t="s">
        <v>36</v>
      </c>
      <c r="F548" t="s">
        <v>229</v>
      </c>
      <c r="G548" t="s">
        <v>230</v>
      </c>
      <c r="H548" t="s">
        <v>231</v>
      </c>
      <c r="I548" t="s">
        <v>232</v>
      </c>
      <c r="J548" t="s">
        <v>261</v>
      </c>
      <c r="K548" t="s">
        <v>262</v>
      </c>
      <c r="L548" t="n">
        <v>232</v>
      </c>
      <c r="M548" t="n">
        <v>0.1</v>
      </c>
      <c r="N548" t="n">
        <v>46.5</v>
      </c>
      <c r="O548" t="s">
        <v>235</v>
      </c>
      <c r="P548" t="s">
        <v>236</v>
      </c>
      <c r="Q548" t="s">
        <v>237</v>
      </c>
      <c r="R548" t="s">
        <v>231</v>
      </c>
      <c r="S548" t="s">
        <v>232</v>
      </c>
    </row>
    <row r="549" spans="1:19">
      <c r="A549" s="1" t="n">
        <v>33785</v>
      </c>
      <c r="B549" t="s">
        <v>271</v>
      </c>
      <c r="C549" t="n">
        <v>2</v>
      </c>
      <c r="D549" t="s">
        <v>257</v>
      </c>
      <c r="E549" t="s">
        <v>258</v>
      </c>
      <c r="F549" t="s">
        <v>229</v>
      </c>
      <c r="G549" t="s">
        <v>230</v>
      </c>
      <c r="H549" t="s">
        <v>231</v>
      </c>
      <c r="I549" t="s">
        <v>232</v>
      </c>
      <c r="J549" t="s">
        <v>233</v>
      </c>
      <c r="K549" t="s">
        <v>234</v>
      </c>
      <c r="L549" t="n">
        <v>196</v>
      </c>
      <c r="M549" t="n">
        <v>0.13</v>
      </c>
      <c r="N549" t="n">
        <v>0</v>
      </c>
    </row>
    <row r="550" spans="1:19">
      <c r="A550" s="1" t="n">
        <v>33785</v>
      </c>
      <c r="B550" t="s">
        <v>271</v>
      </c>
      <c r="C550" t="n">
        <v>3</v>
      </c>
      <c r="D550" t="s">
        <v>228</v>
      </c>
      <c r="E550" t="s">
        <v>36</v>
      </c>
      <c r="F550" t="s">
        <v>229</v>
      </c>
      <c r="G550" t="s">
        <v>230</v>
      </c>
      <c r="H550" t="s">
        <v>231</v>
      </c>
      <c r="I550" t="s">
        <v>232</v>
      </c>
      <c r="J550" t="s">
        <v>267</v>
      </c>
      <c r="K550" t="s">
        <v>268</v>
      </c>
      <c r="L550" t="n">
        <v>355</v>
      </c>
      <c r="M550" t="n">
        <v>0.04</v>
      </c>
      <c r="N550" t="n">
        <v>32.2</v>
      </c>
      <c r="O550" t="s">
        <v>269</v>
      </c>
      <c r="P550" t="s">
        <v>270</v>
      </c>
      <c r="Q550" t="s">
        <v>237</v>
      </c>
      <c r="R550" t="s">
        <v>231</v>
      </c>
      <c r="S550" t="s">
        <v>232</v>
      </c>
    </row>
    <row r="551" spans="1:19">
      <c r="A551" s="1" t="n">
        <v>33785</v>
      </c>
      <c r="B551" t="s">
        <v>271</v>
      </c>
      <c r="C551" t="n">
        <v>4</v>
      </c>
      <c r="D551" t="s">
        <v>228</v>
      </c>
      <c r="E551" t="s">
        <v>36</v>
      </c>
      <c r="F551" t="s">
        <v>229</v>
      </c>
      <c r="G551" t="s">
        <v>230</v>
      </c>
      <c r="H551" t="s">
        <v>231</v>
      </c>
      <c r="I551" t="s">
        <v>232</v>
      </c>
      <c r="J551" t="s">
        <v>267</v>
      </c>
      <c r="K551" t="s">
        <v>268</v>
      </c>
      <c r="L551" t="n">
        <v>290</v>
      </c>
      <c r="M551" t="n">
        <v>0.01</v>
      </c>
      <c r="N551" t="n">
        <v>41</v>
      </c>
      <c r="O551" t="s">
        <v>269</v>
      </c>
      <c r="P551" t="s">
        <v>270</v>
      </c>
      <c r="Q551" t="s">
        <v>237</v>
      </c>
      <c r="R551" t="s">
        <v>231</v>
      </c>
      <c r="S551" t="s">
        <v>232</v>
      </c>
    </row>
    <row r="552" spans="1:19">
      <c r="A552" s="1" t="n">
        <v>33785</v>
      </c>
      <c r="B552" t="s">
        <v>271</v>
      </c>
      <c r="C552" t="n">
        <v>5</v>
      </c>
      <c r="D552" t="s">
        <v>228</v>
      </c>
      <c r="E552" t="s">
        <v>36</v>
      </c>
      <c r="F552" t="s">
        <v>229</v>
      </c>
      <c r="G552" t="s">
        <v>230</v>
      </c>
      <c r="H552" t="s">
        <v>231</v>
      </c>
      <c r="I552" t="s">
        <v>232</v>
      </c>
      <c r="J552" t="s">
        <v>290</v>
      </c>
      <c r="K552" t="s">
        <v>291</v>
      </c>
      <c r="L552" t="n">
        <v>694</v>
      </c>
      <c r="M552" t="n">
        <v>0.96</v>
      </c>
      <c r="N552" t="n">
        <v>28.6</v>
      </c>
      <c r="O552" t="s">
        <v>269</v>
      </c>
      <c r="P552" t="s">
        <v>270</v>
      </c>
      <c r="Q552" t="s">
        <v>237</v>
      </c>
      <c r="R552" t="s">
        <v>231</v>
      </c>
      <c r="S552" t="s">
        <v>232</v>
      </c>
    </row>
    <row r="553" spans="1:19">
      <c r="A553" s="1" t="n">
        <v>33785</v>
      </c>
      <c r="B553" t="s">
        <v>271</v>
      </c>
      <c r="C553" t="n">
        <v>6</v>
      </c>
      <c r="D553" t="s">
        <v>228</v>
      </c>
      <c r="E553" t="s">
        <v>36</v>
      </c>
      <c r="F553" t="s">
        <v>229</v>
      </c>
      <c r="G553" t="s">
        <v>230</v>
      </c>
      <c r="H553" t="s">
        <v>231</v>
      </c>
      <c r="I553" t="s">
        <v>232</v>
      </c>
      <c r="J553" t="s">
        <v>233</v>
      </c>
      <c r="K553" t="s">
        <v>234</v>
      </c>
      <c r="L553" t="n">
        <v>207</v>
      </c>
      <c r="M553" t="n">
        <v>0.06</v>
      </c>
      <c r="N553" t="n">
        <v>31.1</v>
      </c>
      <c r="O553" t="s">
        <v>269</v>
      </c>
      <c r="P553" t="s">
        <v>270</v>
      </c>
      <c r="Q553" t="s">
        <v>237</v>
      </c>
      <c r="R553" t="s">
        <v>231</v>
      </c>
      <c r="S553" t="s">
        <v>232</v>
      </c>
    </row>
    <row r="554" spans="1:19">
      <c r="A554" s="1" t="n">
        <v>33785</v>
      </c>
      <c r="B554" t="s">
        <v>271</v>
      </c>
      <c r="C554" t="n">
        <v>7</v>
      </c>
      <c r="D554" t="s">
        <v>228</v>
      </c>
      <c r="E554" t="s">
        <v>36</v>
      </c>
      <c r="F554" t="s">
        <v>229</v>
      </c>
      <c r="G554" t="s">
        <v>230</v>
      </c>
      <c r="H554" t="s">
        <v>231</v>
      </c>
      <c r="I554" t="s">
        <v>232</v>
      </c>
      <c r="J554" t="s">
        <v>233</v>
      </c>
      <c r="K554" t="s">
        <v>234</v>
      </c>
      <c r="L554" t="n">
        <v>142</v>
      </c>
      <c r="M554" t="n">
        <v>0.21</v>
      </c>
      <c r="N554" t="n">
        <v>22</v>
      </c>
      <c r="O554" t="s">
        <v>269</v>
      </c>
      <c r="P554" t="s">
        <v>270</v>
      </c>
      <c r="Q554" t="s">
        <v>237</v>
      </c>
      <c r="R554" t="s">
        <v>231</v>
      </c>
      <c r="S554" t="s">
        <v>232</v>
      </c>
    </row>
    <row r="555" spans="1:19">
      <c r="A555" s="1" t="n">
        <v>33816</v>
      </c>
      <c r="B555" t="s">
        <v>227</v>
      </c>
      <c r="C555" t="n">
        <v>1</v>
      </c>
      <c r="D555" t="s">
        <v>228</v>
      </c>
      <c r="E555" t="s">
        <v>36</v>
      </c>
      <c r="F555" t="s">
        <v>229</v>
      </c>
      <c r="G555" t="s">
        <v>230</v>
      </c>
      <c r="H555" t="s">
        <v>231</v>
      </c>
      <c r="I555" t="s">
        <v>232</v>
      </c>
      <c r="J555" t="s">
        <v>267</v>
      </c>
      <c r="K555" t="s">
        <v>268</v>
      </c>
      <c r="L555" t="n">
        <v>286</v>
      </c>
      <c r="M555" t="n">
        <v>0.05</v>
      </c>
      <c r="N555" t="n">
        <v>43.8</v>
      </c>
      <c r="O555" t="s">
        <v>235</v>
      </c>
      <c r="P555" t="s">
        <v>236</v>
      </c>
      <c r="Q555" t="s">
        <v>237</v>
      </c>
      <c r="R555" t="s">
        <v>231</v>
      </c>
      <c r="S555" t="s">
        <v>232</v>
      </c>
    </row>
    <row r="556" spans="1:19">
      <c r="A556" s="1" t="n">
        <v>33816</v>
      </c>
      <c r="B556" t="s">
        <v>227</v>
      </c>
      <c r="C556" t="n">
        <v>3</v>
      </c>
      <c r="D556" t="s">
        <v>228</v>
      </c>
      <c r="E556" t="s">
        <v>36</v>
      </c>
      <c r="F556" t="s">
        <v>229</v>
      </c>
      <c r="G556" t="s">
        <v>230</v>
      </c>
      <c r="H556" t="s">
        <v>231</v>
      </c>
      <c r="I556" t="s">
        <v>232</v>
      </c>
      <c r="J556" t="s">
        <v>233</v>
      </c>
      <c r="K556" t="s">
        <v>234</v>
      </c>
      <c r="L556" t="n">
        <v>140</v>
      </c>
      <c r="M556" t="n">
        <v>0.1</v>
      </c>
      <c r="N556" t="n">
        <v>33.5</v>
      </c>
      <c r="O556" t="s">
        <v>235</v>
      </c>
      <c r="P556" t="s">
        <v>236</v>
      </c>
      <c r="Q556" t="s">
        <v>237</v>
      </c>
      <c r="R556" t="s">
        <v>231</v>
      </c>
      <c r="S556" t="s">
        <v>232</v>
      </c>
    </row>
    <row r="557" spans="1:19">
      <c r="A557" s="1" t="n">
        <v>33816</v>
      </c>
      <c r="B557" t="s">
        <v>227</v>
      </c>
      <c r="C557" t="n">
        <v>4</v>
      </c>
      <c r="D557" t="s">
        <v>228</v>
      </c>
      <c r="E557" t="s">
        <v>36</v>
      </c>
      <c r="F557" t="s">
        <v>229</v>
      </c>
      <c r="G557" t="s">
        <v>230</v>
      </c>
      <c r="H557" t="s">
        <v>231</v>
      </c>
      <c r="I557" t="s">
        <v>232</v>
      </c>
      <c r="J557" t="s">
        <v>233</v>
      </c>
      <c r="K557" t="s">
        <v>234</v>
      </c>
      <c r="L557" t="n">
        <v>275</v>
      </c>
      <c r="M557" t="n">
        <v>0.2</v>
      </c>
      <c r="N557" t="n">
        <v>21.3</v>
      </c>
      <c r="O557" t="s">
        <v>235</v>
      </c>
      <c r="P557" t="s">
        <v>236</v>
      </c>
      <c r="Q557" t="s">
        <v>237</v>
      </c>
      <c r="R557" t="s">
        <v>231</v>
      </c>
      <c r="S557" t="s">
        <v>232</v>
      </c>
    </row>
    <row r="558" spans="1:19">
      <c r="A558" s="1" t="n">
        <v>33816</v>
      </c>
      <c r="B558" t="s">
        <v>227</v>
      </c>
      <c r="C558" t="n">
        <v>5</v>
      </c>
      <c r="D558" t="s">
        <v>228</v>
      </c>
      <c r="E558" t="s">
        <v>36</v>
      </c>
      <c r="F558" t="s">
        <v>229</v>
      </c>
      <c r="G558" t="s">
        <v>230</v>
      </c>
      <c r="H558" t="s">
        <v>231</v>
      </c>
      <c r="I558" t="s">
        <v>232</v>
      </c>
      <c r="J558" t="s">
        <v>261</v>
      </c>
      <c r="K558" t="s">
        <v>262</v>
      </c>
      <c r="L558" t="n">
        <v>285</v>
      </c>
      <c r="M558" t="n">
        <v>0.1</v>
      </c>
      <c r="N558" t="n">
        <v>46.4</v>
      </c>
      <c r="O558" t="s">
        <v>235</v>
      </c>
      <c r="P558" t="s">
        <v>236</v>
      </c>
      <c r="Q558" t="s">
        <v>237</v>
      </c>
      <c r="R558" t="s">
        <v>231</v>
      </c>
      <c r="S558" t="s">
        <v>232</v>
      </c>
    </row>
    <row r="559" spans="1:19">
      <c r="A559" s="1" t="n">
        <v>33816</v>
      </c>
      <c r="B559" t="s">
        <v>271</v>
      </c>
      <c r="C559" t="n">
        <v>1</v>
      </c>
      <c r="D559" t="s">
        <v>300</v>
      </c>
      <c r="E559" t="s">
        <v>301</v>
      </c>
      <c r="F559" t="s">
        <v>229</v>
      </c>
      <c r="G559" t="s">
        <v>230</v>
      </c>
      <c r="H559" t="s">
        <v>231</v>
      </c>
      <c r="I559" t="s">
        <v>232</v>
      </c>
      <c r="J559" t="s">
        <v>295</v>
      </c>
      <c r="K559" t="s">
        <v>296</v>
      </c>
      <c r="L559" t="n">
        <v>201</v>
      </c>
      <c r="M559" t="n">
        <v>0</v>
      </c>
      <c r="N559" t="n">
        <v>0</v>
      </c>
    </row>
    <row r="560" spans="1:19">
      <c r="A560" s="1" t="n">
        <v>33816</v>
      </c>
      <c r="B560" t="s">
        <v>271</v>
      </c>
      <c r="C560" t="n">
        <v>2</v>
      </c>
      <c r="D560" t="s">
        <v>228</v>
      </c>
      <c r="E560" t="s">
        <v>36</v>
      </c>
      <c r="F560" t="s">
        <v>229</v>
      </c>
      <c r="G560" t="s">
        <v>230</v>
      </c>
      <c r="H560" t="s">
        <v>231</v>
      </c>
      <c r="I560" t="s">
        <v>232</v>
      </c>
      <c r="J560" t="s">
        <v>233</v>
      </c>
      <c r="K560" t="s">
        <v>234</v>
      </c>
      <c r="L560" t="n">
        <v>318</v>
      </c>
      <c r="M560" t="n">
        <v>0.23</v>
      </c>
      <c r="N560" t="n">
        <v>21.5</v>
      </c>
      <c r="O560" t="s">
        <v>269</v>
      </c>
      <c r="P560" t="s">
        <v>270</v>
      </c>
      <c r="Q560" t="s">
        <v>237</v>
      </c>
      <c r="R560" t="s">
        <v>231</v>
      </c>
      <c r="S560" t="s">
        <v>232</v>
      </c>
    </row>
    <row r="561" spans="1:19">
      <c r="A561" s="1" t="n">
        <v>33816</v>
      </c>
      <c r="B561" t="s">
        <v>271</v>
      </c>
      <c r="C561" t="n">
        <v>3</v>
      </c>
      <c r="D561" t="s">
        <v>228</v>
      </c>
      <c r="E561" t="s">
        <v>36</v>
      </c>
      <c r="F561" t="s">
        <v>229</v>
      </c>
      <c r="G561" t="s">
        <v>230</v>
      </c>
      <c r="H561" t="s">
        <v>231</v>
      </c>
      <c r="I561" t="s">
        <v>232</v>
      </c>
      <c r="J561" t="s">
        <v>261</v>
      </c>
      <c r="K561" t="s">
        <v>262</v>
      </c>
      <c r="L561" t="n">
        <v>365</v>
      </c>
      <c r="M561" t="n">
        <v>0.01</v>
      </c>
      <c r="N561" t="n">
        <v>46.4</v>
      </c>
      <c r="O561" t="s">
        <v>269</v>
      </c>
      <c r="P561" t="s">
        <v>270</v>
      </c>
      <c r="Q561" t="s">
        <v>237</v>
      </c>
      <c r="R561" t="s">
        <v>231</v>
      </c>
      <c r="S561" t="s">
        <v>232</v>
      </c>
    </row>
    <row r="562" spans="1:19">
      <c r="A562" s="1" t="n">
        <v>33816</v>
      </c>
      <c r="B562" t="s">
        <v>271</v>
      </c>
      <c r="C562" t="n">
        <v>4</v>
      </c>
      <c r="D562" t="s">
        <v>228</v>
      </c>
      <c r="E562" t="s">
        <v>36</v>
      </c>
      <c r="F562" t="s">
        <v>229</v>
      </c>
      <c r="G562" t="s">
        <v>230</v>
      </c>
      <c r="H562" t="s">
        <v>231</v>
      </c>
      <c r="I562" t="s">
        <v>232</v>
      </c>
      <c r="J562" t="s">
        <v>261</v>
      </c>
      <c r="K562" t="s">
        <v>262</v>
      </c>
      <c r="L562" t="n">
        <v>579</v>
      </c>
      <c r="M562" t="n">
        <v>0.01</v>
      </c>
      <c r="N562" t="n">
        <v>45.8</v>
      </c>
      <c r="O562" t="s">
        <v>269</v>
      </c>
      <c r="P562" t="s">
        <v>270</v>
      </c>
      <c r="Q562" t="s">
        <v>237</v>
      </c>
      <c r="R562" t="s">
        <v>231</v>
      </c>
      <c r="S562" t="s">
        <v>232</v>
      </c>
    </row>
    <row r="563" spans="1:19">
      <c r="A563" s="1" t="n">
        <v>33847</v>
      </c>
      <c r="B563" t="s">
        <v>227</v>
      </c>
      <c r="C563" t="n">
        <v>1</v>
      </c>
      <c r="D563" t="s">
        <v>228</v>
      </c>
      <c r="E563" t="s">
        <v>36</v>
      </c>
      <c r="F563" t="s">
        <v>229</v>
      </c>
      <c r="G563" t="s">
        <v>230</v>
      </c>
      <c r="H563" t="s">
        <v>231</v>
      </c>
      <c r="I563" t="s">
        <v>232</v>
      </c>
      <c r="J563" t="s">
        <v>233</v>
      </c>
      <c r="K563" t="s">
        <v>234</v>
      </c>
      <c r="L563" t="n">
        <v>349</v>
      </c>
      <c r="M563" t="n">
        <v>0.1</v>
      </c>
      <c r="N563" t="n">
        <v>33.6</v>
      </c>
      <c r="O563" t="s">
        <v>235</v>
      </c>
      <c r="P563" t="s">
        <v>236</v>
      </c>
      <c r="Q563" t="s">
        <v>237</v>
      </c>
      <c r="R563" t="s">
        <v>231</v>
      </c>
      <c r="S563" t="s">
        <v>232</v>
      </c>
    </row>
    <row r="564" spans="1:19">
      <c r="A564" s="1" t="n">
        <v>33847</v>
      </c>
      <c r="B564" t="s">
        <v>227</v>
      </c>
      <c r="C564" t="n">
        <v>3</v>
      </c>
      <c r="D564" t="s">
        <v>257</v>
      </c>
      <c r="E564" t="s">
        <v>258</v>
      </c>
      <c r="F564" t="s">
        <v>229</v>
      </c>
      <c r="G564" t="s">
        <v>230</v>
      </c>
      <c r="H564" t="s">
        <v>231</v>
      </c>
      <c r="I564" t="s">
        <v>232</v>
      </c>
      <c r="J564" t="s">
        <v>233</v>
      </c>
      <c r="K564" t="s">
        <v>234</v>
      </c>
      <c r="L564" t="n">
        <v>200</v>
      </c>
      <c r="M564" t="n">
        <v>0.18</v>
      </c>
      <c r="N564" t="n">
        <v>0</v>
      </c>
    </row>
    <row r="565" spans="1:19">
      <c r="A565" s="1" t="n">
        <v>33847</v>
      </c>
      <c r="B565" t="s">
        <v>227</v>
      </c>
      <c r="C565" t="n">
        <v>4</v>
      </c>
      <c r="D565" t="s">
        <v>238</v>
      </c>
      <c r="E565" t="s">
        <v>239</v>
      </c>
      <c r="F565" t="s">
        <v>229</v>
      </c>
      <c r="G565" t="s">
        <v>230</v>
      </c>
      <c r="H565" t="s">
        <v>231</v>
      </c>
      <c r="I565" t="s">
        <v>232</v>
      </c>
      <c r="J565" t="s">
        <v>302</v>
      </c>
      <c r="K565" t="s">
        <v>303</v>
      </c>
      <c r="L565" t="n">
        <v>50</v>
      </c>
      <c r="M565" t="n">
        <v>0</v>
      </c>
      <c r="N565" t="n">
        <v>0</v>
      </c>
    </row>
    <row r="566" spans="1:19">
      <c r="A566" s="1" t="n">
        <v>33847</v>
      </c>
      <c r="B566" t="s">
        <v>227</v>
      </c>
      <c r="C566" t="n">
        <v>7</v>
      </c>
      <c r="D566" t="s">
        <v>228</v>
      </c>
      <c r="E566" t="s">
        <v>36</v>
      </c>
      <c r="F566" t="s">
        <v>229</v>
      </c>
      <c r="G566" t="s">
        <v>230</v>
      </c>
      <c r="H566" t="s">
        <v>231</v>
      </c>
      <c r="I566" t="s">
        <v>232</v>
      </c>
      <c r="J566" t="s">
        <v>233</v>
      </c>
      <c r="K566" t="s">
        <v>234</v>
      </c>
      <c r="L566" t="n">
        <v>349</v>
      </c>
      <c r="M566" t="n">
        <v>0.1</v>
      </c>
      <c r="N566" t="n">
        <v>36.8</v>
      </c>
      <c r="O566" t="s">
        <v>235</v>
      </c>
      <c r="P566" t="s">
        <v>236</v>
      </c>
      <c r="Q566" t="s">
        <v>237</v>
      </c>
      <c r="R566" t="s">
        <v>231</v>
      </c>
      <c r="S566" t="s">
        <v>232</v>
      </c>
    </row>
    <row r="567" spans="1:19">
      <c r="A567" s="1" t="n">
        <v>33847</v>
      </c>
      <c r="B567" t="s">
        <v>227</v>
      </c>
      <c r="C567" t="n">
        <v>8</v>
      </c>
      <c r="D567" t="s">
        <v>228</v>
      </c>
      <c r="E567" t="s">
        <v>36</v>
      </c>
      <c r="F567" t="s">
        <v>229</v>
      </c>
      <c r="G567" t="s">
        <v>230</v>
      </c>
      <c r="H567" t="s">
        <v>231</v>
      </c>
      <c r="I567" t="s">
        <v>232</v>
      </c>
      <c r="J567" t="s">
        <v>233</v>
      </c>
      <c r="K567" t="s">
        <v>234</v>
      </c>
      <c r="L567" t="n">
        <v>100</v>
      </c>
      <c r="M567" t="n">
        <v>0.1</v>
      </c>
      <c r="N567" t="n">
        <v>40.1</v>
      </c>
      <c r="O567" t="s">
        <v>235</v>
      </c>
      <c r="P567" t="s">
        <v>236</v>
      </c>
      <c r="Q567" t="s">
        <v>237</v>
      </c>
      <c r="R567" t="s">
        <v>231</v>
      </c>
      <c r="S567" t="s">
        <v>232</v>
      </c>
    </row>
    <row r="568" spans="1:19">
      <c r="A568" s="1" t="n">
        <v>33847</v>
      </c>
      <c r="B568" t="s">
        <v>227</v>
      </c>
      <c r="C568" t="n">
        <v>9</v>
      </c>
      <c r="D568" t="s">
        <v>228</v>
      </c>
      <c r="E568" t="s">
        <v>36</v>
      </c>
      <c r="F568" t="s">
        <v>229</v>
      </c>
      <c r="G568" t="s">
        <v>230</v>
      </c>
      <c r="H568" t="s">
        <v>231</v>
      </c>
      <c r="I568" t="s">
        <v>232</v>
      </c>
      <c r="J568" t="s">
        <v>261</v>
      </c>
      <c r="K568" t="s">
        <v>262</v>
      </c>
      <c r="L568" t="n">
        <v>232</v>
      </c>
      <c r="M568" t="n">
        <v>0.1</v>
      </c>
      <c r="N568" t="n">
        <v>46.9</v>
      </c>
      <c r="O568" t="s">
        <v>235</v>
      </c>
      <c r="P568" t="s">
        <v>236</v>
      </c>
      <c r="Q568" t="s">
        <v>237</v>
      </c>
      <c r="R568" t="s">
        <v>231</v>
      </c>
      <c r="S568" t="s">
        <v>232</v>
      </c>
    </row>
    <row r="569" spans="1:19">
      <c r="A569" s="1" t="n">
        <v>33847</v>
      </c>
      <c r="B569" t="s">
        <v>227</v>
      </c>
      <c r="C569" t="n">
        <v>10</v>
      </c>
      <c r="D569" t="s">
        <v>228</v>
      </c>
      <c r="E569" t="s">
        <v>36</v>
      </c>
      <c r="F569" t="s">
        <v>229</v>
      </c>
      <c r="G569" t="s">
        <v>230</v>
      </c>
      <c r="H569" t="s">
        <v>231</v>
      </c>
      <c r="I569" t="s">
        <v>232</v>
      </c>
      <c r="J569" t="s">
        <v>244</v>
      </c>
      <c r="K569" t="s">
        <v>304</v>
      </c>
      <c r="L569" t="n">
        <v>196</v>
      </c>
      <c r="M569" t="n">
        <v>0.8</v>
      </c>
      <c r="N569" t="n">
        <v>35.3</v>
      </c>
      <c r="O569" t="s">
        <v>235</v>
      </c>
      <c r="P569" t="s">
        <v>236</v>
      </c>
      <c r="Q569" t="s">
        <v>237</v>
      </c>
      <c r="R569" t="s">
        <v>231</v>
      </c>
      <c r="S569" t="s">
        <v>232</v>
      </c>
    </row>
    <row r="570" spans="1:19">
      <c r="A570" s="1" t="n">
        <v>33847</v>
      </c>
      <c r="B570" t="s">
        <v>271</v>
      </c>
      <c r="C570" t="n">
        <v>1</v>
      </c>
      <c r="D570" t="s">
        <v>228</v>
      </c>
      <c r="E570" t="s">
        <v>36</v>
      </c>
      <c r="F570" t="s">
        <v>229</v>
      </c>
      <c r="G570" t="s">
        <v>230</v>
      </c>
      <c r="H570" t="s">
        <v>231</v>
      </c>
      <c r="I570" t="s">
        <v>232</v>
      </c>
      <c r="J570" t="s">
        <v>267</v>
      </c>
      <c r="K570" t="s">
        <v>268</v>
      </c>
      <c r="L570" t="n">
        <v>422</v>
      </c>
      <c r="M570" t="n">
        <v>0.01</v>
      </c>
      <c r="N570" t="n">
        <v>41.2</v>
      </c>
      <c r="O570" t="s">
        <v>269</v>
      </c>
      <c r="P570" t="s">
        <v>270</v>
      </c>
      <c r="Q570" t="s">
        <v>237</v>
      </c>
      <c r="R570" t="s">
        <v>231</v>
      </c>
      <c r="S570" t="s">
        <v>232</v>
      </c>
    </row>
    <row r="571" spans="1:19">
      <c r="A571" s="1" t="n">
        <v>33847</v>
      </c>
      <c r="B571" t="s">
        <v>271</v>
      </c>
      <c r="C571" t="n">
        <v>2</v>
      </c>
      <c r="D571" t="s">
        <v>228</v>
      </c>
      <c r="E571" t="s">
        <v>36</v>
      </c>
      <c r="F571" t="s">
        <v>229</v>
      </c>
      <c r="G571" t="s">
        <v>230</v>
      </c>
      <c r="H571" t="s">
        <v>231</v>
      </c>
      <c r="I571" t="s">
        <v>232</v>
      </c>
      <c r="J571" t="s">
        <v>233</v>
      </c>
      <c r="K571" t="s">
        <v>234</v>
      </c>
      <c r="L571" t="n">
        <v>252</v>
      </c>
      <c r="M571" t="n">
        <v>0.08</v>
      </c>
      <c r="N571" t="n">
        <v>21.4</v>
      </c>
      <c r="O571" t="s">
        <v>269</v>
      </c>
      <c r="P571" t="s">
        <v>270</v>
      </c>
      <c r="Q571" t="s">
        <v>237</v>
      </c>
      <c r="R571" t="s">
        <v>231</v>
      </c>
      <c r="S571" t="s">
        <v>232</v>
      </c>
    </row>
    <row r="572" spans="1:19">
      <c r="A572" s="1" t="n">
        <v>33847</v>
      </c>
      <c r="B572" t="s">
        <v>271</v>
      </c>
      <c r="C572" t="n">
        <v>3</v>
      </c>
      <c r="D572" t="s">
        <v>228</v>
      </c>
      <c r="E572" t="s">
        <v>36</v>
      </c>
      <c r="F572" t="s">
        <v>229</v>
      </c>
      <c r="G572" t="s">
        <v>230</v>
      </c>
      <c r="H572" t="s">
        <v>231</v>
      </c>
      <c r="I572" t="s">
        <v>232</v>
      </c>
      <c r="J572" t="s">
        <v>233</v>
      </c>
      <c r="K572" t="s">
        <v>234</v>
      </c>
      <c r="L572" t="n">
        <v>148</v>
      </c>
      <c r="M572" t="n">
        <v>0.2</v>
      </c>
      <c r="N572" t="n">
        <v>21</v>
      </c>
      <c r="O572" t="s">
        <v>269</v>
      </c>
      <c r="P572" t="s">
        <v>270</v>
      </c>
      <c r="Q572" t="s">
        <v>237</v>
      </c>
      <c r="R572" t="s">
        <v>231</v>
      </c>
      <c r="S572" t="s">
        <v>232</v>
      </c>
    </row>
    <row r="573" spans="1:19">
      <c r="A573" s="1" t="n">
        <v>33847</v>
      </c>
      <c r="B573" t="s">
        <v>271</v>
      </c>
      <c r="C573" t="n">
        <v>4</v>
      </c>
      <c r="D573" t="s">
        <v>228</v>
      </c>
      <c r="E573" t="s">
        <v>36</v>
      </c>
      <c r="F573" t="s">
        <v>229</v>
      </c>
      <c r="G573" t="s">
        <v>230</v>
      </c>
      <c r="H573" t="s">
        <v>231</v>
      </c>
      <c r="I573" t="s">
        <v>232</v>
      </c>
      <c r="J573" t="s">
        <v>261</v>
      </c>
      <c r="K573" t="s">
        <v>262</v>
      </c>
      <c r="L573" t="n">
        <v>463</v>
      </c>
      <c r="M573" t="n">
        <v>0.01</v>
      </c>
      <c r="N573" t="n">
        <v>46.1</v>
      </c>
      <c r="O573" t="s">
        <v>269</v>
      </c>
      <c r="P573" t="s">
        <v>270</v>
      </c>
      <c r="Q573" t="s">
        <v>237</v>
      </c>
      <c r="R573" t="s">
        <v>231</v>
      </c>
      <c r="S573" t="s">
        <v>232</v>
      </c>
    </row>
    <row r="574" spans="1:19">
      <c r="A574" s="1" t="n">
        <v>33877</v>
      </c>
      <c r="B574" t="s">
        <v>227</v>
      </c>
      <c r="C574" t="n">
        <v>3</v>
      </c>
      <c r="D574" t="s">
        <v>228</v>
      </c>
      <c r="E574" t="s">
        <v>36</v>
      </c>
      <c r="F574" t="s">
        <v>229</v>
      </c>
      <c r="G574" t="s">
        <v>230</v>
      </c>
      <c r="H574" t="s">
        <v>231</v>
      </c>
      <c r="I574" t="s">
        <v>232</v>
      </c>
      <c r="J574" t="s">
        <v>233</v>
      </c>
      <c r="K574" t="s">
        <v>234</v>
      </c>
      <c r="L574" t="n">
        <v>154</v>
      </c>
      <c r="M574" t="n">
        <v>0.07000000000000001</v>
      </c>
      <c r="N574" t="n">
        <v>33.8</v>
      </c>
      <c r="O574" t="s">
        <v>235</v>
      </c>
      <c r="P574" t="s">
        <v>236</v>
      </c>
      <c r="Q574" t="s">
        <v>237</v>
      </c>
      <c r="R574" t="s">
        <v>231</v>
      </c>
      <c r="S574" t="s">
        <v>232</v>
      </c>
    </row>
    <row r="575" spans="1:19">
      <c r="A575" s="1" t="n">
        <v>33877</v>
      </c>
      <c r="B575" t="s">
        <v>227</v>
      </c>
      <c r="C575" t="n">
        <v>4</v>
      </c>
      <c r="D575" t="s">
        <v>228</v>
      </c>
      <c r="E575" t="s">
        <v>36</v>
      </c>
      <c r="F575" t="s">
        <v>229</v>
      </c>
      <c r="G575" t="s">
        <v>230</v>
      </c>
      <c r="H575" t="s">
        <v>231</v>
      </c>
      <c r="I575" t="s">
        <v>232</v>
      </c>
      <c r="J575" t="s">
        <v>233</v>
      </c>
      <c r="K575" t="s">
        <v>234</v>
      </c>
      <c r="L575" t="n">
        <v>221</v>
      </c>
      <c r="M575" t="n">
        <v>0.09</v>
      </c>
      <c r="N575" t="n">
        <v>36.9</v>
      </c>
      <c r="O575" t="s">
        <v>235</v>
      </c>
      <c r="P575" t="s">
        <v>236</v>
      </c>
      <c r="Q575" t="s">
        <v>237</v>
      </c>
      <c r="R575" t="s">
        <v>231</v>
      </c>
      <c r="S575" t="s">
        <v>232</v>
      </c>
    </row>
    <row r="576" spans="1:19">
      <c r="A576" s="1" t="n">
        <v>33877</v>
      </c>
      <c r="B576" t="s">
        <v>227</v>
      </c>
      <c r="C576" t="n">
        <v>5</v>
      </c>
      <c r="D576" t="s">
        <v>228</v>
      </c>
      <c r="E576" t="s">
        <v>36</v>
      </c>
      <c r="F576" t="s">
        <v>229</v>
      </c>
      <c r="G576" t="s">
        <v>230</v>
      </c>
      <c r="H576" t="s">
        <v>231</v>
      </c>
      <c r="I576" t="s">
        <v>232</v>
      </c>
      <c r="J576" t="s">
        <v>233</v>
      </c>
      <c r="K576" t="s">
        <v>234</v>
      </c>
      <c r="L576" t="n">
        <v>317</v>
      </c>
      <c r="M576" t="n">
        <v>0.09</v>
      </c>
      <c r="N576" t="n">
        <v>36.9</v>
      </c>
      <c r="O576" t="s">
        <v>235</v>
      </c>
      <c r="P576" t="s">
        <v>236</v>
      </c>
      <c r="Q576" t="s">
        <v>237</v>
      </c>
      <c r="R576" t="s">
        <v>231</v>
      </c>
      <c r="S576" t="s">
        <v>232</v>
      </c>
    </row>
    <row r="577" spans="1:19">
      <c r="A577" s="1" t="n">
        <v>33877</v>
      </c>
      <c r="B577" t="s">
        <v>227</v>
      </c>
      <c r="C577" t="n">
        <v>6</v>
      </c>
      <c r="D577" t="s">
        <v>228</v>
      </c>
      <c r="E577" t="s">
        <v>36</v>
      </c>
      <c r="F577" t="s">
        <v>229</v>
      </c>
      <c r="G577" t="s">
        <v>230</v>
      </c>
      <c r="H577" t="s">
        <v>231</v>
      </c>
      <c r="I577" t="s">
        <v>232</v>
      </c>
      <c r="J577" t="s">
        <v>233</v>
      </c>
      <c r="K577" t="s">
        <v>234</v>
      </c>
      <c r="L577" t="n">
        <v>191</v>
      </c>
      <c r="M577" t="n">
        <v>0.07000000000000001</v>
      </c>
      <c r="N577" t="n">
        <v>33.7</v>
      </c>
      <c r="O577" t="s">
        <v>235</v>
      </c>
      <c r="P577" t="s">
        <v>236</v>
      </c>
      <c r="Q577" t="s">
        <v>237</v>
      </c>
      <c r="R577" t="s">
        <v>231</v>
      </c>
      <c r="S577" t="s">
        <v>232</v>
      </c>
    </row>
    <row r="578" spans="1:19">
      <c r="A578" s="1" t="n">
        <v>33877</v>
      </c>
      <c r="B578" t="s">
        <v>227</v>
      </c>
      <c r="C578" t="n">
        <v>7</v>
      </c>
      <c r="D578" t="s">
        <v>228</v>
      </c>
      <c r="E578" t="s">
        <v>36</v>
      </c>
      <c r="F578" t="s">
        <v>229</v>
      </c>
      <c r="G578" t="s">
        <v>230</v>
      </c>
      <c r="H578" t="s">
        <v>231</v>
      </c>
      <c r="I578" t="s">
        <v>232</v>
      </c>
      <c r="J578" t="s">
        <v>261</v>
      </c>
      <c r="K578" t="s">
        <v>262</v>
      </c>
      <c r="L578" t="n">
        <v>225</v>
      </c>
      <c r="M578" t="n">
        <v>0.02</v>
      </c>
      <c r="N578" t="n">
        <v>46.9</v>
      </c>
      <c r="O578" t="s">
        <v>235</v>
      </c>
      <c r="P578" t="s">
        <v>236</v>
      </c>
      <c r="Q578" t="s">
        <v>237</v>
      </c>
      <c r="R578" t="s">
        <v>231</v>
      </c>
      <c r="S578" t="s">
        <v>232</v>
      </c>
    </row>
    <row r="579" spans="1:19">
      <c r="A579" s="1" t="n">
        <v>33877</v>
      </c>
      <c r="B579" t="s">
        <v>227</v>
      </c>
      <c r="C579" t="n">
        <v>8</v>
      </c>
      <c r="D579" t="s">
        <v>228</v>
      </c>
      <c r="E579" t="s">
        <v>36</v>
      </c>
      <c r="F579" t="s">
        <v>229</v>
      </c>
      <c r="G579" t="s">
        <v>230</v>
      </c>
      <c r="H579" t="s">
        <v>231</v>
      </c>
      <c r="I579" t="s">
        <v>232</v>
      </c>
      <c r="J579" t="s">
        <v>240</v>
      </c>
      <c r="K579" t="s">
        <v>241</v>
      </c>
      <c r="L579" t="n">
        <v>66</v>
      </c>
      <c r="M579" t="n">
        <v>5.5</v>
      </c>
      <c r="N579" t="n">
        <v>9.699999999999999</v>
      </c>
      <c r="O579" t="s">
        <v>235</v>
      </c>
      <c r="P579" t="s">
        <v>236</v>
      </c>
      <c r="Q579" t="s">
        <v>237</v>
      </c>
      <c r="R579" t="s">
        <v>231</v>
      </c>
      <c r="S579" t="s">
        <v>232</v>
      </c>
    </row>
    <row r="580" spans="1:19">
      <c r="A580" s="1" t="n">
        <v>33877</v>
      </c>
      <c r="B580" t="s">
        <v>271</v>
      </c>
      <c r="C580" t="n">
        <v>1</v>
      </c>
      <c r="D580" t="s">
        <v>228</v>
      </c>
      <c r="E580" t="s">
        <v>36</v>
      </c>
      <c r="F580" t="s">
        <v>229</v>
      </c>
      <c r="G580" t="s">
        <v>230</v>
      </c>
      <c r="H580" t="s">
        <v>231</v>
      </c>
      <c r="I580" t="s">
        <v>232</v>
      </c>
      <c r="J580" t="s">
        <v>305</v>
      </c>
      <c r="K580" t="s">
        <v>306</v>
      </c>
      <c r="L580" t="n">
        <v>465</v>
      </c>
      <c r="M580" t="n">
        <v>0.02</v>
      </c>
      <c r="N580" t="n">
        <v>43.2</v>
      </c>
      <c r="O580" t="s">
        <v>269</v>
      </c>
      <c r="P580" t="s">
        <v>270</v>
      </c>
      <c r="Q580" t="s">
        <v>237</v>
      </c>
      <c r="R580" t="s">
        <v>231</v>
      </c>
      <c r="S580" t="s">
        <v>232</v>
      </c>
    </row>
    <row r="581" spans="1:19">
      <c r="A581" s="1" t="n">
        <v>33877</v>
      </c>
      <c r="B581" t="s">
        <v>271</v>
      </c>
      <c r="C581" t="n">
        <v>2</v>
      </c>
      <c r="D581" t="s">
        <v>228</v>
      </c>
      <c r="E581" t="s">
        <v>36</v>
      </c>
      <c r="F581" t="s">
        <v>229</v>
      </c>
      <c r="G581" t="s">
        <v>230</v>
      </c>
      <c r="H581" t="s">
        <v>231</v>
      </c>
      <c r="I581" t="s">
        <v>232</v>
      </c>
      <c r="J581" t="s">
        <v>233</v>
      </c>
      <c r="K581" t="s">
        <v>234</v>
      </c>
      <c r="L581" t="n">
        <v>266</v>
      </c>
      <c r="M581" t="n">
        <v>0.2</v>
      </c>
      <c r="N581" t="n">
        <v>20.7</v>
      </c>
      <c r="O581" t="s">
        <v>269</v>
      </c>
      <c r="P581" t="s">
        <v>270</v>
      </c>
      <c r="Q581" t="s">
        <v>237</v>
      </c>
      <c r="R581" t="s">
        <v>231</v>
      </c>
      <c r="S581" t="s">
        <v>232</v>
      </c>
    </row>
    <row r="582" spans="1:19">
      <c r="A582" s="1" t="n">
        <v>33877</v>
      </c>
      <c r="B582" t="s">
        <v>271</v>
      </c>
      <c r="C582" t="n">
        <v>3</v>
      </c>
      <c r="D582" t="s">
        <v>228</v>
      </c>
      <c r="E582" t="s">
        <v>36</v>
      </c>
      <c r="F582" t="s">
        <v>229</v>
      </c>
      <c r="G582" t="s">
        <v>230</v>
      </c>
      <c r="H582" t="s">
        <v>231</v>
      </c>
      <c r="I582" t="s">
        <v>232</v>
      </c>
      <c r="J582" t="s">
        <v>261</v>
      </c>
      <c r="K582" t="s">
        <v>262</v>
      </c>
      <c r="L582" t="n">
        <v>275</v>
      </c>
      <c r="M582" t="n">
        <v>0.01</v>
      </c>
      <c r="N582" t="n">
        <v>46</v>
      </c>
      <c r="O582" t="s">
        <v>269</v>
      </c>
      <c r="P582" t="s">
        <v>270</v>
      </c>
      <c r="Q582" t="s">
        <v>237</v>
      </c>
      <c r="R582" t="s">
        <v>231</v>
      </c>
      <c r="S582" t="s">
        <v>232</v>
      </c>
    </row>
    <row r="583" spans="1:19">
      <c r="A583" s="1" t="n">
        <v>33908</v>
      </c>
      <c r="B583" t="s">
        <v>227</v>
      </c>
      <c r="C583" t="n">
        <v>1</v>
      </c>
      <c r="D583" t="s">
        <v>228</v>
      </c>
      <c r="E583" t="s">
        <v>36</v>
      </c>
      <c r="F583" t="s">
        <v>229</v>
      </c>
      <c r="G583" t="s">
        <v>230</v>
      </c>
      <c r="H583" t="s">
        <v>231</v>
      </c>
      <c r="I583" t="s">
        <v>232</v>
      </c>
      <c r="J583" t="s">
        <v>233</v>
      </c>
      <c r="K583" t="s">
        <v>234</v>
      </c>
      <c r="L583" t="n">
        <v>250</v>
      </c>
      <c r="M583" t="n">
        <v>0.09</v>
      </c>
      <c r="N583" t="n">
        <v>37</v>
      </c>
      <c r="O583" t="s">
        <v>235</v>
      </c>
      <c r="P583" t="s">
        <v>236</v>
      </c>
      <c r="Q583" t="s">
        <v>237</v>
      </c>
      <c r="R583" t="s">
        <v>231</v>
      </c>
      <c r="S583" t="s">
        <v>232</v>
      </c>
    </row>
    <row r="584" spans="1:19">
      <c r="A584" s="1" t="n">
        <v>33908</v>
      </c>
      <c r="B584" t="s">
        <v>227</v>
      </c>
      <c r="C584" t="n">
        <v>2</v>
      </c>
      <c r="D584" t="s">
        <v>228</v>
      </c>
      <c r="E584" t="s">
        <v>36</v>
      </c>
      <c r="F584" t="s">
        <v>229</v>
      </c>
      <c r="G584" t="s">
        <v>230</v>
      </c>
      <c r="H584" t="s">
        <v>231</v>
      </c>
      <c r="I584" t="s">
        <v>232</v>
      </c>
      <c r="J584" t="s">
        <v>233</v>
      </c>
      <c r="K584" t="s">
        <v>234</v>
      </c>
      <c r="L584" t="n">
        <v>241</v>
      </c>
      <c r="M584" t="n">
        <v>0.14</v>
      </c>
      <c r="N584" t="n">
        <v>21.1</v>
      </c>
      <c r="O584" t="s">
        <v>235</v>
      </c>
      <c r="P584" t="s">
        <v>236</v>
      </c>
      <c r="Q584" t="s">
        <v>237</v>
      </c>
      <c r="R584" t="s">
        <v>231</v>
      </c>
      <c r="S584" t="s">
        <v>232</v>
      </c>
    </row>
    <row r="585" spans="1:19">
      <c r="A585" s="1" t="n">
        <v>33908</v>
      </c>
      <c r="B585" t="s">
        <v>227</v>
      </c>
      <c r="C585" t="n">
        <v>3</v>
      </c>
      <c r="D585" t="s">
        <v>228</v>
      </c>
      <c r="E585" t="s">
        <v>36</v>
      </c>
      <c r="F585" t="s">
        <v>229</v>
      </c>
      <c r="G585" t="s">
        <v>230</v>
      </c>
      <c r="H585" t="s">
        <v>231</v>
      </c>
      <c r="I585" t="s">
        <v>232</v>
      </c>
      <c r="J585" t="s">
        <v>233</v>
      </c>
      <c r="K585" t="s">
        <v>234</v>
      </c>
      <c r="L585" t="n">
        <v>214</v>
      </c>
      <c r="M585" t="n">
        <v>0.07000000000000001</v>
      </c>
      <c r="N585" t="n">
        <v>33.9</v>
      </c>
      <c r="O585" t="s">
        <v>235</v>
      </c>
      <c r="P585" t="s">
        <v>236</v>
      </c>
      <c r="Q585" t="s">
        <v>237</v>
      </c>
      <c r="R585" t="s">
        <v>231</v>
      </c>
      <c r="S585" t="s">
        <v>232</v>
      </c>
    </row>
    <row r="586" spans="1:19">
      <c r="A586" s="1" t="n">
        <v>33908</v>
      </c>
      <c r="B586" t="s">
        <v>227</v>
      </c>
      <c r="C586" t="n">
        <v>4</v>
      </c>
      <c r="D586" t="s">
        <v>228</v>
      </c>
      <c r="E586" t="s">
        <v>36</v>
      </c>
      <c r="F586" t="s">
        <v>229</v>
      </c>
      <c r="G586" t="s">
        <v>230</v>
      </c>
      <c r="H586" t="s">
        <v>231</v>
      </c>
      <c r="I586" t="s">
        <v>232</v>
      </c>
      <c r="J586" t="s">
        <v>233</v>
      </c>
      <c r="K586" t="s">
        <v>234</v>
      </c>
      <c r="L586" t="n">
        <v>193</v>
      </c>
      <c r="M586" t="n">
        <v>0.09</v>
      </c>
      <c r="N586" t="n">
        <v>37.3</v>
      </c>
      <c r="O586" t="s">
        <v>235</v>
      </c>
      <c r="P586" t="s">
        <v>236</v>
      </c>
      <c r="Q586" t="s">
        <v>237</v>
      </c>
      <c r="R586" t="s">
        <v>231</v>
      </c>
      <c r="S586" t="s">
        <v>232</v>
      </c>
    </row>
    <row r="587" spans="1:19">
      <c r="A587" s="1" t="n">
        <v>33908</v>
      </c>
      <c r="B587" t="s">
        <v>227</v>
      </c>
      <c r="C587" t="n">
        <v>5</v>
      </c>
      <c r="D587" t="s">
        <v>228</v>
      </c>
      <c r="E587" t="s">
        <v>36</v>
      </c>
      <c r="F587" t="s">
        <v>229</v>
      </c>
      <c r="G587" t="s">
        <v>230</v>
      </c>
      <c r="H587" t="s">
        <v>231</v>
      </c>
      <c r="I587" t="s">
        <v>232</v>
      </c>
      <c r="J587" t="s">
        <v>261</v>
      </c>
      <c r="K587" t="s">
        <v>262</v>
      </c>
      <c r="L587" t="n">
        <v>229</v>
      </c>
      <c r="M587" t="n">
        <v>0.02</v>
      </c>
      <c r="N587" t="n">
        <v>47</v>
      </c>
      <c r="O587" t="s">
        <v>235</v>
      </c>
      <c r="P587" t="s">
        <v>236</v>
      </c>
      <c r="Q587" t="s">
        <v>237</v>
      </c>
      <c r="R587" t="s">
        <v>231</v>
      </c>
      <c r="S587" t="s">
        <v>232</v>
      </c>
    </row>
    <row r="588" spans="1:19">
      <c r="A588" s="1" t="n">
        <v>33908</v>
      </c>
      <c r="B588" t="s">
        <v>227</v>
      </c>
      <c r="C588" t="n">
        <v>6</v>
      </c>
      <c r="D588" t="s">
        <v>228</v>
      </c>
      <c r="E588" t="s">
        <v>36</v>
      </c>
      <c r="F588" t="s">
        <v>229</v>
      </c>
      <c r="G588" t="s">
        <v>230</v>
      </c>
      <c r="H588" t="s">
        <v>231</v>
      </c>
      <c r="I588" t="s">
        <v>232</v>
      </c>
      <c r="J588" t="s">
        <v>233</v>
      </c>
      <c r="K588" t="s">
        <v>234</v>
      </c>
      <c r="L588" t="n">
        <v>130</v>
      </c>
      <c r="M588" t="n">
        <v>0.07000000000000001</v>
      </c>
      <c r="N588" t="n">
        <v>33.6</v>
      </c>
      <c r="O588" t="s">
        <v>235</v>
      </c>
      <c r="P588" t="s">
        <v>236</v>
      </c>
      <c r="Q588" t="s">
        <v>237</v>
      </c>
      <c r="R588" t="s">
        <v>231</v>
      </c>
      <c r="S588" t="s">
        <v>232</v>
      </c>
    </row>
    <row r="589" spans="1:19">
      <c r="A589" s="1" t="n">
        <v>33908</v>
      </c>
      <c r="B589" t="s">
        <v>271</v>
      </c>
      <c r="C589" t="n">
        <v>2</v>
      </c>
      <c r="D589" t="s">
        <v>257</v>
      </c>
      <c r="E589" t="s">
        <v>258</v>
      </c>
      <c r="F589" t="s">
        <v>229</v>
      </c>
      <c r="G589" t="s">
        <v>230</v>
      </c>
      <c r="H589" t="s">
        <v>231</v>
      </c>
      <c r="I589" t="s">
        <v>232</v>
      </c>
      <c r="J589" t="s">
        <v>233</v>
      </c>
      <c r="K589" t="s">
        <v>234</v>
      </c>
      <c r="L589" t="n">
        <v>94</v>
      </c>
      <c r="M589" t="n">
        <v>0.15</v>
      </c>
      <c r="N589" t="n">
        <v>0</v>
      </c>
    </row>
    <row r="590" spans="1:19">
      <c r="A590" s="1" t="n">
        <v>33908</v>
      </c>
      <c r="B590" t="s">
        <v>271</v>
      </c>
      <c r="C590" t="n">
        <v>3</v>
      </c>
      <c r="D590" t="s">
        <v>228</v>
      </c>
      <c r="E590" t="s">
        <v>36</v>
      </c>
      <c r="F590" t="s">
        <v>229</v>
      </c>
      <c r="G590" t="s">
        <v>230</v>
      </c>
      <c r="H590" t="s">
        <v>231</v>
      </c>
      <c r="I590" t="s">
        <v>232</v>
      </c>
      <c r="J590" t="s">
        <v>277</v>
      </c>
      <c r="K590" t="s">
        <v>278</v>
      </c>
      <c r="L590" t="n">
        <v>350</v>
      </c>
      <c r="M590" t="n">
        <v>0.01</v>
      </c>
      <c r="N590" t="n">
        <v>42.1</v>
      </c>
      <c r="O590" t="s">
        <v>269</v>
      </c>
      <c r="P590" t="s">
        <v>270</v>
      </c>
      <c r="Q590" t="s">
        <v>237</v>
      </c>
      <c r="R590" t="s">
        <v>231</v>
      </c>
      <c r="S590" t="s">
        <v>232</v>
      </c>
    </row>
    <row r="591" spans="1:19">
      <c r="A591" s="1" t="n">
        <v>33908</v>
      </c>
      <c r="B591" t="s">
        <v>271</v>
      </c>
      <c r="C591" t="n">
        <v>4</v>
      </c>
      <c r="D591" t="s">
        <v>228</v>
      </c>
      <c r="E591" t="s">
        <v>36</v>
      </c>
      <c r="F591" t="s">
        <v>229</v>
      </c>
      <c r="G591" t="s">
        <v>230</v>
      </c>
      <c r="H591" t="s">
        <v>231</v>
      </c>
      <c r="I591" t="s">
        <v>232</v>
      </c>
      <c r="J591" t="s">
        <v>267</v>
      </c>
      <c r="K591" t="s">
        <v>268</v>
      </c>
      <c r="L591" t="n">
        <v>580</v>
      </c>
      <c r="M591" t="n">
        <v>0.6</v>
      </c>
      <c r="N591" t="n">
        <v>32.1</v>
      </c>
      <c r="O591" t="s">
        <v>269</v>
      </c>
      <c r="P591" t="s">
        <v>270</v>
      </c>
      <c r="Q591" t="s">
        <v>237</v>
      </c>
      <c r="R591" t="s">
        <v>231</v>
      </c>
      <c r="S591" t="s">
        <v>232</v>
      </c>
    </row>
    <row r="592" spans="1:19">
      <c r="A592" s="1" t="n">
        <v>33908</v>
      </c>
      <c r="B592" t="s">
        <v>271</v>
      </c>
      <c r="C592" t="n">
        <v>5</v>
      </c>
      <c r="D592" t="s">
        <v>228</v>
      </c>
      <c r="E592" t="s">
        <v>36</v>
      </c>
      <c r="F592" t="s">
        <v>229</v>
      </c>
      <c r="G592" t="s">
        <v>230</v>
      </c>
      <c r="H592" t="s">
        <v>231</v>
      </c>
      <c r="I592" t="s">
        <v>232</v>
      </c>
      <c r="J592" t="s">
        <v>233</v>
      </c>
      <c r="K592" t="s">
        <v>234</v>
      </c>
      <c r="L592" t="n">
        <v>318</v>
      </c>
      <c r="M592" t="n">
        <v>0.17</v>
      </c>
      <c r="N592" t="n">
        <v>20.9</v>
      </c>
      <c r="O592" t="s">
        <v>269</v>
      </c>
      <c r="P592" t="s">
        <v>270</v>
      </c>
      <c r="Q592" t="s">
        <v>237</v>
      </c>
      <c r="R592" t="s">
        <v>231</v>
      </c>
      <c r="S592" t="s">
        <v>232</v>
      </c>
    </row>
    <row r="593" spans="1:19">
      <c r="A593" s="1" t="n">
        <v>33938</v>
      </c>
      <c r="B593" t="s">
        <v>227</v>
      </c>
      <c r="C593" t="n">
        <v>1</v>
      </c>
      <c r="D593" t="s">
        <v>228</v>
      </c>
      <c r="E593" t="s">
        <v>36</v>
      </c>
      <c r="F593" t="s">
        <v>229</v>
      </c>
      <c r="G593" t="s">
        <v>230</v>
      </c>
      <c r="H593" t="s">
        <v>231</v>
      </c>
      <c r="I593" t="s">
        <v>232</v>
      </c>
      <c r="J593" t="s">
        <v>277</v>
      </c>
      <c r="K593" t="s">
        <v>278</v>
      </c>
      <c r="L593" t="n">
        <v>227</v>
      </c>
      <c r="M593" t="n">
        <v>0.02</v>
      </c>
      <c r="N593" t="n">
        <v>48.7</v>
      </c>
      <c r="O593" t="s">
        <v>235</v>
      </c>
      <c r="P593" t="s">
        <v>236</v>
      </c>
      <c r="Q593" t="s">
        <v>237</v>
      </c>
      <c r="R593" t="s">
        <v>231</v>
      </c>
      <c r="S593" t="s">
        <v>232</v>
      </c>
    </row>
    <row r="594" spans="1:19">
      <c r="A594" s="1" t="n">
        <v>33938</v>
      </c>
      <c r="B594" t="s">
        <v>227</v>
      </c>
      <c r="C594" t="n">
        <v>3</v>
      </c>
      <c r="D594" t="s">
        <v>228</v>
      </c>
      <c r="E594" t="s">
        <v>36</v>
      </c>
      <c r="F594" t="s">
        <v>229</v>
      </c>
      <c r="G594" t="s">
        <v>230</v>
      </c>
      <c r="H594" t="s">
        <v>231</v>
      </c>
      <c r="I594" t="s">
        <v>232</v>
      </c>
      <c r="J594" t="s">
        <v>233</v>
      </c>
      <c r="K594" t="s">
        <v>234</v>
      </c>
      <c r="L594" t="n">
        <v>223</v>
      </c>
      <c r="M594" t="n">
        <v>0.07000000000000001</v>
      </c>
      <c r="N594" t="n">
        <v>33.3</v>
      </c>
      <c r="O594" t="s">
        <v>235</v>
      </c>
      <c r="P594" t="s">
        <v>236</v>
      </c>
      <c r="Q594" t="s">
        <v>237</v>
      </c>
      <c r="R594" t="s">
        <v>231</v>
      </c>
      <c r="S594" t="s">
        <v>232</v>
      </c>
    </row>
    <row r="595" spans="1:19">
      <c r="A595" s="1" t="n">
        <v>33938</v>
      </c>
      <c r="B595" t="s">
        <v>227</v>
      </c>
      <c r="C595" t="n">
        <v>4</v>
      </c>
      <c r="D595" t="s">
        <v>228</v>
      </c>
      <c r="E595" t="s">
        <v>36</v>
      </c>
      <c r="F595" t="s">
        <v>229</v>
      </c>
      <c r="G595" t="s">
        <v>230</v>
      </c>
      <c r="H595" t="s">
        <v>231</v>
      </c>
      <c r="I595" t="s">
        <v>232</v>
      </c>
      <c r="J595" t="s">
        <v>233</v>
      </c>
      <c r="K595" t="s">
        <v>234</v>
      </c>
      <c r="L595" t="n">
        <v>454</v>
      </c>
      <c r="M595" t="n">
        <v>0.07000000000000001</v>
      </c>
      <c r="N595" t="n">
        <v>33</v>
      </c>
      <c r="O595" t="s">
        <v>235</v>
      </c>
      <c r="P595" t="s">
        <v>236</v>
      </c>
      <c r="Q595" t="s">
        <v>237</v>
      </c>
      <c r="R595" t="s">
        <v>231</v>
      </c>
      <c r="S595" t="s">
        <v>232</v>
      </c>
    </row>
    <row r="596" spans="1:19">
      <c r="A596" s="1" t="n">
        <v>33938</v>
      </c>
      <c r="B596" t="s">
        <v>227</v>
      </c>
      <c r="C596" t="n">
        <v>5</v>
      </c>
      <c r="D596" t="s">
        <v>228</v>
      </c>
      <c r="E596" t="s">
        <v>36</v>
      </c>
      <c r="F596" t="s">
        <v>229</v>
      </c>
      <c r="G596" t="s">
        <v>230</v>
      </c>
      <c r="H596" t="s">
        <v>231</v>
      </c>
      <c r="I596" t="s">
        <v>232</v>
      </c>
      <c r="J596" t="s">
        <v>233</v>
      </c>
      <c r="K596" t="s">
        <v>234</v>
      </c>
      <c r="L596" t="n">
        <v>13</v>
      </c>
      <c r="M596" t="n">
        <v>0.14</v>
      </c>
      <c r="N596" t="n">
        <v>21.5</v>
      </c>
      <c r="O596" t="s">
        <v>235</v>
      </c>
      <c r="P596" t="s">
        <v>236</v>
      </c>
      <c r="Q596" t="s">
        <v>237</v>
      </c>
      <c r="R596" t="s">
        <v>231</v>
      </c>
      <c r="S596" t="s">
        <v>232</v>
      </c>
    </row>
    <row r="597" spans="1:19">
      <c r="A597" s="1" t="n">
        <v>33938</v>
      </c>
      <c r="B597" t="s">
        <v>271</v>
      </c>
      <c r="C597" t="n">
        <v>2</v>
      </c>
      <c r="D597" t="s">
        <v>259</v>
      </c>
      <c r="E597" t="s">
        <v>260</v>
      </c>
      <c r="F597" t="s">
        <v>229</v>
      </c>
      <c r="G597" t="s">
        <v>230</v>
      </c>
      <c r="H597" t="s">
        <v>231</v>
      </c>
      <c r="I597" t="s">
        <v>232</v>
      </c>
      <c r="J597" t="s">
        <v>277</v>
      </c>
      <c r="K597" t="s">
        <v>278</v>
      </c>
      <c r="L597" t="n">
        <v>106</v>
      </c>
      <c r="M597" t="n">
        <v>0.76</v>
      </c>
      <c r="N597" t="n">
        <v>0</v>
      </c>
    </row>
    <row r="598" spans="1:19">
      <c r="A598" s="1" t="n">
        <v>33938</v>
      </c>
      <c r="B598" t="s">
        <v>271</v>
      </c>
      <c r="C598" t="n">
        <v>3</v>
      </c>
      <c r="D598" t="s">
        <v>228</v>
      </c>
      <c r="E598" t="s">
        <v>36</v>
      </c>
      <c r="F598" t="s">
        <v>229</v>
      </c>
      <c r="G598" t="s">
        <v>230</v>
      </c>
      <c r="H598" t="s">
        <v>231</v>
      </c>
      <c r="I598" t="s">
        <v>232</v>
      </c>
      <c r="J598" t="s">
        <v>277</v>
      </c>
      <c r="K598" t="s">
        <v>278</v>
      </c>
      <c r="L598" t="n">
        <v>238</v>
      </c>
      <c r="M598" t="n">
        <v>0.04</v>
      </c>
      <c r="N598" t="n">
        <v>46.6</v>
      </c>
      <c r="O598" t="s">
        <v>269</v>
      </c>
      <c r="P598" t="s">
        <v>270</v>
      </c>
      <c r="Q598" t="s">
        <v>237</v>
      </c>
      <c r="R598" t="s">
        <v>231</v>
      </c>
      <c r="S598" t="s">
        <v>232</v>
      </c>
    </row>
    <row r="599" spans="1:19">
      <c r="A599" s="1" t="n">
        <v>33938</v>
      </c>
      <c r="B599" t="s">
        <v>271</v>
      </c>
      <c r="C599" t="n">
        <v>4</v>
      </c>
      <c r="D599" t="s">
        <v>228</v>
      </c>
      <c r="E599" t="s">
        <v>36</v>
      </c>
      <c r="F599" t="s">
        <v>229</v>
      </c>
      <c r="G599" t="s">
        <v>230</v>
      </c>
      <c r="H599" t="s">
        <v>231</v>
      </c>
      <c r="I599" t="s">
        <v>232</v>
      </c>
      <c r="J599" t="s">
        <v>277</v>
      </c>
      <c r="K599" t="s">
        <v>278</v>
      </c>
      <c r="L599" t="n">
        <v>287</v>
      </c>
      <c r="M599" t="n">
        <v>0.2</v>
      </c>
      <c r="N599" t="n">
        <v>46.9</v>
      </c>
      <c r="O599" t="s">
        <v>269</v>
      </c>
      <c r="P599" t="s">
        <v>270</v>
      </c>
      <c r="Q599" t="s">
        <v>237</v>
      </c>
      <c r="R599" t="s">
        <v>231</v>
      </c>
      <c r="S599" t="s">
        <v>232</v>
      </c>
    </row>
    <row r="600" spans="1:19">
      <c r="A600" s="1" t="n">
        <v>33938</v>
      </c>
      <c r="B600" t="s">
        <v>271</v>
      </c>
      <c r="C600" t="n">
        <v>5</v>
      </c>
      <c r="D600" t="s">
        <v>228</v>
      </c>
      <c r="E600" t="s">
        <v>36</v>
      </c>
      <c r="F600" t="s">
        <v>229</v>
      </c>
      <c r="G600" t="s">
        <v>230</v>
      </c>
      <c r="H600" t="s">
        <v>231</v>
      </c>
      <c r="I600" t="s">
        <v>232</v>
      </c>
      <c r="J600" t="s">
        <v>305</v>
      </c>
      <c r="K600" t="s">
        <v>306</v>
      </c>
      <c r="L600" t="n">
        <v>277</v>
      </c>
      <c r="M600" t="n">
        <v>0.01</v>
      </c>
      <c r="N600" t="n">
        <v>43.6</v>
      </c>
      <c r="O600" t="s">
        <v>269</v>
      </c>
      <c r="P600" t="s">
        <v>270</v>
      </c>
      <c r="Q600" t="s">
        <v>237</v>
      </c>
      <c r="R600" t="s">
        <v>231</v>
      </c>
      <c r="S600" t="s">
        <v>232</v>
      </c>
    </row>
    <row r="601" spans="1:19">
      <c r="A601" s="1" t="n">
        <v>33969</v>
      </c>
      <c r="B601" t="s">
        <v>227</v>
      </c>
      <c r="C601" t="n">
        <v>3</v>
      </c>
      <c r="D601" t="s">
        <v>228</v>
      </c>
      <c r="E601" t="s">
        <v>36</v>
      </c>
      <c r="F601" t="s">
        <v>229</v>
      </c>
      <c r="G601" t="s">
        <v>230</v>
      </c>
      <c r="H601" t="s">
        <v>231</v>
      </c>
      <c r="I601" t="s">
        <v>232</v>
      </c>
      <c r="J601" t="s">
        <v>297</v>
      </c>
      <c r="K601" t="s">
        <v>298</v>
      </c>
      <c r="L601" t="n">
        <v>375</v>
      </c>
      <c r="M601" t="n">
        <v>0.18</v>
      </c>
      <c r="N601" t="n">
        <v>27.3</v>
      </c>
      <c r="O601" t="s">
        <v>235</v>
      </c>
      <c r="P601" t="s">
        <v>236</v>
      </c>
      <c r="Q601" t="s">
        <v>237</v>
      </c>
      <c r="R601" t="s">
        <v>231</v>
      </c>
      <c r="S601" t="s">
        <v>232</v>
      </c>
    </row>
    <row r="602" spans="1:19">
      <c r="A602" s="1" t="n">
        <v>33969</v>
      </c>
      <c r="B602" t="s">
        <v>227</v>
      </c>
      <c r="C602" t="n">
        <v>4</v>
      </c>
      <c r="D602" t="s">
        <v>228</v>
      </c>
      <c r="E602" t="s">
        <v>36</v>
      </c>
      <c r="F602" t="s">
        <v>229</v>
      </c>
      <c r="G602" t="s">
        <v>230</v>
      </c>
      <c r="H602" t="s">
        <v>231</v>
      </c>
      <c r="I602" t="s">
        <v>232</v>
      </c>
      <c r="J602" t="s">
        <v>277</v>
      </c>
      <c r="K602" t="s">
        <v>278</v>
      </c>
      <c r="L602" t="n">
        <v>219</v>
      </c>
      <c r="M602" t="n">
        <v>0.02</v>
      </c>
      <c r="N602" t="n">
        <v>48.8</v>
      </c>
      <c r="O602" t="s">
        <v>235</v>
      </c>
      <c r="P602" t="s">
        <v>236</v>
      </c>
      <c r="Q602" t="s">
        <v>237</v>
      </c>
      <c r="R602" t="s">
        <v>231</v>
      </c>
      <c r="S602" t="s">
        <v>232</v>
      </c>
    </row>
    <row r="603" spans="1:19">
      <c r="A603" s="1" t="n">
        <v>33969</v>
      </c>
      <c r="B603" t="s">
        <v>227</v>
      </c>
      <c r="C603" t="n">
        <v>5</v>
      </c>
      <c r="D603" t="s">
        <v>228</v>
      </c>
      <c r="E603" t="s">
        <v>36</v>
      </c>
      <c r="F603" t="s">
        <v>229</v>
      </c>
      <c r="G603" t="s">
        <v>230</v>
      </c>
      <c r="H603" t="s">
        <v>231</v>
      </c>
      <c r="I603" t="s">
        <v>232</v>
      </c>
      <c r="J603" t="s">
        <v>265</v>
      </c>
      <c r="K603" t="s">
        <v>266</v>
      </c>
      <c r="L603" t="n">
        <v>174</v>
      </c>
      <c r="M603" t="n">
        <v>0.19</v>
      </c>
      <c r="N603" t="n">
        <v>38.2</v>
      </c>
      <c r="O603" t="s">
        <v>235</v>
      </c>
      <c r="P603" t="s">
        <v>236</v>
      </c>
      <c r="Q603" t="s">
        <v>237</v>
      </c>
      <c r="R603" t="s">
        <v>231</v>
      </c>
      <c r="S603" t="s">
        <v>232</v>
      </c>
    </row>
    <row r="604" spans="1:19">
      <c r="A604" s="1" t="n">
        <v>33969</v>
      </c>
      <c r="B604" t="s">
        <v>227</v>
      </c>
      <c r="C604" t="n">
        <v>6</v>
      </c>
      <c r="D604" t="s">
        <v>228</v>
      </c>
      <c r="E604" t="s">
        <v>36</v>
      </c>
      <c r="F604" t="s">
        <v>229</v>
      </c>
      <c r="G604" t="s">
        <v>230</v>
      </c>
      <c r="H604" t="s">
        <v>231</v>
      </c>
      <c r="I604" t="s">
        <v>232</v>
      </c>
      <c r="J604" t="s">
        <v>233</v>
      </c>
      <c r="K604" t="s">
        <v>234</v>
      </c>
      <c r="L604" t="n">
        <v>100</v>
      </c>
      <c r="M604" t="n">
        <v>0.04</v>
      </c>
      <c r="N604" t="n">
        <v>39</v>
      </c>
      <c r="O604" t="s">
        <v>235</v>
      </c>
      <c r="P604" t="s">
        <v>236</v>
      </c>
      <c r="Q604" t="s">
        <v>237</v>
      </c>
      <c r="R604" t="s">
        <v>231</v>
      </c>
      <c r="S604" t="s">
        <v>232</v>
      </c>
    </row>
    <row r="605" spans="1:19">
      <c r="A605" s="1" t="n">
        <v>33969</v>
      </c>
      <c r="B605" t="s">
        <v>227</v>
      </c>
      <c r="C605" t="n">
        <v>7</v>
      </c>
      <c r="D605" t="s">
        <v>228</v>
      </c>
      <c r="E605" t="s">
        <v>36</v>
      </c>
      <c r="F605" t="s">
        <v>229</v>
      </c>
      <c r="G605" t="s">
        <v>230</v>
      </c>
      <c r="H605" t="s">
        <v>231</v>
      </c>
      <c r="I605" t="s">
        <v>232</v>
      </c>
      <c r="J605" t="s">
        <v>233</v>
      </c>
      <c r="K605" t="s">
        <v>234</v>
      </c>
      <c r="L605" t="n">
        <v>327</v>
      </c>
      <c r="M605" t="n">
        <v>0.04</v>
      </c>
      <c r="N605" t="n">
        <v>37.2</v>
      </c>
      <c r="O605" t="s">
        <v>235</v>
      </c>
      <c r="P605" t="s">
        <v>236</v>
      </c>
      <c r="Q605" t="s">
        <v>237</v>
      </c>
      <c r="R605" t="s">
        <v>231</v>
      </c>
      <c r="S605" t="s">
        <v>232</v>
      </c>
    </row>
    <row r="606" spans="1:19">
      <c r="A606" s="1" t="n">
        <v>33969</v>
      </c>
      <c r="B606" t="s">
        <v>227</v>
      </c>
      <c r="C606" t="n">
        <v>8</v>
      </c>
      <c r="D606" t="s">
        <v>228</v>
      </c>
      <c r="E606" t="s">
        <v>36</v>
      </c>
      <c r="F606" t="s">
        <v>229</v>
      </c>
      <c r="G606" t="s">
        <v>230</v>
      </c>
      <c r="H606" t="s">
        <v>231</v>
      </c>
      <c r="I606" t="s">
        <v>232</v>
      </c>
      <c r="J606" t="s">
        <v>240</v>
      </c>
      <c r="K606" t="s">
        <v>241</v>
      </c>
      <c r="L606" t="n">
        <v>27</v>
      </c>
      <c r="M606" t="n">
        <v>5.4</v>
      </c>
      <c r="N606" t="n">
        <v>9.9</v>
      </c>
      <c r="O606" t="s">
        <v>235</v>
      </c>
      <c r="P606" t="s">
        <v>236</v>
      </c>
      <c r="Q606" t="s">
        <v>237</v>
      </c>
      <c r="R606" t="s">
        <v>231</v>
      </c>
      <c r="S606" t="s">
        <v>232</v>
      </c>
    </row>
    <row r="607" spans="1:19">
      <c r="A607" s="1" t="n">
        <v>33969</v>
      </c>
      <c r="B607" t="s">
        <v>271</v>
      </c>
      <c r="C607" t="n">
        <v>1</v>
      </c>
      <c r="D607" t="s">
        <v>228</v>
      </c>
      <c r="E607" t="s">
        <v>36</v>
      </c>
      <c r="F607" t="s">
        <v>229</v>
      </c>
      <c r="G607" t="s">
        <v>230</v>
      </c>
      <c r="H607" t="s">
        <v>231</v>
      </c>
      <c r="I607" t="s">
        <v>232</v>
      </c>
      <c r="J607" t="s">
        <v>277</v>
      </c>
      <c r="K607" t="s">
        <v>278</v>
      </c>
      <c r="L607" t="n">
        <v>325</v>
      </c>
      <c r="M607" t="n">
        <v>0.09</v>
      </c>
      <c r="N607" t="n">
        <v>47.1</v>
      </c>
      <c r="O607" t="s">
        <v>269</v>
      </c>
      <c r="P607" t="s">
        <v>270</v>
      </c>
      <c r="Q607" t="s">
        <v>237</v>
      </c>
      <c r="R607" t="s">
        <v>231</v>
      </c>
      <c r="S607" t="s">
        <v>232</v>
      </c>
    </row>
    <row r="608" spans="1:19">
      <c r="A608" s="1" t="n">
        <v>33969</v>
      </c>
      <c r="B608" t="s">
        <v>271</v>
      </c>
      <c r="C608" t="n">
        <v>2</v>
      </c>
      <c r="D608" t="s">
        <v>228</v>
      </c>
      <c r="E608" t="s">
        <v>36</v>
      </c>
      <c r="F608" t="s">
        <v>229</v>
      </c>
      <c r="G608" t="s">
        <v>230</v>
      </c>
      <c r="H608" t="s">
        <v>231</v>
      </c>
      <c r="I608" t="s">
        <v>232</v>
      </c>
      <c r="J608" t="s">
        <v>267</v>
      </c>
      <c r="K608" t="s">
        <v>268</v>
      </c>
      <c r="L608" t="n">
        <v>246</v>
      </c>
      <c r="M608" t="n">
        <v>0.02</v>
      </c>
      <c r="N608" t="n">
        <v>40.7</v>
      </c>
      <c r="O608" t="s">
        <v>269</v>
      </c>
      <c r="P608" t="s">
        <v>270</v>
      </c>
      <c r="Q608" t="s">
        <v>237</v>
      </c>
      <c r="R608" t="s">
        <v>231</v>
      </c>
      <c r="S608" t="s">
        <v>232</v>
      </c>
    </row>
    <row r="609" spans="1:19">
      <c r="A609" s="1" t="n">
        <v>33969</v>
      </c>
      <c r="B609" t="s">
        <v>271</v>
      </c>
      <c r="C609" t="n">
        <v>3</v>
      </c>
      <c r="D609" t="s">
        <v>228</v>
      </c>
      <c r="E609" t="s">
        <v>36</v>
      </c>
      <c r="F609" t="s">
        <v>229</v>
      </c>
      <c r="G609" t="s">
        <v>230</v>
      </c>
      <c r="H609" t="s">
        <v>231</v>
      </c>
      <c r="I609" t="s">
        <v>232</v>
      </c>
      <c r="J609" t="s">
        <v>233</v>
      </c>
      <c r="K609" t="s">
        <v>234</v>
      </c>
      <c r="L609" t="n">
        <v>437</v>
      </c>
      <c r="M609" t="n">
        <v>0.18</v>
      </c>
      <c r="N609" t="n">
        <v>21</v>
      </c>
      <c r="O609" t="s">
        <v>269</v>
      </c>
      <c r="P609" t="s">
        <v>270</v>
      </c>
      <c r="Q609" t="s">
        <v>237</v>
      </c>
      <c r="R609" t="s">
        <v>231</v>
      </c>
      <c r="S609" t="s">
        <v>232</v>
      </c>
    </row>
    <row r="610" spans="1:19">
      <c r="A610" s="1" t="n">
        <v>33969</v>
      </c>
      <c r="B610" t="s">
        <v>271</v>
      </c>
      <c r="C610" t="n">
        <v>4</v>
      </c>
      <c r="D610" t="s">
        <v>228</v>
      </c>
      <c r="E610" t="s">
        <v>36</v>
      </c>
      <c r="F610" t="s">
        <v>229</v>
      </c>
      <c r="G610" t="s">
        <v>230</v>
      </c>
      <c r="H610" t="s">
        <v>231</v>
      </c>
      <c r="I610" t="s">
        <v>232</v>
      </c>
      <c r="J610" t="s">
        <v>233</v>
      </c>
      <c r="K610" t="s">
        <v>234</v>
      </c>
      <c r="L610" t="n">
        <v>247</v>
      </c>
      <c r="M610" t="n">
        <v>0.21</v>
      </c>
      <c r="N610" t="n">
        <v>22.8</v>
      </c>
      <c r="O610" t="s">
        <v>269</v>
      </c>
      <c r="P610" t="s">
        <v>270</v>
      </c>
      <c r="Q610" t="s">
        <v>237</v>
      </c>
      <c r="R610" t="s">
        <v>231</v>
      </c>
      <c r="S610" t="s">
        <v>232</v>
      </c>
    </row>
    <row r="611" spans="1:19">
      <c r="A611" s="1" t="n">
        <v>34000</v>
      </c>
      <c r="B611" t="s">
        <v>227</v>
      </c>
      <c r="C611" t="n">
        <v>1</v>
      </c>
      <c r="D611" t="s">
        <v>228</v>
      </c>
      <c r="E611" t="s">
        <v>36</v>
      </c>
      <c r="F611" t="s">
        <v>229</v>
      </c>
      <c r="G611" t="s">
        <v>230</v>
      </c>
      <c r="H611" t="s">
        <v>231</v>
      </c>
      <c r="I611" t="s">
        <v>232</v>
      </c>
      <c r="J611" t="s">
        <v>233</v>
      </c>
      <c r="K611" t="s">
        <v>234</v>
      </c>
      <c r="L611" t="n">
        <v>377</v>
      </c>
      <c r="M611" t="n">
        <v>0.07000000000000001</v>
      </c>
      <c r="N611" t="n">
        <v>32.6</v>
      </c>
      <c r="O611" t="s">
        <v>235</v>
      </c>
      <c r="P611" t="s">
        <v>236</v>
      </c>
      <c r="Q611" t="s">
        <v>237</v>
      </c>
      <c r="R611" t="s">
        <v>231</v>
      </c>
      <c r="S611" t="s">
        <v>232</v>
      </c>
    </row>
    <row r="612" spans="1:19">
      <c r="A612" s="1" t="n">
        <v>34000</v>
      </c>
      <c r="B612" t="s">
        <v>242</v>
      </c>
      <c r="C612" t="n">
        <v>1</v>
      </c>
      <c r="D612" t="s">
        <v>238</v>
      </c>
      <c r="E612" t="s">
        <v>239</v>
      </c>
      <c r="F612" t="s">
        <v>307</v>
      </c>
      <c r="G612" t="s">
        <v>308</v>
      </c>
      <c r="H612" t="s">
        <v>231</v>
      </c>
      <c r="I612" t="s">
        <v>232</v>
      </c>
      <c r="J612" t="s">
        <v>277</v>
      </c>
      <c r="K612" t="s">
        <v>278</v>
      </c>
      <c r="L612" t="n">
        <v>1</v>
      </c>
      <c r="M612" t="n">
        <v>0</v>
      </c>
      <c r="N612" t="n">
        <v>0</v>
      </c>
    </row>
    <row r="613" spans="1:19">
      <c r="A613" s="1" t="n">
        <v>34000</v>
      </c>
      <c r="B613" t="s">
        <v>242</v>
      </c>
      <c r="C613" t="n">
        <v>2</v>
      </c>
      <c r="D613" t="s">
        <v>238</v>
      </c>
      <c r="E613" t="s">
        <v>239</v>
      </c>
      <c r="F613" t="s">
        <v>307</v>
      </c>
      <c r="G613" t="s">
        <v>308</v>
      </c>
      <c r="H613" t="s">
        <v>231</v>
      </c>
      <c r="I613" t="s">
        <v>232</v>
      </c>
      <c r="J613" t="s">
        <v>279</v>
      </c>
      <c r="K613" t="s">
        <v>280</v>
      </c>
      <c r="L613" t="n">
        <v>1</v>
      </c>
      <c r="M613" t="n">
        <v>0</v>
      </c>
      <c r="N613" t="n">
        <v>0</v>
      </c>
    </row>
    <row r="614" spans="1:19">
      <c r="A614" s="1" t="n">
        <v>34000</v>
      </c>
      <c r="B614" t="s">
        <v>271</v>
      </c>
      <c r="C614" t="n">
        <v>1</v>
      </c>
      <c r="D614" t="s">
        <v>228</v>
      </c>
      <c r="E614" t="s">
        <v>36</v>
      </c>
      <c r="F614" t="s">
        <v>229</v>
      </c>
      <c r="G614" t="s">
        <v>230</v>
      </c>
      <c r="H614" t="s">
        <v>231</v>
      </c>
      <c r="I614" t="s">
        <v>232</v>
      </c>
      <c r="J614" t="s">
        <v>290</v>
      </c>
      <c r="K614" t="s">
        <v>291</v>
      </c>
      <c r="L614" t="n">
        <v>703</v>
      </c>
      <c r="M614" t="n">
        <v>0.99</v>
      </c>
      <c r="N614" t="n">
        <v>28.8</v>
      </c>
      <c r="O614" t="s">
        <v>269</v>
      </c>
      <c r="P614" t="s">
        <v>270</v>
      </c>
      <c r="Q614" t="s">
        <v>237</v>
      </c>
      <c r="R614" t="s">
        <v>231</v>
      </c>
      <c r="S614" t="s">
        <v>232</v>
      </c>
    </row>
    <row r="615" spans="1:19">
      <c r="A615" s="1" t="n">
        <v>34000</v>
      </c>
      <c r="B615" t="s">
        <v>271</v>
      </c>
      <c r="C615" t="n">
        <v>2</v>
      </c>
      <c r="D615" t="s">
        <v>228</v>
      </c>
      <c r="E615" t="s">
        <v>36</v>
      </c>
      <c r="F615" t="s">
        <v>229</v>
      </c>
      <c r="G615" t="s">
        <v>230</v>
      </c>
      <c r="H615" t="s">
        <v>231</v>
      </c>
      <c r="I615" t="s">
        <v>232</v>
      </c>
      <c r="J615" t="s">
        <v>233</v>
      </c>
      <c r="K615" t="s">
        <v>234</v>
      </c>
      <c r="L615" t="n">
        <v>385</v>
      </c>
      <c r="M615" t="n">
        <v>0.2</v>
      </c>
      <c r="N615" t="n">
        <v>22.4</v>
      </c>
      <c r="O615" t="s">
        <v>269</v>
      </c>
      <c r="P615" t="s">
        <v>270</v>
      </c>
      <c r="Q615" t="s">
        <v>237</v>
      </c>
      <c r="R615" t="s">
        <v>231</v>
      </c>
      <c r="S615" t="s">
        <v>232</v>
      </c>
    </row>
    <row r="616" spans="1:19">
      <c r="A616" s="1" t="n">
        <v>34028</v>
      </c>
      <c r="B616" t="s">
        <v>299</v>
      </c>
      <c r="C616" t="n">
        <v>1</v>
      </c>
      <c r="D616" t="s">
        <v>288</v>
      </c>
      <c r="E616" t="s">
        <v>289</v>
      </c>
      <c r="F616" t="s">
        <v>229</v>
      </c>
      <c r="G616" t="s">
        <v>230</v>
      </c>
      <c r="H616" t="s">
        <v>231</v>
      </c>
      <c r="I616" t="s">
        <v>232</v>
      </c>
      <c r="J616" t="s">
        <v>295</v>
      </c>
      <c r="K616" t="s">
        <v>296</v>
      </c>
      <c r="L616" t="n">
        <v>194</v>
      </c>
      <c r="M616" t="n">
        <v>0</v>
      </c>
      <c r="N616" t="n">
        <v>0</v>
      </c>
    </row>
    <row r="617" spans="1:19">
      <c r="A617" s="1" t="n">
        <v>34028</v>
      </c>
      <c r="B617" t="s">
        <v>227</v>
      </c>
      <c r="C617" t="n">
        <v>2</v>
      </c>
      <c r="D617" t="s">
        <v>228</v>
      </c>
      <c r="E617" t="s">
        <v>36</v>
      </c>
      <c r="F617" t="s">
        <v>229</v>
      </c>
      <c r="G617" t="s">
        <v>230</v>
      </c>
      <c r="H617" t="s">
        <v>231</v>
      </c>
      <c r="I617" t="s">
        <v>232</v>
      </c>
      <c r="J617" t="s">
        <v>265</v>
      </c>
      <c r="K617" t="s">
        <v>266</v>
      </c>
      <c r="L617" t="n">
        <v>128</v>
      </c>
      <c r="M617" t="n">
        <v>0.19</v>
      </c>
      <c r="N617" t="n">
        <v>38.4</v>
      </c>
      <c r="O617" t="s">
        <v>235</v>
      </c>
      <c r="P617" t="s">
        <v>236</v>
      </c>
      <c r="Q617" t="s">
        <v>237</v>
      </c>
      <c r="R617" t="s">
        <v>231</v>
      </c>
      <c r="S617" t="s">
        <v>232</v>
      </c>
    </row>
    <row r="618" spans="1:19">
      <c r="A618" s="1" t="n">
        <v>34028</v>
      </c>
      <c r="B618" t="s">
        <v>227</v>
      </c>
      <c r="C618" t="n">
        <v>3</v>
      </c>
      <c r="D618" t="s">
        <v>228</v>
      </c>
      <c r="E618" t="s">
        <v>36</v>
      </c>
      <c r="F618" t="s">
        <v>229</v>
      </c>
      <c r="G618" t="s">
        <v>230</v>
      </c>
      <c r="H618" t="s">
        <v>231</v>
      </c>
      <c r="I618" t="s">
        <v>232</v>
      </c>
      <c r="J618" t="s">
        <v>233</v>
      </c>
      <c r="K618" t="s">
        <v>234</v>
      </c>
      <c r="L618" t="n">
        <v>174</v>
      </c>
      <c r="M618" t="n">
        <v>0.2</v>
      </c>
      <c r="N618" t="n">
        <v>22.7</v>
      </c>
      <c r="O618" t="s">
        <v>235</v>
      </c>
      <c r="P618" t="s">
        <v>236</v>
      </c>
      <c r="Q618" t="s">
        <v>237</v>
      </c>
      <c r="R618" t="s">
        <v>231</v>
      </c>
      <c r="S618" t="s">
        <v>232</v>
      </c>
    </row>
    <row r="619" spans="1:19">
      <c r="A619" s="1" t="n">
        <v>34028</v>
      </c>
      <c r="B619" t="s">
        <v>227</v>
      </c>
      <c r="C619" t="n">
        <v>4</v>
      </c>
      <c r="D619" t="s">
        <v>228</v>
      </c>
      <c r="E619" t="s">
        <v>36</v>
      </c>
      <c r="F619" t="s">
        <v>229</v>
      </c>
      <c r="G619" t="s">
        <v>230</v>
      </c>
      <c r="H619" t="s">
        <v>231</v>
      </c>
      <c r="I619" t="s">
        <v>232</v>
      </c>
      <c r="J619" t="s">
        <v>233</v>
      </c>
      <c r="K619" t="s">
        <v>234</v>
      </c>
      <c r="L619" t="n">
        <v>149</v>
      </c>
      <c r="M619" t="n">
        <v>0.07000000000000001</v>
      </c>
      <c r="N619" t="n">
        <v>32.5</v>
      </c>
      <c r="O619" t="s">
        <v>235</v>
      </c>
      <c r="P619" t="s">
        <v>236</v>
      </c>
      <c r="Q619" t="s">
        <v>237</v>
      </c>
      <c r="R619" t="s">
        <v>231</v>
      </c>
      <c r="S619" t="s">
        <v>232</v>
      </c>
    </row>
    <row r="620" spans="1:19">
      <c r="A620" s="1" t="n">
        <v>34028</v>
      </c>
      <c r="B620" t="s">
        <v>227</v>
      </c>
      <c r="C620" t="n">
        <v>5</v>
      </c>
      <c r="D620" t="s">
        <v>228</v>
      </c>
      <c r="E620" t="s">
        <v>36</v>
      </c>
      <c r="F620" t="s">
        <v>229</v>
      </c>
      <c r="G620" t="s">
        <v>230</v>
      </c>
      <c r="H620" t="s">
        <v>231</v>
      </c>
      <c r="I620" t="s">
        <v>232</v>
      </c>
      <c r="J620" t="s">
        <v>233</v>
      </c>
      <c r="K620" t="s">
        <v>234</v>
      </c>
      <c r="L620" t="n">
        <v>318</v>
      </c>
      <c r="M620" t="n">
        <v>0.04</v>
      </c>
      <c r="N620" t="n">
        <v>38.1</v>
      </c>
      <c r="O620" t="s">
        <v>235</v>
      </c>
      <c r="P620" t="s">
        <v>236</v>
      </c>
      <c r="Q620" t="s">
        <v>237</v>
      </c>
      <c r="R620" t="s">
        <v>231</v>
      </c>
      <c r="S620" t="s">
        <v>232</v>
      </c>
    </row>
    <row r="621" spans="1:19">
      <c r="A621" s="1" t="n">
        <v>34028</v>
      </c>
      <c r="B621" t="s">
        <v>227</v>
      </c>
      <c r="C621" t="n">
        <v>6</v>
      </c>
      <c r="D621" t="s">
        <v>228</v>
      </c>
      <c r="E621" t="s">
        <v>36</v>
      </c>
      <c r="F621" t="s">
        <v>229</v>
      </c>
      <c r="G621" t="s">
        <v>230</v>
      </c>
      <c r="H621" t="s">
        <v>231</v>
      </c>
      <c r="I621" t="s">
        <v>232</v>
      </c>
      <c r="J621" t="s">
        <v>240</v>
      </c>
      <c r="K621" t="s">
        <v>241</v>
      </c>
      <c r="L621" t="n">
        <v>69</v>
      </c>
      <c r="M621" t="n">
        <v>5.5</v>
      </c>
      <c r="N621" t="n">
        <v>10.7</v>
      </c>
      <c r="O621" t="s">
        <v>235</v>
      </c>
      <c r="P621" t="s">
        <v>236</v>
      </c>
      <c r="Q621" t="s">
        <v>237</v>
      </c>
      <c r="R621" t="s">
        <v>231</v>
      </c>
      <c r="S621" t="s">
        <v>232</v>
      </c>
    </row>
    <row r="622" spans="1:19">
      <c r="A622" s="1" t="n">
        <v>34028</v>
      </c>
      <c r="B622" t="s">
        <v>271</v>
      </c>
      <c r="C622" t="n">
        <v>1</v>
      </c>
      <c r="D622" t="s">
        <v>228</v>
      </c>
      <c r="E622" t="s">
        <v>36</v>
      </c>
      <c r="F622" t="s">
        <v>229</v>
      </c>
      <c r="G622" t="s">
        <v>230</v>
      </c>
      <c r="H622" t="s">
        <v>231</v>
      </c>
      <c r="I622" t="s">
        <v>232</v>
      </c>
      <c r="J622" t="s">
        <v>267</v>
      </c>
      <c r="K622" t="s">
        <v>268</v>
      </c>
      <c r="L622" t="n">
        <v>282</v>
      </c>
      <c r="M622" t="n">
        <v>0.06</v>
      </c>
      <c r="N622" t="n">
        <v>41.6</v>
      </c>
      <c r="O622" t="s">
        <v>269</v>
      </c>
      <c r="P622" t="s">
        <v>270</v>
      </c>
      <c r="Q622" t="s">
        <v>237</v>
      </c>
      <c r="R622" t="s">
        <v>231</v>
      </c>
      <c r="S622" t="s">
        <v>232</v>
      </c>
    </row>
    <row r="623" spans="1:19">
      <c r="A623" s="1" t="n">
        <v>34028</v>
      </c>
      <c r="B623" t="s">
        <v>271</v>
      </c>
      <c r="C623" t="n">
        <v>2</v>
      </c>
      <c r="D623" t="s">
        <v>228</v>
      </c>
      <c r="E623" t="s">
        <v>36</v>
      </c>
      <c r="F623" t="s">
        <v>229</v>
      </c>
      <c r="G623" t="s">
        <v>230</v>
      </c>
      <c r="H623" t="s">
        <v>231</v>
      </c>
      <c r="I623" t="s">
        <v>232</v>
      </c>
      <c r="J623" t="s">
        <v>267</v>
      </c>
      <c r="K623" t="s">
        <v>268</v>
      </c>
      <c r="L623" t="n">
        <v>301</v>
      </c>
      <c r="M623" t="n">
        <v>0.06</v>
      </c>
      <c r="N623" t="n">
        <v>40.8</v>
      </c>
      <c r="O623" t="s">
        <v>269</v>
      </c>
      <c r="P623" t="s">
        <v>270</v>
      </c>
      <c r="Q623" t="s">
        <v>237</v>
      </c>
      <c r="R623" t="s">
        <v>231</v>
      </c>
      <c r="S623" t="s">
        <v>232</v>
      </c>
    </row>
    <row r="624" spans="1:19">
      <c r="A624" s="1" t="n">
        <v>34028</v>
      </c>
      <c r="B624" t="s">
        <v>271</v>
      </c>
      <c r="C624" t="n">
        <v>3</v>
      </c>
      <c r="D624" t="s">
        <v>228</v>
      </c>
      <c r="E624" t="s">
        <v>36</v>
      </c>
      <c r="F624" t="s">
        <v>229</v>
      </c>
      <c r="G624" t="s">
        <v>230</v>
      </c>
      <c r="H624" t="s">
        <v>231</v>
      </c>
      <c r="I624" t="s">
        <v>232</v>
      </c>
      <c r="J624" t="s">
        <v>233</v>
      </c>
      <c r="K624" t="s">
        <v>234</v>
      </c>
      <c r="L624" t="n">
        <v>349</v>
      </c>
      <c r="M624" t="n">
        <v>0.15</v>
      </c>
      <c r="N624" t="n">
        <v>22.8</v>
      </c>
      <c r="O624" t="s">
        <v>269</v>
      </c>
      <c r="P624" t="s">
        <v>270</v>
      </c>
      <c r="Q624" t="s">
        <v>237</v>
      </c>
      <c r="R624" t="s">
        <v>231</v>
      </c>
      <c r="S624" t="s">
        <v>232</v>
      </c>
    </row>
    <row r="625" spans="1:19">
      <c r="A625" s="1" t="n">
        <v>34028</v>
      </c>
      <c r="B625" t="s">
        <v>271</v>
      </c>
      <c r="C625" t="n">
        <v>4</v>
      </c>
      <c r="D625" t="s">
        <v>228</v>
      </c>
      <c r="E625" t="s">
        <v>36</v>
      </c>
      <c r="F625" t="s">
        <v>229</v>
      </c>
      <c r="G625" t="s">
        <v>230</v>
      </c>
      <c r="H625" t="s">
        <v>231</v>
      </c>
      <c r="I625" t="s">
        <v>232</v>
      </c>
      <c r="J625" t="s">
        <v>233</v>
      </c>
      <c r="K625" t="s">
        <v>234</v>
      </c>
      <c r="L625" t="n">
        <v>332</v>
      </c>
      <c r="M625" t="n">
        <v>0.21</v>
      </c>
      <c r="N625" t="n">
        <v>21</v>
      </c>
      <c r="O625" t="s">
        <v>269</v>
      </c>
      <c r="P625" t="s">
        <v>270</v>
      </c>
      <c r="Q625" t="s">
        <v>237</v>
      </c>
      <c r="R625" t="s">
        <v>231</v>
      </c>
      <c r="S625" t="s">
        <v>232</v>
      </c>
    </row>
    <row r="626" spans="1:19">
      <c r="A626" s="1" t="n">
        <v>34059</v>
      </c>
      <c r="B626" t="s">
        <v>227</v>
      </c>
      <c r="C626" t="n">
        <v>1</v>
      </c>
      <c r="D626" t="s">
        <v>228</v>
      </c>
      <c r="E626" t="s">
        <v>36</v>
      </c>
      <c r="F626" t="s">
        <v>229</v>
      </c>
      <c r="G626" t="s">
        <v>230</v>
      </c>
      <c r="H626" t="s">
        <v>231</v>
      </c>
      <c r="I626" t="s">
        <v>232</v>
      </c>
      <c r="J626" t="s">
        <v>233</v>
      </c>
      <c r="K626" t="s">
        <v>234</v>
      </c>
      <c r="L626" t="n">
        <v>165</v>
      </c>
      <c r="M626" t="n">
        <v>0.1</v>
      </c>
      <c r="N626" t="n">
        <v>35</v>
      </c>
      <c r="O626" t="s">
        <v>235</v>
      </c>
      <c r="P626" t="s">
        <v>236</v>
      </c>
      <c r="Q626" t="s">
        <v>237</v>
      </c>
      <c r="R626" t="s">
        <v>231</v>
      </c>
      <c r="S626" t="s">
        <v>232</v>
      </c>
    </row>
    <row r="627" spans="1:19">
      <c r="A627" s="1" t="n">
        <v>34059</v>
      </c>
      <c r="B627" t="s">
        <v>227</v>
      </c>
      <c r="C627" t="n">
        <v>3</v>
      </c>
      <c r="D627" t="s">
        <v>257</v>
      </c>
      <c r="E627" t="s">
        <v>258</v>
      </c>
      <c r="F627" t="s">
        <v>229</v>
      </c>
      <c r="G627" t="s">
        <v>230</v>
      </c>
      <c r="H627" t="s">
        <v>231</v>
      </c>
      <c r="I627" t="s">
        <v>232</v>
      </c>
      <c r="J627" t="s">
        <v>233</v>
      </c>
      <c r="K627" t="s">
        <v>234</v>
      </c>
      <c r="L627" t="n">
        <v>100</v>
      </c>
      <c r="M627" t="n">
        <v>0.09</v>
      </c>
      <c r="N627" t="n">
        <v>0</v>
      </c>
    </row>
    <row r="628" spans="1:19">
      <c r="A628" s="1" t="n">
        <v>34059</v>
      </c>
      <c r="B628" t="s">
        <v>227</v>
      </c>
      <c r="C628" t="n">
        <v>5</v>
      </c>
      <c r="D628" t="s">
        <v>228</v>
      </c>
      <c r="E628" t="s">
        <v>36</v>
      </c>
      <c r="F628" t="s">
        <v>229</v>
      </c>
      <c r="G628" t="s">
        <v>230</v>
      </c>
      <c r="H628" t="s">
        <v>231</v>
      </c>
      <c r="I628" t="s">
        <v>232</v>
      </c>
      <c r="J628" t="s">
        <v>233</v>
      </c>
      <c r="K628" t="s">
        <v>234</v>
      </c>
      <c r="L628" t="n">
        <v>326</v>
      </c>
      <c r="M628" t="n">
        <v>0.04</v>
      </c>
      <c r="N628" t="n">
        <v>37.7</v>
      </c>
      <c r="O628" t="s">
        <v>235</v>
      </c>
      <c r="P628" t="s">
        <v>236</v>
      </c>
      <c r="Q628" t="s">
        <v>237</v>
      </c>
      <c r="R628" t="s">
        <v>231</v>
      </c>
      <c r="S628" t="s">
        <v>232</v>
      </c>
    </row>
    <row r="629" spans="1:19">
      <c r="A629" s="1" t="n">
        <v>34059</v>
      </c>
      <c r="B629" t="s">
        <v>227</v>
      </c>
      <c r="C629" t="n">
        <v>6</v>
      </c>
      <c r="D629" t="s">
        <v>228</v>
      </c>
      <c r="E629" t="s">
        <v>36</v>
      </c>
      <c r="F629" t="s">
        <v>229</v>
      </c>
      <c r="G629" t="s">
        <v>230</v>
      </c>
      <c r="H629" t="s">
        <v>231</v>
      </c>
      <c r="I629" t="s">
        <v>232</v>
      </c>
      <c r="J629" t="s">
        <v>233</v>
      </c>
      <c r="K629" t="s">
        <v>234</v>
      </c>
      <c r="L629" t="n">
        <v>241</v>
      </c>
      <c r="M629" t="n">
        <v>0.02</v>
      </c>
      <c r="N629" t="n">
        <v>46.2</v>
      </c>
      <c r="O629" t="s">
        <v>235</v>
      </c>
      <c r="P629" t="s">
        <v>236</v>
      </c>
      <c r="Q629" t="s">
        <v>237</v>
      </c>
      <c r="R629" t="s">
        <v>231</v>
      </c>
      <c r="S629" t="s">
        <v>232</v>
      </c>
    </row>
    <row r="630" spans="1:19">
      <c r="A630" s="1" t="n">
        <v>34059</v>
      </c>
      <c r="B630" t="s">
        <v>227</v>
      </c>
      <c r="C630" t="n">
        <v>7</v>
      </c>
      <c r="D630" t="s">
        <v>228</v>
      </c>
      <c r="E630" t="s">
        <v>36</v>
      </c>
      <c r="F630" t="s">
        <v>229</v>
      </c>
      <c r="G630" t="s">
        <v>230</v>
      </c>
      <c r="H630" t="s">
        <v>231</v>
      </c>
      <c r="I630" t="s">
        <v>232</v>
      </c>
      <c r="J630" t="s">
        <v>233</v>
      </c>
      <c r="K630" t="s">
        <v>234</v>
      </c>
      <c r="L630" t="n">
        <v>121</v>
      </c>
      <c r="M630" t="n">
        <v>0.2</v>
      </c>
      <c r="N630" t="n">
        <v>21.1</v>
      </c>
      <c r="O630" t="s">
        <v>235</v>
      </c>
      <c r="P630" t="s">
        <v>236</v>
      </c>
      <c r="Q630" t="s">
        <v>237</v>
      </c>
      <c r="R630" t="s">
        <v>231</v>
      </c>
      <c r="S630" t="s">
        <v>232</v>
      </c>
    </row>
    <row r="631" spans="1:19">
      <c r="A631" s="1" t="n">
        <v>34059</v>
      </c>
      <c r="B631" t="s">
        <v>227</v>
      </c>
      <c r="C631" t="n">
        <v>8</v>
      </c>
      <c r="D631" t="s">
        <v>228</v>
      </c>
      <c r="E631" t="s">
        <v>36</v>
      </c>
      <c r="F631" t="s">
        <v>229</v>
      </c>
      <c r="G631" t="s">
        <v>230</v>
      </c>
      <c r="H631" t="s">
        <v>231</v>
      </c>
      <c r="I631" t="s">
        <v>232</v>
      </c>
      <c r="J631" t="s">
        <v>233</v>
      </c>
      <c r="K631" t="s">
        <v>234</v>
      </c>
      <c r="L631" t="n">
        <v>104</v>
      </c>
      <c r="M631" t="n">
        <v>0.09</v>
      </c>
      <c r="N631" t="n">
        <v>35.4</v>
      </c>
      <c r="O631" t="s">
        <v>235</v>
      </c>
      <c r="P631" t="s">
        <v>236</v>
      </c>
      <c r="Q631" t="s">
        <v>237</v>
      </c>
      <c r="R631" t="s">
        <v>231</v>
      </c>
      <c r="S631" t="s">
        <v>232</v>
      </c>
    </row>
    <row r="632" spans="1:19">
      <c r="A632" s="1" t="n">
        <v>34059</v>
      </c>
      <c r="B632" t="s">
        <v>242</v>
      </c>
      <c r="C632" t="n">
        <v>1</v>
      </c>
      <c r="D632" t="s">
        <v>238</v>
      </c>
      <c r="E632" t="s">
        <v>239</v>
      </c>
      <c r="F632" t="s">
        <v>229</v>
      </c>
      <c r="G632" t="s">
        <v>230</v>
      </c>
      <c r="H632" t="s">
        <v>231</v>
      </c>
      <c r="I632" t="s">
        <v>232</v>
      </c>
      <c r="J632" t="s">
        <v>279</v>
      </c>
      <c r="K632" t="s">
        <v>280</v>
      </c>
      <c r="L632" t="n">
        <v>1</v>
      </c>
      <c r="M632" t="n">
        <v>0</v>
      </c>
      <c r="N632" t="n">
        <v>0</v>
      </c>
    </row>
    <row r="633" spans="1:19">
      <c r="A633" s="1" t="n">
        <v>34059</v>
      </c>
      <c r="B633" t="s">
        <v>271</v>
      </c>
      <c r="C633" t="n">
        <v>1</v>
      </c>
      <c r="D633" t="s">
        <v>228</v>
      </c>
      <c r="E633" t="s">
        <v>36</v>
      </c>
      <c r="F633" t="s">
        <v>229</v>
      </c>
      <c r="G633" t="s">
        <v>230</v>
      </c>
      <c r="H633" t="s">
        <v>231</v>
      </c>
      <c r="I633" t="s">
        <v>232</v>
      </c>
      <c r="J633" t="s">
        <v>267</v>
      </c>
      <c r="K633" t="s">
        <v>268</v>
      </c>
      <c r="L633" t="n">
        <v>246</v>
      </c>
      <c r="M633" t="n">
        <v>0.01</v>
      </c>
      <c r="N633" t="n">
        <v>40</v>
      </c>
      <c r="O633" t="s">
        <v>269</v>
      </c>
      <c r="P633" t="s">
        <v>270</v>
      </c>
      <c r="Q633" t="s">
        <v>237</v>
      </c>
      <c r="R633" t="s">
        <v>231</v>
      </c>
      <c r="S633" t="s">
        <v>232</v>
      </c>
    </row>
    <row r="634" spans="1:19">
      <c r="A634" s="1" t="n">
        <v>34059</v>
      </c>
      <c r="B634" t="s">
        <v>271</v>
      </c>
      <c r="C634" t="n">
        <v>2</v>
      </c>
      <c r="D634" t="s">
        <v>228</v>
      </c>
      <c r="E634" t="s">
        <v>36</v>
      </c>
      <c r="F634" t="s">
        <v>229</v>
      </c>
      <c r="G634" t="s">
        <v>230</v>
      </c>
      <c r="H634" t="s">
        <v>231</v>
      </c>
      <c r="I634" t="s">
        <v>232</v>
      </c>
      <c r="J634" t="s">
        <v>233</v>
      </c>
      <c r="K634" t="s">
        <v>234</v>
      </c>
      <c r="L634" t="n">
        <v>427</v>
      </c>
      <c r="M634" t="n">
        <v>0.21</v>
      </c>
      <c r="N634" t="n">
        <v>20.8</v>
      </c>
      <c r="O634" t="s">
        <v>269</v>
      </c>
      <c r="P634" t="s">
        <v>270</v>
      </c>
      <c r="Q634" t="s">
        <v>237</v>
      </c>
      <c r="R634" t="s">
        <v>231</v>
      </c>
      <c r="S634" t="s">
        <v>232</v>
      </c>
    </row>
    <row r="635" spans="1:19">
      <c r="A635" s="1" t="n">
        <v>34059</v>
      </c>
      <c r="B635" t="s">
        <v>271</v>
      </c>
      <c r="C635" t="n">
        <v>3</v>
      </c>
      <c r="D635" t="s">
        <v>228</v>
      </c>
      <c r="E635" t="s">
        <v>36</v>
      </c>
      <c r="F635" t="s">
        <v>229</v>
      </c>
      <c r="G635" t="s">
        <v>230</v>
      </c>
      <c r="H635" t="s">
        <v>231</v>
      </c>
      <c r="I635" t="s">
        <v>232</v>
      </c>
      <c r="J635" t="s">
        <v>233</v>
      </c>
      <c r="K635" t="s">
        <v>234</v>
      </c>
      <c r="L635" t="n">
        <v>270</v>
      </c>
      <c r="M635" t="n">
        <v>0.04</v>
      </c>
      <c r="N635" t="n">
        <v>46.2</v>
      </c>
      <c r="O635" t="s">
        <v>269</v>
      </c>
      <c r="P635" t="s">
        <v>270</v>
      </c>
      <c r="Q635" t="s">
        <v>237</v>
      </c>
      <c r="R635" t="s">
        <v>231</v>
      </c>
      <c r="S635" t="s">
        <v>232</v>
      </c>
    </row>
    <row r="636" spans="1:19">
      <c r="A636" s="1" t="n">
        <v>34059</v>
      </c>
      <c r="B636" t="s">
        <v>271</v>
      </c>
      <c r="C636" t="n">
        <v>4</v>
      </c>
      <c r="D636" t="s">
        <v>228</v>
      </c>
      <c r="E636" t="s">
        <v>36</v>
      </c>
      <c r="F636" t="s">
        <v>229</v>
      </c>
      <c r="G636" t="s">
        <v>230</v>
      </c>
      <c r="H636" t="s">
        <v>231</v>
      </c>
      <c r="I636" t="s">
        <v>232</v>
      </c>
      <c r="J636" t="s">
        <v>233</v>
      </c>
      <c r="K636" t="s">
        <v>234</v>
      </c>
      <c r="L636" t="n">
        <v>332</v>
      </c>
      <c r="M636" t="n">
        <v>0.22</v>
      </c>
      <c r="N636" t="n">
        <v>20.5</v>
      </c>
      <c r="O636" t="s">
        <v>269</v>
      </c>
      <c r="P636" t="s">
        <v>270</v>
      </c>
      <c r="Q636" t="s">
        <v>237</v>
      </c>
      <c r="R636" t="s">
        <v>231</v>
      </c>
      <c r="S636" t="s">
        <v>232</v>
      </c>
    </row>
    <row r="637" spans="1:19">
      <c r="A637" s="1" t="n">
        <v>34089</v>
      </c>
      <c r="B637" t="s">
        <v>227</v>
      </c>
      <c r="C637" t="n">
        <v>1</v>
      </c>
      <c r="D637" t="s">
        <v>228</v>
      </c>
      <c r="E637" t="s">
        <v>36</v>
      </c>
      <c r="F637" t="s">
        <v>229</v>
      </c>
      <c r="G637" t="s">
        <v>230</v>
      </c>
      <c r="H637" t="s">
        <v>231</v>
      </c>
      <c r="I637" t="s">
        <v>232</v>
      </c>
      <c r="J637" t="s">
        <v>233</v>
      </c>
      <c r="K637" t="s">
        <v>234</v>
      </c>
      <c r="L637" t="n">
        <v>211</v>
      </c>
      <c r="M637" t="n">
        <v>0.04</v>
      </c>
      <c r="N637" t="n">
        <v>37.8</v>
      </c>
      <c r="O637" t="s">
        <v>235</v>
      </c>
      <c r="P637" t="s">
        <v>236</v>
      </c>
      <c r="Q637" t="s">
        <v>237</v>
      </c>
      <c r="R637" t="s">
        <v>231</v>
      </c>
      <c r="S637" t="s">
        <v>232</v>
      </c>
    </row>
    <row r="638" spans="1:19">
      <c r="A638" s="1" t="n">
        <v>34089</v>
      </c>
      <c r="B638" t="s">
        <v>227</v>
      </c>
      <c r="C638" t="n">
        <v>4</v>
      </c>
      <c r="D638" t="s">
        <v>228</v>
      </c>
      <c r="E638" t="s">
        <v>36</v>
      </c>
      <c r="F638" t="s">
        <v>229</v>
      </c>
      <c r="G638" t="s">
        <v>230</v>
      </c>
      <c r="H638" t="s">
        <v>231</v>
      </c>
      <c r="I638" t="s">
        <v>232</v>
      </c>
      <c r="J638" t="s">
        <v>233</v>
      </c>
      <c r="K638" t="s">
        <v>234</v>
      </c>
      <c r="L638" t="n">
        <v>347</v>
      </c>
      <c r="M638" t="n">
        <v>0.07000000000000001</v>
      </c>
      <c r="N638" t="n">
        <v>32.6</v>
      </c>
      <c r="O638" t="s">
        <v>235</v>
      </c>
      <c r="P638" t="s">
        <v>236</v>
      </c>
      <c r="Q638" t="s">
        <v>237</v>
      </c>
      <c r="R638" t="s">
        <v>231</v>
      </c>
      <c r="S638" t="s">
        <v>232</v>
      </c>
    </row>
    <row r="639" spans="1:19">
      <c r="A639" s="1" t="n">
        <v>34089</v>
      </c>
      <c r="B639" t="s">
        <v>227</v>
      </c>
      <c r="C639" t="n">
        <v>5</v>
      </c>
      <c r="D639" t="s">
        <v>228</v>
      </c>
      <c r="E639" t="s">
        <v>36</v>
      </c>
      <c r="F639" t="s">
        <v>229</v>
      </c>
      <c r="G639" t="s">
        <v>230</v>
      </c>
      <c r="H639" t="s">
        <v>231</v>
      </c>
      <c r="I639" t="s">
        <v>232</v>
      </c>
      <c r="J639" t="s">
        <v>233</v>
      </c>
      <c r="K639" t="s">
        <v>234</v>
      </c>
      <c r="L639" t="n">
        <v>247</v>
      </c>
      <c r="M639" t="n">
        <v>0.07000000000000001</v>
      </c>
      <c r="N639" t="n">
        <v>33</v>
      </c>
      <c r="O639" t="s">
        <v>235</v>
      </c>
      <c r="P639" t="s">
        <v>236</v>
      </c>
      <c r="Q639" t="s">
        <v>237</v>
      </c>
      <c r="R639" t="s">
        <v>231</v>
      </c>
      <c r="S639" t="s">
        <v>232</v>
      </c>
    </row>
    <row r="640" spans="1:19">
      <c r="A640" s="1" t="n">
        <v>34089</v>
      </c>
      <c r="B640" t="s">
        <v>227</v>
      </c>
      <c r="C640" t="n">
        <v>6</v>
      </c>
      <c r="D640" t="s">
        <v>228</v>
      </c>
      <c r="E640" t="s">
        <v>36</v>
      </c>
      <c r="F640" t="s">
        <v>229</v>
      </c>
      <c r="G640" t="s">
        <v>230</v>
      </c>
      <c r="H640" t="s">
        <v>231</v>
      </c>
      <c r="I640" t="s">
        <v>232</v>
      </c>
      <c r="J640" t="s">
        <v>233</v>
      </c>
      <c r="K640" t="s">
        <v>234</v>
      </c>
      <c r="L640" t="n">
        <v>80</v>
      </c>
      <c r="M640" t="n">
        <v>0.09</v>
      </c>
      <c r="N640" t="n">
        <v>35</v>
      </c>
      <c r="O640" t="s">
        <v>235</v>
      </c>
      <c r="P640" t="s">
        <v>236</v>
      </c>
      <c r="Q640" t="s">
        <v>237</v>
      </c>
      <c r="R640" t="s">
        <v>231</v>
      </c>
      <c r="S640" t="s">
        <v>232</v>
      </c>
    </row>
    <row r="641" spans="1:19">
      <c r="A641" s="1" t="n">
        <v>34089</v>
      </c>
      <c r="B641" t="s">
        <v>227</v>
      </c>
      <c r="C641" t="n">
        <v>7</v>
      </c>
      <c r="D641" t="s">
        <v>228</v>
      </c>
      <c r="E641" t="s">
        <v>36</v>
      </c>
      <c r="F641" t="s">
        <v>229</v>
      </c>
      <c r="G641" t="s">
        <v>230</v>
      </c>
      <c r="H641" t="s">
        <v>231</v>
      </c>
      <c r="I641" t="s">
        <v>232</v>
      </c>
      <c r="J641" t="s">
        <v>233</v>
      </c>
      <c r="K641" t="s">
        <v>234</v>
      </c>
      <c r="L641" t="n">
        <v>197</v>
      </c>
      <c r="M641" t="n">
        <v>0.04</v>
      </c>
      <c r="N641" t="n">
        <v>38.1</v>
      </c>
      <c r="O641" t="s">
        <v>235</v>
      </c>
      <c r="P641" t="s">
        <v>236</v>
      </c>
      <c r="Q641" t="s">
        <v>237</v>
      </c>
      <c r="R641" t="s">
        <v>231</v>
      </c>
      <c r="S641" t="s">
        <v>232</v>
      </c>
    </row>
    <row r="642" spans="1:19">
      <c r="A642" s="1" t="n">
        <v>34089</v>
      </c>
      <c r="B642" t="s">
        <v>227</v>
      </c>
      <c r="C642" t="n">
        <v>8</v>
      </c>
      <c r="D642" t="s">
        <v>228</v>
      </c>
      <c r="E642" t="s">
        <v>36</v>
      </c>
      <c r="F642" t="s">
        <v>229</v>
      </c>
      <c r="G642" t="s">
        <v>230</v>
      </c>
      <c r="H642" t="s">
        <v>231</v>
      </c>
      <c r="I642" t="s">
        <v>232</v>
      </c>
      <c r="J642" t="s">
        <v>261</v>
      </c>
      <c r="K642" t="s">
        <v>262</v>
      </c>
      <c r="L642" t="n">
        <v>246</v>
      </c>
      <c r="M642" t="n">
        <v>0.02</v>
      </c>
      <c r="N642" t="n">
        <v>46.5</v>
      </c>
      <c r="O642" t="s">
        <v>235</v>
      </c>
      <c r="P642" t="s">
        <v>236</v>
      </c>
      <c r="Q642" t="s">
        <v>237</v>
      </c>
      <c r="R642" t="s">
        <v>231</v>
      </c>
      <c r="S642" t="s">
        <v>232</v>
      </c>
    </row>
    <row r="643" spans="1:19">
      <c r="A643" s="1" t="n">
        <v>34089</v>
      </c>
      <c r="B643" t="s">
        <v>250</v>
      </c>
      <c r="C643" t="n">
        <v>1</v>
      </c>
      <c r="D643" t="s">
        <v>300</v>
      </c>
      <c r="E643" t="s">
        <v>301</v>
      </c>
      <c r="F643" t="s">
        <v>229</v>
      </c>
      <c r="G643" t="s">
        <v>230</v>
      </c>
      <c r="H643" t="s">
        <v>231</v>
      </c>
      <c r="I643" t="s">
        <v>232</v>
      </c>
      <c r="J643" t="s">
        <v>309</v>
      </c>
      <c r="K643" t="s">
        <v>310</v>
      </c>
      <c r="L643" t="n">
        <v>19</v>
      </c>
      <c r="M643" t="n">
        <v>0</v>
      </c>
      <c r="N643" t="n">
        <v>0</v>
      </c>
    </row>
    <row r="644" spans="1:19">
      <c r="A644" s="1" t="n">
        <v>34089</v>
      </c>
      <c r="B644" t="s">
        <v>271</v>
      </c>
      <c r="C644" t="n">
        <v>1</v>
      </c>
      <c r="D644" t="s">
        <v>228</v>
      </c>
      <c r="E644" t="s">
        <v>36</v>
      </c>
      <c r="F644" t="s">
        <v>229</v>
      </c>
      <c r="G644" t="s">
        <v>230</v>
      </c>
      <c r="H644" t="s">
        <v>231</v>
      </c>
      <c r="I644" t="s">
        <v>232</v>
      </c>
      <c r="J644" t="s">
        <v>233</v>
      </c>
      <c r="K644" t="s">
        <v>234</v>
      </c>
      <c r="L644" t="n">
        <v>248</v>
      </c>
      <c r="M644" t="n">
        <v>0.04</v>
      </c>
      <c r="N644" t="n">
        <v>45.8</v>
      </c>
      <c r="O644" t="s">
        <v>269</v>
      </c>
      <c r="P644" t="s">
        <v>270</v>
      </c>
      <c r="Q644" t="s">
        <v>237</v>
      </c>
      <c r="R644" t="s">
        <v>231</v>
      </c>
      <c r="S644" t="s">
        <v>232</v>
      </c>
    </row>
    <row r="645" spans="1:19">
      <c r="A645" s="1" t="n">
        <v>34089</v>
      </c>
      <c r="B645" t="s">
        <v>271</v>
      </c>
      <c r="C645" t="n">
        <v>2</v>
      </c>
      <c r="D645" t="s">
        <v>228</v>
      </c>
      <c r="E645" t="s">
        <v>36</v>
      </c>
      <c r="F645" t="s">
        <v>229</v>
      </c>
      <c r="G645" t="s">
        <v>230</v>
      </c>
      <c r="H645" t="s">
        <v>231</v>
      </c>
      <c r="I645" t="s">
        <v>232</v>
      </c>
      <c r="J645" t="s">
        <v>233</v>
      </c>
      <c r="K645" t="s">
        <v>234</v>
      </c>
      <c r="L645" t="n">
        <v>411</v>
      </c>
      <c r="M645" t="n">
        <v>0.21</v>
      </c>
      <c r="N645" t="n">
        <v>21.3</v>
      </c>
      <c r="O645" t="s">
        <v>269</v>
      </c>
      <c r="P645" t="s">
        <v>270</v>
      </c>
      <c r="Q645" t="s">
        <v>237</v>
      </c>
      <c r="R645" t="s">
        <v>231</v>
      </c>
      <c r="S645" t="s">
        <v>232</v>
      </c>
    </row>
    <row r="646" spans="1:19">
      <c r="A646" s="1" t="n">
        <v>34120</v>
      </c>
      <c r="B646" t="s">
        <v>227</v>
      </c>
      <c r="C646" t="n">
        <v>1</v>
      </c>
      <c r="D646" t="s">
        <v>228</v>
      </c>
      <c r="E646" t="s">
        <v>36</v>
      </c>
      <c r="F646" t="s">
        <v>229</v>
      </c>
      <c r="G646" t="s">
        <v>230</v>
      </c>
      <c r="H646" t="s">
        <v>231</v>
      </c>
      <c r="I646" t="s">
        <v>232</v>
      </c>
      <c r="J646" t="s">
        <v>233</v>
      </c>
      <c r="K646" t="s">
        <v>234</v>
      </c>
      <c r="L646" t="n">
        <v>357</v>
      </c>
      <c r="M646" t="n">
        <v>0.14</v>
      </c>
      <c r="N646" t="n">
        <v>35.5</v>
      </c>
      <c r="O646" t="s">
        <v>235</v>
      </c>
      <c r="P646" t="s">
        <v>236</v>
      </c>
      <c r="Q646" t="s">
        <v>237</v>
      </c>
      <c r="R646" t="s">
        <v>231</v>
      </c>
      <c r="S646" t="s">
        <v>232</v>
      </c>
    </row>
    <row r="647" spans="1:19">
      <c r="A647" s="1" t="n">
        <v>34120</v>
      </c>
      <c r="B647" t="s">
        <v>227</v>
      </c>
      <c r="C647" t="n">
        <v>5</v>
      </c>
      <c r="D647" t="s">
        <v>228</v>
      </c>
      <c r="E647" t="s">
        <v>36</v>
      </c>
      <c r="F647" t="s">
        <v>229</v>
      </c>
      <c r="G647" t="s">
        <v>230</v>
      </c>
      <c r="H647" t="s">
        <v>231</v>
      </c>
      <c r="I647" t="s">
        <v>232</v>
      </c>
      <c r="J647" t="s">
        <v>233</v>
      </c>
      <c r="K647" t="s">
        <v>234</v>
      </c>
      <c r="L647" t="n">
        <v>179</v>
      </c>
      <c r="M647" t="n">
        <v>0.07000000000000001</v>
      </c>
      <c r="N647" t="n">
        <v>33.1</v>
      </c>
      <c r="O647" t="s">
        <v>235</v>
      </c>
      <c r="P647" t="s">
        <v>236</v>
      </c>
      <c r="Q647" t="s">
        <v>237</v>
      </c>
      <c r="R647" t="s">
        <v>231</v>
      </c>
      <c r="S647" t="s">
        <v>232</v>
      </c>
    </row>
    <row r="648" spans="1:19">
      <c r="A648" s="1" t="n">
        <v>34120</v>
      </c>
      <c r="B648" t="s">
        <v>227</v>
      </c>
      <c r="C648" t="n">
        <v>6</v>
      </c>
      <c r="D648" t="s">
        <v>228</v>
      </c>
      <c r="E648" t="s">
        <v>36</v>
      </c>
      <c r="F648" t="s">
        <v>229</v>
      </c>
      <c r="G648" t="s">
        <v>230</v>
      </c>
      <c r="H648" t="s">
        <v>231</v>
      </c>
      <c r="I648" t="s">
        <v>232</v>
      </c>
      <c r="J648" t="s">
        <v>233</v>
      </c>
      <c r="K648" t="s">
        <v>234</v>
      </c>
      <c r="L648" t="n">
        <v>184</v>
      </c>
      <c r="M648" t="n">
        <v>0.04</v>
      </c>
      <c r="N648" t="n">
        <v>37.5</v>
      </c>
      <c r="O648" t="s">
        <v>235</v>
      </c>
      <c r="P648" t="s">
        <v>236</v>
      </c>
      <c r="Q648" t="s">
        <v>237</v>
      </c>
      <c r="R648" t="s">
        <v>231</v>
      </c>
      <c r="S648" t="s">
        <v>232</v>
      </c>
    </row>
    <row r="649" spans="1:19">
      <c r="A649" s="1" t="n">
        <v>34120</v>
      </c>
      <c r="B649" t="s">
        <v>227</v>
      </c>
      <c r="C649" t="n">
        <v>7</v>
      </c>
      <c r="D649" t="s">
        <v>228</v>
      </c>
      <c r="E649" t="s">
        <v>36</v>
      </c>
      <c r="F649" t="s">
        <v>229</v>
      </c>
      <c r="G649" t="s">
        <v>230</v>
      </c>
      <c r="H649" t="s">
        <v>231</v>
      </c>
      <c r="I649" t="s">
        <v>232</v>
      </c>
      <c r="J649" t="s">
        <v>233</v>
      </c>
      <c r="K649" t="s">
        <v>234</v>
      </c>
      <c r="L649" t="n">
        <v>265</v>
      </c>
      <c r="M649" t="n">
        <v>0.09</v>
      </c>
      <c r="N649" t="n">
        <v>35.7</v>
      </c>
      <c r="O649" t="s">
        <v>235</v>
      </c>
      <c r="P649" t="s">
        <v>236</v>
      </c>
      <c r="Q649" t="s">
        <v>237</v>
      </c>
      <c r="R649" t="s">
        <v>231</v>
      </c>
      <c r="S649" t="s">
        <v>232</v>
      </c>
    </row>
    <row r="650" spans="1:19">
      <c r="A650" s="1" t="n">
        <v>34120</v>
      </c>
      <c r="B650" t="s">
        <v>227</v>
      </c>
      <c r="C650" t="n">
        <v>8</v>
      </c>
      <c r="D650" t="s">
        <v>228</v>
      </c>
      <c r="E650" t="s">
        <v>36</v>
      </c>
      <c r="F650" t="s">
        <v>229</v>
      </c>
      <c r="G650" t="s">
        <v>230</v>
      </c>
      <c r="H650" t="s">
        <v>231</v>
      </c>
      <c r="I650" t="s">
        <v>232</v>
      </c>
      <c r="J650" t="s">
        <v>233</v>
      </c>
      <c r="K650" t="s">
        <v>234</v>
      </c>
      <c r="L650" t="n">
        <v>100</v>
      </c>
      <c r="M650" t="n">
        <v>0.14</v>
      </c>
      <c r="N650" t="n">
        <v>21.4</v>
      </c>
      <c r="O650" t="s">
        <v>235</v>
      </c>
      <c r="P650" t="s">
        <v>236</v>
      </c>
      <c r="Q650" t="s">
        <v>237</v>
      </c>
      <c r="R650" t="s">
        <v>231</v>
      </c>
      <c r="S650" t="s">
        <v>232</v>
      </c>
    </row>
    <row r="651" spans="1:19">
      <c r="A651" s="1" t="n">
        <v>34120</v>
      </c>
      <c r="B651" t="s">
        <v>227</v>
      </c>
      <c r="C651" t="n">
        <v>9</v>
      </c>
      <c r="D651" t="s">
        <v>228</v>
      </c>
      <c r="E651" t="s">
        <v>36</v>
      </c>
      <c r="F651" t="s">
        <v>229</v>
      </c>
      <c r="G651" t="s">
        <v>230</v>
      </c>
      <c r="H651" t="s">
        <v>231</v>
      </c>
      <c r="I651" t="s">
        <v>232</v>
      </c>
      <c r="J651" t="s">
        <v>261</v>
      </c>
      <c r="K651" t="s">
        <v>262</v>
      </c>
      <c r="L651" t="n">
        <v>204</v>
      </c>
      <c r="M651" t="n">
        <v>0.02</v>
      </c>
      <c r="N651" t="n">
        <v>46.2</v>
      </c>
      <c r="O651" t="s">
        <v>235</v>
      </c>
      <c r="P651" t="s">
        <v>236</v>
      </c>
      <c r="Q651" t="s">
        <v>237</v>
      </c>
      <c r="R651" t="s">
        <v>231</v>
      </c>
      <c r="S651" t="s">
        <v>232</v>
      </c>
    </row>
    <row r="652" spans="1:19">
      <c r="A652" s="1" t="n">
        <v>34120</v>
      </c>
      <c r="B652" t="s">
        <v>271</v>
      </c>
      <c r="C652" t="n">
        <v>1</v>
      </c>
      <c r="D652" t="s">
        <v>228</v>
      </c>
      <c r="E652" t="s">
        <v>36</v>
      </c>
      <c r="F652" t="s">
        <v>229</v>
      </c>
      <c r="G652" t="s">
        <v>230</v>
      </c>
      <c r="H652" t="s">
        <v>231</v>
      </c>
      <c r="I652" t="s">
        <v>232</v>
      </c>
      <c r="J652" t="s">
        <v>277</v>
      </c>
      <c r="K652" t="s">
        <v>278</v>
      </c>
      <c r="L652" t="n">
        <v>407</v>
      </c>
      <c r="M652" t="n">
        <v>0.06</v>
      </c>
      <c r="N652" t="n">
        <v>41.1</v>
      </c>
      <c r="O652" t="s">
        <v>311</v>
      </c>
      <c r="P652" t="s">
        <v>270</v>
      </c>
      <c r="Q652" t="s">
        <v>237</v>
      </c>
      <c r="R652" t="s">
        <v>231</v>
      </c>
      <c r="S652" t="s">
        <v>232</v>
      </c>
    </row>
    <row r="653" spans="1:19">
      <c r="A653" s="1" t="n">
        <v>34120</v>
      </c>
      <c r="B653" t="s">
        <v>271</v>
      </c>
      <c r="C653" t="n">
        <v>2</v>
      </c>
      <c r="D653" t="s">
        <v>228</v>
      </c>
      <c r="E653" t="s">
        <v>36</v>
      </c>
      <c r="F653" t="s">
        <v>229</v>
      </c>
      <c r="G653" t="s">
        <v>230</v>
      </c>
      <c r="H653" t="s">
        <v>231</v>
      </c>
      <c r="I653" t="s">
        <v>232</v>
      </c>
      <c r="J653" t="s">
        <v>233</v>
      </c>
      <c r="K653" t="s">
        <v>234</v>
      </c>
      <c r="L653" t="n">
        <v>206</v>
      </c>
      <c r="M653" t="n">
        <v>0.05</v>
      </c>
      <c r="N653" t="n">
        <v>46</v>
      </c>
      <c r="O653" t="s">
        <v>311</v>
      </c>
      <c r="P653" t="s">
        <v>270</v>
      </c>
      <c r="Q653" t="s">
        <v>237</v>
      </c>
      <c r="R653" t="s">
        <v>231</v>
      </c>
      <c r="S653" t="s">
        <v>232</v>
      </c>
    </row>
    <row r="654" spans="1:19">
      <c r="A654" s="1" t="n">
        <v>34120</v>
      </c>
      <c r="B654" t="s">
        <v>271</v>
      </c>
      <c r="C654" t="n">
        <v>3</v>
      </c>
      <c r="D654" t="s">
        <v>228</v>
      </c>
      <c r="E654" t="s">
        <v>36</v>
      </c>
      <c r="F654" t="s">
        <v>229</v>
      </c>
      <c r="G654" t="s">
        <v>230</v>
      </c>
      <c r="H654" t="s">
        <v>231</v>
      </c>
      <c r="I654" t="s">
        <v>232</v>
      </c>
      <c r="J654" t="s">
        <v>233</v>
      </c>
      <c r="K654" t="s">
        <v>234</v>
      </c>
      <c r="L654" t="n">
        <v>166</v>
      </c>
      <c r="M654" t="n">
        <v>0.04</v>
      </c>
      <c r="N654" t="n">
        <v>45.9</v>
      </c>
      <c r="O654" t="s">
        <v>311</v>
      </c>
      <c r="P654" t="s">
        <v>270</v>
      </c>
      <c r="Q654" t="s">
        <v>237</v>
      </c>
      <c r="R654" t="s">
        <v>231</v>
      </c>
      <c r="S654" t="s">
        <v>232</v>
      </c>
    </row>
    <row r="655" spans="1:19">
      <c r="A655" s="1" t="n">
        <v>34120</v>
      </c>
      <c r="B655" t="s">
        <v>271</v>
      </c>
      <c r="C655" t="n">
        <v>4</v>
      </c>
      <c r="D655" t="s">
        <v>228</v>
      </c>
      <c r="E655" t="s">
        <v>36</v>
      </c>
      <c r="F655" t="s">
        <v>229</v>
      </c>
      <c r="G655" t="s">
        <v>230</v>
      </c>
      <c r="H655" t="s">
        <v>231</v>
      </c>
      <c r="I655" t="s">
        <v>232</v>
      </c>
      <c r="J655" t="s">
        <v>233</v>
      </c>
      <c r="K655" t="s">
        <v>234</v>
      </c>
      <c r="L655" t="n">
        <v>303</v>
      </c>
      <c r="M655" t="n">
        <v>0.21</v>
      </c>
      <c r="N655" t="n">
        <v>20.7</v>
      </c>
      <c r="O655" t="s">
        <v>311</v>
      </c>
      <c r="P655" t="s">
        <v>270</v>
      </c>
      <c r="Q655" t="s">
        <v>237</v>
      </c>
      <c r="R655" t="s">
        <v>231</v>
      </c>
      <c r="S655" t="s">
        <v>232</v>
      </c>
    </row>
    <row r="656" spans="1:19">
      <c r="A656" s="1" t="n">
        <v>34120</v>
      </c>
      <c r="B656" t="s">
        <v>271</v>
      </c>
      <c r="C656" t="n">
        <v>5</v>
      </c>
      <c r="D656" t="s">
        <v>228</v>
      </c>
      <c r="E656" t="s">
        <v>36</v>
      </c>
      <c r="F656" t="s">
        <v>229</v>
      </c>
      <c r="G656" t="s">
        <v>230</v>
      </c>
      <c r="H656" t="s">
        <v>231</v>
      </c>
      <c r="I656" t="s">
        <v>232</v>
      </c>
      <c r="J656" t="s">
        <v>233</v>
      </c>
      <c r="K656" t="s">
        <v>234</v>
      </c>
      <c r="L656" t="n">
        <v>294</v>
      </c>
      <c r="M656" t="n">
        <v>0.22</v>
      </c>
      <c r="N656" t="n">
        <v>20.8</v>
      </c>
      <c r="O656" t="s">
        <v>311</v>
      </c>
      <c r="P656" t="s">
        <v>270</v>
      </c>
      <c r="Q656" t="s">
        <v>237</v>
      </c>
      <c r="R656" t="s">
        <v>231</v>
      </c>
      <c r="S656" t="s">
        <v>232</v>
      </c>
    </row>
    <row r="657" spans="1:19">
      <c r="A657" s="1" t="n">
        <v>34150</v>
      </c>
      <c r="B657" t="s">
        <v>227</v>
      </c>
      <c r="C657" t="n">
        <v>1</v>
      </c>
      <c r="D657" t="s">
        <v>228</v>
      </c>
      <c r="E657" t="s">
        <v>36</v>
      </c>
      <c r="F657" t="s">
        <v>229</v>
      </c>
      <c r="G657" t="s">
        <v>230</v>
      </c>
      <c r="H657" t="s">
        <v>231</v>
      </c>
      <c r="I657" t="s">
        <v>232</v>
      </c>
      <c r="J657" t="s">
        <v>233</v>
      </c>
      <c r="K657" t="s">
        <v>234</v>
      </c>
      <c r="L657" t="n">
        <v>273</v>
      </c>
      <c r="M657" t="n">
        <v>0.04</v>
      </c>
      <c r="N657" t="n">
        <v>38</v>
      </c>
      <c r="O657" t="s">
        <v>235</v>
      </c>
      <c r="P657" t="s">
        <v>236</v>
      </c>
      <c r="Q657" t="s">
        <v>237</v>
      </c>
      <c r="R657" t="s">
        <v>231</v>
      </c>
      <c r="S657" t="s">
        <v>232</v>
      </c>
    </row>
    <row r="658" spans="1:19">
      <c r="A658" s="1" t="n">
        <v>34150</v>
      </c>
      <c r="B658" t="s">
        <v>227</v>
      </c>
      <c r="C658" t="n">
        <v>4</v>
      </c>
      <c r="D658" t="s">
        <v>228</v>
      </c>
      <c r="E658" t="s">
        <v>36</v>
      </c>
      <c r="F658" t="s">
        <v>229</v>
      </c>
      <c r="G658" t="s">
        <v>230</v>
      </c>
      <c r="H658" t="s">
        <v>231</v>
      </c>
      <c r="I658" t="s">
        <v>232</v>
      </c>
      <c r="J658" t="s">
        <v>233</v>
      </c>
      <c r="K658" t="s">
        <v>234</v>
      </c>
      <c r="L658" t="n">
        <v>159</v>
      </c>
      <c r="M658" t="n">
        <v>0.09</v>
      </c>
      <c r="N658" t="n">
        <v>35.2</v>
      </c>
      <c r="O658" t="s">
        <v>235</v>
      </c>
      <c r="P658" t="s">
        <v>236</v>
      </c>
      <c r="Q658" t="s">
        <v>237</v>
      </c>
      <c r="R658" t="s">
        <v>231</v>
      </c>
      <c r="S658" t="s">
        <v>232</v>
      </c>
    </row>
    <row r="659" spans="1:19">
      <c r="A659" s="1" t="n">
        <v>34150</v>
      </c>
      <c r="B659" t="s">
        <v>227</v>
      </c>
      <c r="C659" t="n">
        <v>5</v>
      </c>
      <c r="D659" t="s">
        <v>228</v>
      </c>
      <c r="E659" t="s">
        <v>36</v>
      </c>
      <c r="F659" t="s">
        <v>229</v>
      </c>
      <c r="G659" t="s">
        <v>230</v>
      </c>
      <c r="H659" t="s">
        <v>231</v>
      </c>
      <c r="I659" t="s">
        <v>232</v>
      </c>
      <c r="J659" t="s">
        <v>233</v>
      </c>
      <c r="K659" t="s">
        <v>234</v>
      </c>
      <c r="L659" t="n">
        <v>476</v>
      </c>
      <c r="M659" t="n">
        <v>0.07000000000000001</v>
      </c>
      <c r="N659" t="n">
        <v>32.4</v>
      </c>
      <c r="O659" t="s">
        <v>235</v>
      </c>
      <c r="P659" t="s">
        <v>236</v>
      </c>
      <c r="Q659" t="s">
        <v>237</v>
      </c>
      <c r="R659" t="s">
        <v>231</v>
      </c>
      <c r="S659" t="s">
        <v>232</v>
      </c>
    </row>
    <row r="660" spans="1:19">
      <c r="A660" s="1" t="n">
        <v>34150</v>
      </c>
      <c r="B660" t="s">
        <v>227</v>
      </c>
      <c r="C660" t="n">
        <v>6</v>
      </c>
      <c r="D660" t="s">
        <v>228</v>
      </c>
      <c r="E660" t="s">
        <v>36</v>
      </c>
      <c r="F660" t="s">
        <v>229</v>
      </c>
      <c r="G660" t="s">
        <v>230</v>
      </c>
      <c r="H660" t="s">
        <v>231</v>
      </c>
      <c r="I660" t="s">
        <v>232</v>
      </c>
      <c r="J660" t="s">
        <v>233</v>
      </c>
      <c r="K660" t="s">
        <v>234</v>
      </c>
      <c r="L660" t="n">
        <v>105</v>
      </c>
      <c r="M660" t="n">
        <v>0.14</v>
      </c>
      <c r="N660" t="n">
        <v>21.3</v>
      </c>
      <c r="O660" t="s">
        <v>235</v>
      </c>
      <c r="P660" t="s">
        <v>236</v>
      </c>
      <c r="Q660" t="s">
        <v>237</v>
      </c>
      <c r="R660" t="s">
        <v>231</v>
      </c>
      <c r="S660" t="s">
        <v>232</v>
      </c>
    </row>
    <row r="661" spans="1:19">
      <c r="A661" s="1" t="n">
        <v>34150</v>
      </c>
      <c r="B661" t="s">
        <v>227</v>
      </c>
      <c r="C661" t="n">
        <v>7</v>
      </c>
      <c r="D661" t="s">
        <v>228</v>
      </c>
      <c r="E661" t="s">
        <v>36</v>
      </c>
      <c r="F661" t="s">
        <v>229</v>
      </c>
      <c r="G661" t="s">
        <v>230</v>
      </c>
      <c r="H661" t="s">
        <v>231</v>
      </c>
      <c r="I661" t="s">
        <v>232</v>
      </c>
      <c r="J661" t="s">
        <v>312</v>
      </c>
      <c r="K661" t="s">
        <v>313</v>
      </c>
      <c r="L661" t="n">
        <v>177</v>
      </c>
      <c r="M661" t="n">
        <v>0.04</v>
      </c>
      <c r="N661" t="n">
        <v>44.5</v>
      </c>
      <c r="O661" t="s">
        <v>235</v>
      </c>
      <c r="P661" t="s">
        <v>236</v>
      </c>
      <c r="Q661" t="s">
        <v>237</v>
      </c>
      <c r="R661" t="s">
        <v>231</v>
      </c>
      <c r="S661" t="s">
        <v>232</v>
      </c>
    </row>
    <row r="662" spans="1:19">
      <c r="A662" s="1" t="n">
        <v>34150</v>
      </c>
      <c r="B662" t="s">
        <v>227</v>
      </c>
      <c r="C662" t="n">
        <v>8</v>
      </c>
      <c r="D662" t="s">
        <v>228</v>
      </c>
      <c r="E662" t="s">
        <v>36</v>
      </c>
      <c r="F662" t="s">
        <v>229</v>
      </c>
      <c r="G662" t="s">
        <v>230</v>
      </c>
      <c r="H662" t="s">
        <v>231</v>
      </c>
      <c r="I662" t="s">
        <v>232</v>
      </c>
      <c r="J662" t="s">
        <v>244</v>
      </c>
      <c r="K662" t="s">
        <v>304</v>
      </c>
      <c r="L662" t="n">
        <v>208</v>
      </c>
      <c r="M662" t="n">
        <v>0.8</v>
      </c>
      <c r="N662" t="n">
        <v>35.2</v>
      </c>
      <c r="O662" t="s">
        <v>235</v>
      </c>
      <c r="P662" t="s">
        <v>236</v>
      </c>
      <c r="Q662" t="s">
        <v>237</v>
      </c>
      <c r="R662" t="s">
        <v>231</v>
      </c>
      <c r="S662" t="s">
        <v>232</v>
      </c>
    </row>
    <row r="663" spans="1:19">
      <c r="A663" s="1" t="n">
        <v>34150</v>
      </c>
      <c r="B663" t="s">
        <v>227</v>
      </c>
      <c r="C663" t="n">
        <v>9</v>
      </c>
      <c r="D663" t="s">
        <v>228</v>
      </c>
      <c r="E663" t="s">
        <v>36</v>
      </c>
      <c r="F663" t="s">
        <v>229</v>
      </c>
      <c r="G663" t="s">
        <v>230</v>
      </c>
      <c r="H663" t="s">
        <v>231</v>
      </c>
      <c r="I663" t="s">
        <v>232</v>
      </c>
      <c r="J663" t="s">
        <v>240</v>
      </c>
      <c r="K663" t="s">
        <v>241</v>
      </c>
      <c r="L663" t="n">
        <v>123</v>
      </c>
      <c r="M663" t="n">
        <v>5.4</v>
      </c>
      <c r="N663" t="n">
        <v>10.2</v>
      </c>
      <c r="O663" t="s">
        <v>235</v>
      </c>
      <c r="P663" t="s">
        <v>236</v>
      </c>
      <c r="Q663" t="s">
        <v>237</v>
      </c>
      <c r="R663" t="s">
        <v>231</v>
      </c>
      <c r="S663" t="s">
        <v>232</v>
      </c>
    </row>
    <row r="664" spans="1:19">
      <c r="A664" s="1" t="n">
        <v>34150</v>
      </c>
      <c r="B664" t="s">
        <v>271</v>
      </c>
      <c r="C664" t="n">
        <v>1</v>
      </c>
      <c r="D664" t="s">
        <v>228</v>
      </c>
      <c r="E664" t="s">
        <v>36</v>
      </c>
      <c r="F664" t="s">
        <v>229</v>
      </c>
      <c r="G664" t="s">
        <v>230</v>
      </c>
      <c r="H664" t="s">
        <v>231</v>
      </c>
      <c r="I664" t="s">
        <v>232</v>
      </c>
      <c r="J664" t="s">
        <v>277</v>
      </c>
      <c r="K664" t="s">
        <v>278</v>
      </c>
      <c r="L664" t="n">
        <v>391</v>
      </c>
      <c r="M664" t="n">
        <v>0.04</v>
      </c>
      <c r="N664" t="n">
        <v>41.5</v>
      </c>
      <c r="O664" t="s">
        <v>311</v>
      </c>
      <c r="P664" t="s">
        <v>270</v>
      </c>
      <c r="Q664" t="s">
        <v>237</v>
      </c>
      <c r="R664" t="s">
        <v>231</v>
      </c>
      <c r="S664" t="s">
        <v>232</v>
      </c>
    </row>
    <row r="665" spans="1:19">
      <c r="A665" s="1" t="n">
        <v>34150</v>
      </c>
      <c r="B665" t="s">
        <v>271</v>
      </c>
      <c r="C665" t="n">
        <v>2</v>
      </c>
      <c r="D665" t="s">
        <v>228</v>
      </c>
      <c r="E665" t="s">
        <v>36</v>
      </c>
      <c r="F665" t="s">
        <v>229</v>
      </c>
      <c r="G665" t="s">
        <v>230</v>
      </c>
      <c r="H665" t="s">
        <v>231</v>
      </c>
      <c r="I665" t="s">
        <v>232</v>
      </c>
      <c r="J665" t="s">
        <v>233</v>
      </c>
      <c r="K665" t="s">
        <v>234</v>
      </c>
      <c r="L665" t="n">
        <v>292</v>
      </c>
      <c r="M665" t="n">
        <v>0.22</v>
      </c>
      <c r="N665" t="n">
        <v>20.8</v>
      </c>
      <c r="O665" t="s">
        <v>311</v>
      </c>
      <c r="P665" t="s">
        <v>270</v>
      </c>
      <c r="Q665" t="s">
        <v>237</v>
      </c>
      <c r="R665" t="s">
        <v>231</v>
      </c>
      <c r="S665" t="s">
        <v>232</v>
      </c>
    </row>
    <row r="666" spans="1:19">
      <c r="A666" s="1" t="n">
        <v>34150</v>
      </c>
      <c r="B666" t="s">
        <v>271</v>
      </c>
      <c r="C666" t="n">
        <v>3</v>
      </c>
      <c r="D666" t="s">
        <v>228</v>
      </c>
      <c r="E666" t="s">
        <v>36</v>
      </c>
      <c r="F666" t="s">
        <v>229</v>
      </c>
      <c r="G666" t="s">
        <v>230</v>
      </c>
      <c r="H666" t="s">
        <v>231</v>
      </c>
      <c r="I666" t="s">
        <v>232</v>
      </c>
      <c r="J666" t="s">
        <v>233</v>
      </c>
      <c r="K666" t="s">
        <v>234</v>
      </c>
      <c r="L666" t="n">
        <v>166</v>
      </c>
      <c r="M666" t="n">
        <v>0.21</v>
      </c>
      <c r="N666" t="n">
        <v>20.8</v>
      </c>
      <c r="O666" t="s">
        <v>311</v>
      </c>
      <c r="P666" t="s">
        <v>270</v>
      </c>
      <c r="Q666" t="s">
        <v>237</v>
      </c>
      <c r="R666" t="s">
        <v>231</v>
      </c>
      <c r="S666" t="s">
        <v>232</v>
      </c>
    </row>
    <row r="667" spans="1:19">
      <c r="A667" s="1" t="n">
        <v>34150</v>
      </c>
      <c r="B667" t="s">
        <v>271</v>
      </c>
      <c r="C667" t="n">
        <v>4</v>
      </c>
      <c r="D667" t="s">
        <v>228</v>
      </c>
      <c r="E667" t="s">
        <v>36</v>
      </c>
      <c r="F667" t="s">
        <v>229</v>
      </c>
      <c r="G667" t="s">
        <v>230</v>
      </c>
      <c r="H667" t="s">
        <v>231</v>
      </c>
      <c r="I667" t="s">
        <v>232</v>
      </c>
      <c r="J667" t="s">
        <v>312</v>
      </c>
      <c r="K667" t="s">
        <v>313</v>
      </c>
      <c r="L667" t="n">
        <v>351</v>
      </c>
      <c r="M667" t="n">
        <v>0.06</v>
      </c>
      <c r="N667" t="n">
        <v>43.9</v>
      </c>
      <c r="O667" t="s">
        <v>311</v>
      </c>
      <c r="P667" t="s">
        <v>270</v>
      </c>
      <c r="Q667" t="s">
        <v>237</v>
      </c>
      <c r="R667" t="s">
        <v>231</v>
      </c>
      <c r="S667" t="s">
        <v>232</v>
      </c>
    </row>
    <row r="668" spans="1:19">
      <c r="A668" s="1" t="n">
        <v>34150</v>
      </c>
      <c r="B668" t="s">
        <v>271</v>
      </c>
      <c r="C668" t="n">
        <v>5</v>
      </c>
      <c r="D668" t="s">
        <v>228</v>
      </c>
      <c r="E668" t="s">
        <v>36</v>
      </c>
      <c r="F668" t="s">
        <v>229</v>
      </c>
      <c r="G668" t="s">
        <v>230</v>
      </c>
      <c r="H668" t="s">
        <v>231</v>
      </c>
      <c r="I668" t="s">
        <v>232</v>
      </c>
      <c r="J668" t="s">
        <v>244</v>
      </c>
      <c r="K668" t="s">
        <v>304</v>
      </c>
      <c r="L668" t="n">
        <v>104</v>
      </c>
      <c r="M668" t="n">
        <v>1.03</v>
      </c>
      <c r="N668" t="n">
        <v>33.9</v>
      </c>
      <c r="O668" t="s">
        <v>311</v>
      </c>
      <c r="P668" t="s">
        <v>270</v>
      </c>
      <c r="Q668" t="s">
        <v>237</v>
      </c>
      <c r="R668" t="s">
        <v>231</v>
      </c>
      <c r="S668" t="s">
        <v>232</v>
      </c>
    </row>
    <row r="669" spans="1:19">
      <c r="A669" s="1" t="n">
        <v>34181</v>
      </c>
      <c r="B669" t="s">
        <v>227</v>
      </c>
      <c r="C669" t="n">
        <v>1</v>
      </c>
      <c r="D669" t="s">
        <v>228</v>
      </c>
      <c r="E669" t="s">
        <v>36</v>
      </c>
      <c r="F669" t="s">
        <v>229</v>
      </c>
      <c r="G669" t="s">
        <v>230</v>
      </c>
      <c r="H669" t="s">
        <v>231</v>
      </c>
      <c r="I669" t="s">
        <v>232</v>
      </c>
      <c r="J669" t="s">
        <v>233</v>
      </c>
      <c r="K669" t="s">
        <v>234</v>
      </c>
      <c r="L669" t="n">
        <v>504</v>
      </c>
      <c r="M669" t="n">
        <v>0.07000000000000001</v>
      </c>
      <c r="N669" t="n">
        <v>32.7</v>
      </c>
      <c r="O669" t="s">
        <v>235</v>
      </c>
      <c r="P669" t="s">
        <v>236</v>
      </c>
      <c r="Q669" t="s">
        <v>237</v>
      </c>
      <c r="R669" t="s">
        <v>231</v>
      </c>
      <c r="S669" t="s">
        <v>232</v>
      </c>
    </row>
    <row r="670" spans="1:19">
      <c r="A670" s="1" t="n">
        <v>34181</v>
      </c>
      <c r="B670" t="s">
        <v>227</v>
      </c>
      <c r="C670" t="n">
        <v>5</v>
      </c>
      <c r="D670" t="s">
        <v>228</v>
      </c>
      <c r="E670" t="s">
        <v>36</v>
      </c>
      <c r="F670" t="s">
        <v>229</v>
      </c>
      <c r="G670" t="s">
        <v>230</v>
      </c>
      <c r="H670" t="s">
        <v>231</v>
      </c>
      <c r="I670" t="s">
        <v>232</v>
      </c>
      <c r="J670" t="s">
        <v>233</v>
      </c>
      <c r="K670" t="s">
        <v>234</v>
      </c>
      <c r="L670" t="n">
        <v>246</v>
      </c>
      <c r="M670" t="n">
        <v>0.04</v>
      </c>
      <c r="N670" t="n">
        <v>38.2</v>
      </c>
      <c r="O670" t="s">
        <v>235</v>
      </c>
      <c r="P670" t="s">
        <v>236</v>
      </c>
      <c r="Q670" t="s">
        <v>237</v>
      </c>
      <c r="R670" t="s">
        <v>231</v>
      </c>
      <c r="S670" t="s">
        <v>232</v>
      </c>
    </row>
    <row r="671" spans="1:19">
      <c r="A671" s="1" t="n">
        <v>34181</v>
      </c>
      <c r="B671" t="s">
        <v>227</v>
      </c>
      <c r="C671" t="n">
        <v>6</v>
      </c>
      <c r="D671" t="s">
        <v>228</v>
      </c>
      <c r="E671" t="s">
        <v>36</v>
      </c>
      <c r="F671" t="s">
        <v>229</v>
      </c>
      <c r="G671" t="s">
        <v>230</v>
      </c>
      <c r="H671" t="s">
        <v>231</v>
      </c>
      <c r="I671" t="s">
        <v>232</v>
      </c>
      <c r="J671" t="s">
        <v>233</v>
      </c>
      <c r="K671" t="s">
        <v>234</v>
      </c>
      <c r="L671" t="n">
        <v>231</v>
      </c>
      <c r="M671" t="n">
        <v>0.1</v>
      </c>
      <c r="N671" t="n">
        <v>35.6</v>
      </c>
      <c r="O671" t="s">
        <v>235</v>
      </c>
      <c r="P671" t="s">
        <v>236</v>
      </c>
      <c r="Q671" t="s">
        <v>237</v>
      </c>
      <c r="R671" t="s">
        <v>231</v>
      </c>
      <c r="S671" t="s">
        <v>232</v>
      </c>
    </row>
    <row r="672" spans="1:19">
      <c r="A672" s="1" t="n">
        <v>34181</v>
      </c>
      <c r="B672" t="s">
        <v>227</v>
      </c>
      <c r="C672" t="n">
        <v>7</v>
      </c>
      <c r="D672" t="s">
        <v>228</v>
      </c>
      <c r="E672" t="s">
        <v>36</v>
      </c>
      <c r="F672" t="s">
        <v>229</v>
      </c>
      <c r="G672" t="s">
        <v>230</v>
      </c>
      <c r="H672" t="s">
        <v>231</v>
      </c>
      <c r="I672" t="s">
        <v>232</v>
      </c>
      <c r="J672" t="s">
        <v>261</v>
      </c>
      <c r="K672" t="s">
        <v>262</v>
      </c>
      <c r="L672" t="n">
        <v>217</v>
      </c>
      <c r="M672" t="n">
        <v>0.02</v>
      </c>
      <c r="N672" t="n">
        <v>45.7</v>
      </c>
      <c r="O672" t="s">
        <v>235</v>
      </c>
      <c r="P672" t="s">
        <v>236</v>
      </c>
      <c r="Q672" t="s">
        <v>237</v>
      </c>
      <c r="R672" t="s">
        <v>231</v>
      </c>
      <c r="S672" t="s">
        <v>232</v>
      </c>
    </row>
    <row r="673" spans="1:19">
      <c r="A673" s="1" t="n">
        <v>34181</v>
      </c>
      <c r="B673" t="s">
        <v>227</v>
      </c>
      <c r="C673" t="n">
        <v>8</v>
      </c>
      <c r="D673" t="s">
        <v>228</v>
      </c>
      <c r="E673" t="s">
        <v>36</v>
      </c>
      <c r="F673" t="s">
        <v>229</v>
      </c>
      <c r="G673" t="s">
        <v>230</v>
      </c>
      <c r="H673" t="s">
        <v>231</v>
      </c>
      <c r="I673" t="s">
        <v>232</v>
      </c>
      <c r="J673" t="s">
        <v>261</v>
      </c>
      <c r="K673" t="s">
        <v>262</v>
      </c>
      <c r="L673" t="n">
        <v>109</v>
      </c>
      <c r="M673" t="n">
        <v>0.02</v>
      </c>
      <c r="N673" t="n">
        <v>46.3</v>
      </c>
      <c r="O673" t="s">
        <v>235</v>
      </c>
      <c r="P673" t="s">
        <v>236</v>
      </c>
      <c r="Q673" t="s">
        <v>237</v>
      </c>
      <c r="R673" t="s">
        <v>231</v>
      </c>
      <c r="S673" t="s">
        <v>232</v>
      </c>
    </row>
    <row r="674" spans="1:19">
      <c r="A674" s="1" t="n">
        <v>34181</v>
      </c>
      <c r="B674" t="s">
        <v>227</v>
      </c>
      <c r="C674" t="n">
        <v>9</v>
      </c>
      <c r="D674" t="s">
        <v>228</v>
      </c>
      <c r="E674" t="s">
        <v>36</v>
      </c>
      <c r="F674" t="s">
        <v>229</v>
      </c>
      <c r="G674" t="s">
        <v>230</v>
      </c>
      <c r="H674" t="s">
        <v>231</v>
      </c>
      <c r="I674" t="s">
        <v>232</v>
      </c>
      <c r="J674" t="s">
        <v>244</v>
      </c>
      <c r="K674" t="s">
        <v>304</v>
      </c>
      <c r="L674" t="n">
        <v>200</v>
      </c>
      <c r="M674" t="n">
        <v>0.8</v>
      </c>
      <c r="N674" t="n">
        <v>33.9</v>
      </c>
      <c r="O674" t="s">
        <v>235</v>
      </c>
      <c r="P674" t="s">
        <v>236</v>
      </c>
      <c r="Q674" t="s">
        <v>237</v>
      </c>
      <c r="R674" t="s">
        <v>231</v>
      </c>
      <c r="S674" t="s">
        <v>232</v>
      </c>
    </row>
    <row r="675" spans="1:19">
      <c r="A675" s="1" t="n">
        <v>34181</v>
      </c>
      <c r="B675" t="s">
        <v>242</v>
      </c>
      <c r="C675" t="n">
        <v>1</v>
      </c>
      <c r="D675" t="s">
        <v>238</v>
      </c>
      <c r="E675" t="s">
        <v>239</v>
      </c>
      <c r="F675" t="s">
        <v>229</v>
      </c>
      <c r="G675" t="s">
        <v>230</v>
      </c>
      <c r="H675" t="s">
        <v>231</v>
      </c>
      <c r="I675" t="s">
        <v>232</v>
      </c>
      <c r="J675" t="s">
        <v>233</v>
      </c>
      <c r="K675" t="s">
        <v>234</v>
      </c>
      <c r="L675" t="n">
        <v>1</v>
      </c>
      <c r="M675" t="n">
        <v>0</v>
      </c>
      <c r="N675" t="n">
        <v>0</v>
      </c>
    </row>
    <row r="676" spans="1:19">
      <c r="A676" s="1" t="n">
        <v>34181</v>
      </c>
      <c r="B676" t="s">
        <v>271</v>
      </c>
      <c r="C676" t="n">
        <v>1</v>
      </c>
      <c r="D676" t="s">
        <v>228</v>
      </c>
      <c r="E676" t="s">
        <v>36</v>
      </c>
      <c r="F676" t="s">
        <v>229</v>
      </c>
      <c r="G676" t="s">
        <v>230</v>
      </c>
      <c r="H676" t="s">
        <v>231</v>
      </c>
      <c r="I676" t="s">
        <v>232</v>
      </c>
      <c r="J676" t="s">
        <v>277</v>
      </c>
      <c r="K676" t="s">
        <v>278</v>
      </c>
      <c r="L676" t="n">
        <v>676</v>
      </c>
      <c r="M676" t="n">
        <v>0.09</v>
      </c>
      <c r="N676" t="n">
        <v>47.2</v>
      </c>
      <c r="O676" t="s">
        <v>311</v>
      </c>
      <c r="P676" t="s">
        <v>270</v>
      </c>
      <c r="Q676" t="s">
        <v>237</v>
      </c>
      <c r="R676" t="s">
        <v>231</v>
      </c>
      <c r="S676" t="s">
        <v>232</v>
      </c>
    </row>
    <row r="677" spans="1:19">
      <c r="A677" s="1" t="n">
        <v>34181</v>
      </c>
      <c r="B677" t="s">
        <v>271</v>
      </c>
      <c r="C677" t="n">
        <v>2</v>
      </c>
      <c r="D677" t="s">
        <v>228</v>
      </c>
      <c r="E677" t="s">
        <v>36</v>
      </c>
      <c r="F677" t="s">
        <v>229</v>
      </c>
      <c r="G677" t="s">
        <v>230</v>
      </c>
      <c r="H677" t="s">
        <v>231</v>
      </c>
      <c r="I677" t="s">
        <v>232</v>
      </c>
      <c r="J677" t="s">
        <v>233</v>
      </c>
      <c r="K677" t="s">
        <v>234</v>
      </c>
      <c r="L677" t="n">
        <v>420</v>
      </c>
      <c r="M677" t="n">
        <v>0.03</v>
      </c>
      <c r="N677" t="n">
        <v>46</v>
      </c>
      <c r="O677" t="s">
        <v>311</v>
      </c>
      <c r="P677" t="s">
        <v>270</v>
      </c>
      <c r="Q677" t="s">
        <v>237</v>
      </c>
      <c r="R677" t="s">
        <v>231</v>
      </c>
      <c r="S677" t="s">
        <v>232</v>
      </c>
    </row>
    <row r="678" spans="1:19">
      <c r="A678" s="1" t="n">
        <v>34181</v>
      </c>
      <c r="B678" t="s">
        <v>271</v>
      </c>
      <c r="C678" t="n">
        <v>3</v>
      </c>
      <c r="D678" t="s">
        <v>228</v>
      </c>
      <c r="E678" t="s">
        <v>36</v>
      </c>
      <c r="F678" t="s">
        <v>229</v>
      </c>
      <c r="G678" t="s">
        <v>230</v>
      </c>
      <c r="H678" t="s">
        <v>231</v>
      </c>
      <c r="I678" t="s">
        <v>232</v>
      </c>
      <c r="J678" t="s">
        <v>233</v>
      </c>
      <c r="K678" t="s">
        <v>234</v>
      </c>
      <c r="L678" t="n">
        <v>315</v>
      </c>
      <c r="M678" t="n">
        <v>0.2</v>
      </c>
      <c r="N678" t="n">
        <v>20.7</v>
      </c>
      <c r="O678" t="s">
        <v>311</v>
      </c>
      <c r="P678" t="s">
        <v>270</v>
      </c>
      <c r="Q678" t="s">
        <v>237</v>
      </c>
      <c r="R678" t="s">
        <v>231</v>
      </c>
      <c r="S678" t="s">
        <v>232</v>
      </c>
    </row>
    <row r="679" spans="1:19">
      <c r="A679" s="1" t="n">
        <v>34181</v>
      </c>
      <c r="B679" t="s">
        <v>271</v>
      </c>
      <c r="C679" t="n">
        <v>4</v>
      </c>
      <c r="D679" t="s">
        <v>228</v>
      </c>
      <c r="E679" t="s">
        <v>36</v>
      </c>
      <c r="F679" t="s">
        <v>229</v>
      </c>
      <c r="G679" t="s">
        <v>230</v>
      </c>
      <c r="H679" t="s">
        <v>231</v>
      </c>
      <c r="I679" t="s">
        <v>232</v>
      </c>
      <c r="J679" t="s">
        <v>244</v>
      </c>
      <c r="K679" t="s">
        <v>304</v>
      </c>
      <c r="L679" t="n">
        <v>99</v>
      </c>
      <c r="M679" t="n">
        <v>1.02</v>
      </c>
      <c r="N679" t="n">
        <v>33.9</v>
      </c>
      <c r="O679" t="s">
        <v>311</v>
      </c>
      <c r="P679" t="s">
        <v>270</v>
      </c>
      <c r="Q679" t="s">
        <v>237</v>
      </c>
      <c r="R679" t="s">
        <v>231</v>
      </c>
      <c r="S679" t="s">
        <v>232</v>
      </c>
    </row>
    <row r="680" spans="1:19">
      <c r="A680" s="1" t="n">
        <v>34212</v>
      </c>
      <c r="B680" t="s">
        <v>227</v>
      </c>
      <c r="C680" t="n">
        <v>1</v>
      </c>
      <c r="D680" t="s">
        <v>228</v>
      </c>
      <c r="E680" t="s">
        <v>36</v>
      </c>
      <c r="F680" t="s">
        <v>229</v>
      </c>
      <c r="G680" t="s">
        <v>230</v>
      </c>
      <c r="H680" t="s">
        <v>231</v>
      </c>
      <c r="I680" t="s">
        <v>232</v>
      </c>
      <c r="J680" t="s">
        <v>277</v>
      </c>
      <c r="K680" t="s">
        <v>278</v>
      </c>
      <c r="L680" t="n">
        <v>207</v>
      </c>
      <c r="M680" t="n">
        <v>0.02</v>
      </c>
      <c r="N680" t="n">
        <v>48.4</v>
      </c>
      <c r="O680" t="s">
        <v>235</v>
      </c>
      <c r="P680" t="s">
        <v>236</v>
      </c>
      <c r="Q680" t="s">
        <v>237</v>
      </c>
      <c r="R680" t="s">
        <v>231</v>
      </c>
      <c r="S680" t="s">
        <v>232</v>
      </c>
    </row>
    <row r="681" spans="1:19">
      <c r="A681" s="1" t="n">
        <v>34212</v>
      </c>
      <c r="B681" t="s">
        <v>227</v>
      </c>
      <c r="C681" t="n">
        <v>2</v>
      </c>
      <c r="D681" t="s">
        <v>228</v>
      </c>
      <c r="E681" t="s">
        <v>36</v>
      </c>
      <c r="F681" t="s">
        <v>229</v>
      </c>
      <c r="G681" t="s">
        <v>230</v>
      </c>
      <c r="H681" t="s">
        <v>231</v>
      </c>
      <c r="I681" t="s">
        <v>232</v>
      </c>
      <c r="J681" t="s">
        <v>233</v>
      </c>
      <c r="K681" t="s">
        <v>234</v>
      </c>
      <c r="L681" t="n">
        <v>171</v>
      </c>
      <c r="M681" t="n">
        <v>0.04</v>
      </c>
      <c r="N681" t="n">
        <v>37.9</v>
      </c>
      <c r="O681" t="s">
        <v>235</v>
      </c>
      <c r="P681" t="s">
        <v>236</v>
      </c>
      <c r="Q681" t="s">
        <v>237</v>
      </c>
      <c r="R681" t="s">
        <v>231</v>
      </c>
      <c r="S681" t="s">
        <v>232</v>
      </c>
    </row>
    <row r="682" spans="1:19">
      <c r="A682" s="1" t="n">
        <v>34212</v>
      </c>
      <c r="B682" t="s">
        <v>227</v>
      </c>
      <c r="C682" t="n">
        <v>3</v>
      </c>
      <c r="D682" t="s">
        <v>228</v>
      </c>
      <c r="E682" t="s">
        <v>36</v>
      </c>
      <c r="F682" t="s">
        <v>229</v>
      </c>
      <c r="G682" t="s">
        <v>230</v>
      </c>
      <c r="H682" t="s">
        <v>231</v>
      </c>
      <c r="I682" t="s">
        <v>232</v>
      </c>
      <c r="J682" t="s">
        <v>233</v>
      </c>
      <c r="K682" t="s">
        <v>234</v>
      </c>
      <c r="L682" t="n">
        <v>236</v>
      </c>
      <c r="M682" t="n">
        <v>0.07000000000000001</v>
      </c>
      <c r="N682" t="n">
        <v>32.6</v>
      </c>
      <c r="O682" t="s">
        <v>235</v>
      </c>
      <c r="P682" t="s">
        <v>236</v>
      </c>
      <c r="Q682" t="s">
        <v>237</v>
      </c>
      <c r="R682" t="s">
        <v>231</v>
      </c>
      <c r="S682" t="s">
        <v>232</v>
      </c>
    </row>
    <row r="683" spans="1:19">
      <c r="A683" s="1" t="n">
        <v>34212</v>
      </c>
      <c r="B683" t="s">
        <v>227</v>
      </c>
      <c r="C683" t="n">
        <v>4</v>
      </c>
      <c r="D683" t="s">
        <v>228</v>
      </c>
      <c r="E683" t="s">
        <v>36</v>
      </c>
      <c r="F683" t="s">
        <v>229</v>
      </c>
      <c r="G683" t="s">
        <v>230</v>
      </c>
      <c r="H683" t="s">
        <v>231</v>
      </c>
      <c r="I683" t="s">
        <v>232</v>
      </c>
      <c r="J683" t="s">
        <v>233</v>
      </c>
      <c r="K683" t="s">
        <v>234</v>
      </c>
      <c r="L683" t="n">
        <v>512</v>
      </c>
      <c r="M683" t="n">
        <v>0.07000000000000001</v>
      </c>
      <c r="N683" t="n">
        <v>31.5</v>
      </c>
      <c r="O683" t="s">
        <v>235</v>
      </c>
      <c r="P683" t="s">
        <v>236</v>
      </c>
      <c r="Q683" t="s">
        <v>237</v>
      </c>
      <c r="R683" t="s">
        <v>231</v>
      </c>
      <c r="S683" t="s">
        <v>232</v>
      </c>
    </row>
    <row r="684" spans="1:19">
      <c r="A684" s="1" t="n">
        <v>34212</v>
      </c>
      <c r="B684" t="s">
        <v>271</v>
      </c>
      <c r="C684" t="n">
        <v>1</v>
      </c>
      <c r="D684" t="s">
        <v>228</v>
      </c>
      <c r="E684" t="s">
        <v>36</v>
      </c>
      <c r="F684" t="s">
        <v>229</v>
      </c>
      <c r="G684" t="s">
        <v>230</v>
      </c>
      <c r="H684" t="s">
        <v>231</v>
      </c>
      <c r="I684" t="s">
        <v>232</v>
      </c>
      <c r="J684" t="s">
        <v>233</v>
      </c>
      <c r="K684" t="s">
        <v>234</v>
      </c>
      <c r="L684" t="n">
        <v>251</v>
      </c>
      <c r="M684" t="n">
        <v>0.19</v>
      </c>
      <c r="N684" t="n">
        <v>20.7</v>
      </c>
      <c r="O684" t="s">
        <v>311</v>
      </c>
      <c r="P684" t="s">
        <v>270</v>
      </c>
      <c r="Q684" t="s">
        <v>237</v>
      </c>
      <c r="R684" t="s">
        <v>231</v>
      </c>
      <c r="S684" t="s">
        <v>232</v>
      </c>
    </row>
    <row r="685" spans="1:19">
      <c r="A685" s="1" t="n">
        <v>34212</v>
      </c>
      <c r="B685" t="s">
        <v>271</v>
      </c>
      <c r="C685" t="n">
        <v>2</v>
      </c>
      <c r="D685" t="s">
        <v>228</v>
      </c>
      <c r="E685" t="s">
        <v>36</v>
      </c>
      <c r="F685" t="s">
        <v>229</v>
      </c>
      <c r="G685" t="s">
        <v>230</v>
      </c>
      <c r="H685" t="s">
        <v>231</v>
      </c>
      <c r="I685" t="s">
        <v>232</v>
      </c>
      <c r="J685" t="s">
        <v>233</v>
      </c>
      <c r="K685" t="s">
        <v>234</v>
      </c>
      <c r="L685" t="n">
        <v>351</v>
      </c>
      <c r="M685" t="n">
        <v>0.02</v>
      </c>
      <c r="N685" t="n">
        <v>46</v>
      </c>
      <c r="O685" t="s">
        <v>311</v>
      </c>
      <c r="P685" t="s">
        <v>270</v>
      </c>
      <c r="Q685" t="s">
        <v>237</v>
      </c>
      <c r="R685" t="s">
        <v>231</v>
      </c>
      <c r="S685" t="s">
        <v>232</v>
      </c>
    </row>
    <row r="686" spans="1:19">
      <c r="A686" s="1" t="n">
        <v>34212</v>
      </c>
      <c r="B686" t="s">
        <v>271</v>
      </c>
      <c r="C686" t="n">
        <v>3</v>
      </c>
      <c r="D686" t="s">
        <v>228</v>
      </c>
      <c r="E686" t="s">
        <v>36</v>
      </c>
      <c r="F686" t="s">
        <v>229</v>
      </c>
      <c r="G686" t="s">
        <v>230</v>
      </c>
      <c r="H686" t="s">
        <v>231</v>
      </c>
      <c r="I686" t="s">
        <v>232</v>
      </c>
      <c r="J686" t="s">
        <v>233</v>
      </c>
      <c r="K686" t="s">
        <v>234</v>
      </c>
      <c r="L686" t="n">
        <v>314</v>
      </c>
      <c r="M686" t="n">
        <v>0.21</v>
      </c>
      <c r="N686" t="n">
        <v>20.9</v>
      </c>
      <c r="O686" t="s">
        <v>311</v>
      </c>
      <c r="P686" t="s">
        <v>270</v>
      </c>
      <c r="Q686" t="s">
        <v>237</v>
      </c>
      <c r="R686" t="s">
        <v>231</v>
      </c>
      <c r="S686" t="s">
        <v>232</v>
      </c>
    </row>
    <row r="687" spans="1:19">
      <c r="A687" s="1" t="n">
        <v>34212</v>
      </c>
      <c r="B687" t="s">
        <v>271</v>
      </c>
      <c r="C687" t="n">
        <v>4</v>
      </c>
      <c r="D687" t="s">
        <v>228</v>
      </c>
      <c r="E687" t="s">
        <v>36</v>
      </c>
      <c r="F687" t="s">
        <v>229</v>
      </c>
      <c r="G687" t="s">
        <v>230</v>
      </c>
      <c r="H687" t="s">
        <v>231</v>
      </c>
      <c r="I687" t="s">
        <v>232</v>
      </c>
      <c r="J687" t="s">
        <v>312</v>
      </c>
      <c r="K687" t="s">
        <v>313</v>
      </c>
      <c r="L687" t="n">
        <v>465</v>
      </c>
      <c r="M687" t="n">
        <v>0.04</v>
      </c>
      <c r="N687" t="n">
        <v>44.1</v>
      </c>
      <c r="O687" t="s">
        <v>311</v>
      </c>
      <c r="P687" t="s">
        <v>270</v>
      </c>
      <c r="Q687" t="s">
        <v>237</v>
      </c>
      <c r="R687" t="s">
        <v>231</v>
      </c>
      <c r="S687" t="s">
        <v>232</v>
      </c>
    </row>
    <row r="688" spans="1:19">
      <c r="A688" s="1" t="n">
        <v>34242</v>
      </c>
      <c r="B688" t="s">
        <v>227</v>
      </c>
      <c r="C688" t="n">
        <v>1</v>
      </c>
      <c r="D688" t="s">
        <v>228</v>
      </c>
      <c r="E688" t="s">
        <v>36</v>
      </c>
      <c r="F688" t="s">
        <v>229</v>
      </c>
      <c r="G688" t="s">
        <v>230</v>
      </c>
      <c r="H688" t="s">
        <v>231</v>
      </c>
      <c r="I688" t="s">
        <v>232</v>
      </c>
      <c r="J688" t="s">
        <v>233</v>
      </c>
      <c r="K688" t="s">
        <v>234</v>
      </c>
      <c r="L688" t="n">
        <v>106</v>
      </c>
      <c r="M688" t="n">
        <v>0.2</v>
      </c>
      <c r="N688" t="n">
        <v>21.1</v>
      </c>
      <c r="O688" t="s">
        <v>235</v>
      </c>
      <c r="P688" t="s">
        <v>236</v>
      </c>
      <c r="Q688" t="s">
        <v>237</v>
      </c>
      <c r="R688" t="s">
        <v>231</v>
      </c>
      <c r="S688" t="s">
        <v>232</v>
      </c>
    </row>
    <row r="689" spans="1:19">
      <c r="A689" s="1" t="n">
        <v>34242</v>
      </c>
      <c r="B689" t="s">
        <v>227</v>
      </c>
      <c r="C689" t="n">
        <v>3</v>
      </c>
      <c r="D689" t="s">
        <v>228</v>
      </c>
      <c r="E689" t="s">
        <v>36</v>
      </c>
      <c r="F689" t="s">
        <v>229</v>
      </c>
      <c r="G689" t="s">
        <v>230</v>
      </c>
      <c r="H689" t="s">
        <v>231</v>
      </c>
      <c r="I689" t="s">
        <v>232</v>
      </c>
      <c r="J689" t="s">
        <v>233</v>
      </c>
      <c r="K689" t="s">
        <v>234</v>
      </c>
      <c r="L689" t="n">
        <v>224</v>
      </c>
      <c r="M689" t="n">
        <v>0.04</v>
      </c>
      <c r="N689" t="n">
        <v>37.8</v>
      </c>
      <c r="O689" t="s">
        <v>235</v>
      </c>
      <c r="P689" t="s">
        <v>236</v>
      </c>
      <c r="Q689" t="s">
        <v>237</v>
      </c>
      <c r="R689" t="s">
        <v>231</v>
      </c>
      <c r="S689" t="s">
        <v>232</v>
      </c>
    </row>
    <row r="690" spans="1:19">
      <c r="A690" s="1" t="n">
        <v>34242</v>
      </c>
      <c r="B690" t="s">
        <v>227</v>
      </c>
      <c r="C690" t="n">
        <v>4</v>
      </c>
      <c r="D690" t="s">
        <v>228</v>
      </c>
      <c r="E690" t="s">
        <v>36</v>
      </c>
      <c r="F690" t="s">
        <v>229</v>
      </c>
      <c r="G690" t="s">
        <v>230</v>
      </c>
      <c r="H690" t="s">
        <v>231</v>
      </c>
      <c r="I690" t="s">
        <v>232</v>
      </c>
      <c r="J690" t="s">
        <v>233</v>
      </c>
      <c r="K690" t="s">
        <v>234</v>
      </c>
      <c r="L690" t="n">
        <v>243</v>
      </c>
      <c r="M690" t="n">
        <v>0.02</v>
      </c>
      <c r="N690" t="n">
        <v>46.1</v>
      </c>
      <c r="O690" t="s">
        <v>235</v>
      </c>
      <c r="P690" t="s">
        <v>236</v>
      </c>
      <c r="Q690" t="s">
        <v>237</v>
      </c>
      <c r="R690" t="s">
        <v>231</v>
      </c>
      <c r="S690" t="s">
        <v>232</v>
      </c>
    </row>
    <row r="691" spans="1:19">
      <c r="A691" s="1" t="n">
        <v>34242</v>
      </c>
      <c r="B691" t="s">
        <v>227</v>
      </c>
      <c r="C691" t="n">
        <v>5</v>
      </c>
      <c r="D691" t="s">
        <v>228</v>
      </c>
      <c r="E691" t="s">
        <v>36</v>
      </c>
      <c r="F691" t="s">
        <v>229</v>
      </c>
      <c r="G691" t="s">
        <v>230</v>
      </c>
      <c r="H691" t="s">
        <v>231</v>
      </c>
      <c r="I691" t="s">
        <v>232</v>
      </c>
      <c r="J691" t="s">
        <v>240</v>
      </c>
      <c r="K691" t="s">
        <v>241</v>
      </c>
      <c r="L691" t="n">
        <v>41</v>
      </c>
      <c r="M691" t="n">
        <v>5.5</v>
      </c>
      <c r="N691" t="n">
        <v>10.6</v>
      </c>
      <c r="O691" t="s">
        <v>235</v>
      </c>
      <c r="P691" t="s">
        <v>236</v>
      </c>
      <c r="Q691" t="s">
        <v>237</v>
      </c>
      <c r="R691" t="s">
        <v>231</v>
      </c>
      <c r="S691" t="s">
        <v>232</v>
      </c>
    </row>
    <row r="692" spans="1:19">
      <c r="A692" s="1" t="n">
        <v>34242</v>
      </c>
      <c r="B692" t="s">
        <v>271</v>
      </c>
      <c r="C692" t="n">
        <v>1</v>
      </c>
      <c r="D692" t="s">
        <v>228</v>
      </c>
      <c r="E692" t="s">
        <v>36</v>
      </c>
      <c r="F692" t="s">
        <v>229</v>
      </c>
      <c r="G692" t="s">
        <v>230</v>
      </c>
      <c r="H692" t="s">
        <v>231</v>
      </c>
      <c r="I692" t="s">
        <v>232</v>
      </c>
      <c r="J692" t="s">
        <v>233</v>
      </c>
      <c r="K692" t="s">
        <v>234</v>
      </c>
      <c r="L692" t="n">
        <v>304</v>
      </c>
      <c r="M692" t="n">
        <v>0.02</v>
      </c>
      <c r="N692" t="n">
        <v>45.5</v>
      </c>
      <c r="O692" t="s">
        <v>311</v>
      </c>
      <c r="P692" t="s">
        <v>270</v>
      </c>
      <c r="Q692" t="s">
        <v>237</v>
      </c>
      <c r="R692" t="s">
        <v>231</v>
      </c>
      <c r="S692" t="s">
        <v>232</v>
      </c>
    </row>
    <row r="693" spans="1:19">
      <c r="A693" s="1" t="n">
        <v>34242</v>
      </c>
      <c r="B693" t="s">
        <v>271</v>
      </c>
      <c r="C693" t="n">
        <v>2</v>
      </c>
      <c r="D693" t="s">
        <v>228</v>
      </c>
      <c r="E693" t="s">
        <v>36</v>
      </c>
      <c r="F693" t="s">
        <v>229</v>
      </c>
      <c r="G693" t="s">
        <v>230</v>
      </c>
      <c r="H693" t="s">
        <v>231</v>
      </c>
      <c r="I693" t="s">
        <v>232</v>
      </c>
      <c r="J693" t="s">
        <v>233</v>
      </c>
      <c r="K693" t="s">
        <v>234</v>
      </c>
      <c r="L693" t="n">
        <v>315</v>
      </c>
      <c r="M693" t="n">
        <v>0.2</v>
      </c>
      <c r="N693" t="n">
        <v>20.7</v>
      </c>
      <c r="O693" t="s">
        <v>311</v>
      </c>
      <c r="P693" t="s">
        <v>270</v>
      </c>
      <c r="Q693" t="s">
        <v>237</v>
      </c>
      <c r="R693" t="s">
        <v>231</v>
      </c>
      <c r="S693" t="s">
        <v>232</v>
      </c>
    </row>
    <row r="694" spans="1:19">
      <c r="A694" s="1" t="n">
        <v>34273</v>
      </c>
      <c r="B694" t="s">
        <v>314</v>
      </c>
      <c r="C694" t="n">
        <v>1</v>
      </c>
      <c r="D694" t="s">
        <v>228</v>
      </c>
      <c r="E694" t="s">
        <v>36</v>
      </c>
      <c r="F694" t="s">
        <v>229</v>
      </c>
      <c r="G694" t="s">
        <v>230</v>
      </c>
      <c r="H694" t="s">
        <v>231</v>
      </c>
      <c r="I694" t="s">
        <v>232</v>
      </c>
      <c r="J694" t="s">
        <v>277</v>
      </c>
      <c r="K694" t="s">
        <v>278</v>
      </c>
      <c r="L694" t="n">
        <v>701</v>
      </c>
      <c r="M694" t="n">
        <v>0.09</v>
      </c>
      <c r="N694" t="n">
        <v>47</v>
      </c>
      <c r="O694" t="s">
        <v>311</v>
      </c>
      <c r="P694" t="s">
        <v>270</v>
      </c>
      <c r="Q694" t="s">
        <v>237</v>
      </c>
      <c r="R694" t="s">
        <v>231</v>
      </c>
      <c r="S694" t="s">
        <v>232</v>
      </c>
    </row>
    <row r="695" spans="1:19">
      <c r="A695" s="1" t="n">
        <v>34273</v>
      </c>
      <c r="B695" t="s">
        <v>314</v>
      </c>
      <c r="C695" t="n">
        <v>2</v>
      </c>
      <c r="D695" t="s">
        <v>228</v>
      </c>
      <c r="E695" t="s">
        <v>36</v>
      </c>
      <c r="F695" t="s">
        <v>229</v>
      </c>
      <c r="G695" t="s">
        <v>230</v>
      </c>
      <c r="H695" t="s">
        <v>231</v>
      </c>
      <c r="I695" t="s">
        <v>232</v>
      </c>
      <c r="J695" t="s">
        <v>277</v>
      </c>
      <c r="K695" t="s">
        <v>278</v>
      </c>
      <c r="L695" t="n">
        <v>437</v>
      </c>
      <c r="M695" t="n">
        <v>0.09</v>
      </c>
      <c r="N695" t="n">
        <v>46.9</v>
      </c>
      <c r="O695" t="s">
        <v>311</v>
      </c>
      <c r="P695" t="s">
        <v>270</v>
      </c>
      <c r="Q695" t="s">
        <v>237</v>
      </c>
      <c r="R695" t="s">
        <v>231</v>
      </c>
      <c r="S695" t="s">
        <v>232</v>
      </c>
    </row>
    <row r="696" spans="1:19">
      <c r="A696" s="1" t="n">
        <v>34273</v>
      </c>
      <c r="B696" t="s">
        <v>314</v>
      </c>
      <c r="C696" t="n">
        <v>3</v>
      </c>
      <c r="D696" t="s">
        <v>228</v>
      </c>
      <c r="E696" t="s">
        <v>36</v>
      </c>
      <c r="F696" t="s">
        <v>229</v>
      </c>
      <c r="G696" t="s">
        <v>230</v>
      </c>
      <c r="H696" t="s">
        <v>231</v>
      </c>
      <c r="I696" t="s">
        <v>232</v>
      </c>
      <c r="J696" t="s">
        <v>233</v>
      </c>
      <c r="K696" t="s">
        <v>234</v>
      </c>
      <c r="L696" t="n">
        <v>361</v>
      </c>
      <c r="M696" t="n">
        <v>0.19</v>
      </c>
      <c r="N696" t="n">
        <v>20.5</v>
      </c>
      <c r="O696" t="s">
        <v>311</v>
      </c>
      <c r="P696" t="s">
        <v>270</v>
      </c>
      <c r="Q696" t="s">
        <v>237</v>
      </c>
      <c r="R696" t="s">
        <v>231</v>
      </c>
      <c r="S696" t="s">
        <v>232</v>
      </c>
    </row>
    <row r="697" spans="1:19">
      <c r="A697" s="1" t="n">
        <v>34273</v>
      </c>
      <c r="B697" t="s">
        <v>314</v>
      </c>
      <c r="C697" t="n">
        <v>4</v>
      </c>
      <c r="D697" t="s">
        <v>228</v>
      </c>
      <c r="E697" t="s">
        <v>36</v>
      </c>
      <c r="F697" t="s">
        <v>229</v>
      </c>
      <c r="G697" t="s">
        <v>230</v>
      </c>
      <c r="H697" t="s">
        <v>231</v>
      </c>
      <c r="I697" t="s">
        <v>232</v>
      </c>
      <c r="J697" t="s">
        <v>233</v>
      </c>
      <c r="K697" t="s">
        <v>234</v>
      </c>
      <c r="L697" t="n">
        <v>308</v>
      </c>
      <c r="M697" t="n">
        <v>0.2</v>
      </c>
      <c r="N697" t="n">
        <v>20.8</v>
      </c>
      <c r="O697" t="s">
        <v>311</v>
      </c>
      <c r="P697" t="s">
        <v>270</v>
      </c>
      <c r="Q697" t="s">
        <v>237</v>
      </c>
      <c r="R697" t="s">
        <v>231</v>
      </c>
      <c r="S697" t="s">
        <v>232</v>
      </c>
    </row>
    <row r="698" spans="1:19">
      <c r="A698" s="1" t="n">
        <v>34273</v>
      </c>
      <c r="B698" t="s">
        <v>314</v>
      </c>
      <c r="C698" t="n">
        <v>5</v>
      </c>
      <c r="D698" t="s">
        <v>228</v>
      </c>
      <c r="E698" t="s">
        <v>36</v>
      </c>
      <c r="F698" t="s">
        <v>229</v>
      </c>
      <c r="G698" t="s">
        <v>230</v>
      </c>
      <c r="H698" t="s">
        <v>231</v>
      </c>
      <c r="I698" t="s">
        <v>232</v>
      </c>
      <c r="J698" t="s">
        <v>233</v>
      </c>
      <c r="K698" t="s">
        <v>234</v>
      </c>
      <c r="L698" t="n">
        <v>334</v>
      </c>
      <c r="M698" t="n">
        <v>0.02</v>
      </c>
      <c r="N698" t="n">
        <v>45.5</v>
      </c>
      <c r="O698" t="s">
        <v>311</v>
      </c>
      <c r="P698" t="s">
        <v>270</v>
      </c>
      <c r="Q698" t="s">
        <v>237</v>
      </c>
      <c r="R698" t="s">
        <v>231</v>
      </c>
      <c r="S698" t="s">
        <v>232</v>
      </c>
    </row>
    <row r="699" spans="1:19">
      <c r="A699" s="1" t="n">
        <v>34273</v>
      </c>
      <c r="B699" t="s">
        <v>227</v>
      </c>
      <c r="C699" t="n">
        <v>1</v>
      </c>
      <c r="D699" t="s">
        <v>228</v>
      </c>
      <c r="E699" t="s">
        <v>36</v>
      </c>
      <c r="F699" t="s">
        <v>229</v>
      </c>
      <c r="G699" t="s">
        <v>230</v>
      </c>
      <c r="H699" t="s">
        <v>231</v>
      </c>
      <c r="I699" t="s">
        <v>232</v>
      </c>
      <c r="J699" t="s">
        <v>233</v>
      </c>
      <c r="K699" t="s">
        <v>234</v>
      </c>
      <c r="L699" t="n">
        <v>246</v>
      </c>
      <c r="M699" t="n">
        <v>0.1</v>
      </c>
      <c r="N699" t="n">
        <v>35.4</v>
      </c>
      <c r="O699" t="s">
        <v>235</v>
      </c>
      <c r="P699" t="s">
        <v>236</v>
      </c>
      <c r="Q699" t="s">
        <v>237</v>
      </c>
      <c r="R699" t="s">
        <v>231</v>
      </c>
      <c r="S699" t="s">
        <v>232</v>
      </c>
    </row>
    <row r="700" spans="1:19">
      <c r="A700" s="1" t="n">
        <v>34273</v>
      </c>
      <c r="B700" t="s">
        <v>227</v>
      </c>
      <c r="C700" t="n">
        <v>2</v>
      </c>
      <c r="D700" t="s">
        <v>238</v>
      </c>
      <c r="E700" t="s">
        <v>239</v>
      </c>
      <c r="F700" t="s">
        <v>229</v>
      </c>
      <c r="G700" t="s">
        <v>230</v>
      </c>
      <c r="H700" t="s">
        <v>231</v>
      </c>
      <c r="I700" t="s">
        <v>232</v>
      </c>
      <c r="J700" t="s">
        <v>248</v>
      </c>
      <c r="K700" t="s">
        <v>249</v>
      </c>
      <c r="L700" t="n">
        <v>266</v>
      </c>
      <c r="M700" t="n">
        <v>0</v>
      </c>
      <c r="N700" t="n">
        <v>0</v>
      </c>
    </row>
    <row r="701" spans="1:19">
      <c r="A701" s="1" t="n">
        <v>34273</v>
      </c>
      <c r="B701" t="s">
        <v>227</v>
      </c>
      <c r="C701" t="n">
        <v>4</v>
      </c>
      <c r="D701" t="s">
        <v>228</v>
      </c>
      <c r="E701" t="s">
        <v>36</v>
      </c>
      <c r="F701" t="s">
        <v>229</v>
      </c>
      <c r="G701" t="s">
        <v>230</v>
      </c>
      <c r="H701" t="s">
        <v>231</v>
      </c>
      <c r="I701" t="s">
        <v>232</v>
      </c>
      <c r="J701" t="s">
        <v>233</v>
      </c>
      <c r="K701" t="s">
        <v>234</v>
      </c>
      <c r="L701" t="n">
        <v>319</v>
      </c>
      <c r="M701" t="n">
        <v>0.07000000000000001</v>
      </c>
      <c r="N701" t="n">
        <v>34</v>
      </c>
      <c r="O701" t="s">
        <v>235</v>
      </c>
      <c r="P701" t="s">
        <v>236</v>
      </c>
      <c r="Q701" t="s">
        <v>237</v>
      </c>
      <c r="R701" t="s">
        <v>231</v>
      </c>
      <c r="S701" t="s">
        <v>232</v>
      </c>
    </row>
    <row r="702" spans="1:19">
      <c r="A702" s="1" t="n">
        <v>34273</v>
      </c>
      <c r="B702" t="s">
        <v>227</v>
      </c>
      <c r="C702" t="n">
        <v>5</v>
      </c>
      <c r="D702" t="s">
        <v>228</v>
      </c>
      <c r="E702" t="s">
        <v>36</v>
      </c>
      <c r="F702" t="s">
        <v>229</v>
      </c>
      <c r="G702" t="s">
        <v>230</v>
      </c>
      <c r="H702" t="s">
        <v>231</v>
      </c>
      <c r="I702" t="s">
        <v>232</v>
      </c>
      <c r="J702" t="s">
        <v>233</v>
      </c>
      <c r="K702" t="s">
        <v>234</v>
      </c>
      <c r="L702" t="n">
        <v>105</v>
      </c>
      <c r="M702" t="n">
        <v>0.2</v>
      </c>
      <c r="N702" t="n">
        <v>20.8</v>
      </c>
      <c r="O702" t="s">
        <v>235</v>
      </c>
      <c r="P702" t="s">
        <v>236</v>
      </c>
      <c r="Q702" t="s">
        <v>237</v>
      </c>
      <c r="R702" t="s">
        <v>231</v>
      </c>
      <c r="S702" t="s">
        <v>232</v>
      </c>
    </row>
    <row r="703" spans="1:19">
      <c r="A703" s="1" t="n">
        <v>34273</v>
      </c>
      <c r="B703" t="s">
        <v>227</v>
      </c>
      <c r="C703" t="n">
        <v>6</v>
      </c>
      <c r="D703" t="s">
        <v>228</v>
      </c>
      <c r="E703" t="s">
        <v>36</v>
      </c>
      <c r="F703" t="s">
        <v>229</v>
      </c>
      <c r="G703" t="s">
        <v>230</v>
      </c>
      <c r="H703" t="s">
        <v>231</v>
      </c>
      <c r="I703" t="s">
        <v>232</v>
      </c>
      <c r="J703" t="s">
        <v>233</v>
      </c>
      <c r="K703" t="s">
        <v>234</v>
      </c>
      <c r="L703" t="n">
        <v>221</v>
      </c>
      <c r="M703" t="n">
        <v>0.02</v>
      </c>
      <c r="N703" t="n">
        <v>45.5</v>
      </c>
      <c r="O703" t="s">
        <v>235</v>
      </c>
      <c r="P703" t="s">
        <v>236</v>
      </c>
      <c r="Q703" t="s">
        <v>237</v>
      </c>
      <c r="R703" t="s">
        <v>231</v>
      </c>
      <c r="S703" t="s">
        <v>232</v>
      </c>
    </row>
    <row r="704" spans="1:19">
      <c r="A704" s="1" t="n">
        <v>34273</v>
      </c>
      <c r="B704" t="s">
        <v>227</v>
      </c>
      <c r="C704" t="n">
        <v>7</v>
      </c>
      <c r="D704" t="s">
        <v>228</v>
      </c>
      <c r="E704" t="s">
        <v>36</v>
      </c>
      <c r="F704" t="s">
        <v>229</v>
      </c>
      <c r="G704" t="s">
        <v>230</v>
      </c>
      <c r="H704" t="s">
        <v>231</v>
      </c>
      <c r="I704" t="s">
        <v>232</v>
      </c>
      <c r="J704" t="s">
        <v>233</v>
      </c>
      <c r="K704" t="s">
        <v>234</v>
      </c>
      <c r="L704" t="n">
        <v>254</v>
      </c>
      <c r="M704" t="n">
        <v>0.07000000000000001</v>
      </c>
      <c r="N704" t="n">
        <v>32.3</v>
      </c>
      <c r="O704" t="s">
        <v>235</v>
      </c>
      <c r="P704" t="s">
        <v>236</v>
      </c>
      <c r="Q704" t="s">
        <v>237</v>
      </c>
      <c r="R704" t="s">
        <v>231</v>
      </c>
      <c r="S704" t="s">
        <v>232</v>
      </c>
    </row>
    <row r="705" spans="1:19">
      <c r="A705" s="1" t="n">
        <v>34303</v>
      </c>
      <c r="B705" t="s">
        <v>314</v>
      </c>
      <c r="C705" t="n">
        <v>1</v>
      </c>
      <c r="D705" t="s">
        <v>228</v>
      </c>
      <c r="E705" t="s">
        <v>36</v>
      </c>
      <c r="F705" t="s">
        <v>229</v>
      </c>
      <c r="G705" t="s">
        <v>230</v>
      </c>
      <c r="H705" t="s">
        <v>231</v>
      </c>
      <c r="I705" t="s">
        <v>232</v>
      </c>
      <c r="J705" t="s">
        <v>233</v>
      </c>
      <c r="K705" t="s">
        <v>234</v>
      </c>
      <c r="L705" t="n">
        <v>341</v>
      </c>
      <c r="M705" t="n">
        <v>0.23</v>
      </c>
      <c r="N705" t="n">
        <v>20.8</v>
      </c>
      <c r="O705" t="s">
        <v>311</v>
      </c>
      <c r="P705" t="s">
        <v>270</v>
      </c>
      <c r="Q705" t="s">
        <v>237</v>
      </c>
      <c r="R705" t="s">
        <v>231</v>
      </c>
      <c r="S705" t="s">
        <v>232</v>
      </c>
    </row>
    <row r="706" spans="1:19">
      <c r="A706" s="1" t="n">
        <v>34303</v>
      </c>
      <c r="B706" t="s">
        <v>314</v>
      </c>
      <c r="C706" t="n">
        <v>2</v>
      </c>
      <c r="D706" t="s">
        <v>228</v>
      </c>
      <c r="E706" t="s">
        <v>36</v>
      </c>
      <c r="F706" t="s">
        <v>229</v>
      </c>
      <c r="G706" t="s">
        <v>230</v>
      </c>
      <c r="H706" t="s">
        <v>231</v>
      </c>
      <c r="I706" t="s">
        <v>232</v>
      </c>
      <c r="J706" t="s">
        <v>233</v>
      </c>
      <c r="K706" t="s">
        <v>234</v>
      </c>
      <c r="L706" t="n">
        <v>245</v>
      </c>
      <c r="M706" t="n">
        <v>0.02</v>
      </c>
      <c r="N706" t="n">
        <v>45.6</v>
      </c>
      <c r="O706" t="s">
        <v>311</v>
      </c>
      <c r="P706" t="s">
        <v>270</v>
      </c>
      <c r="Q706" t="s">
        <v>237</v>
      </c>
      <c r="R706" t="s">
        <v>231</v>
      </c>
      <c r="S706" t="s">
        <v>232</v>
      </c>
    </row>
    <row r="707" spans="1:19">
      <c r="A707" s="1" t="n">
        <v>34303</v>
      </c>
      <c r="B707" t="s">
        <v>227</v>
      </c>
      <c r="C707" t="n">
        <v>1</v>
      </c>
      <c r="D707" t="s">
        <v>228</v>
      </c>
      <c r="E707" t="s">
        <v>36</v>
      </c>
      <c r="F707" t="s">
        <v>229</v>
      </c>
      <c r="G707" t="s">
        <v>230</v>
      </c>
      <c r="H707" t="s">
        <v>231</v>
      </c>
      <c r="I707" t="s">
        <v>232</v>
      </c>
      <c r="J707" t="s">
        <v>233</v>
      </c>
      <c r="K707" t="s">
        <v>234</v>
      </c>
      <c r="L707" t="n">
        <v>228</v>
      </c>
      <c r="M707" t="n">
        <v>0.04</v>
      </c>
      <c r="N707" t="n">
        <v>38.4</v>
      </c>
      <c r="O707" t="s">
        <v>235</v>
      </c>
      <c r="P707" t="s">
        <v>236</v>
      </c>
      <c r="Q707" t="s">
        <v>237</v>
      </c>
      <c r="R707" t="s">
        <v>231</v>
      </c>
      <c r="S707" t="s">
        <v>232</v>
      </c>
    </row>
    <row r="708" spans="1:19">
      <c r="A708" s="1" t="n">
        <v>34303</v>
      </c>
      <c r="B708" t="s">
        <v>227</v>
      </c>
      <c r="C708" t="n">
        <v>2</v>
      </c>
      <c r="D708" t="s">
        <v>238</v>
      </c>
      <c r="E708" t="s">
        <v>239</v>
      </c>
      <c r="F708" t="s">
        <v>229</v>
      </c>
      <c r="G708" t="s">
        <v>230</v>
      </c>
      <c r="H708" t="s">
        <v>231</v>
      </c>
      <c r="I708" t="s">
        <v>232</v>
      </c>
      <c r="J708" t="s">
        <v>248</v>
      </c>
      <c r="K708" t="s">
        <v>249</v>
      </c>
      <c r="L708" t="n">
        <v>295</v>
      </c>
      <c r="M708" t="n">
        <v>0</v>
      </c>
      <c r="N708" t="n">
        <v>0</v>
      </c>
    </row>
    <row r="709" spans="1:19">
      <c r="A709" s="1" t="n">
        <v>34303</v>
      </c>
      <c r="B709" t="s">
        <v>227</v>
      </c>
      <c r="C709" t="n">
        <v>4</v>
      </c>
      <c r="D709" t="s">
        <v>315</v>
      </c>
      <c r="E709" t="s">
        <v>316</v>
      </c>
      <c r="F709" t="s">
        <v>229</v>
      </c>
      <c r="G709" t="s">
        <v>230</v>
      </c>
      <c r="H709" t="s">
        <v>231</v>
      </c>
      <c r="I709" t="s">
        <v>232</v>
      </c>
      <c r="J709" t="s">
        <v>233</v>
      </c>
      <c r="K709" t="s">
        <v>234</v>
      </c>
      <c r="L709" t="n">
        <v>219</v>
      </c>
      <c r="M709" t="n">
        <v>0</v>
      </c>
      <c r="N709" t="n">
        <v>0</v>
      </c>
      <c r="O709" t="s">
        <v>235</v>
      </c>
      <c r="P709" t="s">
        <v>236</v>
      </c>
      <c r="Q709" t="s">
        <v>237</v>
      </c>
      <c r="R709" t="s">
        <v>231</v>
      </c>
      <c r="S709" t="s">
        <v>232</v>
      </c>
    </row>
    <row r="710" spans="1:19">
      <c r="A710" s="1" t="n">
        <v>34303</v>
      </c>
      <c r="B710" t="s">
        <v>250</v>
      </c>
      <c r="C710" t="n">
        <v>1</v>
      </c>
      <c r="D710" t="s">
        <v>238</v>
      </c>
      <c r="E710" t="s">
        <v>239</v>
      </c>
      <c r="F710" t="s">
        <v>229</v>
      </c>
      <c r="G710" t="s">
        <v>230</v>
      </c>
      <c r="H710" t="s">
        <v>231</v>
      </c>
      <c r="I710" t="s">
        <v>232</v>
      </c>
      <c r="K710" t="s">
        <v>317</v>
      </c>
      <c r="L710" t="n">
        <v>20</v>
      </c>
      <c r="M710" t="n">
        <v>0</v>
      </c>
      <c r="N710" t="n">
        <v>0</v>
      </c>
    </row>
    <row r="711" spans="1:19">
      <c r="A711" s="1" t="n">
        <v>34334</v>
      </c>
      <c r="B711" t="s">
        <v>314</v>
      </c>
      <c r="C711" t="n">
        <v>1</v>
      </c>
      <c r="D711" t="s">
        <v>228</v>
      </c>
      <c r="E711" t="s">
        <v>36</v>
      </c>
      <c r="F711" t="s">
        <v>229</v>
      </c>
      <c r="G711" t="s">
        <v>230</v>
      </c>
      <c r="H711" t="s">
        <v>231</v>
      </c>
      <c r="I711" t="s">
        <v>232</v>
      </c>
      <c r="J711" t="s">
        <v>233</v>
      </c>
      <c r="K711" t="s">
        <v>234</v>
      </c>
      <c r="L711" t="n">
        <v>260</v>
      </c>
      <c r="M711" t="n">
        <v>0.04</v>
      </c>
      <c r="N711" t="n">
        <v>45.4</v>
      </c>
      <c r="O711" t="s">
        <v>311</v>
      </c>
      <c r="P711" t="s">
        <v>270</v>
      </c>
      <c r="Q711" t="s">
        <v>237</v>
      </c>
      <c r="R711" t="s">
        <v>231</v>
      </c>
      <c r="S711" t="s">
        <v>232</v>
      </c>
    </row>
    <row r="712" spans="1:19">
      <c r="A712" s="1" t="n">
        <v>34334</v>
      </c>
      <c r="B712" t="s">
        <v>314</v>
      </c>
      <c r="C712" t="n">
        <v>2</v>
      </c>
      <c r="D712" t="s">
        <v>228</v>
      </c>
      <c r="E712" t="s">
        <v>36</v>
      </c>
      <c r="F712" t="s">
        <v>229</v>
      </c>
      <c r="G712" t="s">
        <v>230</v>
      </c>
      <c r="H712" t="s">
        <v>231</v>
      </c>
      <c r="I712" t="s">
        <v>232</v>
      </c>
      <c r="J712" t="s">
        <v>233</v>
      </c>
      <c r="K712" t="s">
        <v>234</v>
      </c>
      <c r="L712" t="n">
        <v>324</v>
      </c>
      <c r="M712" t="n">
        <v>0.2</v>
      </c>
      <c r="N712" t="n">
        <v>22.6</v>
      </c>
      <c r="O712" t="s">
        <v>311</v>
      </c>
      <c r="P712" t="s">
        <v>270</v>
      </c>
      <c r="Q712" t="s">
        <v>237</v>
      </c>
      <c r="R712" t="s">
        <v>231</v>
      </c>
      <c r="S712" t="s">
        <v>232</v>
      </c>
    </row>
    <row r="713" spans="1:19">
      <c r="A713" s="1" t="n">
        <v>34334</v>
      </c>
      <c r="B713" t="s">
        <v>314</v>
      </c>
      <c r="C713" t="n">
        <v>3</v>
      </c>
      <c r="D713" t="s">
        <v>228</v>
      </c>
      <c r="E713" t="s">
        <v>36</v>
      </c>
      <c r="F713" t="s">
        <v>229</v>
      </c>
      <c r="G713" t="s">
        <v>230</v>
      </c>
      <c r="H713" t="s">
        <v>231</v>
      </c>
      <c r="I713" t="s">
        <v>232</v>
      </c>
      <c r="J713" t="s">
        <v>233</v>
      </c>
      <c r="K713" t="s">
        <v>234</v>
      </c>
      <c r="L713" t="n">
        <v>113</v>
      </c>
      <c r="M713" t="n">
        <v>0.06</v>
      </c>
      <c r="N713" t="n">
        <v>42.5</v>
      </c>
      <c r="O713" t="s">
        <v>311</v>
      </c>
      <c r="P713" t="s">
        <v>270</v>
      </c>
      <c r="Q713" t="s">
        <v>237</v>
      </c>
      <c r="R713" t="s">
        <v>231</v>
      </c>
      <c r="S713" t="s">
        <v>232</v>
      </c>
    </row>
    <row r="714" spans="1:19">
      <c r="A714" s="1" t="n">
        <v>34334</v>
      </c>
      <c r="B714" t="s">
        <v>314</v>
      </c>
      <c r="C714" t="n">
        <v>4</v>
      </c>
      <c r="D714" t="s">
        <v>228</v>
      </c>
      <c r="E714" t="s">
        <v>36</v>
      </c>
      <c r="F714" t="s">
        <v>229</v>
      </c>
      <c r="G714" t="s">
        <v>230</v>
      </c>
      <c r="H714" t="s">
        <v>231</v>
      </c>
      <c r="I714" t="s">
        <v>232</v>
      </c>
      <c r="J714" t="s">
        <v>261</v>
      </c>
      <c r="K714" t="s">
        <v>262</v>
      </c>
      <c r="L714" t="n">
        <v>238</v>
      </c>
      <c r="M714" t="n">
        <v>0.03</v>
      </c>
      <c r="N714" t="n">
        <v>46.2</v>
      </c>
      <c r="O714" t="s">
        <v>311</v>
      </c>
      <c r="P714" t="s">
        <v>270</v>
      </c>
      <c r="Q714" t="s">
        <v>237</v>
      </c>
      <c r="R714" t="s">
        <v>231</v>
      </c>
      <c r="S714" t="s">
        <v>232</v>
      </c>
    </row>
    <row r="715" spans="1:19">
      <c r="A715" s="1" t="n">
        <v>34334</v>
      </c>
      <c r="B715" t="s">
        <v>227</v>
      </c>
      <c r="C715" t="n">
        <v>1</v>
      </c>
      <c r="D715" t="s">
        <v>228</v>
      </c>
      <c r="E715" t="s">
        <v>36</v>
      </c>
      <c r="F715" t="s">
        <v>229</v>
      </c>
      <c r="G715" t="s">
        <v>230</v>
      </c>
      <c r="H715" t="s">
        <v>231</v>
      </c>
      <c r="I715" t="s">
        <v>232</v>
      </c>
      <c r="J715" t="s">
        <v>233</v>
      </c>
      <c r="K715" t="s">
        <v>234</v>
      </c>
      <c r="L715" t="n">
        <v>249</v>
      </c>
      <c r="M715" t="n">
        <v>0.07000000000000001</v>
      </c>
      <c r="N715" t="n">
        <v>32.7</v>
      </c>
      <c r="O715" t="s">
        <v>235</v>
      </c>
      <c r="P715" t="s">
        <v>236</v>
      </c>
      <c r="Q715" t="s">
        <v>237</v>
      </c>
      <c r="R715" t="s">
        <v>231</v>
      </c>
      <c r="S715" t="s">
        <v>232</v>
      </c>
    </row>
    <row r="716" spans="1:19">
      <c r="A716" s="1" t="n">
        <v>34334</v>
      </c>
      <c r="B716" t="s">
        <v>227</v>
      </c>
      <c r="C716" t="n">
        <v>2</v>
      </c>
      <c r="D716" t="s">
        <v>288</v>
      </c>
      <c r="E716" t="s">
        <v>289</v>
      </c>
      <c r="F716" t="s">
        <v>229</v>
      </c>
      <c r="G716" t="s">
        <v>230</v>
      </c>
      <c r="H716" t="s">
        <v>231</v>
      </c>
      <c r="I716" t="s">
        <v>232</v>
      </c>
      <c r="J716" t="s">
        <v>248</v>
      </c>
      <c r="K716" t="s">
        <v>249</v>
      </c>
      <c r="L716" t="n">
        <v>33</v>
      </c>
      <c r="M716" t="n">
        <v>0</v>
      </c>
      <c r="N716" t="n">
        <v>0</v>
      </c>
    </row>
    <row r="717" spans="1:19">
      <c r="A717" s="1" t="n">
        <v>34334</v>
      </c>
      <c r="B717" t="s">
        <v>227</v>
      </c>
      <c r="C717" t="n">
        <v>3</v>
      </c>
      <c r="D717" t="s">
        <v>228</v>
      </c>
      <c r="E717" t="s">
        <v>36</v>
      </c>
      <c r="F717" t="s">
        <v>229</v>
      </c>
      <c r="G717" t="s">
        <v>230</v>
      </c>
      <c r="H717" t="s">
        <v>231</v>
      </c>
      <c r="I717" t="s">
        <v>232</v>
      </c>
      <c r="J717" t="s">
        <v>233</v>
      </c>
      <c r="K717" t="s">
        <v>234</v>
      </c>
      <c r="L717" t="n">
        <v>218</v>
      </c>
      <c r="M717" t="n">
        <v>0.04</v>
      </c>
      <c r="N717" t="n">
        <v>38.6</v>
      </c>
      <c r="O717" t="s">
        <v>235</v>
      </c>
      <c r="P717" t="s">
        <v>236</v>
      </c>
      <c r="Q717" t="s">
        <v>237</v>
      </c>
      <c r="R717" t="s">
        <v>231</v>
      </c>
      <c r="S717" t="s">
        <v>232</v>
      </c>
    </row>
    <row r="718" spans="1:19">
      <c r="A718" s="1" t="n">
        <v>34334</v>
      </c>
      <c r="B718" t="s">
        <v>227</v>
      </c>
      <c r="C718" t="n">
        <v>4</v>
      </c>
      <c r="D718" t="s">
        <v>228</v>
      </c>
      <c r="E718" t="s">
        <v>36</v>
      </c>
      <c r="F718" t="s">
        <v>229</v>
      </c>
      <c r="G718" t="s">
        <v>230</v>
      </c>
      <c r="H718" t="s">
        <v>231</v>
      </c>
      <c r="I718" t="s">
        <v>232</v>
      </c>
      <c r="J718" t="s">
        <v>233</v>
      </c>
      <c r="K718" t="s">
        <v>234</v>
      </c>
      <c r="L718" t="n">
        <v>219</v>
      </c>
      <c r="M718" t="n">
        <v>0.02</v>
      </c>
      <c r="N718" t="n">
        <v>45.6</v>
      </c>
      <c r="O718" t="s">
        <v>235</v>
      </c>
      <c r="P718" t="s">
        <v>236</v>
      </c>
      <c r="Q718" t="s">
        <v>237</v>
      </c>
      <c r="R718" t="s">
        <v>231</v>
      </c>
      <c r="S718" t="s">
        <v>232</v>
      </c>
    </row>
    <row r="719" spans="1:19">
      <c r="A719" s="1" t="n">
        <v>34334</v>
      </c>
      <c r="B719" t="s">
        <v>227</v>
      </c>
      <c r="C719" t="n">
        <v>5</v>
      </c>
      <c r="D719" t="s">
        <v>228</v>
      </c>
      <c r="E719" t="s">
        <v>36</v>
      </c>
      <c r="F719" t="s">
        <v>229</v>
      </c>
      <c r="G719" t="s">
        <v>230</v>
      </c>
      <c r="H719" t="s">
        <v>231</v>
      </c>
      <c r="I719" t="s">
        <v>232</v>
      </c>
      <c r="J719" t="s">
        <v>233</v>
      </c>
      <c r="K719" t="s">
        <v>234</v>
      </c>
      <c r="L719" t="n">
        <v>189</v>
      </c>
      <c r="M719" t="n">
        <v>0.1</v>
      </c>
      <c r="N719" t="n">
        <v>35</v>
      </c>
      <c r="O719" t="s">
        <v>235</v>
      </c>
      <c r="P719" t="s">
        <v>236</v>
      </c>
      <c r="Q719" t="s">
        <v>237</v>
      </c>
      <c r="R719" t="s">
        <v>231</v>
      </c>
      <c r="S719" t="s">
        <v>232</v>
      </c>
    </row>
    <row r="720" spans="1:19">
      <c r="A720" s="1" t="n">
        <v>34334</v>
      </c>
      <c r="B720" t="s">
        <v>227</v>
      </c>
      <c r="C720" t="n">
        <v>6</v>
      </c>
      <c r="D720" t="s">
        <v>228</v>
      </c>
      <c r="E720" t="s">
        <v>36</v>
      </c>
      <c r="F720" t="s">
        <v>229</v>
      </c>
      <c r="G720" t="s">
        <v>230</v>
      </c>
      <c r="H720" t="s">
        <v>231</v>
      </c>
      <c r="I720" t="s">
        <v>232</v>
      </c>
      <c r="J720" t="s">
        <v>233</v>
      </c>
      <c r="K720" t="s">
        <v>234</v>
      </c>
      <c r="L720" t="n">
        <v>346</v>
      </c>
      <c r="M720" t="n">
        <v>0.1</v>
      </c>
      <c r="N720" t="n">
        <v>35.2</v>
      </c>
      <c r="O720" t="s">
        <v>235</v>
      </c>
      <c r="P720" t="s">
        <v>236</v>
      </c>
      <c r="Q720" t="s">
        <v>237</v>
      </c>
      <c r="R720" t="s">
        <v>231</v>
      </c>
      <c r="S720" t="s">
        <v>232</v>
      </c>
    </row>
    <row r="721" spans="1:19">
      <c r="A721" s="1" t="n">
        <v>34334</v>
      </c>
      <c r="B721" t="s">
        <v>227</v>
      </c>
      <c r="C721" t="n">
        <v>7</v>
      </c>
      <c r="D721" t="s">
        <v>228</v>
      </c>
      <c r="E721" t="s">
        <v>36</v>
      </c>
      <c r="F721" t="s">
        <v>229</v>
      </c>
      <c r="G721" t="s">
        <v>230</v>
      </c>
      <c r="H721" t="s">
        <v>231</v>
      </c>
      <c r="I721" t="s">
        <v>232</v>
      </c>
      <c r="J721" t="s">
        <v>233</v>
      </c>
      <c r="K721" t="s">
        <v>234</v>
      </c>
      <c r="L721" t="n">
        <v>92</v>
      </c>
      <c r="M721" t="n">
        <v>0.2</v>
      </c>
      <c r="N721" t="n">
        <v>21.4</v>
      </c>
      <c r="O721" t="s">
        <v>235</v>
      </c>
      <c r="P721" t="s">
        <v>236</v>
      </c>
      <c r="Q721" t="s">
        <v>237</v>
      </c>
      <c r="R721" t="s">
        <v>231</v>
      </c>
      <c r="S721" t="s">
        <v>232</v>
      </c>
    </row>
    <row r="722" spans="1:19">
      <c r="A722" s="1" t="n">
        <v>34334</v>
      </c>
      <c r="B722" t="s">
        <v>227</v>
      </c>
      <c r="C722" t="n">
        <v>8</v>
      </c>
      <c r="D722" t="s">
        <v>228</v>
      </c>
      <c r="E722" t="s">
        <v>36</v>
      </c>
      <c r="F722" t="s">
        <v>229</v>
      </c>
      <c r="G722" t="s">
        <v>230</v>
      </c>
      <c r="H722" t="s">
        <v>231</v>
      </c>
      <c r="I722" t="s">
        <v>232</v>
      </c>
      <c r="J722" t="s">
        <v>233</v>
      </c>
      <c r="K722" t="s">
        <v>234</v>
      </c>
      <c r="L722" t="n">
        <v>244</v>
      </c>
      <c r="M722" t="n">
        <v>0.07000000000000001</v>
      </c>
      <c r="N722" t="n">
        <v>32.5</v>
      </c>
      <c r="O722" t="s">
        <v>235</v>
      </c>
      <c r="P722" t="s">
        <v>236</v>
      </c>
      <c r="Q722" t="s">
        <v>237</v>
      </c>
      <c r="R722" t="s">
        <v>231</v>
      </c>
      <c r="S722" t="s">
        <v>232</v>
      </c>
    </row>
    <row r="723" spans="1:19">
      <c r="A723" s="1" t="n">
        <v>34334</v>
      </c>
      <c r="B723" t="s">
        <v>227</v>
      </c>
      <c r="C723" t="n">
        <v>9</v>
      </c>
      <c r="D723" t="s">
        <v>228</v>
      </c>
      <c r="E723" t="s">
        <v>36</v>
      </c>
      <c r="F723" t="s">
        <v>229</v>
      </c>
      <c r="G723" t="s">
        <v>230</v>
      </c>
      <c r="H723" t="s">
        <v>231</v>
      </c>
      <c r="I723" t="s">
        <v>232</v>
      </c>
      <c r="J723" t="s">
        <v>240</v>
      </c>
      <c r="K723" t="s">
        <v>241</v>
      </c>
      <c r="L723" t="n">
        <v>119</v>
      </c>
      <c r="M723" t="n">
        <v>5.5</v>
      </c>
      <c r="N723" t="n">
        <v>10.8</v>
      </c>
      <c r="O723" t="s">
        <v>235</v>
      </c>
      <c r="P723" t="s">
        <v>236</v>
      </c>
      <c r="Q723" t="s">
        <v>237</v>
      </c>
      <c r="R723" t="s">
        <v>231</v>
      </c>
      <c r="S723" t="s">
        <v>232</v>
      </c>
    </row>
    <row r="724" spans="1:19">
      <c r="A724" s="1" t="n">
        <v>34365</v>
      </c>
      <c r="B724" t="s">
        <v>314</v>
      </c>
      <c r="C724" t="n">
        <v>1</v>
      </c>
      <c r="D724" t="s">
        <v>228</v>
      </c>
      <c r="E724" t="s">
        <v>36</v>
      </c>
      <c r="F724" t="s">
        <v>229</v>
      </c>
      <c r="G724" t="s">
        <v>230</v>
      </c>
      <c r="H724" t="s">
        <v>231</v>
      </c>
      <c r="I724" t="s">
        <v>232</v>
      </c>
      <c r="J724" t="s">
        <v>290</v>
      </c>
      <c r="K724" t="s">
        <v>291</v>
      </c>
      <c r="L724" t="n">
        <v>672</v>
      </c>
      <c r="M724" t="n">
        <v>1.07</v>
      </c>
      <c r="N724" t="n">
        <v>27.9</v>
      </c>
      <c r="O724" t="s">
        <v>311</v>
      </c>
      <c r="P724" t="s">
        <v>270</v>
      </c>
      <c r="Q724" t="s">
        <v>237</v>
      </c>
      <c r="R724" t="s">
        <v>231</v>
      </c>
      <c r="S724" t="s">
        <v>232</v>
      </c>
    </row>
    <row r="725" spans="1:19">
      <c r="A725" s="1" t="n">
        <v>34365</v>
      </c>
      <c r="B725" t="s">
        <v>314</v>
      </c>
      <c r="C725" t="n">
        <v>2</v>
      </c>
      <c r="D725" t="s">
        <v>228</v>
      </c>
      <c r="E725" t="s">
        <v>36</v>
      </c>
      <c r="F725" t="s">
        <v>229</v>
      </c>
      <c r="G725" t="s">
        <v>230</v>
      </c>
      <c r="H725" t="s">
        <v>231</v>
      </c>
      <c r="I725" t="s">
        <v>232</v>
      </c>
      <c r="J725" t="s">
        <v>233</v>
      </c>
      <c r="K725" t="s">
        <v>234</v>
      </c>
      <c r="L725" t="n">
        <v>259</v>
      </c>
      <c r="M725" t="n">
        <v>0.21</v>
      </c>
      <c r="N725" t="n">
        <v>21.5</v>
      </c>
      <c r="O725" t="s">
        <v>311</v>
      </c>
      <c r="P725" t="s">
        <v>270</v>
      </c>
      <c r="Q725" t="s">
        <v>237</v>
      </c>
      <c r="R725" t="s">
        <v>231</v>
      </c>
      <c r="S725" t="s">
        <v>232</v>
      </c>
    </row>
    <row r="726" spans="1:19">
      <c r="A726" s="1" t="n">
        <v>34365</v>
      </c>
      <c r="B726" t="s">
        <v>314</v>
      </c>
      <c r="C726" t="n">
        <v>3</v>
      </c>
      <c r="D726" t="s">
        <v>228</v>
      </c>
      <c r="E726" t="s">
        <v>36</v>
      </c>
      <c r="F726" t="s">
        <v>229</v>
      </c>
      <c r="G726" t="s">
        <v>230</v>
      </c>
      <c r="H726" t="s">
        <v>231</v>
      </c>
      <c r="I726" t="s">
        <v>232</v>
      </c>
      <c r="J726" t="s">
        <v>233</v>
      </c>
      <c r="K726" t="s">
        <v>234</v>
      </c>
      <c r="L726" t="n">
        <v>352</v>
      </c>
      <c r="M726" t="n">
        <v>0.03</v>
      </c>
      <c r="N726" t="n">
        <v>45.2</v>
      </c>
      <c r="O726" t="s">
        <v>311</v>
      </c>
      <c r="P726" t="s">
        <v>270</v>
      </c>
      <c r="Q726" t="s">
        <v>237</v>
      </c>
      <c r="R726" t="s">
        <v>231</v>
      </c>
      <c r="S726" t="s">
        <v>232</v>
      </c>
    </row>
    <row r="727" spans="1:19">
      <c r="A727" s="1" t="n">
        <v>34365</v>
      </c>
      <c r="B727" t="s">
        <v>314</v>
      </c>
      <c r="C727" t="n">
        <v>4</v>
      </c>
      <c r="D727" t="s">
        <v>228</v>
      </c>
      <c r="E727" t="s">
        <v>36</v>
      </c>
      <c r="F727" t="s">
        <v>229</v>
      </c>
      <c r="G727" t="s">
        <v>230</v>
      </c>
      <c r="H727" t="s">
        <v>231</v>
      </c>
      <c r="I727" t="s">
        <v>232</v>
      </c>
      <c r="J727" t="s">
        <v>233</v>
      </c>
      <c r="K727" t="s">
        <v>234</v>
      </c>
      <c r="L727" t="n">
        <v>229</v>
      </c>
      <c r="M727" t="n">
        <v>0.31</v>
      </c>
      <c r="N727" t="n">
        <v>23</v>
      </c>
      <c r="O727" t="s">
        <v>311</v>
      </c>
      <c r="P727" t="s">
        <v>270</v>
      </c>
      <c r="Q727" t="s">
        <v>237</v>
      </c>
      <c r="R727" t="s">
        <v>231</v>
      </c>
      <c r="S727" t="s">
        <v>232</v>
      </c>
    </row>
    <row r="728" spans="1:19">
      <c r="A728" s="1" t="n">
        <v>34365</v>
      </c>
      <c r="B728" t="s">
        <v>314</v>
      </c>
      <c r="C728" t="n">
        <v>5</v>
      </c>
      <c r="D728" t="s">
        <v>228</v>
      </c>
      <c r="E728" t="s">
        <v>36</v>
      </c>
      <c r="F728" t="s">
        <v>229</v>
      </c>
      <c r="G728" t="s">
        <v>230</v>
      </c>
      <c r="H728" t="s">
        <v>231</v>
      </c>
      <c r="I728" t="s">
        <v>232</v>
      </c>
      <c r="J728" t="s">
        <v>233</v>
      </c>
      <c r="K728" t="s">
        <v>234</v>
      </c>
      <c r="L728" t="n">
        <v>105</v>
      </c>
      <c r="M728" t="n">
        <v>0.23</v>
      </c>
      <c r="N728" t="n">
        <v>21.2</v>
      </c>
      <c r="O728" t="s">
        <v>311</v>
      </c>
      <c r="P728" t="s">
        <v>270</v>
      </c>
      <c r="Q728" t="s">
        <v>237</v>
      </c>
      <c r="R728" t="s">
        <v>231</v>
      </c>
      <c r="S728" t="s">
        <v>232</v>
      </c>
    </row>
    <row r="729" spans="1:19">
      <c r="A729" s="1" t="n">
        <v>34365</v>
      </c>
      <c r="B729" t="s">
        <v>314</v>
      </c>
      <c r="C729" t="n">
        <v>6</v>
      </c>
      <c r="D729" t="s">
        <v>228</v>
      </c>
      <c r="E729" t="s">
        <v>36</v>
      </c>
      <c r="F729" t="s">
        <v>229</v>
      </c>
      <c r="G729" t="s">
        <v>230</v>
      </c>
      <c r="H729" t="s">
        <v>231</v>
      </c>
      <c r="I729" t="s">
        <v>232</v>
      </c>
      <c r="J729" t="s">
        <v>312</v>
      </c>
      <c r="K729" t="s">
        <v>313</v>
      </c>
      <c r="L729" t="n">
        <v>462</v>
      </c>
      <c r="M729" t="n">
        <v>0.04</v>
      </c>
      <c r="N729" t="n">
        <v>44.3</v>
      </c>
      <c r="O729" t="s">
        <v>311</v>
      </c>
      <c r="P729" t="s">
        <v>270</v>
      </c>
      <c r="Q729" t="s">
        <v>237</v>
      </c>
      <c r="R729" t="s">
        <v>231</v>
      </c>
      <c r="S729" t="s">
        <v>232</v>
      </c>
    </row>
    <row r="730" spans="1:19">
      <c r="A730" s="1" t="n">
        <v>34365</v>
      </c>
      <c r="B730" t="s">
        <v>227</v>
      </c>
      <c r="C730" t="n">
        <v>1</v>
      </c>
      <c r="D730" t="s">
        <v>228</v>
      </c>
      <c r="E730" t="s">
        <v>36</v>
      </c>
      <c r="F730" t="s">
        <v>229</v>
      </c>
      <c r="G730" t="s">
        <v>230</v>
      </c>
      <c r="H730" t="s">
        <v>231</v>
      </c>
      <c r="I730" t="s">
        <v>232</v>
      </c>
      <c r="J730" t="s">
        <v>233</v>
      </c>
      <c r="K730" t="s">
        <v>234</v>
      </c>
      <c r="L730" t="n">
        <v>99</v>
      </c>
      <c r="M730" t="n">
        <v>0.2</v>
      </c>
      <c r="N730" t="n">
        <v>21.7</v>
      </c>
      <c r="O730" t="s">
        <v>235</v>
      </c>
      <c r="P730" t="s">
        <v>236</v>
      </c>
      <c r="Q730" t="s">
        <v>237</v>
      </c>
      <c r="R730" t="s">
        <v>231</v>
      </c>
      <c r="S730" t="s">
        <v>232</v>
      </c>
    </row>
    <row r="731" spans="1:19">
      <c r="A731" s="1" t="n">
        <v>34365</v>
      </c>
      <c r="B731" t="s">
        <v>227</v>
      </c>
      <c r="C731" t="n">
        <v>7</v>
      </c>
      <c r="D731" t="s">
        <v>228</v>
      </c>
      <c r="E731" t="s">
        <v>36</v>
      </c>
      <c r="F731" t="s">
        <v>229</v>
      </c>
      <c r="G731" t="s">
        <v>230</v>
      </c>
      <c r="H731" t="s">
        <v>231</v>
      </c>
      <c r="I731" t="s">
        <v>232</v>
      </c>
      <c r="J731" t="s">
        <v>233</v>
      </c>
      <c r="K731" t="s">
        <v>234</v>
      </c>
      <c r="L731" t="n">
        <v>250</v>
      </c>
      <c r="M731" t="n">
        <v>0.07000000000000001</v>
      </c>
      <c r="N731" t="n">
        <v>32.9</v>
      </c>
      <c r="O731" t="s">
        <v>235</v>
      </c>
      <c r="P731" t="s">
        <v>236</v>
      </c>
      <c r="Q731" t="s">
        <v>237</v>
      </c>
      <c r="R731" t="s">
        <v>231</v>
      </c>
      <c r="S731" t="s">
        <v>232</v>
      </c>
    </row>
    <row r="732" spans="1:19">
      <c r="A732" s="1" t="n">
        <v>34365</v>
      </c>
      <c r="B732" t="s">
        <v>227</v>
      </c>
      <c r="C732" t="n">
        <v>8</v>
      </c>
      <c r="D732" t="s">
        <v>228</v>
      </c>
      <c r="E732" t="s">
        <v>36</v>
      </c>
      <c r="F732" t="s">
        <v>229</v>
      </c>
      <c r="G732" t="s">
        <v>230</v>
      </c>
      <c r="H732" t="s">
        <v>231</v>
      </c>
      <c r="I732" t="s">
        <v>232</v>
      </c>
      <c r="J732" t="s">
        <v>233</v>
      </c>
      <c r="K732" t="s">
        <v>234</v>
      </c>
      <c r="L732" t="n">
        <v>213</v>
      </c>
      <c r="M732" t="n">
        <v>0.04</v>
      </c>
      <c r="N732" t="n">
        <v>38</v>
      </c>
      <c r="O732" t="s">
        <v>235</v>
      </c>
      <c r="P732" t="s">
        <v>236</v>
      </c>
      <c r="Q732" t="s">
        <v>237</v>
      </c>
      <c r="R732" t="s">
        <v>231</v>
      </c>
      <c r="S732" t="s">
        <v>232</v>
      </c>
    </row>
    <row r="733" spans="1:19">
      <c r="A733" s="1" t="n">
        <v>34365</v>
      </c>
      <c r="B733" t="s">
        <v>227</v>
      </c>
      <c r="C733" t="n">
        <v>9</v>
      </c>
      <c r="D733" t="s">
        <v>228</v>
      </c>
      <c r="E733" t="s">
        <v>36</v>
      </c>
      <c r="F733" t="s">
        <v>229</v>
      </c>
      <c r="G733" t="s">
        <v>230</v>
      </c>
      <c r="H733" t="s">
        <v>231</v>
      </c>
      <c r="I733" t="s">
        <v>232</v>
      </c>
      <c r="J733" t="s">
        <v>233</v>
      </c>
      <c r="K733" t="s">
        <v>234</v>
      </c>
      <c r="L733" t="n">
        <v>183</v>
      </c>
      <c r="M733" t="n">
        <v>0.02</v>
      </c>
      <c r="N733" t="n">
        <v>45</v>
      </c>
      <c r="O733" t="s">
        <v>235</v>
      </c>
      <c r="P733" t="s">
        <v>236</v>
      </c>
      <c r="Q733" t="s">
        <v>237</v>
      </c>
      <c r="R733" t="s">
        <v>231</v>
      </c>
      <c r="S733" t="s">
        <v>232</v>
      </c>
    </row>
    <row r="734" spans="1:19">
      <c r="A734" s="1" t="n">
        <v>34365</v>
      </c>
      <c r="B734" t="s">
        <v>227</v>
      </c>
      <c r="C734" t="n">
        <v>10</v>
      </c>
      <c r="D734" t="s">
        <v>228</v>
      </c>
      <c r="E734" t="s">
        <v>36</v>
      </c>
      <c r="F734" t="s">
        <v>229</v>
      </c>
      <c r="G734" t="s">
        <v>230</v>
      </c>
      <c r="H734" t="s">
        <v>231</v>
      </c>
      <c r="I734" t="s">
        <v>232</v>
      </c>
      <c r="J734" t="s">
        <v>233</v>
      </c>
      <c r="K734" t="s">
        <v>234</v>
      </c>
      <c r="L734" t="n">
        <v>14</v>
      </c>
      <c r="M734" t="n">
        <v>0.02</v>
      </c>
      <c r="N734" t="n">
        <v>45.8</v>
      </c>
      <c r="O734" t="s">
        <v>235</v>
      </c>
      <c r="P734" t="s">
        <v>236</v>
      </c>
      <c r="Q734" t="s">
        <v>237</v>
      </c>
      <c r="R734" t="s">
        <v>231</v>
      </c>
      <c r="S734" t="s">
        <v>232</v>
      </c>
    </row>
    <row r="735" spans="1:19">
      <c r="A735" s="1" t="n">
        <v>34365</v>
      </c>
      <c r="B735" t="s">
        <v>227</v>
      </c>
      <c r="C735" t="n">
        <v>11</v>
      </c>
      <c r="D735" t="s">
        <v>228</v>
      </c>
      <c r="E735" t="s">
        <v>36</v>
      </c>
      <c r="F735" t="s">
        <v>229</v>
      </c>
      <c r="G735" t="s">
        <v>230</v>
      </c>
      <c r="H735" t="s">
        <v>231</v>
      </c>
      <c r="I735" t="s">
        <v>232</v>
      </c>
      <c r="J735" t="s">
        <v>233</v>
      </c>
      <c r="K735" t="s">
        <v>234</v>
      </c>
      <c r="L735" t="n">
        <v>410</v>
      </c>
      <c r="M735" t="n">
        <v>0.07000000000000001</v>
      </c>
      <c r="N735" t="n">
        <v>32.5</v>
      </c>
      <c r="O735" t="s">
        <v>235</v>
      </c>
      <c r="P735" t="s">
        <v>236</v>
      </c>
      <c r="Q735" t="s">
        <v>237</v>
      </c>
      <c r="R735" t="s">
        <v>231</v>
      </c>
      <c r="S735" t="s">
        <v>232</v>
      </c>
    </row>
    <row r="736" spans="1:19">
      <c r="A736" s="1" t="n">
        <v>34365</v>
      </c>
      <c r="B736" t="s">
        <v>242</v>
      </c>
      <c r="C736" t="n">
        <v>1</v>
      </c>
      <c r="D736" t="s">
        <v>238</v>
      </c>
      <c r="E736" t="s">
        <v>239</v>
      </c>
      <c r="F736" t="s">
        <v>229</v>
      </c>
      <c r="G736" t="s">
        <v>230</v>
      </c>
      <c r="H736" t="s">
        <v>231</v>
      </c>
      <c r="I736" t="s">
        <v>232</v>
      </c>
      <c r="J736" t="s">
        <v>277</v>
      </c>
      <c r="K736" t="s">
        <v>278</v>
      </c>
      <c r="L736" t="n">
        <v>1</v>
      </c>
      <c r="M736" t="n">
        <v>0</v>
      </c>
      <c r="N736" t="n">
        <v>0</v>
      </c>
    </row>
    <row r="737" spans="1:19">
      <c r="A737" s="1" t="n">
        <v>34365</v>
      </c>
      <c r="B737" t="s">
        <v>250</v>
      </c>
      <c r="C737" t="n">
        <v>1</v>
      </c>
      <c r="D737" t="s">
        <v>238</v>
      </c>
      <c r="E737" t="s">
        <v>239</v>
      </c>
      <c r="F737" t="s">
        <v>229</v>
      </c>
      <c r="G737" t="s">
        <v>230</v>
      </c>
      <c r="H737" t="s">
        <v>231</v>
      </c>
      <c r="I737" t="s">
        <v>232</v>
      </c>
      <c r="J737" t="s">
        <v>279</v>
      </c>
      <c r="K737" t="s">
        <v>280</v>
      </c>
      <c r="L737" t="n">
        <v>25</v>
      </c>
      <c r="M737" t="n">
        <v>0</v>
      </c>
      <c r="N737" t="n">
        <v>0</v>
      </c>
    </row>
    <row r="738" spans="1:19">
      <c r="A738" s="1" t="n">
        <v>34393</v>
      </c>
      <c r="B738" t="s">
        <v>314</v>
      </c>
      <c r="C738" t="n">
        <v>1</v>
      </c>
      <c r="D738" t="s">
        <v>228</v>
      </c>
      <c r="E738" t="s">
        <v>36</v>
      </c>
      <c r="F738" t="s">
        <v>229</v>
      </c>
      <c r="G738" t="s">
        <v>230</v>
      </c>
      <c r="H738" t="s">
        <v>231</v>
      </c>
      <c r="I738" t="s">
        <v>232</v>
      </c>
      <c r="J738" t="s">
        <v>233</v>
      </c>
      <c r="K738" t="s">
        <v>234</v>
      </c>
      <c r="L738" t="n">
        <v>292</v>
      </c>
      <c r="M738" t="n">
        <v>0.2</v>
      </c>
      <c r="N738" t="n">
        <v>20.7</v>
      </c>
      <c r="O738" t="s">
        <v>311</v>
      </c>
      <c r="P738" t="s">
        <v>270</v>
      </c>
      <c r="Q738" t="s">
        <v>237</v>
      </c>
      <c r="R738" t="s">
        <v>231</v>
      </c>
      <c r="S738" t="s">
        <v>232</v>
      </c>
    </row>
    <row r="739" spans="1:19">
      <c r="A739" s="1" t="n">
        <v>34393</v>
      </c>
      <c r="B739" t="s">
        <v>314</v>
      </c>
      <c r="C739" t="n">
        <v>2</v>
      </c>
      <c r="D739" t="s">
        <v>228</v>
      </c>
      <c r="E739" t="s">
        <v>36</v>
      </c>
      <c r="F739" t="s">
        <v>229</v>
      </c>
      <c r="G739" t="s">
        <v>230</v>
      </c>
      <c r="H739" t="s">
        <v>231</v>
      </c>
      <c r="I739" t="s">
        <v>232</v>
      </c>
      <c r="J739" t="s">
        <v>312</v>
      </c>
      <c r="K739" t="s">
        <v>313</v>
      </c>
      <c r="L739" t="n">
        <v>457</v>
      </c>
      <c r="M739" t="n">
        <v>0.05</v>
      </c>
      <c r="N739" t="n">
        <v>44</v>
      </c>
      <c r="O739" t="s">
        <v>311</v>
      </c>
      <c r="P739" t="s">
        <v>270</v>
      </c>
      <c r="Q739" t="s">
        <v>237</v>
      </c>
      <c r="R739" t="s">
        <v>231</v>
      </c>
      <c r="S739" t="s">
        <v>232</v>
      </c>
    </row>
    <row r="740" spans="1:19">
      <c r="A740" s="1" t="n">
        <v>34393</v>
      </c>
      <c r="B740" t="s">
        <v>227</v>
      </c>
      <c r="C740" t="n">
        <v>3</v>
      </c>
      <c r="D740" t="s">
        <v>228</v>
      </c>
      <c r="E740" t="s">
        <v>36</v>
      </c>
      <c r="F740" t="s">
        <v>229</v>
      </c>
      <c r="G740" t="s">
        <v>230</v>
      </c>
      <c r="H740" t="s">
        <v>231</v>
      </c>
      <c r="I740" t="s">
        <v>232</v>
      </c>
      <c r="J740" t="s">
        <v>233</v>
      </c>
      <c r="K740" t="s">
        <v>234</v>
      </c>
      <c r="L740" t="n">
        <v>200</v>
      </c>
      <c r="M740" t="n">
        <v>0.02</v>
      </c>
      <c r="N740" t="n">
        <v>43.5</v>
      </c>
      <c r="O740" t="s">
        <v>235</v>
      </c>
      <c r="P740" t="s">
        <v>236</v>
      </c>
      <c r="Q740" t="s">
        <v>237</v>
      </c>
      <c r="R740" t="s">
        <v>231</v>
      </c>
      <c r="S740" t="s">
        <v>232</v>
      </c>
    </row>
    <row r="741" spans="1:19">
      <c r="A741" s="1" t="n">
        <v>34393</v>
      </c>
      <c r="B741" t="s">
        <v>227</v>
      </c>
      <c r="C741" t="n">
        <v>4</v>
      </c>
      <c r="D741" t="s">
        <v>228</v>
      </c>
      <c r="E741" t="s">
        <v>36</v>
      </c>
      <c r="F741" t="s">
        <v>229</v>
      </c>
      <c r="G741" t="s">
        <v>230</v>
      </c>
      <c r="H741" t="s">
        <v>231</v>
      </c>
      <c r="I741" t="s">
        <v>232</v>
      </c>
      <c r="J741" t="s">
        <v>233</v>
      </c>
      <c r="K741" t="s">
        <v>234</v>
      </c>
      <c r="L741" t="n">
        <v>210</v>
      </c>
      <c r="M741" t="n">
        <v>0.1</v>
      </c>
      <c r="N741" t="n">
        <v>34.7</v>
      </c>
      <c r="O741" t="s">
        <v>235</v>
      </c>
      <c r="P741" t="s">
        <v>236</v>
      </c>
      <c r="Q741" t="s">
        <v>237</v>
      </c>
      <c r="R741" t="s">
        <v>231</v>
      </c>
      <c r="S741" t="s">
        <v>232</v>
      </c>
    </row>
    <row r="742" spans="1:19">
      <c r="A742" s="1" t="n">
        <v>34393</v>
      </c>
      <c r="B742" t="s">
        <v>227</v>
      </c>
      <c r="C742" t="n">
        <v>5</v>
      </c>
      <c r="D742" t="s">
        <v>228</v>
      </c>
      <c r="E742" t="s">
        <v>36</v>
      </c>
      <c r="F742" t="s">
        <v>229</v>
      </c>
      <c r="G742" t="s">
        <v>230</v>
      </c>
      <c r="H742" t="s">
        <v>231</v>
      </c>
      <c r="I742" t="s">
        <v>232</v>
      </c>
      <c r="J742" t="s">
        <v>233</v>
      </c>
      <c r="K742" t="s">
        <v>234</v>
      </c>
      <c r="L742" t="n">
        <v>229</v>
      </c>
      <c r="M742" t="n">
        <v>0.04</v>
      </c>
      <c r="N742" t="n">
        <v>38.1</v>
      </c>
      <c r="O742" t="s">
        <v>235</v>
      </c>
      <c r="P742" t="s">
        <v>236</v>
      </c>
      <c r="Q742" t="s">
        <v>237</v>
      </c>
      <c r="R742" t="s">
        <v>231</v>
      </c>
      <c r="S742" t="s">
        <v>232</v>
      </c>
    </row>
    <row r="743" spans="1:19">
      <c r="A743" s="1" t="n">
        <v>34393</v>
      </c>
      <c r="B743" t="s">
        <v>227</v>
      </c>
      <c r="C743" t="n">
        <v>6</v>
      </c>
      <c r="D743" t="s">
        <v>228</v>
      </c>
      <c r="E743" t="s">
        <v>36</v>
      </c>
      <c r="F743" t="s">
        <v>229</v>
      </c>
      <c r="G743" t="s">
        <v>230</v>
      </c>
      <c r="H743" t="s">
        <v>231</v>
      </c>
      <c r="I743" t="s">
        <v>232</v>
      </c>
      <c r="J743" t="s">
        <v>233</v>
      </c>
      <c r="K743" t="s">
        <v>234</v>
      </c>
      <c r="L743" t="n">
        <v>344</v>
      </c>
      <c r="M743" t="n">
        <v>0.07000000000000001</v>
      </c>
      <c r="N743" t="n">
        <v>33</v>
      </c>
      <c r="O743" t="s">
        <v>235</v>
      </c>
      <c r="P743" t="s">
        <v>236</v>
      </c>
      <c r="Q743" t="s">
        <v>237</v>
      </c>
      <c r="R743" t="s">
        <v>231</v>
      </c>
      <c r="S743" t="s">
        <v>232</v>
      </c>
    </row>
    <row r="744" spans="1:19">
      <c r="A744" s="1" t="n">
        <v>34393</v>
      </c>
      <c r="B744" t="s">
        <v>227</v>
      </c>
      <c r="C744" t="n">
        <v>7</v>
      </c>
      <c r="D744" t="s">
        <v>228</v>
      </c>
      <c r="E744" t="s">
        <v>36</v>
      </c>
      <c r="F744" t="s">
        <v>229</v>
      </c>
      <c r="G744" t="s">
        <v>230</v>
      </c>
      <c r="H744" t="s">
        <v>231</v>
      </c>
      <c r="I744" t="s">
        <v>232</v>
      </c>
      <c r="J744" t="s">
        <v>233</v>
      </c>
      <c r="K744" t="s">
        <v>234</v>
      </c>
      <c r="L744" t="n">
        <v>218</v>
      </c>
      <c r="M744" t="n">
        <v>0.02</v>
      </c>
      <c r="N744" t="n">
        <v>46.1</v>
      </c>
      <c r="O744" t="s">
        <v>235</v>
      </c>
      <c r="P744" t="s">
        <v>236</v>
      </c>
      <c r="Q744" t="s">
        <v>237</v>
      </c>
      <c r="R744" t="s">
        <v>231</v>
      </c>
      <c r="S744" t="s">
        <v>232</v>
      </c>
    </row>
    <row r="745" spans="1:19">
      <c r="A745" s="1" t="n">
        <v>34393</v>
      </c>
      <c r="B745" t="s">
        <v>242</v>
      </c>
      <c r="C745" t="n">
        <v>1</v>
      </c>
      <c r="D745" t="s">
        <v>238</v>
      </c>
      <c r="E745" t="s">
        <v>239</v>
      </c>
      <c r="F745" t="s">
        <v>229</v>
      </c>
      <c r="G745" t="s">
        <v>230</v>
      </c>
      <c r="H745" t="s">
        <v>231</v>
      </c>
      <c r="I745" t="s">
        <v>232</v>
      </c>
      <c r="J745" t="s">
        <v>233</v>
      </c>
      <c r="K745" t="s">
        <v>234</v>
      </c>
      <c r="L745" t="n">
        <v>1</v>
      </c>
      <c r="M745" t="n">
        <v>0</v>
      </c>
      <c r="N745" t="n">
        <v>0</v>
      </c>
    </row>
    <row r="746" spans="1:19">
      <c r="A746" s="1" t="n">
        <v>34393</v>
      </c>
      <c r="B746" t="s">
        <v>242</v>
      </c>
      <c r="C746" t="n">
        <v>2</v>
      </c>
      <c r="D746" t="s">
        <v>238</v>
      </c>
      <c r="E746" t="s">
        <v>239</v>
      </c>
      <c r="F746" t="s">
        <v>229</v>
      </c>
      <c r="G746" t="s">
        <v>230</v>
      </c>
      <c r="H746" t="s">
        <v>231</v>
      </c>
      <c r="I746" t="s">
        <v>232</v>
      </c>
      <c r="J746" t="s">
        <v>295</v>
      </c>
      <c r="K746" t="s">
        <v>296</v>
      </c>
      <c r="L746" t="n">
        <v>1</v>
      </c>
      <c r="M746" t="n">
        <v>0</v>
      </c>
      <c r="N746" t="n">
        <v>0</v>
      </c>
    </row>
    <row r="747" spans="1:19">
      <c r="A747" s="1" t="n">
        <v>34393</v>
      </c>
      <c r="B747" t="s">
        <v>250</v>
      </c>
      <c r="C747" t="n">
        <v>1</v>
      </c>
      <c r="D747" t="s">
        <v>238</v>
      </c>
      <c r="E747" t="s">
        <v>239</v>
      </c>
      <c r="F747" t="s">
        <v>229</v>
      </c>
      <c r="G747" t="s">
        <v>230</v>
      </c>
      <c r="H747" t="s">
        <v>231</v>
      </c>
      <c r="I747" t="s">
        <v>232</v>
      </c>
      <c r="J747" t="s">
        <v>295</v>
      </c>
      <c r="K747" t="s">
        <v>296</v>
      </c>
      <c r="L747" t="n">
        <v>23</v>
      </c>
      <c r="M747" t="n">
        <v>0</v>
      </c>
      <c r="N747" t="n">
        <v>0</v>
      </c>
    </row>
    <row r="748" spans="1:19">
      <c r="A748" s="1" t="n">
        <v>34424</v>
      </c>
      <c r="B748" t="s">
        <v>314</v>
      </c>
      <c r="C748" t="n">
        <v>1</v>
      </c>
      <c r="D748" t="s">
        <v>228</v>
      </c>
      <c r="E748" t="s">
        <v>36</v>
      </c>
      <c r="F748" t="s">
        <v>229</v>
      </c>
      <c r="G748" t="s">
        <v>230</v>
      </c>
      <c r="H748" t="s">
        <v>231</v>
      </c>
      <c r="I748" t="s">
        <v>232</v>
      </c>
      <c r="J748" t="s">
        <v>277</v>
      </c>
      <c r="K748" t="s">
        <v>278</v>
      </c>
      <c r="L748" t="n">
        <v>343</v>
      </c>
      <c r="M748" t="n">
        <v>0.01</v>
      </c>
      <c r="N748" t="n">
        <v>54.1</v>
      </c>
      <c r="O748" t="s">
        <v>311</v>
      </c>
      <c r="P748" t="s">
        <v>270</v>
      </c>
      <c r="Q748" t="s">
        <v>237</v>
      </c>
      <c r="R748" t="s">
        <v>231</v>
      </c>
      <c r="S748" t="s">
        <v>232</v>
      </c>
    </row>
    <row r="749" spans="1:19">
      <c r="A749" s="1" t="n">
        <v>34424</v>
      </c>
      <c r="B749" t="s">
        <v>314</v>
      </c>
      <c r="C749" t="n">
        <v>2</v>
      </c>
      <c r="D749" t="s">
        <v>228</v>
      </c>
      <c r="E749" t="s">
        <v>36</v>
      </c>
      <c r="F749" t="s">
        <v>229</v>
      </c>
      <c r="G749" t="s">
        <v>230</v>
      </c>
      <c r="H749" t="s">
        <v>231</v>
      </c>
      <c r="I749" t="s">
        <v>232</v>
      </c>
      <c r="J749" t="s">
        <v>233</v>
      </c>
      <c r="K749" t="s">
        <v>234</v>
      </c>
      <c r="L749" t="n">
        <v>303</v>
      </c>
      <c r="M749" t="n">
        <v>0.2</v>
      </c>
      <c r="N749" t="n">
        <v>21.2</v>
      </c>
      <c r="O749" t="s">
        <v>311</v>
      </c>
      <c r="P749" t="s">
        <v>270</v>
      </c>
      <c r="Q749" t="s">
        <v>237</v>
      </c>
      <c r="R749" t="s">
        <v>231</v>
      </c>
      <c r="S749" t="s">
        <v>232</v>
      </c>
    </row>
    <row r="750" spans="1:19">
      <c r="A750" s="1" t="n">
        <v>34424</v>
      </c>
      <c r="B750" t="s">
        <v>227</v>
      </c>
      <c r="C750" t="n">
        <v>1</v>
      </c>
      <c r="D750" t="s">
        <v>228</v>
      </c>
      <c r="E750" t="s">
        <v>36</v>
      </c>
      <c r="F750" t="s">
        <v>229</v>
      </c>
      <c r="G750" t="s">
        <v>230</v>
      </c>
      <c r="H750" t="s">
        <v>231</v>
      </c>
      <c r="I750" t="s">
        <v>232</v>
      </c>
      <c r="J750" t="s">
        <v>233</v>
      </c>
      <c r="K750" t="s">
        <v>234</v>
      </c>
      <c r="L750" t="n">
        <v>415</v>
      </c>
      <c r="M750" t="n">
        <v>0.07000000000000001</v>
      </c>
      <c r="N750" t="n">
        <v>32.4</v>
      </c>
      <c r="O750" t="s">
        <v>235</v>
      </c>
      <c r="P750" t="s">
        <v>236</v>
      </c>
      <c r="Q750" t="s">
        <v>237</v>
      </c>
      <c r="R750" t="s">
        <v>231</v>
      </c>
      <c r="S750" t="s">
        <v>232</v>
      </c>
    </row>
    <row r="751" spans="1:19">
      <c r="A751" s="1" t="n">
        <v>34424</v>
      </c>
      <c r="B751" t="s">
        <v>227</v>
      </c>
      <c r="C751" t="n">
        <v>4</v>
      </c>
      <c r="D751" t="s">
        <v>228</v>
      </c>
      <c r="E751" t="s">
        <v>36</v>
      </c>
      <c r="F751" t="s">
        <v>229</v>
      </c>
      <c r="G751" t="s">
        <v>230</v>
      </c>
      <c r="H751" t="s">
        <v>231</v>
      </c>
      <c r="I751" t="s">
        <v>232</v>
      </c>
      <c r="J751" t="s">
        <v>233</v>
      </c>
      <c r="K751" t="s">
        <v>234</v>
      </c>
      <c r="L751" t="n">
        <v>410</v>
      </c>
      <c r="M751" t="n">
        <v>0.07000000000000001</v>
      </c>
      <c r="N751" t="n">
        <v>32.5</v>
      </c>
      <c r="O751" t="s">
        <v>235</v>
      </c>
      <c r="P751" t="s">
        <v>236</v>
      </c>
      <c r="Q751" t="s">
        <v>237</v>
      </c>
      <c r="R751" t="s">
        <v>231</v>
      </c>
      <c r="S751" t="s">
        <v>232</v>
      </c>
    </row>
    <row r="752" spans="1:19">
      <c r="A752" s="1" t="n">
        <v>34424</v>
      </c>
      <c r="B752" t="s">
        <v>227</v>
      </c>
      <c r="C752" t="n">
        <v>5</v>
      </c>
      <c r="D752" t="s">
        <v>228</v>
      </c>
      <c r="E752" t="s">
        <v>36</v>
      </c>
      <c r="F752" t="s">
        <v>229</v>
      </c>
      <c r="G752" t="s">
        <v>230</v>
      </c>
      <c r="H752" t="s">
        <v>231</v>
      </c>
      <c r="I752" t="s">
        <v>232</v>
      </c>
      <c r="J752" t="s">
        <v>233</v>
      </c>
      <c r="K752" t="s">
        <v>234</v>
      </c>
      <c r="L752" t="n">
        <v>216</v>
      </c>
      <c r="M752" t="n">
        <v>0.04</v>
      </c>
      <c r="N752" t="n">
        <v>37.2</v>
      </c>
      <c r="O752" t="s">
        <v>235</v>
      </c>
      <c r="P752" t="s">
        <v>236</v>
      </c>
      <c r="Q752" t="s">
        <v>237</v>
      </c>
      <c r="R752" t="s">
        <v>231</v>
      </c>
      <c r="S752" t="s">
        <v>232</v>
      </c>
    </row>
    <row r="753" spans="1:19">
      <c r="A753" s="1" t="n">
        <v>34424</v>
      </c>
      <c r="B753" t="s">
        <v>227</v>
      </c>
      <c r="C753" t="n">
        <v>6</v>
      </c>
      <c r="D753" t="s">
        <v>228</v>
      </c>
      <c r="E753" t="s">
        <v>36</v>
      </c>
      <c r="F753" t="s">
        <v>229</v>
      </c>
      <c r="G753" t="s">
        <v>230</v>
      </c>
      <c r="H753" t="s">
        <v>231</v>
      </c>
      <c r="I753" t="s">
        <v>232</v>
      </c>
      <c r="J753" t="s">
        <v>233</v>
      </c>
      <c r="K753" t="s">
        <v>234</v>
      </c>
      <c r="L753" t="n">
        <v>199</v>
      </c>
      <c r="M753" t="n">
        <v>0.02</v>
      </c>
      <c r="N753" t="n">
        <v>45.8</v>
      </c>
      <c r="O753" t="s">
        <v>235</v>
      </c>
      <c r="P753" t="s">
        <v>236</v>
      </c>
      <c r="Q753" t="s">
        <v>237</v>
      </c>
      <c r="R753" t="s">
        <v>231</v>
      </c>
      <c r="S753" t="s">
        <v>232</v>
      </c>
    </row>
    <row r="754" spans="1:19">
      <c r="A754" s="1" t="n">
        <v>34424</v>
      </c>
      <c r="B754" t="s">
        <v>250</v>
      </c>
      <c r="C754" t="n">
        <v>1</v>
      </c>
      <c r="D754" t="s">
        <v>238</v>
      </c>
      <c r="E754" t="s">
        <v>239</v>
      </c>
      <c r="F754" t="s">
        <v>229</v>
      </c>
      <c r="G754" t="s">
        <v>230</v>
      </c>
      <c r="H754" t="s">
        <v>231</v>
      </c>
      <c r="I754" t="s">
        <v>232</v>
      </c>
      <c r="J754" t="s">
        <v>309</v>
      </c>
      <c r="K754" t="s">
        <v>310</v>
      </c>
      <c r="L754" t="n">
        <v>20</v>
      </c>
      <c r="M754" t="n">
        <v>0</v>
      </c>
      <c r="N754" t="n">
        <v>0</v>
      </c>
    </row>
    <row r="755" spans="1:19">
      <c r="A755" s="1" t="n">
        <v>34454</v>
      </c>
      <c r="B755" t="s">
        <v>314</v>
      </c>
      <c r="C755" t="n">
        <v>1</v>
      </c>
      <c r="D755" t="s">
        <v>228</v>
      </c>
      <c r="E755" t="s">
        <v>36</v>
      </c>
      <c r="F755" t="s">
        <v>229</v>
      </c>
      <c r="G755" t="s">
        <v>230</v>
      </c>
      <c r="H755" t="s">
        <v>231</v>
      </c>
      <c r="I755" t="s">
        <v>232</v>
      </c>
      <c r="J755" t="s">
        <v>233</v>
      </c>
      <c r="K755" t="s">
        <v>234</v>
      </c>
      <c r="L755" t="n">
        <v>276</v>
      </c>
      <c r="M755" t="n">
        <v>0.22</v>
      </c>
      <c r="N755" t="n">
        <v>21</v>
      </c>
      <c r="O755" t="s">
        <v>311</v>
      </c>
      <c r="P755" t="s">
        <v>270</v>
      </c>
      <c r="Q755" t="s">
        <v>237</v>
      </c>
      <c r="R755" t="s">
        <v>231</v>
      </c>
      <c r="S755" t="s">
        <v>232</v>
      </c>
    </row>
    <row r="756" spans="1:19">
      <c r="A756" s="1" t="n">
        <v>34454</v>
      </c>
      <c r="B756" t="s">
        <v>314</v>
      </c>
      <c r="C756" t="n">
        <v>2</v>
      </c>
      <c r="D756" t="s">
        <v>228</v>
      </c>
      <c r="E756" t="s">
        <v>36</v>
      </c>
      <c r="F756" t="s">
        <v>229</v>
      </c>
      <c r="G756" t="s">
        <v>230</v>
      </c>
      <c r="H756" t="s">
        <v>231</v>
      </c>
      <c r="I756" t="s">
        <v>232</v>
      </c>
      <c r="J756" t="s">
        <v>233</v>
      </c>
      <c r="K756" t="s">
        <v>234</v>
      </c>
      <c r="L756" t="n">
        <v>349</v>
      </c>
      <c r="M756" t="n">
        <v>0.24</v>
      </c>
      <c r="N756" t="n">
        <v>21.3</v>
      </c>
      <c r="O756" t="s">
        <v>311</v>
      </c>
      <c r="P756" t="s">
        <v>270</v>
      </c>
      <c r="Q756" t="s">
        <v>237</v>
      </c>
      <c r="R756" t="s">
        <v>231</v>
      </c>
      <c r="S756" t="s">
        <v>232</v>
      </c>
    </row>
    <row r="757" spans="1:19">
      <c r="A757" s="1" t="n">
        <v>34454</v>
      </c>
      <c r="B757" t="s">
        <v>314</v>
      </c>
      <c r="C757" t="n">
        <v>3</v>
      </c>
      <c r="D757" t="s">
        <v>228</v>
      </c>
      <c r="E757" t="s">
        <v>36</v>
      </c>
      <c r="F757" t="s">
        <v>229</v>
      </c>
      <c r="G757" t="s">
        <v>230</v>
      </c>
      <c r="H757" t="s">
        <v>231</v>
      </c>
      <c r="I757" t="s">
        <v>232</v>
      </c>
      <c r="J757" t="s">
        <v>233</v>
      </c>
      <c r="K757" t="s">
        <v>234</v>
      </c>
      <c r="L757" t="n">
        <v>362</v>
      </c>
      <c r="M757" t="n">
        <v>0.03</v>
      </c>
      <c r="N757" t="n">
        <v>45.2</v>
      </c>
      <c r="O757" t="s">
        <v>311</v>
      </c>
      <c r="P757" t="s">
        <v>270</v>
      </c>
      <c r="Q757" t="s">
        <v>237</v>
      </c>
      <c r="R757" t="s">
        <v>231</v>
      </c>
      <c r="S757" t="s">
        <v>232</v>
      </c>
    </row>
    <row r="758" spans="1:19">
      <c r="A758" s="1" t="n">
        <v>34454</v>
      </c>
      <c r="B758" t="s">
        <v>314</v>
      </c>
      <c r="C758" t="n">
        <v>4</v>
      </c>
      <c r="D758" t="s">
        <v>228</v>
      </c>
      <c r="E758" t="s">
        <v>36</v>
      </c>
      <c r="F758" t="s">
        <v>229</v>
      </c>
      <c r="G758" t="s">
        <v>230</v>
      </c>
      <c r="H758" t="s">
        <v>231</v>
      </c>
      <c r="I758" t="s">
        <v>232</v>
      </c>
      <c r="J758" t="s">
        <v>312</v>
      </c>
      <c r="K758" t="s">
        <v>313</v>
      </c>
      <c r="L758" t="n">
        <v>448</v>
      </c>
      <c r="M758" t="n">
        <v>0.06</v>
      </c>
      <c r="N758" t="n">
        <v>44.1</v>
      </c>
      <c r="O758" t="s">
        <v>311</v>
      </c>
      <c r="P758" t="s">
        <v>270</v>
      </c>
      <c r="Q758" t="s">
        <v>237</v>
      </c>
      <c r="R758" t="s">
        <v>231</v>
      </c>
      <c r="S758" t="s">
        <v>232</v>
      </c>
    </row>
    <row r="759" spans="1:19">
      <c r="A759" s="1" t="n">
        <v>34454</v>
      </c>
      <c r="B759" t="s">
        <v>227</v>
      </c>
      <c r="C759" t="n">
        <v>1</v>
      </c>
      <c r="D759" t="s">
        <v>228</v>
      </c>
      <c r="E759" t="s">
        <v>36</v>
      </c>
      <c r="F759" t="s">
        <v>229</v>
      </c>
      <c r="G759" t="s">
        <v>230</v>
      </c>
      <c r="H759" t="s">
        <v>231</v>
      </c>
      <c r="I759" t="s">
        <v>232</v>
      </c>
      <c r="J759" t="s">
        <v>233</v>
      </c>
      <c r="K759" t="s">
        <v>234</v>
      </c>
      <c r="L759" t="n">
        <v>297</v>
      </c>
      <c r="M759" t="n">
        <v>0.1</v>
      </c>
      <c r="N759" t="n">
        <v>35.1</v>
      </c>
      <c r="O759" t="s">
        <v>235</v>
      </c>
      <c r="P759" t="s">
        <v>236</v>
      </c>
      <c r="Q759" t="s">
        <v>237</v>
      </c>
      <c r="R759" t="s">
        <v>231</v>
      </c>
      <c r="S759" t="s">
        <v>232</v>
      </c>
    </row>
    <row r="760" spans="1:19">
      <c r="A760" s="1" t="n">
        <v>34454</v>
      </c>
      <c r="B760" t="s">
        <v>227</v>
      </c>
      <c r="C760" t="n">
        <v>3</v>
      </c>
      <c r="D760" t="s">
        <v>228</v>
      </c>
      <c r="E760" t="s">
        <v>36</v>
      </c>
      <c r="F760" t="s">
        <v>229</v>
      </c>
      <c r="G760" t="s">
        <v>230</v>
      </c>
      <c r="H760" t="s">
        <v>231</v>
      </c>
      <c r="I760" t="s">
        <v>232</v>
      </c>
      <c r="J760" t="s">
        <v>233</v>
      </c>
      <c r="K760" t="s">
        <v>234</v>
      </c>
      <c r="L760" t="n">
        <v>70</v>
      </c>
      <c r="M760" t="n">
        <v>0.2</v>
      </c>
      <c r="N760" t="n">
        <v>21.1</v>
      </c>
      <c r="O760" t="s">
        <v>235</v>
      </c>
      <c r="P760" t="s">
        <v>236</v>
      </c>
      <c r="Q760" t="s">
        <v>237</v>
      </c>
      <c r="R760" t="s">
        <v>231</v>
      </c>
      <c r="S760" t="s">
        <v>232</v>
      </c>
    </row>
    <row r="761" spans="1:19">
      <c r="A761" s="1" t="n">
        <v>34454</v>
      </c>
      <c r="B761" t="s">
        <v>227</v>
      </c>
      <c r="C761" t="n">
        <v>4</v>
      </c>
      <c r="D761" t="s">
        <v>228</v>
      </c>
      <c r="E761" t="s">
        <v>36</v>
      </c>
      <c r="F761" t="s">
        <v>229</v>
      </c>
      <c r="G761" t="s">
        <v>230</v>
      </c>
      <c r="H761" t="s">
        <v>231</v>
      </c>
      <c r="I761" t="s">
        <v>232</v>
      </c>
      <c r="J761" t="s">
        <v>233</v>
      </c>
      <c r="K761" t="s">
        <v>234</v>
      </c>
      <c r="L761" t="n">
        <v>99</v>
      </c>
      <c r="M761" t="n">
        <v>0.2</v>
      </c>
      <c r="N761" t="n">
        <v>21.4</v>
      </c>
      <c r="O761" t="s">
        <v>235</v>
      </c>
      <c r="P761" t="s">
        <v>236</v>
      </c>
      <c r="Q761" t="s">
        <v>237</v>
      </c>
      <c r="R761" t="s">
        <v>231</v>
      </c>
      <c r="S761" t="s">
        <v>232</v>
      </c>
    </row>
    <row r="762" spans="1:19">
      <c r="A762" s="1" t="n">
        <v>34454</v>
      </c>
      <c r="B762" t="s">
        <v>227</v>
      </c>
      <c r="C762" t="n">
        <v>5</v>
      </c>
      <c r="D762" t="s">
        <v>228</v>
      </c>
      <c r="E762" t="s">
        <v>36</v>
      </c>
      <c r="F762" t="s">
        <v>229</v>
      </c>
      <c r="G762" t="s">
        <v>230</v>
      </c>
      <c r="H762" t="s">
        <v>231</v>
      </c>
      <c r="I762" t="s">
        <v>232</v>
      </c>
      <c r="J762" t="s">
        <v>233</v>
      </c>
      <c r="K762" t="s">
        <v>234</v>
      </c>
      <c r="L762" t="n">
        <v>300</v>
      </c>
      <c r="M762" t="n">
        <v>0.07000000000000001</v>
      </c>
      <c r="N762" t="n">
        <v>32.4</v>
      </c>
      <c r="O762" t="s">
        <v>235</v>
      </c>
      <c r="P762" t="s">
        <v>236</v>
      </c>
      <c r="Q762" t="s">
        <v>237</v>
      </c>
      <c r="R762" t="s">
        <v>231</v>
      </c>
      <c r="S762" t="s">
        <v>232</v>
      </c>
    </row>
    <row r="763" spans="1:19">
      <c r="A763" s="1" t="n">
        <v>34454</v>
      </c>
      <c r="B763" t="s">
        <v>227</v>
      </c>
      <c r="C763" t="n">
        <v>6</v>
      </c>
      <c r="D763" t="s">
        <v>228</v>
      </c>
      <c r="E763" t="s">
        <v>36</v>
      </c>
      <c r="F763" t="s">
        <v>229</v>
      </c>
      <c r="G763" t="s">
        <v>230</v>
      </c>
      <c r="H763" t="s">
        <v>231</v>
      </c>
      <c r="I763" t="s">
        <v>232</v>
      </c>
      <c r="J763" t="s">
        <v>233</v>
      </c>
      <c r="K763" t="s">
        <v>234</v>
      </c>
      <c r="L763" t="n">
        <v>417</v>
      </c>
      <c r="M763" t="n">
        <v>0.07000000000000001</v>
      </c>
      <c r="N763" t="n">
        <v>32.6</v>
      </c>
      <c r="O763" t="s">
        <v>235</v>
      </c>
      <c r="P763" t="s">
        <v>236</v>
      </c>
      <c r="Q763" t="s">
        <v>237</v>
      </c>
      <c r="R763" t="s">
        <v>231</v>
      </c>
      <c r="S763" t="s">
        <v>232</v>
      </c>
    </row>
    <row r="764" spans="1:19">
      <c r="A764" s="1" t="n">
        <v>34454</v>
      </c>
      <c r="B764" t="s">
        <v>227</v>
      </c>
      <c r="C764" t="n">
        <v>7</v>
      </c>
      <c r="D764" t="s">
        <v>228</v>
      </c>
      <c r="E764" t="s">
        <v>36</v>
      </c>
      <c r="F764" t="s">
        <v>229</v>
      </c>
      <c r="G764" t="s">
        <v>230</v>
      </c>
      <c r="H764" t="s">
        <v>231</v>
      </c>
      <c r="I764" t="s">
        <v>232</v>
      </c>
      <c r="J764" t="s">
        <v>233</v>
      </c>
      <c r="K764" t="s">
        <v>234</v>
      </c>
      <c r="L764" t="n">
        <v>198</v>
      </c>
      <c r="M764" t="n">
        <v>0.02</v>
      </c>
      <c r="N764" t="n">
        <v>45.9</v>
      </c>
      <c r="O764" t="s">
        <v>235</v>
      </c>
      <c r="P764" t="s">
        <v>236</v>
      </c>
      <c r="Q764" t="s">
        <v>237</v>
      </c>
      <c r="R764" t="s">
        <v>231</v>
      </c>
      <c r="S764" t="s">
        <v>232</v>
      </c>
    </row>
    <row r="765" spans="1:19">
      <c r="A765" s="1" t="n">
        <v>34454</v>
      </c>
      <c r="B765" t="s">
        <v>227</v>
      </c>
      <c r="C765" t="n">
        <v>8</v>
      </c>
      <c r="D765" t="s">
        <v>228</v>
      </c>
      <c r="E765" t="s">
        <v>36</v>
      </c>
      <c r="F765" t="s">
        <v>229</v>
      </c>
      <c r="G765" t="s">
        <v>230</v>
      </c>
      <c r="H765" t="s">
        <v>231</v>
      </c>
      <c r="I765" t="s">
        <v>232</v>
      </c>
      <c r="J765" t="s">
        <v>233</v>
      </c>
      <c r="K765" t="s">
        <v>234</v>
      </c>
      <c r="L765" t="n">
        <v>132</v>
      </c>
      <c r="M765" t="n">
        <v>0.02</v>
      </c>
      <c r="N765" t="n">
        <v>45.9</v>
      </c>
      <c r="O765" t="s">
        <v>235</v>
      </c>
      <c r="P765" t="s">
        <v>236</v>
      </c>
      <c r="Q765" t="s">
        <v>237</v>
      </c>
      <c r="R765" t="s">
        <v>231</v>
      </c>
      <c r="S765" t="s">
        <v>232</v>
      </c>
    </row>
    <row r="766" spans="1:19">
      <c r="A766" s="1" t="n">
        <v>34454</v>
      </c>
      <c r="B766" t="s">
        <v>227</v>
      </c>
      <c r="C766" t="n">
        <v>9</v>
      </c>
      <c r="D766" t="s">
        <v>228</v>
      </c>
      <c r="E766" t="s">
        <v>36</v>
      </c>
      <c r="F766" t="s">
        <v>229</v>
      </c>
      <c r="G766" t="s">
        <v>230</v>
      </c>
      <c r="H766" t="s">
        <v>231</v>
      </c>
      <c r="I766" t="s">
        <v>232</v>
      </c>
      <c r="J766" t="s">
        <v>240</v>
      </c>
      <c r="K766" t="s">
        <v>241</v>
      </c>
      <c r="L766" t="n">
        <v>76</v>
      </c>
      <c r="M766" t="n">
        <v>5.5</v>
      </c>
      <c r="N766" t="n">
        <v>10.7</v>
      </c>
      <c r="O766" t="s">
        <v>235</v>
      </c>
      <c r="P766" t="s">
        <v>236</v>
      </c>
      <c r="Q766" t="s">
        <v>237</v>
      </c>
      <c r="R766" t="s">
        <v>231</v>
      </c>
      <c r="S766" t="s">
        <v>232</v>
      </c>
    </row>
    <row r="767" spans="1:19">
      <c r="A767" s="1" t="n">
        <v>34454</v>
      </c>
      <c r="B767" t="s">
        <v>242</v>
      </c>
      <c r="C767" t="n">
        <v>1</v>
      </c>
      <c r="D767" t="s">
        <v>238</v>
      </c>
      <c r="E767" t="s">
        <v>239</v>
      </c>
      <c r="F767" t="s">
        <v>229</v>
      </c>
      <c r="G767" t="s">
        <v>230</v>
      </c>
      <c r="H767" t="s">
        <v>231</v>
      </c>
      <c r="I767" t="s">
        <v>232</v>
      </c>
      <c r="J767" t="s">
        <v>279</v>
      </c>
      <c r="K767" t="s">
        <v>280</v>
      </c>
      <c r="L767" t="n">
        <v>1</v>
      </c>
      <c r="M767" t="n">
        <v>0</v>
      </c>
      <c r="N767" t="n">
        <v>0</v>
      </c>
    </row>
    <row r="768" spans="1:19">
      <c r="A768" s="1" t="n">
        <v>34454</v>
      </c>
      <c r="B768" t="s">
        <v>250</v>
      </c>
      <c r="C768" t="n">
        <v>1</v>
      </c>
      <c r="D768" t="s">
        <v>238</v>
      </c>
      <c r="E768" t="s">
        <v>239</v>
      </c>
      <c r="F768" t="s">
        <v>229</v>
      </c>
      <c r="G768" t="s">
        <v>230</v>
      </c>
      <c r="H768" t="s">
        <v>231</v>
      </c>
      <c r="I768" t="s">
        <v>232</v>
      </c>
      <c r="J768" t="s">
        <v>248</v>
      </c>
      <c r="K768" t="s">
        <v>249</v>
      </c>
      <c r="L768" t="n">
        <v>40</v>
      </c>
      <c r="M768" t="n">
        <v>0</v>
      </c>
      <c r="N768" t="n">
        <v>0</v>
      </c>
    </row>
    <row r="769" spans="1:19">
      <c r="A769" s="1" t="n">
        <v>34485</v>
      </c>
      <c r="B769" t="s">
        <v>314</v>
      </c>
      <c r="C769" t="n">
        <v>1</v>
      </c>
      <c r="D769" t="s">
        <v>228</v>
      </c>
      <c r="E769" t="s">
        <v>36</v>
      </c>
      <c r="F769" t="s">
        <v>229</v>
      </c>
      <c r="G769" t="s">
        <v>230</v>
      </c>
      <c r="H769" t="s">
        <v>231</v>
      </c>
      <c r="I769" t="s">
        <v>232</v>
      </c>
      <c r="J769" t="s">
        <v>277</v>
      </c>
      <c r="K769" t="s">
        <v>278</v>
      </c>
      <c r="L769" t="n">
        <v>399</v>
      </c>
      <c r="M769" t="n">
        <v>0.1</v>
      </c>
      <c r="N769" t="n">
        <v>45.9</v>
      </c>
      <c r="O769" t="s">
        <v>311</v>
      </c>
      <c r="P769" t="s">
        <v>270</v>
      </c>
      <c r="Q769" t="s">
        <v>237</v>
      </c>
      <c r="R769" t="s">
        <v>231</v>
      </c>
      <c r="S769" t="s">
        <v>232</v>
      </c>
    </row>
    <row r="770" spans="1:19">
      <c r="A770" s="1" t="n">
        <v>34485</v>
      </c>
      <c r="B770" t="s">
        <v>314</v>
      </c>
      <c r="C770" t="n">
        <v>2</v>
      </c>
      <c r="D770" t="s">
        <v>228</v>
      </c>
      <c r="E770" t="s">
        <v>36</v>
      </c>
      <c r="F770" t="s">
        <v>229</v>
      </c>
      <c r="G770" t="s">
        <v>230</v>
      </c>
      <c r="H770" t="s">
        <v>231</v>
      </c>
      <c r="I770" t="s">
        <v>232</v>
      </c>
      <c r="J770" t="s">
        <v>233</v>
      </c>
      <c r="K770" t="s">
        <v>234</v>
      </c>
      <c r="L770" t="n">
        <v>302</v>
      </c>
      <c r="M770" t="n">
        <v>0.21</v>
      </c>
      <c r="N770" t="n">
        <v>20.8</v>
      </c>
      <c r="O770" t="s">
        <v>311</v>
      </c>
      <c r="P770" t="s">
        <v>270</v>
      </c>
      <c r="Q770" t="s">
        <v>237</v>
      </c>
      <c r="R770" t="s">
        <v>231</v>
      </c>
      <c r="S770" t="s">
        <v>232</v>
      </c>
    </row>
    <row r="771" spans="1:19">
      <c r="A771" s="1" t="n">
        <v>34485</v>
      </c>
      <c r="B771" t="s">
        <v>314</v>
      </c>
      <c r="C771" t="n">
        <v>3</v>
      </c>
      <c r="D771" t="s">
        <v>228</v>
      </c>
      <c r="E771" t="s">
        <v>36</v>
      </c>
      <c r="F771" t="s">
        <v>229</v>
      </c>
      <c r="G771" t="s">
        <v>230</v>
      </c>
      <c r="H771" t="s">
        <v>231</v>
      </c>
      <c r="I771" t="s">
        <v>232</v>
      </c>
      <c r="J771" t="s">
        <v>233</v>
      </c>
      <c r="K771" t="s">
        <v>234</v>
      </c>
      <c r="L771" t="n">
        <v>336</v>
      </c>
      <c r="M771" t="n">
        <v>0.04</v>
      </c>
      <c r="N771" t="n">
        <v>45.3</v>
      </c>
      <c r="O771" t="s">
        <v>311</v>
      </c>
      <c r="P771" t="s">
        <v>270</v>
      </c>
      <c r="Q771" t="s">
        <v>237</v>
      </c>
      <c r="R771" t="s">
        <v>231</v>
      </c>
      <c r="S771" t="s">
        <v>232</v>
      </c>
    </row>
    <row r="772" spans="1:19">
      <c r="A772" s="1" t="n">
        <v>34485</v>
      </c>
      <c r="B772" t="s">
        <v>314</v>
      </c>
      <c r="C772" t="n">
        <v>4</v>
      </c>
      <c r="D772" t="s">
        <v>228</v>
      </c>
      <c r="E772" t="s">
        <v>36</v>
      </c>
      <c r="F772" t="s">
        <v>229</v>
      </c>
      <c r="G772" t="s">
        <v>230</v>
      </c>
      <c r="H772" t="s">
        <v>231</v>
      </c>
      <c r="I772" t="s">
        <v>232</v>
      </c>
      <c r="J772" t="s">
        <v>233</v>
      </c>
      <c r="K772" t="s">
        <v>234</v>
      </c>
      <c r="L772" t="n">
        <v>299</v>
      </c>
      <c r="M772" t="n">
        <v>0.21</v>
      </c>
      <c r="N772" t="n">
        <v>20.8</v>
      </c>
      <c r="O772" t="s">
        <v>311</v>
      </c>
      <c r="P772" t="s">
        <v>270</v>
      </c>
      <c r="Q772" t="s">
        <v>237</v>
      </c>
      <c r="R772" t="s">
        <v>231</v>
      </c>
      <c r="S772" t="s">
        <v>232</v>
      </c>
    </row>
    <row r="773" spans="1:19">
      <c r="A773" s="1" t="n">
        <v>34485</v>
      </c>
      <c r="B773" t="s">
        <v>314</v>
      </c>
      <c r="C773" t="n">
        <v>5</v>
      </c>
      <c r="D773" t="s">
        <v>228</v>
      </c>
      <c r="E773" t="s">
        <v>36</v>
      </c>
      <c r="F773" t="s">
        <v>229</v>
      </c>
      <c r="G773" t="s">
        <v>230</v>
      </c>
      <c r="H773" t="s">
        <v>231</v>
      </c>
      <c r="I773" t="s">
        <v>232</v>
      </c>
      <c r="J773" t="s">
        <v>233</v>
      </c>
      <c r="K773" t="s">
        <v>234</v>
      </c>
      <c r="L773" t="n">
        <v>118</v>
      </c>
      <c r="M773" t="n">
        <v>0.21</v>
      </c>
      <c r="N773" t="n">
        <v>20.9</v>
      </c>
      <c r="O773" t="s">
        <v>311</v>
      </c>
      <c r="P773" t="s">
        <v>270</v>
      </c>
      <c r="Q773" t="s">
        <v>237</v>
      </c>
      <c r="R773" t="s">
        <v>231</v>
      </c>
      <c r="S773" t="s">
        <v>232</v>
      </c>
    </row>
    <row r="774" spans="1:19">
      <c r="A774" s="1" t="n">
        <v>34485</v>
      </c>
      <c r="B774" t="s">
        <v>314</v>
      </c>
      <c r="C774" t="n">
        <v>6</v>
      </c>
      <c r="D774" t="s">
        <v>228</v>
      </c>
      <c r="E774" t="s">
        <v>36</v>
      </c>
      <c r="F774" t="s">
        <v>229</v>
      </c>
      <c r="G774" t="s">
        <v>230</v>
      </c>
      <c r="H774" t="s">
        <v>231</v>
      </c>
      <c r="I774" t="s">
        <v>232</v>
      </c>
      <c r="J774" t="s">
        <v>312</v>
      </c>
      <c r="K774" t="s">
        <v>313</v>
      </c>
      <c r="L774" t="n">
        <v>751</v>
      </c>
      <c r="M774" t="n">
        <v>0.04</v>
      </c>
      <c r="N774" t="n">
        <v>44</v>
      </c>
      <c r="O774" t="s">
        <v>311</v>
      </c>
      <c r="P774" t="s">
        <v>270</v>
      </c>
      <c r="Q774" t="s">
        <v>237</v>
      </c>
      <c r="R774" t="s">
        <v>231</v>
      </c>
      <c r="S774" t="s">
        <v>232</v>
      </c>
    </row>
    <row r="775" spans="1:19">
      <c r="A775" s="1" t="n">
        <v>34485</v>
      </c>
      <c r="B775" t="s">
        <v>227</v>
      </c>
      <c r="C775" t="n">
        <v>1</v>
      </c>
      <c r="D775" t="s">
        <v>228</v>
      </c>
      <c r="E775" t="s">
        <v>36</v>
      </c>
      <c r="F775" t="s">
        <v>229</v>
      </c>
      <c r="G775" t="s">
        <v>230</v>
      </c>
      <c r="H775" t="s">
        <v>231</v>
      </c>
      <c r="I775" t="s">
        <v>232</v>
      </c>
      <c r="J775" t="s">
        <v>233</v>
      </c>
      <c r="K775" t="s">
        <v>234</v>
      </c>
      <c r="L775" t="n">
        <v>44</v>
      </c>
      <c r="M775" t="n">
        <v>0.2</v>
      </c>
      <c r="N775" t="n">
        <v>21.1</v>
      </c>
      <c r="O775" t="s">
        <v>235</v>
      </c>
      <c r="P775" t="s">
        <v>236</v>
      </c>
      <c r="Q775" t="s">
        <v>237</v>
      </c>
      <c r="R775" t="s">
        <v>231</v>
      </c>
      <c r="S775" t="s">
        <v>232</v>
      </c>
    </row>
    <row r="776" spans="1:19">
      <c r="A776" s="1" t="n">
        <v>34485</v>
      </c>
      <c r="B776" t="s">
        <v>227</v>
      </c>
      <c r="C776" t="n">
        <v>3</v>
      </c>
      <c r="D776" t="s">
        <v>315</v>
      </c>
      <c r="E776" t="s">
        <v>316</v>
      </c>
      <c r="F776" t="s">
        <v>229</v>
      </c>
      <c r="G776" t="s">
        <v>230</v>
      </c>
      <c r="H776" t="s">
        <v>231</v>
      </c>
      <c r="I776" t="s">
        <v>232</v>
      </c>
      <c r="J776" t="s">
        <v>248</v>
      </c>
      <c r="K776" t="s">
        <v>249</v>
      </c>
      <c r="L776" t="n">
        <v>201</v>
      </c>
      <c r="M776" t="n">
        <v>0</v>
      </c>
      <c r="N776" t="n">
        <v>0</v>
      </c>
      <c r="O776" t="s">
        <v>235</v>
      </c>
      <c r="P776" t="s">
        <v>236</v>
      </c>
      <c r="Q776" t="s">
        <v>237</v>
      </c>
      <c r="R776" t="s">
        <v>231</v>
      </c>
      <c r="S776" t="s">
        <v>232</v>
      </c>
    </row>
    <row r="777" spans="1:19">
      <c r="A777" s="1" t="n">
        <v>34485</v>
      </c>
      <c r="B777" t="s">
        <v>227</v>
      </c>
      <c r="C777" t="n">
        <v>5</v>
      </c>
      <c r="D777" t="s">
        <v>228</v>
      </c>
      <c r="E777" t="s">
        <v>36</v>
      </c>
      <c r="F777" t="s">
        <v>229</v>
      </c>
      <c r="G777" t="s">
        <v>230</v>
      </c>
      <c r="H777" t="s">
        <v>231</v>
      </c>
      <c r="I777" t="s">
        <v>232</v>
      </c>
      <c r="J777" t="s">
        <v>233</v>
      </c>
      <c r="K777" t="s">
        <v>234</v>
      </c>
      <c r="L777" t="n">
        <v>382</v>
      </c>
      <c r="M777" t="n">
        <v>0.07000000000000001</v>
      </c>
      <c r="N777" t="n">
        <v>32.3</v>
      </c>
      <c r="O777" t="s">
        <v>235</v>
      </c>
      <c r="P777" t="s">
        <v>236</v>
      </c>
      <c r="Q777" t="s">
        <v>237</v>
      </c>
      <c r="R777" t="s">
        <v>231</v>
      </c>
      <c r="S777" t="s">
        <v>232</v>
      </c>
    </row>
    <row r="778" spans="1:19">
      <c r="A778" s="1" t="n">
        <v>34485</v>
      </c>
      <c r="B778" t="s">
        <v>227</v>
      </c>
      <c r="C778" t="n">
        <v>6</v>
      </c>
      <c r="D778" t="s">
        <v>228</v>
      </c>
      <c r="E778" t="s">
        <v>36</v>
      </c>
      <c r="F778" t="s">
        <v>229</v>
      </c>
      <c r="G778" t="s">
        <v>230</v>
      </c>
      <c r="H778" t="s">
        <v>231</v>
      </c>
      <c r="I778" t="s">
        <v>232</v>
      </c>
      <c r="J778" t="s">
        <v>233</v>
      </c>
      <c r="K778" t="s">
        <v>234</v>
      </c>
      <c r="L778" t="n">
        <v>110</v>
      </c>
      <c r="M778" t="n">
        <v>0.07000000000000001</v>
      </c>
      <c r="N778" t="n">
        <v>32.4</v>
      </c>
      <c r="O778" t="s">
        <v>235</v>
      </c>
      <c r="P778" t="s">
        <v>236</v>
      </c>
      <c r="Q778" t="s">
        <v>237</v>
      </c>
      <c r="R778" t="s">
        <v>231</v>
      </c>
      <c r="S778" t="s">
        <v>232</v>
      </c>
    </row>
    <row r="779" spans="1:19">
      <c r="A779" s="1" t="n">
        <v>34485</v>
      </c>
      <c r="B779" t="s">
        <v>227</v>
      </c>
      <c r="C779" t="n">
        <v>7</v>
      </c>
      <c r="D779" t="s">
        <v>228</v>
      </c>
      <c r="E779" t="s">
        <v>36</v>
      </c>
      <c r="F779" t="s">
        <v>229</v>
      </c>
      <c r="G779" t="s">
        <v>230</v>
      </c>
      <c r="H779" t="s">
        <v>231</v>
      </c>
      <c r="I779" t="s">
        <v>232</v>
      </c>
      <c r="J779" t="s">
        <v>233</v>
      </c>
      <c r="K779" t="s">
        <v>234</v>
      </c>
      <c r="L779" t="n">
        <v>137</v>
      </c>
      <c r="M779" t="n">
        <v>0.07000000000000001</v>
      </c>
      <c r="N779" t="n">
        <v>32.6</v>
      </c>
      <c r="O779" t="s">
        <v>235</v>
      </c>
      <c r="P779" t="s">
        <v>236</v>
      </c>
      <c r="Q779" t="s">
        <v>237</v>
      </c>
      <c r="R779" t="s">
        <v>231</v>
      </c>
      <c r="S779" t="s">
        <v>232</v>
      </c>
    </row>
    <row r="780" spans="1:19">
      <c r="A780" s="1" t="n">
        <v>34485</v>
      </c>
      <c r="B780" t="s">
        <v>227</v>
      </c>
      <c r="C780" t="n">
        <v>8</v>
      </c>
      <c r="D780" t="s">
        <v>228</v>
      </c>
      <c r="E780" t="s">
        <v>36</v>
      </c>
      <c r="F780" t="s">
        <v>229</v>
      </c>
      <c r="G780" t="s">
        <v>230</v>
      </c>
      <c r="H780" t="s">
        <v>231</v>
      </c>
      <c r="I780" t="s">
        <v>232</v>
      </c>
      <c r="J780" t="s">
        <v>233</v>
      </c>
      <c r="K780" t="s">
        <v>234</v>
      </c>
      <c r="L780" t="n">
        <v>210</v>
      </c>
      <c r="M780" t="n">
        <v>0.04</v>
      </c>
      <c r="N780" t="n">
        <v>37.9</v>
      </c>
      <c r="O780" t="s">
        <v>235</v>
      </c>
      <c r="P780" t="s">
        <v>236</v>
      </c>
      <c r="Q780" t="s">
        <v>237</v>
      </c>
      <c r="R780" t="s">
        <v>231</v>
      </c>
      <c r="S780" t="s">
        <v>232</v>
      </c>
    </row>
    <row r="781" spans="1:19">
      <c r="A781" s="1" t="n">
        <v>34485</v>
      </c>
      <c r="B781" t="s">
        <v>227</v>
      </c>
      <c r="C781" t="n">
        <v>9</v>
      </c>
      <c r="D781" t="s">
        <v>228</v>
      </c>
      <c r="E781" t="s">
        <v>36</v>
      </c>
      <c r="F781" t="s">
        <v>229</v>
      </c>
      <c r="G781" t="s">
        <v>230</v>
      </c>
      <c r="H781" t="s">
        <v>231</v>
      </c>
      <c r="I781" t="s">
        <v>232</v>
      </c>
      <c r="J781" t="s">
        <v>233</v>
      </c>
      <c r="K781" t="s">
        <v>234</v>
      </c>
      <c r="L781" t="n">
        <v>211</v>
      </c>
      <c r="M781" t="n">
        <v>0.02</v>
      </c>
      <c r="N781" t="n">
        <v>44.9</v>
      </c>
      <c r="O781" t="s">
        <v>235</v>
      </c>
      <c r="P781" t="s">
        <v>236</v>
      </c>
      <c r="Q781" t="s">
        <v>237</v>
      </c>
      <c r="R781" t="s">
        <v>231</v>
      </c>
      <c r="S781" t="s">
        <v>232</v>
      </c>
    </row>
    <row r="782" spans="1:19">
      <c r="A782" s="1" t="n">
        <v>34485</v>
      </c>
      <c r="B782" t="s">
        <v>227</v>
      </c>
      <c r="C782" t="n">
        <v>10</v>
      </c>
      <c r="D782" t="s">
        <v>228</v>
      </c>
      <c r="E782" t="s">
        <v>36</v>
      </c>
      <c r="F782" t="s">
        <v>229</v>
      </c>
      <c r="G782" t="s">
        <v>230</v>
      </c>
      <c r="H782" t="s">
        <v>231</v>
      </c>
      <c r="I782" t="s">
        <v>232</v>
      </c>
      <c r="J782" t="s">
        <v>233</v>
      </c>
      <c r="K782" t="s">
        <v>234</v>
      </c>
      <c r="L782" t="n">
        <v>195</v>
      </c>
      <c r="M782" t="n">
        <v>0.02</v>
      </c>
      <c r="N782" t="n">
        <v>45.3</v>
      </c>
      <c r="O782" t="s">
        <v>235</v>
      </c>
      <c r="P782" t="s">
        <v>236</v>
      </c>
      <c r="Q782" t="s">
        <v>237</v>
      </c>
      <c r="R782" t="s">
        <v>231</v>
      </c>
      <c r="S782" t="s">
        <v>232</v>
      </c>
    </row>
    <row r="783" spans="1:19">
      <c r="A783" s="1" t="n">
        <v>34485</v>
      </c>
      <c r="B783" t="s">
        <v>242</v>
      </c>
      <c r="C783" t="n">
        <v>1</v>
      </c>
      <c r="D783" t="s">
        <v>238</v>
      </c>
      <c r="E783" t="s">
        <v>239</v>
      </c>
      <c r="F783" t="s">
        <v>229</v>
      </c>
      <c r="G783" t="s">
        <v>230</v>
      </c>
      <c r="H783" t="s">
        <v>231</v>
      </c>
      <c r="I783" t="s">
        <v>232</v>
      </c>
      <c r="J783" t="s">
        <v>248</v>
      </c>
      <c r="K783" t="s">
        <v>249</v>
      </c>
      <c r="L783" t="n">
        <v>1</v>
      </c>
      <c r="M783" t="n">
        <v>0</v>
      </c>
      <c r="N783" t="n">
        <v>0</v>
      </c>
    </row>
    <row r="784" spans="1:19">
      <c r="A784" s="1" t="n">
        <v>34485</v>
      </c>
      <c r="B784" t="s">
        <v>250</v>
      </c>
      <c r="C784" t="n">
        <v>1</v>
      </c>
      <c r="D784" t="s">
        <v>238</v>
      </c>
      <c r="E784" t="s">
        <v>239</v>
      </c>
      <c r="F784" t="s">
        <v>229</v>
      </c>
      <c r="G784" t="s">
        <v>230</v>
      </c>
      <c r="H784" t="s">
        <v>231</v>
      </c>
      <c r="I784" t="s">
        <v>232</v>
      </c>
      <c r="J784" t="s">
        <v>295</v>
      </c>
      <c r="K784" t="s">
        <v>296</v>
      </c>
      <c r="L784" t="n">
        <v>5</v>
      </c>
      <c r="M784" t="n">
        <v>0</v>
      </c>
      <c r="N784" t="n">
        <v>0</v>
      </c>
    </row>
    <row r="785" spans="1:19">
      <c r="A785" s="1" t="n">
        <v>34515</v>
      </c>
      <c r="B785" t="s">
        <v>314</v>
      </c>
      <c r="C785" t="n">
        <v>1</v>
      </c>
      <c r="D785" t="s">
        <v>228</v>
      </c>
      <c r="E785" t="s">
        <v>36</v>
      </c>
      <c r="F785" t="s">
        <v>229</v>
      </c>
      <c r="G785" t="s">
        <v>230</v>
      </c>
      <c r="H785" t="s">
        <v>231</v>
      </c>
      <c r="I785" t="s">
        <v>232</v>
      </c>
      <c r="J785" t="s">
        <v>277</v>
      </c>
      <c r="K785" t="s">
        <v>278</v>
      </c>
      <c r="L785" t="n">
        <v>320</v>
      </c>
      <c r="M785" t="n">
        <v>0.03</v>
      </c>
      <c r="N785" t="n">
        <v>53.3</v>
      </c>
      <c r="O785" t="s">
        <v>311</v>
      </c>
      <c r="P785" t="s">
        <v>270</v>
      </c>
      <c r="Q785" t="s">
        <v>237</v>
      </c>
      <c r="R785" t="s">
        <v>231</v>
      </c>
      <c r="S785" t="s">
        <v>232</v>
      </c>
    </row>
    <row r="786" spans="1:19">
      <c r="A786" s="1" t="n">
        <v>34515</v>
      </c>
      <c r="B786" t="s">
        <v>314</v>
      </c>
      <c r="C786" t="n">
        <v>2</v>
      </c>
      <c r="D786" t="s">
        <v>228</v>
      </c>
      <c r="E786" t="s">
        <v>36</v>
      </c>
      <c r="F786" t="s">
        <v>229</v>
      </c>
      <c r="G786" t="s">
        <v>230</v>
      </c>
      <c r="H786" t="s">
        <v>231</v>
      </c>
      <c r="I786" t="s">
        <v>232</v>
      </c>
      <c r="J786" t="s">
        <v>233</v>
      </c>
      <c r="K786" t="s">
        <v>234</v>
      </c>
      <c r="L786" t="n">
        <v>85</v>
      </c>
      <c r="M786" t="n">
        <v>0.23</v>
      </c>
      <c r="N786" t="n">
        <v>20.4</v>
      </c>
      <c r="O786" t="s">
        <v>311</v>
      </c>
      <c r="P786" t="s">
        <v>270</v>
      </c>
      <c r="Q786" t="s">
        <v>237</v>
      </c>
      <c r="R786" t="s">
        <v>231</v>
      </c>
      <c r="S786" t="s">
        <v>232</v>
      </c>
    </row>
    <row r="787" spans="1:19">
      <c r="A787" s="1" t="n">
        <v>34515</v>
      </c>
      <c r="B787" t="s">
        <v>314</v>
      </c>
      <c r="C787" t="n">
        <v>3</v>
      </c>
      <c r="D787" t="s">
        <v>228</v>
      </c>
      <c r="E787" t="s">
        <v>36</v>
      </c>
      <c r="F787" t="s">
        <v>229</v>
      </c>
      <c r="G787" t="s">
        <v>230</v>
      </c>
      <c r="H787" t="s">
        <v>231</v>
      </c>
      <c r="I787" t="s">
        <v>232</v>
      </c>
      <c r="J787" t="s">
        <v>233</v>
      </c>
      <c r="K787" t="s">
        <v>234</v>
      </c>
      <c r="L787" t="n">
        <v>213</v>
      </c>
      <c r="M787" t="n">
        <v>0.02</v>
      </c>
      <c r="N787" t="n">
        <v>45.4</v>
      </c>
      <c r="O787" t="s">
        <v>311</v>
      </c>
      <c r="P787" t="s">
        <v>270</v>
      </c>
      <c r="Q787" t="s">
        <v>237</v>
      </c>
      <c r="R787" t="s">
        <v>231</v>
      </c>
      <c r="S787" t="s">
        <v>232</v>
      </c>
    </row>
    <row r="788" spans="1:19">
      <c r="A788" s="1" t="n">
        <v>34515</v>
      </c>
      <c r="B788" t="s">
        <v>314</v>
      </c>
      <c r="C788" t="n">
        <v>4</v>
      </c>
      <c r="D788" t="s">
        <v>228</v>
      </c>
      <c r="E788" t="s">
        <v>36</v>
      </c>
      <c r="F788" t="s">
        <v>229</v>
      </c>
      <c r="G788" t="s">
        <v>230</v>
      </c>
      <c r="H788" t="s">
        <v>231</v>
      </c>
      <c r="I788" t="s">
        <v>232</v>
      </c>
      <c r="J788" t="s">
        <v>233</v>
      </c>
      <c r="K788" t="s">
        <v>234</v>
      </c>
      <c r="L788" t="n">
        <v>468</v>
      </c>
      <c r="M788" t="n">
        <v>0.21</v>
      </c>
      <c r="N788" t="n">
        <v>20.8</v>
      </c>
      <c r="O788" t="s">
        <v>311</v>
      </c>
      <c r="P788" t="s">
        <v>270</v>
      </c>
      <c r="Q788" t="s">
        <v>237</v>
      </c>
      <c r="R788" t="s">
        <v>231</v>
      </c>
      <c r="S788" t="s">
        <v>232</v>
      </c>
    </row>
    <row r="789" spans="1:19">
      <c r="A789" s="1" t="n">
        <v>34515</v>
      </c>
      <c r="B789" t="s">
        <v>314</v>
      </c>
      <c r="C789" t="n">
        <v>5</v>
      </c>
      <c r="D789" t="s">
        <v>228</v>
      </c>
      <c r="E789" t="s">
        <v>36</v>
      </c>
      <c r="F789" t="s">
        <v>229</v>
      </c>
      <c r="G789" t="s">
        <v>230</v>
      </c>
      <c r="H789" t="s">
        <v>231</v>
      </c>
      <c r="I789" t="s">
        <v>232</v>
      </c>
      <c r="J789" t="s">
        <v>233</v>
      </c>
      <c r="K789" t="s">
        <v>234</v>
      </c>
      <c r="L789" t="n">
        <v>103</v>
      </c>
      <c r="M789" t="n">
        <v>0.04</v>
      </c>
      <c r="N789" t="n">
        <v>45.5</v>
      </c>
      <c r="O789" t="s">
        <v>311</v>
      </c>
      <c r="P789" t="s">
        <v>270</v>
      </c>
      <c r="Q789" t="s">
        <v>237</v>
      </c>
      <c r="R789" t="s">
        <v>231</v>
      </c>
      <c r="S789" t="s">
        <v>232</v>
      </c>
    </row>
    <row r="790" spans="1:19">
      <c r="A790" s="1" t="n">
        <v>34515</v>
      </c>
      <c r="B790" t="s">
        <v>314</v>
      </c>
      <c r="C790" t="n">
        <v>6</v>
      </c>
      <c r="D790" t="s">
        <v>228</v>
      </c>
      <c r="E790" t="s">
        <v>36</v>
      </c>
      <c r="F790" t="s">
        <v>229</v>
      </c>
      <c r="G790" t="s">
        <v>230</v>
      </c>
      <c r="H790" t="s">
        <v>231</v>
      </c>
      <c r="I790" t="s">
        <v>232</v>
      </c>
      <c r="J790" t="s">
        <v>233</v>
      </c>
      <c r="K790" t="s">
        <v>234</v>
      </c>
      <c r="L790" t="n">
        <v>339</v>
      </c>
      <c r="M790" t="n">
        <v>0.2</v>
      </c>
      <c r="N790" t="n">
        <v>20.8</v>
      </c>
      <c r="O790" t="s">
        <v>311</v>
      </c>
      <c r="P790" t="s">
        <v>270</v>
      </c>
      <c r="Q790" t="s">
        <v>237</v>
      </c>
      <c r="R790" t="s">
        <v>231</v>
      </c>
      <c r="S790" t="s">
        <v>232</v>
      </c>
    </row>
    <row r="791" spans="1:19">
      <c r="A791" s="1" t="n">
        <v>34515</v>
      </c>
      <c r="B791" t="s">
        <v>227</v>
      </c>
      <c r="C791" t="n">
        <v>1</v>
      </c>
      <c r="D791" t="s">
        <v>238</v>
      </c>
      <c r="E791" t="s">
        <v>239</v>
      </c>
      <c r="F791" t="s">
        <v>229</v>
      </c>
      <c r="G791" t="s">
        <v>230</v>
      </c>
      <c r="H791" t="s">
        <v>231</v>
      </c>
      <c r="I791" t="s">
        <v>232</v>
      </c>
      <c r="J791" t="s">
        <v>295</v>
      </c>
      <c r="K791" t="s">
        <v>296</v>
      </c>
      <c r="L791" t="n">
        <v>225</v>
      </c>
      <c r="M791" t="n">
        <v>0</v>
      </c>
      <c r="N791" t="n">
        <v>0</v>
      </c>
    </row>
    <row r="792" spans="1:19">
      <c r="A792" s="1" t="n">
        <v>34515</v>
      </c>
      <c r="B792" t="s">
        <v>227</v>
      </c>
      <c r="C792" t="n">
        <v>3</v>
      </c>
      <c r="D792" t="s">
        <v>228</v>
      </c>
      <c r="E792" t="s">
        <v>36</v>
      </c>
      <c r="F792" t="s">
        <v>229</v>
      </c>
      <c r="G792" t="s">
        <v>230</v>
      </c>
      <c r="H792" t="s">
        <v>231</v>
      </c>
      <c r="I792" t="s">
        <v>232</v>
      </c>
      <c r="J792" t="s">
        <v>233</v>
      </c>
      <c r="K792" t="s">
        <v>234</v>
      </c>
      <c r="L792" t="n">
        <v>102</v>
      </c>
      <c r="M792" t="n">
        <v>0.2</v>
      </c>
      <c r="N792" t="n">
        <v>21.2</v>
      </c>
      <c r="O792" t="s">
        <v>235</v>
      </c>
      <c r="P792" t="s">
        <v>236</v>
      </c>
      <c r="Q792" t="s">
        <v>237</v>
      </c>
      <c r="R792" t="s">
        <v>231</v>
      </c>
      <c r="S792" t="s">
        <v>232</v>
      </c>
    </row>
    <row r="793" spans="1:19">
      <c r="A793" s="1" t="n">
        <v>34515</v>
      </c>
      <c r="B793" t="s">
        <v>227</v>
      </c>
      <c r="C793" t="n">
        <v>4</v>
      </c>
      <c r="D793" t="s">
        <v>228</v>
      </c>
      <c r="E793" t="s">
        <v>36</v>
      </c>
      <c r="F793" t="s">
        <v>229</v>
      </c>
      <c r="G793" t="s">
        <v>230</v>
      </c>
      <c r="H793" t="s">
        <v>231</v>
      </c>
      <c r="I793" t="s">
        <v>232</v>
      </c>
      <c r="J793" t="s">
        <v>233</v>
      </c>
      <c r="K793" t="s">
        <v>234</v>
      </c>
      <c r="L793" t="n">
        <v>266</v>
      </c>
      <c r="M793" t="n">
        <v>0.02</v>
      </c>
      <c r="N793" t="n">
        <v>45.6</v>
      </c>
      <c r="O793" t="s">
        <v>235</v>
      </c>
      <c r="P793" t="s">
        <v>236</v>
      </c>
      <c r="Q793" t="s">
        <v>237</v>
      </c>
      <c r="R793" t="s">
        <v>231</v>
      </c>
      <c r="S793" t="s">
        <v>232</v>
      </c>
    </row>
    <row r="794" spans="1:19">
      <c r="A794" s="1" t="n">
        <v>34515</v>
      </c>
      <c r="B794" t="s">
        <v>227</v>
      </c>
      <c r="C794" t="n">
        <v>5</v>
      </c>
      <c r="D794" t="s">
        <v>228</v>
      </c>
      <c r="E794" t="s">
        <v>36</v>
      </c>
      <c r="F794" t="s">
        <v>229</v>
      </c>
      <c r="G794" t="s">
        <v>230</v>
      </c>
      <c r="H794" t="s">
        <v>231</v>
      </c>
      <c r="I794" t="s">
        <v>232</v>
      </c>
      <c r="J794" t="s">
        <v>233</v>
      </c>
      <c r="K794" t="s">
        <v>234</v>
      </c>
      <c r="L794" t="n">
        <v>361</v>
      </c>
      <c r="M794" t="n">
        <v>0.07000000000000001</v>
      </c>
      <c r="N794" t="n">
        <v>32.2</v>
      </c>
      <c r="O794" t="s">
        <v>235</v>
      </c>
      <c r="P794" t="s">
        <v>236</v>
      </c>
      <c r="Q794" t="s">
        <v>237</v>
      </c>
      <c r="R794" t="s">
        <v>231</v>
      </c>
      <c r="S794" t="s">
        <v>232</v>
      </c>
    </row>
    <row r="795" spans="1:19">
      <c r="A795" s="1" t="n">
        <v>34515</v>
      </c>
      <c r="B795" t="s">
        <v>227</v>
      </c>
      <c r="C795" t="n">
        <v>6</v>
      </c>
      <c r="D795" t="s">
        <v>228</v>
      </c>
      <c r="E795" t="s">
        <v>36</v>
      </c>
      <c r="F795" t="s">
        <v>229</v>
      </c>
      <c r="G795" t="s">
        <v>230</v>
      </c>
      <c r="H795" t="s">
        <v>231</v>
      </c>
      <c r="I795" t="s">
        <v>232</v>
      </c>
      <c r="J795" t="s">
        <v>233</v>
      </c>
      <c r="K795" t="s">
        <v>234</v>
      </c>
      <c r="L795" t="n">
        <v>294</v>
      </c>
      <c r="M795" t="n">
        <v>0.07000000000000001</v>
      </c>
      <c r="N795" t="n">
        <v>32.4</v>
      </c>
      <c r="O795" t="s">
        <v>235</v>
      </c>
      <c r="P795" t="s">
        <v>236</v>
      </c>
      <c r="Q795" t="s">
        <v>237</v>
      </c>
      <c r="R795" t="s">
        <v>231</v>
      </c>
      <c r="S795" t="s">
        <v>232</v>
      </c>
    </row>
    <row r="796" spans="1:19">
      <c r="A796" s="1" t="n">
        <v>34515</v>
      </c>
      <c r="B796" t="s">
        <v>227</v>
      </c>
      <c r="C796" t="n">
        <v>7</v>
      </c>
      <c r="D796" t="s">
        <v>228</v>
      </c>
      <c r="E796" t="s">
        <v>36</v>
      </c>
      <c r="F796" t="s">
        <v>229</v>
      </c>
      <c r="G796" t="s">
        <v>230</v>
      </c>
      <c r="H796" t="s">
        <v>231</v>
      </c>
      <c r="I796" t="s">
        <v>232</v>
      </c>
      <c r="J796" t="s">
        <v>233</v>
      </c>
      <c r="K796" t="s">
        <v>234</v>
      </c>
      <c r="L796" t="n">
        <v>423</v>
      </c>
      <c r="M796" t="n">
        <v>0.04</v>
      </c>
      <c r="N796" t="n">
        <v>38.1</v>
      </c>
      <c r="O796" t="s">
        <v>235</v>
      </c>
      <c r="P796" t="s">
        <v>236</v>
      </c>
      <c r="Q796" t="s">
        <v>237</v>
      </c>
      <c r="R796" t="s">
        <v>231</v>
      </c>
      <c r="S796" t="s">
        <v>232</v>
      </c>
    </row>
    <row r="797" spans="1:19">
      <c r="A797" s="1" t="n">
        <v>34546</v>
      </c>
      <c r="B797" t="s">
        <v>314</v>
      </c>
      <c r="C797" t="n">
        <v>1</v>
      </c>
      <c r="D797" t="s">
        <v>228</v>
      </c>
      <c r="E797" t="s">
        <v>36</v>
      </c>
      <c r="F797" t="s">
        <v>229</v>
      </c>
      <c r="G797" t="s">
        <v>230</v>
      </c>
      <c r="H797" t="s">
        <v>231</v>
      </c>
      <c r="I797" t="s">
        <v>232</v>
      </c>
      <c r="J797" t="s">
        <v>277</v>
      </c>
      <c r="K797" t="s">
        <v>278</v>
      </c>
      <c r="L797" t="n">
        <v>651</v>
      </c>
      <c r="M797" t="n">
        <v>0.02</v>
      </c>
      <c r="N797" t="n">
        <v>54</v>
      </c>
      <c r="O797" t="s">
        <v>311</v>
      </c>
      <c r="P797" t="s">
        <v>270</v>
      </c>
      <c r="Q797" t="s">
        <v>237</v>
      </c>
      <c r="R797" t="s">
        <v>231</v>
      </c>
      <c r="S797" t="s">
        <v>232</v>
      </c>
    </row>
    <row r="798" spans="1:19">
      <c r="A798" s="1" t="n">
        <v>34546</v>
      </c>
      <c r="B798" t="s">
        <v>314</v>
      </c>
      <c r="C798" t="n">
        <v>2</v>
      </c>
      <c r="D798" t="s">
        <v>228</v>
      </c>
      <c r="E798" t="s">
        <v>36</v>
      </c>
      <c r="F798" t="s">
        <v>229</v>
      </c>
      <c r="G798" t="s">
        <v>230</v>
      </c>
      <c r="H798" t="s">
        <v>231</v>
      </c>
      <c r="I798" t="s">
        <v>232</v>
      </c>
      <c r="J798" t="s">
        <v>233</v>
      </c>
      <c r="K798" t="s">
        <v>234</v>
      </c>
      <c r="L798" t="n">
        <v>384</v>
      </c>
      <c r="M798" t="n">
        <v>0.03</v>
      </c>
      <c r="N798" t="n">
        <v>45.3</v>
      </c>
      <c r="O798" t="s">
        <v>311</v>
      </c>
      <c r="P798" t="s">
        <v>270</v>
      </c>
      <c r="Q798" t="s">
        <v>237</v>
      </c>
      <c r="R798" t="s">
        <v>231</v>
      </c>
      <c r="S798" t="s">
        <v>232</v>
      </c>
    </row>
    <row r="799" spans="1:19">
      <c r="A799" s="1" t="n">
        <v>34546</v>
      </c>
      <c r="B799" t="s">
        <v>314</v>
      </c>
      <c r="C799" t="n">
        <v>3</v>
      </c>
      <c r="D799" t="s">
        <v>228</v>
      </c>
      <c r="E799" t="s">
        <v>36</v>
      </c>
      <c r="F799" t="s">
        <v>229</v>
      </c>
      <c r="G799" t="s">
        <v>230</v>
      </c>
      <c r="H799" t="s">
        <v>231</v>
      </c>
      <c r="I799" t="s">
        <v>232</v>
      </c>
      <c r="J799" t="s">
        <v>233</v>
      </c>
      <c r="K799" t="s">
        <v>234</v>
      </c>
      <c r="L799" t="n">
        <v>349</v>
      </c>
      <c r="M799" t="n">
        <v>0.21</v>
      </c>
      <c r="N799" t="n">
        <v>20.8</v>
      </c>
      <c r="O799" t="s">
        <v>311</v>
      </c>
      <c r="P799" t="s">
        <v>270</v>
      </c>
      <c r="Q799" t="s">
        <v>237</v>
      </c>
      <c r="R799" t="s">
        <v>231</v>
      </c>
      <c r="S799" t="s">
        <v>232</v>
      </c>
    </row>
    <row r="800" spans="1:19">
      <c r="A800" s="1" t="n">
        <v>34546</v>
      </c>
      <c r="B800" t="s">
        <v>314</v>
      </c>
      <c r="C800" t="n">
        <v>4</v>
      </c>
      <c r="D800" t="s">
        <v>228</v>
      </c>
      <c r="E800" t="s">
        <v>36</v>
      </c>
      <c r="F800" t="s">
        <v>229</v>
      </c>
      <c r="G800" t="s">
        <v>230</v>
      </c>
      <c r="H800" t="s">
        <v>231</v>
      </c>
      <c r="I800" t="s">
        <v>232</v>
      </c>
      <c r="J800" t="s">
        <v>312</v>
      </c>
      <c r="K800" t="s">
        <v>313</v>
      </c>
      <c r="L800" t="n">
        <v>675</v>
      </c>
      <c r="M800" t="n">
        <v>0.06</v>
      </c>
      <c r="N800" t="n">
        <v>43.6</v>
      </c>
      <c r="O800" t="s">
        <v>311</v>
      </c>
      <c r="P800" t="s">
        <v>270</v>
      </c>
      <c r="Q800" t="s">
        <v>237</v>
      </c>
      <c r="R800" t="s">
        <v>231</v>
      </c>
      <c r="S800" t="s">
        <v>232</v>
      </c>
    </row>
    <row r="801" spans="1:19">
      <c r="A801" s="1" t="n">
        <v>34546</v>
      </c>
      <c r="B801" t="s">
        <v>227</v>
      </c>
      <c r="C801" t="n">
        <v>1</v>
      </c>
      <c r="D801" t="s">
        <v>228</v>
      </c>
      <c r="E801" t="s">
        <v>36</v>
      </c>
      <c r="F801" t="s">
        <v>229</v>
      </c>
      <c r="G801" t="s">
        <v>230</v>
      </c>
      <c r="H801" t="s">
        <v>231</v>
      </c>
      <c r="I801" t="s">
        <v>232</v>
      </c>
      <c r="J801" t="s">
        <v>233</v>
      </c>
      <c r="K801" t="s">
        <v>234</v>
      </c>
      <c r="L801" t="n">
        <v>99</v>
      </c>
      <c r="M801" t="n">
        <v>0.2</v>
      </c>
      <c r="N801" t="n">
        <v>21.1</v>
      </c>
      <c r="O801" t="s">
        <v>235</v>
      </c>
      <c r="P801" t="s">
        <v>236</v>
      </c>
      <c r="Q801" t="s">
        <v>237</v>
      </c>
      <c r="R801" t="s">
        <v>231</v>
      </c>
      <c r="S801" t="s">
        <v>232</v>
      </c>
    </row>
    <row r="802" spans="1:19">
      <c r="A802" s="1" t="n">
        <v>34546</v>
      </c>
      <c r="B802" t="s">
        <v>227</v>
      </c>
      <c r="C802" t="n">
        <v>3</v>
      </c>
      <c r="D802" t="s">
        <v>228</v>
      </c>
      <c r="E802" t="s">
        <v>36</v>
      </c>
      <c r="F802" t="s">
        <v>229</v>
      </c>
      <c r="G802" t="s">
        <v>230</v>
      </c>
      <c r="H802" t="s">
        <v>231</v>
      </c>
      <c r="I802" t="s">
        <v>232</v>
      </c>
      <c r="J802" t="s">
        <v>233</v>
      </c>
      <c r="K802" t="s">
        <v>234</v>
      </c>
      <c r="L802" t="n">
        <v>501</v>
      </c>
      <c r="M802" t="n">
        <v>0.07000000000000001</v>
      </c>
      <c r="N802" t="n">
        <v>32.6</v>
      </c>
      <c r="O802" t="s">
        <v>235</v>
      </c>
      <c r="P802" t="s">
        <v>236</v>
      </c>
      <c r="Q802" t="s">
        <v>237</v>
      </c>
      <c r="R802" t="s">
        <v>231</v>
      </c>
      <c r="S802" t="s">
        <v>232</v>
      </c>
    </row>
    <row r="803" spans="1:19">
      <c r="A803" s="1" t="n">
        <v>34546</v>
      </c>
      <c r="B803" t="s">
        <v>227</v>
      </c>
      <c r="C803" t="n">
        <v>4</v>
      </c>
      <c r="D803" t="s">
        <v>228</v>
      </c>
      <c r="E803" t="s">
        <v>36</v>
      </c>
      <c r="F803" t="s">
        <v>229</v>
      </c>
      <c r="G803" t="s">
        <v>230</v>
      </c>
      <c r="H803" t="s">
        <v>231</v>
      </c>
      <c r="I803" t="s">
        <v>232</v>
      </c>
      <c r="J803" t="s">
        <v>233</v>
      </c>
      <c r="K803" t="s">
        <v>234</v>
      </c>
      <c r="L803" t="n">
        <v>234</v>
      </c>
      <c r="M803" t="n">
        <v>0.04</v>
      </c>
      <c r="N803" t="n">
        <v>37.9</v>
      </c>
      <c r="O803" t="s">
        <v>235</v>
      </c>
      <c r="P803" t="s">
        <v>236</v>
      </c>
      <c r="Q803" t="s">
        <v>237</v>
      </c>
      <c r="R803" t="s">
        <v>231</v>
      </c>
      <c r="S803" t="s">
        <v>232</v>
      </c>
    </row>
    <row r="804" spans="1:19">
      <c r="A804" s="1" t="n">
        <v>34546</v>
      </c>
      <c r="B804" t="s">
        <v>227</v>
      </c>
      <c r="C804" t="n">
        <v>5</v>
      </c>
      <c r="D804" t="s">
        <v>228</v>
      </c>
      <c r="E804" t="s">
        <v>36</v>
      </c>
      <c r="F804" t="s">
        <v>229</v>
      </c>
      <c r="G804" t="s">
        <v>230</v>
      </c>
      <c r="H804" t="s">
        <v>231</v>
      </c>
      <c r="I804" t="s">
        <v>232</v>
      </c>
      <c r="J804" t="s">
        <v>233</v>
      </c>
      <c r="K804" t="s">
        <v>234</v>
      </c>
      <c r="L804" t="n">
        <v>231</v>
      </c>
      <c r="M804" t="n">
        <v>0.04</v>
      </c>
      <c r="N804" t="n">
        <v>38.3</v>
      </c>
      <c r="O804" t="s">
        <v>235</v>
      </c>
      <c r="P804" t="s">
        <v>236</v>
      </c>
      <c r="Q804" t="s">
        <v>237</v>
      </c>
      <c r="R804" t="s">
        <v>231</v>
      </c>
      <c r="S804" t="s">
        <v>232</v>
      </c>
    </row>
    <row r="805" spans="1:19">
      <c r="A805" s="1" t="n">
        <v>34546</v>
      </c>
      <c r="B805" t="s">
        <v>227</v>
      </c>
      <c r="C805" t="n">
        <v>6</v>
      </c>
      <c r="D805" t="s">
        <v>228</v>
      </c>
      <c r="E805" t="s">
        <v>36</v>
      </c>
      <c r="F805" t="s">
        <v>229</v>
      </c>
      <c r="G805" t="s">
        <v>230</v>
      </c>
      <c r="H805" t="s">
        <v>231</v>
      </c>
      <c r="I805" t="s">
        <v>232</v>
      </c>
      <c r="J805" t="s">
        <v>233</v>
      </c>
      <c r="K805" t="s">
        <v>234</v>
      </c>
      <c r="L805" t="n">
        <v>203</v>
      </c>
      <c r="M805" t="n">
        <v>0.02</v>
      </c>
      <c r="N805" t="n">
        <v>45.2</v>
      </c>
      <c r="O805" t="s">
        <v>235</v>
      </c>
      <c r="P805" t="s">
        <v>236</v>
      </c>
      <c r="Q805" t="s">
        <v>237</v>
      </c>
      <c r="R805" t="s">
        <v>231</v>
      </c>
      <c r="S805" t="s">
        <v>232</v>
      </c>
    </row>
    <row r="806" spans="1:19">
      <c r="A806" s="1" t="n">
        <v>34546</v>
      </c>
      <c r="B806" t="s">
        <v>250</v>
      </c>
      <c r="C806" t="n">
        <v>1</v>
      </c>
      <c r="D806" t="s">
        <v>238</v>
      </c>
      <c r="E806" t="s">
        <v>239</v>
      </c>
      <c r="F806" t="s">
        <v>229</v>
      </c>
      <c r="G806" t="s">
        <v>230</v>
      </c>
      <c r="H806" t="s">
        <v>231</v>
      </c>
      <c r="I806" t="s">
        <v>232</v>
      </c>
      <c r="J806" t="s">
        <v>279</v>
      </c>
      <c r="K806" t="s">
        <v>280</v>
      </c>
      <c r="L806" t="n">
        <v>40</v>
      </c>
      <c r="M806" t="n">
        <v>0</v>
      </c>
      <c r="N806" t="n">
        <v>0</v>
      </c>
    </row>
    <row r="807" spans="1:19">
      <c r="A807" s="1" t="n">
        <v>34577</v>
      </c>
      <c r="B807" t="s">
        <v>314</v>
      </c>
      <c r="C807" t="n">
        <v>1</v>
      </c>
      <c r="D807" t="s">
        <v>228</v>
      </c>
      <c r="E807" t="s">
        <v>36</v>
      </c>
      <c r="F807" t="s">
        <v>229</v>
      </c>
      <c r="G807" t="s">
        <v>230</v>
      </c>
      <c r="H807" t="s">
        <v>231</v>
      </c>
      <c r="I807" t="s">
        <v>232</v>
      </c>
      <c r="J807" t="s">
        <v>233</v>
      </c>
      <c r="K807" t="s">
        <v>234</v>
      </c>
      <c r="L807" t="n">
        <v>399</v>
      </c>
      <c r="M807" t="n">
        <v>0.22</v>
      </c>
      <c r="N807" t="n">
        <v>20.8</v>
      </c>
      <c r="O807" t="s">
        <v>311</v>
      </c>
      <c r="P807" t="s">
        <v>270</v>
      </c>
      <c r="Q807" t="s">
        <v>237</v>
      </c>
      <c r="R807" t="s">
        <v>231</v>
      </c>
      <c r="S807" t="s">
        <v>232</v>
      </c>
    </row>
    <row r="808" spans="1:19">
      <c r="A808" s="1" t="n">
        <v>34577</v>
      </c>
      <c r="B808" t="s">
        <v>314</v>
      </c>
      <c r="C808" t="n">
        <v>2</v>
      </c>
      <c r="D808" t="s">
        <v>228</v>
      </c>
      <c r="E808" t="s">
        <v>36</v>
      </c>
      <c r="F808" t="s">
        <v>229</v>
      </c>
      <c r="G808" t="s">
        <v>230</v>
      </c>
      <c r="H808" t="s">
        <v>231</v>
      </c>
      <c r="I808" t="s">
        <v>232</v>
      </c>
      <c r="J808" t="s">
        <v>233</v>
      </c>
      <c r="K808" t="s">
        <v>234</v>
      </c>
      <c r="L808" t="n">
        <v>307</v>
      </c>
      <c r="M808" t="n">
        <v>0.19</v>
      </c>
      <c r="N808" t="n">
        <v>21.2</v>
      </c>
      <c r="O808" t="s">
        <v>311</v>
      </c>
      <c r="P808" t="s">
        <v>270</v>
      </c>
      <c r="Q808" t="s">
        <v>237</v>
      </c>
      <c r="R808" t="s">
        <v>231</v>
      </c>
      <c r="S808" t="s">
        <v>232</v>
      </c>
    </row>
    <row r="809" spans="1:19">
      <c r="A809" s="1" t="n">
        <v>34577</v>
      </c>
      <c r="B809" t="s">
        <v>314</v>
      </c>
      <c r="C809" t="n">
        <v>3</v>
      </c>
      <c r="D809" t="s">
        <v>228</v>
      </c>
      <c r="E809" t="s">
        <v>36</v>
      </c>
      <c r="F809" t="s">
        <v>229</v>
      </c>
      <c r="G809" t="s">
        <v>230</v>
      </c>
      <c r="H809" t="s">
        <v>231</v>
      </c>
      <c r="I809" t="s">
        <v>232</v>
      </c>
      <c r="J809" t="s">
        <v>233</v>
      </c>
      <c r="K809" t="s">
        <v>234</v>
      </c>
      <c r="L809" t="n">
        <v>404</v>
      </c>
      <c r="M809" t="n">
        <v>0.03</v>
      </c>
      <c r="N809" t="n">
        <v>54.6</v>
      </c>
      <c r="O809" t="s">
        <v>311</v>
      </c>
      <c r="P809" t="s">
        <v>270</v>
      </c>
      <c r="Q809" t="s">
        <v>237</v>
      </c>
      <c r="R809" t="s">
        <v>231</v>
      </c>
      <c r="S809" t="s">
        <v>232</v>
      </c>
    </row>
    <row r="810" spans="1:19">
      <c r="A810" s="1" t="n">
        <v>34577</v>
      </c>
      <c r="B810" t="s">
        <v>227</v>
      </c>
      <c r="C810" t="n">
        <v>2</v>
      </c>
      <c r="D810" t="s">
        <v>228</v>
      </c>
      <c r="E810" t="s">
        <v>36</v>
      </c>
      <c r="F810" t="s">
        <v>229</v>
      </c>
      <c r="G810" t="s">
        <v>230</v>
      </c>
      <c r="H810" t="s">
        <v>231</v>
      </c>
      <c r="I810" t="s">
        <v>232</v>
      </c>
      <c r="J810" t="s">
        <v>233</v>
      </c>
      <c r="K810" t="s">
        <v>234</v>
      </c>
      <c r="L810" t="n">
        <v>397</v>
      </c>
      <c r="M810" t="n">
        <v>0.07000000000000001</v>
      </c>
      <c r="N810" t="n">
        <v>32.5</v>
      </c>
      <c r="O810" t="s">
        <v>235</v>
      </c>
      <c r="P810" t="s">
        <v>236</v>
      </c>
      <c r="Q810" t="s">
        <v>237</v>
      </c>
      <c r="R810" t="s">
        <v>231</v>
      </c>
      <c r="S810" t="s">
        <v>232</v>
      </c>
    </row>
    <row r="811" spans="1:19">
      <c r="A811" s="1" t="n">
        <v>34577</v>
      </c>
      <c r="B811" t="s">
        <v>227</v>
      </c>
      <c r="C811" t="n">
        <v>3</v>
      </c>
      <c r="D811" t="s">
        <v>228</v>
      </c>
      <c r="E811" t="s">
        <v>36</v>
      </c>
      <c r="F811" t="s">
        <v>229</v>
      </c>
      <c r="G811" t="s">
        <v>230</v>
      </c>
      <c r="H811" t="s">
        <v>231</v>
      </c>
      <c r="I811" t="s">
        <v>232</v>
      </c>
      <c r="J811" t="s">
        <v>233</v>
      </c>
      <c r="K811" t="s">
        <v>234</v>
      </c>
      <c r="L811" t="n">
        <v>419</v>
      </c>
      <c r="M811" t="n">
        <v>0.07000000000000001</v>
      </c>
      <c r="N811" t="n">
        <v>32.6</v>
      </c>
      <c r="O811" t="s">
        <v>235</v>
      </c>
      <c r="P811" t="s">
        <v>236</v>
      </c>
      <c r="Q811" t="s">
        <v>237</v>
      </c>
      <c r="R811" t="s">
        <v>231</v>
      </c>
      <c r="S811" t="s">
        <v>232</v>
      </c>
    </row>
    <row r="812" spans="1:19">
      <c r="A812" s="1" t="n">
        <v>34577</v>
      </c>
      <c r="B812" t="s">
        <v>227</v>
      </c>
      <c r="C812" t="n">
        <v>4</v>
      </c>
      <c r="D812" t="s">
        <v>228</v>
      </c>
      <c r="E812" t="s">
        <v>36</v>
      </c>
      <c r="F812" t="s">
        <v>229</v>
      </c>
      <c r="G812" t="s">
        <v>230</v>
      </c>
      <c r="H812" t="s">
        <v>231</v>
      </c>
      <c r="I812" t="s">
        <v>232</v>
      </c>
      <c r="J812" t="s">
        <v>233</v>
      </c>
      <c r="K812" t="s">
        <v>234</v>
      </c>
      <c r="L812" t="n">
        <v>232</v>
      </c>
      <c r="M812" t="n">
        <v>0.04</v>
      </c>
      <c r="N812" t="n">
        <v>38.5</v>
      </c>
      <c r="O812" t="s">
        <v>235</v>
      </c>
      <c r="P812" t="s">
        <v>236</v>
      </c>
      <c r="Q812" t="s">
        <v>237</v>
      </c>
      <c r="R812" t="s">
        <v>231</v>
      </c>
      <c r="S812" t="s">
        <v>232</v>
      </c>
    </row>
    <row r="813" spans="1:19">
      <c r="A813" s="1" t="n">
        <v>34577</v>
      </c>
      <c r="B813" t="s">
        <v>227</v>
      </c>
      <c r="C813" t="n">
        <v>5</v>
      </c>
      <c r="D813" t="s">
        <v>228</v>
      </c>
      <c r="E813" t="s">
        <v>36</v>
      </c>
      <c r="F813" t="s">
        <v>229</v>
      </c>
      <c r="G813" t="s">
        <v>230</v>
      </c>
      <c r="H813" t="s">
        <v>231</v>
      </c>
      <c r="I813" t="s">
        <v>232</v>
      </c>
      <c r="J813" t="s">
        <v>233</v>
      </c>
      <c r="K813" t="s">
        <v>234</v>
      </c>
      <c r="L813" t="n">
        <v>153</v>
      </c>
      <c r="M813" t="n">
        <v>0.02</v>
      </c>
      <c r="N813" t="n">
        <v>45.8</v>
      </c>
      <c r="O813" t="s">
        <v>235</v>
      </c>
      <c r="P813" t="s">
        <v>236</v>
      </c>
      <c r="Q813" t="s">
        <v>237</v>
      </c>
      <c r="R813" t="s">
        <v>231</v>
      </c>
      <c r="S813" t="s">
        <v>232</v>
      </c>
    </row>
    <row r="814" spans="1:19">
      <c r="A814" s="1" t="n">
        <v>34577</v>
      </c>
      <c r="B814" t="s">
        <v>227</v>
      </c>
      <c r="C814" t="n">
        <v>6</v>
      </c>
      <c r="D814" t="s">
        <v>228</v>
      </c>
      <c r="E814" t="s">
        <v>36</v>
      </c>
      <c r="F814" t="s">
        <v>229</v>
      </c>
      <c r="G814" t="s">
        <v>230</v>
      </c>
      <c r="H814" t="s">
        <v>231</v>
      </c>
      <c r="I814" t="s">
        <v>232</v>
      </c>
      <c r="J814" t="s">
        <v>233</v>
      </c>
      <c r="K814" t="s">
        <v>234</v>
      </c>
      <c r="L814" t="n">
        <v>200</v>
      </c>
      <c r="M814" t="n">
        <v>0.02</v>
      </c>
      <c r="N814" t="n">
        <v>45.8</v>
      </c>
      <c r="O814" t="s">
        <v>235</v>
      </c>
      <c r="P814" t="s">
        <v>236</v>
      </c>
      <c r="Q814" t="s">
        <v>237</v>
      </c>
      <c r="R814" t="s">
        <v>231</v>
      </c>
      <c r="S814" t="s">
        <v>232</v>
      </c>
    </row>
    <row r="815" spans="1:19">
      <c r="A815" s="1" t="n">
        <v>34577</v>
      </c>
      <c r="B815" t="s">
        <v>242</v>
      </c>
      <c r="C815" t="n">
        <v>1</v>
      </c>
      <c r="D815" t="s">
        <v>238</v>
      </c>
      <c r="E815" t="s">
        <v>239</v>
      </c>
      <c r="F815" t="s">
        <v>229</v>
      </c>
      <c r="G815" t="s">
        <v>230</v>
      </c>
      <c r="H815" t="s">
        <v>231</v>
      </c>
      <c r="I815" t="s">
        <v>232</v>
      </c>
      <c r="J815" t="s">
        <v>279</v>
      </c>
      <c r="K815" t="s">
        <v>280</v>
      </c>
      <c r="L815" t="n">
        <v>1</v>
      </c>
      <c r="M815" t="n">
        <v>0</v>
      </c>
      <c r="N815" t="n">
        <v>0</v>
      </c>
    </row>
    <row r="816" spans="1:19">
      <c r="A816" s="1" t="n">
        <v>34607</v>
      </c>
      <c r="B816" t="s">
        <v>314</v>
      </c>
      <c r="C816" t="n">
        <v>1</v>
      </c>
      <c r="D816" t="s">
        <v>228</v>
      </c>
      <c r="E816" t="s">
        <v>36</v>
      </c>
      <c r="F816" t="s">
        <v>229</v>
      </c>
      <c r="G816" t="s">
        <v>230</v>
      </c>
      <c r="H816" t="s">
        <v>231</v>
      </c>
      <c r="I816" t="s">
        <v>232</v>
      </c>
      <c r="J816" t="s">
        <v>277</v>
      </c>
      <c r="K816" t="s">
        <v>278</v>
      </c>
      <c r="L816" t="n">
        <v>309</v>
      </c>
      <c r="M816" t="n">
        <v>0.06</v>
      </c>
      <c r="N816" t="n">
        <v>35.4</v>
      </c>
      <c r="O816" t="s">
        <v>311</v>
      </c>
      <c r="P816" t="s">
        <v>270</v>
      </c>
      <c r="Q816" t="s">
        <v>237</v>
      </c>
      <c r="R816" t="s">
        <v>231</v>
      </c>
      <c r="S816" t="s">
        <v>232</v>
      </c>
    </row>
    <row r="817" spans="1:19">
      <c r="A817" s="1" t="n">
        <v>34607</v>
      </c>
      <c r="B817" t="s">
        <v>314</v>
      </c>
      <c r="C817" t="n">
        <v>2</v>
      </c>
      <c r="D817" t="s">
        <v>228</v>
      </c>
      <c r="E817" t="s">
        <v>36</v>
      </c>
      <c r="F817" t="s">
        <v>229</v>
      </c>
      <c r="G817" t="s">
        <v>230</v>
      </c>
      <c r="H817" t="s">
        <v>231</v>
      </c>
      <c r="I817" t="s">
        <v>232</v>
      </c>
      <c r="J817" t="s">
        <v>277</v>
      </c>
      <c r="K817" t="s">
        <v>278</v>
      </c>
      <c r="L817" t="n">
        <v>250</v>
      </c>
      <c r="M817" t="n">
        <v>0.05</v>
      </c>
      <c r="N817" t="n">
        <v>36.3</v>
      </c>
      <c r="O817" t="s">
        <v>311</v>
      </c>
      <c r="P817" t="s">
        <v>270</v>
      </c>
      <c r="Q817" t="s">
        <v>237</v>
      </c>
      <c r="R817" t="s">
        <v>231</v>
      </c>
      <c r="S817" t="s">
        <v>232</v>
      </c>
    </row>
    <row r="818" spans="1:19">
      <c r="A818" s="1" t="n">
        <v>34607</v>
      </c>
      <c r="B818" t="s">
        <v>314</v>
      </c>
      <c r="C818" t="n">
        <v>3</v>
      </c>
      <c r="D818" t="s">
        <v>228</v>
      </c>
      <c r="E818" t="s">
        <v>36</v>
      </c>
      <c r="F818" t="s">
        <v>229</v>
      </c>
      <c r="G818" t="s">
        <v>230</v>
      </c>
      <c r="H818" t="s">
        <v>231</v>
      </c>
      <c r="I818" t="s">
        <v>232</v>
      </c>
      <c r="J818" t="s">
        <v>277</v>
      </c>
      <c r="K818" t="s">
        <v>278</v>
      </c>
      <c r="L818" t="n">
        <v>504</v>
      </c>
      <c r="M818" t="n">
        <v>0.02</v>
      </c>
      <c r="N818" t="n">
        <v>53.3</v>
      </c>
      <c r="O818" t="s">
        <v>311</v>
      </c>
      <c r="P818" t="s">
        <v>270</v>
      </c>
      <c r="Q818" t="s">
        <v>237</v>
      </c>
      <c r="R818" t="s">
        <v>231</v>
      </c>
      <c r="S818" t="s">
        <v>232</v>
      </c>
    </row>
    <row r="819" spans="1:19">
      <c r="A819" s="1" t="n">
        <v>34607</v>
      </c>
      <c r="B819" t="s">
        <v>314</v>
      </c>
      <c r="C819" t="n">
        <v>4</v>
      </c>
      <c r="D819" t="s">
        <v>228</v>
      </c>
      <c r="E819" t="s">
        <v>36</v>
      </c>
      <c r="F819" t="s">
        <v>229</v>
      </c>
      <c r="G819" t="s">
        <v>230</v>
      </c>
      <c r="H819" t="s">
        <v>231</v>
      </c>
      <c r="I819" t="s">
        <v>232</v>
      </c>
      <c r="J819" t="s">
        <v>233</v>
      </c>
      <c r="K819" t="s">
        <v>234</v>
      </c>
      <c r="L819" t="n">
        <v>463</v>
      </c>
      <c r="M819" t="n">
        <v>0.22</v>
      </c>
      <c r="N819" t="n">
        <v>21</v>
      </c>
      <c r="O819" t="s">
        <v>311</v>
      </c>
      <c r="P819" t="s">
        <v>270</v>
      </c>
      <c r="Q819" t="s">
        <v>237</v>
      </c>
      <c r="R819" t="s">
        <v>231</v>
      </c>
      <c r="S819" t="s">
        <v>232</v>
      </c>
    </row>
    <row r="820" spans="1:19">
      <c r="A820" s="1" t="n">
        <v>34607</v>
      </c>
      <c r="B820" t="s">
        <v>227</v>
      </c>
      <c r="C820" t="n">
        <v>2</v>
      </c>
      <c r="D820" t="s">
        <v>228</v>
      </c>
      <c r="E820" t="s">
        <v>36</v>
      </c>
      <c r="F820" t="s">
        <v>229</v>
      </c>
      <c r="G820" t="s">
        <v>230</v>
      </c>
      <c r="H820" t="s">
        <v>231</v>
      </c>
      <c r="I820" t="s">
        <v>232</v>
      </c>
      <c r="J820" t="s">
        <v>233</v>
      </c>
      <c r="K820" t="s">
        <v>234</v>
      </c>
      <c r="L820" t="n">
        <v>409</v>
      </c>
      <c r="M820" t="n">
        <v>0.07000000000000001</v>
      </c>
      <c r="N820" t="n">
        <v>32.5</v>
      </c>
      <c r="O820" t="s">
        <v>235</v>
      </c>
      <c r="P820" t="s">
        <v>236</v>
      </c>
      <c r="Q820" t="s">
        <v>237</v>
      </c>
      <c r="R820" t="s">
        <v>231</v>
      </c>
      <c r="S820" t="s">
        <v>232</v>
      </c>
    </row>
    <row r="821" spans="1:19">
      <c r="A821" s="1" t="n">
        <v>34607</v>
      </c>
      <c r="B821" t="s">
        <v>227</v>
      </c>
      <c r="C821" t="n">
        <v>3</v>
      </c>
      <c r="D821" t="s">
        <v>228</v>
      </c>
      <c r="E821" t="s">
        <v>36</v>
      </c>
      <c r="F821" t="s">
        <v>229</v>
      </c>
      <c r="G821" t="s">
        <v>230</v>
      </c>
      <c r="H821" t="s">
        <v>231</v>
      </c>
      <c r="I821" t="s">
        <v>232</v>
      </c>
      <c r="J821" t="s">
        <v>233</v>
      </c>
      <c r="K821" t="s">
        <v>234</v>
      </c>
      <c r="L821" t="n">
        <v>408</v>
      </c>
      <c r="M821" t="n">
        <v>0.07000000000000001</v>
      </c>
      <c r="N821" t="n">
        <v>32.7</v>
      </c>
      <c r="O821" t="s">
        <v>235</v>
      </c>
      <c r="P821" t="s">
        <v>236</v>
      </c>
      <c r="Q821" t="s">
        <v>237</v>
      </c>
      <c r="R821" t="s">
        <v>231</v>
      </c>
      <c r="S821" t="s">
        <v>232</v>
      </c>
    </row>
    <row r="822" spans="1:19">
      <c r="A822" s="1" t="n">
        <v>34607</v>
      </c>
      <c r="B822" t="s">
        <v>227</v>
      </c>
      <c r="C822" t="n">
        <v>4</v>
      </c>
      <c r="D822" t="s">
        <v>228</v>
      </c>
      <c r="E822" t="s">
        <v>36</v>
      </c>
      <c r="F822" t="s">
        <v>229</v>
      </c>
      <c r="G822" t="s">
        <v>230</v>
      </c>
      <c r="H822" t="s">
        <v>231</v>
      </c>
      <c r="I822" t="s">
        <v>232</v>
      </c>
      <c r="J822" t="s">
        <v>233</v>
      </c>
      <c r="K822" t="s">
        <v>234</v>
      </c>
      <c r="L822" t="n">
        <v>231</v>
      </c>
      <c r="M822" t="n">
        <v>0.04</v>
      </c>
      <c r="N822" t="n">
        <v>38.2</v>
      </c>
      <c r="O822" t="s">
        <v>235</v>
      </c>
      <c r="P822" t="s">
        <v>236</v>
      </c>
      <c r="Q822" t="s">
        <v>237</v>
      </c>
      <c r="R822" t="s">
        <v>231</v>
      </c>
      <c r="S822" t="s">
        <v>232</v>
      </c>
    </row>
    <row r="823" spans="1:19">
      <c r="A823" s="1" t="n">
        <v>34607</v>
      </c>
      <c r="B823" t="s">
        <v>227</v>
      </c>
      <c r="C823" t="n">
        <v>5</v>
      </c>
      <c r="D823" t="s">
        <v>228</v>
      </c>
      <c r="E823" t="s">
        <v>36</v>
      </c>
      <c r="F823" t="s">
        <v>229</v>
      </c>
      <c r="G823" t="s">
        <v>230</v>
      </c>
      <c r="H823" t="s">
        <v>231</v>
      </c>
      <c r="I823" t="s">
        <v>232</v>
      </c>
      <c r="J823" t="s">
        <v>233</v>
      </c>
      <c r="K823" t="s">
        <v>234</v>
      </c>
      <c r="L823" t="n">
        <v>317</v>
      </c>
      <c r="M823" t="n">
        <v>0.02</v>
      </c>
      <c r="N823" t="n">
        <v>45.6</v>
      </c>
      <c r="O823" t="s">
        <v>235</v>
      </c>
      <c r="P823" t="s">
        <v>236</v>
      </c>
      <c r="Q823" t="s">
        <v>237</v>
      </c>
      <c r="R823" t="s">
        <v>231</v>
      </c>
      <c r="S823" t="s">
        <v>232</v>
      </c>
    </row>
    <row r="824" spans="1:19">
      <c r="A824" s="1" t="n">
        <v>34607</v>
      </c>
      <c r="B824" t="s">
        <v>227</v>
      </c>
      <c r="C824" t="n">
        <v>6</v>
      </c>
      <c r="D824" t="s">
        <v>228</v>
      </c>
      <c r="E824" t="s">
        <v>36</v>
      </c>
      <c r="F824" t="s">
        <v>229</v>
      </c>
      <c r="G824" t="s">
        <v>230</v>
      </c>
      <c r="H824" t="s">
        <v>231</v>
      </c>
      <c r="I824" t="s">
        <v>232</v>
      </c>
      <c r="J824" t="s">
        <v>240</v>
      </c>
      <c r="K824" t="s">
        <v>241</v>
      </c>
      <c r="L824" t="n">
        <v>90</v>
      </c>
      <c r="M824" t="n">
        <v>5.5</v>
      </c>
      <c r="N824" t="n">
        <v>10.9</v>
      </c>
      <c r="O824" t="s">
        <v>235</v>
      </c>
      <c r="P824" t="s">
        <v>236</v>
      </c>
      <c r="Q824" t="s">
        <v>237</v>
      </c>
      <c r="R824" t="s">
        <v>231</v>
      </c>
      <c r="S824" t="s">
        <v>232</v>
      </c>
    </row>
    <row r="825" spans="1:19">
      <c r="A825" s="1" t="n">
        <v>34607</v>
      </c>
      <c r="B825" t="s">
        <v>242</v>
      </c>
      <c r="C825" t="n">
        <v>1</v>
      </c>
      <c r="D825" t="s">
        <v>238</v>
      </c>
      <c r="E825" t="s">
        <v>239</v>
      </c>
      <c r="F825" t="s">
        <v>229</v>
      </c>
      <c r="G825" t="s">
        <v>230</v>
      </c>
      <c r="H825" t="s">
        <v>231</v>
      </c>
      <c r="I825" t="s">
        <v>232</v>
      </c>
      <c r="J825" t="s">
        <v>233</v>
      </c>
      <c r="K825" t="s">
        <v>234</v>
      </c>
      <c r="L825" t="n">
        <v>1</v>
      </c>
      <c r="M825" t="n">
        <v>0</v>
      </c>
      <c r="N825" t="n">
        <v>0</v>
      </c>
    </row>
    <row r="826" spans="1:19">
      <c r="A826" s="1" t="n">
        <v>34607</v>
      </c>
      <c r="B826" t="s">
        <v>242</v>
      </c>
      <c r="C826" t="n">
        <v>2</v>
      </c>
      <c r="D826" t="s">
        <v>238</v>
      </c>
      <c r="E826" t="s">
        <v>239</v>
      </c>
      <c r="F826" t="s">
        <v>229</v>
      </c>
      <c r="G826" t="s">
        <v>230</v>
      </c>
      <c r="H826" t="s">
        <v>231</v>
      </c>
      <c r="I826" t="s">
        <v>232</v>
      </c>
      <c r="J826" t="s">
        <v>279</v>
      </c>
      <c r="K826" t="s">
        <v>280</v>
      </c>
      <c r="L826" t="n">
        <v>1</v>
      </c>
      <c r="M826" t="n">
        <v>0</v>
      </c>
      <c r="N826" t="n">
        <v>0</v>
      </c>
    </row>
    <row r="827" spans="1:19">
      <c r="A827" s="1" t="n">
        <v>34607</v>
      </c>
      <c r="B827" t="s">
        <v>242</v>
      </c>
      <c r="C827" t="n">
        <v>3</v>
      </c>
      <c r="D827" t="s">
        <v>238</v>
      </c>
      <c r="E827" t="s">
        <v>239</v>
      </c>
      <c r="F827" t="s">
        <v>229</v>
      </c>
      <c r="G827" t="s">
        <v>230</v>
      </c>
      <c r="H827" t="s">
        <v>231</v>
      </c>
      <c r="I827" t="s">
        <v>232</v>
      </c>
      <c r="J827" t="s">
        <v>279</v>
      </c>
      <c r="K827" t="s">
        <v>280</v>
      </c>
      <c r="L827" t="n">
        <v>1</v>
      </c>
      <c r="M827" t="n">
        <v>0</v>
      </c>
      <c r="N827" t="n">
        <v>0</v>
      </c>
    </row>
    <row r="828" spans="1:19">
      <c r="A828" s="1" t="n">
        <v>34607</v>
      </c>
      <c r="B828" t="s">
        <v>242</v>
      </c>
      <c r="C828" t="n">
        <v>4</v>
      </c>
      <c r="D828" t="s">
        <v>238</v>
      </c>
      <c r="E828" t="s">
        <v>239</v>
      </c>
      <c r="F828" t="s">
        <v>229</v>
      </c>
      <c r="G828" t="s">
        <v>230</v>
      </c>
      <c r="H828" t="s">
        <v>231</v>
      </c>
      <c r="I828" t="s">
        <v>232</v>
      </c>
      <c r="J828" t="s">
        <v>279</v>
      </c>
      <c r="K828" t="s">
        <v>280</v>
      </c>
      <c r="L828" t="n">
        <v>1</v>
      </c>
      <c r="M828" t="n">
        <v>0</v>
      </c>
      <c r="N828" t="n">
        <v>0</v>
      </c>
    </row>
    <row r="829" spans="1:19">
      <c r="A829" s="1" t="n">
        <v>34638</v>
      </c>
      <c r="B829" t="s">
        <v>314</v>
      </c>
      <c r="C829" t="n">
        <v>1</v>
      </c>
      <c r="D829" t="s">
        <v>228</v>
      </c>
      <c r="E829" t="s">
        <v>36</v>
      </c>
      <c r="F829" t="s">
        <v>229</v>
      </c>
      <c r="G829" t="s">
        <v>230</v>
      </c>
      <c r="H829" t="s">
        <v>231</v>
      </c>
      <c r="I829" t="s">
        <v>232</v>
      </c>
      <c r="J829" t="s">
        <v>233</v>
      </c>
      <c r="K829" t="s">
        <v>234</v>
      </c>
      <c r="L829" t="n">
        <v>207</v>
      </c>
      <c r="M829" t="n">
        <v>0.03</v>
      </c>
      <c r="N829" t="n">
        <v>45.9</v>
      </c>
      <c r="O829" t="s">
        <v>311</v>
      </c>
      <c r="P829" t="s">
        <v>270</v>
      </c>
      <c r="Q829" t="s">
        <v>237</v>
      </c>
      <c r="R829" t="s">
        <v>231</v>
      </c>
      <c r="S829" t="s">
        <v>232</v>
      </c>
    </row>
    <row r="830" spans="1:19">
      <c r="A830" s="1" t="n">
        <v>34638</v>
      </c>
      <c r="B830" t="s">
        <v>314</v>
      </c>
      <c r="C830" t="n">
        <v>2</v>
      </c>
      <c r="D830" t="s">
        <v>228</v>
      </c>
      <c r="E830" t="s">
        <v>36</v>
      </c>
      <c r="F830" t="s">
        <v>229</v>
      </c>
      <c r="G830" t="s">
        <v>230</v>
      </c>
      <c r="H830" t="s">
        <v>231</v>
      </c>
      <c r="I830" t="s">
        <v>232</v>
      </c>
      <c r="J830" t="s">
        <v>233</v>
      </c>
      <c r="K830" t="s">
        <v>234</v>
      </c>
      <c r="L830" t="n">
        <v>422</v>
      </c>
      <c r="M830" t="n">
        <v>0.22</v>
      </c>
      <c r="N830" t="n">
        <v>20.7</v>
      </c>
      <c r="O830" t="s">
        <v>311</v>
      </c>
      <c r="P830" t="s">
        <v>270</v>
      </c>
      <c r="Q830" t="s">
        <v>237</v>
      </c>
      <c r="R830" t="s">
        <v>231</v>
      </c>
      <c r="S830" t="s">
        <v>232</v>
      </c>
    </row>
    <row r="831" spans="1:19">
      <c r="A831" s="1" t="n">
        <v>34638</v>
      </c>
      <c r="B831" t="s">
        <v>314</v>
      </c>
      <c r="C831" t="n">
        <v>3</v>
      </c>
      <c r="D831" t="s">
        <v>228</v>
      </c>
      <c r="E831" t="s">
        <v>36</v>
      </c>
      <c r="F831" t="s">
        <v>229</v>
      </c>
      <c r="G831" t="s">
        <v>230</v>
      </c>
      <c r="H831" t="s">
        <v>231</v>
      </c>
      <c r="I831" t="s">
        <v>232</v>
      </c>
      <c r="J831" t="s">
        <v>233</v>
      </c>
      <c r="K831" t="s">
        <v>234</v>
      </c>
      <c r="L831" t="n">
        <v>306</v>
      </c>
      <c r="M831" t="n">
        <v>0.03</v>
      </c>
      <c r="N831" t="n">
        <v>45</v>
      </c>
      <c r="O831" t="s">
        <v>311</v>
      </c>
      <c r="P831" t="s">
        <v>270</v>
      </c>
      <c r="Q831" t="s">
        <v>237</v>
      </c>
      <c r="R831" t="s">
        <v>231</v>
      </c>
      <c r="S831" t="s">
        <v>232</v>
      </c>
    </row>
    <row r="832" spans="1:19">
      <c r="A832" s="1" t="n">
        <v>34638</v>
      </c>
      <c r="B832" t="s">
        <v>314</v>
      </c>
      <c r="C832" t="n">
        <v>4</v>
      </c>
      <c r="D832" t="s">
        <v>228</v>
      </c>
      <c r="E832" t="s">
        <v>36</v>
      </c>
      <c r="F832" t="s">
        <v>229</v>
      </c>
      <c r="G832" t="s">
        <v>230</v>
      </c>
      <c r="H832" t="s">
        <v>231</v>
      </c>
      <c r="I832" t="s">
        <v>232</v>
      </c>
      <c r="J832" t="s">
        <v>277</v>
      </c>
      <c r="K832" t="s">
        <v>278</v>
      </c>
      <c r="L832" t="n">
        <v>668</v>
      </c>
      <c r="M832" t="n">
        <v>0.03</v>
      </c>
      <c r="N832" t="n">
        <v>54.7</v>
      </c>
      <c r="O832" t="s">
        <v>311</v>
      </c>
      <c r="P832" t="s">
        <v>270</v>
      </c>
      <c r="Q832" t="s">
        <v>237</v>
      </c>
      <c r="R832" t="s">
        <v>231</v>
      </c>
      <c r="S832" t="s">
        <v>232</v>
      </c>
    </row>
    <row r="833" spans="1:19">
      <c r="A833" s="1" t="n">
        <v>34638</v>
      </c>
      <c r="B833" t="s">
        <v>314</v>
      </c>
      <c r="C833" t="n">
        <v>5</v>
      </c>
      <c r="D833" t="s">
        <v>228</v>
      </c>
      <c r="E833" t="s">
        <v>36</v>
      </c>
      <c r="F833" t="s">
        <v>229</v>
      </c>
      <c r="G833" t="s">
        <v>230</v>
      </c>
      <c r="H833" t="s">
        <v>231</v>
      </c>
      <c r="I833" t="s">
        <v>232</v>
      </c>
      <c r="J833" t="s">
        <v>233</v>
      </c>
      <c r="K833" t="s">
        <v>234</v>
      </c>
      <c r="L833" t="n">
        <v>479</v>
      </c>
      <c r="M833" t="n">
        <v>0.2</v>
      </c>
      <c r="N833" t="n">
        <v>22</v>
      </c>
      <c r="O833" t="s">
        <v>311</v>
      </c>
      <c r="P833" t="s">
        <v>270</v>
      </c>
      <c r="Q833" t="s">
        <v>237</v>
      </c>
      <c r="R833" t="s">
        <v>231</v>
      </c>
      <c r="S833" t="s">
        <v>232</v>
      </c>
    </row>
    <row r="834" spans="1:19">
      <c r="A834" s="1" t="n">
        <v>34638</v>
      </c>
      <c r="B834" t="s">
        <v>227</v>
      </c>
      <c r="C834" t="n">
        <v>1</v>
      </c>
      <c r="D834" t="s">
        <v>228</v>
      </c>
      <c r="E834" t="s">
        <v>36</v>
      </c>
      <c r="F834" t="s">
        <v>229</v>
      </c>
      <c r="G834" t="s">
        <v>230</v>
      </c>
      <c r="H834" t="s">
        <v>231</v>
      </c>
      <c r="I834" t="s">
        <v>232</v>
      </c>
      <c r="J834" t="s">
        <v>233</v>
      </c>
      <c r="K834" t="s">
        <v>234</v>
      </c>
      <c r="L834" t="n">
        <v>362</v>
      </c>
      <c r="M834" t="n">
        <v>0.07000000000000001</v>
      </c>
      <c r="N834" t="n">
        <v>32.6</v>
      </c>
      <c r="O834" t="s">
        <v>235</v>
      </c>
      <c r="P834" t="s">
        <v>236</v>
      </c>
      <c r="Q834" t="s">
        <v>237</v>
      </c>
      <c r="R834" t="s">
        <v>231</v>
      </c>
      <c r="S834" t="s">
        <v>232</v>
      </c>
    </row>
    <row r="835" spans="1:19">
      <c r="A835" s="1" t="n">
        <v>34638</v>
      </c>
      <c r="B835" t="s">
        <v>227</v>
      </c>
      <c r="C835" t="n">
        <v>3</v>
      </c>
      <c r="D835" t="s">
        <v>228</v>
      </c>
      <c r="E835" t="s">
        <v>36</v>
      </c>
      <c r="F835" t="s">
        <v>229</v>
      </c>
      <c r="G835" t="s">
        <v>230</v>
      </c>
      <c r="H835" t="s">
        <v>231</v>
      </c>
      <c r="I835" t="s">
        <v>232</v>
      </c>
      <c r="J835" t="s">
        <v>233</v>
      </c>
      <c r="K835" t="s">
        <v>234</v>
      </c>
      <c r="L835" t="n">
        <v>209</v>
      </c>
      <c r="M835" t="n">
        <v>0.07000000000000001</v>
      </c>
      <c r="N835" t="n">
        <v>32.7</v>
      </c>
      <c r="O835" t="s">
        <v>235</v>
      </c>
      <c r="P835" t="s">
        <v>236</v>
      </c>
      <c r="Q835" t="s">
        <v>237</v>
      </c>
      <c r="R835" t="s">
        <v>231</v>
      </c>
      <c r="S835" t="s">
        <v>232</v>
      </c>
    </row>
    <row r="836" spans="1:19">
      <c r="A836" s="1" t="n">
        <v>34638</v>
      </c>
      <c r="B836" t="s">
        <v>227</v>
      </c>
      <c r="C836" t="n">
        <v>5</v>
      </c>
      <c r="D836" t="s">
        <v>315</v>
      </c>
      <c r="E836" t="s">
        <v>316</v>
      </c>
      <c r="F836" t="s">
        <v>229</v>
      </c>
      <c r="G836" t="s">
        <v>230</v>
      </c>
      <c r="H836" t="s">
        <v>231</v>
      </c>
      <c r="I836" t="s">
        <v>232</v>
      </c>
      <c r="J836" t="s">
        <v>233</v>
      </c>
      <c r="K836" t="s">
        <v>234</v>
      </c>
      <c r="L836" t="n">
        <v>211</v>
      </c>
      <c r="M836" t="n">
        <v>0</v>
      </c>
      <c r="N836" t="n">
        <v>0</v>
      </c>
      <c r="O836" t="s">
        <v>235</v>
      </c>
      <c r="P836" t="s">
        <v>236</v>
      </c>
      <c r="Q836" t="s">
        <v>237</v>
      </c>
      <c r="R836" t="s">
        <v>231</v>
      </c>
      <c r="S836" t="s">
        <v>232</v>
      </c>
    </row>
    <row r="837" spans="1:19">
      <c r="A837" s="1" t="n">
        <v>34638</v>
      </c>
      <c r="B837" t="s">
        <v>227</v>
      </c>
      <c r="C837" t="n">
        <v>6</v>
      </c>
      <c r="D837" t="s">
        <v>228</v>
      </c>
      <c r="E837" t="s">
        <v>36</v>
      </c>
      <c r="F837" t="s">
        <v>229</v>
      </c>
      <c r="G837" t="s">
        <v>230</v>
      </c>
      <c r="H837" t="s">
        <v>231</v>
      </c>
      <c r="I837" t="s">
        <v>232</v>
      </c>
      <c r="J837" t="s">
        <v>233</v>
      </c>
      <c r="K837" t="s">
        <v>234</v>
      </c>
      <c r="L837" t="n">
        <v>370</v>
      </c>
      <c r="M837" t="n">
        <v>0.02</v>
      </c>
      <c r="N837" t="n">
        <v>45.5</v>
      </c>
      <c r="O837" t="s">
        <v>235</v>
      </c>
      <c r="P837" t="s">
        <v>236</v>
      </c>
      <c r="Q837" t="s">
        <v>237</v>
      </c>
      <c r="R837" t="s">
        <v>231</v>
      </c>
      <c r="S837" t="s">
        <v>232</v>
      </c>
    </row>
    <row r="838" spans="1:19">
      <c r="A838" s="1" t="n">
        <v>34638</v>
      </c>
      <c r="B838" t="s">
        <v>227</v>
      </c>
      <c r="C838" t="n">
        <v>7</v>
      </c>
      <c r="D838" t="s">
        <v>228</v>
      </c>
      <c r="E838" t="s">
        <v>36</v>
      </c>
      <c r="F838" t="s">
        <v>229</v>
      </c>
      <c r="G838" t="s">
        <v>230</v>
      </c>
      <c r="H838" t="s">
        <v>231</v>
      </c>
      <c r="I838" t="s">
        <v>232</v>
      </c>
      <c r="J838" t="s">
        <v>233</v>
      </c>
      <c r="K838" t="s">
        <v>234</v>
      </c>
      <c r="L838" t="n">
        <v>395</v>
      </c>
      <c r="M838" t="n">
        <v>0.02</v>
      </c>
      <c r="N838" t="n">
        <v>46.6</v>
      </c>
      <c r="O838" t="s">
        <v>235</v>
      </c>
      <c r="P838" t="s">
        <v>236</v>
      </c>
      <c r="Q838" t="s">
        <v>237</v>
      </c>
      <c r="R838" t="s">
        <v>231</v>
      </c>
      <c r="S838" t="s">
        <v>232</v>
      </c>
    </row>
    <row r="839" spans="1:19">
      <c r="A839" s="1" t="n">
        <v>34638</v>
      </c>
      <c r="B839" t="s">
        <v>250</v>
      </c>
      <c r="C839" t="n">
        <v>1</v>
      </c>
      <c r="D839" t="s">
        <v>238</v>
      </c>
      <c r="E839" t="s">
        <v>239</v>
      </c>
      <c r="F839" t="s">
        <v>229</v>
      </c>
      <c r="G839" t="s">
        <v>230</v>
      </c>
      <c r="H839" t="s">
        <v>231</v>
      </c>
      <c r="I839" t="s">
        <v>232</v>
      </c>
      <c r="J839" t="s">
        <v>279</v>
      </c>
      <c r="K839" t="s">
        <v>280</v>
      </c>
      <c r="L839" t="n">
        <v>35</v>
      </c>
      <c r="M839" t="n">
        <v>0</v>
      </c>
      <c r="N839" t="n">
        <v>0</v>
      </c>
    </row>
    <row r="840" spans="1:19">
      <c r="A840" s="1" t="n">
        <v>34668</v>
      </c>
      <c r="B840" t="s">
        <v>314</v>
      </c>
      <c r="C840" t="n">
        <v>1</v>
      </c>
      <c r="D840" t="s">
        <v>228</v>
      </c>
      <c r="E840" t="s">
        <v>36</v>
      </c>
      <c r="F840" t="s">
        <v>229</v>
      </c>
      <c r="G840" t="s">
        <v>230</v>
      </c>
      <c r="H840" t="s">
        <v>231</v>
      </c>
      <c r="I840" t="s">
        <v>232</v>
      </c>
      <c r="J840" t="s">
        <v>277</v>
      </c>
      <c r="K840" t="s">
        <v>278</v>
      </c>
      <c r="L840" t="n">
        <v>652</v>
      </c>
      <c r="M840" t="n">
        <v>0.03</v>
      </c>
      <c r="N840" t="n">
        <v>54.6</v>
      </c>
      <c r="O840" t="s">
        <v>311</v>
      </c>
      <c r="P840" t="s">
        <v>270</v>
      </c>
      <c r="Q840" t="s">
        <v>237</v>
      </c>
      <c r="R840" t="s">
        <v>231</v>
      </c>
      <c r="S840" t="s">
        <v>232</v>
      </c>
    </row>
    <row r="841" spans="1:19">
      <c r="A841" s="1" t="n">
        <v>34668</v>
      </c>
      <c r="B841" t="s">
        <v>314</v>
      </c>
      <c r="C841" t="n">
        <v>2</v>
      </c>
      <c r="D841" t="s">
        <v>228</v>
      </c>
      <c r="E841" t="s">
        <v>36</v>
      </c>
      <c r="F841" t="s">
        <v>229</v>
      </c>
      <c r="G841" t="s">
        <v>230</v>
      </c>
      <c r="H841" t="s">
        <v>231</v>
      </c>
      <c r="I841" t="s">
        <v>232</v>
      </c>
      <c r="J841" t="s">
        <v>233</v>
      </c>
      <c r="K841" t="s">
        <v>234</v>
      </c>
      <c r="L841" t="n">
        <v>248</v>
      </c>
      <c r="M841" t="n">
        <v>0.08</v>
      </c>
      <c r="N841" t="n">
        <v>32.7</v>
      </c>
      <c r="O841" t="s">
        <v>311</v>
      </c>
      <c r="P841" t="s">
        <v>270</v>
      </c>
      <c r="Q841" t="s">
        <v>237</v>
      </c>
      <c r="R841" t="s">
        <v>231</v>
      </c>
      <c r="S841" t="s">
        <v>232</v>
      </c>
    </row>
    <row r="842" spans="1:19">
      <c r="A842" s="1" t="n">
        <v>34668</v>
      </c>
      <c r="B842" t="s">
        <v>314</v>
      </c>
      <c r="C842" t="n">
        <v>3</v>
      </c>
      <c r="D842" t="s">
        <v>228</v>
      </c>
      <c r="E842" t="s">
        <v>36</v>
      </c>
      <c r="F842" t="s">
        <v>229</v>
      </c>
      <c r="G842" t="s">
        <v>230</v>
      </c>
      <c r="H842" t="s">
        <v>231</v>
      </c>
      <c r="I842" t="s">
        <v>232</v>
      </c>
      <c r="J842" t="s">
        <v>233</v>
      </c>
      <c r="K842" t="s">
        <v>234</v>
      </c>
      <c r="L842" t="n">
        <v>246</v>
      </c>
      <c r="M842" t="n">
        <v>0.04</v>
      </c>
      <c r="N842" t="n">
        <v>45.5</v>
      </c>
      <c r="O842" t="s">
        <v>311</v>
      </c>
      <c r="P842" t="s">
        <v>270</v>
      </c>
      <c r="Q842" t="s">
        <v>237</v>
      </c>
      <c r="R842" t="s">
        <v>231</v>
      </c>
      <c r="S842" t="s">
        <v>232</v>
      </c>
    </row>
    <row r="843" spans="1:19">
      <c r="A843" s="1" t="n">
        <v>34668</v>
      </c>
      <c r="B843" t="s">
        <v>314</v>
      </c>
      <c r="C843" t="n">
        <v>4</v>
      </c>
      <c r="D843" t="s">
        <v>228</v>
      </c>
      <c r="E843" t="s">
        <v>36</v>
      </c>
      <c r="F843" t="s">
        <v>229</v>
      </c>
      <c r="G843" t="s">
        <v>230</v>
      </c>
      <c r="H843" t="s">
        <v>231</v>
      </c>
      <c r="I843" t="s">
        <v>232</v>
      </c>
      <c r="J843" t="s">
        <v>312</v>
      </c>
      <c r="K843" t="s">
        <v>313</v>
      </c>
      <c r="L843" t="n">
        <v>682</v>
      </c>
      <c r="M843" t="n">
        <v>0.02</v>
      </c>
      <c r="N843" t="n">
        <v>44.5</v>
      </c>
      <c r="O843" t="s">
        <v>311</v>
      </c>
      <c r="P843" t="s">
        <v>270</v>
      </c>
      <c r="Q843" t="s">
        <v>237</v>
      </c>
      <c r="R843" t="s">
        <v>231</v>
      </c>
      <c r="S843" t="s">
        <v>232</v>
      </c>
    </row>
    <row r="844" spans="1:19">
      <c r="A844" s="1" t="n">
        <v>34668</v>
      </c>
      <c r="B844" t="s">
        <v>227</v>
      </c>
      <c r="C844" t="n">
        <v>1</v>
      </c>
      <c r="D844" t="s">
        <v>228</v>
      </c>
      <c r="E844" t="s">
        <v>36</v>
      </c>
      <c r="F844" t="s">
        <v>229</v>
      </c>
      <c r="G844" t="s">
        <v>230</v>
      </c>
      <c r="H844" t="s">
        <v>231</v>
      </c>
      <c r="I844" t="s">
        <v>232</v>
      </c>
      <c r="J844" t="s">
        <v>233</v>
      </c>
      <c r="K844" t="s">
        <v>234</v>
      </c>
      <c r="L844" t="n">
        <v>399</v>
      </c>
      <c r="M844" t="n">
        <v>0.07000000000000001</v>
      </c>
      <c r="N844" t="n">
        <v>32.6</v>
      </c>
      <c r="O844" t="s">
        <v>235</v>
      </c>
      <c r="P844" t="s">
        <v>236</v>
      </c>
      <c r="Q844" t="s">
        <v>237</v>
      </c>
      <c r="R844" t="s">
        <v>231</v>
      </c>
      <c r="S844" t="s">
        <v>232</v>
      </c>
    </row>
    <row r="845" spans="1:19">
      <c r="A845" s="1" t="n">
        <v>34668</v>
      </c>
      <c r="B845" t="s">
        <v>227</v>
      </c>
      <c r="C845" t="n">
        <v>4</v>
      </c>
      <c r="D845" t="s">
        <v>228</v>
      </c>
      <c r="E845" t="s">
        <v>36</v>
      </c>
      <c r="F845" t="s">
        <v>229</v>
      </c>
      <c r="G845" t="s">
        <v>230</v>
      </c>
      <c r="H845" t="s">
        <v>231</v>
      </c>
      <c r="I845" t="s">
        <v>232</v>
      </c>
      <c r="J845" t="s">
        <v>233</v>
      </c>
      <c r="K845" t="s">
        <v>234</v>
      </c>
      <c r="L845" t="n">
        <v>398</v>
      </c>
      <c r="M845" t="n">
        <v>0.02</v>
      </c>
      <c r="N845" t="n">
        <v>45.5</v>
      </c>
      <c r="O845" t="s">
        <v>235</v>
      </c>
      <c r="P845" t="s">
        <v>236</v>
      </c>
      <c r="Q845" t="s">
        <v>237</v>
      </c>
      <c r="R845" t="s">
        <v>231</v>
      </c>
      <c r="S845" t="s">
        <v>232</v>
      </c>
    </row>
    <row r="846" spans="1:19">
      <c r="A846" s="1" t="n">
        <v>34668</v>
      </c>
      <c r="B846" t="s">
        <v>227</v>
      </c>
      <c r="C846" t="n">
        <v>5</v>
      </c>
      <c r="D846" t="s">
        <v>228</v>
      </c>
      <c r="E846" t="s">
        <v>36</v>
      </c>
      <c r="F846" t="s">
        <v>229</v>
      </c>
      <c r="G846" t="s">
        <v>230</v>
      </c>
      <c r="H846" t="s">
        <v>231</v>
      </c>
      <c r="I846" t="s">
        <v>232</v>
      </c>
      <c r="J846" t="s">
        <v>233</v>
      </c>
      <c r="K846" t="s">
        <v>234</v>
      </c>
      <c r="L846" t="n">
        <v>151</v>
      </c>
      <c r="M846" t="n">
        <v>0.02</v>
      </c>
      <c r="N846" t="n">
        <v>45.7</v>
      </c>
      <c r="O846" t="s">
        <v>235</v>
      </c>
      <c r="P846" t="s">
        <v>236</v>
      </c>
      <c r="Q846" t="s">
        <v>237</v>
      </c>
      <c r="R846" t="s">
        <v>231</v>
      </c>
      <c r="S846" t="s">
        <v>232</v>
      </c>
    </row>
    <row r="847" spans="1:19">
      <c r="A847" s="1" t="n">
        <v>34699</v>
      </c>
      <c r="B847" t="s">
        <v>314</v>
      </c>
      <c r="C847" t="n">
        <v>1</v>
      </c>
      <c r="D847" t="s">
        <v>228</v>
      </c>
      <c r="E847" t="s">
        <v>36</v>
      </c>
      <c r="F847" t="s">
        <v>229</v>
      </c>
      <c r="G847" t="s">
        <v>230</v>
      </c>
      <c r="H847" t="s">
        <v>231</v>
      </c>
      <c r="I847" t="s">
        <v>232</v>
      </c>
      <c r="J847" t="s">
        <v>233</v>
      </c>
      <c r="K847" t="s">
        <v>234</v>
      </c>
      <c r="L847" t="n">
        <v>476</v>
      </c>
      <c r="M847" t="n">
        <v>0.03</v>
      </c>
      <c r="N847" t="n">
        <v>21.3</v>
      </c>
      <c r="O847" t="s">
        <v>311</v>
      </c>
      <c r="P847" t="s">
        <v>270</v>
      </c>
      <c r="Q847" t="s">
        <v>237</v>
      </c>
      <c r="R847" t="s">
        <v>231</v>
      </c>
      <c r="S847" t="s">
        <v>232</v>
      </c>
    </row>
    <row r="848" spans="1:19">
      <c r="A848" s="1" t="n">
        <v>34699</v>
      </c>
      <c r="B848" t="s">
        <v>314</v>
      </c>
      <c r="C848" t="n">
        <v>2</v>
      </c>
      <c r="D848" t="s">
        <v>228</v>
      </c>
      <c r="E848" t="s">
        <v>36</v>
      </c>
      <c r="F848" t="s">
        <v>229</v>
      </c>
      <c r="G848" t="s">
        <v>230</v>
      </c>
      <c r="H848" t="s">
        <v>231</v>
      </c>
      <c r="I848" t="s">
        <v>232</v>
      </c>
      <c r="J848" t="s">
        <v>233</v>
      </c>
      <c r="K848" t="s">
        <v>234</v>
      </c>
      <c r="L848" t="n">
        <v>180</v>
      </c>
      <c r="M848" t="n">
        <v>0.03</v>
      </c>
      <c r="N848" t="n">
        <v>45.5</v>
      </c>
      <c r="O848" t="s">
        <v>311</v>
      </c>
      <c r="P848" t="s">
        <v>270</v>
      </c>
      <c r="Q848" t="s">
        <v>237</v>
      </c>
      <c r="R848" t="s">
        <v>231</v>
      </c>
      <c r="S848" t="s">
        <v>232</v>
      </c>
    </row>
    <row r="849" spans="1:19">
      <c r="A849" s="1" t="n">
        <v>34699</v>
      </c>
      <c r="B849" t="s">
        <v>314</v>
      </c>
      <c r="C849" t="n">
        <v>3</v>
      </c>
      <c r="D849" t="s">
        <v>228</v>
      </c>
      <c r="E849" t="s">
        <v>36</v>
      </c>
      <c r="F849" t="s">
        <v>229</v>
      </c>
      <c r="G849" t="s">
        <v>230</v>
      </c>
      <c r="H849" t="s">
        <v>231</v>
      </c>
      <c r="I849" t="s">
        <v>232</v>
      </c>
      <c r="J849" t="s">
        <v>233</v>
      </c>
      <c r="K849" t="s">
        <v>234</v>
      </c>
      <c r="L849" t="n">
        <v>445</v>
      </c>
      <c r="M849" t="n">
        <v>0.03</v>
      </c>
      <c r="N849" t="n">
        <v>46.5</v>
      </c>
      <c r="O849" t="s">
        <v>311</v>
      </c>
      <c r="P849" t="s">
        <v>270</v>
      </c>
      <c r="Q849" t="s">
        <v>237</v>
      </c>
      <c r="R849" t="s">
        <v>231</v>
      </c>
      <c r="S849" t="s">
        <v>232</v>
      </c>
    </row>
    <row r="850" spans="1:19">
      <c r="A850" s="1" t="n">
        <v>34699</v>
      </c>
      <c r="B850" t="s">
        <v>227</v>
      </c>
      <c r="C850" t="n">
        <v>1</v>
      </c>
      <c r="D850" t="s">
        <v>228</v>
      </c>
      <c r="E850" t="s">
        <v>36</v>
      </c>
      <c r="F850" t="s">
        <v>229</v>
      </c>
      <c r="G850" t="s">
        <v>230</v>
      </c>
      <c r="H850" t="s">
        <v>231</v>
      </c>
      <c r="I850" t="s">
        <v>232</v>
      </c>
      <c r="J850" t="s">
        <v>233</v>
      </c>
      <c r="K850" t="s">
        <v>234</v>
      </c>
      <c r="L850" t="n">
        <v>329</v>
      </c>
      <c r="M850" t="n">
        <v>0.07000000000000001</v>
      </c>
      <c r="N850" t="n">
        <v>32.5</v>
      </c>
      <c r="O850" t="s">
        <v>235</v>
      </c>
      <c r="P850" t="s">
        <v>236</v>
      </c>
      <c r="Q850" t="s">
        <v>237</v>
      </c>
      <c r="R850" t="s">
        <v>231</v>
      </c>
      <c r="S850" t="s">
        <v>232</v>
      </c>
    </row>
    <row r="851" spans="1:19">
      <c r="A851" s="1" t="n">
        <v>34699</v>
      </c>
      <c r="B851" t="s">
        <v>227</v>
      </c>
      <c r="C851" t="n">
        <v>3</v>
      </c>
      <c r="D851" t="s">
        <v>228</v>
      </c>
      <c r="E851" t="s">
        <v>36</v>
      </c>
      <c r="F851" t="s">
        <v>229</v>
      </c>
      <c r="G851" t="s">
        <v>230</v>
      </c>
      <c r="H851" t="s">
        <v>231</v>
      </c>
      <c r="I851" t="s">
        <v>232</v>
      </c>
      <c r="J851" t="s">
        <v>233</v>
      </c>
      <c r="K851" t="s">
        <v>234</v>
      </c>
      <c r="L851" t="n">
        <v>396</v>
      </c>
      <c r="M851" t="n">
        <v>0.07000000000000001</v>
      </c>
      <c r="N851" t="n">
        <v>32.6</v>
      </c>
      <c r="O851" t="s">
        <v>235</v>
      </c>
      <c r="P851" t="s">
        <v>236</v>
      </c>
      <c r="Q851" t="s">
        <v>237</v>
      </c>
      <c r="R851" t="s">
        <v>231</v>
      </c>
      <c r="S851" t="s">
        <v>232</v>
      </c>
    </row>
    <row r="852" spans="1:19">
      <c r="A852" s="1" t="n">
        <v>34699</v>
      </c>
      <c r="B852" t="s">
        <v>227</v>
      </c>
      <c r="C852" t="n">
        <v>4</v>
      </c>
      <c r="D852" t="s">
        <v>228</v>
      </c>
      <c r="E852" t="s">
        <v>36</v>
      </c>
      <c r="F852" t="s">
        <v>229</v>
      </c>
      <c r="G852" t="s">
        <v>230</v>
      </c>
      <c r="H852" t="s">
        <v>231</v>
      </c>
      <c r="I852" t="s">
        <v>232</v>
      </c>
      <c r="J852" t="s">
        <v>233</v>
      </c>
      <c r="K852" t="s">
        <v>234</v>
      </c>
      <c r="L852" t="n">
        <v>398</v>
      </c>
      <c r="M852" t="n">
        <v>0.02</v>
      </c>
      <c r="N852" t="n">
        <v>45.4</v>
      </c>
      <c r="O852" t="s">
        <v>235</v>
      </c>
      <c r="P852" t="s">
        <v>236</v>
      </c>
      <c r="Q852" t="s">
        <v>237</v>
      </c>
      <c r="R852" t="s">
        <v>231</v>
      </c>
      <c r="S852" t="s">
        <v>232</v>
      </c>
    </row>
    <row r="853" spans="1:19">
      <c r="A853" s="1" t="n">
        <v>34699</v>
      </c>
      <c r="B853" t="s">
        <v>227</v>
      </c>
      <c r="C853" t="n">
        <v>5</v>
      </c>
      <c r="D853" t="s">
        <v>228</v>
      </c>
      <c r="E853" t="s">
        <v>36</v>
      </c>
      <c r="F853" t="s">
        <v>229</v>
      </c>
      <c r="G853" t="s">
        <v>230</v>
      </c>
      <c r="H853" t="s">
        <v>231</v>
      </c>
      <c r="I853" t="s">
        <v>232</v>
      </c>
      <c r="J853" t="s">
        <v>233</v>
      </c>
      <c r="K853" t="s">
        <v>234</v>
      </c>
      <c r="L853" t="n">
        <v>393</v>
      </c>
      <c r="M853" t="n">
        <v>0.02</v>
      </c>
      <c r="N853" t="n">
        <v>45.9</v>
      </c>
      <c r="O853" t="s">
        <v>235</v>
      </c>
      <c r="P853" t="s">
        <v>236</v>
      </c>
      <c r="Q853" t="s">
        <v>237</v>
      </c>
      <c r="R853" t="s">
        <v>231</v>
      </c>
      <c r="S853" t="s">
        <v>232</v>
      </c>
    </row>
    <row r="854" spans="1:19">
      <c r="A854" s="1" t="n">
        <v>34730</v>
      </c>
      <c r="B854" t="s">
        <v>314</v>
      </c>
      <c r="C854" t="n">
        <v>1</v>
      </c>
      <c r="D854" t="s">
        <v>228</v>
      </c>
      <c r="E854" t="s">
        <v>36</v>
      </c>
      <c r="F854" t="s">
        <v>229</v>
      </c>
      <c r="G854" t="s">
        <v>230</v>
      </c>
      <c r="H854" t="s">
        <v>231</v>
      </c>
      <c r="I854" t="s">
        <v>232</v>
      </c>
      <c r="J854" t="s">
        <v>277</v>
      </c>
      <c r="K854" t="s">
        <v>278</v>
      </c>
      <c r="L854" t="n">
        <v>652</v>
      </c>
      <c r="M854" t="n">
        <v>0.1</v>
      </c>
      <c r="N854" t="n">
        <v>46.2</v>
      </c>
      <c r="O854" t="s">
        <v>311</v>
      </c>
      <c r="P854" t="s">
        <v>270</v>
      </c>
      <c r="Q854" t="s">
        <v>237</v>
      </c>
      <c r="R854" t="s">
        <v>231</v>
      </c>
      <c r="S854" t="s">
        <v>232</v>
      </c>
    </row>
    <row r="855" spans="1:19">
      <c r="A855" s="1" t="n">
        <v>34730</v>
      </c>
      <c r="B855" t="s">
        <v>314</v>
      </c>
      <c r="C855" t="n">
        <v>2</v>
      </c>
      <c r="D855" t="s">
        <v>228</v>
      </c>
      <c r="E855" t="s">
        <v>36</v>
      </c>
      <c r="F855" t="s">
        <v>229</v>
      </c>
      <c r="G855" t="s">
        <v>230</v>
      </c>
      <c r="H855" t="s">
        <v>231</v>
      </c>
      <c r="I855" t="s">
        <v>232</v>
      </c>
      <c r="J855" t="s">
        <v>233</v>
      </c>
      <c r="K855" t="s">
        <v>234</v>
      </c>
      <c r="L855" t="n">
        <v>221</v>
      </c>
      <c r="M855" t="n">
        <v>0.21</v>
      </c>
      <c r="N855" t="n">
        <v>21</v>
      </c>
      <c r="O855" t="s">
        <v>311</v>
      </c>
      <c r="P855" t="s">
        <v>270</v>
      </c>
      <c r="Q855" t="s">
        <v>237</v>
      </c>
      <c r="R855" t="s">
        <v>231</v>
      </c>
      <c r="S855" t="s">
        <v>232</v>
      </c>
    </row>
    <row r="856" spans="1:19">
      <c r="A856" s="1" t="n">
        <v>34730</v>
      </c>
      <c r="B856" t="s">
        <v>314</v>
      </c>
      <c r="C856" t="n">
        <v>3</v>
      </c>
      <c r="D856" t="s">
        <v>228</v>
      </c>
      <c r="E856" t="s">
        <v>36</v>
      </c>
      <c r="F856" t="s">
        <v>229</v>
      </c>
      <c r="G856" t="s">
        <v>230</v>
      </c>
      <c r="H856" t="s">
        <v>231</v>
      </c>
      <c r="I856" t="s">
        <v>232</v>
      </c>
      <c r="J856" t="s">
        <v>233</v>
      </c>
      <c r="K856" t="s">
        <v>234</v>
      </c>
      <c r="L856" t="n">
        <v>73</v>
      </c>
      <c r="M856" t="n">
        <v>0.09</v>
      </c>
      <c r="N856" t="n">
        <v>33.1</v>
      </c>
      <c r="O856" t="s">
        <v>311</v>
      </c>
      <c r="P856" t="s">
        <v>270</v>
      </c>
      <c r="Q856" t="s">
        <v>237</v>
      </c>
      <c r="R856" t="s">
        <v>231</v>
      </c>
      <c r="S856" t="s">
        <v>232</v>
      </c>
    </row>
    <row r="857" spans="1:19">
      <c r="A857" s="1" t="n">
        <v>34730</v>
      </c>
      <c r="B857" t="s">
        <v>314</v>
      </c>
      <c r="C857" t="n">
        <v>4</v>
      </c>
      <c r="D857" t="s">
        <v>228</v>
      </c>
      <c r="E857" t="s">
        <v>36</v>
      </c>
      <c r="F857" t="s">
        <v>229</v>
      </c>
      <c r="G857" t="s">
        <v>230</v>
      </c>
      <c r="H857" t="s">
        <v>231</v>
      </c>
      <c r="I857" t="s">
        <v>232</v>
      </c>
      <c r="J857" t="s">
        <v>233</v>
      </c>
      <c r="K857" t="s">
        <v>234</v>
      </c>
      <c r="L857" t="n">
        <v>175</v>
      </c>
      <c r="M857" t="n">
        <v>0.21</v>
      </c>
      <c r="N857" t="n">
        <v>20.7</v>
      </c>
      <c r="O857" t="s">
        <v>311</v>
      </c>
      <c r="P857" t="s">
        <v>270</v>
      </c>
      <c r="Q857" t="s">
        <v>237</v>
      </c>
      <c r="R857" t="s">
        <v>231</v>
      </c>
      <c r="S857" t="s">
        <v>232</v>
      </c>
    </row>
    <row r="858" spans="1:19">
      <c r="A858" s="1" t="n">
        <v>34730</v>
      </c>
      <c r="B858" t="s">
        <v>314</v>
      </c>
      <c r="C858" t="n">
        <v>5</v>
      </c>
      <c r="D858" t="s">
        <v>228</v>
      </c>
      <c r="E858" t="s">
        <v>36</v>
      </c>
      <c r="F858" t="s">
        <v>229</v>
      </c>
      <c r="G858" t="s">
        <v>230</v>
      </c>
      <c r="H858" t="s">
        <v>231</v>
      </c>
      <c r="I858" t="s">
        <v>232</v>
      </c>
      <c r="J858" t="s">
        <v>312</v>
      </c>
      <c r="K858" t="s">
        <v>313</v>
      </c>
      <c r="L858" t="n">
        <v>702</v>
      </c>
      <c r="M858" t="n">
        <v>0.04</v>
      </c>
      <c r="N858" t="n">
        <v>44.5</v>
      </c>
      <c r="O858" t="s">
        <v>311</v>
      </c>
      <c r="P858" t="s">
        <v>270</v>
      </c>
      <c r="Q858" t="s">
        <v>237</v>
      </c>
      <c r="R858" t="s">
        <v>231</v>
      </c>
      <c r="S858" t="s">
        <v>232</v>
      </c>
    </row>
    <row r="859" spans="1:19">
      <c r="A859" s="1" t="n">
        <v>34730</v>
      </c>
      <c r="B859" t="s">
        <v>227</v>
      </c>
      <c r="C859" t="n">
        <v>1</v>
      </c>
      <c r="D859" t="s">
        <v>228</v>
      </c>
      <c r="E859" t="s">
        <v>36</v>
      </c>
      <c r="F859" t="s">
        <v>229</v>
      </c>
      <c r="G859" t="s">
        <v>230</v>
      </c>
      <c r="H859" t="s">
        <v>231</v>
      </c>
      <c r="I859" t="s">
        <v>232</v>
      </c>
      <c r="J859" t="s">
        <v>233</v>
      </c>
      <c r="K859" t="s">
        <v>234</v>
      </c>
      <c r="L859" t="n">
        <v>398</v>
      </c>
      <c r="M859" t="n">
        <v>0.07000000000000001</v>
      </c>
      <c r="N859" t="n">
        <v>32.5</v>
      </c>
      <c r="O859" t="s">
        <v>235</v>
      </c>
      <c r="P859" t="s">
        <v>236</v>
      </c>
      <c r="Q859" t="s">
        <v>237</v>
      </c>
      <c r="R859" t="s">
        <v>231</v>
      </c>
      <c r="S859" t="s">
        <v>232</v>
      </c>
    </row>
    <row r="860" spans="1:19">
      <c r="A860" s="1" t="n">
        <v>34730</v>
      </c>
      <c r="B860" t="s">
        <v>227</v>
      </c>
      <c r="C860" t="n">
        <v>3</v>
      </c>
      <c r="D860" t="s">
        <v>228</v>
      </c>
      <c r="E860" t="s">
        <v>36</v>
      </c>
      <c r="F860" t="s">
        <v>229</v>
      </c>
      <c r="G860" t="s">
        <v>230</v>
      </c>
      <c r="H860" t="s">
        <v>231</v>
      </c>
      <c r="I860" t="s">
        <v>232</v>
      </c>
      <c r="J860" t="s">
        <v>233</v>
      </c>
      <c r="K860" t="s">
        <v>234</v>
      </c>
      <c r="L860" t="n">
        <v>126</v>
      </c>
      <c r="M860" t="n">
        <v>0.04</v>
      </c>
      <c r="N860" t="n">
        <v>38.3</v>
      </c>
      <c r="O860" t="s">
        <v>235</v>
      </c>
      <c r="P860" t="s">
        <v>236</v>
      </c>
      <c r="Q860" t="s">
        <v>237</v>
      </c>
      <c r="R860" t="s">
        <v>231</v>
      </c>
      <c r="S860" t="s">
        <v>232</v>
      </c>
    </row>
    <row r="861" spans="1:19">
      <c r="A861" s="1" t="n">
        <v>34730</v>
      </c>
      <c r="B861" t="s">
        <v>227</v>
      </c>
      <c r="C861" t="n">
        <v>4</v>
      </c>
      <c r="D861" t="s">
        <v>228</v>
      </c>
      <c r="E861" t="s">
        <v>36</v>
      </c>
      <c r="F861" t="s">
        <v>229</v>
      </c>
      <c r="G861" t="s">
        <v>230</v>
      </c>
      <c r="H861" t="s">
        <v>231</v>
      </c>
      <c r="I861" t="s">
        <v>232</v>
      </c>
      <c r="J861" t="s">
        <v>233</v>
      </c>
      <c r="K861" t="s">
        <v>234</v>
      </c>
      <c r="L861" t="n">
        <v>198</v>
      </c>
      <c r="M861" t="n">
        <v>0.1</v>
      </c>
      <c r="N861" t="n">
        <v>46.1</v>
      </c>
      <c r="O861" t="s">
        <v>235</v>
      </c>
      <c r="P861" t="s">
        <v>236</v>
      </c>
      <c r="Q861" t="s">
        <v>237</v>
      </c>
      <c r="R861" t="s">
        <v>231</v>
      </c>
      <c r="S861" t="s">
        <v>232</v>
      </c>
    </row>
    <row r="862" spans="1:19">
      <c r="A862" s="1" t="n">
        <v>34730</v>
      </c>
      <c r="B862" t="s">
        <v>242</v>
      </c>
      <c r="C862" t="n">
        <v>1</v>
      </c>
      <c r="D862" t="s">
        <v>238</v>
      </c>
      <c r="E862" t="s">
        <v>239</v>
      </c>
      <c r="F862" t="s">
        <v>229</v>
      </c>
      <c r="G862" t="s">
        <v>230</v>
      </c>
      <c r="H862" t="s">
        <v>231</v>
      </c>
      <c r="I862" t="s">
        <v>232</v>
      </c>
      <c r="J862" t="s">
        <v>233</v>
      </c>
      <c r="K862" t="s">
        <v>234</v>
      </c>
      <c r="L862" t="n">
        <v>1</v>
      </c>
      <c r="M862" t="n">
        <v>0</v>
      </c>
      <c r="N862" t="n">
        <v>0</v>
      </c>
    </row>
    <row r="863" spans="1:19">
      <c r="A863" s="1" t="n">
        <v>34730</v>
      </c>
      <c r="B863" t="s">
        <v>250</v>
      </c>
      <c r="C863" t="n">
        <v>1</v>
      </c>
      <c r="D863" t="s">
        <v>238</v>
      </c>
      <c r="E863" t="s">
        <v>239</v>
      </c>
      <c r="F863" t="s">
        <v>229</v>
      </c>
      <c r="G863" t="s">
        <v>230</v>
      </c>
      <c r="H863" t="s">
        <v>231</v>
      </c>
      <c r="I863" t="s">
        <v>232</v>
      </c>
      <c r="J863" t="s">
        <v>295</v>
      </c>
      <c r="K863" t="s">
        <v>296</v>
      </c>
      <c r="L863" t="n">
        <v>21</v>
      </c>
      <c r="M863" t="n">
        <v>0</v>
      </c>
      <c r="N863" t="n">
        <v>0</v>
      </c>
    </row>
    <row r="864" spans="1:19">
      <c r="A864" s="1" t="n">
        <v>34758</v>
      </c>
      <c r="B864" t="s">
        <v>314</v>
      </c>
      <c r="C864" t="n">
        <v>1</v>
      </c>
      <c r="D864" t="s">
        <v>228</v>
      </c>
      <c r="E864" t="s">
        <v>36</v>
      </c>
      <c r="F864" t="s">
        <v>229</v>
      </c>
      <c r="G864" t="s">
        <v>230</v>
      </c>
      <c r="H864" t="s">
        <v>231</v>
      </c>
      <c r="I864" t="s">
        <v>232</v>
      </c>
      <c r="J864" t="s">
        <v>277</v>
      </c>
      <c r="K864" t="s">
        <v>278</v>
      </c>
      <c r="L864" t="n">
        <v>278</v>
      </c>
      <c r="M864" t="n">
        <v>0.02</v>
      </c>
      <c r="N864" t="n">
        <v>53.9</v>
      </c>
      <c r="O864" t="s">
        <v>311</v>
      </c>
      <c r="P864" t="s">
        <v>270</v>
      </c>
      <c r="Q864" t="s">
        <v>237</v>
      </c>
      <c r="R864" t="s">
        <v>231</v>
      </c>
      <c r="S864" t="s">
        <v>232</v>
      </c>
    </row>
    <row r="865" spans="1:19">
      <c r="A865" s="1" t="n">
        <v>34758</v>
      </c>
      <c r="B865" t="s">
        <v>314</v>
      </c>
      <c r="C865" t="n">
        <v>2</v>
      </c>
      <c r="D865" t="s">
        <v>228</v>
      </c>
      <c r="E865" t="s">
        <v>36</v>
      </c>
      <c r="F865" t="s">
        <v>229</v>
      </c>
      <c r="G865" t="s">
        <v>230</v>
      </c>
      <c r="H865" t="s">
        <v>231</v>
      </c>
      <c r="I865" t="s">
        <v>232</v>
      </c>
      <c r="J865" t="s">
        <v>277</v>
      </c>
      <c r="K865" t="s">
        <v>278</v>
      </c>
      <c r="L865" t="n">
        <v>348</v>
      </c>
      <c r="M865" t="n">
        <v>0.02</v>
      </c>
      <c r="N865" t="n">
        <v>54.6</v>
      </c>
      <c r="O865" t="s">
        <v>311</v>
      </c>
      <c r="P865" t="s">
        <v>270</v>
      </c>
      <c r="Q865" t="s">
        <v>237</v>
      </c>
      <c r="R865" t="s">
        <v>231</v>
      </c>
      <c r="S865" t="s">
        <v>232</v>
      </c>
    </row>
    <row r="866" spans="1:19">
      <c r="A866" s="1" t="n">
        <v>34758</v>
      </c>
      <c r="B866" t="s">
        <v>314</v>
      </c>
      <c r="C866" t="n">
        <v>3</v>
      </c>
      <c r="D866" t="s">
        <v>228</v>
      </c>
      <c r="E866" t="s">
        <v>36</v>
      </c>
      <c r="F866" t="s">
        <v>229</v>
      </c>
      <c r="G866" t="s">
        <v>230</v>
      </c>
      <c r="H866" t="s">
        <v>231</v>
      </c>
      <c r="I866" t="s">
        <v>232</v>
      </c>
      <c r="J866" t="s">
        <v>233</v>
      </c>
      <c r="K866" t="s">
        <v>234</v>
      </c>
      <c r="L866" t="n">
        <v>351</v>
      </c>
      <c r="M866" t="n">
        <v>0.03</v>
      </c>
      <c r="N866" t="n">
        <v>46.4</v>
      </c>
      <c r="O866" t="s">
        <v>311</v>
      </c>
      <c r="P866" t="s">
        <v>270</v>
      </c>
      <c r="Q866" t="s">
        <v>237</v>
      </c>
      <c r="R866" t="s">
        <v>231</v>
      </c>
      <c r="S866" t="s">
        <v>232</v>
      </c>
    </row>
    <row r="867" spans="1:19">
      <c r="A867" s="1" t="n">
        <v>34758</v>
      </c>
      <c r="B867" t="s">
        <v>314</v>
      </c>
      <c r="C867" t="n">
        <v>4</v>
      </c>
      <c r="D867" t="s">
        <v>228</v>
      </c>
      <c r="E867" t="s">
        <v>36</v>
      </c>
      <c r="F867" t="s">
        <v>229</v>
      </c>
      <c r="G867" t="s">
        <v>230</v>
      </c>
      <c r="H867" t="s">
        <v>231</v>
      </c>
      <c r="I867" t="s">
        <v>232</v>
      </c>
      <c r="J867" t="s">
        <v>233</v>
      </c>
      <c r="K867" t="s">
        <v>234</v>
      </c>
      <c r="L867" t="n">
        <v>368</v>
      </c>
      <c r="M867" t="n">
        <v>0.21</v>
      </c>
      <c r="N867" t="n">
        <v>20.1</v>
      </c>
      <c r="O867" t="s">
        <v>311</v>
      </c>
      <c r="P867" t="s">
        <v>270</v>
      </c>
      <c r="Q867" t="s">
        <v>237</v>
      </c>
      <c r="R867" t="s">
        <v>231</v>
      </c>
      <c r="S867" t="s">
        <v>232</v>
      </c>
    </row>
    <row r="868" spans="1:19">
      <c r="A868" s="1" t="n">
        <v>34758</v>
      </c>
      <c r="B868" t="s">
        <v>227</v>
      </c>
      <c r="C868" t="n">
        <v>1</v>
      </c>
      <c r="D868" t="s">
        <v>228</v>
      </c>
      <c r="E868" t="s">
        <v>36</v>
      </c>
      <c r="F868" t="s">
        <v>229</v>
      </c>
      <c r="G868" t="s">
        <v>230</v>
      </c>
      <c r="H868" t="s">
        <v>231</v>
      </c>
      <c r="I868" t="s">
        <v>232</v>
      </c>
      <c r="J868" t="s">
        <v>233</v>
      </c>
      <c r="K868" t="s">
        <v>234</v>
      </c>
      <c r="L868" t="n">
        <v>198</v>
      </c>
      <c r="M868" t="n">
        <v>0.1</v>
      </c>
      <c r="N868" t="n">
        <v>35.4</v>
      </c>
      <c r="O868" t="s">
        <v>235</v>
      </c>
      <c r="P868" t="s">
        <v>236</v>
      </c>
      <c r="Q868" t="s">
        <v>237</v>
      </c>
      <c r="R868" t="s">
        <v>231</v>
      </c>
      <c r="S868" t="s">
        <v>232</v>
      </c>
    </row>
    <row r="869" spans="1:19">
      <c r="A869" s="1" t="n">
        <v>34758</v>
      </c>
      <c r="B869" t="s">
        <v>227</v>
      </c>
      <c r="C869" t="n">
        <v>4</v>
      </c>
      <c r="D869" t="s">
        <v>228</v>
      </c>
      <c r="E869" t="s">
        <v>36</v>
      </c>
      <c r="F869" t="s">
        <v>229</v>
      </c>
      <c r="G869" t="s">
        <v>230</v>
      </c>
      <c r="H869" t="s">
        <v>231</v>
      </c>
      <c r="I869" t="s">
        <v>232</v>
      </c>
      <c r="J869" t="s">
        <v>233</v>
      </c>
      <c r="K869" t="s">
        <v>234</v>
      </c>
      <c r="L869" t="n">
        <v>149</v>
      </c>
      <c r="M869" t="n">
        <v>0.04</v>
      </c>
      <c r="N869" t="n">
        <v>38.4</v>
      </c>
      <c r="O869" t="s">
        <v>235</v>
      </c>
      <c r="P869" t="s">
        <v>236</v>
      </c>
      <c r="Q869" t="s">
        <v>237</v>
      </c>
      <c r="R869" t="s">
        <v>231</v>
      </c>
      <c r="S869" t="s">
        <v>232</v>
      </c>
    </row>
    <row r="870" spans="1:19">
      <c r="A870" s="1" t="n">
        <v>34758</v>
      </c>
      <c r="B870" t="s">
        <v>227</v>
      </c>
      <c r="C870" t="n">
        <v>5</v>
      </c>
      <c r="D870" t="s">
        <v>228</v>
      </c>
      <c r="E870" t="s">
        <v>36</v>
      </c>
      <c r="F870" t="s">
        <v>229</v>
      </c>
      <c r="G870" t="s">
        <v>230</v>
      </c>
      <c r="H870" t="s">
        <v>231</v>
      </c>
      <c r="I870" t="s">
        <v>232</v>
      </c>
      <c r="J870" t="s">
        <v>233</v>
      </c>
      <c r="K870" t="s">
        <v>234</v>
      </c>
      <c r="L870" t="n">
        <v>168</v>
      </c>
      <c r="M870" t="n">
        <v>0.04</v>
      </c>
      <c r="N870" t="n">
        <v>38.5</v>
      </c>
      <c r="O870" t="s">
        <v>235</v>
      </c>
      <c r="P870" t="s">
        <v>236</v>
      </c>
      <c r="Q870" t="s">
        <v>237</v>
      </c>
      <c r="R870" t="s">
        <v>231</v>
      </c>
      <c r="S870" t="s">
        <v>232</v>
      </c>
    </row>
    <row r="871" spans="1:19">
      <c r="A871" s="1" t="n">
        <v>34758</v>
      </c>
      <c r="B871" t="s">
        <v>227</v>
      </c>
      <c r="C871" t="n">
        <v>6</v>
      </c>
      <c r="D871" t="s">
        <v>228</v>
      </c>
      <c r="E871" t="s">
        <v>36</v>
      </c>
      <c r="F871" t="s">
        <v>229</v>
      </c>
      <c r="G871" t="s">
        <v>230</v>
      </c>
      <c r="H871" t="s">
        <v>231</v>
      </c>
      <c r="I871" t="s">
        <v>232</v>
      </c>
      <c r="J871" t="s">
        <v>233</v>
      </c>
      <c r="K871" t="s">
        <v>234</v>
      </c>
      <c r="L871" t="n">
        <v>196</v>
      </c>
      <c r="M871" t="n">
        <v>0.02</v>
      </c>
      <c r="N871" t="n">
        <v>45.5</v>
      </c>
      <c r="O871" t="s">
        <v>235</v>
      </c>
      <c r="P871" t="s">
        <v>236</v>
      </c>
      <c r="Q871" t="s">
        <v>237</v>
      </c>
      <c r="R871" t="s">
        <v>231</v>
      </c>
      <c r="S871" t="s">
        <v>232</v>
      </c>
    </row>
    <row r="872" spans="1:19">
      <c r="A872" s="1" t="n">
        <v>34758</v>
      </c>
      <c r="B872" t="s">
        <v>227</v>
      </c>
      <c r="C872" t="n">
        <v>7</v>
      </c>
      <c r="D872" t="s">
        <v>228</v>
      </c>
      <c r="E872" t="s">
        <v>36</v>
      </c>
      <c r="F872" t="s">
        <v>229</v>
      </c>
      <c r="G872" t="s">
        <v>230</v>
      </c>
      <c r="H872" t="s">
        <v>231</v>
      </c>
      <c r="I872" t="s">
        <v>232</v>
      </c>
      <c r="J872" t="s">
        <v>233</v>
      </c>
      <c r="K872" t="s">
        <v>234</v>
      </c>
      <c r="L872" t="n">
        <v>350</v>
      </c>
      <c r="M872" t="n">
        <v>0.07000000000000001</v>
      </c>
      <c r="N872" t="n">
        <v>32.5</v>
      </c>
      <c r="O872" t="s">
        <v>235</v>
      </c>
      <c r="P872" t="s">
        <v>236</v>
      </c>
      <c r="Q872" t="s">
        <v>237</v>
      </c>
      <c r="R872" t="s">
        <v>231</v>
      </c>
      <c r="S872" t="s">
        <v>232</v>
      </c>
    </row>
    <row r="873" spans="1:19">
      <c r="A873" s="1" t="n">
        <v>34758</v>
      </c>
      <c r="B873" t="s">
        <v>227</v>
      </c>
      <c r="C873" t="n">
        <v>8</v>
      </c>
      <c r="D873" t="s">
        <v>228</v>
      </c>
      <c r="E873" t="s">
        <v>36</v>
      </c>
      <c r="F873" t="s">
        <v>229</v>
      </c>
      <c r="G873" t="s">
        <v>230</v>
      </c>
      <c r="H873" t="s">
        <v>231</v>
      </c>
      <c r="I873" t="s">
        <v>232</v>
      </c>
      <c r="J873" t="s">
        <v>233</v>
      </c>
      <c r="K873" t="s">
        <v>234</v>
      </c>
      <c r="L873" t="n">
        <v>202</v>
      </c>
      <c r="M873" t="n">
        <v>0.07000000000000001</v>
      </c>
      <c r="N873" t="n">
        <v>32.6</v>
      </c>
      <c r="O873" t="s">
        <v>235</v>
      </c>
      <c r="P873" t="s">
        <v>236</v>
      </c>
      <c r="Q873" t="s">
        <v>237</v>
      </c>
      <c r="R873" t="s">
        <v>231</v>
      </c>
      <c r="S873" t="s">
        <v>232</v>
      </c>
    </row>
    <row r="874" spans="1:19">
      <c r="A874" s="1" t="n">
        <v>34758</v>
      </c>
      <c r="B874" t="s">
        <v>242</v>
      </c>
      <c r="C874" t="n">
        <v>1</v>
      </c>
      <c r="D874" t="s">
        <v>238</v>
      </c>
      <c r="E874" t="s">
        <v>239</v>
      </c>
      <c r="F874" t="s">
        <v>229</v>
      </c>
      <c r="G874" t="s">
        <v>230</v>
      </c>
      <c r="H874" t="s">
        <v>231</v>
      </c>
      <c r="I874" t="s">
        <v>232</v>
      </c>
      <c r="J874" t="s">
        <v>277</v>
      </c>
      <c r="K874" t="s">
        <v>278</v>
      </c>
      <c r="L874" t="n">
        <v>1</v>
      </c>
      <c r="M874" t="n">
        <v>0</v>
      </c>
      <c r="N874" t="n">
        <v>0</v>
      </c>
    </row>
    <row r="875" spans="1:19">
      <c r="A875" s="1" t="n">
        <v>34789</v>
      </c>
      <c r="B875" t="s">
        <v>314</v>
      </c>
      <c r="C875" t="n">
        <v>1</v>
      </c>
      <c r="D875" t="s">
        <v>228</v>
      </c>
      <c r="E875" t="s">
        <v>36</v>
      </c>
      <c r="F875" t="s">
        <v>229</v>
      </c>
      <c r="G875" t="s">
        <v>230</v>
      </c>
      <c r="H875" t="s">
        <v>231</v>
      </c>
      <c r="I875" t="s">
        <v>232</v>
      </c>
      <c r="J875" t="s">
        <v>267</v>
      </c>
      <c r="K875" t="s">
        <v>268</v>
      </c>
      <c r="L875" t="n">
        <v>632</v>
      </c>
      <c r="M875" t="n">
        <v>0.05</v>
      </c>
      <c r="N875" t="n">
        <v>38.6</v>
      </c>
      <c r="O875" t="s">
        <v>311</v>
      </c>
      <c r="P875" t="s">
        <v>270</v>
      </c>
      <c r="Q875" t="s">
        <v>237</v>
      </c>
      <c r="R875" t="s">
        <v>231</v>
      </c>
      <c r="S875" t="s">
        <v>232</v>
      </c>
    </row>
    <row r="876" spans="1:19">
      <c r="A876" s="1" t="n">
        <v>34789</v>
      </c>
      <c r="B876" t="s">
        <v>227</v>
      </c>
      <c r="C876" t="n">
        <v>1</v>
      </c>
      <c r="D876" t="s">
        <v>228</v>
      </c>
      <c r="E876" t="s">
        <v>36</v>
      </c>
      <c r="F876" t="s">
        <v>229</v>
      </c>
      <c r="G876" t="s">
        <v>230</v>
      </c>
      <c r="H876" t="s">
        <v>231</v>
      </c>
      <c r="I876" t="s">
        <v>232</v>
      </c>
      <c r="J876" t="s">
        <v>267</v>
      </c>
      <c r="K876" t="s">
        <v>268</v>
      </c>
      <c r="L876" t="n">
        <v>381</v>
      </c>
      <c r="M876" t="n">
        <v>0.1</v>
      </c>
      <c r="N876" t="n">
        <v>39.5</v>
      </c>
      <c r="O876" t="s">
        <v>235</v>
      </c>
      <c r="P876" t="s">
        <v>236</v>
      </c>
      <c r="Q876" t="s">
        <v>237</v>
      </c>
      <c r="R876" t="s">
        <v>231</v>
      </c>
      <c r="S876" t="s">
        <v>232</v>
      </c>
    </row>
    <row r="877" spans="1:19">
      <c r="A877" s="1" t="n">
        <v>34789</v>
      </c>
      <c r="B877" t="s">
        <v>227</v>
      </c>
      <c r="C877" t="n">
        <v>3</v>
      </c>
      <c r="D877" t="s">
        <v>228</v>
      </c>
      <c r="E877" t="s">
        <v>36</v>
      </c>
      <c r="F877" t="s">
        <v>229</v>
      </c>
      <c r="G877" t="s">
        <v>230</v>
      </c>
      <c r="H877" t="s">
        <v>231</v>
      </c>
      <c r="I877" t="s">
        <v>232</v>
      </c>
      <c r="J877" t="s">
        <v>233</v>
      </c>
      <c r="K877" t="s">
        <v>234</v>
      </c>
      <c r="L877" t="n">
        <v>218</v>
      </c>
      <c r="M877" t="n">
        <v>0.07000000000000001</v>
      </c>
      <c r="N877" t="n">
        <v>32.5</v>
      </c>
      <c r="O877" t="s">
        <v>235</v>
      </c>
      <c r="P877" t="s">
        <v>236</v>
      </c>
      <c r="Q877" t="s">
        <v>237</v>
      </c>
      <c r="R877" t="s">
        <v>231</v>
      </c>
      <c r="S877" t="s">
        <v>232</v>
      </c>
    </row>
    <row r="878" spans="1:19">
      <c r="A878" s="1" t="n">
        <v>34789</v>
      </c>
      <c r="B878" t="s">
        <v>227</v>
      </c>
      <c r="C878" t="n">
        <v>4</v>
      </c>
      <c r="D878" t="s">
        <v>228</v>
      </c>
      <c r="E878" t="s">
        <v>36</v>
      </c>
      <c r="F878" t="s">
        <v>229</v>
      </c>
      <c r="G878" t="s">
        <v>230</v>
      </c>
      <c r="H878" t="s">
        <v>231</v>
      </c>
      <c r="I878" t="s">
        <v>232</v>
      </c>
      <c r="J878" t="s">
        <v>233</v>
      </c>
      <c r="K878" t="s">
        <v>234</v>
      </c>
      <c r="L878" t="n">
        <v>177</v>
      </c>
      <c r="M878" t="n">
        <v>0.07000000000000001</v>
      </c>
      <c r="N878" t="n">
        <v>32.6</v>
      </c>
      <c r="O878" t="s">
        <v>235</v>
      </c>
      <c r="P878" t="s">
        <v>236</v>
      </c>
      <c r="Q878" t="s">
        <v>237</v>
      </c>
      <c r="R878" t="s">
        <v>231</v>
      </c>
      <c r="S878" t="s">
        <v>232</v>
      </c>
    </row>
    <row r="879" spans="1:19">
      <c r="A879" s="1" t="n">
        <v>34789</v>
      </c>
      <c r="B879" t="s">
        <v>227</v>
      </c>
      <c r="C879" t="n">
        <v>5</v>
      </c>
      <c r="D879" t="s">
        <v>228</v>
      </c>
      <c r="E879" t="s">
        <v>36</v>
      </c>
      <c r="F879" t="s">
        <v>229</v>
      </c>
      <c r="G879" t="s">
        <v>230</v>
      </c>
      <c r="H879" t="s">
        <v>231</v>
      </c>
      <c r="I879" t="s">
        <v>232</v>
      </c>
      <c r="J879" t="s">
        <v>233</v>
      </c>
      <c r="K879" t="s">
        <v>234</v>
      </c>
      <c r="L879" t="n">
        <v>177</v>
      </c>
      <c r="M879" t="n">
        <v>0.04</v>
      </c>
      <c r="N879" t="n">
        <v>38.8</v>
      </c>
      <c r="O879" t="s">
        <v>235</v>
      </c>
      <c r="P879" t="s">
        <v>236</v>
      </c>
      <c r="Q879" t="s">
        <v>237</v>
      </c>
      <c r="R879" t="s">
        <v>231</v>
      </c>
      <c r="S879" t="s">
        <v>232</v>
      </c>
    </row>
    <row r="880" spans="1:19">
      <c r="A880" s="1" t="n">
        <v>34789</v>
      </c>
      <c r="B880" t="s">
        <v>227</v>
      </c>
      <c r="C880" t="n">
        <v>6</v>
      </c>
      <c r="D880" t="s">
        <v>228</v>
      </c>
      <c r="E880" t="s">
        <v>36</v>
      </c>
      <c r="F880" t="s">
        <v>229</v>
      </c>
      <c r="G880" t="s">
        <v>230</v>
      </c>
      <c r="H880" t="s">
        <v>231</v>
      </c>
      <c r="I880" t="s">
        <v>232</v>
      </c>
      <c r="J880" t="s">
        <v>233</v>
      </c>
      <c r="K880" t="s">
        <v>234</v>
      </c>
      <c r="L880" t="n">
        <v>180</v>
      </c>
      <c r="M880" t="n">
        <v>0.02</v>
      </c>
      <c r="N880" t="n">
        <v>46.5</v>
      </c>
      <c r="O880" t="s">
        <v>235</v>
      </c>
      <c r="P880" t="s">
        <v>236</v>
      </c>
      <c r="Q880" t="s">
        <v>237</v>
      </c>
      <c r="R880" t="s">
        <v>231</v>
      </c>
      <c r="S880" t="s">
        <v>232</v>
      </c>
    </row>
    <row r="881" spans="1:19">
      <c r="A881" s="1" t="n">
        <v>34789</v>
      </c>
      <c r="B881" t="s">
        <v>227</v>
      </c>
      <c r="C881" t="n">
        <v>7</v>
      </c>
      <c r="D881" t="s">
        <v>228</v>
      </c>
      <c r="E881" t="s">
        <v>36</v>
      </c>
      <c r="F881" t="s">
        <v>229</v>
      </c>
      <c r="G881" t="s">
        <v>230</v>
      </c>
      <c r="H881" t="s">
        <v>231</v>
      </c>
      <c r="I881" t="s">
        <v>232</v>
      </c>
      <c r="J881" t="s">
        <v>233</v>
      </c>
      <c r="K881" t="s">
        <v>234</v>
      </c>
      <c r="L881" t="n">
        <v>160</v>
      </c>
      <c r="M881" t="n">
        <v>0.01</v>
      </c>
      <c r="N881" t="n">
        <v>45.4</v>
      </c>
      <c r="O881" t="s">
        <v>235</v>
      </c>
      <c r="P881" t="s">
        <v>236</v>
      </c>
      <c r="Q881" t="s">
        <v>237</v>
      </c>
      <c r="R881" t="s">
        <v>231</v>
      </c>
      <c r="S881" t="s">
        <v>232</v>
      </c>
    </row>
    <row r="882" spans="1:19">
      <c r="A882" s="1" t="n">
        <v>34789</v>
      </c>
      <c r="B882" t="s">
        <v>250</v>
      </c>
      <c r="C882" t="n">
        <v>1</v>
      </c>
      <c r="D882" t="s">
        <v>238</v>
      </c>
      <c r="E882" t="s">
        <v>239</v>
      </c>
      <c r="F882" t="s">
        <v>229</v>
      </c>
      <c r="G882" t="s">
        <v>230</v>
      </c>
      <c r="H882" t="s">
        <v>231</v>
      </c>
      <c r="I882" t="s">
        <v>232</v>
      </c>
      <c r="J882" t="s">
        <v>295</v>
      </c>
      <c r="K882" t="s">
        <v>296</v>
      </c>
      <c r="L882" t="n">
        <v>23</v>
      </c>
      <c r="M882" t="n">
        <v>0</v>
      </c>
      <c r="N882" t="n">
        <v>0</v>
      </c>
    </row>
    <row r="883" spans="1:19">
      <c r="A883" s="1" t="n">
        <v>34819</v>
      </c>
      <c r="B883" t="s">
        <v>314</v>
      </c>
      <c r="C883" t="n">
        <v>1</v>
      </c>
      <c r="D883" t="s">
        <v>238</v>
      </c>
      <c r="E883" t="s">
        <v>239</v>
      </c>
      <c r="F883" t="s">
        <v>229</v>
      </c>
      <c r="G883" t="s">
        <v>230</v>
      </c>
      <c r="H883" t="s">
        <v>231</v>
      </c>
      <c r="I883" t="s">
        <v>232</v>
      </c>
      <c r="J883" t="s">
        <v>248</v>
      </c>
      <c r="K883" t="s">
        <v>249</v>
      </c>
      <c r="L883" t="n">
        <v>54</v>
      </c>
      <c r="M883" t="n">
        <v>0</v>
      </c>
      <c r="N883" t="n">
        <v>0</v>
      </c>
    </row>
    <row r="884" spans="1:19">
      <c r="A884" s="1" t="n">
        <v>34819</v>
      </c>
      <c r="B884" t="s">
        <v>314</v>
      </c>
      <c r="C884" t="n">
        <v>2</v>
      </c>
      <c r="D884" t="s">
        <v>228</v>
      </c>
      <c r="E884" t="s">
        <v>36</v>
      </c>
      <c r="F884" t="s">
        <v>229</v>
      </c>
      <c r="G884" t="s">
        <v>230</v>
      </c>
      <c r="H884" t="s">
        <v>231</v>
      </c>
      <c r="I884" t="s">
        <v>232</v>
      </c>
      <c r="J884" t="s">
        <v>277</v>
      </c>
      <c r="K884" t="s">
        <v>278</v>
      </c>
      <c r="L884" t="n">
        <v>326</v>
      </c>
      <c r="M884" t="n">
        <v>0.01</v>
      </c>
      <c r="N884" t="n">
        <v>54.5</v>
      </c>
      <c r="O884" t="s">
        <v>311</v>
      </c>
      <c r="P884" t="s">
        <v>270</v>
      </c>
      <c r="Q884" t="s">
        <v>237</v>
      </c>
      <c r="R884" t="s">
        <v>231</v>
      </c>
      <c r="S884" t="s">
        <v>232</v>
      </c>
    </row>
    <row r="885" spans="1:19">
      <c r="A885" s="1" t="n">
        <v>34819</v>
      </c>
      <c r="B885" t="s">
        <v>314</v>
      </c>
      <c r="C885" t="n">
        <v>3</v>
      </c>
      <c r="D885" t="s">
        <v>228</v>
      </c>
      <c r="E885" t="s">
        <v>36</v>
      </c>
      <c r="F885" t="s">
        <v>229</v>
      </c>
      <c r="G885" t="s">
        <v>230</v>
      </c>
      <c r="H885" t="s">
        <v>231</v>
      </c>
      <c r="I885" t="s">
        <v>232</v>
      </c>
      <c r="J885" t="s">
        <v>277</v>
      </c>
      <c r="K885" t="s">
        <v>278</v>
      </c>
      <c r="L885" t="n">
        <v>343</v>
      </c>
      <c r="M885" t="n">
        <v>0.05</v>
      </c>
      <c r="N885" t="n">
        <v>51.6</v>
      </c>
      <c r="O885" t="s">
        <v>311</v>
      </c>
      <c r="P885" t="s">
        <v>270</v>
      </c>
      <c r="Q885" t="s">
        <v>237</v>
      </c>
      <c r="R885" t="s">
        <v>231</v>
      </c>
      <c r="S885" t="s">
        <v>232</v>
      </c>
    </row>
    <row r="886" spans="1:19">
      <c r="A886" s="1" t="n">
        <v>34819</v>
      </c>
      <c r="B886" t="s">
        <v>314</v>
      </c>
      <c r="C886" t="n">
        <v>4</v>
      </c>
      <c r="D886" t="s">
        <v>228</v>
      </c>
      <c r="E886" t="s">
        <v>36</v>
      </c>
      <c r="F886" t="s">
        <v>229</v>
      </c>
      <c r="G886" t="s">
        <v>230</v>
      </c>
      <c r="H886" t="s">
        <v>231</v>
      </c>
      <c r="I886" t="s">
        <v>232</v>
      </c>
      <c r="J886" t="s">
        <v>277</v>
      </c>
      <c r="K886" t="s">
        <v>278</v>
      </c>
      <c r="L886" t="n">
        <v>327</v>
      </c>
      <c r="M886" t="n">
        <v>0.04</v>
      </c>
      <c r="N886" t="n">
        <v>38.5</v>
      </c>
      <c r="O886" t="s">
        <v>311</v>
      </c>
      <c r="P886" t="s">
        <v>270</v>
      </c>
      <c r="Q886" t="s">
        <v>237</v>
      </c>
      <c r="R886" t="s">
        <v>231</v>
      </c>
      <c r="S886" t="s">
        <v>232</v>
      </c>
    </row>
    <row r="887" spans="1:19">
      <c r="A887" s="1" t="n">
        <v>34819</v>
      </c>
      <c r="B887" t="s">
        <v>314</v>
      </c>
      <c r="C887" t="n">
        <v>5</v>
      </c>
      <c r="D887" t="s">
        <v>228</v>
      </c>
      <c r="E887" t="s">
        <v>36</v>
      </c>
      <c r="F887" t="s">
        <v>229</v>
      </c>
      <c r="G887" t="s">
        <v>230</v>
      </c>
      <c r="H887" t="s">
        <v>231</v>
      </c>
      <c r="I887" t="s">
        <v>232</v>
      </c>
      <c r="J887" t="s">
        <v>233</v>
      </c>
      <c r="K887" t="s">
        <v>234</v>
      </c>
      <c r="L887" t="n">
        <v>385</v>
      </c>
      <c r="M887" t="n">
        <v>0.21</v>
      </c>
      <c r="N887" t="n">
        <v>20.8</v>
      </c>
      <c r="O887" t="s">
        <v>311</v>
      </c>
      <c r="P887" t="s">
        <v>270</v>
      </c>
      <c r="Q887" t="s">
        <v>237</v>
      </c>
      <c r="R887" t="s">
        <v>231</v>
      </c>
      <c r="S887" t="s">
        <v>232</v>
      </c>
    </row>
    <row r="888" spans="1:19">
      <c r="A888" s="1" t="n">
        <v>34819</v>
      </c>
      <c r="B888" t="s">
        <v>314</v>
      </c>
      <c r="C888" t="n">
        <v>6</v>
      </c>
      <c r="D888" t="s">
        <v>228</v>
      </c>
      <c r="E888" t="s">
        <v>36</v>
      </c>
      <c r="F888" t="s">
        <v>229</v>
      </c>
      <c r="G888" t="s">
        <v>230</v>
      </c>
      <c r="H888" t="s">
        <v>231</v>
      </c>
      <c r="I888" t="s">
        <v>232</v>
      </c>
      <c r="J888" t="s">
        <v>233</v>
      </c>
      <c r="K888" t="s">
        <v>234</v>
      </c>
      <c r="L888" t="n">
        <v>215</v>
      </c>
      <c r="M888" t="n">
        <v>0.21</v>
      </c>
      <c r="N888" t="n">
        <v>20.7</v>
      </c>
      <c r="O888" t="s">
        <v>311</v>
      </c>
      <c r="P888" t="s">
        <v>270</v>
      </c>
      <c r="Q888" t="s">
        <v>237</v>
      </c>
      <c r="R888" t="s">
        <v>231</v>
      </c>
      <c r="S888" t="s">
        <v>232</v>
      </c>
    </row>
    <row r="889" spans="1:19">
      <c r="A889" s="1" t="n">
        <v>34819</v>
      </c>
      <c r="B889" t="s">
        <v>227</v>
      </c>
      <c r="C889" t="n">
        <v>2</v>
      </c>
      <c r="D889" t="s">
        <v>228</v>
      </c>
      <c r="E889" t="s">
        <v>36</v>
      </c>
      <c r="F889" t="s">
        <v>229</v>
      </c>
      <c r="G889" t="s">
        <v>230</v>
      </c>
      <c r="H889" t="s">
        <v>231</v>
      </c>
      <c r="I889" t="s">
        <v>232</v>
      </c>
      <c r="J889" t="s">
        <v>233</v>
      </c>
      <c r="K889" t="s">
        <v>234</v>
      </c>
      <c r="L889" t="n">
        <v>206</v>
      </c>
      <c r="M889" t="n">
        <v>0.01</v>
      </c>
      <c r="N889" t="n">
        <v>45.7</v>
      </c>
      <c r="O889" t="s">
        <v>235</v>
      </c>
      <c r="P889" t="s">
        <v>236</v>
      </c>
      <c r="Q889" t="s">
        <v>237</v>
      </c>
      <c r="R889" t="s">
        <v>231</v>
      </c>
      <c r="S889" t="s">
        <v>232</v>
      </c>
    </row>
    <row r="890" spans="1:19">
      <c r="A890" s="1" t="n">
        <v>34819</v>
      </c>
      <c r="B890" t="s">
        <v>227</v>
      </c>
      <c r="C890" t="n">
        <v>3</v>
      </c>
      <c r="D890" t="s">
        <v>228</v>
      </c>
      <c r="E890" t="s">
        <v>36</v>
      </c>
      <c r="F890" t="s">
        <v>229</v>
      </c>
      <c r="G890" t="s">
        <v>230</v>
      </c>
      <c r="H890" t="s">
        <v>231</v>
      </c>
      <c r="I890" t="s">
        <v>232</v>
      </c>
      <c r="J890" t="s">
        <v>233</v>
      </c>
      <c r="K890" t="s">
        <v>234</v>
      </c>
      <c r="L890" t="n">
        <v>299</v>
      </c>
      <c r="M890" t="n">
        <v>0.07000000000000001</v>
      </c>
      <c r="N890" t="n">
        <v>32.4</v>
      </c>
      <c r="O890" t="s">
        <v>235</v>
      </c>
      <c r="P890" t="s">
        <v>236</v>
      </c>
      <c r="Q890" t="s">
        <v>237</v>
      </c>
      <c r="R890" t="s">
        <v>231</v>
      </c>
      <c r="S890" t="s">
        <v>232</v>
      </c>
    </row>
    <row r="891" spans="1:19">
      <c r="A891" s="1" t="n">
        <v>34819</v>
      </c>
      <c r="B891" t="s">
        <v>227</v>
      </c>
      <c r="C891" t="n">
        <v>4</v>
      </c>
      <c r="D891" t="s">
        <v>228</v>
      </c>
      <c r="E891" t="s">
        <v>36</v>
      </c>
      <c r="F891" t="s">
        <v>229</v>
      </c>
      <c r="G891" t="s">
        <v>230</v>
      </c>
      <c r="H891" t="s">
        <v>231</v>
      </c>
      <c r="I891" t="s">
        <v>232</v>
      </c>
      <c r="J891" t="s">
        <v>233</v>
      </c>
      <c r="K891" t="s">
        <v>234</v>
      </c>
      <c r="L891" t="n">
        <v>414</v>
      </c>
      <c r="M891" t="n">
        <v>0.07000000000000001</v>
      </c>
      <c r="N891" t="n">
        <v>32.5</v>
      </c>
      <c r="O891" t="s">
        <v>235</v>
      </c>
      <c r="P891" t="s">
        <v>236</v>
      </c>
      <c r="Q891" t="s">
        <v>237</v>
      </c>
      <c r="R891" t="s">
        <v>231</v>
      </c>
      <c r="S891" t="s">
        <v>232</v>
      </c>
    </row>
    <row r="892" spans="1:19">
      <c r="A892" s="1" t="n">
        <v>34819</v>
      </c>
      <c r="B892" t="s">
        <v>227</v>
      </c>
      <c r="C892" t="n">
        <v>5</v>
      </c>
      <c r="D892" t="s">
        <v>228</v>
      </c>
      <c r="E892" t="s">
        <v>36</v>
      </c>
      <c r="F892" t="s">
        <v>229</v>
      </c>
      <c r="G892" t="s">
        <v>230</v>
      </c>
      <c r="H892" t="s">
        <v>231</v>
      </c>
      <c r="I892" t="s">
        <v>232</v>
      </c>
      <c r="J892" t="s">
        <v>233</v>
      </c>
      <c r="K892" t="s">
        <v>234</v>
      </c>
      <c r="L892" t="n">
        <v>193</v>
      </c>
      <c r="M892" t="n">
        <v>0.04</v>
      </c>
      <c r="N892" t="n">
        <v>38.6</v>
      </c>
      <c r="O892" t="s">
        <v>235</v>
      </c>
      <c r="P892" t="s">
        <v>236</v>
      </c>
      <c r="Q892" t="s">
        <v>237</v>
      </c>
      <c r="R892" t="s">
        <v>231</v>
      </c>
      <c r="S892" t="s">
        <v>232</v>
      </c>
    </row>
    <row r="893" spans="1:19">
      <c r="A893" s="1" t="n">
        <v>34819</v>
      </c>
      <c r="B893" t="s">
        <v>227</v>
      </c>
      <c r="C893" t="n">
        <v>6</v>
      </c>
      <c r="D893" t="s">
        <v>228</v>
      </c>
      <c r="E893" t="s">
        <v>36</v>
      </c>
      <c r="F893" t="s">
        <v>229</v>
      </c>
      <c r="G893" t="s">
        <v>230</v>
      </c>
      <c r="H893" t="s">
        <v>231</v>
      </c>
      <c r="I893" t="s">
        <v>232</v>
      </c>
      <c r="J893" t="s">
        <v>233</v>
      </c>
      <c r="K893" t="s">
        <v>234</v>
      </c>
      <c r="L893" t="n">
        <v>395</v>
      </c>
      <c r="M893" t="n">
        <v>0.02</v>
      </c>
      <c r="N893" t="n">
        <v>46.3</v>
      </c>
      <c r="O893" t="s">
        <v>235</v>
      </c>
      <c r="P893" t="s">
        <v>236</v>
      </c>
      <c r="Q893" t="s">
        <v>237</v>
      </c>
      <c r="R893" t="s">
        <v>231</v>
      </c>
      <c r="S893" t="s">
        <v>232</v>
      </c>
    </row>
    <row r="894" spans="1:19">
      <c r="A894" s="1" t="n">
        <v>34819</v>
      </c>
      <c r="B894" t="s">
        <v>227</v>
      </c>
      <c r="C894" t="n">
        <v>7</v>
      </c>
      <c r="D894" t="s">
        <v>228</v>
      </c>
      <c r="E894" t="s">
        <v>36</v>
      </c>
      <c r="F894" t="s">
        <v>229</v>
      </c>
      <c r="G894" t="s">
        <v>230</v>
      </c>
      <c r="H894" t="s">
        <v>231</v>
      </c>
      <c r="I894" t="s">
        <v>232</v>
      </c>
      <c r="J894" t="s">
        <v>240</v>
      </c>
      <c r="K894" t="s">
        <v>241</v>
      </c>
      <c r="L894" t="n">
        <v>105</v>
      </c>
      <c r="M894" t="n">
        <v>5.5</v>
      </c>
      <c r="N894" t="n">
        <v>10.6</v>
      </c>
      <c r="O894" t="s">
        <v>235</v>
      </c>
      <c r="P894" t="s">
        <v>236</v>
      </c>
      <c r="Q894" t="s">
        <v>237</v>
      </c>
      <c r="R894" t="s">
        <v>231</v>
      </c>
      <c r="S894" t="s">
        <v>232</v>
      </c>
    </row>
    <row r="895" spans="1:19">
      <c r="A895" s="1" t="n">
        <v>34850</v>
      </c>
      <c r="B895" t="s">
        <v>314</v>
      </c>
      <c r="C895" t="n">
        <v>1</v>
      </c>
      <c r="D895" t="s">
        <v>228</v>
      </c>
      <c r="E895" t="s">
        <v>36</v>
      </c>
      <c r="F895" t="s">
        <v>229</v>
      </c>
      <c r="G895" t="s">
        <v>230</v>
      </c>
      <c r="H895" t="s">
        <v>231</v>
      </c>
      <c r="I895" t="s">
        <v>232</v>
      </c>
      <c r="J895" t="s">
        <v>277</v>
      </c>
      <c r="K895" t="s">
        <v>278</v>
      </c>
      <c r="L895" t="n">
        <v>318</v>
      </c>
      <c r="M895" t="n">
        <v>0.02</v>
      </c>
      <c r="N895" t="n">
        <v>54.7</v>
      </c>
      <c r="O895" t="s">
        <v>311</v>
      </c>
      <c r="P895" t="s">
        <v>270</v>
      </c>
      <c r="Q895" t="s">
        <v>237</v>
      </c>
      <c r="R895" t="s">
        <v>231</v>
      </c>
      <c r="S895" t="s">
        <v>232</v>
      </c>
    </row>
    <row r="896" spans="1:19">
      <c r="A896" s="1" t="n">
        <v>34850</v>
      </c>
      <c r="B896" t="s">
        <v>314</v>
      </c>
      <c r="C896" t="n">
        <v>2</v>
      </c>
      <c r="D896" t="s">
        <v>228</v>
      </c>
      <c r="E896" t="s">
        <v>36</v>
      </c>
      <c r="F896" t="s">
        <v>229</v>
      </c>
      <c r="G896" t="s">
        <v>230</v>
      </c>
      <c r="H896" t="s">
        <v>231</v>
      </c>
      <c r="I896" t="s">
        <v>232</v>
      </c>
      <c r="J896" t="s">
        <v>277</v>
      </c>
      <c r="K896" t="s">
        <v>278</v>
      </c>
      <c r="L896" t="n">
        <v>331</v>
      </c>
      <c r="M896" t="n">
        <v>0.04</v>
      </c>
      <c r="N896" t="n">
        <v>37.6</v>
      </c>
      <c r="O896" t="s">
        <v>311</v>
      </c>
      <c r="P896" t="s">
        <v>270</v>
      </c>
      <c r="Q896" t="s">
        <v>237</v>
      </c>
      <c r="R896" t="s">
        <v>231</v>
      </c>
      <c r="S896" t="s">
        <v>232</v>
      </c>
    </row>
    <row r="897" spans="1:19">
      <c r="A897" s="1" t="n">
        <v>34850</v>
      </c>
      <c r="B897" t="s">
        <v>314</v>
      </c>
      <c r="C897" t="n">
        <v>3</v>
      </c>
      <c r="D897" t="s">
        <v>228</v>
      </c>
      <c r="E897" t="s">
        <v>36</v>
      </c>
      <c r="F897" t="s">
        <v>229</v>
      </c>
      <c r="G897" t="s">
        <v>230</v>
      </c>
      <c r="H897" t="s">
        <v>231</v>
      </c>
      <c r="I897" t="s">
        <v>232</v>
      </c>
      <c r="J897" t="s">
        <v>233</v>
      </c>
      <c r="K897" t="s">
        <v>234</v>
      </c>
      <c r="L897" t="n">
        <v>426</v>
      </c>
      <c r="M897" t="n">
        <v>0.19</v>
      </c>
      <c r="N897" t="n">
        <v>21.8</v>
      </c>
      <c r="O897" t="s">
        <v>311</v>
      </c>
      <c r="P897" t="s">
        <v>270</v>
      </c>
      <c r="Q897" t="s">
        <v>237</v>
      </c>
      <c r="R897" t="s">
        <v>231</v>
      </c>
      <c r="S897" t="s">
        <v>232</v>
      </c>
    </row>
    <row r="898" spans="1:19">
      <c r="A898" s="1" t="n">
        <v>34850</v>
      </c>
      <c r="B898" t="s">
        <v>314</v>
      </c>
      <c r="C898" t="n">
        <v>4</v>
      </c>
      <c r="D898" t="s">
        <v>228</v>
      </c>
      <c r="E898" t="s">
        <v>36</v>
      </c>
      <c r="F898" t="s">
        <v>229</v>
      </c>
      <c r="G898" t="s">
        <v>230</v>
      </c>
      <c r="H898" t="s">
        <v>231</v>
      </c>
      <c r="I898" t="s">
        <v>232</v>
      </c>
      <c r="J898" t="s">
        <v>312</v>
      </c>
      <c r="K898" t="s">
        <v>313</v>
      </c>
      <c r="L898" t="n">
        <v>292</v>
      </c>
      <c r="M898" t="n">
        <v>0.05</v>
      </c>
      <c r="N898" t="n">
        <v>44.4</v>
      </c>
      <c r="O898" t="s">
        <v>311</v>
      </c>
      <c r="P898" t="s">
        <v>270</v>
      </c>
      <c r="Q898" t="s">
        <v>237</v>
      </c>
      <c r="R898" t="s">
        <v>231</v>
      </c>
      <c r="S898" t="s">
        <v>232</v>
      </c>
    </row>
    <row r="899" spans="1:19">
      <c r="A899" s="1" t="n">
        <v>34850</v>
      </c>
      <c r="B899" t="s">
        <v>227</v>
      </c>
      <c r="C899" t="n">
        <v>1</v>
      </c>
      <c r="D899" t="s">
        <v>228</v>
      </c>
      <c r="E899" t="s">
        <v>36</v>
      </c>
      <c r="F899" t="s">
        <v>229</v>
      </c>
      <c r="G899" t="s">
        <v>230</v>
      </c>
      <c r="H899" t="s">
        <v>231</v>
      </c>
      <c r="I899" t="s">
        <v>232</v>
      </c>
      <c r="J899" t="s">
        <v>233</v>
      </c>
      <c r="K899" t="s">
        <v>234</v>
      </c>
      <c r="L899" t="n">
        <v>346</v>
      </c>
      <c r="M899" t="n">
        <v>0.07000000000000001</v>
      </c>
      <c r="N899" t="n">
        <v>32.6</v>
      </c>
      <c r="O899" t="s">
        <v>235</v>
      </c>
      <c r="P899" t="s">
        <v>236</v>
      </c>
      <c r="Q899" t="s">
        <v>237</v>
      </c>
      <c r="R899" t="s">
        <v>231</v>
      </c>
      <c r="S899" t="s">
        <v>232</v>
      </c>
    </row>
    <row r="900" spans="1:19">
      <c r="A900" s="1" t="n">
        <v>34850</v>
      </c>
      <c r="B900" t="s">
        <v>227</v>
      </c>
      <c r="C900" t="n">
        <v>5</v>
      </c>
      <c r="D900" t="s">
        <v>228</v>
      </c>
      <c r="E900" t="s">
        <v>36</v>
      </c>
      <c r="F900" t="s">
        <v>229</v>
      </c>
      <c r="G900" t="s">
        <v>230</v>
      </c>
      <c r="H900" t="s">
        <v>231</v>
      </c>
      <c r="I900" t="s">
        <v>232</v>
      </c>
      <c r="J900" t="s">
        <v>233</v>
      </c>
      <c r="K900" t="s">
        <v>234</v>
      </c>
      <c r="L900" t="n">
        <v>356</v>
      </c>
      <c r="M900" t="n">
        <v>0.02</v>
      </c>
      <c r="N900" t="n">
        <v>46.3</v>
      </c>
      <c r="O900" t="s">
        <v>235</v>
      </c>
      <c r="P900" t="s">
        <v>236</v>
      </c>
      <c r="Q900" t="s">
        <v>237</v>
      </c>
      <c r="R900" t="s">
        <v>231</v>
      </c>
      <c r="S900" t="s">
        <v>232</v>
      </c>
    </row>
    <row r="901" spans="1:19">
      <c r="A901" s="1" t="n">
        <v>34880</v>
      </c>
      <c r="B901" t="s">
        <v>314</v>
      </c>
      <c r="C901" t="n">
        <v>1</v>
      </c>
      <c r="D901" t="s">
        <v>228</v>
      </c>
      <c r="E901" t="s">
        <v>36</v>
      </c>
      <c r="F901" t="s">
        <v>229</v>
      </c>
      <c r="G901" t="s">
        <v>230</v>
      </c>
      <c r="H901" t="s">
        <v>231</v>
      </c>
      <c r="I901" t="s">
        <v>232</v>
      </c>
      <c r="J901" t="s">
        <v>277</v>
      </c>
      <c r="K901" t="s">
        <v>278</v>
      </c>
      <c r="L901" t="n">
        <v>301</v>
      </c>
      <c r="M901" t="n">
        <v>0.01</v>
      </c>
      <c r="N901" t="n">
        <v>54</v>
      </c>
      <c r="O901" t="s">
        <v>311</v>
      </c>
      <c r="P901" t="s">
        <v>270</v>
      </c>
      <c r="Q901" t="s">
        <v>237</v>
      </c>
      <c r="R901" t="s">
        <v>231</v>
      </c>
      <c r="S901" t="s">
        <v>232</v>
      </c>
    </row>
    <row r="902" spans="1:19">
      <c r="A902" s="1" t="n">
        <v>34880</v>
      </c>
      <c r="B902" t="s">
        <v>314</v>
      </c>
      <c r="C902" t="n">
        <v>2</v>
      </c>
      <c r="D902" t="s">
        <v>228</v>
      </c>
      <c r="E902" t="s">
        <v>36</v>
      </c>
      <c r="F902" t="s">
        <v>229</v>
      </c>
      <c r="G902" t="s">
        <v>230</v>
      </c>
      <c r="H902" t="s">
        <v>231</v>
      </c>
      <c r="I902" t="s">
        <v>232</v>
      </c>
      <c r="J902" t="s">
        <v>233</v>
      </c>
      <c r="K902" t="s">
        <v>234</v>
      </c>
      <c r="L902" t="n">
        <v>192</v>
      </c>
      <c r="M902" t="n">
        <v>0.21</v>
      </c>
      <c r="N902" t="n">
        <v>20.8</v>
      </c>
      <c r="O902" t="s">
        <v>311</v>
      </c>
      <c r="P902" t="s">
        <v>270</v>
      </c>
      <c r="Q902" t="s">
        <v>237</v>
      </c>
      <c r="R902" t="s">
        <v>231</v>
      </c>
      <c r="S902" t="s">
        <v>232</v>
      </c>
    </row>
    <row r="903" spans="1:19">
      <c r="A903" s="1" t="n">
        <v>34880</v>
      </c>
      <c r="B903" t="s">
        <v>227</v>
      </c>
      <c r="C903" t="n">
        <v>1</v>
      </c>
      <c r="D903" t="s">
        <v>228</v>
      </c>
      <c r="E903" t="s">
        <v>36</v>
      </c>
      <c r="F903" t="s">
        <v>229</v>
      </c>
      <c r="G903" t="s">
        <v>230</v>
      </c>
      <c r="H903" t="s">
        <v>231</v>
      </c>
      <c r="I903" t="s">
        <v>232</v>
      </c>
      <c r="J903" t="s">
        <v>233</v>
      </c>
      <c r="K903" t="s">
        <v>234</v>
      </c>
      <c r="L903" t="n">
        <v>370</v>
      </c>
      <c r="M903" t="n">
        <v>0.07000000000000001</v>
      </c>
      <c r="N903" t="n">
        <v>32.3</v>
      </c>
      <c r="O903" t="s">
        <v>235</v>
      </c>
      <c r="P903" t="s">
        <v>236</v>
      </c>
      <c r="Q903" t="s">
        <v>237</v>
      </c>
      <c r="R903" t="s">
        <v>231</v>
      </c>
      <c r="S903" t="s">
        <v>232</v>
      </c>
    </row>
    <row r="904" spans="1:19">
      <c r="A904" s="1" t="n">
        <v>34880</v>
      </c>
      <c r="B904" t="s">
        <v>227</v>
      </c>
      <c r="C904" t="n">
        <v>3</v>
      </c>
      <c r="D904" t="s">
        <v>228</v>
      </c>
      <c r="E904" t="s">
        <v>36</v>
      </c>
      <c r="F904" t="s">
        <v>229</v>
      </c>
      <c r="G904" t="s">
        <v>230</v>
      </c>
      <c r="H904" t="s">
        <v>231</v>
      </c>
      <c r="I904" t="s">
        <v>232</v>
      </c>
      <c r="J904" t="s">
        <v>233</v>
      </c>
      <c r="K904" t="s">
        <v>234</v>
      </c>
      <c r="L904" t="n">
        <v>485</v>
      </c>
      <c r="M904" t="n">
        <v>0.02</v>
      </c>
      <c r="N904" t="n">
        <v>46.1</v>
      </c>
      <c r="O904" t="s">
        <v>235</v>
      </c>
      <c r="P904" t="s">
        <v>236</v>
      </c>
      <c r="Q904" t="s">
        <v>237</v>
      </c>
      <c r="R904" t="s">
        <v>231</v>
      </c>
      <c r="S904" t="s">
        <v>232</v>
      </c>
    </row>
    <row r="905" spans="1:19">
      <c r="A905" s="1" t="n">
        <v>34880</v>
      </c>
      <c r="B905" t="s">
        <v>250</v>
      </c>
      <c r="C905" t="n">
        <v>1</v>
      </c>
      <c r="D905" t="s">
        <v>238</v>
      </c>
      <c r="E905" t="s">
        <v>239</v>
      </c>
      <c r="F905" t="s">
        <v>229</v>
      </c>
      <c r="G905" t="s">
        <v>230</v>
      </c>
      <c r="H905" t="s">
        <v>231</v>
      </c>
      <c r="I905" t="s">
        <v>232</v>
      </c>
      <c r="J905" t="s">
        <v>283</v>
      </c>
      <c r="K905" t="s">
        <v>284</v>
      </c>
      <c r="L905" t="n">
        <v>31</v>
      </c>
      <c r="M905" t="n">
        <v>0</v>
      </c>
      <c r="N905" t="n">
        <v>0</v>
      </c>
    </row>
    <row r="906" spans="1:19">
      <c r="A906" s="1" t="n">
        <v>34880</v>
      </c>
      <c r="B906" t="s">
        <v>250</v>
      </c>
      <c r="C906" t="n">
        <v>2</v>
      </c>
      <c r="D906" t="s">
        <v>238</v>
      </c>
      <c r="E906" t="s">
        <v>239</v>
      </c>
      <c r="F906" t="s">
        <v>229</v>
      </c>
      <c r="G906" t="s">
        <v>230</v>
      </c>
      <c r="H906" t="s">
        <v>231</v>
      </c>
      <c r="I906" t="s">
        <v>232</v>
      </c>
      <c r="J906" t="s">
        <v>295</v>
      </c>
      <c r="K906" t="s">
        <v>296</v>
      </c>
      <c r="L906" t="n">
        <v>30</v>
      </c>
      <c r="M906" t="n">
        <v>0</v>
      </c>
      <c r="N906" t="n">
        <v>0</v>
      </c>
    </row>
    <row r="907" spans="1:19">
      <c r="A907" s="1" t="n">
        <v>34911</v>
      </c>
      <c r="B907" t="s">
        <v>314</v>
      </c>
      <c r="C907" t="n">
        <v>1</v>
      </c>
      <c r="D907" t="s">
        <v>228</v>
      </c>
      <c r="E907" t="s">
        <v>36</v>
      </c>
      <c r="F907" t="s">
        <v>229</v>
      </c>
      <c r="G907" t="s">
        <v>230</v>
      </c>
      <c r="H907" t="s">
        <v>231</v>
      </c>
      <c r="I907" t="s">
        <v>232</v>
      </c>
      <c r="J907" t="s">
        <v>277</v>
      </c>
      <c r="K907" t="s">
        <v>278</v>
      </c>
      <c r="L907" t="n">
        <v>647</v>
      </c>
      <c r="M907" t="n">
        <v>0.05</v>
      </c>
      <c r="N907" t="n">
        <v>54.4</v>
      </c>
      <c r="O907" t="s">
        <v>311</v>
      </c>
      <c r="P907" t="s">
        <v>270</v>
      </c>
      <c r="Q907" t="s">
        <v>237</v>
      </c>
      <c r="R907" t="s">
        <v>231</v>
      </c>
      <c r="S907" t="s">
        <v>232</v>
      </c>
    </row>
    <row r="908" spans="1:19">
      <c r="A908" s="1" t="n">
        <v>34911</v>
      </c>
      <c r="B908" t="s">
        <v>314</v>
      </c>
      <c r="C908" t="n">
        <v>2</v>
      </c>
      <c r="D908" t="s">
        <v>228</v>
      </c>
      <c r="E908" t="s">
        <v>36</v>
      </c>
      <c r="F908" t="s">
        <v>229</v>
      </c>
      <c r="G908" t="s">
        <v>230</v>
      </c>
      <c r="H908" t="s">
        <v>231</v>
      </c>
      <c r="I908" t="s">
        <v>232</v>
      </c>
      <c r="J908" t="s">
        <v>233</v>
      </c>
      <c r="K908" t="s">
        <v>234</v>
      </c>
      <c r="L908" t="n">
        <v>468</v>
      </c>
      <c r="M908" t="n">
        <v>0.03</v>
      </c>
      <c r="N908" t="n">
        <v>46.7</v>
      </c>
      <c r="O908" t="s">
        <v>311</v>
      </c>
      <c r="P908" t="s">
        <v>270</v>
      </c>
      <c r="Q908" t="s">
        <v>237</v>
      </c>
      <c r="R908" t="s">
        <v>231</v>
      </c>
      <c r="S908" t="s">
        <v>232</v>
      </c>
    </row>
    <row r="909" spans="1:19">
      <c r="A909" s="1" t="n">
        <v>34911</v>
      </c>
      <c r="B909" t="s">
        <v>314</v>
      </c>
      <c r="C909" t="n">
        <v>3</v>
      </c>
      <c r="D909" t="s">
        <v>228</v>
      </c>
      <c r="E909" t="s">
        <v>36</v>
      </c>
      <c r="F909" t="s">
        <v>229</v>
      </c>
      <c r="G909" t="s">
        <v>230</v>
      </c>
      <c r="H909" t="s">
        <v>231</v>
      </c>
      <c r="I909" t="s">
        <v>232</v>
      </c>
      <c r="J909" t="s">
        <v>233</v>
      </c>
      <c r="K909" t="s">
        <v>234</v>
      </c>
      <c r="L909" t="n">
        <v>268</v>
      </c>
      <c r="M909" t="n">
        <v>0.21</v>
      </c>
      <c r="N909" t="n">
        <v>21.2</v>
      </c>
      <c r="O909" t="s">
        <v>311</v>
      </c>
      <c r="P909" t="s">
        <v>270</v>
      </c>
      <c r="Q909" t="s">
        <v>237</v>
      </c>
      <c r="R909" t="s">
        <v>231</v>
      </c>
      <c r="S909" t="s">
        <v>232</v>
      </c>
    </row>
    <row r="910" spans="1:19">
      <c r="A910" s="1" t="n">
        <v>34911</v>
      </c>
      <c r="B910" t="s">
        <v>314</v>
      </c>
      <c r="C910" t="n">
        <v>4</v>
      </c>
      <c r="D910" t="s">
        <v>228</v>
      </c>
      <c r="E910" t="s">
        <v>36</v>
      </c>
      <c r="F910" t="s">
        <v>229</v>
      </c>
      <c r="G910" t="s">
        <v>230</v>
      </c>
      <c r="H910" t="s">
        <v>231</v>
      </c>
      <c r="I910" t="s">
        <v>232</v>
      </c>
      <c r="J910" t="s">
        <v>233</v>
      </c>
      <c r="K910" t="s">
        <v>234</v>
      </c>
      <c r="L910" t="n">
        <v>257</v>
      </c>
      <c r="M910" t="n">
        <v>0.21</v>
      </c>
      <c r="N910" t="n">
        <v>20.7</v>
      </c>
      <c r="O910" t="s">
        <v>311</v>
      </c>
      <c r="P910" t="s">
        <v>270</v>
      </c>
      <c r="Q910" t="s">
        <v>237</v>
      </c>
      <c r="R910" t="s">
        <v>231</v>
      </c>
      <c r="S910" t="s">
        <v>232</v>
      </c>
    </row>
    <row r="911" spans="1:19">
      <c r="A911" s="1" t="n">
        <v>34911</v>
      </c>
      <c r="B911" t="s">
        <v>314</v>
      </c>
      <c r="C911" t="n">
        <v>5</v>
      </c>
      <c r="D911" t="s">
        <v>228</v>
      </c>
      <c r="E911" t="s">
        <v>36</v>
      </c>
      <c r="F911" t="s">
        <v>229</v>
      </c>
      <c r="G911" t="s">
        <v>230</v>
      </c>
      <c r="H911" t="s">
        <v>231</v>
      </c>
      <c r="I911" t="s">
        <v>232</v>
      </c>
      <c r="J911" t="s">
        <v>233</v>
      </c>
      <c r="K911" t="s">
        <v>234</v>
      </c>
      <c r="L911" t="n">
        <v>421</v>
      </c>
      <c r="M911" t="n">
        <v>0.04</v>
      </c>
      <c r="N911" t="n">
        <v>45.4</v>
      </c>
      <c r="O911" t="s">
        <v>311</v>
      </c>
      <c r="P911" t="s">
        <v>270</v>
      </c>
      <c r="Q911" t="s">
        <v>237</v>
      </c>
      <c r="R911" t="s">
        <v>231</v>
      </c>
      <c r="S911" t="s">
        <v>232</v>
      </c>
    </row>
    <row r="912" spans="1:19">
      <c r="A912" s="1" t="n">
        <v>34911</v>
      </c>
      <c r="B912" t="s">
        <v>314</v>
      </c>
      <c r="C912" t="n">
        <v>6</v>
      </c>
      <c r="D912" t="s">
        <v>228</v>
      </c>
      <c r="E912" t="s">
        <v>36</v>
      </c>
      <c r="F912" t="s">
        <v>229</v>
      </c>
      <c r="G912" t="s">
        <v>230</v>
      </c>
      <c r="H912" t="s">
        <v>231</v>
      </c>
      <c r="I912" t="s">
        <v>232</v>
      </c>
      <c r="J912" t="s">
        <v>244</v>
      </c>
      <c r="K912" t="s">
        <v>304</v>
      </c>
      <c r="L912" t="n">
        <v>289</v>
      </c>
      <c r="M912" t="n">
        <v>1.06</v>
      </c>
      <c r="N912" t="n">
        <v>33.5</v>
      </c>
      <c r="O912" t="s">
        <v>311</v>
      </c>
      <c r="P912" t="s">
        <v>270</v>
      </c>
      <c r="Q912" t="s">
        <v>237</v>
      </c>
      <c r="R912" t="s">
        <v>231</v>
      </c>
      <c r="S912" t="s">
        <v>232</v>
      </c>
    </row>
    <row r="913" spans="1:19">
      <c r="A913" s="1" t="n">
        <v>34911</v>
      </c>
      <c r="B913" t="s">
        <v>227</v>
      </c>
      <c r="C913" t="n">
        <v>1</v>
      </c>
      <c r="D913" t="s">
        <v>228</v>
      </c>
      <c r="E913" t="s">
        <v>36</v>
      </c>
      <c r="F913" t="s">
        <v>229</v>
      </c>
      <c r="G913" t="s">
        <v>230</v>
      </c>
      <c r="H913" t="s">
        <v>231</v>
      </c>
      <c r="I913" t="s">
        <v>232</v>
      </c>
      <c r="J913" t="s">
        <v>233</v>
      </c>
      <c r="K913" t="s">
        <v>234</v>
      </c>
      <c r="L913" t="n">
        <v>184</v>
      </c>
      <c r="M913" t="n">
        <v>0.07000000000000001</v>
      </c>
      <c r="N913" t="n">
        <v>32.4</v>
      </c>
      <c r="O913" t="s">
        <v>235</v>
      </c>
      <c r="P913" t="s">
        <v>236</v>
      </c>
      <c r="Q913" t="s">
        <v>237</v>
      </c>
      <c r="R913" t="s">
        <v>231</v>
      </c>
      <c r="S913" t="s">
        <v>232</v>
      </c>
    </row>
    <row r="914" spans="1:19">
      <c r="A914" s="1" t="n">
        <v>34911</v>
      </c>
      <c r="B914" t="s">
        <v>227</v>
      </c>
      <c r="C914" t="n">
        <v>3</v>
      </c>
      <c r="D914" t="s">
        <v>228</v>
      </c>
      <c r="E914" t="s">
        <v>36</v>
      </c>
      <c r="F914" t="s">
        <v>229</v>
      </c>
      <c r="G914" t="s">
        <v>230</v>
      </c>
      <c r="H914" t="s">
        <v>231</v>
      </c>
      <c r="I914" t="s">
        <v>232</v>
      </c>
      <c r="J914" t="s">
        <v>233</v>
      </c>
      <c r="K914" t="s">
        <v>234</v>
      </c>
      <c r="L914" t="n">
        <v>162</v>
      </c>
      <c r="M914" t="n">
        <v>0.07000000000000001</v>
      </c>
      <c r="N914" t="n">
        <v>32.4</v>
      </c>
      <c r="O914" t="s">
        <v>235</v>
      </c>
      <c r="P914" t="s">
        <v>236</v>
      </c>
      <c r="Q914" t="s">
        <v>237</v>
      </c>
      <c r="R914" t="s">
        <v>231</v>
      </c>
      <c r="S914" t="s">
        <v>232</v>
      </c>
    </row>
    <row r="915" spans="1:19">
      <c r="A915" s="1" t="n">
        <v>34911</v>
      </c>
      <c r="B915" t="s">
        <v>227</v>
      </c>
      <c r="C915" t="n">
        <v>5</v>
      </c>
      <c r="D915" t="s">
        <v>315</v>
      </c>
      <c r="E915" t="s">
        <v>316</v>
      </c>
      <c r="F915" t="s">
        <v>229</v>
      </c>
      <c r="G915" t="s">
        <v>230</v>
      </c>
      <c r="H915" t="s">
        <v>231</v>
      </c>
      <c r="I915" t="s">
        <v>232</v>
      </c>
      <c r="J915" t="s">
        <v>233</v>
      </c>
      <c r="K915" t="s">
        <v>234</v>
      </c>
      <c r="L915" t="n">
        <v>249</v>
      </c>
      <c r="M915" t="n">
        <v>0</v>
      </c>
      <c r="N915" t="n">
        <v>0</v>
      </c>
      <c r="O915" t="s">
        <v>235</v>
      </c>
      <c r="P915" t="s">
        <v>236</v>
      </c>
      <c r="Q915" t="s">
        <v>237</v>
      </c>
      <c r="R915" t="s">
        <v>231</v>
      </c>
      <c r="S915" t="s">
        <v>232</v>
      </c>
    </row>
    <row r="916" spans="1:19">
      <c r="A916" s="1" t="n">
        <v>34911</v>
      </c>
      <c r="B916" t="s">
        <v>227</v>
      </c>
      <c r="C916" t="n">
        <v>6</v>
      </c>
      <c r="D916" t="s">
        <v>228</v>
      </c>
      <c r="E916" t="s">
        <v>36</v>
      </c>
      <c r="F916" t="s">
        <v>229</v>
      </c>
      <c r="G916" t="s">
        <v>230</v>
      </c>
      <c r="H916" t="s">
        <v>231</v>
      </c>
      <c r="I916" t="s">
        <v>232</v>
      </c>
      <c r="J916" t="s">
        <v>233</v>
      </c>
      <c r="K916" t="s">
        <v>234</v>
      </c>
      <c r="L916" t="n">
        <v>343</v>
      </c>
      <c r="M916" t="n">
        <v>0.07000000000000001</v>
      </c>
      <c r="N916" t="n">
        <v>32.5</v>
      </c>
      <c r="O916" t="s">
        <v>235</v>
      </c>
      <c r="P916" t="s">
        <v>236</v>
      </c>
      <c r="Q916" t="s">
        <v>237</v>
      </c>
      <c r="R916" t="s">
        <v>231</v>
      </c>
      <c r="S916" t="s">
        <v>232</v>
      </c>
    </row>
    <row r="917" spans="1:19">
      <c r="A917" s="1" t="n">
        <v>34911</v>
      </c>
      <c r="B917" t="s">
        <v>227</v>
      </c>
      <c r="C917" t="n">
        <v>7</v>
      </c>
      <c r="D917" t="s">
        <v>228</v>
      </c>
      <c r="E917" t="s">
        <v>36</v>
      </c>
      <c r="F917" t="s">
        <v>229</v>
      </c>
      <c r="G917" t="s">
        <v>230</v>
      </c>
      <c r="H917" t="s">
        <v>231</v>
      </c>
      <c r="I917" t="s">
        <v>232</v>
      </c>
      <c r="J917" t="s">
        <v>233</v>
      </c>
      <c r="K917" t="s">
        <v>234</v>
      </c>
      <c r="L917" t="n">
        <v>345</v>
      </c>
      <c r="M917" t="n">
        <v>0.02</v>
      </c>
      <c r="N917" t="n">
        <v>46.5</v>
      </c>
      <c r="O917" t="s">
        <v>235</v>
      </c>
      <c r="P917" t="s">
        <v>236</v>
      </c>
      <c r="Q917" t="s">
        <v>237</v>
      </c>
      <c r="R917" t="s">
        <v>231</v>
      </c>
      <c r="S917" t="s">
        <v>232</v>
      </c>
    </row>
    <row r="918" spans="1:19">
      <c r="A918" s="1" t="n">
        <v>34911</v>
      </c>
      <c r="B918" t="s">
        <v>227</v>
      </c>
      <c r="C918" t="n">
        <v>8</v>
      </c>
      <c r="D918" t="s">
        <v>228</v>
      </c>
      <c r="E918" t="s">
        <v>36</v>
      </c>
      <c r="F918" t="s">
        <v>229</v>
      </c>
      <c r="G918" t="s">
        <v>230</v>
      </c>
      <c r="H918" t="s">
        <v>231</v>
      </c>
      <c r="I918" t="s">
        <v>232</v>
      </c>
      <c r="J918" t="s">
        <v>233</v>
      </c>
      <c r="K918" t="s">
        <v>234</v>
      </c>
      <c r="L918" t="n">
        <v>178</v>
      </c>
      <c r="M918" t="n">
        <v>0.02</v>
      </c>
      <c r="N918" t="n">
        <v>46.6</v>
      </c>
      <c r="O918" t="s">
        <v>235</v>
      </c>
      <c r="P918" t="s">
        <v>236</v>
      </c>
      <c r="Q918" t="s">
        <v>237</v>
      </c>
      <c r="R918" t="s">
        <v>231</v>
      </c>
      <c r="S918" t="s">
        <v>232</v>
      </c>
    </row>
    <row r="919" spans="1:19">
      <c r="A919" s="1" t="n">
        <v>34911</v>
      </c>
      <c r="B919" t="s">
        <v>227</v>
      </c>
      <c r="C919" t="n">
        <v>9</v>
      </c>
      <c r="D919" t="s">
        <v>228</v>
      </c>
      <c r="E919" t="s">
        <v>36</v>
      </c>
      <c r="F919" t="s">
        <v>229</v>
      </c>
      <c r="G919" t="s">
        <v>230</v>
      </c>
      <c r="H919" t="s">
        <v>231</v>
      </c>
      <c r="I919" t="s">
        <v>232</v>
      </c>
      <c r="J919" t="s">
        <v>233</v>
      </c>
      <c r="K919" t="s">
        <v>234</v>
      </c>
      <c r="L919" t="n">
        <v>197</v>
      </c>
      <c r="M919" t="n">
        <v>0.02</v>
      </c>
      <c r="N919" t="n">
        <v>46.6</v>
      </c>
      <c r="O919" t="s">
        <v>235</v>
      </c>
      <c r="P919" t="s">
        <v>236</v>
      </c>
      <c r="Q919" t="s">
        <v>237</v>
      </c>
      <c r="R919" t="s">
        <v>231</v>
      </c>
      <c r="S919" t="s">
        <v>232</v>
      </c>
    </row>
    <row r="920" spans="1:19">
      <c r="A920" s="1" t="n">
        <v>34911</v>
      </c>
      <c r="B920" t="s">
        <v>227</v>
      </c>
      <c r="C920" t="n">
        <v>10</v>
      </c>
      <c r="D920" t="s">
        <v>228</v>
      </c>
      <c r="E920" t="s">
        <v>36</v>
      </c>
      <c r="F920" t="s">
        <v>229</v>
      </c>
      <c r="G920" t="s">
        <v>230</v>
      </c>
      <c r="H920" t="s">
        <v>231</v>
      </c>
      <c r="I920" t="s">
        <v>232</v>
      </c>
      <c r="J920" t="s">
        <v>318</v>
      </c>
      <c r="K920" t="s">
        <v>319</v>
      </c>
      <c r="L920" t="n">
        <v>346</v>
      </c>
      <c r="M920" t="n">
        <v>0.1</v>
      </c>
      <c r="N920" t="n">
        <v>40.1</v>
      </c>
      <c r="O920" t="s">
        <v>235</v>
      </c>
      <c r="P920" t="s">
        <v>236</v>
      </c>
      <c r="Q920" t="s">
        <v>237</v>
      </c>
      <c r="R920" t="s">
        <v>231</v>
      </c>
      <c r="S920" t="s">
        <v>232</v>
      </c>
    </row>
    <row r="921" spans="1:19">
      <c r="A921" s="1" t="n">
        <v>34942</v>
      </c>
      <c r="B921" t="s">
        <v>314</v>
      </c>
      <c r="C921" t="n">
        <v>1</v>
      </c>
      <c r="D921" t="s">
        <v>228</v>
      </c>
      <c r="E921" t="s">
        <v>36</v>
      </c>
      <c r="F921" t="s">
        <v>229</v>
      </c>
      <c r="G921" t="s">
        <v>230</v>
      </c>
      <c r="H921" t="s">
        <v>231</v>
      </c>
      <c r="I921" t="s">
        <v>232</v>
      </c>
      <c r="J921" t="s">
        <v>233</v>
      </c>
      <c r="K921" t="s">
        <v>234</v>
      </c>
      <c r="L921" t="n">
        <v>235</v>
      </c>
      <c r="M921" t="n">
        <v>0.22</v>
      </c>
      <c r="N921" t="n">
        <v>21</v>
      </c>
      <c r="O921" t="s">
        <v>311</v>
      </c>
      <c r="P921" t="s">
        <v>270</v>
      </c>
      <c r="Q921" t="s">
        <v>237</v>
      </c>
      <c r="R921" t="s">
        <v>231</v>
      </c>
      <c r="S921" t="s">
        <v>232</v>
      </c>
    </row>
    <row r="922" spans="1:19">
      <c r="A922" s="1" t="n">
        <v>34942</v>
      </c>
      <c r="B922" t="s">
        <v>314</v>
      </c>
      <c r="C922" t="n">
        <v>2</v>
      </c>
      <c r="D922" t="s">
        <v>228</v>
      </c>
      <c r="E922" t="s">
        <v>36</v>
      </c>
      <c r="F922" t="s">
        <v>229</v>
      </c>
      <c r="G922" t="s">
        <v>230</v>
      </c>
      <c r="H922" t="s">
        <v>231</v>
      </c>
      <c r="I922" t="s">
        <v>232</v>
      </c>
      <c r="J922" t="s">
        <v>233</v>
      </c>
      <c r="K922" t="s">
        <v>234</v>
      </c>
      <c r="L922" t="n">
        <v>475</v>
      </c>
      <c r="M922" t="n">
        <v>0.04</v>
      </c>
      <c r="N922" t="n">
        <v>43.7</v>
      </c>
      <c r="O922" t="s">
        <v>311</v>
      </c>
      <c r="P922" t="s">
        <v>270</v>
      </c>
      <c r="Q922" t="s">
        <v>237</v>
      </c>
      <c r="R922" t="s">
        <v>231</v>
      </c>
      <c r="S922" t="s">
        <v>232</v>
      </c>
    </row>
    <row r="923" spans="1:19">
      <c r="A923" s="1" t="n">
        <v>34942</v>
      </c>
      <c r="B923" t="s">
        <v>314</v>
      </c>
      <c r="C923" t="n">
        <v>3</v>
      </c>
      <c r="D923" t="s">
        <v>228</v>
      </c>
      <c r="E923" t="s">
        <v>36</v>
      </c>
      <c r="F923" t="s">
        <v>229</v>
      </c>
      <c r="G923" t="s">
        <v>230</v>
      </c>
      <c r="H923" t="s">
        <v>231</v>
      </c>
      <c r="I923" t="s">
        <v>232</v>
      </c>
      <c r="J923" t="s">
        <v>233</v>
      </c>
      <c r="K923" t="s">
        <v>234</v>
      </c>
      <c r="L923" t="n">
        <v>200</v>
      </c>
      <c r="M923" t="n">
        <v>0.21</v>
      </c>
      <c r="N923" t="n">
        <v>20.7</v>
      </c>
      <c r="O923" t="s">
        <v>311</v>
      </c>
      <c r="P923" t="s">
        <v>270</v>
      </c>
      <c r="Q923" t="s">
        <v>237</v>
      </c>
      <c r="R923" t="s">
        <v>231</v>
      </c>
      <c r="S923" t="s">
        <v>232</v>
      </c>
    </row>
    <row r="924" spans="1:19">
      <c r="A924" s="1" t="n">
        <v>34942</v>
      </c>
      <c r="B924" t="s">
        <v>314</v>
      </c>
      <c r="C924" t="n">
        <v>4</v>
      </c>
      <c r="D924" t="s">
        <v>228</v>
      </c>
      <c r="E924" t="s">
        <v>36</v>
      </c>
      <c r="F924" t="s">
        <v>229</v>
      </c>
      <c r="G924" t="s">
        <v>230</v>
      </c>
      <c r="H924" t="s">
        <v>231</v>
      </c>
      <c r="I924" t="s">
        <v>232</v>
      </c>
      <c r="J924" t="s">
        <v>233</v>
      </c>
      <c r="K924" t="s">
        <v>234</v>
      </c>
      <c r="L924" t="n">
        <v>459</v>
      </c>
      <c r="M924" t="n">
        <v>0.01</v>
      </c>
      <c r="N924" t="n">
        <v>46.3</v>
      </c>
      <c r="O924" t="s">
        <v>311</v>
      </c>
      <c r="P924" t="s">
        <v>270</v>
      </c>
      <c r="Q924" t="s">
        <v>237</v>
      </c>
      <c r="R924" t="s">
        <v>231</v>
      </c>
      <c r="S924" t="s">
        <v>232</v>
      </c>
    </row>
    <row r="925" spans="1:19">
      <c r="A925" s="1" t="n">
        <v>34942</v>
      </c>
      <c r="B925" t="s">
        <v>314</v>
      </c>
      <c r="C925" t="n">
        <v>5</v>
      </c>
      <c r="D925" t="s">
        <v>228</v>
      </c>
      <c r="E925" t="s">
        <v>36</v>
      </c>
      <c r="F925" t="s">
        <v>229</v>
      </c>
      <c r="G925" t="s">
        <v>230</v>
      </c>
      <c r="H925" t="s">
        <v>231</v>
      </c>
      <c r="I925" t="s">
        <v>232</v>
      </c>
      <c r="J925" t="s">
        <v>244</v>
      </c>
      <c r="K925" t="s">
        <v>304</v>
      </c>
      <c r="L925" t="n">
        <v>402</v>
      </c>
      <c r="M925" t="n">
        <v>1.06</v>
      </c>
      <c r="N925" t="n">
        <v>33.4</v>
      </c>
      <c r="O925" t="s">
        <v>311</v>
      </c>
      <c r="P925" t="s">
        <v>270</v>
      </c>
      <c r="Q925" t="s">
        <v>237</v>
      </c>
      <c r="R925" t="s">
        <v>231</v>
      </c>
      <c r="S925" t="s">
        <v>232</v>
      </c>
    </row>
    <row r="926" spans="1:19">
      <c r="A926" s="1" t="n">
        <v>34942</v>
      </c>
      <c r="B926" t="s">
        <v>227</v>
      </c>
      <c r="C926" t="n">
        <v>1</v>
      </c>
      <c r="D926" t="s">
        <v>228</v>
      </c>
      <c r="E926" t="s">
        <v>36</v>
      </c>
      <c r="F926" t="s">
        <v>229</v>
      </c>
      <c r="G926" t="s">
        <v>230</v>
      </c>
      <c r="H926" t="s">
        <v>231</v>
      </c>
      <c r="I926" t="s">
        <v>232</v>
      </c>
      <c r="J926" t="s">
        <v>233</v>
      </c>
      <c r="K926" t="s">
        <v>234</v>
      </c>
      <c r="L926" t="n">
        <v>188</v>
      </c>
      <c r="M926" t="n">
        <v>0.02</v>
      </c>
      <c r="N926" t="n">
        <v>46.3</v>
      </c>
      <c r="O926" t="s">
        <v>235</v>
      </c>
      <c r="P926" t="s">
        <v>236</v>
      </c>
      <c r="Q926" t="s">
        <v>237</v>
      </c>
      <c r="R926" t="s">
        <v>231</v>
      </c>
      <c r="S926" t="s">
        <v>232</v>
      </c>
    </row>
    <row r="927" spans="1:19">
      <c r="A927" s="1" t="n">
        <v>34942</v>
      </c>
      <c r="B927" t="s">
        <v>227</v>
      </c>
      <c r="C927" t="n">
        <v>3</v>
      </c>
      <c r="D927" t="s">
        <v>257</v>
      </c>
      <c r="E927" t="s">
        <v>258</v>
      </c>
      <c r="F927" t="s">
        <v>229</v>
      </c>
      <c r="G927" t="s">
        <v>230</v>
      </c>
      <c r="H927" t="s">
        <v>231</v>
      </c>
      <c r="I927" t="s">
        <v>232</v>
      </c>
      <c r="J927" t="s">
        <v>233</v>
      </c>
      <c r="K927" t="s">
        <v>234</v>
      </c>
      <c r="L927" t="n">
        <v>200</v>
      </c>
      <c r="M927" t="n">
        <v>0.1</v>
      </c>
      <c r="N927" t="n">
        <v>0</v>
      </c>
    </row>
    <row r="928" spans="1:19">
      <c r="A928" s="1" t="n">
        <v>34942</v>
      </c>
      <c r="B928" t="s">
        <v>227</v>
      </c>
      <c r="C928" t="n">
        <v>5</v>
      </c>
      <c r="D928" t="s">
        <v>228</v>
      </c>
      <c r="E928" t="s">
        <v>36</v>
      </c>
      <c r="F928" t="s">
        <v>229</v>
      </c>
      <c r="G928" t="s">
        <v>230</v>
      </c>
      <c r="H928" t="s">
        <v>231</v>
      </c>
      <c r="I928" t="s">
        <v>232</v>
      </c>
      <c r="J928" t="s">
        <v>233</v>
      </c>
      <c r="K928" t="s">
        <v>234</v>
      </c>
      <c r="L928" t="n">
        <v>200</v>
      </c>
      <c r="M928" t="n">
        <v>0.07000000000000001</v>
      </c>
      <c r="N928" t="n">
        <v>32.4</v>
      </c>
      <c r="O928" t="s">
        <v>235</v>
      </c>
      <c r="P928" t="s">
        <v>236</v>
      </c>
      <c r="Q928" t="s">
        <v>237</v>
      </c>
      <c r="R928" t="s">
        <v>231</v>
      </c>
      <c r="S928" t="s">
        <v>232</v>
      </c>
    </row>
    <row r="929" spans="1:19">
      <c r="A929" s="1" t="n">
        <v>34942</v>
      </c>
      <c r="B929" t="s">
        <v>227</v>
      </c>
      <c r="C929" t="n">
        <v>6</v>
      </c>
      <c r="D929" t="s">
        <v>228</v>
      </c>
      <c r="E929" t="s">
        <v>36</v>
      </c>
      <c r="F929" t="s">
        <v>229</v>
      </c>
      <c r="G929" t="s">
        <v>230</v>
      </c>
      <c r="H929" t="s">
        <v>231</v>
      </c>
      <c r="I929" t="s">
        <v>232</v>
      </c>
      <c r="J929" t="s">
        <v>233</v>
      </c>
      <c r="K929" t="s">
        <v>234</v>
      </c>
      <c r="L929" t="n">
        <v>358</v>
      </c>
      <c r="M929" t="n">
        <v>0.07000000000000001</v>
      </c>
      <c r="N929" t="n">
        <v>33.2</v>
      </c>
      <c r="O929" t="s">
        <v>235</v>
      </c>
      <c r="P929" t="s">
        <v>236</v>
      </c>
      <c r="Q929" t="s">
        <v>237</v>
      </c>
      <c r="R929" t="s">
        <v>231</v>
      </c>
      <c r="S929" t="s">
        <v>232</v>
      </c>
    </row>
    <row r="930" spans="1:19">
      <c r="A930" s="1" t="n">
        <v>34942</v>
      </c>
      <c r="B930" t="s">
        <v>227</v>
      </c>
      <c r="C930" t="n">
        <v>7</v>
      </c>
      <c r="D930" t="s">
        <v>228</v>
      </c>
      <c r="E930" t="s">
        <v>36</v>
      </c>
      <c r="F930" t="s">
        <v>229</v>
      </c>
      <c r="G930" t="s">
        <v>230</v>
      </c>
      <c r="H930" t="s">
        <v>231</v>
      </c>
      <c r="I930" t="s">
        <v>232</v>
      </c>
      <c r="J930" t="s">
        <v>233</v>
      </c>
      <c r="K930" t="s">
        <v>234</v>
      </c>
      <c r="L930" t="n">
        <v>209</v>
      </c>
      <c r="M930" t="n">
        <v>0.1</v>
      </c>
      <c r="N930" t="n">
        <v>32.3</v>
      </c>
      <c r="O930" t="s">
        <v>235</v>
      </c>
      <c r="P930" t="s">
        <v>236</v>
      </c>
      <c r="Q930" t="s">
        <v>237</v>
      </c>
      <c r="R930" t="s">
        <v>231</v>
      </c>
      <c r="S930" t="s">
        <v>232</v>
      </c>
    </row>
    <row r="931" spans="1:19">
      <c r="A931" s="1" t="n">
        <v>34942</v>
      </c>
      <c r="B931" t="s">
        <v>227</v>
      </c>
      <c r="C931" t="n">
        <v>8</v>
      </c>
      <c r="D931" t="s">
        <v>228</v>
      </c>
      <c r="E931" t="s">
        <v>36</v>
      </c>
      <c r="F931" t="s">
        <v>229</v>
      </c>
      <c r="G931" t="s">
        <v>230</v>
      </c>
      <c r="H931" t="s">
        <v>231</v>
      </c>
      <c r="I931" t="s">
        <v>232</v>
      </c>
      <c r="J931" t="s">
        <v>233</v>
      </c>
      <c r="K931" t="s">
        <v>234</v>
      </c>
      <c r="L931" t="n">
        <v>169</v>
      </c>
      <c r="M931" t="n">
        <v>0.04</v>
      </c>
      <c r="N931" t="n">
        <v>38.5</v>
      </c>
      <c r="O931" t="s">
        <v>235</v>
      </c>
      <c r="P931" t="s">
        <v>236</v>
      </c>
      <c r="Q931" t="s">
        <v>237</v>
      </c>
      <c r="R931" t="s">
        <v>231</v>
      </c>
      <c r="S931" t="s">
        <v>232</v>
      </c>
    </row>
    <row r="932" spans="1:19">
      <c r="A932" s="1" t="n">
        <v>34942</v>
      </c>
      <c r="B932" t="s">
        <v>227</v>
      </c>
      <c r="C932" t="n">
        <v>9</v>
      </c>
      <c r="D932" t="s">
        <v>228</v>
      </c>
      <c r="E932" t="s">
        <v>36</v>
      </c>
      <c r="F932" t="s">
        <v>229</v>
      </c>
      <c r="G932" t="s">
        <v>230</v>
      </c>
      <c r="H932" t="s">
        <v>231</v>
      </c>
      <c r="I932" t="s">
        <v>232</v>
      </c>
      <c r="J932" t="s">
        <v>233</v>
      </c>
      <c r="K932" t="s">
        <v>234</v>
      </c>
      <c r="L932" t="n">
        <v>217</v>
      </c>
      <c r="M932" t="n">
        <v>0.02</v>
      </c>
      <c r="N932" t="n">
        <v>46.1</v>
      </c>
      <c r="O932" t="s">
        <v>235</v>
      </c>
      <c r="P932" t="s">
        <v>236</v>
      </c>
      <c r="Q932" t="s">
        <v>237</v>
      </c>
      <c r="R932" t="s">
        <v>231</v>
      </c>
      <c r="S932" t="s">
        <v>232</v>
      </c>
    </row>
    <row r="933" spans="1:19">
      <c r="A933" s="1" t="n">
        <v>34972</v>
      </c>
      <c r="B933" t="s">
        <v>314</v>
      </c>
      <c r="C933" t="n">
        <v>1</v>
      </c>
      <c r="D933" t="s">
        <v>228</v>
      </c>
      <c r="E933" t="s">
        <v>36</v>
      </c>
      <c r="F933" t="s">
        <v>229</v>
      </c>
      <c r="G933" t="s">
        <v>230</v>
      </c>
      <c r="H933" t="s">
        <v>231</v>
      </c>
      <c r="I933" t="s">
        <v>232</v>
      </c>
      <c r="J933" t="s">
        <v>233</v>
      </c>
      <c r="K933" t="s">
        <v>234</v>
      </c>
      <c r="L933" t="n">
        <v>26</v>
      </c>
      <c r="M933" t="n">
        <v>0.01</v>
      </c>
      <c r="N933" t="n">
        <v>46.3</v>
      </c>
      <c r="O933" t="s">
        <v>311</v>
      </c>
      <c r="P933" t="s">
        <v>270</v>
      </c>
      <c r="Q933" t="s">
        <v>237</v>
      </c>
      <c r="R933" t="s">
        <v>231</v>
      </c>
      <c r="S933" t="s">
        <v>232</v>
      </c>
    </row>
    <row r="934" spans="1:19">
      <c r="A934" s="1" t="n">
        <v>34972</v>
      </c>
      <c r="B934" t="s">
        <v>314</v>
      </c>
      <c r="C934" t="n">
        <v>2</v>
      </c>
      <c r="D934" t="s">
        <v>228</v>
      </c>
      <c r="E934" t="s">
        <v>36</v>
      </c>
      <c r="F934" t="s">
        <v>229</v>
      </c>
      <c r="G934" t="s">
        <v>230</v>
      </c>
      <c r="H934" t="s">
        <v>231</v>
      </c>
      <c r="I934" t="s">
        <v>232</v>
      </c>
      <c r="J934" t="s">
        <v>233</v>
      </c>
      <c r="K934" t="s">
        <v>234</v>
      </c>
      <c r="L934" t="n">
        <v>100</v>
      </c>
      <c r="M934" t="n">
        <v>0.07000000000000001</v>
      </c>
      <c r="N934" t="n">
        <v>32.5</v>
      </c>
      <c r="O934" t="s">
        <v>311</v>
      </c>
      <c r="P934" t="s">
        <v>270</v>
      </c>
      <c r="Q934" t="s">
        <v>237</v>
      </c>
      <c r="R934" t="s">
        <v>231</v>
      </c>
      <c r="S934" t="s">
        <v>232</v>
      </c>
    </row>
    <row r="935" spans="1:19">
      <c r="A935" s="1" t="n">
        <v>34972</v>
      </c>
      <c r="B935" t="s">
        <v>314</v>
      </c>
      <c r="C935" t="n">
        <v>3</v>
      </c>
      <c r="D935" t="s">
        <v>228</v>
      </c>
      <c r="E935" t="s">
        <v>36</v>
      </c>
      <c r="F935" t="s">
        <v>229</v>
      </c>
      <c r="G935" t="s">
        <v>230</v>
      </c>
      <c r="H935" t="s">
        <v>231</v>
      </c>
      <c r="I935" t="s">
        <v>232</v>
      </c>
      <c r="J935" t="s">
        <v>233</v>
      </c>
      <c r="K935" t="s">
        <v>234</v>
      </c>
      <c r="L935" t="n">
        <v>99</v>
      </c>
      <c r="M935" t="n">
        <v>0.11</v>
      </c>
      <c r="N935" t="n">
        <v>35</v>
      </c>
      <c r="O935" t="s">
        <v>311</v>
      </c>
      <c r="P935" t="s">
        <v>270</v>
      </c>
      <c r="Q935" t="s">
        <v>237</v>
      </c>
      <c r="R935" t="s">
        <v>231</v>
      </c>
      <c r="S935" t="s">
        <v>232</v>
      </c>
    </row>
    <row r="936" spans="1:19">
      <c r="A936" s="1" t="n">
        <v>34972</v>
      </c>
      <c r="B936" t="s">
        <v>314</v>
      </c>
      <c r="C936" t="n">
        <v>4</v>
      </c>
      <c r="D936" t="s">
        <v>228</v>
      </c>
      <c r="E936" t="s">
        <v>36</v>
      </c>
      <c r="F936" t="s">
        <v>229</v>
      </c>
      <c r="G936" t="s">
        <v>230</v>
      </c>
      <c r="H936" t="s">
        <v>231</v>
      </c>
      <c r="I936" t="s">
        <v>232</v>
      </c>
      <c r="J936" t="s">
        <v>233</v>
      </c>
      <c r="K936" t="s">
        <v>234</v>
      </c>
      <c r="L936" t="n">
        <v>212</v>
      </c>
      <c r="M936" t="n">
        <v>0.22</v>
      </c>
      <c r="N936" t="n">
        <v>21</v>
      </c>
      <c r="O936" t="s">
        <v>311</v>
      </c>
      <c r="P936" t="s">
        <v>270</v>
      </c>
      <c r="Q936" t="s">
        <v>237</v>
      </c>
      <c r="R936" t="s">
        <v>231</v>
      </c>
      <c r="S936" t="s">
        <v>232</v>
      </c>
    </row>
    <row r="937" spans="1:19">
      <c r="A937" s="1" t="n">
        <v>34972</v>
      </c>
      <c r="B937" t="s">
        <v>314</v>
      </c>
      <c r="C937" t="n">
        <v>5</v>
      </c>
      <c r="D937" t="s">
        <v>228</v>
      </c>
      <c r="E937" t="s">
        <v>36</v>
      </c>
      <c r="F937" t="s">
        <v>229</v>
      </c>
      <c r="G937" t="s">
        <v>230</v>
      </c>
      <c r="H937" t="s">
        <v>231</v>
      </c>
      <c r="I937" t="s">
        <v>232</v>
      </c>
      <c r="J937" t="s">
        <v>233</v>
      </c>
      <c r="K937" t="s">
        <v>234</v>
      </c>
      <c r="L937" t="n">
        <v>401</v>
      </c>
      <c r="M937" t="n">
        <v>0.01</v>
      </c>
      <c r="N937" t="n">
        <v>45.4</v>
      </c>
      <c r="O937" t="s">
        <v>311</v>
      </c>
      <c r="P937" t="s">
        <v>270</v>
      </c>
      <c r="Q937" t="s">
        <v>237</v>
      </c>
      <c r="R937" t="s">
        <v>231</v>
      </c>
      <c r="S937" t="s">
        <v>232</v>
      </c>
    </row>
    <row r="938" spans="1:19">
      <c r="A938" s="1" t="n">
        <v>34972</v>
      </c>
      <c r="B938" t="s">
        <v>314</v>
      </c>
      <c r="C938" t="n">
        <v>6</v>
      </c>
      <c r="D938" t="s">
        <v>228</v>
      </c>
      <c r="E938" t="s">
        <v>36</v>
      </c>
      <c r="F938" t="s">
        <v>229</v>
      </c>
      <c r="G938" t="s">
        <v>230</v>
      </c>
      <c r="H938" t="s">
        <v>231</v>
      </c>
      <c r="I938" t="s">
        <v>232</v>
      </c>
      <c r="J938" t="s">
        <v>233</v>
      </c>
      <c r="K938" t="s">
        <v>234</v>
      </c>
      <c r="L938" t="n">
        <v>115</v>
      </c>
      <c r="M938" t="n">
        <v>0.02</v>
      </c>
      <c r="N938" t="n">
        <v>45.2</v>
      </c>
      <c r="O938" t="s">
        <v>311</v>
      </c>
      <c r="P938" t="s">
        <v>270</v>
      </c>
      <c r="Q938" t="s">
        <v>237</v>
      </c>
      <c r="R938" t="s">
        <v>231</v>
      </c>
      <c r="S938" t="s">
        <v>232</v>
      </c>
    </row>
    <row r="939" spans="1:19">
      <c r="A939" s="1" t="n">
        <v>34972</v>
      </c>
      <c r="B939" t="s">
        <v>314</v>
      </c>
      <c r="C939" t="n">
        <v>7</v>
      </c>
      <c r="D939" t="s">
        <v>228</v>
      </c>
      <c r="E939" t="s">
        <v>36</v>
      </c>
      <c r="F939" t="s">
        <v>229</v>
      </c>
      <c r="G939" t="s">
        <v>230</v>
      </c>
      <c r="H939" t="s">
        <v>231</v>
      </c>
      <c r="I939" t="s">
        <v>232</v>
      </c>
      <c r="J939" t="s">
        <v>244</v>
      </c>
      <c r="K939" t="s">
        <v>304</v>
      </c>
      <c r="L939" t="n">
        <v>700</v>
      </c>
      <c r="M939" t="n">
        <v>1.06</v>
      </c>
      <c r="N939" t="n">
        <v>33.5</v>
      </c>
      <c r="O939" t="s">
        <v>311</v>
      </c>
      <c r="P939" t="s">
        <v>270</v>
      </c>
      <c r="Q939" t="s">
        <v>237</v>
      </c>
      <c r="R939" t="s">
        <v>231</v>
      </c>
      <c r="S939" t="s">
        <v>232</v>
      </c>
    </row>
    <row r="940" spans="1:19">
      <c r="A940" s="1" t="n">
        <v>34972</v>
      </c>
      <c r="B940" t="s">
        <v>227</v>
      </c>
      <c r="C940" t="n">
        <v>1</v>
      </c>
      <c r="D940" t="s">
        <v>228</v>
      </c>
      <c r="E940" t="s">
        <v>36</v>
      </c>
      <c r="F940" t="s">
        <v>229</v>
      </c>
      <c r="G940" t="s">
        <v>230</v>
      </c>
      <c r="H940" t="s">
        <v>231</v>
      </c>
      <c r="I940" t="s">
        <v>232</v>
      </c>
      <c r="J940" t="s">
        <v>233</v>
      </c>
      <c r="K940" t="s">
        <v>234</v>
      </c>
      <c r="L940" t="n">
        <v>196</v>
      </c>
      <c r="M940" t="n">
        <v>0.01</v>
      </c>
      <c r="N940" t="n">
        <v>45.5</v>
      </c>
      <c r="O940" t="s">
        <v>235</v>
      </c>
      <c r="P940" t="s">
        <v>236</v>
      </c>
      <c r="Q940" t="s">
        <v>237</v>
      </c>
      <c r="R940" t="s">
        <v>231</v>
      </c>
      <c r="S940" t="s">
        <v>232</v>
      </c>
    </row>
    <row r="941" spans="1:19">
      <c r="A941" s="1" t="n">
        <v>34972</v>
      </c>
      <c r="B941" t="s">
        <v>227</v>
      </c>
      <c r="C941" t="n">
        <v>6</v>
      </c>
      <c r="D941" t="s">
        <v>315</v>
      </c>
      <c r="E941" t="s">
        <v>316</v>
      </c>
      <c r="F941" t="s">
        <v>229</v>
      </c>
      <c r="G941" t="s">
        <v>230</v>
      </c>
      <c r="H941" t="s">
        <v>231</v>
      </c>
      <c r="I941" t="s">
        <v>232</v>
      </c>
      <c r="J941" t="s">
        <v>233</v>
      </c>
      <c r="K941" t="s">
        <v>234</v>
      </c>
      <c r="L941" t="n">
        <v>340</v>
      </c>
      <c r="M941" t="n">
        <v>0</v>
      </c>
      <c r="N941" t="n">
        <v>32.3</v>
      </c>
      <c r="O941" t="s">
        <v>235</v>
      </c>
      <c r="P941" t="s">
        <v>236</v>
      </c>
      <c r="Q941" t="s">
        <v>237</v>
      </c>
      <c r="R941" t="s">
        <v>231</v>
      </c>
      <c r="S941" t="s">
        <v>232</v>
      </c>
    </row>
    <row r="942" spans="1:19">
      <c r="A942" s="1" t="n">
        <v>34972</v>
      </c>
      <c r="B942" t="s">
        <v>227</v>
      </c>
      <c r="C942" t="n">
        <v>7</v>
      </c>
      <c r="D942" t="s">
        <v>228</v>
      </c>
      <c r="E942" t="s">
        <v>36</v>
      </c>
      <c r="F942" t="s">
        <v>229</v>
      </c>
      <c r="G942" t="s">
        <v>230</v>
      </c>
      <c r="H942" t="s">
        <v>231</v>
      </c>
      <c r="I942" t="s">
        <v>232</v>
      </c>
      <c r="J942" t="s">
        <v>233</v>
      </c>
      <c r="K942" t="s">
        <v>234</v>
      </c>
      <c r="L942" t="n">
        <v>252</v>
      </c>
      <c r="M942" t="n">
        <v>0.07000000000000001</v>
      </c>
      <c r="N942" t="n">
        <v>32.2</v>
      </c>
      <c r="O942" t="s">
        <v>235</v>
      </c>
      <c r="P942" t="s">
        <v>236</v>
      </c>
      <c r="Q942" t="s">
        <v>237</v>
      </c>
      <c r="R942" t="s">
        <v>231</v>
      </c>
      <c r="S942" t="s">
        <v>232</v>
      </c>
    </row>
    <row r="943" spans="1:19">
      <c r="A943" s="1" t="n">
        <v>34972</v>
      </c>
      <c r="B943" t="s">
        <v>227</v>
      </c>
      <c r="C943" t="n">
        <v>8</v>
      </c>
      <c r="D943" t="s">
        <v>228</v>
      </c>
      <c r="E943" t="s">
        <v>36</v>
      </c>
      <c r="F943" t="s">
        <v>229</v>
      </c>
      <c r="G943" t="s">
        <v>230</v>
      </c>
      <c r="H943" t="s">
        <v>231</v>
      </c>
      <c r="I943" t="s">
        <v>232</v>
      </c>
      <c r="J943" t="s">
        <v>233</v>
      </c>
      <c r="K943" t="s">
        <v>234</v>
      </c>
      <c r="L943" t="n">
        <v>102</v>
      </c>
      <c r="M943" t="n">
        <v>0.1</v>
      </c>
      <c r="N943" t="n">
        <v>35.5</v>
      </c>
      <c r="O943" t="s">
        <v>235</v>
      </c>
      <c r="P943" t="s">
        <v>236</v>
      </c>
      <c r="Q943" t="s">
        <v>237</v>
      </c>
      <c r="R943" t="s">
        <v>231</v>
      </c>
      <c r="S943" t="s">
        <v>232</v>
      </c>
    </row>
    <row r="944" spans="1:19">
      <c r="A944" s="1" t="n">
        <v>34972</v>
      </c>
      <c r="B944" t="s">
        <v>227</v>
      </c>
      <c r="C944" t="n">
        <v>9</v>
      </c>
      <c r="D944" t="s">
        <v>228</v>
      </c>
      <c r="E944" t="s">
        <v>36</v>
      </c>
      <c r="F944" t="s">
        <v>229</v>
      </c>
      <c r="G944" t="s">
        <v>230</v>
      </c>
      <c r="H944" t="s">
        <v>231</v>
      </c>
      <c r="I944" t="s">
        <v>232</v>
      </c>
      <c r="J944" t="s">
        <v>261</v>
      </c>
      <c r="K944" t="s">
        <v>262</v>
      </c>
      <c r="L944" t="n">
        <v>407</v>
      </c>
      <c r="M944" t="n">
        <v>0.1</v>
      </c>
      <c r="N944" t="n">
        <v>46.1</v>
      </c>
      <c r="O944" t="s">
        <v>235</v>
      </c>
      <c r="P944" t="s">
        <v>236</v>
      </c>
      <c r="Q944" t="s">
        <v>237</v>
      </c>
      <c r="R944" t="s">
        <v>231</v>
      </c>
      <c r="S944" t="s">
        <v>232</v>
      </c>
    </row>
    <row r="945" spans="1:19">
      <c r="A945" s="1" t="n">
        <v>35003</v>
      </c>
      <c r="B945" t="s">
        <v>314</v>
      </c>
      <c r="C945" t="n">
        <v>1</v>
      </c>
      <c r="D945" t="s">
        <v>228</v>
      </c>
      <c r="E945" t="s">
        <v>36</v>
      </c>
      <c r="F945" t="s">
        <v>229</v>
      </c>
      <c r="G945" t="s">
        <v>230</v>
      </c>
      <c r="H945" t="s">
        <v>231</v>
      </c>
      <c r="I945" t="s">
        <v>232</v>
      </c>
      <c r="J945" t="s">
        <v>277</v>
      </c>
      <c r="K945" t="s">
        <v>278</v>
      </c>
      <c r="L945" t="n">
        <v>470</v>
      </c>
      <c r="M945" t="n">
        <v>0.01</v>
      </c>
      <c r="N945" t="n">
        <v>52.3</v>
      </c>
      <c r="O945" t="s">
        <v>311</v>
      </c>
      <c r="P945" t="s">
        <v>270</v>
      </c>
      <c r="Q945" t="s">
        <v>237</v>
      </c>
      <c r="R945" t="s">
        <v>231</v>
      </c>
      <c r="S945" t="s">
        <v>232</v>
      </c>
    </row>
    <row r="946" spans="1:19">
      <c r="A946" s="1" t="n">
        <v>35003</v>
      </c>
      <c r="B946" t="s">
        <v>314</v>
      </c>
      <c r="C946" t="n">
        <v>2</v>
      </c>
      <c r="D946" t="s">
        <v>228</v>
      </c>
      <c r="E946" t="s">
        <v>36</v>
      </c>
      <c r="F946" t="s">
        <v>229</v>
      </c>
      <c r="G946" t="s">
        <v>230</v>
      </c>
      <c r="H946" t="s">
        <v>231</v>
      </c>
      <c r="I946" t="s">
        <v>232</v>
      </c>
      <c r="J946" t="s">
        <v>233</v>
      </c>
      <c r="K946" t="s">
        <v>234</v>
      </c>
      <c r="L946" t="n">
        <v>231</v>
      </c>
      <c r="M946" t="n">
        <v>0.21</v>
      </c>
      <c r="N946" t="n">
        <v>21</v>
      </c>
      <c r="O946" t="s">
        <v>311</v>
      </c>
      <c r="P946" t="s">
        <v>270</v>
      </c>
      <c r="Q946" t="s">
        <v>237</v>
      </c>
      <c r="R946" t="s">
        <v>231</v>
      </c>
      <c r="S946" t="s">
        <v>232</v>
      </c>
    </row>
    <row r="947" spans="1:19">
      <c r="A947" s="1" t="n">
        <v>35003</v>
      </c>
      <c r="B947" t="s">
        <v>314</v>
      </c>
      <c r="C947" t="n">
        <v>3</v>
      </c>
      <c r="D947" t="s">
        <v>228</v>
      </c>
      <c r="E947" t="s">
        <v>36</v>
      </c>
      <c r="F947" t="s">
        <v>229</v>
      </c>
      <c r="G947" t="s">
        <v>230</v>
      </c>
      <c r="H947" t="s">
        <v>231</v>
      </c>
      <c r="I947" t="s">
        <v>232</v>
      </c>
      <c r="J947" t="s">
        <v>233</v>
      </c>
      <c r="K947" t="s">
        <v>234</v>
      </c>
      <c r="L947" t="n">
        <v>681</v>
      </c>
      <c r="M947" t="n">
        <v>0.02</v>
      </c>
      <c r="N947" t="n">
        <v>46.4</v>
      </c>
      <c r="O947" t="s">
        <v>311</v>
      </c>
      <c r="P947" t="s">
        <v>270</v>
      </c>
      <c r="Q947" t="s">
        <v>237</v>
      </c>
      <c r="R947" t="s">
        <v>231</v>
      </c>
      <c r="S947" t="s">
        <v>232</v>
      </c>
    </row>
    <row r="948" spans="1:19">
      <c r="A948" s="1" t="n">
        <v>35003</v>
      </c>
      <c r="B948" t="s">
        <v>314</v>
      </c>
      <c r="C948" t="n">
        <v>4</v>
      </c>
      <c r="D948" t="s">
        <v>228</v>
      </c>
      <c r="E948" t="s">
        <v>36</v>
      </c>
      <c r="F948" t="s">
        <v>229</v>
      </c>
      <c r="G948" t="s">
        <v>230</v>
      </c>
      <c r="H948" t="s">
        <v>231</v>
      </c>
      <c r="I948" t="s">
        <v>232</v>
      </c>
      <c r="J948" t="s">
        <v>233</v>
      </c>
      <c r="K948" t="s">
        <v>234</v>
      </c>
      <c r="L948" t="n">
        <v>221</v>
      </c>
      <c r="M948" t="n">
        <v>0.21</v>
      </c>
      <c r="N948" t="n">
        <v>20.8</v>
      </c>
      <c r="O948" t="s">
        <v>311</v>
      </c>
      <c r="P948" t="s">
        <v>270</v>
      </c>
      <c r="Q948" t="s">
        <v>237</v>
      </c>
      <c r="R948" t="s">
        <v>231</v>
      </c>
      <c r="S948" t="s">
        <v>232</v>
      </c>
    </row>
    <row r="949" spans="1:19">
      <c r="A949" s="1" t="n">
        <v>35003</v>
      </c>
      <c r="B949" t="s">
        <v>314</v>
      </c>
      <c r="C949" t="n">
        <v>5</v>
      </c>
      <c r="D949" t="s">
        <v>228</v>
      </c>
      <c r="E949" t="s">
        <v>36</v>
      </c>
      <c r="F949" t="s">
        <v>229</v>
      </c>
      <c r="G949" t="s">
        <v>230</v>
      </c>
      <c r="H949" t="s">
        <v>231</v>
      </c>
      <c r="I949" t="s">
        <v>232</v>
      </c>
      <c r="J949" t="s">
        <v>312</v>
      </c>
      <c r="K949" t="s">
        <v>313</v>
      </c>
      <c r="L949" t="n">
        <v>675</v>
      </c>
      <c r="M949" t="n">
        <v>0.04</v>
      </c>
      <c r="N949" t="n">
        <v>44.2</v>
      </c>
      <c r="O949" t="s">
        <v>311</v>
      </c>
      <c r="P949" t="s">
        <v>270</v>
      </c>
      <c r="Q949" t="s">
        <v>237</v>
      </c>
      <c r="R949" t="s">
        <v>231</v>
      </c>
      <c r="S949" t="s">
        <v>232</v>
      </c>
    </row>
    <row r="950" spans="1:19">
      <c r="A950" s="1" t="n">
        <v>35003</v>
      </c>
      <c r="B950" t="s">
        <v>227</v>
      </c>
      <c r="C950" t="n">
        <v>1</v>
      </c>
      <c r="D950" t="s">
        <v>228</v>
      </c>
      <c r="E950" t="s">
        <v>36</v>
      </c>
      <c r="F950" t="s">
        <v>229</v>
      </c>
      <c r="G950" t="s">
        <v>230</v>
      </c>
      <c r="H950" t="s">
        <v>231</v>
      </c>
      <c r="I950" t="s">
        <v>232</v>
      </c>
      <c r="J950" t="s">
        <v>233</v>
      </c>
      <c r="K950" t="s">
        <v>234</v>
      </c>
      <c r="L950" t="n">
        <v>172</v>
      </c>
      <c r="M950" t="n">
        <v>0.07000000000000001</v>
      </c>
      <c r="N950" t="n">
        <v>32.2</v>
      </c>
      <c r="O950" t="s">
        <v>235</v>
      </c>
      <c r="P950" t="s">
        <v>236</v>
      </c>
      <c r="Q950" t="s">
        <v>237</v>
      </c>
      <c r="R950" t="s">
        <v>231</v>
      </c>
      <c r="S950" t="s">
        <v>232</v>
      </c>
    </row>
    <row r="951" spans="1:19">
      <c r="A951" s="1" t="n">
        <v>35003</v>
      </c>
      <c r="B951" t="s">
        <v>227</v>
      </c>
      <c r="C951" t="n">
        <v>2</v>
      </c>
      <c r="D951" t="s">
        <v>238</v>
      </c>
      <c r="E951" t="s">
        <v>239</v>
      </c>
      <c r="F951" t="s">
        <v>229</v>
      </c>
      <c r="G951" t="s">
        <v>230</v>
      </c>
      <c r="H951" t="s">
        <v>231</v>
      </c>
      <c r="I951" t="s">
        <v>232</v>
      </c>
      <c r="J951" t="s">
        <v>246</v>
      </c>
      <c r="K951" t="s">
        <v>247</v>
      </c>
      <c r="L951" t="n">
        <v>75</v>
      </c>
      <c r="M951" t="n">
        <v>0</v>
      </c>
      <c r="N951" t="n">
        <v>0</v>
      </c>
    </row>
    <row r="952" spans="1:19">
      <c r="A952" s="1" t="n">
        <v>35003</v>
      </c>
      <c r="B952" t="s">
        <v>227</v>
      </c>
      <c r="C952" t="n">
        <v>3</v>
      </c>
      <c r="D952" t="s">
        <v>238</v>
      </c>
      <c r="E952" t="s">
        <v>239</v>
      </c>
      <c r="F952" t="s">
        <v>229</v>
      </c>
      <c r="G952" t="s">
        <v>230</v>
      </c>
      <c r="H952" t="s">
        <v>231</v>
      </c>
      <c r="I952" t="s">
        <v>232</v>
      </c>
      <c r="J952" t="s">
        <v>246</v>
      </c>
      <c r="K952" t="s">
        <v>247</v>
      </c>
      <c r="L952" t="n">
        <v>20</v>
      </c>
      <c r="M952" t="n">
        <v>0</v>
      </c>
      <c r="N952" t="n">
        <v>0</v>
      </c>
    </row>
    <row r="953" spans="1:19">
      <c r="A953" s="1" t="n">
        <v>35003</v>
      </c>
      <c r="B953" t="s">
        <v>227</v>
      </c>
      <c r="C953" t="n">
        <v>5</v>
      </c>
      <c r="D953" t="s">
        <v>228</v>
      </c>
      <c r="E953" t="s">
        <v>36</v>
      </c>
      <c r="F953" t="s">
        <v>229</v>
      </c>
      <c r="G953" t="s">
        <v>230</v>
      </c>
      <c r="H953" t="s">
        <v>231</v>
      </c>
      <c r="I953" t="s">
        <v>232</v>
      </c>
      <c r="J953" t="s">
        <v>233</v>
      </c>
      <c r="K953" t="s">
        <v>234</v>
      </c>
      <c r="L953" t="n">
        <v>397</v>
      </c>
      <c r="M953" t="n">
        <v>0.02</v>
      </c>
      <c r="N953" t="n">
        <v>46</v>
      </c>
      <c r="O953" t="s">
        <v>235</v>
      </c>
      <c r="P953" t="s">
        <v>236</v>
      </c>
      <c r="Q953" t="s">
        <v>237</v>
      </c>
      <c r="R953" t="s">
        <v>231</v>
      </c>
      <c r="S953" t="s">
        <v>232</v>
      </c>
    </row>
    <row r="954" spans="1:19">
      <c r="A954" s="1" t="n">
        <v>35003</v>
      </c>
      <c r="B954" t="s">
        <v>227</v>
      </c>
      <c r="C954" t="n">
        <v>6</v>
      </c>
      <c r="D954" t="s">
        <v>228</v>
      </c>
      <c r="E954" t="s">
        <v>36</v>
      </c>
      <c r="F954" t="s">
        <v>229</v>
      </c>
      <c r="G954" t="s">
        <v>230</v>
      </c>
      <c r="H954" t="s">
        <v>231</v>
      </c>
      <c r="I954" t="s">
        <v>232</v>
      </c>
      <c r="J954" t="s">
        <v>233</v>
      </c>
      <c r="K954" t="s">
        <v>234</v>
      </c>
      <c r="L954" t="n">
        <v>396</v>
      </c>
      <c r="M954" t="n">
        <v>0.07000000000000001</v>
      </c>
      <c r="N954" t="n">
        <v>32.1</v>
      </c>
      <c r="O954" t="s">
        <v>235</v>
      </c>
      <c r="P954" t="s">
        <v>236</v>
      </c>
      <c r="Q954" t="s">
        <v>237</v>
      </c>
      <c r="R954" t="s">
        <v>231</v>
      </c>
      <c r="S954" t="s">
        <v>232</v>
      </c>
    </row>
    <row r="955" spans="1:19">
      <c r="A955" s="1" t="n">
        <v>35003</v>
      </c>
      <c r="B955" t="s">
        <v>227</v>
      </c>
      <c r="C955" t="n">
        <v>7</v>
      </c>
      <c r="D955" t="s">
        <v>228</v>
      </c>
      <c r="E955" t="s">
        <v>36</v>
      </c>
      <c r="F955" t="s">
        <v>229</v>
      </c>
      <c r="G955" t="s">
        <v>230</v>
      </c>
      <c r="H955" t="s">
        <v>231</v>
      </c>
      <c r="I955" t="s">
        <v>232</v>
      </c>
      <c r="J955" t="s">
        <v>261</v>
      </c>
      <c r="K955" t="s">
        <v>262</v>
      </c>
      <c r="L955" t="n">
        <v>170</v>
      </c>
      <c r="M955" t="n">
        <v>0.1</v>
      </c>
      <c r="N955" t="n">
        <v>46.1</v>
      </c>
      <c r="O955" t="s">
        <v>235</v>
      </c>
      <c r="P955" t="s">
        <v>236</v>
      </c>
      <c r="Q955" t="s">
        <v>237</v>
      </c>
      <c r="R955" t="s">
        <v>231</v>
      </c>
      <c r="S955" t="s">
        <v>232</v>
      </c>
    </row>
    <row r="956" spans="1:19">
      <c r="A956" s="1" t="n">
        <v>35003</v>
      </c>
      <c r="B956" t="s">
        <v>227</v>
      </c>
      <c r="C956" t="n">
        <v>8</v>
      </c>
      <c r="D956" t="s">
        <v>228</v>
      </c>
      <c r="E956" t="s">
        <v>36</v>
      </c>
      <c r="F956" t="s">
        <v>229</v>
      </c>
      <c r="G956" t="s">
        <v>230</v>
      </c>
      <c r="H956" t="s">
        <v>231</v>
      </c>
      <c r="I956" t="s">
        <v>232</v>
      </c>
      <c r="J956" t="s">
        <v>240</v>
      </c>
      <c r="K956" t="s">
        <v>241</v>
      </c>
      <c r="L956" t="n">
        <v>95</v>
      </c>
      <c r="M956" t="n">
        <v>5.5</v>
      </c>
      <c r="N956" t="n">
        <v>10.2</v>
      </c>
      <c r="O956" t="s">
        <v>235</v>
      </c>
      <c r="P956" t="s">
        <v>236</v>
      </c>
      <c r="Q956" t="s">
        <v>237</v>
      </c>
      <c r="R956" t="s">
        <v>231</v>
      </c>
      <c r="S956" t="s">
        <v>232</v>
      </c>
    </row>
    <row r="957" spans="1:19">
      <c r="A957" s="1" t="n">
        <v>35033</v>
      </c>
      <c r="B957" t="s">
        <v>314</v>
      </c>
      <c r="C957" t="n">
        <v>1</v>
      </c>
      <c r="D957" t="s">
        <v>228</v>
      </c>
      <c r="E957" t="s">
        <v>36</v>
      </c>
      <c r="F957" t="s">
        <v>229</v>
      </c>
      <c r="G957" t="s">
        <v>230</v>
      </c>
      <c r="H957" t="s">
        <v>231</v>
      </c>
      <c r="I957" t="s">
        <v>232</v>
      </c>
      <c r="J957" t="s">
        <v>233</v>
      </c>
      <c r="K957" t="s">
        <v>234</v>
      </c>
      <c r="L957" t="n">
        <v>251</v>
      </c>
      <c r="M957" t="n">
        <v>0.18</v>
      </c>
      <c r="N957" t="n">
        <v>22.2</v>
      </c>
      <c r="O957" t="s">
        <v>311</v>
      </c>
      <c r="P957" t="s">
        <v>270</v>
      </c>
      <c r="Q957" t="s">
        <v>237</v>
      </c>
      <c r="R957" t="s">
        <v>231</v>
      </c>
      <c r="S957" t="s">
        <v>232</v>
      </c>
    </row>
    <row r="958" spans="1:19">
      <c r="A958" s="1" t="n">
        <v>35033</v>
      </c>
      <c r="B958" t="s">
        <v>314</v>
      </c>
      <c r="C958" t="n">
        <v>2</v>
      </c>
      <c r="D958" t="s">
        <v>228</v>
      </c>
      <c r="E958" t="s">
        <v>36</v>
      </c>
      <c r="F958" t="s">
        <v>229</v>
      </c>
      <c r="G958" t="s">
        <v>230</v>
      </c>
      <c r="H958" t="s">
        <v>231</v>
      </c>
      <c r="I958" t="s">
        <v>232</v>
      </c>
      <c r="J958" t="s">
        <v>233</v>
      </c>
      <c r="K958" t="s">
        <v>234</v>
      </c>
      <c r="L958" t="n">
        <v>377</v>
      </c>
      <c r="M958" t="n">
        <v>0.02</v>
      </c>
      <c r="N958" t="n">
        <v>46.4</v>
      </c>
      <c r="O958" t="s">
        <v>311</v>
      </c>
      <c r="P958" t="s">
        <v>270</v>
      </c>
      <c r="Q958" t="s">
        <v>237</v>
      </c>
      <c r="R958" t="s">
        <v>231</v>
      </c>
      <c r="S958" t="s">
        <v>232</v>
      </c>
    </row>
    <row r="959" spans="1:19">
      <c r="A959" s="1" t="n">
        <v>35033</v>
      </c>
      <c r="B959" t="s">
        <v>314</v>
      </c>
      <c r="C959" t="n">
        <v>3</v>
      </c>
      <c r="D959" t="s">
        <v>228</v>
      </c>
      <c r="E959" t="s">
        <v>36</v>
      </c>
      <c r="F959" t="s">
        <v>229</v>
      </c>
      <c r="G959" t="s">
        <v>230</v>
      </c>
      <c r="H959" t="s">
        <v>231</v>
      </c>
      <c r="I959" t="s">
        <v>232</v>
      </c>
      <c r="J959" t="s">
        <v>233</v>
      </c>
      <c r="K959" t="s">
        <v>234</v>
      </c>
      <c r="L959" t="n">
        <v>241</v>
      </c>
      <c r="M959" t="n">
        <v>0.21</v>
      </c>
      <c r="N959" t="n">
        <v>21</v>
      </c>
      <c r="O959" t="s">
        <v>311</v>
      </c>
      <c r="P959" t="s">
        <v>270</v>
      </c>
      <c r="Q959" t="s">
        <v>237</v>
      </c>
      <c r="R959" t="s">
        <v>231</v>
      </c>
      <c r="S959" t="s">
        <v>232</v>
      </c>
    </row>
    <row r="960" spans="1:19">
      <c r="A960" s="1" t="n">
        <v>35033</v>
      </c>
      <c r="B960" t="s">
        <v>314</v>
      </c>
      <c r="C960" t="n">
        <v>4</v>
      </c>
      <c r="D960" t="s">
        <v>228</v>
      </c>
      <c r="E960" t="s">
        <v>36</v>
      </c>
      <c r="F960" t="s">
        <v>229</v>
      </c>
      <c r="G960" t="s">
        <v>230</v>
      </c>
      <c r="H960" t="s">
        <v>231</v>
      </c>
      <c r="I960" t="s">
        <v>232</v>
      </c>
      <c r="J960" t="s">
        <v>233</v>
      </c>
      <c r="K960" t="s">
        <v>234</v>
      </c>
      <c r="L960" t="n">
        <v>99</v>
      </c>
      <c r="M960" t="n">
        <v>0.03</v>
      </c>
      <c r="N960" t="n">
        <v>45.8</v>
      </c>
      <c r="O960" t="s">
        <v>311</v>
      </c>
      <c r="P960" t="s">
        <v>270</v>
      </c>
      <c r="Q960" t="s">
        <v>237</v>
      </c>
      <c r="R960" t="s">
        <v>231</v>
      </c>
      <c r="S960" t="s">
        <v>232</v>
      </c>
    </row>
    <row r="961" spans="1:19">
      <c r="A961" s="1" t="n">
        <v>35033</v>
      </c>
      <c r="B961" t="s">
        <v>314</v>
      </c>
      <c r="C961" t="n">
        <v>5</v>
      </c>
      <c r="D961" t="s">
        <v>228</v>
      </c>
      <c r="E961" t="s">
        <v>36</v>
      </c>
      <c r="F961" t="s">
        <v>229</v>
      </c>
      <c r="G961" t="s">
        <v>230</v>
      </c>
      <c r="H961" t="s">
        <v>231</v>
      </c>
      <c r="I961" t="s">
        <v>232</v>
      </c>
      <c r="J961" t="s">
        <v>261</v>
      </c>
      <c r="K961" t="s">
        <v>262</v>
      </c>
      <c r="L961" t="n">
        <v>472</v>
      </c>
      <c r="M961" t="n">
        <v>0.03</v>
      </c>
      <c r="N961" t="n">
        <v>45.9</v>
      </c>
      <c r="O961" t="s">
        <v>311</v>
      </c>
      <c r="P961" t="s">
        <v>270</v>
      </c>
      <c r="Q961" t="s">
        <v>237</v>
      </c>
      <c r="R961" t="s">
        <v>231</v>
      </c>
      <c r="S961" t="s">
        <v>232</v>
      </c>
    </row>
    <row r="962" spans="1:19">
      <c r="A962" s="1" t="n">
        <v>35033</v>
      </c>
      <c r="B962" t="s">
        <v>227</v>
      </c>
      <c r="C962" t="n">
        <v>1</v>
      </c>
      <c r="D962" t="s">
        <v>228</v>
      </c>
      <c r="E962" t="s">
        <v>36</v>
      </c>
      <c r="F962" t="s">
        <v>229</v>
      </c>
      <c r="G962" t="s">
        <v>230</v>
      </c>
      <c r="H962" t="s">
        <v>231</v>
      </c>
      <c r="I962" t="s">
        <v>232</v>
      </c>
      <c r="J962" t="s">
        <v>233</v>
      </c>
      <c r="K962" t="s">
        <v>234</v>
      </c>
      <c r="L962" t="n">
        <v>230</v>
      </c>
      <c r="M962" t="n">
        <v>0.07000000000000001</v>
      </c>
      <c r="N962" t="n">
        <v>32.4</v>
      </c>
      <c r="O962" t="s">
        <v>235</v>
      </c>
      <c r="P962" t="s">
        <v>236</v>
      </c>
      <c r="Q962" t="s">
        <v>237</v>
      </c>
      <c r="R962" t="s">
        <v>231</v>
      </c>
      <c r="S962" t="s">
        <v>232</v>
      </c>
    </row>
    <row r="963" spans="1:19">
      <c r="A963" s="1" t="n">
        <v>35033</v>
      </c>
      <c r="B963" t="s">
        <v>227</v>
      </c>
      <c r="C963" t="n">
        <v>3</v>
      </c>
      <c r="D963" t="s">
        <v>228</v>
      </c>
      <c r="E963" t="s">
        <v>36</v>
      </c>
      <c r="F963" t="s">
        <v>229</v>
      </c>
      <c r="G963" t="s">
        <v>230</v>
      </c>
      <c r="H963" t="s">
        <v>231</v>
      </c>
      <c r="I963" t="s">
        <v>232</v>
      </c>
      <c r="J963" t="s">
        <v>233</v>
      </c>
      <c r="K963" t="s">
        <v>234</v>
      </c>
      <c r="L963" t="n">
        <v>374</v>
      </c>
      <c r="M963" t="n">
        <v>0.07000000000000001</v>
      </c>
      <c r="N963" t="n">
        <v>32.9</v>
      </c>
      <c r="O963" t="s">
        <v>235</v>
      </c>
      <c r="P963" t="s">
        <v>236</v>
      </c>
      <c r="Q963" t="s">
        <v>237</v>
      </c>
      <c r="R963" t="s">
        <v>231</v>
      </c>
      <c r="S963" t="s">
        <v>232</v>
      </c>
    </row>
    <row r="964" spans="1:19">
      <c r="A964" s="1" t="n">
        <v>35033</v>
      </c>
      <c r="B964" t="s">
        <v>227</v>
      </c>
      <c r="C964" t="n">
        <v>4</v>
      </c>
      <c r="D964" t="s">
        <v>228</v>
      </c>
      <c r="E964" t="s">
        <v>36</v>
      </c>
      <c r="F964" t="s">
        <v>229</v>
      </c>
      <c r="G964" t="s">
        <v>230</v>
      </c>
      <c r="H964" t="s">
        <v>231</v>
      </c>
      <c r="I964" t="s">
        <v>232</v>
      </c>
      <c r="J964" t="s">
        <v>233</v>
      </c>
      <c r="K964" t="s">
        <v>234</v>
      </c>
      <c r="L964" t="n">
        <v>227</v>
      </c>
      <c r="M964" t="n">
        <v>0.02</v>
      </c>
      <c r="N964" t="n">
        <v>46.5</v>
      </c>
      <c r="O964" t="s">
        <v>235</v>
      </c>
      <c r="P964" t="s">
        <v>236</v>
      </c>
      <c r="Q964" t="s">
        <v>237</v>
      </c>
      <c r="R964" t="s">
        <v>231</v>
      </c>
      <c r="S964" t="s">
        <v>232</v>
      </c>
    </row>
    <row r="965" spans="1:19">
      <c r="A965" s="1" t="n">
        <v>35033</v>
      </c>
      <c r="B965" t="s">
        <v>227</v>
      </c>
      <c r="C965" t="n">
        <v>5</v>
      </c>
      <c r="D965" t="s">
        <v>228</v>
      </c>
      <c r="E965" t="s">
        <v>36</v>
      </c>
      <c r="F965" t="s">
        <v>229</v>
      </c>
      <c r="G965" t="s">
        <v>230</v>
      </c>
      <c r="H965" t="s">
        <v>231</v>
      </c>
      <c r="I965" t="s">
        <v>232</v>
      </c>
      <c r="J965" t="s">
        <v>233</v>
      </c>
      <c r="K965" t="s">
        <v>234</v>
      </c>
      <c r="L965" t="n">
        <v>301</v>
      </c>
      <c r="M965" t="n">
        <v>0.02</v>
      </c>
      <c r="N965" t="n">
        <v>46.5</v>
      </c>
      <c r="O965" t="s">
        <v>235</v>
      </c>
      <c r="P965" t="s">
        <v>236</v>
      </c>
      <c r="Q965" t="s">
        <v>237</v>
      </c>
      <c r="R965" t="s">
        <v>231</v>
      </c>
      <c r="S965" t="s">
        <v>232</v>
      </c>
    </row>
    <row r="966" spans="1:19">
      <c r="A966" s="1" t="n">
        <v>35033</v>
      </c>
      <c r="B966" t="s">
        <v>227</v>
      </c>
      <c r="C966" t="n">
        <v>6</v>
      </c>
      <c r="D966" t="s">
        <v>228</v>
      </c>
      <c r="E966" t="s">
        <v>36</v>
      </c>
      <c r="F966" t="s">
        <v>229</v>
      </c>
      <c r="G966" t="s">
        <v>230</v>
      </c>
      <c r="H966" t="s">
        <v>231</v>
      </c>
      <c r="I966" t="s">
        <v>232</v>
      </c>
      <c r="J966" t="s">
        <v>233</v>
      </c>
      <c r="K966" t="s">
        <v>234</v>
      </c>
      <c r="L966" t="n">
        <v>99</v>
      </c>
      <c r="M966" t="n">
        <v>0.02</v>
      </c>
      <c r="N966" t="n">
        <v>46.8</v>
      </c>
      <c r="O966" t="s">
        <v>235</v>
      </c>
      <c r="P966" t="s">
        <v>236</v>
      </c>
      <c r="Q966" t="s">
        <v>237</v>
      </c>
      <c r="R966" t="s">
        <v>231</v>
      </c>
      <c r="S966" t="s">
        <v>232</v>
      </c>
    </row>
    <row r="967" spans="1:19">
      <c r="A967" s="1" t="n">
        <v>35033</v>
      </c>
      <c r="B967" t="s">
        <v>242</v>
      </c>
      <c r="C967" t="n">
        <v>1</v>
      </c>
      <c r="D967" t="s">
        <v>238</v>
      </c>
      <c r="E967" t="s">
        <v>239</v>
      </c>
      <c r="F967" t="s">
        <v>229</v>
      </c>
      <c r="G967" t="s">
        <v>230</v>
      </c>
      <c r="H967" t="s">
        <v>231</v>
      </c>
      <c r="I967" t="s">
        <v>232</v>
      </c>
      <c r="J967" t="s">
        <v>277</v>
      </c>
      <c r="K967" t="s">
        <v>278</v>
      </c>
      <c r="L967" t="n">
        <v>1</v>
      </c>
      <c r="M967" t="n">
        <v>0</v>
      </c>
      <c r="N967" t="n">
        <v>0</v>
      </c>
    </row>
    <row r="968" spans="1:19">
      <c r="A968" s="1" t="n">
        <v>35033</v>
      </c>
      <c r="B968" t="s">
        <v>242</v>
      </c>
      <c r="C968" t="n">
        <v>2</v>
      </c>
      <c r="D968" t="s">
        <v>238</v>
      </c>
      <c r="E968" t="s">
        <v>239</v>
      </c>
      <c r="F968" t="s">
        <v>229</v>
      </c>
      <c r="G968" t="s">
        <v>230</v>
      </c>
      <c r="H968" t="s">
        <v>231</v>
      </c>
      <c r="I968" t="s">
        <v>232</v>
      </c>
      <c r="J968" t="s">
        <v>233</v>
      </c>
      <c r="K968" t="s">
        <v>234</v>
      </c>
      <c r="L968" t="n">
        <v>1</v>
      </c>
      <c r="M968" t="n">
        <v>0</v>
      </c>
      <c r="N968" t="n">
        <v>0</v>
      </c>
    </row>
    <row r="969" spans="1:19">
      <c r="A969" s="1" t="n">
        <v>35064</v>
      </c>
      <c r="B969" t="s">
        <v>314</v>
      </c>
      <c r="C969" t="n">
        <v>1</v>
      </c>
      <c r="D969" t="s">
        <v>228</v>
      </c>
      <c r="E969" t="s">
        <v>36</v>
      </c>
      <c r="F969" t="s">
        <v>229</v>
      </c>
      <c r="G969" t="s">
        <v>230</v>
      </c>
      <c r="H969" t="s">
        <v>231</v>
      </c>
      <c r="I969" t="s">
        <v>232</v>
      </c>
      <c r="J969" t="s">
        <v>277</v>
      </c>
      <c r="K969" t="s">
        <v>278</v>
      </c>
      <c r="L969" t="n">
        <v>277</v>
      </c>
      <c r="M969" t="n">
        <v>0.04</v>
      </c>
      <c r="N969" t="n">
        <v>35.8</v>
      </c>
      <c r="O969" t="s">
        <v>311</v>
      </c>
      <c r="P969" t="s">
        <v>270</v>
      </c>
      <c r="Q969" t="s">
        <v>237</v>
      </c>
      <c r="R969" t="s">
        <v>231</v>
      </c>
      <c r="S969" t="s">
        <v>232</v>
      </c>
    </row>
    <row r="970" spans="1:19">
      <c r="A970" s="1" t="n">
        <v>35064</v>
      </c>
      <c r="B970" t="s">
        <v>314</v>
      </c>
      <c r="C970" t="n">
        <v>2</v>
      </c>
      <c r="D970" t="s">
        <v>228</v>
      </c>
      <c r="E970" t="s">
        <v>36</v>
      </c>
      <c r="F970" t="s">
        <v>229</v>
      </c>
      <c r="G970" t="s">
        <v>230</v>
      </c>
      <c r="H970" t="s">
        <v>231</v>
      </c>
      <c r="I970" t="s">
        <v>232</v>
      </c>
      <c r="J970" t="s">
        <v>277</v>
      </c>
      <c r="K970" t="s">
        <v>278</v>
      </c>
      <c r="L970" t="n">
        <v>450</v>
      </c>
      <c r="M970" t="n">
        <v>0.01</v>
      </c>
      <c r="N970" t="n">
        <v>54.2</v>
      </c>
      <c r="O970" t="s">
        <v>311</v>
      </c>
      <c r="P970" t="s">
        <v>270</v>
      </c>
      <c r="Q970" t="s">
        <v>237</v>
      </c>
      <c r="R970" t="s">
        <v>231</v>
      </c>
      <c r="S970" t="s">
        <v>232</v>
      </c>
    </row>
    <row r="971" spans="1:19">
      <c r="A971" s="1" t="n">
        <v>35064</v>
      </c>
      <c r="B971" t="s">
        <v>314</v>
      </c>
      <c r="C971" t="n">
        <v>3</v>
      </c>
      <c r="D971" t="s">
        <v>228</v>
      </c>
      <c r="E971" t="s">
        <v>36</v>
      </c>
      <c r="F971" t="s">
        <v>229</v>
      </c>
      <c r="G971" t="s">
        <v>230</v>
      </c>
      <c r="H971" t="s">
        <v>231</v>
      </c>
      <c r="I971" t="s">
        <v>232</v>
      </c>
      <c r="J971" t="s">
        <v>233</v>
      </c>
      <c r="K971" t="s">
        <v>234</v>
      </c>
      <c r="L971" t="n">
        <v>291</v>
      </c>
      <c r="M971" t="n">
        <v>0.22</v>
      </c>
      <c r="N971" t="n">
        <v>21</v>
      </c>
      <c r="O971" t="s">
        <v>311</v>
      </c>
      <c r="P971" t="s">
        <v>270</v>
      </c>
      <c r="Q971" t="s">
        <v>237</v>
      </c>
      <c r="R971" t="s">
        <v>231</v>
      </c>
      <c r="S971" t="s">
        <v>232</v>
      </c>
    </row>
    <row r="972" spans="1:19">
      <c r="A972" s="1" t="n">
        <v>35064</v>
      </c>
      <c r="B972" t="s">
        <v>314</v>
      </c>
      <c r="C972" t="n">
        <v>4</v>
      </c>
      <c r="D972" t="s">
        <v>228</v>
      </c>
      <c r="E972" t="s">
        <v>36</v>
      </c>
      <c r="F972" t="s">
        <v>229</v>
      </c>
      <c r="G972" t="s">
        <v>230</v>
      </c>
      <c r="H972" t="s">
        <v>231</v>
      </c>
      <c r="I972" t="s">
        <v>232</v>
      </c>
      <c r="J972" t="s">
        <v>261</v>
      </c>
      <c r="K972" t="s">
        <v>262</v>
      </c>
      <c r="L972" t="n">
        <v>351</v>
      </c>
      <c r="M972" t="n">
        <v>0.04</v>
      </c>
      <c r="N972" t="n">
        <v>38.4</v>
      </c>
      <c r="O972" t="s">
        <v>311</v>
      </c>
      <c r="P972" t="s">
        <v>270</v>
      </c>
      <c r="Q972" t="s">
        <v>237</v>
      </c>
      <c r="R972" t="s">
        <v>231</v>
      </c>
      <c r="S972" t="s">
        <v>232</v>
      </c>
    </row>
    <row r="973" spans="1:19">
      <c r="A973" s="1" t="n">
        <v>35064</v>
      </c>
      <c r="B973" t="s">
        <v>227</v>
      </c>
      <c r="C973" t="n">
        <v>1</v>
      </c>
      <c r="D973" t="s">
        <v>228</v>
      </c>
      <c r="E973" t="s">
        <v>36</v>
      </c>
      <c r="F973" t="s">
        <v>229</v>
      </c>
      <c r="G973" t="s">
        <v>230</v>
      </c>
      <c r="H973" t="s">
        <v>231</v>
      </c>
      <c r="I973" t="s">
        <v>232</v>
      </c>
      <c r="J973" t="s">
        <v>233</v>
      </c>
      <c r="K973" t="s">
        <v>234</v>
      </c>
      <c r="L973" t="n">
        <v>400</v>
      </c>
      <c r="M973" t="n">
        <v>0.07000000000000001</v>
      </c>
      <c r="N973" t="n">
        <v>32.2</v>
      </c>
      <c r="O973" t="s">
        <v>235</v>
      </c>
      <c r="P973" t="s">
        <v>236</v>
      </c>
      <c r="Q973" t="s">
        <v>237</v>
      </c>
      <c r="R973" t="s">
        <v>231</v>
      </c>
      <c r="S973" t="s">
        <v>232</v>
      </c>
    </row>
    <row r="974" spans="1:19">
      <c r="A974" s="1" t="n">
        <v>35064</v>
      </c>
      <c r="B974" t="s">
        <v>227</v>
      </c>
      <c r="C974" t="n">
        <v>3</v>
      </c>
      <c r="D974" t="s">
        <v>228</v>
      </c>
      <c r="E974" t="s">
        <v>36</v>
      </c>
      <c r="F974" t="s">
        <v>229</v>
      </c>
      <c r="G974" t="s">
        <v>230</v>
      </c>
      <c r="H974" t="s">
        <v>231</v>
      </c>
      <c r="I974" t="s">
        <v>232</v>
      </c>
      <c r="J974" t="s">
        <v>233</v>
      </c>
      <c r="K974" t="s">
        <v>234</v>
      </c>
      <c r="L974" t="n">
        <v>592</v>
      </c>
      <c r="M974" t="n">
        <v>0.02</v>
      </c>
      <c r="N974" t="n">
        <v>46.5</v>
      </c>
      <c r="O974" t="s">
        <v>235</v>
      </c>
      <c r="P974" t="s">
        <v>236</v>
      </c>
      <c r="Q974" t="s">
        <v>237</v>
      </c>
      <c r="R974" t="s">
        <v>231</v>
      </c>
      <c r="S974" t="s">
        <v>232</v>
      </c>
    </row>
    <row r="975" spans="1:19">
      <c r="A975" s="1" t="n">
        <v>35095</v>
      </c>
      <c r="B975" t="s">
        <v>314</v>
      </c>
      <c r="C975" t="n">
        <v>1</v>
      </c>
      <c r="D975" t="s">
        <v>228</v>
      </c>
      <c r="E975" t="s">
        <v>36</v>
      </c>
      <c r="F975" t="s">
        <v>229</v>
      </c>
      <c r="G975" t="s">
        <v>230</v>
      </c>
      <c r="H975" t="s">
        <v>231</v>
      </c>
      <c r="I975" t="s">
        <v>232</v>
      </c>
      <c r="J975" t="s">
        <v>277</v>
      </c>
      <c r="K975" t="s">
        <v>278</v>
      </c>
      <c r="L975" t="n">
        <v>263</v>
      </c>
      <c r="M975" t="n">
        <v>0.04</v>
      </c>
      <c r="N975" t="n">
        <v>36</v>
      </c>
      <c r="O975" t="s">
        <v>311</v>
      </c>
      <c r="P975" t="s">
        <v>270</v>
      </c>
      <c r="Q975" t="s">
        <v>237</v>
      </c>
      <c r="R975" t="s">
        <v>231</v>
      </c>
      <c r="S975" t="s">
        <v>232</v>
      </c>
    </row>
    <row r="976" spans="1:19">
      <c r="A976" s="1" t="n">
        <v>35095</v>
      </c>
      <c r="B976" t="s">
        <v>314</v>
      </c>
      <c r="C976" t="n">
        <v>2</v>
      </c>
      <c r="D976" t="s">
        <v>228</v>
      </c>
      <c r="E976" t="s">
        <v>36</v>
      </c>
      <c r="F976" t="s">
        <v>229</v>
      </c>
      <c r="G976" t="s">
        <v>230</v>
      </c>
      <c r="H976" t="s">
        <v>231</v>
      </c>
      <c r="I976" t="s">
        <v>232</v>
      </c>
      <c r="J976" t="s">
        <v>277</v>
      </c>
      <c r="K976" t="s">
        <v>278</v>
      </c>
      <c r="L976" t="n">
        <v>398</v>
      </c>
      <c r="M976" t="n">
        <v>0.04</v>
      </c>
      <c r="N976" t="n">
        <v>46.9</v>
      </c>
      <c r="O976" t="s">
        <v>311</v>
      </c>
      <c r="P976" t="s">
        <v>270</v>
      </c>
      <c r="Q976" t="s">
        <v>237</v>
      </c>
      <c r="R976" t="s">
        <v>231</v>
      </c>
      <c r="S976" t="s">
        <v>232</v>
      </c>
    </row>
    <row r="977" spans="1:19">
      <c r="A977" s="1" t="n">
        <v>35095</v>
      </c>
      <c r="B977" t="s">
        <v>314</v>
      </c>
      <c r="C977" t="n">
        <v>3</v>
      </c>
      <c r="D977" t="s">
        <v>228</v>
      </c>
      <c r="E977" t="s">
        <v>36</v>
      </c>
      <c r="F977" t="s">
        <v>229</v>
      </c>
      <c r="G977" t="s">
        <v>230</v>
      </c>
      <c r="H977" t="s">
        <v>231</v>
      </c>
      <c r="I977" t="s">
        <v>232</v>
      </c>
      <c r="J977" t="s">
        <v>267</v>
      </c>
      <c r="K977" t="s">
        <v>268</v>
      </c>
      <c r="L977" t="n">
        <v>685</v>
      </c>
      <c r="M977" t="n">
        <v>0.07000000000000001</v>
      </c>
      <c r="N977" t="n">
        <v>39</v>
      </c>
      <c r="O977" t="s">
        <v>311</v>
      </c>
      <c r="P977" t="s">
        <v>270</v>
      </c>
      <c r="Q977" t="s">
        <v>237</v>
      </c>
      <c r="R977" t="s">
        <v>231</v>
      </c>
      <c r="S977" t="s">
        <v>232</v>
      </c>
    </row>
    <row r="978" spans="1:19">
      <c r="A978" s="1" t="n">
        <v>35095</v>
      </c>
      <c r="B978" t="s">
        <v>314</v>
      </c>
      <c r="C978" t="n">
        <v>4</v>
      </c>
      <c r="D978" t="s">
        <v>228</v>
      </c>
      <c r="E978" t="s">
        <v>36</v>
      </c>
      <c r="F978" t="s">
        <v>229</v>
      </c>
      <c r="G978" t="s">
        <v>230</v>
      </c>
      <c r="H978" t="s">
        <v>231</v>
      </c>
      <c r="I978" t="s">
        <v>232</v>
      </c>
      <c r="J978" t="s">
        <v>233</v>
      </c>
      <c r="K978" t="s">
        <v>234</v>
      </c>
      <c r="L978" t="n">
        <v>172</v>
      </c>
      <c r="M978" t="n">
        <v>0.21</v>
      </c>
      <c r="N978" t="n">
        <v>20.8</v>
      </c>
      <c r="O978" t="s">
        <v>311</v>
      </c>
      <c r="P978" t="s">
        <v>270</v>
      </c>
      <c r="Q978" t="s">
        <v>237</v>
      </c>
      <c r="R978" t="s">
        <v>231</v>
      </c>
      <c r="S978" t="s">
        <v>232</v>
      </c>
    </row>
    <row r="979" spans="1:19">
      <c r="A979" s="1" t="n">
        <v>35095</v>
      </c>
      <c r="B979" t="s">
        <v>314</v>
      </c>
      <c r="C979" t="n">
        <v>5</v>
      </c>
      <c r="D979" t="s">
        <v>228</v>
      </c>
      <c r="E979" t="s">
        <v>36</v>
      </c>
      <c r="F979" t="s">
        <v>229</v>
      </c>
      <c r="G979" t="s">
        <v>230</v>
      </c>
      <c r="H979" t="s">
        <v>231</v>
      </c>
      <c r="I979" t="s">
        <v>232</v>
      </c>
      <c r="J979" t="s">
        <v>233</v>
      </c>
      <c r="K979" t="s">
        <v>234</v>
      </c>
      <c r="L979" t="n">
        <v>208</v>
      </c>
      <c r="M979" t="n">
        <v>0.21</v>
      </c>
      <c r="N979" t="n">
        <v>20.7</v>
      </c>
      <c r="O979" t="s">
        <v>311</v>
      </c>
      <c r="P979" t="s">
        <v>270</v>
      </c>
      <c r="Q979" t="s">
        <v>237</v>
      </c>
      <c r="R979" t="s">
        <v>231</v>
      </c>
      <c r="S979" t="s">
        <v>232</v>
      </c>
    </row>
    <row r="980" spans="1:19">
      <c r="A980" s="1" t="n">
        <v>35095</v>
      </c>
      <c r="B980" t="s">
        <v>227</v>
      </c>
      <c r="C980" t="n">
        <v>1</v>
      </c>
      <c r="D980" t="s">
        <v>228</v>
      </c>
      <c r="E980" t="s">
        <v>36</v>
      </c>
      <c r="F980" t="s">
        <v>229</v>
      </c>
      <c r="G980" t="s">
        <v>230</v>
      </c>
      <c r="H980" t="s">
        <v>231</v>
      </c>
      <c r="I980" t="s">
        <v>232</v>
      </c>
      <c r="J980" t="s">
        <v>233</v>
      </c>
      <c r="K980" t="s">
        <v>234</v>
      </c>
      <c r="L980" t="n">
        <v>395</v>
      </c>
      <c r="M980" t="n">
        <v>0.07000000000000001</v>
      </c>
      <c r="N980" t="n">
        <v>33.1</v>
      </c>
      <c r="O980" t="s">
        <v>235</v>
      </c>
      <c r="P980" t="s">
        <v>236</v>
      </c>
      <c r="Q980" t="s">
        <v>237</v>
      </c>
      <c r="R980" t="s">
        <v>231</v>
      </c>
      <c r="S980" t="s">
        <v>232</v>
      </c>
    </row>
    <row r="981" spans="1:19">
      <c r="A981" s="1" t="n">
        <v>35095</v>
      </c>
      <c r="B981" t="s">
        <v>227</v>
      </c>
      <c r="C981" t="n">
        <v>4</v>
      </c>
      <c r="D981" t="s">
        <v>228</v>
      </c>
      <c r="E981" t="s">
        <v>36</v>
      </c>
      <c r="F981" t="s">
        <v>229</v>
      </c>
      <c r="G981" t="s">
        <v>230</v>
      </c>
      <c r="H981" t="s">
        <v>231</v>
      </c>
      <c r="I981" t="s">
        <v>232</v>
      </c>
      <c r="J981" t="s">
        <v>233</v>
      </c>
      <c r="K981" t="s">
        <v>234</v>
      </c>
      <c r="L981" t="n">
        <v>237</v>
      </c>
      <c r="M981" t="n">
        <v>0.04</v>
      </c>
      <c r="N981" t="n">
        <v>38.5</v>
      </c>
      <c r="O981" t="s">
        <v>235</v>
      </c>
      <c r="P981" t="s">
        <v>236</v>
      </c>
      <c r="Q981" t="s">
        <v>237</v>
      </c>
      <c r="R981" t="s">
        <v>231</v>
      </c>
      <c r="S981" t="s">
        <v>232</v>
      </c>
    </row>
    <row r="982" spans="1:19">
      <c r="A982" s="1" t="n">
        <v>35095</v>
      </c>
      <c r="B982" t="s">
        <v>227</v>
      </c>
      <c r="C982" t="n">
        <v>5</v>
      </c>
      <c r="D982" t="s">
        <v>315</v>
      </c>
      <c r="E982" t="s">
        <v>316</v>
      </c>
      <c r="F982" t="s">
        <v>229</v>
      </c>
      <c r="G982" t="s">
        <v>230</v>
      </c>
      <c r="H982" t="s">
        <v>231</v>
      </c>
      <c r="I982" t="s">
        <v>232</v>
      </c>
      <c r="J982" t="s">
        <v>233</v>
      </c>
      <c r="K982" t="s">
        <v>234</v>
      </c>
      <c r="L982" t="n">
        <v>171</v>
      </c>
      <c r="M982" t="n">
        <v>0</v>
      </c>
      <c r="N982" t="n">
        <v>0</v>
      </c>
      <c r="O982" t="s">
        <v>235</v>
      </c>
      <c r="P982" t="s">
        <v>236</v>
      </c>
      <c r="Q982" t="s">
        <v>237</v>
      </c>
      <c r="R982" t="s">
        <v>231</v>
      </c>
      <c r="S982" t="s">
        <v>232</v>
      </c>
    </row>
    <row r="983" spans="1:19">
      <c r="A983" s="1" t="n">
        <v>35095</v>
      </c>
      <c r="B983" t="s">
        <v>227</v>
      </c>
      <c r="C983" t="n">
        <v>7</v>
      </c>
      <c r="D983" t="s">
        <v>315</v>
      </c>
      <c r="E983" t="s">
        <v>316</v>
      </c>
      <c r="F983" t="s">
        <v>229</v>
      </c>
      <c r="G983" t="s">
        <v>230</v>
      </c>
      <c r="H983" t="s">
        <v>231</v>
      </c>
      <c r="I983" t="s">
        <v>232</v>
      </c>
      <c r="J983" t="s">
        <v>233</v>
      </c>
      <c r="K983" t="s">
        <v>234</v>
      </c>
      <c r="L983" t="n">
        <v>98</v>
      </c>
      <c r="M983" t="n">
        <v>0</v>
      </c>
      <c r="N983" t="n">
        <v>0</v>
      </c>
      <c r="O983" t="s">
        <v>235</v>
      </c>
      <c r="P983" t="s">
        <v>236</v>
      </c>
      <c r="Q983" t="s">
        <v>237</v>
      </c>
      <c r="R983" t="s">
        <v>231</v>
      </c>
      <c r="S983" t="s">
        <v>232</v>
      </c>
    </row>
    <row r="984" spans="1:19">
      <c r="A984" s="1" t="n">
        <v>35095</v>
      </c>
      <c r="B984" t="s">
        <v>227</v>
      </c>
      <c r="C984" t="n">
        <v>8</v>
      </c>
      <c r="D984" t="s">
        <v>228</v>
      </c>
      <c r="E984" t="s">
        <v>36</v>
      </c>
      <c r="F984" t="s">
        <v>229</v>
      </c>
      <c r="G984" t="s">
        <v>230</v>
      </c>
      <c r="H984" t="s">
        <v>231</v>
      </c>
      <c r="I984" t="s">
        <v>232</v>
      </c>
      <c r="J984" t="s">
        <v>233</v>
      </c>
      <c r="K984" t="s">
        <v>234</v>
      </c>
      <c r="L984" t="n">
        <v>331</v>
      </c>
      <c r="M984" t="n">
        <v>0.02</v>
      </c>
      <c r="N984" t="n">
        <v>46.4</v>
      </c>
      <c r="O984" t="s">
        <v>235</v>
      </c>
      <c r="P984" t="s">
        <v>236</v>
      </c>
      <c r="Q984" t="s">
        <v>237</v>
      </c>
      <c r="R984" t="s">
        <v>231</v>
      </c>
      <c r="S984" t="s">
        <v>232</v>
      </c>
    </row>
    <row r="985" spans="1:19">
      <c r="A985" s="1" t="n">
        <v>35095</v>
      </c>
      <c r="B985" t="s">
        <v>227</v>
      </c>
      <c r="C985" t="n">
        <v>9</v>
      </c>
      <c r="D985" t="s">
        <v>228</v>
      </c>
      <c r="E985" t="s">
        <v>36</v>
      </c>
      <c r="F985" t="s">
        <v>229</v>
      </c>
      <c r="G985" t="s">
        <v>230</v>
      </c>
      <c r="H985" t="s">
        <v>231</v>
      </c>
      <c r="I985" t="s">
        <v>232</v>
      </c>
      <c r="J985" t="s">
        <v>318</v>
      </c>
      <c r="K985" t="s">
        <v>319</v>
      </c>
      <c r="L985" t="n">
        <v>391</v>
      </c>
      <c r="M985" t="n">
        <v>0.1</v>
      </c>
      <c r="N985" t="n">
        <v>40.5</v>
      </c>
      <c r="O985" t="s">
        <v>235</v>
      </c>
      <c r="P985" t="s">
        <v>236</v>
      </c>
      <c r="Q985" t="s">
        <v>237</v>
      </c>
      <c r="R985" t="s">
        <v>231</v>
      </c>
      <c r="S985" t="s">
        <v>232</v>
      </c>
    </row>
    <row r="986" spans="1:19">
      <c r="A986" s="1" t="n">
        <v>35124</v>
      </c>
      <c r="B986" t="s">
        <v>314</v>
      </c>
      <c r="C986" t="n">
        <v>1</v>
      </c>
      <c r="D986" t="s">
        <v>228</v>
      </c>
      <c r="E986" t="s">
        <v>36</v>
      </c>
      <c r="F986" t="s">
        <v>229</v>
      </c>
      <c r="G986" t="s">
        <v>230</v>
      </c>
      <c r="H986" t="s">
        <v>231</v>
      </c>
      <c r="I986" t="s">
        <v>232</v>
      </c>
      <c r="J986" t="s">
        <v>233</v>
      </c>
      <c r="K986" t="s">
        <v>234</v>
      </c>
      <c r="L986" t="n">
        <v>192</v>
      </c>
      <c r="M986" t="n">
        <v>0.29</v>
      </c>
      <c r="N986" t="n">
        <v>20.7</v>
      </c>
      <c r="O986" t="s">
        <v>311</v>
      </c>
      <c r="P986" t="s">
        <v>270</v>
      </c>
      <c r="Q986" t="s">
        <v>237</v>
      </c>
      <c r="R986" t="s">
        <v>231</v>
      </c>
      <c r="S986" t="s">
        <v>232</v>
      </c>
    </row>
    <row r="987" spans="1:19">
      <c r="A987" s="1" t="n">
        <v>35124</v>
      </c>
      <c r="B987" t="s">
        <v>314</v>
      </c>
      <c r="C987" t="n">
        <v>2</v>
      </c>
      <c r="D987" t="s">
        <v>228</v>
      </c>
      <c r="E987" t="s">
        <v>36</v>
      </c>
      <c r="F987" t="s">
        <v>229</v>
      </c>
      <c r="G987" t="s">
        <v>230</v>
      </c>
      <c r="H987" t="s">
        <v>231</v>
      </c>
      <c r="I987" t="s">
        <v>232</v>
      </c>
      <c r="J987" t="s">
        <v>233</v>
      </c>
      <c r="K987" t="s">
        <v>234</v>
      </c>
      <c r="L987" t="n">
        <v>183</v>
      </c>
      <c r="M987" t="n">
        <v>0.21</v>
      </c>
      <c r="N987" t="n">
        <v>20.7</v>
      </c>
      <c r="O987" t="s">
        <v>311</v>
      </c>
      <c r="P987" t="s">
        <v>270</v>
      </c>
      <c r="Q987" t="s">
        <v>237</v>
      </c>
      <c r="R987" t="s">
        <v>231</v>
      </c>
      <c r="S987" t="s">
        <v>232</v>
      </c>
    </row>
    <row r="988" spans="1:19">
      <c r="A988" s="1" t="n">
        <v>35124</v>
      </c>
      <c r="B988" t="s">
        <v>314</v>
      </c>
      <c r="C988" t="n">
        <v>3</v>
      </c>
      <c r="D988" t="s">
        <v>228</v>
      </c>
      <c r="E988" t="s">
        <v>36</v>
      </c>
      <c r="F988" t="s">
        <v>229</v>
      </c>
      <c r="G988" t="s">
        <v>230</v>
      </c>
      <c r="H988" t="s">
        <v>231</v>
      </c>
      <c r="I988" t="s">
        <v>232</v>
      </c>
      <c r="J988" t="s">
        <v>261</v>
      </c>
      <c r="K988" t="s">
        <v>262</v>
      </c>
      <c r="L988" t="n">
        <v>502</v>
      </c>
      <c r="M988" t="n">
        <v>0.03</v>
      </c>
      <c r="N988" t="n">
        <v>46.2</v>
      </c>
      <c r="O988" t="s">
        <v>311</v>
      </c>
      <c r="P988" t="s">
        <v>270</v>
      </c>
      <c r="Q988" t="s">
        <v>237</v>
      </c>
      <c r="R988" t="s">
        <v>231</v>
      </c>
      <c r="S988" t="s">
        <v>232</v>
      </c>
    </row>
    <row r="989" spans="1:19">
      <c r="A989" s="1" t="n">
        <v>35124</v>
      </c>
      <c r="B989" t="s">
        <v>227</v>
      </c>
      <c r="C989" t="n">
        <v>1</v>
      </c>
      <c r="D989" t="s">
        <v>228</v>
      </c>
      <c r="E989" t="s">
        <v>36</v>
      </c>
      <c r="F989" t="s">
        <v>229</v>
      </c>
      <c r="G989" t="s">
        <v>230</v>
      </c>
      <c r="H989" t="s">
        <v>231</v>
      </c>
      <c r="I989" t="s">
        <v>232</v>
      </c>
      <c r="J989" t="s">
        <v>233</v>
      </c>
      <c r="K989" t="s">
        <v>234</v>
      </c>
      <c r="L989" t="n">
        <v>200</v>
      </c>
      <c r="M989" t="n">
        <v>0.1</v>
      </c>
      <c r="N989" t="n">
        <v>35.7</v>
      </c>
      <c r="O989" t="s">
        <v>235</v>
      </c>
      <c r="P989" t="s">
        <v>236</v>
      </c>
      <c r="Q989" t="s">
        <v>237</v>
      </c>
      <c r="R989" t="s">
        <v>231</v>
      </c>
      <c r="S989" t="s">
        <v>232</v>
      </c>
    </row>
    <row r="990" spans="1:19">
      <c r="A990" s="1" t="n">
        <v>35124</v>
      </c>
      <c r="B990" t="s">
        <v>227</v>
      </c>
      <c r="C990" t="n">
        <v>2</v>
      </c>
      <c r="D990" t="s">
        <v>228</v>
      </c>
      <c r="E990" t="s">
        <v>36</v>
      </c>
      <c r="F990" t="s">
        <v>229</v>
      </c>
      <c r="G990" t="s">
        <v>230</v>
      </c>
      <c r="H990" t="s">
        <v>231</v>
      </c>
      <c r="I990" t="s">
        <v>232</v>
      </c>
      <c r="J990" t="s">
        <v>233</v>
      </c>
      <c r="K990" t="s">
        <v>234</v>
      </c>
      <c r="L990" t="n">
        <v>386</v>
      </c>
      <c r="M990" t="n">
        <v>0.07000000000000001</v>
      </c>
      <c r="N990" t="n">
        <v>32.45</v>
      </c>
      <c r="O990" t="s">
        <v>235</v>
      </c>
      <c r="P990" t="s">
        <v>236</v>
      </c>
      <c r="Q990" t="s">
        <v>237</v>
      </c>
      <c r="R990" t="s">
        <v>231</v>
      </c>
      <c r="S990" t="s">
        <v>232</v>
      </c>
    </row>
    <row r="991" spans="1:19">
      <c r="A991" s="1" t="n">
        <v>35124</v>
      </c>
      <c r="B991" t="s">
        <v>227</v>
      </c>
      <c r="C991" t="n">
        <v>6</v>
      </c>
      <c r="D991" t="s">
        <v>228</v>
      </c>
      <c r="E991" t="s">
        <v>36</v>
      </c>
      <c r="F991" t="s">
        <v>229</v>
      </c>
      <c r="G991" t="s">
        <v>230</v>
      </c>
      <c r="H991" t="s">
        <v>231</v>
      </c>
      <c r="I991" t="s">
        <v>232</v>
      </c>
      <c r="J991" t="s">
        <v>233</v>
      </c>
      <c r="K991" t="s">
        <v>234</v>
      </c>
      <c r="L991" t="n">
        <v>298</v>
      </c>
      <c r="M991" t="n">
        <v>0.02</v>
      </c>
      <c r="N991" t="n">
        <v>46.4</v>
      </c>
      <c r="O991" t="s">
        <v>235</v>
      </c>
      <c r="P991" t="s">
        <v>236</v>
      </c>
      <c r="Q991" t="s">
        <v>237</v>
      </c>
      <c r="R991" t="s">
        <v>231</v>
      </c>
      <c r="S991" t="s">
        <v>232</v>
      </c>
    </row>
    <row r="992" spans="1:19">
      <c r="A992" s="1" t="n">
        <v>35124</v>
      </c>
      <c r="B992" t="s">
        <v>227</v>
      </c>
      <c r="C992" t="n">
        <v>7</v>
      </c>
      <c r="D992" t="s">
        <v>228</v>
      </c>
      <c r="E992" t="s">
        <v>36</v>
      </c>
      <c r="F992" t="s">
        <v>229</v>
      </c>
      <c r="G992" t="s">
        <v>230</v>
      </c>
      <c r="H992" t="s">
        <v>231</v>
      </c>
      <c r="I992" t="s">
        <v>232</v>
      </c>
      <c r="J992" t="s">
        <v>318</v>
      </c>
      <c r="K992" t="s">
        <v>319</v>
      </c>
      <c r="L992" t="n">
        <v>394</v>
      </c>
      <c r="M992" t="n">
        <v>0.1</v>
      </c>
      <c r="N992" t="n">
        <v>40.6</v>
      </c>
      <c r="O992" t="s">
        <v>235</v>
      </c>
      <c r="P992" t="s">
        <v>236</v>
      </c>
      <c r="Q992" t="s">
        <v>237</v>
      </c>
      <c r="R992" t="s">
        <v>231</v>
      </c>
      <c r="S992" t="s">
        <v>232</v>
      </c>
    </row>
    <row r="993" spans="1:19">
      <c r="A993" s="1" t="n">
        <v>35124</v>
      </c>
      <c r="B993" t="s">
        <v>242</v>
      </c>
      <c r="C993" t="n">
        <v>1</v>
      </c>
      <c r="D993" t="s">
        <v>238</v>
      </c>
      <c r="E993" t="s">
        <v>239</v>
      </c>
      <c r="F993" t="s">
        <v>229</v>
      </c>
      <c r="G993" t="s">
        <v>230</v>
      </c>
      <c r="H993" t="s">
        <v>231</v>
      </c>
      <c r="I993" t="s">
        <v>232</v>
      </c>
      <c r="J993" t="s">
        <v>309</v>
      </c>
      <c r="K993" t="s">
        <v>310</v>
      </c>
      <c r="L993" t="n">
        <v>1</v>
      </c>
      <c r="M993" t="n">
        <v>0</v>
      </c>
      <c r="N993" t="n">
        <v>0</v>
      </c>
    </row>
    <row r="994" spans="1:19">
      <c r="A994" s="1" t="n">
        <v>35155</v>
      </c>
      <c r="B994" t="s">
        <v>314</v>
      </c>
      <c r="C994" t="n">
        <v>1</v>
      </c>
      <c r="D994" t="s">
        <v>228</v>
      </c>
      <c r="E994" t="s">
        <v>36</v>
      </c>
      <c r="F994" t="s">
        <v>229</v>
      </c>
      <c r="G994" t="s">
        <v>230</v>
      </c>
      <c r="H994" t="s">
        <v>231</v>
      </c>
      <c r="I994" t="s">
        <v>232</v>
      </c>
      <c r="J994" t="s">
        <v>233</v>
      </c>
      <c r="K994" t="s">
        <v>234</v>
      </c>
      <c r="L994" t="n">
        <v>351</v>
      </c>
      <c r="M994" t="n">
        <v>0.03</v>
      </c>
      <c r="N994" t="n">
        <v>45.6</v>
      </c>
      <c r="O994" t="s">
        <v>311</v>
      </c>
      <c r="P994" t="s">
        <v>270</v>
      </c>
      <c r="Q994" t="s">
        <v>237</v>
      </c>
      <c r="R994" t="s">
        <v>231</v>
      </c>
      <c r="S994" t="s">
        <v>232</v>
      </c>
    </row>
    <row r="995" spans="1:19">
      <c r="A995" s="1" t="n">
        <v>35155</v>
      </c>
      <c r="B995" t="s">
        <v>314</v>
      </c>
      <c r="C995" t="n">
        <v>2</v>
      </c>
      <c r="D995" t="s">
        <v>228</v>
      </c>
      <c r="E995" t="s">
        <v>36</v>
      </c>
      <c r="F995" t="s">
        <v>229</v>
      </c>
      <c r="G995" t="s">
        <v>230</v>
      </c>
      <c r="H995" t="s">
        <v>231</v>
      </c>
      <c r="I995" t="s">
        <v>232</v>
      </c>
      <c r="J995" t="s">
        <v>233</v>
      </c>
      <c r="K995" t="s">
        <v>234</v>
      </c>
      <c r="L995" t="n">
        <v>362</v>
      </c>
      <c r="M995" t="n">
        <v>0.21</v>
      </c>
      <c r="N995" t="n">
        <v>20.7</v>
      </c>
      <c r="O995" t="s">
        <v>311</v>
      </c>
      <c r="P995" t="s">
        <v>270</v>
      </c>
      <c r="Q995" t="s">
        <v>237</v>
      </c>
      <c r="R995" t="s">
        <v>231</v>
      </c>
      <c r="S995" t="s">
        <v>232</v>
      </c>
    </row>
    <row r="996" spans="1:19">
      <c r="A996" s="1" t="n">
        <v>35155</v>
      </c>
      <c r="B996" t="s">
        <v>227</v>
      </c>
      <c r="C996" t="n">
        <v>1</v>
      </c>
      <c r="D996" t="s">
        <v>228</v>
      </c>
      <c r="E996" t="s">
        <v>36</v>
      </c>
      <c r="F996" t="s">
        <v>229</v>
      </c>
      <c r="G996" t="s">
        <v>230</v>
      </c>
      <c r="H996" t="s">
        <v>231</v>
      </c>
      <c r="I996" t="s">
        <v>232</v>
      </c>
      <c r="J996" t="s">
        <v>233</v>
      </c>
      <c r="K996" t="s">
        <v>234</v>
      </c>
      <c r="L996" t="n">
        <v>447</v>
      </c>
      <c r="M996" t="n">
        <v>0.07000000000000001</v>
      </c>
      <c r="N996" t="n">
        <v>32.3</v>
      </c>
      <c r="O996" t="s">
        <v>235</v>
      </c>
      <c r="P996" t="s">
        <v>236</v>
      </c>
      <c r="Q996" t="s">
        <v>237</v>
      </c>
      <c r="R996" t="s">
        <v>231</v>
      </c>
      <c r="S996" t="s">
        <v>232</v>
      </c>
    </row>
    <row r="997" spans="1:19">
      <c r="A997" s="1" t="n">
        <v>35155</v>
      </c>
      <c r="B997" t="s">
        <v>227</v>
      </c>
      <c r="C997" t="n">
        <v>6</v>
      </c>
      <c r="D997" t="s">
        <v>228</v>
      </c>
      <c r="E997" t="s">
        <v>36</v>
      </c>
      <c r="F997" t="s">
        <v>229</v>
      </c>
      <c r="G997" t="s">
        <v>230</v>
      </c>
      <c r="H997" t="s">
        <v>231</v>
      </c>
      <c r="I997" t="s">
        <v>232</v>
      </c>
      <c r="J997" t="s">
        <v>233</v>
      </c>
      <c r="K997" t="s">
        <v>234</v>
      </c>
      <c r="L997" t="n">
        <v>238</v>
      </c>
      <c r="M997" t="n">
        <v>0.04</v>
      </c>
      <c r="N997" t="n">
        <v>38.5</v>
      </c>
      <c r="O997" t="s">
        <v>235</v>
      </c>
      <c r="P997" t="s">
        <v>236</v>
      </c>
      <c r="Q997" t="s">
        <v>237</v>
      </c>
      <c r="R997" t="s">
        <v>231</v>
      </c>
      <c r="S997" t="s">
        <v>232</v>
      </c>
    </row>
    <row r="998" spans="1:19">
      <c r="A998" s="1" t="n">
        <v>35155</v>
      </c>
      <c r="B998" t="s">
        <v>227</v>
      </c>
      <c r="C998" t="n">
        <v>7</v>
      </c>
      <c r="D998" t="s">
        <v>315</v>
      </c>
      <c r="E998" t="s">
        <v>316</v>
      </c>
      <c r="F998" t="s">
        <v>229</v>
      </c>
      <c r="G998" t="s">
        <v>230</v>
      </c>
      <c r="H998" t="s">
        <v>231</v>
      </c>
      <c r="I998" t="s">
        <v>232</v>
      </c>
      <c r="J998" t="s">
        <v>233</v>
      </c>
      <c r="K998" t="s">
        <v>234</v>
      </c>
      <c r="L998" t="n">
        <v>97</v>
      </c>
      <c r="M998" t="n">
        <v>0</v>
      </c>
      <c r="N998" t="n">
        <v>0</v>
      </c>
      <c r="O998" t="s">
        <v>235</v>
      </c>
      <c r="P998" t="s">
        <v>236</v>
      </c>
      <c r="Q998" t="s">
        <v>237</v>
      </c>
      <c r="R998" t="s">
        <v>231</v>
      </c>
      <c r="S998" t="s">
        <v>232</v>
      </c>
    </row>
    <row r="999" spans="1:19">
      <c r="A999" s="1" t="n">
        <v>35155</v>
      </c>
      <c r="B999" t="s">
        <v>227</v>
      </c>
      <c r="C999" t="n">
        <v>9</v>
      </c>
      <c r="D999" t="s">
        <v>228</v>
      </c>
      <c r="E999" t="s">
        <v>36</v>
      </c>
      <c r="F999" t="s">
        <v>229</v>
      </c>
      <c r="G999" t="s">
        <v>230</v>
      </c>
      <c r="H999" t="s">
        <v>231</v>
      </c>
      <c r="I999" t="s">
        <v>232</v>
      </c>
      <c r="J999" t="s">
        <v>233</v>
      </c>
      <c r="K999" t="s">
        <v>234</v>
      </c>
      <c r="L999" t="n">
        <v>298</v>
      </c>
      <c r="M999" t="n">
        <v>0.1</v>
      </c>
      <c r="N999" t="n">
        <v>45.5</v>
      </c>
      <c r="O999" t="s">
        <v>235</v>
      </c>
      <c r="P999" t="s">
        <v>236</v>
      </c>
      <c r="Q999" t="s">
        <v>237</v>
      </c>
      <c r="R999" t="s">
        <v>231</v>
      </c>
      <c r="S999" t="s">
        <v>232</v>
      </c>
    </row>
    <row r="1000" spans="1:19">
      <c r="A1000" s="1" t="n">
        <v>35155</v>
      </c>
      <c r="B1000" t="s">
        <v>227</v>
      </c>
      <c r="C1000" t="n">
        <v>10</v>
      </c>
      <c r="D1000" t="s">
        <v>228</v>
      </c>
      <c r="E1000" t="s">
        <v>36</v>
      </c>
      <c r="F1000" t="s">
        <v>229</v>
      </c>
      <c r="G1000" t="s">
        <v>230</v>
      </c>
      <c r="H1000" t="s">
        <v>231</v>
      </c>
      <c r="I1000" t="s">
        <v>232</v>
      </c>
      <c r="J1000" t="s">
        <v>240</v>
      </c>
      <c r="K1000" t="s">
        <v>241</v>
      </c>
      <c r="L1000" t="n">
        <v>86</v>
      </c>
      <c r="M1000" t="n">
        <v>5.5</v>
      </c>
      <c r="N1000" t="n">
        <v>10</v>
      </c>
      <c r="O1000" t="s">
        <v>235</v>
      </c>
      <c r="P1000" t="s">
        <v>236</v>
      </c>
      <c r="Q1000" t="s">
        <v>237</v>
      </c>
      <c r="R1000" t="s">
        <v>231</v>
      </c>
      <c r="S1000" t="s">
        <v>232</v>
      </c>
    </row>
    <row r="1001" spans="1:19">
      <c r="A1001" s="1" t="n">
        <v>35155</v>
      </c>
      <c r="B1001" t="s">
        <v>227</v>
      </c>
      <c r="C1001" t="n">
        <v>11</v>
      </c>
      <c r="D1001" t="s">
        <v>228</v>
      </c>
      <c r="E1001" t="s">
        <v>36</v>
      </c>
      <c r="F1001" t="s">
        <v>229</v>
      </c>
      <c r="G1001" t="s">
        <v>230</v>
      </c>
      <c r="H1001" t="s">
        <v>231</v>
      </c>
      <c r="I1001" t="s">
        <v>232</v>
      </c>
      <c r="J1001" t="s">
        <v>318</v>
      </c>
      <c r="K1001" t="s">
        <v>319</v>
      </c>
      <c r="L1001" t="n">
        <v>465</v>
      </c>
      <c r="M1001" t="n">
        <v>0.1</v>
      </c>
      <c r="N1001" t="n">
        <v>40.9</v>
      </c>
      <c r="O1001" t="s">
        <v>235</v>
      </c>
      <c r="P1001" t="s">
        <v>236</v>
      </c>
      <c r="Q1001" t="s">
        <v>237</v>
      </c>
      <c r="R1001" t="s">
        <v>231</v>
      </c>
      <c r="S1001" t="s">
        <v>232</v>
      </c>
    </row>
    <row r="1002" spans="1:19">
      <c r="A1002" s="1" t="n">
        <v>35185</v>
      </c>
      <c r="B1002" t="s">
        <v>314</v>
      </c>
      <c r="C1002" t="n">
        <v>1</v>
      </c>
      <c r="D1002" t="s">
        <v>228</v>
      </c>
      <c r="E1002" t="s">
        <v>36</v>
      </c>
      <c r="F1002" t="s">
        <v>229</v>
      </c>
      <c r="G1002" t="s">
        <v>230</v>
      </c>
      <c r="H1002" t="s">
        <v>231</v>
      </c>
      <c r="I1002" t="s">
        <v>232</v>
      </c>
      <c r="J1002" t="s">
        <v>277</v>
      </c>
      <c r="K1002" t="s">
        <v>278</v>
      </c>
      <c r="L1002" t="n">
        <v>672</v>
      </c>
      <c r="M1002" t="n">
        <v>0.05</v>
      </c>
      <c r="N1002" t="n">
        <v>52.7</v>
      </c>
      <c r="O1002" t="s">
        <v>311</v>
      </c>
      <c r="P1002" t="s">
        <v>270</v>
      </c>
      <c r="Q1002" t="s">
        <v>237</v>
      </c>
      <c r="R1002" t="s">
        <v>231</v>
      </c>
      <c r="S1002" t="s">
        <v>232</v>
      </c>
    </row>
    <row r="1003" spans="1:19">
      <c r="A1003" s="1" t="n">
        <v>35185</v>
      </c>
      <c r="B1003" t="s">
        <v>314</v>
      </c>
      <c r="C1003" t="n">
        <v>2</v>
      </c>
      <c r="D1003" t="s">
        <v>228</v>
      </c>
      <c r="E1003" t="s">
        <v>36</v>
      </c>
      <c r="F1003" t="s">
        <v>229</v>
      </c>
      <c r="G1003" t="s">
        <v>230</v>
      </c>
      <c r="H1003" t="s">
        <v>231</v>
      </c>
      <c r="I1003" t="s">
        <v>232</v>
      </c>
      <c r="J1003" t="s">
        <v>233</v>
      </c>
      <c r="K1003" t="s">
        <v>234</v>
      </c>
      <c r="L1003" t="n">
        <v>344</v>
      </c>
      <c r="M1003" t="n">
        <v>0.21</v>
      </c>
      <c r="N1003" t="n">
        <v>20.5</v>
      </c>
      <c r="O1003" t="s">
        <v>311</v>
      </c>
      <c r="P1003" t="s">
        <v>270</v>
      </c>
      <c r="Q1003" t="s">
        <v>237</v>
      </c>
      <c r="R1003" t="s">
        <v>231</v>
      </c>
      <c r="S1003" t="s">
        <v>232</v>
      </c>
    </row>
    <row r="1004" spans="1:19">
      <c r="A1004" s="1" t="n">
        <v>35185</v>
      </c>
      <c r="B1004" t="s">
        <v>314</v>
      </c>
      <c r="C1004" t="n">
        <v>3</v>
      </c>
      <c r="D1004" t="s">
        <v>228</v>
      </c>
      <c r="E1004" t="s">
        <v>36</v>
      </c>
      <c r="F1004" t="s">
        <v>229</v>
      </c>
      <c r="G1004" t="s">
        <v>230</v>
      </c>
      <c r="H1004" t="s">
        <v>231</v>
      </c>
      <c r="I1004" t="s">
        <v>232</v>
      </c>
      <c r="J1004" t="s">
        <v>233</v>
      </c>
      <c r="K1004" t="s">
        <v>234</v>
      </c>
      <c r="L1004" t="n">
        <v>347</v>
      </c>
      <c r="M1004" t="n">
        <v>0.22</v>
      </c>
      <c r="N1004" t="n">
        <v>20.5</v>
      </c>
      <c r="O1004" t="s">
        <v>311</v>
      </c>
      <c r="P1004" t="s">
        <v>270</v>
      </c>
      <c r="Q1004" t="s">
        <v>237</v>
      </c>
      <c r="R1004" t="s">
        <v>231</v>
      </c>
      <c r="S1004" t="s">
        <v>232</v>
      </c>
    </row>
    <row r="1005" spans="1:19">
      <c r="A1005" s="1" t="n">
        <v>35185</v>
      </c>
      <c r="B1005" t="s">
        <v>314</v>
      </c>
      <c r="C1005" t="n">
        <v>4</v>
      </c>
      <c r="D1005" t="s">
        <v>228</v>
      </c>
      <c r="E1005" t="s">
        <v>36</v>
      </c>
      <c r="F1005" t="s">
        <v>229</v>
      </c>
      <c r="G1005" t="s">
        <v>230</v>
      </c>
      <c r="H1005" t="s">
        <v>231</v>
      </c>
      <c r="I1005" t="s">
        <v>232</v>
      </c>
      <c r="J1005" t="s">
        <v>233</v>
      </c>
      <c r="K1005" t="s">
        <v>234</v>
      </c>
      <c r="L1005" t="n">
        <v>336</v>
      </c>
      <c r="M1005" t="n">
        <v>0.02</v>
      </c>
      <c r="N1005" t="n">
        <v>45.3</v>
      </c>
      <c r="O1005" t="s">
        <v>311</v>
      </c>
      <c r="P1005" t="s">
        <v>270</v>
      </c>
      <c r="Q1005" t="s">
        <v>237</v>
      </c>
      <c r="R1005" t="s">
        <v>231</v>
      </c>
      <c r="S1005" t="s">
        <v>232</v>
      </c>
    </row>
    <row r="1006" spans="1:19">
      <c r="A1006" s="1" t="n">
        <v>35185</v>
      </c>
      <c r="B1006" t="s">
        <v>227</v>
      </c>
      <c r="C1006" t="n">
        <v>1</v>
      </c>
      <c r="D1006" t="s">
        <v>228</v>
      </c>
      <c r="E1006" t="s">
        <v>36</v>
      </c>
      <c r="F1006" t="s">
        <v>229</v>
      </c>
      <c r="G1006" t="s">
        <v>230</v>
      </c>
      <c r="H1006" t="s">
        <v>231</v>
      </c>
      <c r="I1006" t="s">
        <v>232</v>
      </c>
      <c r="J1006" t="s">
        <v>233</v>
      </c>
      <c r="K1006" t="s">
        <v>234</v>
      </c>
      <c r="L1006" t="n">
        <v>397</v>
      </c>
      <c r="M1006" t="n">
        <v>0.07000000000000001</v>
      </c>
      <c r="N1006" t="n">
        <v>32.2</v>
      </c>
      <c r="O1006" t="s">
        <v>235</v>
      </c>
      <c r="P1006" t="s">
        <v>236</v>
      </c>
      <c r="Q1006" t="s">
        <v>237</v>
      </c>
      <c r="R1006" t="s">
        <v>231</v>
      </c>
      <c r="S1006" t="s">
        <v>232</v>
      </c>
    </row>
    <row r="1007" spans="1:19">
      <c r="A1007" s="1" t="n">
        <v>35185</v>
      </c>
      <c r="B1007" t="s">
        <v>227</v>
      </c>
      <c r="C1007" t="n">
        <v>4</v>
      </c>
      <c r="D1007" t="s">
        <v>228</v>
      </c>
      <c r="E1007" t="s">
        <v>36</v>
      </c>
      <c r="F1007" t="s">
        <v>229</v>
      </c>
      <c r="G1007" t="s">
        <v>230</v>
      </c>
      <c r="H1007" t="s">
        <v>231</v>
      </c>
      <c r="I1007" t="s">
        <v>232</v>
      </c>
      <c r="J1007" t="s">
        <v>233</v>
      </c>
      <c r="K1007" t="s">
        <v>234</v>
      </c>
      <c r="L1007" t="n">
        <v>200</v>
      </c>
      <c r="M1007" t="n">
        <v>0.02</v>
      </c>
      <c r="N1007" t="n">
        <v>45.9</v>
      </c>
      <c r="O1007" t="s">
        <v>235</v>
      </c>
      <c r="P1007" t="s">
        <v>236</v>
      </c>
      <c r="Q1007" t="s">
        <v>237</v>
      </c>
      <c r="R1007" t="s">
        <v>231</v>
      </c>
      <c r="S1007" t="s">
        <v>232</v>
      </c>
    </row>
    <row r="1008" spans="1:19">
      <c r="A1008" s="1" t="n">
        <v>35185</v>
      </c>
      <c r="B1008" t="s">
        <v>227</v>
      </c>
      <c r="C1008" t="n">
        <v>5</v>
      </c>
      <c r="D1008" t="s">
        <v>228</v>
      </c>
      <c r="E1008" t="s">
        <v>36</v>
      </c>
      <c r="F1008" t="s">
        <v>229</v>
      </c>
      <c r="G1008" t="s">
        <v>230</v>
      </c>
      <c r="H1008" t="s">
        <v>231</v>
      </c>
      <c r="I1008" t="s">
        <v>232</v>
      </c>
      <c r="J1008" t="s">
        <v>233</v>
      </c>
      <c r="K1008" t="s">
        <v>234</v>
      </c>
      <c r="L1008" t="n">
        <v>98</v>
      </c>
      <c r="M1008" t="n">
        <v>0.02</v>
      </c>
      <c r="N1008" t="n">
        <v>45.9</v>
      </c>
      <c r="O1008" t="s">
        <v>235</v>
      </c>
      <c r="P1008" t="s">
        <v>236</v>
      </c>
      <c r="Q1008" t="s">
        <v>237</v>
      </c>
      <c r="R1008" t="s">
        <v>231</v>
      </c>
      <c r="S1008" t="s">
        <v>232</v>
      </c>
    </row>
    <row r="1009" spans="1:19">
      <c r="A1009" s="1" t="n">
        <v>35216</v>
      </c>
      <c r="B1009" t="s">
        <v>314</v>
      </c>
      <c r="C1009" t="n">
        <v>1</v>
      </c>
      <c r="D1009" t="s">
        <v>228</v>
      </c>
      <c r="E1009" t="s">
        <v>36</v>
      </c>
      <c r="F1009" t="s">
        <v>229</v>
      </c>
      <c r="G1009" t="s">
        <v>230</v>
      </c>
      <c r="H1009" t="s">
        <v>231</v>
      </c>
      <c r="I1009" t="s">
        <v>232</v>
      </c>
      <c r="J1009" t="s">
        <v>277</v>
      </c>
      <c r="K1009" t="s">
        <v>278</v>
      </c>
      <c r="L1009" t="n">
        <v>491</v>
      </c>
      <c r="M1009" t="n">
        <v>0.05</v>
      </c>
      <c r="N1009" t="n">
        <v>47</v>
      </c>
      <c r="O1009" t="s">
        <v>311</v>
      </c>
      <c r="P1009" t="s">
        <v>270</v>
      </c>
      <c r="Q1009" t="s">
        <v>237</v>
      </c>
      <c r="R1009" t="s">
        <v>231</v>
      </c>
      <c r="S1009" t="s">
        <v>232</v>
      </c>
    </row>
    <row r="1010" spans="1:19">
      <c r="A1010" s="1" t="n">
        <v>35216</v>
      </c>
      <c r="B1010" t="s">
        <v>314</v>
      </c>
      <c r="C1010" t="n">
        <v>2</v>
      </c>
      <c r="D1010" t="s">
        <v>228</v>
      </c>
      <c r="E1010" t="s">
        <v>36</v>
      </c>
      <c r="F1010" t="s">
        <v>229</v>
      </c>
      <c r="G1010" t="s">
        <v>230</v>
      </c>
      <c r="H1010" t="s">
        <v>231</v>
      </c>
      <c r="I1010" t="s">
        <v>232</v>
      </c>
      <c r="J1010" t="s">
        <v>267</v>
      </c>
      <c r="K1010" t="s">
        <v>268</v>
      </c>
      <c r="L1010" t="n">
        <v>575</v>
      </c>
      <c r="M1010" t="n">
        <v>0.12</v>
      </c>
      <c r="N1010" t="n">
        <v>31.9</v>
      </c>
      <c r="O1010" t="s">
        <v>311</v>
      </c>
      <c r="P1010" t="s">
        <v>270</v>
      </c>
      <c r="Q1010" t="s">
        <v>237</v>
      </c>
      <c r="R1010" t="s">
        <v>231</v>
      </c>
      <c r="S1010" t="s">
        <v>232</v>
      </c>
    </row>
    <row r="1011" spans="1:19">
      <c r="A1011" s="1" t="n">
        <v>35216</v>
      </c>
      <c r="B1011" t="s">
        <v>314</v>
      </c>
      <c r="C1011" t="n">
        <v>3</v>
      </c>
      <c r="D1011" t="s">
        <v>228</v>
      </c>
      <c r="E1011" t="s">
        <v>36</v>
      </c>
      <c r="F1011" t="s">
        <v>229</v>
      </c>
      <c r="G1011" t="s">
        <v>230</v>
      </c>
      <c r="H1011" t="s">
        <v>231</v>
      </c>
      <c r="I1011" t="s">
        <v>232</v>
      </c>
      <c r="J1011" t="s">
        <v>312</v>
      </c>
      <c r="K1011" t="s">
        <v>313</v>
      </c>
      <c r="L1011" t="n">
        <v>701</v>
      </c>
      <c r="M1011" t="n">
        <v>0.04</v>
      </c>
      <c r="N1011" t="n">
        <v>44.4</v>
      </c>
      <c r="O1011" t="s">
        <v>311</v>
      </c>
      <c r="P1011" t="s">
        <v>270</v>
      </c>
      <c r="Q1011" t="s">
        <v>237</v>
      </c>
      <c r="R1011" t="s">
        <v>231</v>
      </c>
      <c r="S1011" t="s">
        <v>232</v>
      </c>
    </row>
    <row r="1012" spans="1:19">
      <c r="A1012" s="1" t="n">
        <v>35216</v>
      </c>
      <c r="B1012" t="s">
        <v>227</v>
      </c>
      <c r="C1012" t="n">
        <v>2</v>
      </c>
      <c r="D1012" t="s">
        <v>259</v>
      </c>
      <c r="E1012" t="s">
        <v>260</v>
      </c>
      <c r="F1012" t="s">
        <v>229</v>
      </c>
      <c r="G1012" t="s">
        <v>230</v>
      </c>
      <c r="H1012" t="s">
        <v>231</v>
      </c>
      <c r="I1012" t="s">
        <v>232</v>
      </c>
      <c r="J1012" t="s">
        <v>233</v>
      </c>
      <c r="K1012" t="s">
        <v>234</v>
      </c>
      <c r="L1012" t="n">
        <v>227</v>
      </c>
      <c r="M1012" t="n">
        <v>1</v>
      </c>
      <c r="N1012" t="n">
        <v>0</v>
      </c>
    </row>
    <row r="1013" spans="1:19">
      <c r="A1013" s="1" t="n">
        <v>35216</v>
      </c>
      <c r="B1013" t="s">
        <v>227</v>
      </c>
      <c r="C1013" t="n">
        <v>7</v>
      </c>
      <c r="D1013" t="s">
        <v>228</v>
      </c>
      <c r="E1013" t="s">
        <v>36</v>
      </c>
      <c r="F1013" t="s">
        <v>229</v>
      </c>
      <c r="G1013" t="s">
        <v>230</v>
      </c>
      <c r="H1013" t="s">
        <v>231</v>
      </c>
      <c r="I1013" t="s">
        <v>232</v>
      </c>
      <c r="J1013" t="s">
        <v>277</v>
      </c>
      <c r="K1013" t="s">
        <v>278</v>
      </c>
      <c r="L1013" t="n">
        <v>198</v>
      </c>
      <c r="M1013" t="n">
        <v>0.1</v>
      </c>
      <c r="N1013" t="n">
        <v>46.9</v>
      </c>
      <c r="O1013" t="s">
        <v>235</v>
      </c>
      <c r="P1013" t="s">
        <v>236</v>
      </c>
      <c r="Q1013" t="s">
        <v>237</v>
      </c>
      <c r="R1013" t="s">
        <v>231</v>
      </c>
      <c r="S1013" t="s">
        <v>232</v>
      </c>
    </row>
    <row r="1014" spans="1:19">
      <c r="A1014" s="1" t="n">
        <v>35216</v>
      </c>
      <c r="B1014" t="s">
        <v>227</v>
      </c>
      <c r="C1014" t="n">
        <v>8</v>
      </c>
      <c r="D1014" t="s">
        <v>228</v>
      </c>
      <c r="E1014" t="s">
        <v>36</v>
      </c>
      <c r="F1014" t="s">
        <v>229</v>
      </c>
      <c r="G1014" t="s">
        <v>230</v>
      </c>
      <c r="H1014" t="s">
        <v>231</v>
      </c>
      <c r="I1014" t="s">
        <v>232</v>
      </c>
      <c r="J1014" t="s">
        <v>233</v>
      </c>
      <c r="K1014" t="s">
        <v>234</v>
      </c>
      <c r="L1014" t="n">
        <v>252</v>
      </c>
      <c r="M1014" t="n">
        <v>0.1</v>
      </c>
      <c r="N1014" t="n">
        <v>35.2</v>
      </c>
      <c r="O1014" t="s">
        <v>235</v>
      </c>
      <c r="P1014" t="s">
        <v>236</v>
      </c>
      <c r="Q1014" t="s">
        <v>237</v>
      </c>
      <c r="R1014" t="s">
        <v>231</v>
      </c>
      <c r="S1014" t="s">
        <v>232</v>
      </c>
    </row>
    <row r="1015" spans="1:19">
      <c r="A1015" s="1" t="n">
        <v>35216</v>
      </c>
      <c r="B1015" t="s">
        <v>227</v>
      </c>
      <c r="C1015" t="n">
        <v>9</v>
      </c>
      <c r="D1015" t="s">
        <v>228</v>
      </c>
      <c r="E1015" t="s">
        <v>36</v>
      </c>
      <c r="F1015" t="s">
        <v>229</v>
      </c>
      <c r="G1015" t="s">
        <v>230</v>
      </c>
      <c r="H1015" t="s">
        <v>231</v>
      </c>
      <c r="I1015" t="s">
        <v>232</v>
      </c>
      <c r="J1015" t="s">
        <v>233</v>
      </c>
      <c r="K1015" t="s">
        <v>234</v>
      </c>
      <c r="L1015" t="n">
        <v>224</v>
      </c>
      <c r="M1015" t="n">
        <v>0.04</v>
      </c>
      <c r="N1015" t="n">
        <v>38.2</v>
      </c>
      <c r="O1015" t="s">
        <v>235</v>
      </c>
      <c r="P1015" t="s">
        <v>236</v>
      </c>
      <c r="Q1015" t="s">
        <v>237</v>
      </c>
      <c r="R1015" t="s">
        <v>231</v>
      </c>
      <c r="S1015" t="s">
        <v>232</v>
      </c>
    </row>
    <row r="1016" spans="1:19">
      <c r="A1016" s="1" t="n">
        <v>35216</v>
      </c>
      <c r="B1016" t="s">
        <v>227</v>
      </c>
      <c r="C1016" t="n">
        <v>10</v>
      </c>
      <c r="D1016" t="s">
        <v>228</v>
      </c>
      <c r="E1016" t="s">
        <v>36</v>
      </c>
      <c r="F1016" t="s">
        <v>229</v>
      </c>
      <c r="G1016" t="s">
        <v>230</v>
      </c>
      <c r="H1016" t="s">
        <v>231</v>
      </c>
      <c r="I1016" t="s">
        <v>232</v>
      </c>
      <c r="J1016" t="s">
        <v>318</v>
      </c>
      <c r="K1016" t="s">
        <v>319</v>
      </c>
      <c r="L1016" t="n">
        <v>300</v>
      </c>
      <c r="M1016" t="n">
        <v>0.1</v>
      </c>
      <c r="N1016" t="n">
        <v>40.3</v>
      </c>
      <c r="O1016" t="s">
        <v>235</v>
      </c>
      <c r="P1016" t="s">
        <v>236</v>
      </c>
      <c r="Q1016" t="s">
        <v>237</v>
      </c>
      <c r="R1016" t="s">
        <v>231</v>
      </c>
      <c r="S1016" t="s">
        <v>232</v>
      </c>
    </row>
    <row r="1017" spans="1:19">
      <c r="A1017" s="1" t="n">
        <v>35216</v>
      </c>
      <c r="B1017" t="s">
        <v>227</v>
      </c>
      <c r="C1017" t="n">
        <v>11</v>
      </c>
      <c r="D1017" t="s">
        <v>228</v>
      </c>
      <c r="E1017" t="s">
        <v>36</v>
      </c>
      <c r="F1017" t="s">
        <v>229</v>
      </c>
      <c r="G1017" t="s">
        <v>230</v>
      </c>
      <c r="H1017" t="s">
        <v>231</v>
      </c>
      <c r="I1017" t="s">
        <v>232</v>
      </c>
      <c r="J1017" t="s">
        <v>318</v>
      </c>
      <c r="K1017" t="s">
        <v>319</v>
      </c>
      <c r="L1017" t="n">
        <v>350</v>
      </c>
      <c r="M1017" t="n">
        <v>0.1</v>
      </c>
      <c r="N1017" t="n">
        <v>40.3</v>
      </c>
      <c r="O1017" t="s">
        <v>235</v>
      </c>
      <c r="P1017" t="s">
        <v>236</v>
      </c>
      <c r="Q1017" t="s">
        <v>237</v>
      </c>
      <c r="R1017" t="s">
        <v>231</v>
      </c>
      <c r="S1017" t="s">
        <v>232</v>
      </c>
    </row>
    <row r="1018" spans="1:19">
      <c r="A1018" s="1" t="n">
        <v>35216</v>
      </c>
      <c r="B1018" t="s">
        <v>242</v>
      </c>
      <c r="C1018" t="n">
        <v>1</v>
      </c>
      <c r="D1018" t="s">
        <v>238</v>
      </c>
      <c r="E1018" t="s">
        <v>239</v>
      </c>
      <c r="F1018" t="s">
        <v>229</v>
      </c>
      <c r="G1018" t="s">
        <v>230</v>
      </c>
      <c r="H1018" t="s">
        <v>231</v>
      </c>
      <c r="I1018" t="s">
        <v>232</v>
      </c>
      <c r="J1018" t="s">
        <v>248</v>
      </c>
      <c r="K1018" t="s">
        <v>249</v>
      </c>
      <c r="L1018" t="n">
        <v>1</v>
      </c>
      <c r="M1018" t="n">
        <v>0</v>
      </c>
      <c r="N1018" t="n">
        <v>0</v>
      </c>
    </row>
    <row r="1019" spans="1:19">
      <c r="A1019" s="1" t="n">
        <v>35216</v>
      </c>
      <c r="B1019" t="s">
        <v>242</v>
      </c>
      <c r="C1019" t="n">
        <v>2</v>
      </c>
      <c r="D1019" t="s">
        <v>238</v>
      </c>
      <c r="E1019" t="s">
        <v>239</v>
      </c>
      <c r="F1019" t="s">
        <v>229</v>
      </c>
      <c r="G1019" t="s">
        <v>230</v>
      </c>
      <c r="H1019" t="s">
        <v>231</v>
      </c>
      <c r="I1019" t="s">
        <v>232</v>
      </c>
      <c r="J1019" t="s">
        <v>248</v>
      </c>
      <c r="K1019" t="s">
        <v>249</v>
      </c>
      <c r="L1019" t="n">
        <v>1</v>
      </c>
      <c r="M1019" t="n">
        <v>0</v>
      </c>
      <c r="N1019" t="n">
        <v>0</v>
      </c>
    </row>
    <row r="1020" spans="1:19">
      <c r="A1020" s="1" t="n">
        <v>35246</v>
      </c>
      <c r="B1020" t="s">
        <v>314</v>
      </c>
      <c r="C1020" t="n">
        <v>1</v>
      </c>
      <c r="D1020" t="s">
        <v>228</v>
      </c>
      <c r="E1020" t="s">
        <v>36</v>
      </c>
      <c r="F1020" t="s">
        <v>229</v>
      </c>
      <c r="G1020" t="s">
        <v>230</v>
      </c>
      <c r="H1020" t="s">
        <v>231</v>
      </c>
      <c r="I1020" t="s">
        <v>232</v>
      </c>
      <c r="J1020" t="s">
        <v>277</v>
      </c>
      <c r="K1020" t="s">
        <v>278</v>
      </c>
      <c r="L1020" t="n">
        <v>702</v>
      </c>
      <c r="M1020" t="n">
        <v>0.04</v>
      </c>
      <c r="N1020" t="n">
        <v>47.3</v>
      </c>
      <c r="O1020" t="s">
        <v>311</v>
      </c>
      <c r="P1020" t="s">
        <v>270</v>
      </c>
      <c r="Q1020" t="s">
        <v>237</v>
      </c>
      <c r="R1020" t="s">
        <v>231</v>
      </c>
      <c r="S1020" t="s">
        <v>232</v>
      </c>
    </row>
    <row r="1021" spans="1:19">
      <c r="A1021" s="1" t="n">
        <v>35246</v>
      </c>
      <c r="B1021" t="s">
        <v>314</v>
      </c>
      <c r="C1021" t="n">
        <v>2</v>
      </c>
      <c r="D1021" t="s">
        <v>228</v>
      </c>
      <c r="E1021" t="s">
        <v>36</v>
      </c>
      <c r="F1021" t="s">
        <v>229</v>
      </c>
      <c r="G1021" t="s">
        <v>230</v>
      </c>
      <c r="H1021" t="s">
        <v>231</v>
      </c>
      <c r="I1021" t="s">
        <v>232</v>
      </c>
      <c r="J1021" t="s">
        <v>277</v>
      </c>
      <c r="K1021" t="s">
        <v>278</v>
      </c>
      <c r="L1021" t="n">
        <v>709</v>
      </c>
      <c r="M1021" t="n">
        <v>0.03</v>
      </c>
      <c r="N1021" t="n">
        <v>47.1</v>
      </c>
      <c r="O1021" t="s">
        <v>311</v>
      </c>
      <c r="P1021" t="s">
        <v>270</v>
      </c>
      <c r="Q1021" t="s">
        <v>237</v>
      </c>
      <c r="R1021" t="s">
        <v>231</v>
      </c>
      <c r="S1021" t="s">
        <v>232</v>
      </c>
    </row>
    <row r="1022" spans="1:19">
      <c r="A1022" s="1" t="n">
        <v>35246</v>
      </c>
      <c r="B1022" t="s">
        <v>314</v>
      </c>
      <c r="C1022" t="n">
        <v>3</v>
      </c>
      <c r="D1022" t="s">
        <v>228</v>
      </c>
      <c r="E1022" t="s">
        <v>36</v>
      </c>
      <c r="F1022" t="s">
        <v>229</v>
      </c>
      <c r="G1022" t="s">
        <v>230</v>
      </c>
      <c r="H1022" t="s">
        <v>231</v>
      </c>
      <c r="I1022" t="s">
        <v>232</v>
      </c>
      <c r="J1022" t="s">
        <v>267</v>
      </c>
      <c r="K1022" t="s">
        <v>268</v>
      </c>
      <c r="L1022" t="n">
        <v>451</v>
      </c>
      <c r="M1022" t="n">
        <v>0.11</v>
      </c>
      <c r="N1022" t="n">
        <v>32.5</v>
      </c>
      <c r="O1022" t="s">
        <v>311</v>
      </c>
      <c r="P1022" t="s">
        <v>270</v>
      </c>
      <c r="Q1022" t="s">
        <v>237</v>
      </c>
      <c r="R1022" t="s">
        <v>231</v>
      </c>
      <c r="S1022" t="s">
        <v>232</v>
      </c>
    </row>
    <row r="1023" spans="1:19">
      <c r="A1023" s="1" t="n">
        <v>35246</v>
      </c>
      <c r="B1023" t="s">
        <v>314</v>
      </c>
      <c r="C1023" t="n">
        <v>4</v>
      </c>
      <c r="D1023" t="s">
        <v>228</v>
      </c>
      <c r="E1023" t="s">
        <v>36</v>
      </c>
      <c r="F1023" t="s">
        <v>229</v>
      </c>
      <c r="G1023" t="s">
        <v>230</v>
      </c>
      <c r="H1023" t="s">
        <v>231</v>
      </c>
      <c r="I1023" t="s">
        <v>232</v>
      </c>
      <c r="J1023" t="s">
        <v>233</v>
      </c>
      <c r="K1023" t="s">
        <v>234</v>
      </c>
      <c r="L1023" t="n">
        <v>231</v>
      </c>
      <c r="M1023" t="n">
        <v>0.03</v>
      </c>
      <c r="N1023" t="n">
        <v>42.1</v>
      </c>
      <c r="O1023" t="s">
        <v>311</v>
      </c>
      <c r="P1023" t="s">
        <v>270</v>
      </c>
      <c r="Q1023" t="s">
        <v>237</v>
      </c>
      <c r="R1023" t="s">
        <v>231</v>
      </c>
      <c r="S1023" t="s">
        <v>232</v>
      </c>
    </row>
    <row r="1024" spans="1:19">
      <c r="A1024" s="1" t="n">
        <v>35246</v>
      </c>
      <c r="B1024" t="s">
        <v>227</v>
      </c>
      <c r="C1024" t="n">
        <v>1</v>
      </c>
      <c r="D1024" t="s">
        <v>257</v>
      </c>
      <c r="E1024" t="s">
        <v>258</v>
      </c>
      <c r="F1024" t="s">
        <v>229</v>
      </c>
      <c r="G1024" t="s">
        <v>230</v>
      </c>
      <c r="H1024" t="s">
        <v>231</v>
      </c>
      <c r="I1024" t="s">
        <v>232</v>
      </c>
      <c r="J1024" t="s">
        <v>233</v>
      </c>
      <c r="K1024" t="s">
        <v>234</v>
      </c>
      <c r="L1024" t="n">
        <v>200</v>
      </c>
      <c r="M1024" t="n">
        <v>0.1</v>
      </c>
      <c r="N1024" t="n">
        <v>0</v>
      </c>
    </row>
    <row r="1025" spans="1:19">
      <c r="A1025" s="1" t="n">
        <v>35246</v>
      </c>
      <c r="B1025" t="s">
        <v>227</v>
      </c>
      <c r="C1025" t="n">
        <v>5</v>
      </c>
      <c r="D1025" t="s">
        <v>228</v>
      </c>
      <c r="E1025" t="s">
        <v>36</v>
      </c>
      <c r="F1025" t="s">
        <v>229</v>
      </c>
      <c r="G1025" t="s">
        <v>230</v>
      </c>
      <c r="H1025" t="s">
        <v>231</v>
      </c>
      <c r="I1025" t="s">
        <v>232</v>
      </c>
      <c r="J1025" t="s">
        <v>290</v>
      </c>
      <c r="K1025" t="s">
        <v>291</v>
      </c>
      <c r="L1025" t="n">
        <v>200</v>
      </c>
      <c r="M1025" t="n">
        <v>1</v>
      </c>
      <c r="N1025" t="n">
        <v>26</v>
      </c>
      <c r="O1025" t="s">
        <v>235</v>
      </c>
      <c r="P1025" t="s">
        <v>236</v>
      </c>
      <c r="Q1025" t="s">
        <v>237</v>
      </c>
      <c r="R1025" t="s">
        <v>231</v>
      </c>
      <c r="S1025" t="s">
        <v>232</v>
      </c>
    </row>
    <row r="1026" spans="1:19">
      <c r="A1026" s="1" t="n">
        <v>35246</v>
      </c>
      <c r="B1026" t="s">
        <v>227</v>
      </c>
      <c r="C1026" t="n">
        <v>6</v>
      </c>
      <c r="D1026" t="s">
        <v>228</v>
      </c>
      <c r="E1026" t="s">
        <v>36</v>
      </c>
      <c r="F1026" t="s">
        <v>229</v>
      </c>
      <c r="G1026" t="s">
        <v>230</v>
      </c>
      <c r="H1026" t="s">
        <v>231</v>
      </c>
      <c r="I1026" t="s">
        <v>232</v>
      </c>
      <c r="J1026" t="s">
        <v>233</v>
      </c>
      <c r="K1026" t="s">
        <v>234</v>
      </c>
      <c r="L1026" t="n">
        <v>212</v>
      </c>
      <c r="M1026" t="n">
        <v>0.07000000000000001</v>
      </c>
      <c r="N1026" t="n">
        <v>32.2</v>
      </c>
      <c r="O1026" t="s">
        <v>235</v>
      </c>
      <c r="P1026" t="s">
        <v>236</v>
      </c>
      <c r="Q1026" t="s">
        <v>237</v>
      </c>
      <c r="R1026" t="s">
        <v>231</v>
      </c>
      <c r="S1026" t="s">
        <v>232</v>
      </c>
    </row>
    <row r="1027" spans="1:19">
      <c r="A1027" s="1" t="n">
        <v>35246</v>
      </c>
      <c r="B1027" t="s">
        <v>227</v>
      </c>
      <c r="C1027" t="n">
        <v>7</v>
      </c>
      <c r="D1027" t="s">
        <v>228</v>
      </c>
      <c r="E1027" t="s">
        <v>36</v>
      </c>
      <c r="F1027" t="s">
        <v>229</v>
      </c>
      <c r="G1027" t="s">
        <v>230</v>
      </c>
      <c r="H1027" t="s">
        <v>231</v>
      </c>
      <c r="I1027" t="s">
        <v>232</v>
      </c>
      <c r="J1027" t="s">
        <v>318</v>
      </c>
      <c r="K1027" t="s">
        <v>319</v>
      </c>
      <c r="L1027" t="n">
        <v>200</v>
      </c>
      <c r="M1027" t="n">
        <v>0.1</v>
      </c>
      <c r="N1027" t="n">
        <v>40</v>
      </c>
      <c r="O1027" t="s">
        <v>235</v>
      </c>
      <c r="P1027" t="s">
        <v>236</v>
      </c>
      <c r="Q1027" t="s">
        <v>237</v>
      </c>
      <c r="R1027" t="s">
        <v>231</v>
      </c>
      <c r="S1027" t="s">
        <v>232</v>
      </c>
    </row>
    <row r="1028" spans="1:19">
      <c r="A1028" s="1" t="n">
        <v>35246</v>
      </c>
      <c r="B1028" t="s">
        <v>227</v>
      </c>
      <c r="C1028" t="n">
        <v>8</v>
      </c>
      <c r="D1028" t="s">
        <v>228</v>
      </c>
      <c r="E1028" t="s">
        <v>36</v>
      </c>
      <c r="F1028" t="s">
        <v>229</v>
      </c>
      <c r="G1028" t="s">
        <v>230</v>
      </c>
      <c r="H1028" t="s">
        <v>231</v>
      </c>
      <c r="I1028" t="s">
        <v>232</v>
      </c>
      <c r="J1028" t="s">
        <v>318</v>
      </c>
      <c r="K1028" t="s">
        <v>319</v>
      </c>
      <c r="L1028" t="n">
        <v>229</v>
      </c>
      <c r="M1028" t="n">
        <v>0.1</v>
      </c>
      <c r="N1028" t="n">
        <v>40</v>
      </c>
      <c r="O1028" t="s">
        <v>235</v>
      </c>
      <c r="P1028" t="s">
        <v>236</v>
      </c>
      <c r="Q1028" t="s">
        <v>237</v>
      </c>
      <c r="R1028" t="s">
        <v>231</v>
      </c>
      <c r="S1028" t="s">
        <v>232</v>
      </c>
    </row>
    <row r="1029" spans="1:19">
      <c r="A1029" s="1" t="n">
        <v>35246</v>
      </c>
      <c r="B1029" t="s">
        <v>227</v>
      </c>
      <c r="C1029" t="n">
        <v>9</v>
      </c>
      <c r="D1029" t="s">
        <v>228</v>
      </c>
      <c r="E1029" t="s">
        <v>36</v>
      </c>
      <c r="F1029" t="s">
        <v>229</v>
      </c>
      <c r="G1029" t="s">
        <v>230</v>
      </c>
      <c r="H1029" t="s">
        <v>231</v>
      </c>
      <c r="I1029" t="s">
        <v>232</v>
      </c>
      <c r="J1029" t="s">
        <v>318</v>
      </c>
      <c r="K1029" t="s">
        <v>319</v>
      </c>
      <c r="L1029" t="n">
        <v>75</v>
      </c>
      <c r="M1029" t="n">
        <v>0.1</v>
      </c>
      <c r="N1029" t="n">
        <v>40.5</v>
      </c>
      <c r="O1029" t="s">
        <v>235</v>
      </c>
      <c r="P1029" t="s">
        <v>236</v>
      </c>
      <c r="Q1029" t="s">
        <v>237</v>
      </c>
      <c r="R1029" t="s">
        <v>231</v>
      </c>
      <c r="S1029" t="s">
        <v>232</v>
      </c>
    </row>
    <row r="1030" spans="1:19">
      <c r="A1030" s="1" t="n">
        <v>35246</v>
      </c>
      <c r="B1030" t="s">
        <v>227</v>
      </c>
      <c r="C1030" t="n">
        <v>10</v>
      </c>
      <c r="D1030" t="s">
        <v>228</v>
      </c>
      <c r="E1030" t="s">
        <v>36</v>
      </c>
      <c r="F1030" t="s">
        <v>229</v>
      </c>
      <c r="G1030" t="s">
        <v>230</v>
      </c>
      <c r="H1030" t="s">
        <v>231</v>
      </c>
      <c r="I1030" t="s">
        <v>232</v>
      </c>
      <c r="J1030" t="s">
        <v>318</v>
      </c>
      <c r="K1030" t="s">
        <v>319</v>
      </c>
      <c r="L1030" t="n">
        <v>418</v>
      </c>
      <c r="M1030" t="n">
        <v>0.1</v>
      </c>
      <c r="N1030" t="n">
        <v>40.5</v>
      </c>
      <c r="O1030" t="s">
        <v>235</v>
      </c>
      <c r="P1030" t="s">
        <v>236</v>
      </c>
      <c r="Q1030" t="s">
        <v>237</v>
      </c>
      <c r="R1030" t="s">
        <v>231</v>
      </c>
      <c r="S1030" t="s">
        <v>232</v>
      </c>
    </row>
    <row r="1031" spans="1:19">
      <c r="A1031" s="1" t="n">
        <v>35277</v>
      </c>
      <c r="B1031" t="s">
        <v>314</v>
      </c>
      <c r="C1031" t="n">
        <v>1</v>
      </c>
      <c r="D1031" t="s">
        <v>228</v>
      </c>
      <c r="E1031" t="s">
        <v>36</v>
      </c>
      <c r="F1031" t="s">
        <v>229</v>
      </c>
      <c r="G1031" t="s">
        <v>230</v>
      </c>
      <c r="H1031" t="s">
        <v>231</v>
      </c>
      <c r="I1031" t="s">
        <v>232</v>
      </c>
      <c r="J1031" t="s">
        <v>267</v>
      </c>
      <c r="K1031" t="s">
        <v>268</v>
      </c>
      <c r="L1031" t="n">
        <v>710</v>
      </c>
      <c r="M1031" t="n">
        <v>0.1</v>
      </c>
      <c r="N1031" t="n">
        <v>31.5</v>
      </c>
      <c r="O1031" t="s">
        <v>311</v>
      </c>
      <c r="P1031" t="s">
        <v>270</v>
      </c>
      <c r="Q1031" t="s">
        <v>237</v>
      </c>
      <c r="R1031" t="s">
        <v>231</v>
      </c>
      <c r="S1031" t="s">
        <v>232</v>
      </c>
    </row>
    <row r="1032" spans="1:19">
      <c r="A1032" s="1" t="n">
        <v>35277</v>
      </c>
      <c r="B1032" t="s">
        <v>314</v>
      </c>
      <c r="C1032" t="n">
        <v>2</v>
      </c>
      <c r="D1032" t="s">
        <v>228</v>
      </c>
      <c r="E1032" t="s">
        <v>36</v>
      </c>
      <c r="F1032" t="s">
        <v>229</v>
      </c>
      <c r="G1032" t="s">
        <v>230</v>
      </c>
      <c r="H1032" t="s">
        <v>231</v>
      </c>
      <c r="I1032" t="s">
        <v>232</v>
      </c>
      <c r="J1032" t="s">
        <v>233</v>
      </c>
      <c r="K1032" t="s">
        <v>234</v>
      </c>
      <c r="L1032" t="n">
        <v>252</v>
      </c>
      <c r="M1032" t="n">
        <v>0.21</v>
      </c>
      <c r="N1032" t="n">
        <v>20.2</v>
      </c>
      <c r="O1032" t="s">
        <v>311</v>
      </c>
      <c r="P1032" t="s">
        <v>270</v>
      </c>
      <c r="Q1032" t="s">
        <v>237</v>
      </c>
      <c r="R1032" t="s">
        <v>231</v>
      </c>
      <c r="S1032" t="s">
        <v>232</v>
      </c>
    </row>
    <row r="1033" spans="1:19">
      <c r="A1033" s="1" t="n">
        <v>35277</v>
      </c>
      <c r="B1033" t="s">
        <v>314</v>
      </c>
      <c r="C1033" t="n">
        <v>3</v>
      </c>
      <c r="D1033" t="s">
        <v>228</v>
      </c>
      <c r="E1033" t="s">
        <v>36</v>
      </c>
      <c r="F1033" t="s">
        <v>229</v>
      </c>
      <c r="G1033" t="s">
        <v>230</v>
      </c>
      <c r="H1033" t="s">
        <v>231</v>
      </c>
      <c r="I1033" t="s">
        <v>232</v>
      </c>
      <c r="J1033" t="s">
        <v>312</v>
      </c>
      <c r="K1033" t="s">
        <v>313</v>
      </c>
      <c r="L1033" t="n">
        <v>778</v>
      </c>
      <c r="M1033" t="n">
        <v>0.06</v>
      </c>
      <c r="N1033" t="n">
        <v>44.4</v>
      </c>
      <c r="O1033" t="s">
        <v>311</v>
      </c>
      <c r="P1033" t="s">
        <v>270</v>
      </c>
      <c r="Q1033" t="s">
        <v>237</v>
      </c>
      <c r="R1033" t="s">
        <v>231</v>
      </c>
      <c r="S1033" t="s">
        <v>232</v>
      </c>
    </row>
    <row r="1034" spans="1:19">
      <c r="A1034" s="1" t="n">
        <v>35277</v>
      </c>
      <c r="B1034" t="s">
        <v>227</v>
      </c>
      <c r="C1034" t="n">
        <v>1</v>
      </c>
      <c r="D1034" t="s">
        <v>228</v>
      </c>
      <c r="E1034" t="s">
        <v>36</v>
      </c>
      <c r="F1034" t="s">
        <v>229</v>
      </c>
      <c r="G1034" t="s">
        <v>230</v>
      </c>
      <c r="H1034" t="s">
        <v>231</v>
      </c>
      <c r="I1034" t="s">
        <v>232</v>
      </c>
      <c r="J1034" t="s">
        <v>267</v>
      </c>
      <c r="K1034" t="s">
        <v>268</v>
      </c>
      <c r="L1034" t="n">
        <v>426</v>
      </c>
      <c r="M1034" t="n">
        <v>0.1</v>
      </c>
      <c r="N1034" t="n">
        <v>38.3</v>
      </c>
      <c r="O1034" t="s">
        <v>235</v>
      </c>
      <c r="P1034" t="s">
        <v>236</v>
      </c>
      <c r="Q1034" t="s">
        <v>237</v>
      </c>
      <c r="R1034" t="s">
        <v>231</v>
      </c>
      <c r="S1034" t="s">
        <v>232</v>
      </c>
    </row>
    <row r="1035" spans="1:19">
      <c r="A1035" s="1" t="n">
        <v>35277</v>
      </c>
      <c r="B1035" t="s">
        <v>227</v>
      </c>
      <c r="C1035" t="n">
        <v>2</v>
      </c>
      <c r="D1035" t="s">
        <v>257</v>
      </c>
      <c r="E1035" t="s">
        <v>258</v>
      </c>
      <c r="F1035" t="s">
        <v>229</v>
      </c>
      <c r="G1035" t="s">
        <v>230</v>
      </c>
      <c r="H1035" t="s">
        <v>231</v>
      </c>
      <c r="I1035" t="s">
        <v>232</v>
      </c>
      <c r="J1035" t="s">
        <v>233</v>
      </c>
      <c r="K1035" t="s">
        <v>234</v>
      </c>
      <c r="L1035" t="n">
        <v>103</v>
      </c>
      <c r="M1035" t="n">
        <v>0.1</v>
      </c>
      <c r="N1035" t="n">
        <v>0</v>
      </c>
    </row>
    <row r="1036" spans="1:19">
      <c r="A1036" s="1" t="n">
        <v>35277</v>
      </c>
      <c r="B1036" t="s">
        <v>227</v>
      </c>
      <c r="C1036" t="n">
        <v>3</v>
      </c>
      <c r="D1036" t="s">
        <v>257</v>
      </c>
      <c r="E1036" t="s">
        <v>258</v>
      </c>
      <c r="F1036" t="s">
        <v>229</v>
      </c>
      <c r="G1036" t="s">
        <v>230</v>
      </c>
      <c r="H1036" t="s">
        <v>231</v>
      </c>
      <c r="I1036" t="s">
        <v>232</v>
      </c>
      <c r="J1036" t="s">
        <v>233</v>
      </c>
      <c r="K1036" t="s">
        <v>234</v>
      </c>
      <c r="L1036" t="n">
        <v>148</v>
      </c>
      <c r="M1036" t="n">
        <v>0.1</v>
      </c>
      <c r="N1036" t="n">
        <v>0</v>
      </c>
    </row>
    <row r="1037" spans="1:19">
      <c r="A1037" s="1" t="n">
        <v>35277</v>
      </c>
      <c r="B1037" t="s">
        <v>227</v>
      </c>
      <c r="C1037" t="n">
        <v>6</v>
      </c>
      <c r="D1037" t="s">
        <v>228</v>
      </c>
      <c r="E1037" t="s">
        <v>36</v>
      </c>
      <c r="F1037" t="s">
        <v>229</v>
      </c>
      <c r="G1037" t="s">
        <v>230</v>
      </c>
      <c r="H1037" t="s">
        <v>231</v>
      </c>
      <c r="I1037" t="s">
        <v>232</v>
      </c>
      <c r="J1037" t="s">
        <v>233</v>
      </c>
      <c r="K1037" t="s">
        <v>234</v>
      </c>
      <c r="L1037" t="n">
        <v>321</v>
      </c>
      <c r="M1037" t="n">
        <v>0.07000000000000001</v>
      </c>
      <c r="N1037" t="n">
        <v>32.2</v>
      </c>
      <c r="O1037" t="s">
        <v>235</v>
      </c>
      <c r="P1037" t="s">
        <v>236</v>
      </c>
      <c r="Q1037" t="s">
        <v>237</v>
      </c>
      <c r="R1037" t="s">
        <v>231</v>
      </c>
      <c r="S1037" t="s">
        <v>232</v>
      </c>
    </row>
    <row r="1038" spans="1:19">
      <c r="A1038" s="1" t="n">
        <v>35277</v>
      </c>
      <c r="B1038" t="s">
        <v>227</v>
      </c>
      <c r="C1038" t="n">
        <v>7</v>
      </c>
      <c r="D1038" t="s">
        <v>228</v>
      </c>
      <c r="E1038" t="s">
        <v>36</v>
      </c>
      <c r="F1038" t="s">
        <v>229</v>
      </c>
      <c r="G1038" t="s">
        <v>230</v>
      </c>
      <c r="H1038" t="s">
        <v>231</v>
      </c>
      <c r="I1038" t="s">
        <v>232</v>
      </c>
      <c r="J1038" t="s">
        <v>318</v>
      </c>
      <c r="K1038" t="s">
        <v>319</v>
      </c>
      <c r="L1038" t="n">
        <v>409</v>
      </c>
      <c r="M1038" t="n">
        <v>0.1</v>
      </c>
      <c r="N1038" t="n">
        <v>40.3</v>
      </c>
      <c r="O1038" t="s">
        <v>235</v>
      </c>
      <c r="P1038" t="s">
        <v>236</v>
      </c>
      <c r="Q1038" t="s">
        <v>237</v>
      </c>
      <c r="R1038" t="s">
        <v>231</v>
      </c>
      <c r="S1038" t="s">
        <v>232</v>
      </c>
    </row>
    <row r="1039" spans="1:19">
      <c r="A1039" s="1" t="n">
        <v>35277</v>
      </c>
      <c r="B1039" t="s">
        <v>242</v>
      </c>
      <c r="C1039" t="n">
        <v>1</v>
      </c>
      <c r="D1039" t="s">
        <v>238</v>
      </c>
      <c r="E1039" t="s">
        <v>239</v>
      </c>
      <c r="F1039" t="s">
        <v>229</v>
      </c>
      <c r="G1039" t="s">
        <v>230</v>
      </c>
      <c r="H1039" t="s">
        <v>231</v>
      </c>
      <c r="I1039" t="s">
        <v>232</v>
      </c>
      <c r="J1039" t="s">
        <v>295</v>
      </c>
      <c r="K1039" t="s">
        <v>296</v>
      </c>
      <c r="L1039" t="n">
        <v>1</v>
      </c>
      <c r="M1039" t="n">
        <v>0</v>
      </c>
      <c r="N1039" t="n">
        <v>0</v>
      </c>
    </row>
    <row r="1040" spans="1:19">
      <c r="A1040" s="1" t="n">
        <v>35308</v>
      </c>
      <c r="B1040" t="s">
        <v>314</v>
      </c>
      <c r="C1040" t="n">
        <v>1</v>
      </c>
      <c r="D1040" t="s">
        <v>228</v>
      </c>
      <c r="E1040" t="s">
        <v>36</v>
      </c>
      <c r="F1040" t="s">
        <v>229</v>
      </c>
      <c r="G1040" t="s">
        <v>230</v>
      </c>
      <c r="H1040" t="s">
        <v>231</v>
      </c>
      <c r="I1040" t="s">
        <v>232</v>
      </c>
      <c r="J1040" t="s">
        <v>277</v>
      </c>
      <c r="K1040" t="s">
        <v>278</v>
      </c>
      <c r="L1040" t="n">
        <v>700</v>
      </c>
      <c r="M1040" t="n">
        <v>0.03</v>
      </c>
      <c r="N1040" t="n">
        <v>54.2</v>
      </c>
      <c r="O1040" t="s">
        <v>311</v>
      </c>
      <c r="P1040" t="s">
        <v>270</v>
      </c>
      <c r="Q1040" t="s">
        <v>237</v>
      </c>
      <c r="R1040" t="s">
        <v>231</v>
      </c>
      <c r="S1040" t="s">
        <v>232</v>
      </c>
    </row>
    <row r="1041" spans="1:19">
      <c r="A1041" s="1" t="n">
        <v>35308</v>
      </c>
      <c r="B1041" t="s">
        <v>314</v>
      </c>
      <c r="C1041" t="n">
        <v>2</v>
      </c>
      <c r="D1041" t="s">
        <v>228</v>
      </c>
      <c r="E1041" t="s">
        <v>36</v>
      </c>
      <c r="F1041" t="s">
        <v>229</v>
      </c>
      <c r="G1041" t="s">
        <v>230</v>
      </c>
      <c r="H1041" t="s">
        <v>231</v>
      </c>
      <c r="I1041" t="s">
        <v>232</v>
      </c>
      <c r="J1041" t="s">
        <v>267</v>
      </c>
      <c r="K1041" t="s">
        <v>268</v>
      </c>
      <c r="L1041" t="n">
        <v>486</v>
      </c>
      <c r="M1041" t="n">
        <v>0.11</v>
      </c>
      <c r="N1041" t="n">
        <v>31.1</v>
      </c>
      <c r="O1041" t="s">
        <v>311</v>
      </c>
      <c r="P1041" t="s">
        <v>270</v>
      </c>
      <c r="Q1041" t="s">
        <v>237</v>
      </c>
      <c r="R1041" t="s">
        <v>231</v>
      </c>
      <c r="S1041" t="s">
        <v>232</v>
      </c>
    </row>
    <row r="1042" spans="1:19">
      <c r="A1042" s="1" t="n">
        <v>35308</v>
      </c>
      <c r="B1042" t="s">
        <v>314</v>
      </c>
      <c r="C1042" t="n">
        <v>3</v>
      </c>
      <c r="D1042" t="s">
        <v>228</v>
      </c>
      <c r="E1042" t="s">
        <v>36</v>
      </c>
      <c r="F1042" t="s">
        <v>229</v>
      </c>
      <c r="G1042" t="s">
        <v>230</v>
      </c>
      <c r="H1042" t="s">
        <v>231</v>
      </c>
      <c r="I1042" t="s">
        <v>232</v>
      </c>
      <c r="J1042" t="s">
        <v>267</v>
      </c>
      <c r="K1042" t="s">
        <v>268</v>
      </c>
      <c r="L1042" t="n">
        <v>194</v>
      </c>
      <c r="M1042" t="n">
        <v>0.09</v>
      </c>
      <c r="N1042" t="n">
        <v>31.7</v>
      </c>
      <c r="O1042" t="s">
        <v>311</v>
      </c>
      <c r="P1042" t="s">
        <v>270</v>
      </c>
      <c r="Q1042" t="s">
        <v>237</v>
      </c>
      <c r="R1042" t="s">
        <v>231</v>
      </c>
      <c r="S1042" t="s">
        <v>232</v>
      </c>
    </row>
    <row r="1043" spans="1:19">
      <c r="A1043" s="1" t="n">
        <v>35308</v>
      </c>
      <c r="B1043" t="s">
        <v>314</v>
      </c>
      <c r="C1043" t="n">
        <v>4</v>
      </c>
      <c r="D1043" t="s">
        <v>228</v>
      </c>
      <c r="E1043" t="s">
        <v>36</v>
      </c>
      <c r="F1043" t="s">
        <v>229</v>
      </c>
      <c r="G1043" t="s">
        <v>230</v>
      </c>
      <c r="H1043" t="s">
        <v>231</v>
      </c>
      <c r="I1043" t="s">
        <v>232</v>
      </c>
      <c r="J1043" t="s">
        <v>233</v>
      </c>
      <c r="K1043" t="s">
        <v>234</v>
      </c>
      <c r="L1043" t="n">
        <v>351</v>
      </c>
      <c r="M1043" t="n">
        <v>0.21</v>
      </c>
      <c r="N1043" t="n">
        <v>20.2</v>
      </c>
      <c r="O1043" t="s">
        <v>311</v>
      </c>
      <c r="P1043" t="s">
        <v>270</v>
      </c>
      <c r="Q1043" t="s">
        <v>237</v>
      </c>
      <c r="R1043" t="s">
        <v>231</v>
      </c>
      <c r="S1043" t="s">
        <v>232</v>
      </c>
    </row>
    <row r="1044" spans="1:19">
      <c r="A1044" s="1" t="n">
        <v>35308</v>
      </c>
      <c r="B1044" t="s">
        <v>314</v>
      </c>
      <c r="C1044" t="n">
        <v>5</v>
      </c>
      <c r="D1044" t="s">
        <v>228</v>
      </c>
      <c r="E1044" t="s">
        <v>36</v>
      </c>
      <c r="F1044" t="s">
        <v>229</v>
      </c>
      <c r="G1044" t="s">
        <v>230</v>
      </c>
      <c r="H1044" t="s">
        <v>231</v>
      </c>
      <c r="I1044" t="s">
        <v>232</v>
      </c>
      <c r="J1044" t="s">
        <v>312</v>
      </c>
      <c r="K1044" t="s">
        <v>313</v>
      </c>
      <c r="L1044" t="n">
        <v>1228</v>
      </c>
      <c r="M1044" t="n">
        <v>0.05</v>
      </c>
      <c r="N1044" t="n">
        <v>44.3</v>
      </c>
      <c r="O1044" t="s">
        <v>311</v>
      </c>
      <c r="P1044" t="s">
        <v>270</v>
      </c>
      <c r="Q1044" t="s">
        <v>237</v>
      </c>
      <c r="R1044" t="s">
        <v>231</v>
      </c>
      <c r="S1044" t="s">
        <v>232</v>
      </c>
    </row>
    <row r="1045" spans="1:19">
      <c r="A1045" s="1" t="n">
        <v>35308</v>
      </c>
      <c r="B1045" t="s">
        <v>227</v>
      </c>
      <c r="C1045" t="n">
        <v>1</v>
      </c>
      <c r="D1045" t="s">
        <v>257</v>
      </c>
      <c r="E1045" t="s">
        <v>258</v>
      </c>
      <c r="F1045" t="s">
        <v>229</v>
      </c>
      <c r="G1045" t="s">
        <v>230</v>
      </c>
      <c r="H1045" t="s">
        <v>231</v>
      </c>
      <c r="I1045" t="s">
        <v>232</v>
      </c>
      <c r="J1045" t="s">
        <v>240</v>
      </c>
      <c r="K1045" t="s">
        <v>241</v>
      </c>
      <c r="L1045" t="n">
        <v>248</v>
      </c>
      <c r="M1045" t="n">
        <v>0.18</v>
      </c>
      <c r="N1045" t="n">
        <v>0</v>
      </c>
    </row>
    <row r="1046" spans="1:19">
      <c r="A1046" s="1" t="n">
        <v>35308</v>
      </c>
      <c r="B1046" t="s">
        <v>227</v>
      </c>
      <c r="C1046" t="n">
        <v>6</v>
      </c>
      <c r="D1046" t="s">
        <v>228</v>
      </c>
      <c r="E1046" t="s">
        <v>36</v>
      </c>
      <c r="F1046" t="s">
        <v>229</v>
      </c>
      <c r="G1046" t="s">
        <v>230</v>
      </c>
      <c r="H1046" t="s">
        <v>231</v>
      </c>
      <c r="I1046" t="s">
        <v>232</v>
      </c>
      <c r="J1046" t="s">
        <v>267</v>
      </c>
      <c r="K1046" t="s">
        <v>268</v>
      </c>
      <c r="L1046" t="n">
        <v>195</v>
      </c>
      <c r="M1046" t="n">
        <v>0.01</v>
      </c>
      <c r="N1046" t="n">
        <v>31.9</v>
      </c>
      <c r="O1046" t="s">
        <v>235</v>
      </c>
      <c r="P1046" t="s">
        <v>236</v>
      </c>
      <c r="Q1046" t="s">
        <v>237</v>
      </c>
      <c r="R1046" t="s">
        <v>231</v>
      </c>
      <c r="S1046" t="s">
        <v>232</v>
      </c>
    </row>
    <row r="1047" spans="1:19">
      <c r="A1047" s="1" t="n">
        <v>35308</v>
      </c>
      <c r="B1047" t="s">
        <v>227</v>
      </c>
      <c r="C1047" t="n">
        <v>7</v>
      </c>
      <c r="D1047" t="s">
        <v>228</v>
      </c>
      <c r="E1047" t="s">
        <v>36</v>
      </c>
      <c r="F1047" t="s">
        <v>229</v>
      </c>
      <c r="G1047" t="s">
        <v>230</v>
      </c>
      <c r="H1047" t="s">
        <v>231</v>
      </c>
      <c r="I1047" t="s">
        <v>232</v>
      </c>
      <c r="J1047" t="s">
        <v>267</v>
      </c>
      <c r="K1047" t="s">
        <v>268</v>
      </c>
      <c r="L1047" t="n">
        <v>397</v>
      </c>
      <c r="M1047" t="n">
        <v>0.1</v>
      </c>
      <c r="N1047" t="n">
        <v>38.4</v>
      </c>
      <c r="O1047" t="s">
        <v>235</v>
      </c>
      <c r="P1047" t="s">
        <v>236</v>
      </c>
      <c r="Q1047" t="s">
        <v>237</v>
      </c>
      <c r="R1047" t="s">
        <v>231</v>
      </c>
      <c r="S1047" t="s">
        <v>232</v>
      </c>
    </row>
    <row r="1048" spans="1:19">
      <c r="A1048" s="1" t="n">
        <v>35308</v>
      </c>
      <c r="B1048" t="s">
        <v>227</v>
      </c>
      <c r="C1048" t="n">
        <v>8</v>
      </c>
      <c r="D1048" t="s">
        <v>228</v>
      </c>
      <c r="E1048" t="s">
        <v>36</v>
      </c>
      <c r="F1048" t="s">
        <v>229</v>
      </c>
      <c r="G1048" t="s">
        <v>230</v>
      </c>
      <c r="H1048" t="s">
        <v>231</v>
      </c>
      <c r="I1048" t="s">
        <v>232</v>
      </c>
      <c r="J1048" t="s">
        <v>267</v>
      </c>
      <c r="K1048" t="s">
        <v>268</v>
      </c>
      <c r="L1048" t="n">
        <v>313</v>
      </c>
      <c r="M1048" t="n">
        <v>0.1</v>
      </c>
      <c r="N1048" t="n">
        <v>38.6</v>
      </c>
      <c r="O1048" t="s">
        <v>235</v>
      </c>
      <c r="P1048" t="s">
        <v>236</v>
      </c>
      <c r="Q1048" t="s">
        <v>237</v>
      </c>
      <c r="R1048" t="s">
        <v>231</v>
      </c>
      <c r="S1048" t="s">
        <v>232</v>
      </c>
    </row>
    <row r="1049" spans="1:19">
      <c r="A1049" s="1" t="n">
        <v>35308</v>
      </c>
      <c r="B1049" t="s">
        <v>227</v>
      </c>
      <c r="C1049" t="n">
        <v>9</v>
      </c>
      <c r="D1049" t="s">
        <v>228</v>
      </c>
      <c r="E1049" t="s">
        <v>36</v>
      </c>
      <c r="F1049" t="s">
        <v>229</v>
      </c>
      <c r="G1049" t="s">
        <v>230</v>
      </c>
      <c r="H1049" t="s">
        <v>231</v>
      </c>
      <c r="I1049" t="s">
        <v>232</v>
      </c>
      <c r="J1049" t="s">
        <v>233</v>
      </c>
      <c r="K1049" t="s">
        <v>234</v>
      </c>
      <c r="L1049" t="n">
        <v>397</v>
      </c>
      <c r="M1049" t="n">
        <v>0.07000000000000001</v>
      </c>
      <c r="N1049" t="n">
        <v>32.3</v>
      </c>
      <c r="O1049" t="s">
        <v>235</v>
      </c>
      <c r="P1049" t="s">
        <v>236</v>
      </c>
      <c r="Q1049" t="s">
        <v>237</v>
      </c>
      <c r="R1049" t="s">
        <v>231</v>
      </c>
      <c r="S1049" t="s">
        <v>232</v>
      </c>
    </row>
    <row r="1050" spans="1:19">
      <c r="A1050" s="1" t="n">
        <v>35308</v>
      </c>
      <c r="B1050" t="s">
        <v>227</v>
      </c>
      <c r="C1050" t="n">
        <v>10</v>
      </c>
      <c r="D1050" t="s">
        <v>228</v>
      </c>
      <c r="E1050" t="s">
        <v>36</v>
      </c>
      <c r="F1050" t="s">
        <v>229</v>
      </c>
      <c r="G1050" t="s">
        <v>230</v>
      </c>
      <c r="H1050" t="s">
        <v>231</v>
      </c>
      <c r="I1050" t="s">
        <v>232</v>
      </c>
      <c r="J1050" t="s">
        <v>233</v>
      </c>
      <c r="K1050" t="s">
        <v>234</v>
      </c>
      <c r="L1050" t="n">
        <v>197</v>
      </c>
      <c r="M1050" t="n">
        <v>0.1</v>
      </c>
      <c r="N1050" t="n">
        <v>32.5</v>
      </c>
      <c r="O1050" t="s">
        <v>235</v>
      </c>
      <c r="P1050" t="s">
        <v>236</v>
      </c>
      <c r="Q1050" t="s">
        <v>237</v>
      </c>
      <c r="R1050" t="s">
        <v>231</v>
      </c>
      <c r="S1050" t="s">
        <v>232</v>
      </c>
    </row>
    <row r="1051" spans="1:19">
      <c r="A1051" s="1" t="n">
        <v>35308</v>
      </c>
      <c r="B1051" t="s">
        <v>242</v>
      </c>
      <c r="C1051" t="n">
        <v>1</v>
      </c>
      <c r="D1051" t="s">
        <v>238</v>
      </c>
      <c r="E1051" t="s">
        <v>239</v>
      </c>
      <c r="F1051" t="s">
        <v>229</v>
      </c>
      <c r="G1051" t="s">
        <v>230</v>
      </c>
      <c r="H1051" t="s">
        <v>231</v>
      </c>
      <c r="I1051" t="s">
        <v>232</v>
      </c>
      <c r="J1051" t="s">
        <v>295</v>
      </c>
      <c r="K1051" t="s">
        <v>296</v>
      </c>
      <c r="L1051" t="n">
        <v>1</v>
      </c>
      <c r="M1051" t="n">
        <v>0</v>
      </c>
      <c r="N1051" t="n">
        <v>0</v>
      </c>
    </row>
    <row r="1052" spans="1:19">
      <c r="A1052" s="1" t="n">
        <v>35308</v>
      </c>
      <c r="B1052" t="s">
        <v>242</v>
      </c>
      <c r="C1052" t="n">
        <v>2</v>
      </c>
      <c r="D1052" t="s">
        <v>238</v>
      </c>
      <c r="E1052" t="s">
        <v>239</v>
      </c>
      <c r="F1052" t="s">
        <v>229</v>
      </c>
      <c r="G1052" t="s">
        <v>230</v>
      </c>
      <c r="H1052" t="s">
        <v>231</v>
      </c>
      <c r="I1052" t="s">
        <v>232</v>
      </c>
      <c r="J1052" t="s">
        <v>295</v>
      </c>
      <c r="K1052" t="s">
        <v>296</v>
      </c>
      <c r="L1052" t="n">
        <v>1</v>
      </c>
      <c r="M1052" t="n">
        <v>0</v>
      </c>
      <c r="N1052" t="n">
        <v>0</v>
      </c>
    </row>
    <row r="1053" spans="1:19">
      <c r="A1053" s="1" t="n">
        <v>35338</v>
      </c>
      <c r="B1053" t="s">
        <v>314</v>
      </c>
      <c r="C1053" t="n">
        <v>1</v>
      </c>
      <c r="D1053" t="s">
        <v>228</v>
      </c>
      <c r="E1053" t="s">
        <v>36</v>
      </c>
      <c r="F1053" t="s">
        <v>229</v>
      </c>
      <c r="G1053" t="s">
        <v>230</v>
      </c>
      <c r="H1053" t="s">
        <v>231</v>
      </c>
      <c r="I1053" t="s">
        <v>232</v>
      </c>
      <c r="J1053" t="s">
        <v>277</v>
      </c>
      <c r="K1053" t="s">
        <v>278</v>
      </c>
      <c r="L1053" t="n">
        <v>702</v>
      </c>
      <c r="M1053" t="n">
        <v>0.01</v>
      </c>
      <c r="N1053" t="n">
        <v>54.8</v>
      </c>
      <c r="O1053" t="s">
        <v>311</v>
      </c>
      <c r="P1053" t="s">
        <v>270</v>
      </c>
      <c r="Q1053" t="s">
        <v>237</v>
      </c>
      <c r="R1053" t="s">
        <v>231</v>
      </c>
      <c r="S1053" t="s">
        <v>232</v>
      </c>
    </row>
    <row r="1054" spans="1:19">
      <c r="A1054" s="1" t="n">
        <v>35338</v>
      </c>
      <c r="B1054" t="s">
        <v>314</v>
      </c>
      <c r="C1054" t="n">
        <v>2</v>
      </c>
      <c r="D1054" t="s">
        <v>228</v>
      </c>
      <c r="E1054" t="s">
        <v>36</v>
      </c>
      <c r="F1054" t="s">
        <v>229</v>
      </c>
      <c r="G1054" t="s">
        <v>230</v>
      </c>
      <c r="H1054" t="s">
        <v>231</v>
      </c>
      <c r="I1054" t="s">
        <v>232</v>
      </c>
      <c r="J1054" t="s">
        <v>233</v>
      </c>
      <c r="K1054" t="s">
        <v>234</v>
      </c>
      <c r="L1054" t="n">
        <v>200</v>
      </c>
      <c r="M1054" t="n">
        <v>0.09</v>
      </c>
      <c r="N1054" t="n">
        <v>41.3</v>
      </c>
      <c r="O1054" t="s">
        <v>311</v>
      </c>
      <c r="P1054" t="s">
        <v>270</v>
      </c>
      <c r="Q1054" t="s">
        <v>237</v>
      </c>
      <c r="R1054" t="s">
        <v>231</v>
      </c>
      <c r="S1054" t="s">
        <v>232</v>
      </c>
    </row>
    <row r="1055" spans="1:19">
      <c r="A1055" s="1" t="n">
        <v>35338</v>
      </c>
      <c r="B1055" t="s">
        <v>314</v>
      </c>
      <c r="C1055" t="n">
        <v>3</v>
      </c>
      <c r="D1055" t="s">
        <v>228</v>
      </c>
      <c r="E1055" t="s">
        <v>36</v>
      </c>
      <c r="F1055" t="s">
        <v>229</v>
      </c>
      <c r="G1055" t="s">
        <v>230</v>
      </c>
      <c r="H1055" t="s">
        <v>231</v>
      </c>
      <c r="I1055" t="s">
        <v>232</v>
      </c>
      <c r="J1055" t="s">
        <v>233</v>
      </c>
      <c r="K1055" t="s">
        <v>234</v>
      </c>
      <c r="L1055" t="n">
        <v>268</v>
      </c>
      <c r="M1055" t="n">
        <v>0.22</v>
      </c>
      <c r="N1055" t="n">
        <v>20.4</v>
      </c>
      <c r="O1055" t="s">
        <v>311</v>
      </c>
      <c r="P1055" t="s">
        <v>270</v>
      </c>
      <c r="Q1055" t="s">
        <v>237</v>
      </c>
      <c r="R1055" t="s">
        <v>231</v>
      </c>
      <c r="S1055" t="s">
        <v>232</v>
      </c>
    </row>
    <row r="1056" spans="1:19">
      <c r="A1056" s="1" t="n">
        <v>35338</v>
      </c>
      <c r="B1056" t="s">
        <v>227</v>
      </c>
      <c r="C1056" t="n">
        <v>1</v>
      </c>
      <c r="D1056" t="s">
        <v>228</v>
      </c>
      <c r="E1056" t="s">
        <v>36</v>
      </c>
      <c r="F1056" t="s">
        <v>229</v>
      </c>
      <c r="G1056" t="s">
        <v>230</v>
      </c>
      <c r="H1056" t="s">
        <v>231</v>
      </c>
      <c r="I1056" t="s">
        <v>232</v>
      </c>
      <c r="J1056" t="s">
        <v>267</v>
      </c>
      <c r="K1056" t="s">
        <v>268</v>
      </c>
      <c r="L1056" t="n">
        <v>201</v>
      </c>
      <c r="M1056" t="n">
        <v>0.01</v>
      </c>
      <c r="N1056" t="n">
        <v>31.5</v>
      </c>
      <c r="O1056" t="s">
        <v>235</v>
      </c>
      <c r="P1056" t="s">
        <v>236</v>
      </c>
      <c r="Q1056" t="s">
        <v>237</v>
      </c>
      <c r="R1056" t="s">
        <v>231</v>
      </c>
      <c r="S1056" t="s">
        <v>232</v>
      </c>
    </row>
    <row r="1057" spans="1:19">
      <c r="A1057" s="1" t="n">
        <v>35338</v>
      </c>
      <c r="B1057" t="s">
        <v>227</v>
      </c>
      <c r="C1057" t="n">
        <v>2</v>
      </c>
      <c r="D1057" t="s">
        <v>228</v>
      </c>
      <c r="E1057" t="s">
        <v>36</v>
      </c>
      <c r="F1057" t="s">
        <v>229</v>
      </c>
      <c r="G1057" t="s">
        <v>230</v>
      </c>
      <c r="H1057" t="s">
        <v>231</v>
      </c>
      <c r="I1057" t="s">
        <v>232</v>
      </c>
      <c r="J1057" t="s">
        <v>267</v>
      </c>
      <c r="K1057" t="s">
        <v>268</v>
      </c>
      <c r="L1057" t="n">
        <v>397</v>
      </c>
      <c r="M1057" t="n">
        <v>0.1</v>
      </c>
      <c r="N1057" t="n">
        <v>38.7</v>
      </c>
      <c r="O1057" t="s">
        <v>235</v>
      </c>
      <c r="P1057" t="s">
        <v>236</v>
      </c>
      <c r="Q1057" t="s">
        <v>237</v>
      </c>
      <c r="R1057" t="s">
        <v>231</v>
      </c>
      <c r="S1057" t="s">
        <v>232</v>
      </c>
    </row>
    <row r="1058" spans="1:19">
      <c r="A1058" s="1" t="n">
        <v>35338</v>
      </c>
      <c r="B1058" t="s">
        <v>227</v>
      </c>
      <c r="C1058" t="n">
        <v>3</v>
      </c>
      <c r="D1058" t="s">
        <v>228</v>
      </c>
      <c r="E1058" t="s">
        <v>36</v>
      </c>
      <c r="F1058" t="s">
        <v>229</v>
      </c>
      <c r="G1058" t="s">
        <v>230</v>
      </c>
      <c r="H1058" t="s">
        <v>231</v>
      </c>
      <c r="I1058" t="s">
        <v>232</v>
      </c>
      <c r="J1058" t="s">
        <v>233</v>
      </c>
      <c r="K1058" t="s">
        <v>234</v>
      </c>
      <c r="L1058" t="n">
        <v>300</v>
      </c>
      <c r="M1058" t="n">
        <v>0.07000000000000001</v>
      </c>
      <c r="N1058" t="n">
        <v>32.4</v>
      </c>
      <c r="O1058" t="s">
        <v>235</v>
      </c>
      <c r="P1058" t="s">
        <v>236</v>
      </c>
      <c r="Q1058" t="s">
        <v>237</v>
      </c>
      <c r="R1058" t="s">
        <v>231</v>
      </c>
      <c r="S1058" t="s">
        <v>232</v>
      </c>
    </row>
    <row r="1059" spans="1:19">
      <c r="A1059" s="1" t="n">
        <v>35338</v>
      </c>
      <c r="B1059" t="s">
        <v>227</v>
      </c>
      <c r="C1059" t="n">
        <v>4</v>
      </c>
      <c r="D1059" t="s">
        <v>228</v>
      </c>
      <c r="E1059" t="s">
        <v>36</v>
      </c>
      <c r="F1059" t="s">
        <v>229</v>
      </c>
      <c r="G1059" t="s">
        <v>230</v>
      </c>
      <c r="H1059" t="s">
        <v>231</v>
      </c>
      <c r="I1059" t="s">
        <v>232</v>
      </c>
      <c r="J1059" t="s">
        <v>240</v>
      </c>
      <c r="K1059" t="s">
        <v>241</v>
      </c>
      <c r="L1059" t="n">
        <v>96</v>
      </c>
      <c r="M1059" t="n">
        <v>5.5</v>
      </c>
      <c r="N1059" t="n">
        <v>10</v>
      </c>
      <c r="O1059" t="s">
        <v>235</v>
      </c>
      <c r="P1059" t="s">
        <v>236</v>
      </c>
      <c r="Q1059" t="s">
        <v>237</v>
      </c>
      <c r="R1059" t="s">
        <v>231</v>
      </c>
      <c r="S1059" t="s">
        <v>232</v>
      </c>
    </row>
    <row r="1060" spans="1:19">
      <c r="A1060" s="1" t="n">
        <v>35338</v>
      </c>
      <c r="B1060" t="s">
        <v>250</v>
      </c>
      <c r="C1060" t="n">
        <v>1</v>
      </c>
      <c r="D1060" t="s">
        <v>238</v>
      </c>
      <c r="E1060" t="s">
        <v>239</v>
      </c>
      <c r="F1060" t="s">
        <v>229</v>
      </c>
      <c r="G1060" t="s">
        <v>230</v>
      </c>
      <c r="H1060" t="s">
        <v>231</v>
      </c>
      <c r="I1060" t="s">
        <v>232</v>
      </c>
      <c r="J1060" t="s">
        <v>309</v>
      </c>
      <c r="K1060" t="s">
        <v>310</v>
      </c>
      <c r="L1060" t="n">
        <v>22</v>
      </c>
      <c r="M1060" t="n">
        <v>0</v>
      </c>
      <c r="N1060" t="n">
        <v>0</v>
      </c>
    </row>
    <row r="1061" spans="1:19">
      <c r="A1061" s="1" t="n">
        <v>35369</v>
      </c>
      <c r="B1061" t="s">
        <v>314</v>
      </c>
      <c r="C1061" t="n">
        <v>1</v>
      </c>
      <c r="D1061" t="s">
        <v>228</v>
      </c>
      <c r="E1061" t="s">
        <v>36</v>
      </c>
      <c r="F1061" t="s">
        <v>229</v>
      </c>
      <c r="G1061" t="s">
        <v>230</v>
      </c>
      <c r="H1061" t="s">
        <v>231</v>
      </c>
      <c r="I1061" t="s">
        <v>232</v>
      </c>
      <c r="J1061" t="s">
        <v>277</v>
      </c>
      <c r="K1061" t="s">
        <v>278</v>
      </c>
      <c r="L1061" t="n">
        <v>727</v>
      </c>
      <c r="M1061" t="n">
        <v>0.04</v>
      </c>
      <c r="N1061" t="n">
        <v>47.4</v>
      </c>
      <c r="O1061" t="s">
        <v>311</v>
      </c>
      <c r="P1061" t="s">
        <v>270</v>
      </c>
      <c r="Q1061" t="s">
        <v>237</v>
      </c>
      <c r="R1061" t="s">
        <v>231</v>
      </c>
      <c r="S1061" t="s">
        <v>232</v>
      </c>
    </row>
    <row r="1062" spans="1:19">
      <c r="A1062" s="1" t="n">
        <v>35369</v>
      </c>
      <c r="B1062" t="s">
        <v>314</v>
      </c>
      <c r="C1062" t="n">
        <v>2</v>
      </c>
      <c r="D1062" t="s">
        <v>228</v>
      </c>
      <c r="E1062" t="s">
        <v>36</v>
      </c>
      <c r="F1062" t="s">
        <v>229</v>
      </c>
      <c r="G1062" t="s">
        <v>230</v>
      </c>
      <c r="H1062" t="s">
        <v>231</v>
      </c>
      <c r="I1062" t="s">
        <v>232</v>
      </c>
      <c r="J1062" t="s">
        <v>277</v>
      </c>
      <c r="K1062" t="s">
        <v>278</v>
      </c>
      <c r="L1062" t="n">
        <v>140</v>
      </c>
      <c r="M1062" t="n">
        <v>0.04</v>
      </c>
      <c r="N1062" t="n">
        <v>42.3</v>
      </c>
      <c r="O1062" t="s">
        <v>311</v>
      </c>
      <c r="P1062" t="s">
        <v>270</v>
      </c>
      <c r="Q1062" t="s">
        <v>237</v>
      </c>
      <c r="R1062" t="s">
        <v>231</v>
      </c>
      <c r="S1062" t="s">
        <v>232</v>
      </c>
    </row>
    <row r="1063" spans="1:19">
      <c r="A1063" s="1" t="n">
        <v>35369</v>
      </c>
      <c r="B1063" t="s">
        <v>314</v>
      </c>
      <c r="C1063" t="n">
        <v>3</v>
      </c>
      <c r="D1063" t="s">
        <v>228</v>
      </c>
      <c r="E1063" t="s">
        <v>36</v>
      </c>
      <c r="F1063" t="s">
        <v>229</v>
      </c>
      <c r="G1063" t="s">
        <v>230</v>
      </c>
      <c r="H1063" t="s">
        <v>231</v>
      </c>
      <c r="I1063" t="s">
        <v>232</v>
      </c>
      <c r="J1063" t="s">
        <v>277</v>
      </c>
      <c r="K1063" t="s">
        <v>278</v>
      </c>
      <c r="L1063" t="n">
        <v>525</v>
      </c>
      <c r="M1063" t="n">
        <v>0.03</v>
      </c>
      <c r="N1063" t="n">
        <v>54.7</v>
      </c>
      <c r="O1063" t="s">
        <v>311</v>
      </c>
      <c r="P1063" t="s">
        <v>270</v>
      </c>
      <c r="Q1063" t="s">
        <v>237</v>
      </c>
      <c r="R1063" t="s">
        <v>231</v>
      </c>
      <c r="S1063" t="s">
        <v>232</v>
      </c>
    </row>
    <row r="1064" spans="1:19">
      <c r="A1064" s="1" t="n">
        <v>35369</v>
      </c>
      <c r="B1064" t="s">
        <v>314</v>
      </c>
      <c r="C1064" t="n">
        <v>4</v>
      </c>
      <c r="D1064" t="s">
        <v>228</v>
      </c>
      <c r="E1064" t="s">
        <v>36</v>
      </c>
      <c r="F1064" t="s">
        <v>229</v>
      </c>
      <c r="G1064" t="s">
        <v>230</v>
      </c>
      <c r="H1064" t="s">
        <v>231</v>
      </c>
      <c r="I1064" t="s">
        <v>232</v>
      </c>
      <c r="J1064" t="s">
        <v>267</v>
      </c>
      <c r="K1064" t="s">
        <v>268</v>
      </c>
      <c r="L1064" t="n">
        <v>660</v>
      </c>
      <c r="M1064" t="n">
        <v>0.1</v>
      </c>
      <c r="N1064" t="n">
        <v>31.5</v>
      </c>
      <c r="O1064" t="s">
        <v>311</v>
      </c>
      <c r="P1064" t="s">
        <v>270</v>
      </c>
      <c r="Q1064" t="s">
        <v>237</v>
      </c>
      <c r="R1064" t="s">
        <v>231</v>
      </c>
      <c r="S1064" t="s">
        <v>232</v>
      </c>
    </row>
    <row r="1065" spans="1:19">
      <c r="A1065" s="1" t="n">
        <v>35369</v>
      </c>
      <c r="B1065" t="s">
        <v>314</v>
      </c>
      <c r="C1065" t="n">
        <v>5</v>
      </c>
      <c r="D1065" t="s">
        <v>228</v>
      </c>
      <c r="E1065" t="s">
        <v>36</v>
      </c>
      <c r="F1065" t="s">
        <v>229</v>
      </c>
      <c r="G1065" t="s">
        <v>230</v>
      </c>
      <c r="H1065" t="s">
        <v>231</v>
      </c>
      <c r="I1065" t="s">
        <v>232</v>
      </c>
      <c r="J1065" t="s">
        <v>233</v>
      </c>
      <c r="K1065" t="s">
        <v>234</v>
      </c>
      <c r="L1065" t="n">
        <v>264</v>
      </c>
      <c r="M1065" t="n">
        <v>0.22</v>
      </c>
      <c r="N1065" t="n">
        <v>20.1</v>
      </c>
      <c r="O1065" t="s">
        <v>311</v>
      </c>
      <c r="P1065" t="s">
        <v>270</v>
      </c>
      <c r="Q1065" t="s">
        <v>237</v>
      </c>
      <c r="R1065" t="s">
        <v>231</v>
      </c>
      <c r="S1065" t="s">
        <v>232</v>
      </c>
    </row>
    <row r="1066" spans="1:19">
      <c r="A1066" s="1" t="n">
        <v>35369</v>
      </c>
      <c r="B1066" t="s">
        <v>227</v>
      </c>
      <c r="C1066" t="n">
        <v>1</v>
      </c>
      <c r="D1066" t="s">
        <v>228</v>
      </c>
      <c r="E1066" t="s">
        <v>36</v>
      </c>
      <c r="F1066" t="s">
        <v>229</v>
      </c>
      <c r="G1066" t="s">
        <v>230</v>
      </c>
      <c r="H1066" t="s">
        <v>231</v>
      </c>
      <c r="I1066" t="s">
        <v>232</v>
      </c>
      <c r="J1066" t="s">
        <v>233</v>
      </c>
      <c r="K1066" t="s">
        <v>234</v>
      </c>
      <c r="L1066" t="n">
        <v>487</v>
      </c>
      <c r="M1066" t="n">
        <v>0.1</v>
      </c>
      <c r="N1066" t="n">
        <v>34.6</v>
      </c>
      <c r="O1066" t="s">
        <v>235</v>
      </c>
      <c r="P1066" t="s">
        <v>236</v>
      </c>
      <c r="Q1066" t="s">
        <v>237</v>
      </c>
      <c r="R1066" t="s">
        <v>231</v>
      </c>
      <c r="S1066" t="s">
        <v>232</v>
      </c>
    </row>
    <row r="1067" spans="1:19">
      <c r="A1067" s="1" t="n">
        <v>35369</v>
      </c>
      <c r="B1067" t="s">
        <v>227</v>
      </c>
      <c r="C1067" t="n">
        <v>2</v>
      </c>
      <c r="D1067" t="s">
        <v>228</v>
      </c>
      <c r="E1067" t="s">
        <v>36</v>
      </c>
      <c r="F1067" t="s">
        <v>229</v>
      </c>
      <c r="G1067" t="s">
        <v>230</v>
      </c>
      <c r="H1067" t="s">
        <v>231</v>
      </c>
      <c r="I1067" t="s">
        <v>232</v>
      </c>
      <c r="J1067" t="s">
        <v>233</v>
      </c>
      <c r="K1067" t="s">
        <v>234</v>
      </c>
      <c r="L1067" t="n">
        <v>240</v>
      </c>
      <c r="M1067" t="n">
        <v>0.1</v>
      </c>
      <c r="N1067" t="n">
        <v>34.7</v>
      </c>
      <c r="O1067" t="s">
        <v>235</v>
      </c>
      <c r="P1067" t="s">
        <v>236</v>
      </c>
      <c r="Q1067" t="s">
        <v>237</v>
      </c>
      <c r="R1067" t="s">
        <v>231</v>
      </c>
      <c r="S1067" t="s">
        <v>232</v>
      </c>
    </row>
    <row r="1068" spans="1:19">
      <c r="A1068" s="1" t="n">
        <v>35369</v>
      </c>
      <c r="B1068" t="s">
        <v>227</v>
      </c>
      <c r="C1068" t="n">
        <v>3</v>
      </c>
      <c r="D1068" t="s">
        <v>228</v>
      </c>
      <c r="E1068" t="s">
        <v>36</v>
      </c>
      <c r="F1068" t="s">
        <v>229</v>
      </c>
      <c r="G1068" t="s">
        <v>230</v>
      </c>
      <c r="H1068" t="s">
        <v>231</v>
      </c>
      <c r="I1068" t="s">
        <v>232</v>
      </c>
      <c r="J1068" t="s">
        <v>318</v>
      </c>
      <c r="K1068" t="s">
        <v>319</v>
      </c>
      <c r="L1068" t="n">
        <v>189</v>
      </c>
      <c r="M1068" t="n">
        <v>0.1</v>
      </c>
      <c r="N1068" t="n">
        <v>40.3</v>
      </c>
      <c r="O1068" t="s">
        <v>235</v>
      </c>
      <c r="P1068" t="s">
        <v>236</v>
      </c>
      <c r="Q1068" t="s">
        <v>237</v>
      </c>
      <c r="R1068" t="s">
        <v>231</v>
      </c>
      <c r="S1068" t="s">
        <v>232</v>
      </c>
    </row>
    <row r="1069" spans="1:19">
      <c r="A1069" s="1" t="n">
        <v>35369</v>
      </c>
      <c r="B1069" t="s">
        <v>227</v>
      </c>
      <c r="C1069" t="n">
        <v>4</v>
      </c>
      <c r="D1069" t="s">
        <v>228</v>
      </c>
      <c r="E1069" t="s">
        <v>36</v>
      </c>
      <c r="F1069" t="s">
        <v>229</v>
      </c>
      <c r="G1069" t="s">
        <v>230</v>
      </c>
      <c r="H1069" t="s">
        <v>231</v>
      </c>
      <c r="I1069" t="s">
        <v>232</v>
      </c>
      <c r="J1069" t="s">
        <v>318</v>
      </c>
      <c r="K1069" t="s">
        <v>319</v>
      </c>
      <c r="L1069" t="n">
        <v>200</v>
      </c>
      <c r="M1069" t="n">
        <v>0.1</v>
      </c>
      <c r="N1069" t="n">
        <v>40.3</v>
      </c>
      <c r="O1069" t="s">
        <v>235</v>
      </c>
      <c r="P1069" t="s">
        <v>236</v>
      </c>
      <c r="Q1069" t="s">
        <v>237</v>
      </c>
      <c r="R1069" t="s">
        <v>231</v>
      </c>
      <c r="S1069" t="s">
        <v>232</v>
      </c>
    </row>
    <row r="1070" spans="1:19">
      <c r="A1070" s="1" t="n">
        <v>35369</v>
      </c>
      <c r="B1070" t="s">
        <v>227</v>
      </c>
      <c r="C1070" t="n">
        <v>5</v>
      </c>
      <c r="D1070" t="s">
        <v>228</v>
      </c>
      <c r="E1070" t="s">
        <v>36</v>
      </c>
      <c r="F1070" t="s">
        <v>229</v>
      </c>
      <c r="G1070" t="s">
        <v>230</v>
      </c>
      <c r="H1070" t="s">
        <v>231</v>
      </c>
      <c r="I1070" t="s">
        <v>232</v>
      </c>
      <c r="J1070" t="s">
        <v>318</v>
      </c>
      <c r="K1070" t="s">
        <v>319</v>
      </c>
      <c r="L1070" t="n">
        <v>187</v>
      </c>
      <c r="M1070" t="n">
        <v>0.1</v>
      </c>
      <c r="N1070" t="n">
        <v>40.3</v>
      </c>
      <c r="O1070" t="s">
        <v>235</v>
      </c>
      <c r="P1070" t="s">
        <v>236</v>
      </c>
      <c r="Q1070" t="s">
        <v>237</v>
      </c>
      <c r="R1070" t="s">
        <v>231</v>
      </c>
      <c r="S1070" t="s">
        <v>232</v>
      </c>
    </row>
    <row r="1071" spans="1:19">
      <c r="A1071" s="1" t="n">
        <v>35399</v>
      </c>
      <c r="B1071" t="s">
        <v>314</v>
      </c>
      <c r="C1071" t="n">
        <v>1</v>
      </c>
      <c r="D1071" t="s">
        <v>228</v>
      </c>
      <c r="E1071" t="s">
        <v>36</v>
      </c>
      <c r="F1071" t="s">
        <v>229</v>
      </c>
      <c r="G1071" t="s">
        <v>230</v>
      </c>
      <c r="H1071" t="s">
        <v>231</v>
      </c>
      <c r="I1071" t="s">
        <v>232</v>
      </c>
      <c r="J1071" t="s">
        <v>277</v>
      </c>
      <c r="K1071" t="s">
        <v>278</v>
      </c>
      <c r="L1071" t="n">
        <v>739</v>
      </c>
      <c r="M1071" t="n">
        <v>0.01</v>
      </c>
      <c r="N1071" t="n">
        <v>54.8</v>
      </c>
      <c r="O1071" t="s">
        <v>311</v>
      </c>
      <c r="P1071" t="s">
        <v>270</v>
      </c>
      <c r="Q1071" t="s">
        <v>237</v>
      </c>
      <c r="R1071" t="s">
        <v>231</v>
      </c>
      <c r="S1071" t="s">
        <v>232</v>
      </c>
    </row>
    <row r="1072" spans="1:19">
      <c r="A1072" s="1" t="n">
        <v>35399</v>
      </c>
      <c r="B1072" t="s">
        <v>314</v>
      </c>
      <c r="C1072" t="n">
        <v>2</v>
      </c>
      <c r="D1072" t="s">
        <v>228</v>
      </c>
      <c r="E1072" t="s">
        <v>36</v>
      </c>
      <c r="F1072" t="s">
        <v>229</v>
      </c>
      <c r="G1072" t="s">
        <v>230</v>
      </c>
      <c r="H1072" t="s">
        <v>231</v>
      </c>
      <c r="I1072" t="s">
        <v>232</v>
      </c>
      <c r="J1072" t="s">
        <v>233</v>
      </c>
      <c r="K1072" t="s">
        <v>234</v>
      </c>
      <c r="L1072" t="n">
        <v>112</v>
      </c>
      <c r="M1072" t="n">
        <v>0.21</v>
      </c>
      <c r="N1072" t="n">
        <v>20.6</v>
      </c>
      <c r="O1072" t="s">
        <v>311</v>
      </c>
      <c r="P1072" t="s">
        <v>270</v>
      </c>
      <c r="Q1072" t="s">
        <v>237</v>
      </c>
      <c r="R1072" t="s">
        <v>231</v>
      </c>
      <c r="S1072" t="s">
        <v>232</v>
      </c>
    </row>
    <row r="1073" spans="1:19">
      <c r="A1073" s="1" t="n">
        <v>35399</v>
      </c>
      <c r="B1073" t="s">
        <v>314</v>
      </c>
      <c r="C1073" t="n">
        <v>3</v>
      </c>
      <c r="D1073" t="s">
        <v>228</v>
      </c>
      <c r="E1073" t="s">
        <v>36</v>
      </c>
      <c r="F1073" t="s">
        <v>229</v>
      </c>
      <c r="G1073" t="s">
        <v>230</v>
      </c>
      <c r="H1073" t="s">
        <v>231</v>
      </c>
      <c r="I1073" t="s">
        <v>232</v>
      </c>
      <c r="J1073" t="s">
        <v>233</v>
      </c>
      <c r="K1073" t="s">
        <v>234</v>
      </c>
      <c r="L1073" t="n">
        <v>243</v>
      </c>
      <c r="M1073" t="n">
        <v>0.22</v>
      </c>
      <c r="N1073" t="n">
        <v>20.2</v>
      </c>
      <c r="O1073" t="s">
        <v>311</v>
      </c>
      <c r="P1073" t="s">
        <v>270</v>
      </c>
      <c r="Q1073" t="s">
        <v>237</v>
      </c>
      <c r="R1073" t="s">
        <v>231</v>
      </c>
      <c r="S1073" t="s">
        <v>232</v>
      </c>
    </row>
    <row r="1074" spans="1:19">
      <c r="A1074" s="1" t="n">
        <v>35399</v>
      </c>
      <c r="B1074" t="s">
        <v>227</v>
      </c>
      <c r="C1074" t="n">
        <v>1</v>
      </c>
      <c r="D1074" t="s">
        <v>228</v>
      </c>
      <c r="E1074" t="s">
        <v>36</v>
      </c>
      <c r="F1074" t="s">
        <v>229</v>
      </c>
      <c r="G1074" t="s">
        <v>230</v>
      </c>
      <c r="H1074" t="s">
        <v>231</v>
      </c>
      <c r="I1074" t="s">
        <v>232</v>
      </c>
      <c r="J1074" t="s">
        <v>318</v>
      </c>
      <c r="K1074" t="s">
        <v>319</v>
      </c>
      <c r="L1074" t="n">
        <v>400</v>
      </c>
      <c r="M1074" t="n">
        <v>0.1</v>
      </c>
      <c r="N1074" t="n">
        <v>40.5</v>
      </c>
      <c r="O1074" t="s">
        <v>235</v>
      </c>
      <c r="P1074" t="s">
        <v>236</v>
      </c>
      <c r="Q1074" t="s">
        <v>237</v>
      </c>
      <c r="R1074" t="s">
        <v>231</v>
      </c>
      <c r="S1074" t="s">
        <v>232</v>
      </c>
    </row>
    <row r="1075" spans="1:19">
      <c r="A1075" s="1" t="n">
        <v>35399</v>
      </c>
      <c r="B1075" t="s">
        <v>227</v>
      </c>
      <c r="C1075" t="n">
        <v>2</v>
      </c>
      <c r="D1075" t="s">
        <v>228</v>
      </c>
      <c r="E1075" t="s">
        <v>36</v>
      </c>
      <c r="F1075" t="s">
        <v>229</v>
      </c>
      <c r="G1075" t="s">
        <v>230</v>
      </c>
      <c r="H1075" t="s">
        <v>231</v>
      </c>
      <c r="I1075" t="s">
        <v>232</v>
      </c>
      <c r="J1075" t="s">
        <v>318</v>
      </c>
      <c r="K1075" t="s">
        <v>319</v>
      </c>
      <c r="L1075" t="n">
        <v>197</v>
      </c>
      <c r="M1075" t="n">
        <v>0.1</v>
      </c>
      <c r="N1075" t="n">
        <v>40.5</v>
      </c>
      <c r="O1075" t="s">
        <v>235</v>
      </c>
      <c r="P1075" t="s">
        <v>236</v>
      </c>
      <c r="Q1075" t="s">
        <v>237</v>
      </c>
      <c r="R1075" t="s">
        <v>231</v>
      </c>
      <c r="S1075" t="s">
        <v>232</v>
      </c>
    </row>
    <row r="1076" spans="1:19">
      <c r="A1076" s="1" t="n">
        <v>35399</v>
      </c>
      <c r="B1076" t="s">
        <v>227</v>
      </c>
      <c r="C1076" t="n">
        <v>3</v>
      </c>
      <c r="D1076" t="s">
        <v>228</v>
      </c>
      <c r="E1076" t="s">
        <v>36</v>
      </c>
      <c r="F1076" t="s">
        <v>229</v>
      </c>
      <c r="G1076" t="s">
        <v>230</v>
      </c>
      <c r="H1076" t="s">
        <v>231</v>
      </c>
      <c r="I1076" t="s">
        <v>232</v>
      </c>
      <c r="J1076" t="s">
        <v>318</v>
      </c>
      <c r="K1076" t="s">
        <v>319</v>
      </c>
      <c r="L1076" t="n">
        <v>100</v>
      </c>
      <c r="M1076" t="n">
        <v>0.1</v>
      </c>
      <c r="N1076" t="n">
        <v>40.7</v>
      </c>
      <c r="O1076" t="s">
        <v>235</v>
      </c>
      <c r="P1076" t="s">
        <v>236</v>
      </c>
      <c r="Q1076" t="s">
        <v>237</v>
      </c>
      <c r="R1076" t="s">
        <v>231</v>
      </c>
      <c r="S1076" t="s">
        <v>232</v>
      </c>
    </row>
    <row r="1077" spans="1:19">
      <c r="A1077" s="1" t="n">
        <v>35399</v>
      </c>
      <c r="B1077" t="s">
        <v>227</v>
      </c>
      <c r="C1077" t="n">
        <v>4</v>
      </c>
      <c r="D1077" t="s">
        <v>228</v>
      </c>
      <c r="E1077" t="s">
        <v>36</v>
      </c>
      <c r="F1077" t="s">
        <v>229</v>
      </c>
      <c r="G1077" t="s">
        <v>230</v>
      </c>
      <c r="H1077" t="s">
        <v>231</v>
      </c>
      <c r="I1077" t="s">
        <v>232</v>
      </c>
      <c r="J1077" t="s">
        <v>318</v>
      </c>
      <c r="K1077" t="s">
        <v>319</v>
      </c>
      <c r="L1077" t="n">
        <v>495</v>
      </c>
      <c r="M1077" t="n">
        <v>0.1</v>
      </c>
      <c r="N1077" t="n">
        <v>40.7</v>
      </c>
      <c r="O1077" t="s">
        <v>235</v>
      </c>
      <c r="P1077" t="s">
        <v>236</v>
      </c>
      <c r="Q1077" t="s">
        <v>237</v>
      </c>
      <c r="R1077" t="s">
        <v>231</v>
      </c>
      <c r="S1077" t="s">
        <v>232</v>
      </c>
    </row>
    <row r="1078" spans="1:19">
      <c r="A1078" s="1" t="n">
        <v>35430</v>
      </c>
      <c r="B1078" t="s">
        <v>314</v>
      </c>
      <c r="C1078" t="n">
        <v>1</v>
      </c>
      <c r="D1078" t="s">
        <v>228</v>
      </c>
      <c r="E1078" t="s">
        <v>36</v>
      </c>
      <c r="F1078" t="s">
        <v>229</v>
      </c>
      <c r="G1078" t="s">
        <v>230</v>
      </c>
      <c r="H1078" t="s">
        <v>231</v>
      </c>
      <c r="I1078" t="s">
        <v>232</v>
      </c>
      <c r="J1078" t="s">
        <v>277</v>
      </c>
      <c r="K1078" t="s">
        <v>278</v>
      </c>
      <c r="L1078" t="n">
        <v>651</v>
      </c>
      <c r="M1078" t="n">
        <v>0.04</v>
      </c>
      <c r="N1078" t="n">
        <v>47.3</v>
      </c>
      <c r="O1078" t="s">
        <v>311</v>
      </c>
      <c r="P1078" t="s">
        <v>270</v>
      </c>
      <c r="Q1078" t="s">
        <v>237</v>
      </c>
      <c r="R1078" t="s">
        <v>231</v>
      </c>
      <c r="S1078" t="s">
        <v>232</v>
      </c>
    </row>
    <row r="1079" spans="1:19">
      <c r="A1079" s="1" t="n">
        <v>35430</v>
      </c>
      <c r="B1079" t="s">
        <v>314</v>
      </c>
      <c r="C1079" t="n">
        <v>2</v>
      </c>
      <c r="D1079" t="s">
        <v>228</v>
      </c>
      <c r="E1079" t="s">
        <v>36</v>
      </c>
      <c r="F1079" t="s">
        <v>229</v>
      </c>
      <c r="G1079" t="s">
        <v>230</v>
      </c>
      <c r="H1079" t="s">
        <v>231</v>
      </c>
      <c r="I1079" t="s">
        <v>232</v>
      </c>
      <c r="J1079" t="s">
        <v>267</v>
      </c>
      <c r="K1079" t="s">
        <v>268</v>
      </c>
      <c r="L1079" t="n">
        <v>465</v>
      </c>
      <c r="M1079" t="n">
        <v>0.1</v>
      </c>
      <c r="N1079" t="n">
        <v>37</v>
      </c>
      <c r="O1079" t="s">
        <v>311</v>
      </c>
      <c r="P1079" t="s">
        <v>270</v>
      </c>
      <c r="Q1079" t="s">
        <v>237</v>
      </c>
      <c r="R1079" t="s">
        <v>231</v>
      </c>
      <c r="S1079" t="s">
        <v>232</v>
      </c>
    </row>
    <row r="1080" spans="1:19">
      <c r="A1080" s="1" t="n">
        <v>35430</v>
      </c>
      <c r="B1080" t="s">
        <v>314</v>
      </c>
      <c r="C1080" t="n">
        <v>3</v>
      </c>
      <c r="D1080" t="s">
        <v>228</v>
      </c>
      <c r="E1080" t="s">
        <v>36</v>
      </c>
      <c r="F1080" t="s">
        <v>229</v>
      </c>
      <c r="G1080" t="s">
        <v>230</v>
      </c>
      <c r="H1080" t="s">
        <v>231</v>
      </c>
      <c r="I1080" t="s">
        <v>232</v>
      </c>
      <c r="J1080" t="s">
        <v>233</v>
      </c>
      <c r="K1080" t="s">
        <v>234</v>
      </c>
      <c r="L1080" t="n">
        <v>250</v>
      </c>
      <c r="M1080" t="n">
        <v>0.22</v>
      </c>
      <c r="N1080" t="n">
        <v>21</v>
      </c>
      <c r="O1080" t="s">
        <v>311</v>
      </c>
      <c r="P1080" t="s">
        <v>270</v>
      </c>
      <c r="Q1080" t="s">
        <v>237</v>
      </c>
      <c r="R1080" t="s">
        <v>231</v>
      </c>
      <c r="S1080" t="s">
        <v>232</v>
      </c>
    </row>
    <row r="1081" spans="1:19">
      <c r="A1081" s="1" t="n">
        <v>35430</v>
      </c>
      <c r="B1081" t="s">
        <v>227</v>
      </c>
      <c r="C1081" t="n">
        <v>1</v>
      </c>
      <c r="D1081" t="s">
        <v>228</v>
      </c>
      <c r="E1081" t="s">
        <v>36</v>
      </c>
      <c r="F1081" t="s">
        <v>229</v>
      </c>
      <c r="G1081" t="s">
        <v>230</v>
      </c>
      <c r="H1081" t="s">
        <v>231</v>
      </c>
      <c r="I1081" t="s">
        <v>232</v>
      </c>
      <c r="J1081" t="s">
        <v>233</v>
      </c>
      <c r="K1081" t="s">
        <v>234</v>
      </c>
      <c r="L1081" t="n">
        <v>544</v>
      </c>
      <c r="M1081" t="n">
        <v>0.1</v>
      </c>
      <c r="N1081" t="n">
        <v>35.5</v>
      </c>
      <c r="O1081" t="s">
        <v>235</v>
      </c>
      <c r="P1081" t="s">
        <v>236</v>
      </c>
      <c r="Q1081" t="s">
        <v>237</v>
      </c>
      <c r="R1081" t="s">
        <v>231</v>
      </c>
      <c r="S1081" t="s">
        <v>232</v>
      </c>
    </row>
    <row r="1082" spans="1:19">
      <c r="A1082" s="1" t="n">
        <v>35430</v>
      </c>
      <c r="B1082" t="s">
        <v>227</v>
      </c>
      <c r="C1082" t="n">
        <v>2</v>
      </c>
      <c r="D1082" t="s">
        <v>238</v>
      </c>
      <c r="E1082" t="s">
        <v>239</v>
      </c>
      <c r="F1082" t="s">
        <v>229</v>
      </c>
      <c r="G1082" t="s">
        <v>230</v>
      </c>
      <c r="H1082" t="s">
        <v>231</v>
      </c>
      <c r="I1082" t="s">
        <v>232</v>
      </c>
      <c r="J1082" t="s">
        <v>248</v>
      </c>
      <c r="K1082" t="s">
        <v>249</v>
      </c>
      <c r="L1082" t="n">
        <v>21</v>
      </c>
      <c r="M1082" t="n">
        <v>0</v>
      </c>
      <c r="N1082" t="n">
        <v>0</v>
      </c>
    </row>
    <row r="1083" spans="1:19">
      <c r="A1083" s="1" t="n">
        <v>35430</v>
      </c>
      <c r="B1083" t="s">
        <v>227</v>
      </c>
      <c r="C1083" t="n">
        <v>3</v>
      </c>
      <c r="D1083" t="s">
        <v>228</v>
      </c>
      <c r="E1083" t="s">
        <v>36</v>
      </c>
      <c r="F1083" t="s">
        <v>229</v>
      </c>
      <c r="G1083" t="s">
        <v>230</v>
      </c>
      <c r="H1083" t="s">
        <v>231</v>
      </c>
      <c r="I1083" t="s">
        <v>232</v>
      </c>
      <c r="J1083" t="s">
        <v>233</v>
      </c>
      <c r="K1083" t="s">
        <v>234</v>
      </c>
      <c r="L1083" t="n">
        <v>212</v>
      </c>
      <c r="M1083" t="n">
        <v>0.02</v>
      </c>
      <c r="N1083" t="n">
        <v>45.2</v>
      </c>
      <c r="O1083" t="s">
        <v>235</v>
      </c>
      <c r="P1083" t="s">
        <v>236</v>
      </c>
      <c r="Q1083" t="s">
        <v>237</v>
      </c>
      <c r="R1083" t="s">
        <v>231</v>
      </c>
      <c r="S1083" t="s">
        <v>232</v>
      </c>
    </row>
    <row r="1084" spans="1:19">
      <c r="A1084" s="1" t="n">
        <v>35430</v>
      </c>
      <c r="B1084" t="s">
        <v>227</v>
      </c>
      <c r="C1084" t="n">
        <v>4</v>
      </c>
      <c r="D1084" t="s">
        <v>315</v>
      </c>
      <c r="E1084" t="s">
        <v>316</v>
      </c>
      <c r="F1084" t="s">
        <v>229</v>
      </c>
      <c r="G1084" t="s">
        <v>230</v>
      </c>
      <c r="H1084" t="s">
        <v>231</v>
      </c>
      <c r="I1084" t="s">
        <v>232</v>
      </c>
      <c r="J1084" t="s">
        <v>233</v>
      </c>
      <c r="K1084" t="s">
        <v>234</v>
      </c>
      <c r="L1084" t="n">
        <v>197</v>
      </c>
      <c r="M1084" t="n">
        <v>0</v>
      </c>
      <c r="N1084" t="n">
        <v>0</v>
      </c>
      <c r="O1084" t="s">
        <v>235</v>
      </c>
      <c r="P1084" t="s">
        <v>236</v>
      </c>
      <c r="Q1084" t="s">
        <v>237</v>
      </c>
      <c r="R1084" t="s">
        <v>231</v>
      </c>
      <c r="S1084" t="s">
        <v>232</v>
      </c>
    </row>
    <row r="1085" spans="1:19">
      <c r="A1085" s="1" t="n">
        <v>35430</v>
      </c>
      <c r="B1085" t="s">
        <v>227</v>
      </c>
      <c r="C1085" t="n">
        <v>5</v>
      </c>
      <c r="D1085" t="s">
        <v>315</v>
      </c>
      <c r="E1085" t="s">
        <v>316</v>
      </c>
      <c r="F1085" t="s">
        <v>229</v>
      </c>
      <c r="G1085" t="s">
        <v>230</v>
      </c>
      <c r="H1085" t="s">
        <v>231</v>
      </c>
      <c r="I1085" t="s">
        <v>232</v>
      </c>
      <c r="J1085" t="s">
        <v>233</v>
      </c>
      <c r="K1085" t="s">
        <v>234</v>
      </c>
      <c r="L1085" t="n">
        <v>106</v>
      </c>
      <c r="M1085" t="n">
        <v>0</v>
      </c>
      <c r="N1085" t="n">
        <v>0</v>
      </c>
      <c r="O1085" t="s">
        <v>235</v>
      </c>
      <c r="P1085" t="s">
        <v>236</v>
      </c>
      <c r="Q1085" t="s">
        <v>237</v>
      </c>
      <c r="R1085" t="s">
        <v>231</v>
      </c>
      <c r="S1085" t="s">
        <v>232</v>
      </c>
    </row>
    <row r="1086" spans="1:19">
      <c r="A1086" s="1" t="n">
        <v>35461</v>
      </c>
      <c r="B1086" t="s">
        <v>314</v>
      </c>
      <c r="C1086" t="n">
        <v>1</v>
      </c>
      <c r="D1086" t="s">
        <v>228</v>
      </c>
      <c r="E1086" t="s">
        <v>36</v>
      </c>
      <c r="F1086" t="s">
        <v>229</v>
      </c>
      <c r="G1086" t="s">
        <v>230</v>
      </c>
      <c r="H1086" t="s">
        <v>231</v>
      </c>
      <c r="I1086" t="s">
        <v>232</v>
      </c>
      <c r="J1086" t="s">
        <v>277</v>
      </c>
      <c r="K1086" t="s">
        <v>278</v>
      </c>
      <c r="L1086" t="n">
        <v>654</v>
      </c>
      <c r="M1086" t="n">
        <v>0.01</v>
      </c>
      <c r="N1086" t="n">
        <v>54.5</v>
      </c>
      <c r="O1086" t="s">
        <v>311</v>
      </c>
      <c r="P1086" t="s">
        <v>270</v>
      </c>
      <c r="Q1086" t="s">
        <v>237</v>
      </c>
      <c r="R1086" t="s">
        <v>231</v>
      </c>
      <c r="S1086" t="s">
        <v>232</v>
      </c>
    </row>
    <row r="1087" spans="1:19">
      <c r="A1087" s="1" t="n">
        <v>35461</v>
      </c>
      <c r="B1087" t="s">
        <v>314</v>
      </c>
      <c r="C1087" t="n">
        <v>2</v>
      </c>
      <c r="D1087" t="s">
        <v>228</v>
      </c>
      <c r="E1087" t="s">
        <v>36</v>
      </c>
      <c r="F1087" t="s">
        <v>229</v>
      </c>
      <c r="G1087" t="s">
        <v>230</v>
      </c>
      <c r="H1087" t="s">
        <v>231</v>
      </c>
      <c r="I1087" t="s">
        <v>232</v>
      </c>
      <c r="J1087" t="s">
        <v>233</v>
      </c>
      <c r="K1087" t="s">
        <v>234</v>
      </c>
      <c r="L1087" t="n">
        <v>364</v>
      </c>
      <c r="M1087" t="n">
        <v>0.22</v>
      </c>
      <c r="N1087" t="n">
        <v>19.7</v>
      </c>
      <c r="O1087" t="s">
        <v>311</v>
      </c>
      <c r="P1087" t="s">
        <v>270</v>
      </c>
      <c r="Q1087" t="s">
        <v>237</v>
      </c>
      <c r="R1087" t="s">
        <v>231</v>
      </c>
      <c r="S1087" t="s">
        <v>232</v>
      </c>
    </row>
    <row r="1088" spans="1:19">
      <c r="A1088" s="1" t="n">
        <v>35461</v>
      </c>
      <c r="B1088" t="s">
        <v>314</v>
      </c>
      <c r="C1088" t="n">
        <v>3</v>
      </c>
      <c r="D1088" t="s">
        <v>228</v>
      </c>
      <c r="E1088" t="s">
        <v>36</v>
      </c>
      <c r="F1088" t="s">
        <v>229</v>
      </c>
      <c r="G1088" t="s">
        <v>230</v>
      </c>
      <c r="H1088" t="s">
        <v>231</v>
      </c>
      <c r="I1088" t="s">
        <v>232</v>
      </c>
      <c r="J1088" t="s">
        <v>267</v>
      </c>
      <c r="K1088" t="s">
        <v>268</v>
      </c>
      <c r="L1088" t="n">
        <v>660</v>
      </c>
      <c r="M1088" t="n">
        <v>0.11</v>
      </c>
      <c r="N1088" t="n">
        <v>30.5</v>
      </c>
      <c r="O1088" t="s">
        <v>311</v>
      </c>
      <c r="P1088" t="s">
        <v>270</v>
      </c>
      <c r="Q1088" t="s">
        <v>237</v>
      </c>
      <c r="R1088" t="s">
        <v>231</v>
      </c>
      <c r="S1088" t="s">
        <v>232</v>
      </c>
    </row>
    <row r="1089" spans="1:19">
      <c r="A1089" s="1" t="n">
        <v>35461</v>
      </c>
      <c r="B1089" t="s">
        <v>227</v>
      </c>
      <c r="C1089" t="n">
        <v>1</v>
      </c>
      <c r="D1089" t="s">
        <v>228</v>
      </c>
      <c r="E1089" t="s">
        <v>36</v>
      </c>
      <c r="F1089" t="s">
        <v>229</v>
      </c>
      <c r="G1089" t="s">
        <v>230</v>
      </c>
      <c r="H1089" t="s">
        <v>231</v>
      </c>
      <c r="I1089" t="s">
        <v>232</v>
      </c>
      <c r="J1089" t="s">
        <v>233</v>
      </c>
      <c r="K1089" t="s">
        <v>234</v>
      </c>
      <c r="L1089" t="n">
        <v>91</v>
      </c>
      <c r="M1089" t="n">
        <v>0.2</v>
      </c>
      <c r="N1089" t="n">
        <v>21.1</v>
      </c>
      <c r="O1089" t="s">
        <v>235</v>
      </c>
      <c r="P1089" t="s">
        <v>236</v>
      </c>
      <c r="Q1089" t="s">
        <v>237</v>
      </c>
      <c r="R1089" t="s">
        <v>231</v>
      </c>
      <c r="S1089" t="s">
        <v>232</v>
      </c>
    </row>
    <row r="1090" spans="1:19">
      <c r="A1090" s="1" t="n">
        <v>35461</v>
      </c>
      <c r="B1090" t="s">
        <v>227</v>
      </c>
      <c r="C1090" t="n">
        <v>2</v>
      </c>
      <c r="D1090" t="s">
        <v>228</v>
      </c>
      <c r="E1090" t="s">
        <v>36</v>
      </c>
      <c r="F1090" t="s">
        <v>229</v>
      </c>
      <c r="G1090" t="s">
        <v>230</v>
      </c>
      <c r="H1090" t="s">
        <v>231</v>
      </c>
      <c r="I1090" t="s">
        <v>232</v>
      </c>
      <c r="J1090" t="s">
        <v>233</v>
      </c>
      <c r="K1090" t="s">
        <v>234</v>
      </c>
      <c r="L1090" t="n">
        <v>329</v>
      </c>
      <c r="M1090" t="n">
        <v>0.1</v>
      </c>
      <c r="N1090" t="n">
        <v>34.7</v>
      </c>
      <c r="O1090" t="s">
        <v>235</v>
      </c>
      <c r="P1090" t="s">
        <v>236</v>
      </c>
      <c r="Q1090" t="s">
        <v>237</v>
      </c>
      <c r="R1090" t="s">
        <v>231</v>
      </c>
      <c r="S1090" t="s">
        <v>232</v>
      </c>
    </row>
    <row r="1091" spans="1:19">
      <c r="A1091" s="1" t="n">
        <v>35461</v>
      </c>
      <c r="B1091" t="s">
        <v>227</v>
      </c>
      <c r="C1091" t="n">
        <v>3</v>
      </c>
      <c r="D1091" t="s">
        <v>228</v>
      </c>
      <c r="E1091" t="s">
        <v>36</v>
      </c>
      <c r="F1091" t="s">
        <v>229</v>
      </c>
      <c r="G1091" t="s">
        <v>230</v>
      </c>
      <c r="H1091" t="s">
        <v>231</v>
      </c>
      <c r="I1091" t="s">
        <v>232</v>
      </c>
      <c r="J1091" t="s">
        <v>233</v>
      </c>
      <c r="K1091" t="s">
        <v>234</v>
      </c>
      <c r="L1091" t="n">
        <v>166</v>
      </c>
      <c r="M1091" t="n">
        <v>0.01</v>
      </c>
      <c r="N1091" t="n">
        <v>45.7</v>
      </c>
      <c r="O1091" t="s">
        <v>235</v>
      </c>
      <c r="P1091" t="s">
        <v>236</v>
      </c>
      <c r="Q1091" t="s">
        <v>237</v>
      </c>
      <c r="R1091" t="s">
        <v>231</v>
      </c>
      <c r="S1091" t="s">
        <v>232</v>
      </c>
    </row>
    <row r="1092" spans="1:19">
      <c r="A1092" s="1" t="n">
        <v>35461</v>
      </c>
      <c r="B1092" t="s">
        <v>227</v>
      </c>
      <c r="C1092" t="n">
        <v>4</v>
      </c>
      <c r="D1092" t="s">
        <v>228</v>
      </c>
      <c r="E1092" t="s">
        <v>36</v>
      </c>
      <c r="F1092" t="s">
        <v>229</v>
      </c>
      <c r="G1092" t="s">
        <v>230</v>
      </c>
      <c r="H1092" t="s">
        <v>231</v>
      </c>
      <c r="I1092" t="s">
        <v>232</v>
      </c>
      <c r="J1092" t="s">
        <v>233</v>
      </c>
      <c r="K1092" t="s">
        <v>234</v>
      </c>
      <c r="L1092" t="n">
        <v>218</v>
      </c>
      <c r="M1092" t="n">
        <v>0.07000000000000001</v>
      </c>
      <c r="N1092" t="n">
        <v>32.1</v>
      </c>
      <c r="O1092" t="s">
        <v>235</v>
      </c>
      <c r="P1092" t="s">
        <v>236</v>
      </c>
      <c r="Q1092" t="s">
        <v>237</v>
      </c>
      <c r="R1092" t="s">
        <v>231</v>
      </c>
      <c r="S1092" t="s">
        <v>232</v>
      </c>
    </row>
    <row r="1093" spans="1:19">
      <c r="A1093" s="1" t="n">
        <v>35461</v>
      </c>
      <c r="B1093" t="s">
        <v>227</v>
      </c>
      <c r="C1093" t="n">
        <v>5</v>
      </c>
      <c r="D1093" t="s">
        <v>228</v>
      </c>
      <c r="E1093" t="s">
        <v>36</v>
      </c>
      <c r="F1093" t="s">
        <v>229</v>
      </c>
      <c r="G1093" t="s">
        <v>230</v>
      </c>
      <c r="H1093" t="s">
        <v>231</v>
      </c>
      <c r="I1093" t="s">
        <v>232</v>
      </c>
      <c r="J1093" t="s">
        <v>318</v>
      </c>
      <c r="K1093" t="s">
        <v>319</v>
      </c>
      <c r="L1093" t="n">
        <v>526</v>
      </c>
      <c r="M1093" t="n">
        <v>0.1</v>
      </c>
      <c r="N1093" t="n">
        <v>40.7</v>
      </c>
      <c r="O1093" t="s">
        <v>235</v>
      </c>
      <c r="P1093" t="s">
        <v>236</v>
      </c>
      <c r="Q1093" t="s">
        <v>237</v>
      </c>
      <c r="R1093" t="s">
        <v>231</v>
      </c>
      <c r="S1093" t="s">
        <v>232</v>
      </c>
    </row>
    <row r="1094" spans="1:19">
      <c r="A1094" s="1" t="n">
        <v>35461</v>
      </c>
      <c r="B1094" t="s">
        <v>242</v>
      </c>
      <c r="C1094" t="n">
        <v>1</v>
      </c>
      <c r="D1094" t="s">
        <v>238</v>
      </c>
      <c r="E1094" t="s">
        <v>239</v>
      </c>
      <c r="F1094" t="s">
        <v>229</v>
      </c>
      <c r="G1094" t="s">
        <v>230</v>
      </c>
      <c r="H1094" t="s">
        <v>231</v>
      </c>
      <c r="I1094" t="s">
        <v>232</v>
      </c>
      <c r="J1094" t="s">
        <v>240</v>
      </c>
      <c r="K1094" t="s">
        <v>241</v>
      </c>
      <c r="L1094" t="n">
        <v>1</v>
      </c>
      <c r="M1094" t="n">
        <v>0</v>
      </c>
      <c r="N1094" t="n">
        <v>0</v>
      </c>
    </row>
    <row r="1095" spans="1:19">
      <c r="A1095" s="1" t="n">
        <v>35461</v>
      </c>
      <c r="B1095" t="s">
        <v>242</v>
      </c>
      <c r="C1095" t="n">
        <v>2</v>
      </c>
      <c r="D1095" t="s">
        <v>238</v>
      </c>
      <c r="E1095" t="s">
        <v>239</v>
      </c>
      <c r="F1095" t="s">
        <v>229</v>
      </c>
      <c r="G1095" t="s">
        <v>230</v>
      </c>
      <c r="H1095" t="s">
        <v>231</v>
      </c>
      <c r="I1095" t="s">
        <v>232</v>
      </c>
      <c r="J1095" t="s">
        <v>240</v>
      </c>
      <c r="K1095" t="s">
        <v>241</v>
      </c>
      <c r="L1095" t="n">
        <v>1</v>
      </c>
      <c r="M1095" t="n">
        <v>0</v>
      </c>
      <c r="N1095" t="n">
        <v>0</v>
      </c>
    </row>
    <row r="1096" spans="1:19">
      <c r="A1096" s="1" t="n">
        <v>35461</v>
      </c>
      <c r="B1096" t="s">
        <v>242</v>
      </c>
      <c r="C1096" t="n">
        <v>3</v>
      </c>
      <c r="D1096" t="s">
        <v>238</v>
      </c>
      <c r="E1096" t="s">
        <v>239</v>
      </c>
      <c r="F1096" t="s">
        <v>229</v>
      </c>
      <c r="G1096" t="s">
        <v>230</v>
      </c>
      <c r="H1096" t="s">
        <v>231</v>
      </c>
      <c r="I1096" t="s">
        <v>232</v>
      </c>
      <c r="J1096" t="s">
        <v>240</v>
      </c>
      <c r="K1096" t="s">
        <v>241</v>
      </c>
      <c r="L1096" t="n">
        <v>1</v>
      </c>
      <c r="M1096" t="n">
        <v>0</v>
      </c>
      <c r="N1096" t="n">
        <v>0</v>
      </c>
    </row>
    <row r="1097" spans="1:19">
      <c r="A1097" s="1" t="n">
        <v>35461</v>
      </c>
      <c r="B1097" t="s">
        <v>242</v>
      </c>
      <c r="C1097" t="n">
        <v>4</v>
      </c>
      <c r="D1097" t="s">
        <v>238</v>
      </c>
      <c r="E1097" t="s">
        <v>239</v>
      </c>
      <c r="F1097" t="s">
        <v>229</v>
      </c>
      <c r="G1097" t="s">
        <v>230</v>
      </c>
      <c r="H1097" t="s">
        <v>231</v>
      </c>
      <c r="I1097" t="s">
        <v>232</v>
      </c>
      <c r="J1097" t="s">
        <v>240</v>
      </c>
      <c r="K1097" t="s">
        <v>241</v>
      </c>
      <c r="L1097" t="n">
        <v>1</v>
      </c>
      <c r="M1097" t="n">
        <v>0</v>
      </c>
      <c r="N1097" t="n">
        <v>0</v>
      </c>
    </row>
    <row r="1098" spans="1:19">
      <c r="A1098" s="1" t="n">
        <v>35489</v>
      </c>
      <c r="B1098" t="s">
        <v>314</v>
      </c>
      <c r="C1098" t="n">
        <v>1</v>
      </c>
      <c r="D1098" t="s">
        <v>288</v>
      </c>
      <c r="E1098" t="s">
        <v>289</v>
      </c>
      <c r="F1098" t="s">
        <v>229</v>
      </c>
      <c r="G1098" t="s">
        <v>230</v>
      </c>
      <c r="H1098" t="s">
        <v>231</v>
      </c>
      <c r="I1098" t="s">
        <v>232</v>
      </c>
      <c r="J1098" t="s">
        <v>263</v>
      </c>
      <c r="K1098" t="s">
        <v>264</v>
      </c>
      <c r="L1098" t="n">
        <v>136</v>
      </c>
      <c r="M1098" t="n">
        <v>0</v>
      </c>
      <c r="N1098" t="n">
        <v>0</v>
      </c>
    </row>
    <row r="1099" spans="1:19">
      <c r="A1099" s="1" t="n">
        <v>35489</v>
      </c>
      <c r="B1099" t="s">
        <v>314</v>
      </c>
      <c r="C1099" t="n">
        <v>2</v>
      </c>
      <c r="D1099" t="s">
        <v>228</v>
      </c>
      <c r="E1099" t="s">
        <v>36</v>
      </c>
      <c r="F1099" t="s">
        <v>229</v>
      </c>
      <c r="G1099" t="s">
        <v>230</v>
      </c>
      <c r="H1099" t="s">
        <v>231</v>
      </c>
      <c r="I1099" t="s">
        <v>232</v>
      </c>
      <c r="J1099" t="s">
        <v>267</v>
      </c>
      <c r="K1099" t="s">
        <v>268</v>
      </c>
      <c r="L1099" t="n">
        <v>708</v>
      </c>
      <c r="M1099" t="n">
        <v>0.11</v>
      </c>
      <c r="N1099" t="n">
        <v>30.1</v>
      </c>
      <c r="O1099" t="s">
        <v>311</v>
      </c>
      <c r="P1099" t="s">
        <v>270</v>
      </c>
      <c r="Q1099" t="s">
        <v>237</v>
      </c>
      <c r="R1099" t="s">
        <v>231</v>
      </c>
      <c r="S1099" t="s">
        <v>232</v>
      </c>
    </row>
    <row r="1100" spans="1:19">
      <c r="A1100" s="1" t="n">
        <v>35489</v>
      </c>
      <c r="B1100" t="s">
        <v>314</v>
      </c>
      <c r="C1100" t="n">
        <v>3</v>
      </c>
      <c r="D1100" t="s">
        <v>228</v>
      </c>
      <c r="E1100" t="s">
        <v>36</v>
      </c>
      <c r="F1100" t="s">
        <v>229</v>
      </c>
      <c r="G1100" t="s">
        <v>230</v>
      </c>
      <c r="H1100" t="s">
        <v>231</v>
      </c>
      <c r="I1100" t="s">
        <v>232</v>
      </c>
      <c r="J1100" t="s">
        <v>233</v>
      </c>
      <c r="K1100" t="s">
        <v>234</v>
      </c>
      <c r="L1100" t="n">
        <v>323</v>
      </c>
      <c r="M1100" t="n">
        <v>0.21</v>
      </c>
      <c r="N1100" t="n">
        <v>20.2</v>
      </c>
      <c r="O1100" t="s">
        <v>311</v>
      </c>
      <c r="P1100" t="s">
        <v>270</v>
      </c>
      <c r="Q1100" t="s">
        <v>237</v>
      </c>
      <c r="R1100" t="s">
        <v>231</v>
      </c>
      <c r="S1100" t="s">
        <v>232</v>
      </c>
    </row>
    <row r="1101" spans="1:19">
      <c r="A1101" s="1" t="n">
        <v>35489</v>
      </c>
      <c r="B1101" t="s">
        <v>314</v>
      </c>
      <c r="C1101" t="n">
        <v>4</v>
      </c>
      <c r="D1101" t="s">
        <v>228</v>
      </c>
      <c r="E1101" t="s">
        <v>36</v>
      </c>
      <c r="F1101" t="s">
        <v>229</v>
      </c>
      <c r="G1101" t="s">
        <v>230</v>
      </c>
      <c r="H1101" t="s">
        <v>231</v>
      </c>
      <c r="I1101" t="s">
        <v>232</v>
      </c>
      <c r="J1101" t="s">
        <v>233</v>
      </c>
      <c r="K1101" t="s">
        <v>234</v>
      </c>
      <c r="L1101" t="n">
        <v>180</v>
      </c>
      <c r="M1101" t="n">
        <v>0.11</v>
      </c>
      <c r="N1101" t="n">
        <v>38</v>
      </c>
      <c r="O1101" t="s">
        <v>311</v>
      </c>
      <c r="P1101" t="s">
        <v>270</v>
      </c>
      <c r="Q1101" t="s">
        <v>237</v>
      </c>
      <c r="R1101" t="s">
        <v>231</v>
      </c>
      <c r="S1101" t="s">
        <v>232</v>
      </c>
    </row>
    <row r="1102" spans="1:19">
      <c r="A1102" s="1" t="n">
        <v>35489</v>
      </c>
      <c r="B1102" t="s">
        <v>314</v>
      </c>
      <c r="C1102" t="n">
        <v>5</v>
      </c>
      <c r="D1102" t="s">
        <v>228</v>
      </c>
      <c r="E1102" t="s">
        <v>36</v>
      </c>
      <c r="F1102" t="s">
        <v>229</v>
      </c>
      <c r="G1102" t="s">
        <v>230</v>
      </c>
      <c r="H1102" t="s">
        <v>231</v>
      </c>
      <c r="I1102" t="s">
        <v>232</v>
      </c>
      <c r="J1102" t="s">
        <v>261</v>
      </c>
      <c r="K1102" t="s">
        <v>262</v>
      </c>
      <c r="L1102" t="n">
        <v>208</v>
      </c>
      <c r="M1102" t="n">
        <v>0.03</v>
      </c>
      <c r="N1102" t="n">
        <v>45.7</v>
      </c>
      <c r="O1102" t="s">
        <v>311</v>
      </c>
      <c r="P1102" t="s">
        <v>270</v>
      </c>
      <c r="Q1102" t="s">
        <v>237</v>
      </c>
      <c r="R1102" t="s">
        <v>231</v>
      </c>
      <c r="S1102" t="s">
        <v>232</v>
      </c>
    </row>
    <row r="1103" spans="1:19">
      <c r="A1103" s="1" t="n">
        <v>35489</v>
      </c>
      <c r="B1103" t="s">
        <v>227</v>
      </c>
      <c r="C1103" t="n">
        <v>1</v>
      </c>
      <c r="D1103" t="s">
        <v>228</v>
      </c>
      <c r="E1103" t="s">
        <v>36</v>
      </c>
      <c r="F1103" t="s">
        <v>229</v>
      </c>
      <c r="G1103" t="s">
        <v>230</v>
      </c>
      <c r="H1103" t="s">
        <v>231</v>
      </c>
      <c r="I1103" t="s">
        <v>232</v>
      </c>
      <c r="J1103" t="s">
        <v>233</v>
      </c>
      <c r="K1103" t="s">
        <v>234</v>
      </c>
      <c r="L1103" t="n">
        <v>400</v>
      </c>
      <c r="M1103" t="n">
        <v>0.1</v>
      </c>
      <c r="N1103" t="n">
        <v>35.1</v>
      </c>
      <c r="O1103" t="s">
        <v>235</v>
      </c>
      <c r="P1103" t="s">
        <v>236</v>
      </c>
      <c r="Q1103" t="s">
        <v>237</v>
      </c>
      <c r="R1103" t="s">
        <v>231</v>
      </c>
      <c r="S1103" t="s">
        <v>232</v>
      </c>
    </row>
    <row r="1104" spans="1:19">
      <c r="A1104" s="1" t="n">
        <v>35489</v>
      </c>
      <c r="B1104" t="s">
        <v>227</v>
      </c>
      <c r="C1104" t="n">
        <v>2</v>
      </c>
      <c r="D1104" t="s">
        <v>257</v>
      </c>
      <c r="E1104" t="s">
        <v>258</v>
      </c>
      <c r="F1104" t="s">
        <v>229</v>
      </c>
      <c r="G1104" t="s">
        <v>230</v>
      </c>
      <c r="H1104" t="s">
        <v>231</v>
      </c>
      <c r="I1104" t="s">
        <v>232</v>
      </c>
      <c r="J1104" t="s">
        <v>233</v>
      </c>
      <c r="K1104" t="s">
        <v>234</v>
      </c>
      <c r="L1104" t="n">
        <v>158</v>
      </c>
      <c r="M1104" t="n">
        <v>0.18</v>
      </c>
      <c r="N1104" t="n">
        <v>0</v>
      </c>
    </row>
    <row r="1105" spans="1:19">
      <c r="A1105" s="1" t="n">
        <v>35489</v>
      </c>
      <c r="B1105" t="s">
        <v>227</v>
      </c>
      <c r="C1105" t="n">
        <v>3</v>
      </c>
      <c r="D1105" t="s">
        <v>228</v>
      </c>
      <c r="E1105" t="s">
        <v>36</v>
      </c>
      <c r="F1105" t="s">
        <v>229</v>
      </c>
      <c r="G1105" t="s">
        <v>230</v>
      </c>
      <c r="H1105" t="s">
        <v>231</v>
      </c>
      <c r="I1105" t="s">
        <v>232</v>
      </c>
      <c r="J1105" t="s">
        <v>233</v>
      </c>
      <c r="K1105" t="s">
        <v>234</v>
      </c>
      <c r="L1105" t="n">
        <v>178</v>
      </c>
      <c r="M1105" t="n">
        <v>0.02</v>
      </c>
      <c r="N1105" t="n">
        <v>46.4</v>
      </c>
      <c r="O1105" t="s">
        <v>235</v>
      </c>
      <c r="P1105" t="s">
        <v>236</v>
      </c>
      <c r="Q1105" t="s">
        <v>237</v>
      </c>
      <c r="R1105" t="s">
        <v>231</v>
      </c>
      <c r="S1105" t="s">
        <v>232</v>
      </c>
    </row>
    <row r="1106" spans="1:19">
      <c r="A1106" s="1" t="n">
        <v>35489</v>
      </c>
      <c r="B1106" t="s">
        <v>227</v>
      </c>
      <c r="C1106" t="n">
        <v>4</v>
      </c>
      <c r="D1106" t="s">
        <v>228</v>
      </c>
      <c r="E1106" t="s">
        <v>36</v>
      </c>
      <c r="F1106" t="s">
        <v>229</v>
      </c>
      <c r="G1106" t="s">
        <v>230</v>
      </c>
      <c r="H1106" t="s">
        <v>231</v>
      </c>
      <c r="I1106" t="s">
        <v>232</v>
      </c>
      <c r="J1106" t="s">
        <v>240</v>
      </c>
      <c r="K1106" t="s">
        <v>241</v>
      </c>
      <c r="L1106" t="n">
        <v>99</v>
      </c>
      <c r="M1106" t="n">
        <v>5.5</v>
      </c>
      <c r="N1106" t="n">
        <v>10.4</v>
      </c>
      <c r="O1106" t="s">
        <v>235</v>
      </c>
      <c r="P1106" t="s">
        <v>236</v>
      </c>
      <c r="Q1106" t="s">
        <v>237</v>
      </c>
      <c r="R1106" t="s">
        <v>231</v>
      </c>
      <c r="S1106" t="s">
        <v>232</v>
      </c>
    </row>
    <row r="1107" spans="1:19">
      <c r="A1107" s="1" t="n">
        <v>35489</v>
      </c>
      <c r="B1107" t="s">
        <v>227</v>
      </c>
      <c r="C1107" t="n">
        <v>5</v>
      </c>
      <c r="D1107" t="s">
        <v>228</v>
      </c>
      <c r="E1107" t="s">
        <v>36</v>
      </c>
      <c r="F1107" t="s">
        <v>229</v>
      </c>
      <c r="G1107" t="s">
        <v>230</v>
      </c>
      <c r="H1107" t="s">
        <v>231</v>
      </c>
      <c r="I1107" t="s">
        <v>232</v>
      </c>
      <c r="J1107" t="s">
        <v>318</v>
      </c>
      <c r="K1107" t="s">
        <v>319</v>
      </c>
      <c r="L1107" t="n">
        <v>519</v>
      </c>
      <c r="M1107" t="n">
        <v>0.1</v>
      </c>
      <c r="N1107" t="n">
        <v>40.8</v>
      </c>
      <c r="O1107" t="s">
        <v>235</v>
      </c>
      <c r="P1107" t="s">
        <v>236</v>
      </c>
      <c r="Q1107" t="s">
        <v>237</v>
      </c>
      <c r="R1107" t="s">
        <v>231</v>
      </c>
      <c r="S1107" t="s">
        <v>232</v>
      </c>
    </row>
    <row r="1108" spans="1:19">
      <c r="A1108" s="1" t="n">
        <v>35489</v>
      </c>
      <c r="B1108" t="s">
        <v>320</v>
      </c>
      <c r="C1108" t="n">
        <v>1</v>
      </c>
      <c r="D1108" t="s">
        <v>238</v>
      </c>
      <c r="E1108" t="s">
        <v>239</v>
      </c>
      <c r="F1108" t="s">
        <v>229</v>
      </c>
      <c r="G1108" t="s">
        <v>230</v>
      </c>
      <c r="H1108" t="s">
        <v>231</v>
      </c>
      <c r="I1108" t="s">
        <v>232</v>
      </c>
      <c r="J1108" t="s">
        <v>263</v>
      </c>
      <c r="K1108" t="s">
        <v>264</v>
      </c>
      <c r="L1108" t="n">
        <v>310</v>
      </c>
      <c r="M1108" t="n">
        <v>0</v>
      </c>
      <c r="N1108" t="n">
        <v>0</v>
      </c>
    </row>
    <row r="1109" spans="1:19">
      <c r="A1109" s="1" t="n">
        <v>35489</v>
      </c>
      <c r="B1109" t="s">
        <v>242</v>
      </c>
      <c r="C1109" t="n">
        <v>707</v>
      </c>
      <c r="D1109" t="s">
        <v>238</v>
      </c>
      <c r="E1109" t="s">
        <v>239</v>
      </c>
      <c r="F1109" t="s">
        <v>229</v>
      </c>
      <c r="G1109" t="s">
        <v>230</v>
      </c>
      <c r="H1109" t="s">
        <v>231</v>
      </c>
      <c r="I1109" t="s">
        <v>232</v>
      </c>
      <c r="J1109" t="s">
        <v>295</v>
      </c>
      <c r="K1109" t="s">
        <v>296</v>
      </c>
      <c r="L1109" t="n">
        <v>1</v>
      </c>
      <c r="M1109" t="n">
        <v>0</v>
      </c>
      <c r="N1109" t="n">
        <v>0</v>
      </c>
    </row>
    <row r="1110" spans="1:19">
      <c r="A1110" s="1" t="n">
        <v>35489</v>
      </c>
      <c r="B1110" t="s">
        <v>242</v>
      </c>
      <c r="C1110" t="n">
        <v>708</v>
      </c>
      <c r="D1110" t="s">
        <v>238</v>
      </c>
      <c r="E1110" t="s">
        <v>239</v>
      </c>
      <c r="F1110" t="s">
        <v>229</v>
      </c>
      <c r="G1110" t="s">
        <v>230</v>
      </c>
      <c r="H1110" t="s">
        <v>231</v>
      </c>
      <c r="I1110" t="s">
        <v>232</v>
      </c>
      <c r="J1110" t="s">
        <v>309</v>
      </c>
      <c r="K1110" t="s">
        <v>310</v>
      </c>
      <c r="L1110" t="n">
        <v>1</v>
      </c>
      <c r="M1110" t="n">
        <v>0</v>
      </c>
      <c r="N1110" t="n">
        <v>0</v>
      </c>
    </row>
    <row r="1111" spans="1:19">
      <c r="A1111" s="1" t="n">
        <v>35520</v>
      </c>
      <c r="B1111" t="s">
        <v>314</v>
      </c>
      <c r="C1111" t="n">
        <v>1</v>
      </c>
      <c r="D1111" t="s">
        <v>228</v>
      </c>
      <c r="E1111" t="s">
        <v>36</v>
      </c>
      <c r="F1111" t="s">
        <v>229</v>
      </c>
      <c r="G1111" t="s">
        <v>230</v>
      </c>
      <c r="H1111" t="s">
        <v>231</v>
      </c>
      <c r="I1111" t="s">
        <v>232</v>
      </c>
      <c r="J1111" t="s">
        <v>277</v>
      </c>
      <c r="K1111" t="s">
        <v>278</v>
      </c>
      <c r="L1111" t="n">
        <v>624</v>
      </c>
      <c r="M1111" t="n">
        <v>0.04</v>
      </c>
      <c r="N1111" t="n">
        <v>47.6</v>
      </c>
      <c r="O1111" t="s">
        <v>311</v>
      </c>
      <c r="P1111" t="s">
        <v>270</v>
      </c>
      <c r="Q1111" t="s">
        <v>237</v>
      </c>
      <c r="R1111" t="s">
        <v>231</v>
      </c>
      <c r="S1111" t="s">
        <v>232</v>
      </c>
    </row>
    <row r="1112" spans="1:19">
      <c r="A1112" s="1" t="n">
        <v>35520</v>
      </c>
      <c r="B1112" t="s">
        <v>314</v>
      </c>
      <c r="C1112" t="n">
        <v>2</v>
      </c>
      <c r="D1112" t="s">
        <v>228</v>
      </c>
      <c r="E1112" t="s">
        <v>36</v>
      </c>
      <c r="F1112" t="s">
        <v>229</v>
      </c>
      <c r="G1112" t="s">
        <v>230</v>
      </c>
      <c r="H1112" t="s">
        <v>231</v>
      </c>
      <c r="I1112" t="s">
        <v>232</v>
      </c>
      <c r="J1112" t="s">
        <v>277</v>
      </c>
      <c r="K1112" t="s">
        <v>278</v>
      </c>
      <c r="L1112" t="n">
        <v>71</v>
      </c>
      <c r="M1112" t="n">
        <v>0.05</v>
      </c>
      <c r="N1112" t="n">
        <v>39.8</v>
      </c>
      <c r="O1112" t="s">
        <v>311</v>
      </c>
      <c r="P1112" t="s">
        <v>270</v>
      </c>
      <c r="Q1112" t="s">
        <v>237</v>
      </c>
      <c r="R1112" t="s">
        <v>231</v>
      </c>
      <c r="S1112" t="s">
        <v>232</v>
      </c>
    </row>
    <row r="1113" spans="1:19">
      <c r="A1113" s="1" t="n">
        <v>35520</v>
      </c>
      <c r="B1113" t="s">
        <v>314</v>
      </c>
      <c r="C1113" t="n">
        <v>3</v>
      </c>
      <c r="D1113" t="s">
        <v>228</v>
      </c>
      <c r="E1113" t="s">
        <v>36</v>
      </c>
      <c r="F1113" t="s">
        <v>229</v>
      </c>
      <c r="G1113" t="s">
        <v>230</v>
      </c>
      <c r="H1113" t="s">
        <v>231</v>
      </c>
      <c r="I1113" t="s">
        <v>232</v>
      </c>
      <c r="J1113" t="s">
        <v>277</v>
      </c>
      <c r="K1113" t="s">
        <v>278</v>
      </c>
      <c r="L1113" t="n">
        <v>452</v>
      </c>
      <c r="M1113" t="n">
        <v>0.01</v>
      </c>
      <c r="N1113" t="n">
        <v>54.1</v>
      </c>
      <c r="O1113" t="s">
        <v>311</v>
      </c>
      <c r="P1113" t="s">
        <v>270</v>
      </c>
      <c r="Q1113" t="s">
        <v>237</v>
      </c>
      <c r="R1113" t="s">
        <v>231</v>
      </c>
      <c r="S1113" t="s">
        <v>232</v>
      </c>
    </row>
    <row r="1114" spans="1:19">
      <c r="A1114" s="1" t="n">
        <v>35520</v>
      </c>
      <c r="B1114" t="s">
        <v>314</v>
      </c>
      <c r="C1114" t="n">
        <v>4</v>
      </c>
      <c r="D1114" t="s">
        <v>228</v>
      </c>
      <c r="E1114" t="s">
        <v>36</v>
      </c>
      <c r="F1114" t="s">
        <v>229</v>
      </c>
      <c r="G1114" t="s">
        <v>230</v>
      </c>
      <c r="H1114" t="s">
        <v>231</v>
      </c>
      <c r="I1114" t="s">
        <v>232</v>
      </c>
      <c r="J1114" t="s">
        <v>267</v>
      </c>
      <c r="K1114" t="s">
        <v>268</v>
      </c>
      <c r="L1114" t="n">
        <v>708</v>
      </c>
      <c r="M1114" t="n">
        <v>0.12</v>
      </c>
      <c r="N1114" t="n">
        <v>30</v>
      </c>
      <c r="O1114" t="s">
        <v>311</v>
      </c>
      <c r="P1114" t="s">
        <v>270</v>
      </c>
      <c r="Q1114" t="s">
        <v>237</v>
      </c>
      <c r="R1114" t="s">
        <v>231</v>
      </c>
      <c r="S1114" t="s">
        <v>232</v>
      </c>
    </row>
    <row r="1115" spans="1:19">
      <c r="A1115" s="1" t="n">
        <v>35520</v>
      </c>
      <c r="B1115" t="s">
        <v>314</v>
      </c>
      <c r="C1115" t="n">
        <v>5</v>
      </c>
      <c r="D1115" t="s">
        <v>228</v>
      </c>
      <c r="E1115" t="s">
        <v>36</v>
      </c>
      <c r="F1115" t="s">
        <v>229</v>
      </c>
      <c r="G1115" t="s">
        <v>230</v>
      </c>
      <c r="H1115" t="s">
        <v>231</v>
      </c>
      <c r="I1115" t="s">
        <v>232</v>
      </c>
      <c r="J1115" t="s">
        <v>233</v>
      </c>
      <c r="K1115" t="s">
        <v>234</v>
      </c>
      <c r="L1115" t="n">
        <v>263</v>
      </c>
      <c r="M1115" t="n">
        <v>0.02</v>
      </c>
      <c r="N1115" t="n">
        <v>47.1</v>
      </c>
      <c r="O1115" t="s">
        <v>311</v>
      </c>
      <c r="P1115" t="s">
        <v>270</v>
      </c>
      <c r="Q1115" t="s">
        <v>237</v>
      </c>
      <c r="R1115" t="s">
        <v>231</v>
      </c>
      <c r="S1115" t="s">
        <v>232</v>
      </c>
    </row>
    <row r="1116" spans="1:19">
      <c r="A1116" s="1" t="n">
        <v>35520</v>
      </c>
      <c r="B1116" t="s">
        <v>227</v>
      </c>
      <c r="C1116" t="n">
        <v>1</v>
      </c>
      <c r="D1116" t="s">
        <v>228</v>
      </c>
      <c r="E1116" t="s">
        <v>36</v>
      </c>
      <c r="F1116" t="s">
        <v>229</v>
      </c>
      <c r="G1116" t="s">
        <v>230</v>
      </c>
      <c r="H1116" t="s">
        <v>231</v>
      </c>
      <c r="I1116" t="s">
        <v>232</v>
      </c>
      <c r="J1116" t="s">
        <v>267</v>
      </c>
      <c r="K1116" t="s">
        <v>268</v>
      </c>
      <c r="L1116" t="n">
        <v>646</v>
      </c>
      <c r="M1116" t="n">
        <v>0.1</v>
      </c>
      <c r="N1116" t="n">
        <v>30</v>
      </c>
      <c r="O1116" t="s">
        <v>235</v>
      </c>
      <c r="P1116" t="s">
        <v>236</v>
      </c>
      <c r="Q1116" t="s">
        <v>237</v>
      </c>
      <c r="R1116" t="s">
        <v>231</v>
      </c>
      <c r="S1116" t="s">
        <v>232</v>
      </c>
    </row>
    <row r="1117" spans="1:19">
      <c r="A1117" s="1" t="n">
        <v>35520</v>
      </c>
      <c r="B1117" t="s">
        <v>227</v>
      </c>
      <c r="C1117" t="n">
        <v>3</v>
      </c>
      <c r="D1117" t="s">
        <v>228</v>
      </c>
      <c r="E1117" t="s">
        <v>36</v>
      </c>
      <c r="F1117" t="s">
        <v>229</v>
      </c>
      <c r="G1117" t="s">
        <v>230</v>
      </c>
      <c r="H1117" t="s">
        <v>231</v>
      </c>
      <c r="I1117" t="s">
        <v>232</v>
      </c>
      <c r="J1117" t="s">
        <v>267</v>
      </c>
      <c r="K1117" t="s">
        <v>268</v>
      </c>
      <c r="L1117" t="n">
        <v>250</v>
      </c>
      <c r="M1117" t="n">
        <v>0.1</v>
      </c>
      <c r="N1117" t="n">
        <v>30.8</v>
      </c>
      <c r="O1117" t="s">
        <v>235</v>
      </c>
      <c r="P1117" t="s">
        <v>236</v>
      </c>
      <c r="Q1117" t="s">
        <v>237</v>
      </c>
      <c r="R1117" t="s">
        <v>231</v>
      </c>
      <c r="S1117" t="s">
        <v>232</v>
      </c>
    </row>
    <row r="1118" spans="1:19">
      <c r="A1118" s="1" t="n">
        <v>35520</v>
      </c>
      <c r="B1118" t="s">
        <v>227</v>
      </c>
      <c r="C1118" t="n">
        <v>4</v>
      </c>
      <c r="D1118" t="s">
        <v>228</v>
      </c>
      <c r="E1118" t="s">
        <v>36</v>
      </c>
      <c r="F1118" t="s">
        <v>229</v>
      </c>
      <c r="G1118" t="s">
        <v>230</v>
      </c>
      <c r="H1118" t="s">
        <v>231</v>
      </c>
      <c r="I1118" t="s">
        <v>232</v>
      </c>
      <c r="J1118" t="s">
        <v>267</v>
      </c>
      <c r="K1118" t="s">
        <v>268</v>
      </c>
      <c r="L1118" t="n">
        <v>352</v>
      </c>
      <c r="M1118" t="n">
        <v>0.1</v>
      </c>
      <c r="N1118" t="n">
        <v>30.8</v>
      </c>
      <c r="O1118" t="s">
        <v>235</v>
      </c>
      <c r="P1118" t="s">
        <v>236</v>
      </c>
      <c r="Q1118" t="s">
        <v>237</v>
      </c>
      <c r="R1118" t="s">
        <v>231</v>
      </c>
      <c r="S1118" t="s">
        <v>232</v>
      </c>
    </row>
    <row r="1119" spans="1:19">
      <c r="A1119" s="1" t="n">
        <v>35520</v>
      </c>
      <c r="B1119" t="s">
        <v>227</v>
      </c>
      <c r="C1119" t="n">
        <v>5</v>
      </c>
      <c r="D1119" t="s">
        <v>228</v>
      </c>
      <c r="E1119" t="s">
        <v>36</v>
      </c>
      <c r="F1119" t="s">
        <v>229</v>
      </c>
      <c r="G1119" t="s">
        <v>230</v>
      </c>
      <c r="H1119" t="s">
        <v>231</v>
      </c>
      <c r="I1119" t="s">
        <v>232</v>
      </c>
      <c r="J1119" t="s">
        <v>233</v>
      </c>
      <c r="K1119" t="s">
        <v>234</v>
      </c>
      <c r="L1119" t="n">
        <v>199</v>
      </c>
      <c r="M1119" t="n">
        <v>0.02</v>
      </c>
      <c r="N1119" t="n">
        <v>46.4</v>
      </c>
      <c r="O1119" t="s">
        <v>235</v>
      </c>
      <c r="P1119" t="s">
        <v>236</v>
      </c>
      <c r="Q1119" t="s">
        <v>237</v>
      </c>
      <c r="R1119" t="s">
        <v>231</v>
      </c>
      <c r="S1119" t="s">
        <v>232</v>
      </c>
    </row>
    <row r="1120" spans="1:19">
      <c r="A1120" s="1" t="n">
        <v>35520</v>
      </c>
      <c r="B1120" t="s">
        <v>242</v>
      </c>
      <c r="C1120" t="n">
        <v>767</v>
      </c>
      <c r="D1120" t="s">
        <v>238</v>
      </c>
      <c r="E1120" t="s">
        <v>239</v>
      </c>
      <c r="F1120" t="s">
        <v>229</v>
      </c>
      <c r="G1120" t="s">
        <v>230</v>
      </c>
      <c r="H1120" t="s">
        <v>231</v>
      </c>
      <c r="I1120" t="s">
        <v>232</v>
      </c>
      <c r="J1120" t="s">
        <v>240</v>
      </c>
      <c r="K1120" t="s">
        <v>241</v>
      </c>
      <c r="L1120" t="n">
        <v>1</v>
      </c>
      <c r="M1120" t="n">
        <v>0</v>
      </c>
      <c r="N1120" t="n">
        <v>0</v>
      </c>
    </row>
    <row r="1121" spans="1:19">
      <c r="A1121" s="1" t="n">
        <v>35550</v>
      </c>
      <c r="B1121" t="s">
        <v>314</v>
      </c>
      <c r="C1121" t="n">
        <v>1</v>
      </c>
      <c r="D1121" t="s">
        <v>228</v>
      </c>
      <c r="E1121" t="s">
        <v>36</v>
      </c>
      <c r="F1121" t="s">
        <v>229</v>
      </c>
      <c r="G1121" t="s">
        <v>230</v>
      </c>
      <c r="H1121" t="s">
        <v>231</v>
      </c>
      <c r="I1121" t="s">
        <v>232</v>
      </c>
      <c r="J1121" t="s">
        <v>233</v>
      </c>
      <c r="K1121" t="s">
        <v>234</v>
      </c>
      <c r="L1121" t="n">
        <v>273</v>
      </c>
      <c r="M1121" t="n">
        <v>0.2</v>
      </c>
      <c r="N1121" t="n">
        <v>20.2</v>
      </c>
      <c r="O1121" t="s">
        <v>311</v>
      </c>
      <c r="P1121" t="s">
        <v>270</v>
      </c>
      <c r="Q1121" t="s">
        <v>237</v>
      </c>
      <c r="R1121" t="s">
        <v>231</v>
      </c>
      <c r="S1121" t="s">
        <v>232</v>
      </c>
    </row>
    <row r="1122" spans="1:19">
      <c r="A1122" s="1" t="n">
        <v>35550</v>
      </c>
      <c r="B1122" t="s">
        <v>314</v>
      </c>
      <c r="C1122" t="n">
        <v>2</v>
      </c>
      <c r="D1122" t="s">
        <v>228</v>
      </c>
      <c r="E1122" t="s">
        <v>36</v>
      </c>
      <c r="F1122" t="s">
        <v>229</v>
      </c>
      <c r="G1122" t="s">
        <v>230</v>
      </c>
      <c r="H1122" t="s">
        <v>231</v>
      </c>
      <c r="I1122" t="s">
        <v>232</v>
      </c>
      <c r="J1122" t="s">
        <v>312</v>
      </c>
      <c r="K1122" t="s">
        <v>313</v>
      </c>
      <c r="L1122" t="n">
        <v>675</v>
      </c>
      <c r="M1122" t="n">
        <v>0.04</v>
      </c>
      <c r="N1122" t="n">
        <v>44.1</v>
      </c>
      <c r="O1122" t="s">
        <v>311</v>
      </c>
      <c r="P1122" t="s">
        <v>270</v>
      </c>
      <c r="Q1122" t="s">
        <v>237</v>
      </c>
      <c r="R1122" t="s">
        <v>231</v>
      </c>
      <c r="S1122" t="s">
        <v>232</v>
      </c>
    </row>
    <row r="1123" spans="1:19">
      <c r="A1123" s="1" t="n">
        <v>35550</v>
      </c>
      <c r="B1123" t="s">
        <v>314</v>
      </c>
      <c r="C1123" t="n">
        <v>3</v>
      </c>
      <c r="D1123" t="s">
        <v>228</v>
      </c>
      <c r="E1123" t="s">
        <v>36</v>
      </c>
      <c r="F1123" t="s">
        <v>229</v>
      </c>
      <c r="G1123" t="s">
        <v>230</v>
      </c>
      <c r="H1123" t="s">
        <v>231</v>
      </c>
      <c r="I1123" t="s">
        <v>232</v>
      </c>
      <c r="J1123" t="s">
        <v>312</v>
      </c>
      <c r="K1123" t="s">
        <v>313</v>
      </c>
      <c r="L1123" t="n">
        <v>700</v>
      </c>
      <c r="M1123" t="n">
        <v>0.04</v>
      </c>
      <c r="N1123" t="n">
        <v>44.4</v>
      </c>
      <c r="O1123" t="s">
        <v>311</v>
      </c>
      <c r="P1123" t="s">
        <v>270</v>
      </c>
      <c r="Q1123" t="s">
        <v>237</v>
      </c>
      <c r="R1123" t="s">
        <v>231</v>
      </c>
      <c r="S1123" t="s">
        <v>232</v>
      </c>
    </row>
    <row r="1124" spans="1:19">
      <c r="A1124" s="1" t="n">
        <v>35550</v>
      </c>
      <c r="B1124" t="s">
        <v>227</v>
      </c>
      <c r="C1124" t="n">
        <v>1</v>
      </c>
      <c r="D1124" t="s">
        <v>257</v>
      </c>
      <c r="E1124" t="s">
        <v>258</v>
      </c>
      <c r="F1124" t="s">
        <v>229</v>
      </c>
      <c r="G1124" t="s">
        <v>230</v>
      </c>
      <c r="H1124" t="s">
        <v>231</v>
      </c>
      <c r="I1124" t="s">
        <v>232</v>
      </c>
      <c r="J1124" t="s">
        <v>233</v>
      </c>
      <c r="K1124" t="s">
        <v>234</v>
      </c>
      <c r="L1124" t="n">
        <v>140</v>
      </c>
      <c r="M1124" t="n">
        <v>0.1</v>
      </c>
      <c r="N1124" t="n">
        <v>0</v>
      </c>
    </row>
    <row r="1125" spans="1:19">
      <c r="A1125" s="1" t="n">
        <v>35550</v>
      </c>
      <c r="B1125" t="s">
        <v>227</v>
      </c>
      <c r="C1125" t="n">
        <v>3</v>
      </c>
      <c r="D1125" t="s">
        <v>228</v>
      </c>
      <c r="E1125" t="s">
        <v>36</v>
      </c>
      <c r="F1125" t="s">
        <v>229</v>
      </c>
      <c r="G1125" t="s">
        <v>230</v>
      </c>
      <c r="H1125" t="s">
        <v>231</v>
      </c>
      <c r="I1125" t="s">
        <v>232</v>
      </c>
      <c r="J1125" t="s">
        <v>267</v>
      </c>
      <c r="K1125" t="s">
        <v>268</v>
      </c>
      <c r="L1125" t="n">
        <v>698</v>
      </c>
      <c r="M1125" t="n">
        <v>0.1</v>
      </c>
      <c r="N1125" t="n">
        <v>30.1</v>
      </c>
      <c r="O1125" t="s">
        <v>235</v>
      </c>
      <c r="P1125" t="s">
        <v>236</v>
      </c>
      <c r="Q1125" t="s">
        <v>237</v>
      </c>
      <c r="R1125" t="s">
        <v>231</v>
      </c>
      <c r="S1125" t="s">
        <v>232</v>
      </c>
    </row>
    <row r="1126" spans="1:19">
      <c r="A1126" s="1" t="n">
        <v>35550</v>
      </c>
      <c r="B1126" t="s">
        <v>227</v>
      </c>
      <c r="C1126" t="n">
        <v>4</v>
      </c>
      <c r="D1126" t="s">
        <v>228</v>
      </c>
      <c r="E1126" t="s">
        <v>36</v>
      </c>
      <c r="F1126" t="s">
        <v>229</v>
      </c>
      <c r="G1126" t="s">
        <v>230</v>
      </c>
      <c r="H1126" t="s">
        <v>231</v>
      </c>
      <c r="I1126" t="s">
        <v>232</v>
      </c>
      <c r="J1126" t="s">
        <v>233</v>
      </c>
      <c r="K1126" t="s">
        <v>234</v>
      </c>
      <c r="L1126" t="n">
        <v>360</v>
      </c>
      <c r="M1126" t="n">
        <v>0.1</v>
      </c>
      <c r="N1126" t="n">
        <v>34.4</v>
      </c>
      <c r="O1126" t="s">
        <v>235</v>
      </c>
      <c r="P1126" t="s">
        <v>236</v>
      </c>
      <c r="Q1126" t="s">
        <v>237</v>
      </c>
      <c r="R1126" t="s">
        <v>231</v>
      </c>
      <c r="S1126" t="s">
        <v>232</v>
      </c>
    </row>
    <row r="1127" spans="1:19">
      <c r="A1127" s="1" t="n">
        <v>35550</v>
      </c>
      <c r="B1127" t="s">
        <v>227</v>
      </c>
      <c r="C1127" t="n">
        <v>5</v>
      </c>
      <c r="D1127" t="s">
        <v>228</v>
      </c>
      <c r="E1127" t="s">
        <v>36</v>
      </c>
      <c r="F1127" t="s">
        <v>229</v>
      </c>
      <c r="G1127" t="s">
        <v>230</v>
      </c>
      <c r="H1127" t="s">
        <v>231</v>
      </c>
      <c r="I1127" t="s">
        <v>232</v>
      </c>
      <c r="J1127" t="s">
        <v>318</v>
      </c>
      <c r="K1127" t="s">
        <v>319</v>
      </c>
      <c r="L1127" t="n">
        <v>512</v>
      </c>
      <c r="M1127" t="n">
        <v>0.1</v>
      </c>
      <c r="N1127" t="n">
        <v>40.8</v>
      </c>
      <c r="O1127" t="s">
        <v>235</v>
      </c>
      <c r="P1127" t="s">
        <v>236</v>
      </c>
      <c r="Q1127" t="s">
        <v>237</v>
      </c>
      <c r="R1127" t="s">
        <v>231</v>
      </c>
      <c r="S1127" t="s">
        <v>232</v>
      </c>
    </row>
    <row r="1128" spans="1:19">
      <c r="A1128" s="1" t="n">
        <v>35550</v>
      </c>
      <c r="B1128" t="s">
        <v>242</v>
      </c>
      <c r="C1128" t="n">
        <v>839</v>
      </c>
      <c r="D1128" t="s">
        <v>238</v>
      </c>
      <c r="E1128" t="s">
        <v>239</v>
      </c>
      <c r="F1128" t="s">
        <v>229</v>
      </c>
      <c r="G1128" t="s">
        <v>230</v>
      </c>
      <c r="H1128" t="s">
        <v>231</v>
      </c>
      <c r="I1128" t="s">
        <v>232</v>
      </c>
      <c r="J1128" t="s">
        <v>263</v>
      </c>
      <c r="K1128" t="s">
        <v>264</v>
      </c>
      <c r="L1128" t="n">
        <v>1</v>
      </c>
      <c r="M1128" t="n">
        <v>0</v>
      </c>
      <c r="N1128" t="n">
        <v>0</v>
      </c>
    </row>
    <row r="1129" spans="1:19">
      <c r="A1129" s="1" t="n">
        <v>35581</v>
      </c>
      <c r="B1129" t="s">
        <v>314</v>
      </c>
      <c r="C1129" t="n">
        <v>1</v>
      </c>
      <c r="D1129" t="s">
        <v>228</v>
      </c>
      <c r="E1129" t="s">
        <v>36</v>
      </c>
      <c r="F1129" t="s">
        <v>229</v>
      </c>
      <c r="G1129" t="s">
        <v>230</v>
      </c>
      <c r="H1129" t="s">
        <v>231</v>
      </c>
      <c r="I1129" t="s">
        <v>232</v>
      </c>
      <c r="J1129" t="s">
        <v>277</v>
      </c>
      <c r="K1129" t="s">
        <v>278</v>
      </c>
      <c r="L1129" t="n">
        <v>611</v>
      </c>
      <c r="M1129" t="n">
        <v>0.02</v>
      </c>
      <c r="N1129" t="n">
        <v>54.8</v>
      </c>
      <c r="O1129" t="s">
        <v>311</v>
      </c>
      <c r="P1129" t="s">
        <v>270</v>
      </c>
      <c r="Q1129" t="s">
        <v>237</v>
      </c>
      <c r="R1129" t="s">
        <v>231</v>
      </c>
      <c r="S1129" t="s">
        <v>232</v>
      </c>
    </row>
    <row r="1130" spans="1:19">
      <c r="A1130" s="1" t="n">
        <v>35581</v>
      </c>
      <c r="B1130" t="s">
        <v>314</v>
      </c>
      <c r="C1130" t="n">
        <v>2</v>
      </c>
      <c r="D1130" t="s">
        <v>228</v>
      </c>
      <c r="E1130" t="s">
        <v>36</v>
      </c>
      <c r="F1130" t="s">
        <v>229</v>
      </c>
      <c r="G1130" t="s">
        <v>230</v>
      </c>
      <c r="H1130" t="s">
        <v>231</v>
      </c>
      <c r="I1130" t="s">
        <v>232</v>
      </c>
      <c r="J1130" t="s">
        <v>277</v>
      </c>
      <c r="K1130" t="s">
        <v>278</v>
      </c>
      <c r="L1130" t="n">
        <v>118</v>
      </c>
      <c r="M1130" t="n">
        <v>0.04</v>
      </c>
      <c r="N1130" t="n">
        <v>38.5</v>
      </c>
      <c r="O1130" t="s">
        <v>311</v>
      </c>
      <c r="P1130" t="s">
        <v>270</v>
      </c>
      <c r="Q1130" t="s">
        <v>237</v>
      </c>
      <c r="R1130" t="s">
        <v>231</v>
      </c>
      <c r="S1130" t="s">
        <v>232</v>
      </c>
    </row>
    <row r="1131" spans="1:19">
      <c r="A1131" s="1" t="n">
        <v>35581</v>
      </c>
      <c r="B1131" t="s">
        <v>314</v>
      </c>
      <c r="C1131" t="n">
        <v>3</v>
      </c>
      <c r="D1131" t="s">
        <v>228</v>
      </c>
      <c r="E1131" t="s">
        <v>36</v>
      </c>
      <c r="F1131" t="s">
        <v>229</v>
      </c>
      <c r="G1131" t="s">
        <v>230</v>
      </c>
      <c r="H1131" t="s">
        <v>231</v>
      </c>
      <c r="I1131" t="s">
        <v>232</v>
      </c>
      <c r="J1131" t="s">
        <v>233</v>
      </c>
      <c r="K1131" t="s">
        <v>234</v>
      </c>
      <c r="L1131" t="n">
        <v>382</v>
      </c>
      <c r="M1131" t="n">
        <v>0.02</v>
      </c>
      <c r="N1131" t="n">
        <v>45.6</v>
      </c>
      <c r="O1131" t="s">
        <v>311</v>
      </c>
      <c r="P1131" t="s">
        <v>270</v>
      </c>
      <c r="Q1131" t="s">
        <v>237</v>
      </c>
      <c r="R1131" t="s">
        <v>231</v>
      </c>
      <c r="S1131" t="s">
        <v>232</v>
      </c>
    </row>
    <row r="1132" spans="1:19">
      <c r="A1132" s="1" t="n">
        <v>35581</v>
      </c>
      <c r="B1132" t="s">
        <v>314</v>
      </c>
      <c r="C1132" t="n">
        <v>4</v>
      </c>
      <c r="D1132" t="s">
        <v>228</v>
      </c>
      <c r="E1132" t="s">
        <v>36</v>
      </c>
      <c r="F1132" t="s">
        <v>229</v>
      </c>
      <c r="G1132" t="s">
        <v>230</v>
      </c>
      <c r="H1132" t="s">
        <v>231</v>
      </c>
      <c r="I1132" t="s">
        <v>232</v>
      </c>
      <c r="J1132" t="s">
        <v>233</v>
      </c>
      <c r="K1132" t="s">
        <v>234</v>
      </c>
      <c r="L1132" t="n">
        <v>333</v>
      </c>
      <c r="M1132" t="n">
        <v>0.2</v>
      </c>
      <c r="N1132" t="n">
        <v>20.7</v>
      </c>
      <c r="O1132" t="s">
        <v>311</v>
      </c>
      <c r="P1132" t="s">
        <v>270</v>
      </c>
      <c r="Q1132" t="s">
        <v>237</v>
      </c>
      <c r="R1132" t="s">
        <v>231</v>
      </c>
      <c r="S1132" t="s">
        <v>232</v>
      </c>
    </row>
    <row r="1133" spans="1:19">
      <c r="A1133" s="1" t="n">
        <v>35581</v>
      </c>
      <c r="B1133" t="s">
        <v>227</v>
      </c>
      <c r="C1133" t="n">
        <v>1</v>
      </c>
      <c r="D1133" t="s">
        <v>228</v>
      </c>
      <c r="E1133" t="s">
        <v>36</v>
      </c>
      <c r="F1133" t="s">
        <v>229</v>
      </c>
      <c r="G1133" t="s">
        <v>230</v>
      </c>
      <c r="H1133" t="s">
        <v>231</v>
      </c>
      <c r="I1133" t="s">
        <v>232</v>
      </c>
      <c r="J1133" t="s">
        <v>233</v>
      </c>
      <c r="K1133" t="s">
        <v>234</v>
      </c>
      <c r="L1133" t="n">
        <v>588</v>
      </c>
      <c r="M1133" t="n">
        <v>0.1</v>
      </c>
      <c r="N1133" t="n">
        <v>34.7</v>
      </c>
      <c r="O1133" t="s">
        <v>235</v>
      </c>
      <c r="P1133" t="s">
        <v>236</v>
      </c>
      <c r="Q1133" t="s">
        <v>237</v>
      </c>
      <c r="R1133" t="s">
        <v>231</v>
      </c>
      <c r="S1133" t="s">
        <v>232</v>
      </c>
    </row>
    <row r="1134" spans="1:19">
      <c r="A1134" s="1" t="n">
        <v>35581</v>
      </c>
      <c r="B1134" t="s">
        <v>227</v>
      </c>
      <c r="C1134" t="n">
        <v>2</v>
      </c>
      <c r="D1134" t="s">
        <v>228</v>
      </c>
      <c r="E1134" t="s">
        <v>36</v>
      </c>
      <c r="F1134" t="s">
        <v>229</v>
      </c>
      <c r="G1134" t="s">
        <v>230</v>
      </c>
      <c r="H1134" t="s">
        <v>231</v>
      </c>
      <c r="I1134" t="s">
        <v>232</v>
      </c>
      <c r="J1134" t="s">
        <v>233</v>
      </c>
      <c r="K1134" t="s">
        <v>234</v>
      </c>
      <c r="L1134" t="n">
        <v>458</v>
      </c>
      <c r="M1134" t="n">
        <v>0.1</v>
      </c>
      <c r="N1134" t="n">
        <v>34.8</v>
      </c>
      <c r="O1134" t="s">
        <v>235</v>
      </c>
      <c r="P1134" t="s">
        <v>236</v>
      </c>
      <c r="Q1134" t="s">
        <v>237</v>
      </c>
      <c r="R1134" t="s">
        <v>231</v>
      </c>
      <c r="S1134" t="s">
        <v>232</v>
      </c>
    </row>
    <row r="1135" spans="1:19">
      <c r="A1135" s="1" t="n">
        <v>35581</v>
      </c>
      <c r="B1135" t="s">
        <v>227</v>
      </c>
      <c r="C1135" t="n">
        <v>3</v>
      </c>
      <c r="D1135" t="s">
        <v>228</v>
      </c>
      <c r="E1135" t="s">
        <v>36</v>
      </c>
      <c r="F1135" t="s">
        <v>229</v>
      </c>
      <c r="G1135" t="s">
        <v>230</v>
      </c>
      <c r="H1135" t="s">
        <v>231</v>
      </c>
      <c r="I1135" t="s">
        <v>232</v>
      </c>
      <c r="J1135" t="s">
        <v>233</v>
      </c>
      <c r="K1135" t="s">
        <v>234</v>
      </c>
      <c r="L1135" t="n">
        <v>197</v>
      </c>
      <c r="M1135" t="n">
        <v>0.02</v>
      </c>
      <c r="N1135" t="n">
        <v>45.8</v>
      </c>
      <c r="O1135" t="s">
        <v>235</v>
      </c>
      <c r="P1135" t="s">
        <v>236</v>
      </c>
      <c r="Q1135" t="s">
        <v>237</v>
      </c>
      <c r="R1135" t="s">
        <v>231</v>
      </c>
      <c r="S1135" t="s">
        <v>232</v>
      </c>
    </row>
    <row r="1136" spans="1:19">
      <c r="A1136" s="1" t="n">
        <v>35581</v>
      </c>
      <c r="B1136" t="s">
        <v>227</v>
      </c>
      <c r="C1136" t="n">
        <v>4</v>
      </c>
      <c r="D1136" t="s">
        <v>228</v>
      </c>
      <c r="E1136" t="s">
        <v>36</v>
      </c>
      <c r="F1136" t="s">
        <v>229</v>
      </c>
      <c r="G1136" t="s">
        <v>230</v>
      </c>
      <c r="H1136" t="s">
        <v>231</v>
      </c>
      <c r="I1136" t="s">
        <v>232</v>
      </c>
      <c r="J1136" t="s">
        <v>244</v>
      </c>
      <c r="K1136" t="s">
        <v>304</v>
      </c>
      <c r="L1136" t="n">
        <v>240</v>
      </c>
      <c r="M1136" t="n">
        <v>0.8</v>
      </c>
      <c r="N1136" t="n">
        <v>33.4</v>
      </c>
      <c r="O1136" t="s">
        <v>235</v>
      </c>
      <c r="P1136" t="s">
        <v>236</v>
      </c>
      <c r="Q1136" t="s">
        <v>237</v>
      </c>
      <c r="R1136" t="s">
        <v>231</v>
      </c>
      <c r="S1136" t="s">
        <v>232</v>
      </c>
    </row>
    <row r="1137" spans="1:19">
      <c r="A1137" s="1" t="n">
        <v>35611</v>
      </c>
      <c r="B1137" t="s">
        <v>314</v>
      </c>
      <c r="C1137" t="n">
        <v>1</v>
      </c>
      <c r="D1137" t="s">
        <v>228</v>
      </c>
      <c r="E1137" t="s">
        <v>36</v>
      </c>
      <c r="F1137" t="s">
        <v>229</v>
      </c>
      <c r="G1137" t="s">
        <v>230</v>
      </c>
      <c r="H1137" t="s">
        <v>231</v>
      </c>
      <c r="I1137" t="s">
        <v>232</v>
      </c>
      <c r="J1137" t="s">
        <v>277</v>
      </c>
      <c r="K1137" t="s">
        <v>278</v>
      </c>
      <c r="L1137" t="n">
        <v>678</v>
      </c>
      <c r="M1137" t="n">
        <v>0.1</v>
      </c>
      <c r="N1137" t="n">
        <v>46.8</v>
      </c>
      <c r="O1137" t="s">
        <v>311</v>
      </c>
      <c r="P1137" t="s">
        <v>270</v>
      </c>
      <c r="Q1137" t="s">
        <v>237</v>
      </c>
      <c r="R1137" t="s">
        <v>231</v>
      </c>
      <c r="S1137" t="s">
        <v>232</v>
      </c>
    </row>
    <row r="1138" spans="1:19">
      <c r="A1138" s="1" t="n">
        <v>35611</v>
      </c>
      <c r="B1138" t="s">
        <v>314</v>
      </c>
      <c r="C1138" t="n">
        <v>2</v>
      </c>
      <c r="D1138" t="s">
        <v>228</v>
      </c>
      <c r="E1138" t="s">
        <v>36</v>
      </c>
      <c r="F1138" t="s">
        <v>229</v>
      </c>
      <c r="G1138" t="s">
        <v>230</v>
      </c>
      <c r="H1138" t="s">
        <v>231</v>
      </c>
      <c r="I1138" t="s">
        <v>232</v>
      </c>
      <c r="J1138" t="s">
        <v>233</v>
      </c>
      <c r="K1138" t="s">
        <v>234</v>
      </c>
      <c r="L1138" t="n">
        <v>298</v>
      </c>
      <c r="M1138" t="n">
        <v>0.21</v>
      </c>
      <c r="N1138" t="n">
        <v>20.6</v>
      </c>
      <c r="O1138" t="s">
        <v>311</v>
      </c>
      <c r="P1138" t="s">
        <v>270</v>
      </c>
      <c r="Q1138" t="s">
        <v>237</v>
      </c>
      <c r="R1138" t="s">
        <v>231</v>
      </c>
      <c r="S1138" t="s">
        <v>232</v>
      </c>
    </row>
    <row r="1139" spans="1:19">
      <c r="A1139" s="1" t="n">
        <v>35611</v>
      </c>
      <c r="B1139" t="s">
        <v>314</v>
      </c>
      <c r="C1139" t="n">
        <v>3</v>
      </c>
      <c r="D1139" t="s">
        <v>228</v>
      </c>
      <c r="E1139" t="s">
        <v>36</v>
      </c>
      <c r="F1139" t="s">
        <v>229</v>
      </c>
      <c r="G1139" t="s">
        <v>230</v>
      </c>
      <c r="H1139" t="s">
        <v>231</v>
      </c>
      <c r="I1139" t="s">
        <v>232</v>
      </c>
      <c r="J1139" t="s">
        <v>261</v>
      </c>
      <c r="K1139" t="s">
        <v>262</v>
      </c>
      <c r="L1139" t="n">
        <v>441</v>
      </c>
      <c r="M1139" t="n">
        <v>0.03</v>
      </c>
      <c r="N1139" t="n">
        <v>46</v>
      </c>
      <c r="O1139" t="s">
        <v>311</v>
      </c>
      <c r="P1139" t="s">
        <v>270</v>
      </c>
      <c r="Q1139" t="s">
        <v>237</v>
      </c>
      <c r="R1139" t="s">
        <v>231</v>
      </c>
      <c r="S1139" t="s">
        <v>232</v>
      </c>
    </row>
    <row r="1140" spans="1:19">
      <c r="A1140" s="1" t="n">
        <v>35611</v>
      </c>
      <c r="B1140" t="s">
        <v>227</v>
      </c>
      <c r="C1140" t="n">
        <v>1</v>
      </c>
      <c r="D1140" t="s">
        <v>228</v>
      </c>
      <c r="E1140" t="s">
        <v>36</v>
      </c>
      <c r="F1140" t="s">
        <v>229</v>
      </c>
      <c r="G1140" t="s">
        <v>230</v>
      </c>
      <c r="H1140" t="s">
        <v>231</v>
      </c>
      <c r="I1140" t="s">
        <v>232</v>
      </c>
      <c r="J1140" t="s">
        <v>267</v>
      </c>
      <c r="K1140" t="s">
        <v>268</v>
      </c>
      <c r="L1140" t="n">
        <v>639</v>
      </c>
      <c r="M1140" t="n">
        <v>0.1</v>
      </c>
      <c r="N1140" t="n">
        <v>38.9</v>
      </c>
      <c r="O1140" t="s">
        <v>235</v>
      </c>
      <c r="P1140" t="s">
        <v>236</v>
      </c>
      <c r="Q1140" t="s">
        <v>237</v>
      </c>
      <c r="R1140" t="s">
        <v>231</v>
      </c>
      <c r="S1140" t="s">
        <v>232</v>
      </c>
    </row>
    <row r="1141" spans="1:19">
      <c r="A1141" s="1" t="n">
        <v>35611</v>
      </c>
      <c r="B1141" t="s">
        <v>227</v>
      </c>
      <c r="C1141" t="n">
        <v>2</v>
      </c>
      <c r="D1141" t="s">
        <v>257</v>
      </c>
      <c r="E1141" t="s">
        <v>258</v>
      </c>
      <c r="F1141" t="s">
        <v>229</v>
      </c>
      <c r="G1141" t="s">
        <v>230</v>
      </c>
      <c r="H1141" t="s">
        <v>231</v>
      </c>
      <c r="I1141" t="s">
        <v>232</v>
      </c>
      <c r="J1141" t="s">
        <v>233</v>
      </c>
      <c r="K1141" t="s">
        <v>234</v>
      </c>
      <c r="L1141" t="n">
        <v>140</v>
      </c>
      <c r="M1141" t="n">
        <v>0.18</v>
      </c>
      <c r="N1141" t="n">
        <v>0</v>
      </c>
    </row>
    <row r="1142" spans="1:19">
      <c r="A1142" s="1" t="n">
        <v>35611</v>
      </c>
      <c r="B1142" t="s">
        <v>227</v>
      </c>
      <c r="C1142" t="n">
        <v>3</v>
      </c>
      <c r="D1142" t="s">
        <v>228</v>
      </c>
      <c r="E1142" t="s">
        <v>36</v>
      </c>
      <c r="F1142" t="s">
        <v>229</v>
      </c>
      <c r="G1142" t="s">
        <v>230</v>
      </c>
      <c r="H1142" t="s">
        <v>231</v>
      </c>
      <c r="I1142" t="s">
        <v>232</v>
      </c>
      <c r="J1142" t="s">
        <v>233</v>
      </c>
      <c r="K1142" t="s">
        <v>234</v>
      </c>
      <c r="L1142" t="n">
        <v>210</v>
      </c>
      <c r="M1142" t="n">
        <v>0.07000000000000001</v>
      </c>
      <c r="N1142" t="n">
        <v>31.9</v>
      </c>
      <c r="O1142" t="s">
        <v>235</v>
      </c>
      <c r="P1142" t="s">
        <v>236</v>
      </c>
      <c r="Q1142" t="s">
        <v>237</v>
      </c>
      <c r="R1142" t="s">
        <v>231</v>
      </c>
      <c r="S1142" t="s">
        <v>232</v>
      </c>
    </row>
    <row r="1143" spans="1:19">
      <c r="A1143" s="1" t="n">
        <v>35642</v>
      </c>
      <c r="B1143" t="s">
        <v>314</v>
      </c>
      <c r="C1143" t="n">
        <v>1</v>
      </c>
      <c r="D1143" t="s">
        <v>228</v>
      </c>
      <c r="E1143" t="s">
        <v>36</v>
      </c>
      <c r="F1143" t="s">
        <v>229</v>
      </c>
      <c r="G1143" t="s">
        <v>230</v>
      </c>
      <c r="H1143" t="s">
        <v>231</v>
      </c>
      <c r="I1143" t="s">
        <v>232</v>
      </c>
      <c r="J1143" t="s">
        <v>277</v>
      </c>
      <c r="K1143" t="s">
        <v>278</v>
      </c>
      <c r="L1143" t="n">
        <v>757</v>
      </c>
      <c r="M1143" t="n">
        <v>0.11</v>
      </c>
      <c r="N1143" t="n">
        <v>47.3</v>
      </c>
      <c r="O1143" t="s">
        <v>311</v>
      </c>
      <c r="P1143" t="s">
        <v>270</v>
      </c>
      <c r="Q1143" t="s">
        <v>237</v>
      </c>
      <c r="R1143" t="s">
        <v>231</v>
      </c>
      <c r="S1143" t="s">
        <v>232</v>
      </c>
    </row>
    <row r="1144" spans="1:19">
      <c r="A1144" s="1" t="n">
        <v>35642</v>
      </c>
      <c r="B1144" t="s">
        <v>314</v>
      </c>
      <c r="C1144" t="n">
        <v>2</v>
      </c>
      <c r="D1144" t="s">
        <v>228</v>
      </c>
      <c r="E1144" t="s">
        <v>36</v>
      </c>
      <c r="F1144" t="s">
        <v>229</v>
      </c>
      <c r="G1144" t="s">
        <v>230</v>
      </c>
      <c r="H1144" t="s">
        <v>231</v>
      </c>
      <c r="I1144" t="s">
        <v>232</v>
      </c>
      <c r="J1144" t="s">
        <v>277</v>
      </c>
      <c r="K1144" t="s">
        <v>278</v>
      </c>
      <c r="L1144" t="n">
        <v>720</v>
      </c>
      <c r="M1144" t="n">
        <v>0.1</v>
      </c>
      <c r="N1144" t="n">
        <v>47.6</v>
      </c>
      <c r="O1144" t="s">
        <v>311</v>
      </c>
      <c r="P1144" t="s">
        <v>270</v>
      </c>
      <c r="Q1144" t="s">
        <v>237</v>
      </c>
      <c r="R1144" t="s">
        <v>231</v>
      </c>
      <c r="S1144" t="s">
        <v>232</v>
      </c>
    </row>
    <row r="1145" spans="1:19">
      <c r="A1145" s="1" t="n">
        <v>35642</v>
      </c>
      <c r="B1145" t="s">
        <v>314</v>
      </c>
      <c r="C1145" t="n">
        <v>3</v>
      </c>
      <c r="D1145" t="s">
        <v>228</v>
      </c>
      <c r="E1145" t="s">
        <v>36</v>
      </c>
      <c r="F1145" t="s">
        <v>229</v>
      </c>
      <c r="G1145" t="s">
        <v>230</v>
      </c>
      <c r="H1145" t="s">
        <v>231</v>
      </c>
      <c r="I1145" t="s">
        <v>232</v>
      </c>
      <c r="J1145" t="s">
        <v>233</v>
      </c>
      <c r="K1145" t="s">
        <v>234</v>
      </c>
      <c r="L1145" t="n">
        <v>285</v>
      </c>
      <c r="M1145" t="n">
        <v>0.21</v>
      </c>
      <c r="N1145" t="n">
        <v>20.2</v>
      </c>
      <c r="O1145" t="s">
        <v>311</v>
      </c>
      <c r="P1145" t="s">
        <v>270</v>
      </c>
      <c r="Q1145" t="s">
        <v>237</v>
      </c>
      <c r="R1145" t="s">
        <v>231</v>
      </c>
      <c r="S1145" t="s">
        <v>232</v>
      </c>
    </row>
    <row r="1146" spans="1:19">
      <c r="A1146" s="1" t="n">
        <v>35642</v>
      </c>
      <c r="B1146" t="s">
        <v>227</v>
      </c>
      <c r="C1146" t="n">
        <v>1</v>
      </c>
      <c r="D1146" t="s">
        <v>257</v>
      </c>
      <c r="E1146" t="s">
        <v>258</v>
      </c>
      <c r="F1146" t="s">
        <v>229</v>
      </c>
      <c r="G1146" t="s">
        <v>230</v>
      </c>
      <c r="H1146" t="s">
        <v>231</v>
      </c>
      <c r="I1146" t="s">
        <v>232</v>
      </c>
      <c r="J1146" t="s">
        <v>233</v>
      </c>
      <c r="K1146" t="s">
        <v>234</v>
      </c>
      <c r="L1146" t="n">
        <v>237</v>
      </c>
      <c r="M1146" t="n">
        <v>0.18</v>
      </c>
      <c r="N1146" t="n">
        <v>0</v>
      </c>
    </row>
    <row r="1147" spans="1:19">
      <c r="A1147" s="1" t="n">
        <v>35642</v>
      </c>
      <c r="B1147" t="s">
        <v>227</v>
      </c>
      <c r="C1147" t="n">
        <v>2</v>
      </c>
      <c r="D1147" t="s">
        <v>228</v>
      </c>
      <c r="E1147" t="s">
        <v>36</v>
      </c>
      <c r="F1147" t="s">
        <v>229</v>
      </c>
      <c r="G1147" t="s">
        <v>230</v>
      </c>
      <c r="H1147" t="s">
        <v>231</v>
      </c>
      <c r="I1147" t="s">
        <v>232</v>
      </c>
      <c r="J1147" t="s">
        <v>233</v>
      </c>
      <c r="K1147" t="s">
        <v>234</v>
      </c>
      <c r="L1147" t="n">
        <v>158</v>
      </c>
      <c r="M1147" t="n">
        <v>0.2</v>
      </c>
      <c r="N1147" t="n">
        <v>20.6</v>
      </c>
      <c r="O1147" t="s">
        <v>235</v>
      </c>
      <c r="P1147" t="s">
        <v>236</v>
      </c>
      <c r="Q1147" t="s">
        <v>237</v>
      </c>
      <c r="R1147" t="s">
        <v>231</v>
      </c>
      <c r="S1147" t="s">
        <v>232</v>
      </c>
    </row>
    <row r="1148" spans="1:19">
      <c r="A1148" s="1" t="n">
        <v>35642</v>
      </c>
      <c r="B1148" t="s">
        <v>227</v>
      </c>
      <c r="C1148" t="n">
        <v>3</v>
      </c>
      <c r="D1148" t="s">
        <v>228</v>
      </c>
      <c r="E1148" t="s">
        <v>36</v>
      </c>
      <c r="F1148" t="s">
        <v>229</v>
      </c>
      <c r="G1148" t="s">
        <v>230</v>
      </c>
      <c r="H1148" t="s">
        <v>231</v>
      </c>
      <c r="I1148" t="s">
        <v>232</v>
      </c>
      <c r="J1148" t="s">
        <v>233</v>
      </c>
      <c r="K1148" t="s">
        <v>234</v>
      </c>
      <c r="L1148" t="n">
        <v>481</v>
      </c>
      <c r="M1148" t="n">
        <v>0.1</v>
      </c>
      <c r="N1148" t="n">
        <v>34.9</v>
      </c>
      <c r="O1148" t="s">
        <v>235</v>
      </c>
      <c r="P1148" t="s">
        <v>236</v>
      </c>
      <c r="Q1148" t="s">
        <v>237</v>
      </c>
      <c r="R1148" t="s">
        <v>231</v>
      </c>
      <c r="S1148" t="s">
        <v>232</v>
      </c>
    </row>
    <row r="1149" spans="1:19">
      <c r="A1149" s="1" t="n">
        <v>35642</v>
      </c>
      <c r="B1149" t="s">
        <v>227</v>
      </c>
      <c r="C1149" t="n">
        <v>4</v>
      </c>
      <c r="D1149" t="s">
        <v>228</v>
      </c>
      <c r="E1149" t="s">
        <v>36</v>
      </c>
      <c r="F1149" t="s">
        <v>229</v>
      </c>
      <c r="G1149" t="s">
        <v>230</v>
      </c>
      <c r="H1149" t="s">
        <v>231</v>
      </c>
      <c r="I1149" t="s">
        <v>232</v>
      </c>
      <c r="J1149" t="s">
        <v>233</v>
      </c>
      <c r="K1149" t="s">
        <v>234</v>
      </c>
      <c r="L1149" t="n">
        <v>483</v>
      </c>
      <c r="M1149" t="n">
        <v>0.04</v>
      </c>
      <c r="N1149" t="n">
        <v>38.5</v>
      </c>
      <c r="O1149" t="s">
        <v>235</v>
      </c>
      <c r="P1149" t="s">
        <v>236</v>
      </c>
      <c r="Q1149" t="s">
        <v>237</v>
      </c>
      <c r="R1149" t="s">
        <v>231</v>
      </c>
      <c r="S1149" t="s">
        <v>232</v>
      </c>
    </row>
    <row r="1150" spans="1:19">
      <c r="A1150" s="1" t="n">
        <v>35642</v>
      </c>
      <c r="B1150" t="s">
        <v>227</v>
      </c>
      <c r="C1150" t="n">
        <v>5</v>
      </c>
      <c r="D1150" t="s">
        <v>228</v>
      </c>
      <c r="E1150" t="s">
        <v>36</v>
      </c>
      <c r="F1150" t="s">
        <v>229</v>
      </c>
      <c r="G1150" t="s">
        <v>230</v>
      </c>
      <c r="H1150" t="s">
        <v>231</v>
      </c>
      <c r="I1150" t="s">
        <v>232</v>
      </c>
      <c r="J1150" t="s">
        <v>233</v>
      </c>
      <c r="K1150" t="s">
        <v>234</v>
      </c>
      <c r="L1150" t="n">
        <v>205</v>
      </c>
      <c r="M1150" t="n">
        <v>0.02</v>
      </c>
      <c r="N1150" t="n">
        <v>46.3</v>
      </c>
      <c r="O1150" t="s">
        <v>235</v>
      </c>
      <c r="P1150" t="s">
        <v>236</v>
      </c>
      <c r="Q1150" t="s">
        <v>237</v>
      </c>
      <c r="R1150" t="s">
        <v>231</v>
      </c>
      <c r="S1150" t="s">
        <v>232</v>
      </c>
    </row>
    <row r="1151" spans="1:19">
      <c r="A1151" s="1" t="n">
        <v>35673</v>
      </c>
      <c r="B1151" t="s">
        <v>314</v>
      </c>
      <c r="C1151" t="n">
        <v>1</v>
      </c>
      <c r="D1151" t="s">
        <v>228</v>
      </c>
      <c r="E1151" t="s">
        <v>36</v>
      </c>
      <c r="F1151" t="s">
        <v>229</v>
      </c>
      <c r="G1151" t="s">
        <v>230</v>
      </c>
      <c r="H1151" t="s">
        <v>231</v>
      </c>
      <c r="I1151" t="s">
        <v>232</v>
      </c>
      <c r="J1151" t="s">
        <v>277</v>
      </c>
      <c r="K1151" t="s">
        <v>278</v>
      </c>
      <c r="L1151" t="n">
        <v>403</v>
      </c>
      <c r="M1151" t="n">
        <v>0.1</v>
      </c>
      <c r="N1151" t="n">
        <v>48</v>
      </c>
      <c r="O1151" t="s">
        <v>311</v>
      </c>
      <c r="P1151" t="s">
        <v>270</v>
      </c>
      <c r="Q1151" t="s">
        <v>237</v>
      </c>
      <c r="R1151" t="s">
        <v>231</v>
      </c>
      <c r="S1151" t="s">
        <v>232</v>
      </c>
    </row>
    <row r="1152" spans="1:19">
      <c r="A1152" s="1" t="n">
        <v>35673</v>
      </c>
      <c r="B1152" t="s">
        <v>314</v>
      </c>
      <c r="C1152" t="n">
        <v>2</v>
      </c>
      <c r="D1152" t="s">
        <v>228</v>
      </c>
      <c r="E1152" t="s">
        <v>36</v>
      </c>
      <c r="F1152" t="s">
        <v>229</v>
      </c>
      <c r="G1152" t="s">
        <v>230</v>
      </c>
      <c r="H1152" t="s">
        <v>231</v>
      </c>
      <c r="I1152" t="s">
        <v>232</v>
      </c>
      <c r="J1152" t="s">
        <v>277</v>
      </c>
      <c r="K1152" t="s">
        <v>278</v>
      </c>
      <c r="L1152" t="n">
        <v>680</v>
      </c>
      <c r="M1152" t="n">
        <v>0.01</v>
      </c>
      <c r="N1152" t="n">
        <v>54.6</v>
      </c>
      <c r="O1152" t="s">
        <v>311</v>
      </c>
      <c r="P1152" t="s">
        <v>270</v>
      </c>
      <c r="Q1152" t="s">
        <v>237</v>
      </c>
      <c r="R1152" t="s">
        <v>231</v>
      </c>
      <c r="S1152" t="s">
        <v>232</v>
      </c>
    </row>
    <row r="1153" spans="1:19">
      <c r="A1153" s="1" t="n">
        <v>35673</v>
      </c>
      <c r="B1153" t="s">
        <v>314</v>
      </c>
      <c r="C1153" t="n">
        <v>3</v>
      </c>
      <c r="D1153" t="s">
        <v>228</v>
      </c>
      <c r="E1153" t="s">
        <v>36</v>
      </c>
      <c r="F1153" t="s">
        <v>229</v>
      </c>
      <c r="G1153" t="s">
        <v>230</v>
      </c>
      <c r="H1153" t="s">
        <v>231</v>
      </c>
      <c r="I1153" t="s">
        <v>232</v>
      </c>
      <c r="J1153" t="s">
        <v>233</v>
      </c>
      <c r="K1153" t="s">
        <v>234</v>
      </c>
      <c r="L1153" t="n">
        <v>326</v>
      </c>
      <c r="M1153" t="n">
        <v>0.24</v>
      </c>
      <c r="N1153" t="n">
        <v>20.6</v>
      </c>
      <c r="O1153" t="s">
        <v>311</v>
      </c>
      <c r="P1153" t="s">
        <v>270</v>
      </c>
      <c r="Q1153" t="s">
        <v>237</v>
      </c>
      <c r="R1153" t="s">
        <v>231</v>
      </c>
      <c r="S1153" t="s">
        <v>232</v>
      </c>
    </row>
    <row r="1154" spans="1:19">
      <c r="A1154" s="1" t="n">
        <v>35673</v>
      </c>
      <c r="B1154" t="s">
        <v>314</v>
      </c>
      <c r="C1154" t="n">
        <v>4</v>
      </c>
      <c r="D1154" t="s">
        <v>228</v>
      </c>
      <c r="E1154" t="s">
        <v>36</v>
      </c>
      <c r="F1154" t="s">
        <v>229</v>
      </c>
      <c r="G1154" t="s">
        <v>230</v>
      </c>
      <c r="H1154" t="s">
        <v>231</v>
      </c>
      <c r="I1154" t="s">
        <v>232</v>
      </c>
      <c r="J1154" t="s">
        <v>277</v>
      </c>
      <c r="K1154" t="s">
        <v>278</v>
      </c>
      <c r="L1154" t="n">
        <v>261</v>
      </c>
      <c r="M1154" t="n">
        <v>0.05</v>
      </c>
      <c r="N1154" t="n">
        <v>37.8</v>
      </c>
      <c r="O1154" t="s">
        <v>311</v>
      </c>
      <c r="P1154" t="s">
        <v>270</v>
      </c>
      <c r="Q1154" t="s">
        <v>237</v>
      </c>
      <c r="R1154" t="s">
        <v>231</v>
      </c>
      <c r="S1154" t="s">
        <v>232</v>
      </c>
    </row>
    <row r="1155" spans="1:19">
      <c r="A1155" s="1" t="n">
        <v>35673</v>
      </c>
      <c r="B1155" t="s">
        <v>314</v>
      </c>
      <c r="C1155" t="n">
        <v>5</v>
      </c>
      <c r="D1155" t="s">
        <v>228</v>
      </c>
      <c r="E1155" t="s">
        <v>36</v>
      </c>
      <c r="F1155" t="s">
        <v>229</v>
      </c>
      <c r="G1155" t="s">
        <v>230</v>
      </c>
      <c r="H1155" t="s">
        <v>231</v>
      </c>
      <c r="I1155" t="s">
        <v>232</v>
      </c>
      <c r="J1155" t="s">
        <v>277</v>
      </c>
      <c r="K1155" t="s">
        <v>278</v>
      </c>
      <c r="L1155" t="n">
        <v>123</v>
      </c>
      <c r="M1155" t="n">
        <v>0.04</v>
      </c>
      <c r="N1155" t="n">
        <v>41.8</v>
      </c>
      <c r="O1155" t="s">
        <v>311</v>
      </c>
      <c r="P1155" t="s">
        <v>270</v>
      </c>
      <c r="Q1155" t="s">
        <v>237</v>
      </c>
      <c r="R1155" t="s">
        <v>231</v>
      </c>
      <c r="S1155" t="s">
        <v>232</v>
      </c>
    </row>
    <row r="1156" spans="1:19">
      <c r="A1156" s="1" t="n">
        <v>35673</v>
      </c>
      <c r="B1156" t="s">
        <v>227</v>
      </c>
      <c r="C1156" t="n">
        <v>6</v>
      </c>
      <c r="D1156" t="s">
        <v>228</v>
      </c>
      <c r="E1156" t="s">
        <v>36</v>
      </c>
      <c r="F1156" t="s">
        <v>229</v>
      </c>
      <c r="G1156" t="s">
        <v>230</v>
      </c>
      <c r="H1156" t="s">
        <v>231</v>
      </c>
      <c r="I1156" t="s">
        <v>232</v>
      </c>
      <c r="J1156" t="s">
        <v>321</v>
      </c>
      <c r="K1156" t="s">
        <v>322</v>
      </c>
      <c r="L1156" t="n">
        <v>218</v>
      </c>
      <c r="M1156" t="n">
        <v>2</v>
      </c>
      <c r="N1156" t="n">
        <v>28.7</v>
      </c>
      <c r="O1156" t="s">
        <v>235</v>
      </c>
      <c r="P1156" t="s">
        <v>236</v>
      </c>
      <c r="Q1156" t="s">
        <v>237</v>
      </c>
      <c r="R1156" t="s">
        <v>231</v>
      </c>
      <c r="S1156" t="s">
        <v>232</v>
      </c>
    </row>
    <row r="1157" spans="1:19">
      <c r="A1157" s="1" t="n">
        <v>35673</v>
      </c>
      <c r="B1157" t="s">
        <v>227</v>
      </c>
      <c r="C1157" t="n">
        <v>7</v>
      </c>
      <c r="D1157" t="s">
        <v>228</v>
      </c>
      <c r="E1157" t="s">
        <v>36</v>
      </c>
      <c r="F1157" t="s">
        <v>229</v>
      </c>
      <c r="G1157" t="s">
        <v>230</v>
      </c>
      <c r="H1157" t="s">
        <v>231</v>
      </c>
      <c r="I1157" t="s">
        <v>232</v>
      </c>
      <c r="J1157" t="s">
        <v>267</v>
      </c>
      <c r="K1157" t="s">
        <v>268</v>
      </c>
      <c r="L1157" t="n">
        <v>599</v>
      </c>
      <c r="M1157" t="n">
        <v>1</v>
      </c>
      <c r="N1157" t="n">
        <v>39.1</v>
      </c>
      <c r="O1157" t="s">
        <v>235</v>
      </c>
      <c r="P1157" t="s">
        <v>236</v>
      </c>
      <c r="Q1157" t="s">
        <v>237</v>
      </c>
      <c r="R1157" t="s">
        <v>231</v>
      </c>
      <c r="S1157" t="s">
        <v>232</v>
      </c>
    </row>
    <row r="1158" spans="1:19">
      <c r="A1158" s="1" t="n">
        <v>35673</v>
      </c>
      <c r="B1158" t="s">
        <v>227</v>
      </c>
      <c r="C1158" t="n">
        <v>8</v>
      </c>
      <c r="D1158" t="s">
        <v>228</v>
      </c>
      <c r="E1158" t="s">
        <v>36</v>
      </c>
      <c r="F1158" t="s">
        <v>229</v>
      </c>
      <c r="G1158" t="s">
        <v>230</v>
      </c>
      <c r="H1158" t="s">
        <v>231</v>
      </c>
      <c r="I1158" t="s">
        <v>232</v>
      </c>
      <c r="J1158" t="s">
        <v>240</v>
      </c>
      <c r="K1158" t="s">
        <v>241</v>
      </c>
      <c r="L1158" t="n">
        <v>98</v>
      </c>
      <c r="M1158" t="n">
        <v>5.5</v>
      </c>
      <c r="N1158" t="n">
        <v>10.1</v>
      </c>
      <c r="O1158" t="s">
        <v>235</v>
      </c>
      <c r="P1158" t="s">
        <v>236</v>
      </c>
      <c r="Q1158" t="s">
        <v>237</v>
      </c>
      <c r="R1158" t="s">
        <v>231</v>
      </c>
      <c r="S1158" t="s">
        <v>232</v>
      </c>
    </row>
    <row r="1159" spans="1:19">
      <c r="A1159" s="1" t="n">
        <v>35703</v>
      </c>
      <c r="B1159" t="s">
        <v>314</v>
      </c>
      <c r="C1159" t="n">
        <v>1</v>
      </c>
      <c r="D1159" t="s">
        <v>228</v>
      </c>
      <c r="E1159" t="s">
        <v>36</v>
      </c>
      <c r="F1159" t="s">
        <v>229</v>
      </c>
      <c r="G1159" t="s">
        <v>230</v>
      </c>
      <c r="H1159" t="s">
        <v>231</v>
      </c>
      <c r="I1159" t="s">
        <v>232</v>
      </c>
      <c r="J1159" t="s">
        <v>233</v>
      </c>
      <c r="K1159" t="s">
        <v>234</v>
      </c>
      <c r="L1159" t="n">
        <v>300</v>
      </c>
      <c r="M1159" t="n">
        <v>0.21</v>
      </c>
      <c r="N1159" t="n">
        <v>20</v>
      </c>
      <c r="O1159" t="s">
        <v>311</v>
      </c>
      <c r="P1159" t="s">
        <v>270</v>
      </c>
      <c r="Q1159" t="s">
        <v>237</v>
      </c>
      <c r="R1159" t="s">
        <v>231</v>
      </c>
      <c r="S1159" t="s">
        <v>232</v>
      </c>
    </row>
    <row r="1160" spans="1:19">
      <c r="A1160" s="1" t="n">
        <v>35703</v>
      </c>
      <c r="B1160" t="s">
        <v>314</v>
      </c>
      <c r="C1160" t="n">
        <v>2</v>
      </c>
      <c r="D1160" t="s">
        <v>228</v>
      </c>
      <c r="E1160" t="s">
        <v>36</v>
      </c>
      <c r="F1160" t="s">
        <v>229</v>
      </c>
      <c r="G1160" t="s">
        <v>230</v>
      </c>
      <c r="H1160" t="s">
        <v>231</v>
      </c>
      <c r="I1160" t="s">
        <v>232</v>
      </c>
      <c r="J1160" t="s">
        <v>233</v>
      </c>
      <c r="K1160" t="s">
        <v>234</v>
      </c>
      <c r="L1160" t="n">
        <v>401</v>
      </c>
      <c r="M1160" t="n">
        <v>0.03</v>
      </c>
      <c r="N1160" t="n">
        <v>45.6</v>
      </c>
      <c r="O1160" t="s">
        <v>311</v>
      </c>
      <c r="P1160" t="s">
        <v>270</v>
      </c>
      <c r="Q1160" t="s">
        <v>237</v>
      </c>
      <c r="R1160" t="s">
        <v>231</v>
      </c>
      <c r="S1160" t="s">
        <v>232</v>
      </c>
    </row>
    <row r="1161" spans="1:19">
      <c r="A1161" s="1" t="n">
        <v>35703</v>
      </c>
      <c r="B1161" t="s">
        <v>314</v>
      </c>
      <c r="C1161" t="n">
        <v>3</v>
      </c>
      <c r="D1161" t="s">
        <v>228</v>
      </c>
      <c r="E1161" t="s">
        <v>36</v>
      </c>
      <c r="F1161" t="s">
        <v>229</v>
      </c>
      <c r="G1161" t="s">
        <v>230</v>
      </c>
      <c r="H1161" t="s">
        <v>231</v>
      </c>
      <c r="I1161" t="s">
        <v>232</v>
      </c>
      <c r="J1161" t="s">
        <v>277</v>
      </c>
      <c r="K1161" t="s">
        <v>278</v>
      </c>
      <c r="L1161" t="n">
        <v>352</v>
      </c>
      <c r="M1161" t="n">
        <v>0.09</v>
      </c>
      <c r="N1161" t="n">
        <v>47.4</v>
      </c>
      <c r="O1161" t="s">
        <v>311</v>
      </c>
      <c r="P1161" t="s">
        <v>270</v>
      </c>
      <c r="Q1161" t="s">
        <v>237</v>
      </c>
      <c r="R1161" t="s">
        <v>231</v>
      </c>
      <c r="S1161" t="s">
        <v>232</v>
      </c>
    </row>
    <row r="1162" spans="1:19">
      <c r="A1162" s="1" t="n">
        <v>35703</v>
      </c>
      <c r="B1162" t="s">
        <v>314</v>
      </c>
      <c r="C1162" t="n">
        <v>4</v>
      </c>
      <c r="D1162" t="s">
        <v>228</v>
      </c>
      <c r="E1162" t="s">
        <v>36</v>
      </c>
      <c r="F1162" t="s">
        <v>229</v>
      </c>
      <c r="G1162" t="s">
        <v>230</v>
      </c>
      <c r="H1162" t="s">
        <v>231</v>
      </c>
      <c r="I1162" t="s">
        <v>232</v>
      </c>
      <c r="J1162" t="s">
        <v>297</v>
      </c>
      <c r="K1162" t="s">
        <v>298</v>
      </c>
      <c r="L1162" t="n">
        <v>721</v>
      </c>
      <c r="M1162" t="n">
        <v>0.35</v>
      </c>
      <c r="N1162" t="n">
        <v>35.8</v>
      </c>
      <c r="O1162" t="s">
        <v>311</v>
      </c>
      <c r="P1162" t="s">
        <v>270</v>
      </c>
      <c r="Q1162" t="s">
        <v>237</v>
      </c>
      <c r="R1162" t="s">
        <v>231</v>
      </c>
      <c r="S1162" t="s">
        <v>232</v>
      </c>
    </row>
    <row r="1163" spans="1:19">
      <c r="A1163" s="1" t="n">
        <v>35703</v>
      </c>
      <c r="B1163" t="s">
        <v>314</v>
      </c>
      <c r="C1163" t="n">
        <v>5</v>
      </c>
      <c r="D1163" t="s">
        <v>228</v>
      </c>
      <c r="E1163" t="s">
        <v>36</v>
      </c>
      <c r="F1163" t="s">
        <v>229</v>
      </c>
      <c r="G1163" t="s">
        <v>230</v>
      </c>
      <c r="H1163" t="s">
        <v>231</v>
      </c>
      <c r="I1163" t="s">
        <v>232</v>
      </c>
      <c r="J1163" t="s">
        <v>233</v>
      </c>
      <c r="K1163" t="s">
        <v>234</v>
      </c>
      <c r="L1163" t="n">
        <v>333</v>
      </c>
      <c r="M1163" t="n">
        <v>0.11</v>
      </c>
      <c r="N1163" t="n">
        <v>32.3</v>
      </c>
      <c r="O1163" t="s">
        <v>311</v>
      </c>
      <c r="P1163" t="s">
        <v>270</v>
      </c>
      <c r="Q1163" t="s">
        <v>237</v>
      </c>
      <c r="R1163" t="s">
        <v>231</v>
      </c>
      <c r="S1163" t="s">
        <v>232</v>
      </c>
    </row>
    <row r="1164" spans="1:19">
      <c r="A1164" s="1" t="n">
        <v>35703</v>
      </c>
      <c r="B1164" t="s">
        <v>314</v>
      </c>
      <c r="C1164" t="n">
        <v>6</v>
      </c>
      <c r="D1164" t="s">
        <v>228</v>
      </c>
      <c r="E1164" t="s">
        <v>36</v>
      </c>
      <c r="F1164" t="s">
        <v>229</v>
      </c>
      <c r="G1164" t="s">
        <v>230</v>
      </c>
      <c r="H1164" t="s">
        <v>231</v>
      </c>
      <c r="I1164" t="s">
        <v>232</v>
      </c>
      <c r="J1164" t="s">
        <v>233</v>
      </c>
      <c r="K1164" t="s">
        <v>234</v>
      </c>
      <c r="L1164" t="n">
        <v>249</v>
      </c>
      <c r="M1164" t="n">
        <v>0.03</v>
      </c>
      <c r="N1164" t="n">
        <v>43.7</v>
      </c>
      <c r="O1164" t="s">
        <v>311</v>
      </c>
      <c r="P1164" t="s">
        <v>270</v>
      </c>
      <c r="Q1164" t="s">
        <v>237</v>
      </c>
      <c r="R1164" t="s">
        <v>231</v>
      </c>
      <c r="S1164" t="s">
        <v>232</v>
      </c>
    </row>
    <row r="1165" spans="1:19">
      <c r="A1165" s="1" t="n">
        <v>35703</v>
      </c>
      <c r="B1165" t="s">
        <v>227</v>
      </c>
      <c r="C1165" t="n">
        <v>6</v>
      </c>
      <c r="D1165" t="s">
        <v>228</v>
      </c>
      <c r="E1165" t="s">
        <v>36</v>
      </c>
      <c r="F1165" t="s">
        <v>229</v>
      </c>
      <c r="G1165" t="s">
        <v>230</v>
      </c>
      <c r="H1165" t="s">
        <v>231</v>
      </c>
      <c r="I1165" t="s">
        <v>232</v>
      </c>
      <c r="J1165" t="s">
        <v>233</v>
      </c>
      <c r="K1165" t="s">
        <v>234</v>
      </c>
      <c r="L1165" t="n">
        <v>166</v>
      </c>
      <c r="M1165" t="n">
        <v>0.1</v>
      </c>
      <c r="N1165" t="n">
        <v>24.9</v>
      </c>
      <c r="O1165" t="s">
        <v>235</v>
      </c>
      <c r="P1165" t="s">
        <v>236</v>
      </c>
      <c r="Q1165" t="s">
        <v>237</v>
      </c>
      <c r="R1165" t="s">
        <v>231</v>
      </c>
      <c r="S1165" t="s">
        <v>232</v>
      </c>
    </row>
    <row r="1166" spans="1:19">
      <c r="A1166" s="1" t="n">
        <v>35703</v>
      </c>
      <c r="B1166" t="s">
        <v>227</v>
      </c>
      <c r="C1166" t="n">
        <v>7</v>
      </c>
      <c r="D1166" t="s">
        <v>228</v>
      </c>
      <c r="E1166" t="s">
        <v>36</v>
      </c>
      <c r="F1166" t="s">
        <v>229</v>
      </c>
      <c r="G1166" t="s">
        <v>230</v>
      </c>
      <c r="H1166" t="s">
        <v>231</v>
      </c>
      <c r="I1166" t="s">
        <v>232</v>
      </c>
      <c r="J1166" t="s">
        <v>267</v>
      </c>
      <c r="K1166" t="s">
        <v>268</v>
      </c>
      <c r="L1166" t="n">
        <v>586</v>
      </c>
      <c r="M1166" t="n">
        <v>1</v>
      </c>
      <c r="N1166" t="n">
        <v>39.3</v>
      </c>
      <c r="O1166" t="s">
        <v>235</v>
      </c>
      <c r="P1166" t="s">
        <v>236</v>
      </c>
      <c r="Q1166" t="s">
        <v>237</v>
      </c>
      <c r="R1166" t="s">
        <v>231</v>
      </c>
      <c r="S1166" t="s">
        <v>232</v>
      </c>
    </row>
    <row r="1167" spans="1:19">
      <c r="A1167" s="1" t="n">
        <v>35703</v>
      </c>
      <c r="B1167" t="s">
        <v>227</v>
      </c>
      <c r="C1167" t="n">
        <v>8</v>
      </c>
      <c r="D1167" t="s">
        <v>228</v>
      </c>
      <c r="E1167" t="s">
        <v>36</v>
      </c>
      <c r="F1167" t="s">
        <v>229</v>
      </c>
      <c r="G1167" t="s">
        <v>230</v>
      </c>
      <c r="H1167" t="s">
        <v>231</v>
      </c>
      <c r="I1167" t="s">
        <v>232</v>
      </c>
      <c r="J1167" t="s">
        <v>233</v>
      </c>
      <c r="K1167" t="s">
        <v>234</v>
      </c>
      <c r="L1167" t="n">
        <v>349</v>
      </c>
      <c r="M1167" t="n">
        <v>0.1</v>
      </c>
      <c r="N1167" t="n">
        <v>45.2</v>
      </c>
      <c r="O1167" t="s">
        <v>235</v>
      </c>
      <c r="P1167" t="s">
        <v>236</v>
      </c>
      <c r="Q1167" t="s">
        <v>237</v>
      </c>
      <c r="R1167" t="s">
        <v>231</v>
      </c>
      <c r="S1167" t="s">
        <v>232</v>
      </c>
    </row>
    <row r="1168" spans="1:19">
      <c r="A1168" s="1" t="n">
        <v>35703</v>
      </c>
      <c r="B1168" t="s">
        <v>227</v>
      </c>
      <c r="C1168" t="n">
        <v>9</v>
      </c>
      <c r="D1168" t="s">
        <v>228</v>
      </c>
      <c r="E1168" t="s">
        <v>36</v>
      </c>
      <c r="F1168" t="s">
        <v>229</v>
      </c>
      <c r="G1168" t="s">
        <v>230</v>
      </c>
      <c r="H1168" t="s">
        <v>231</v>
      </c>
      <c r="I1168" t="s">
        <v>232</v>
      </c>
      <c r="J1168" t="s">
        <v>233</v>
      </c>
      <c r="K1168" t="s">
        <v>234</v>
      </c>
      <c r="L1168" t="n">
        <v>438</v>
      </c>
      <c r="M1168" t="n">
        <v>0.1</v>
      </c>
      <c r="N1168" t="n">
        <v>32.1</v>
      </c>
      <c r="O1168" t="s">
        <v>235</v>
      </c>
      <c r="P1168" t="s">
        <v>236</v>
      </c>
      <c r="Q1168" t="s">
        <v>237</v>
      </c>
      <c r="R1168" t="s">
        <v>231</v>
      </c>
      <c r="S1168" t="s">
        <v>232</v>
      </c>
    </row>
    <row r="1169" spans="1:19">
      <c r="A1169" s="1" t="n">
        <v>35703</v>
      </c>
      <c r="B1169" t="s">
        <v>227</v>
      </c>
      <c r="C1169" t="n">
        <v>40</v>
      </c>
      <c r="D1169" t="s">
        <v>257</v>
      </c>
      <c r="E1169" t="s">
        <v>258</v>
      </c>
      <c r="F1169" t="s">
        <v>229</v>
      </c>
      <c r="G1169" t="s">
        <v>230</v>
      </c>
      <c r="H1169" t="s">
        <v>231</v>
      </c>
      <c r="I1169" t="s">
        <v>232</v>
      </c>
      <c r="J1169" t="s">
        <v>233</v>
      </c>
      <c r="K1169" t="s">
        <v>234</v>
      </c>
      <c r="L1169" t="n">
        <v>87</v>
      </c>
      <c r="M1169" t="n">
        <v>0.18</v>
      </c>
      <c r="N1169" t="n">
        <v>0</v>
      </c>
    </row>
    <row r="1170" spans="1:19">
      <c r="A1170" s="1" t="n">
        <v>35703</v>
      </c>
      <c r="B1170" t="s">
        <v>242</v>
      </c>
      <c r="C1170" t="n">
        <v>882</v>
      </c>
      <c r="D1170" t="s">
        <v>238</v>
      </c>
      <c r="E1170" t="s">
        <v>239</v>
      </c>
      <c r="F1170" t="s">
        <v>229</v>
      </c>
      <c r="G1170" t="s">
        <v>230</v>
      </c>
      <c r="H1170" t="s">
        <v>231</v>
      </c>
      <c r="I1170" t="s">
        <v>232</v>
      </c>
      <c r="J1170" t="s">
        <v>254</v>
      </c>
      <c r="K1170" t="s">
        <v>255</v>
      </c>
      <c r="L1170" t="n">
        <v>1</v>
      </c>
      <c r="M1170" t="n">
        <v>0</v>
      </c>
      <c r="N1170" t="n">
        <v>0</v>
      </c>
    </row>
    <row r="1171" spans="1:19">
      <c r="A1171" s="1" t="n">
        <v>35734</v>
      </c>
      <c r="B1171" t="s">
        <v>314</v>
      </c>
      <c r="C1171" t="n">
        <v>1</v>
      </c>
      <c r="D1171" t="s">
        <v>228</v>
      </c>
      <c r="E1171" t="s">
        <v>36</v>
      </c>
      <c r="F1171" t="s">
        <v>229</v>
      </c>
      <c r="G1171" t="s">
        <v>230</v>
      </c>
      <c r="H1171" t="s">
        <v>231</v>
      </c>
      <c r="I1171" t="s">
        <v>232</v>
      </c>
      <c r="J1171" t="s">
        <v>277</v>
      </c>
      <c r="K1171" t="s">
        <v>278</v>
      </c>
      <c r="L1171" t="n">
        <v>327</v>
      </c>
      <c r="M1171" t="n">
        <v>0.09</v>
      </c>
      <c r="N1171" t="n">
        <v>47.4</v>
      </c>
      <c r="O1171" t="s">
        <v>311</v>
      </c>
      <c r="P1171" t="s">
        <v>270</v>
      </c>
      <c r="Q1171" t="s">
        <v>237</v>
      </c>
      <c r="R1171" t="s">
        <v>231</v>
      </c>
      <c r="S1171" t="s">
        <v>232</v>
      </c>
    </row>
    <row r="1172" spans="1:19">
      <c r="A1172" s="1" t="n">
        <v>35734</v>
      </c>
      <c r="B1172" t="s">
        <v>314</v>
      </c>
      <c r="C1172" t="n">
        <v>2</v>
      </c>
      <c r="D1172" t="s">
        <v>228</v>
      </c>
      <c r="E1172" t="s">
        <v>36</v>
      </c>
      <c r="F1172" t="s">
        <v>229</v>
      </c>
      <c r="G1172" t="s">
        <v>230</v>
      </c>
      <c r="H1172" t="s">
        <v>231</v>
      </c>
      <c r="I1172" t="s">
        <v>232</v>
      </c>
      <c r="J1172" t="s">
        <v>233</v>
      </c>
      <c r="K1172" t="s">
        <v>234</v>
      </c>
      <c r="L1172" t="n">
        <v>287</v>
      </c>
      <c r="M1172" t="n">
        <v>0.22</v>
      </c>
      <c r="N1172" t="n">
        <v>20.6</v>
      </c>
      <c r="O1172" t="s">
        <v>311</v>
      </c>
      <c r="P1172" t="s">
        <v>270</v>
      </c>
      <c r="Q1172" t="s">
        <v>237</v>
      </c>
      <c r="R1172" t="s">
        <v>231</v>
      </c>
      <c r="S1172" t="s">
        <v>232</v>
      </c>
    </row>
    <row r="1173" spans="1:19">
      <c r="A1173" s="1" t="n">
        <v>35734</v>
      </c>
      <c r="B1173" t="s">
        <v>314</v>
      </c>
      <c r="C1173" t="n">
        <v>3</v>
      </c>
      <c r="D1173" t="s">
        <v>228</v>
      </c>
      <c r="E1173" t="s">
        <v>36</v>
      </c>
      <c r="F1173" t="s">
        <v>229</v>
      </c>
      <c r="G1173" t="s">
        <v>230</v>
      </c>
      <c r="H1173" t="s">
        <v>231</v>
      </c>
      <c r="I1173" t="s">
        <v>232</v>
      </c>
      <c r="J1173" t="s">
        <v>277</v>
      </c>
      <c r="K1173" t="s">
        <v>278</v>
      </c>
      <c r="L1173" t="n">
        <v>430</v>
      </c>
      <c r="M1173" t="n">
        <v>0.01</v>
      </c>
      <c r="N1173" t="n">
        <v>54.7</v>
      </c>
      <c r="O1173" t="s">
        <v>311</v>
      </c>
      <c r="P1173" t="s">
        <v>270</v>
      </c>
      <c r="Q1173" t="s">
        <v>237</v>
      </c>
      <c r="R1173" t="s">
        <v>231</v>
      </c>
      <c r="S1173" t="s">
        <v>232</v>
      </c>
    </row>
    <row r="1174" spans="1:19">
      <c r="A1174" s="1" t="n">
        <v>35734</v>
      </c>
      <c r="B1174" t="s">
        <v>314</v>
      </c>
      <c r="C1174" t="n">
        <v>4</v>
      </c>
      <c r="D1174" t="s">
        <v>228</v>
      </c>
      <c r="E1174" t="s">
        <v>36</v>
      </c>
      <c r="F1174" t="s">
        <v>229</v>
      </c>
      <c r="G1174" t="s">
        <v>230</v>
      </c>
      <c r="H1174" t="s">
        <v>231</v>
      </c>
      <c r="I1174" t="s">
        <v>232</v>
      </c>
      <c r="J1174" t="s">
        <v>277</v>
      </c>
      <c r="K1174" t="s">
        <v>278</v>
      </c>
      <c r="L1174" t="n">
        <v>647</v>
      </c>
      <c r="M1174" t="n">
        <v>0.05</v>
      </c>
      <c r="N1174" t="n">
        <v>47.8</v>
      </c>
      <c r="O1174" t="s">
        <v>311</v>
      </c>
      <c r="P1174" t="s">
        <v>270</v>
      </c>
      <c r="Q1174" t="s">
        <v>237</v>
      </c>
      <c r="R1174" t="s">
        <v>231</v>
      </c>
      <c r="S1174" t="s">
        <v>232</v>
      </c>
    </row>
    <row r="1175" spans="1:19">
      <c r="A1175" s="1" t="n">
        <v>35734</v>
      </c>
      <c r="B1175" t="s">
        <v>227</v>
      </c>
      <c r="C1175" t="n">
        <v>6</v>
      </c>
      <c r="D1175" t="s">
        <v>228</v>
      </c>
      <c r="E1175" t="s">
        <v>36</v>
      </c>
      <c r="F1175" t="s">
        <v>229</v>
      </c>
      <c r="G1175" t="s">
        <v>230</v>
      </c>
      <c r="H1175" t="s">
        <v>231</v>
      </c>
      <c r="I1175" t="s">
        <v>232</v>
      </c>
      <c r="J1175" t="s">
        <v>233</v>
      </c>
      <c r="K1175" t="s">
        <v>234</v>
      </c>
      <c r="L1175" t="n">
        <v>198</v>
      </c>
      <c r="M1175" t="n">
        <v>0.1</v>
      </c>
      <c r="N1175" t="n">
        <v>34.9</v>
      </c>
      <c r="O1175" t="s">
        <v>235</v>
      </c>
      <c r="P1175" t="s">
        <v>236</v>
      </c>
      <c r="Q1175" t="s">
        <v>237</v>
      </c>
      <c r="R1175" t="s">
        <v>231</v>
      </c>
      <c r="S1175" t="s">
        <v>232</v>
      </c>
    </row>
    <row r="1176" spans="1:19">
      <c r="A1176" s="1" t="n">
        <v>35734</v>
      </c>
      <c r="B1176" t="s">
        <v>227</v>
      </c>
      <c r="C1176" t="n">
        <v>7</v>
      </c>
      <c r="D1176" t="s">
        <v>228</v>
      </c>
      <c r="E1176" t="s">
        <v>36</v>
      </c>
      <c r="F1176" t="s">
        <v>229</v>
      </c>
      <c r="G1176" t="s">
        <v>230</v>
      </c>
      <c r="H1176" t="s">
        <v>231</v>
      </c>
      <c r="I1176" t="s">
        <v>232</v>
      </c>
      <c r="J1176" t="s">
        <v>233</v>
      </c>
      <c r="K1176" t="s">
        <v>234</v>
      </c>
      <c r="L1176" t="n">
        <v>222</v>
      </c>
      <c r="M1176" t="n">
        <v>0.07000000000000001</v>
      </c>
      <c r="N1176" t="n">
        <v>32.1</v>
      </c>
      <c r="O1176" t="s">
        <v>235</v>
      </c>
      <c r="P1176" t="s">
        <v>236</v>
      </c>
      <c r="Q1176" t="s">
        <v>237</v>
      </c>
      <c r="R1176" t="s">
        <v>231</v>
      </c>
      <c r="S1176" t="s">
        <v>232</v>
      </c>
    </row>
    <row r="1177" spans="1:19">
      <c r="A1177" s="1" t="n">
        <v>35734</v>
      </c>
      <c r="B1177" t="s">
        <v>227</v>
      </c>
      <c r="C1177" t="n">
        <v>8</v>
      </c>
      <c r="D1177" t="s">
        <v>228</v>
      </c>
      <c r="E1177" t="s">
        <v>36</v>
      </c>
      <c r="F1177" t="s">
        <v>229</v>
      </c>
      <c r="G1177" t="s">
        <v>230</v>
      </c>
      <c r="H1177" t="s">
        <v>231</v>
      </c>
      <c r="I1177" t="s">
        <v>232</v>
      </c>
      <c r="J1177" t="s">
        <v>233</v>
      </c>
      <c r="K1177" t="s">
        <v>234</v>
      </c>
      <c r="L1177" t="n">
        <v>403</v>
      </c>
      <c r="M1177" t="n">
        <v>0.04</v>
      </c>
      <c r="N1177" t="n">
        <v>38.5</v>
      </c>
      <c r="O1177" t="s">
        <v>235</v>
      </c>
      <c r="P1177" t="s">
        <v>236</v>
      </c>
      <c r="Q1177" t="s">
        <v>237</v>
      </c>
      <c r="R1177" t="s">
        <v>231</v>
      </c>
      <c r="S1177" t="s">
        <v>232</v>
      </c>
    </row>
    <row r="1178" spans="1:19">
      <c r="A1178" s="1" t="n">
        <v>35734</v>
      </c>
      <c r="B1178" t="s">
        <v>227</v>
      </c>
      <c r="C1178" t="n">
        <v>9</v>
      </c>
      <c r="D1178" t="s">
        <v>228</v>
      </c>
      <c r="E1178" t="s">
        <v>36</v>
      </c>
      <c r="F1178" t="s">
        <v>229</v>
      </c>
      <c r="G1178" t="s">
        <v>230</v>
      </c>
      <c r="H1178" t="s">
        <v>231</v>
      </c>
      <c r="I1178" t="s">
        <v>232</v>
      </c>
      <c r="J1178" t="s">
        <v>233</v>
      </c>
      <c r="K1178" t="s">
        <v>234</v>
      </c>
      <c r="L1178" t="n">
        <v>193</v>
      </c>
      <c r="M1178" t="n">
        <v>0.02</v>
      </c>
      <c r="N1178" t="n">
        <v>46.6</v>
      </c>
      <c r="O1178" t="s">
        <v>235</v>
      </c>
      <c r="P1178" t="s">
        <v>236</v>
      </c>
      <c r="Q1178" t="s">
        <v>237</v>
      </c>
      <c r="R1178" t="s">
        <v>231</v>
      </c>
      <c r="S1178" t="s">
        <v>232</v>
      </c>
    </row>
    <row r="1179" spans="1:19">
      <c r="A1179" s="1" t="n">
        <v>35734</v>
      </c>
      <c r="B1179" t="s">
        <v>227</v>
      </c>
      <c r="C1179" t="n">
        <v>10</v>
      </c>
      <c r="D1179" t="s">
        <v>228</v>
      </c>
      <c r="E1179" t="s">
        <v>36</v>
      </c>
      <c r="F1179" t="s">
        <v>229</v>
      </c>
      <c r="G1179" t="s">
        <v>230</v>
      </c>
      <c r="H1179" t="s">
        <v>231</v>
      </c>
      <c r="I1179" t="s">
        <v>232</v>
      </c>
      <c r="J1179" t="s">
        <v>233</v>
      </c>
      <c r="K1179" t="s">
        <v>234</v>
      </c>
      <c r="L1179" t="n">
        <v>14</v>
      </c>
      <c r="M1179" t="n">
        <v>0.02</v>
      </c>
      <c r="N1179" t="n">
        <v>46.6</v>
      </c>
      <c r="O1179" t="s">
        <v>235</v>
      </c>
      <c r="P1179" t="s">
        <v>236</v>
      </c>
      <c r="Q1179" t="s">
        <v>237</v>
      </c>
      <c r="R1179" t="s">
        <v>231</v>
      </c>
      <c r="S1179" t="s">
        <v>232</v>
      </c>
    </row>
    <row r="1180" spans="1:19">
      <c r="A1180" s="1" t="n">
        <v>35764</v>
      </c>
      <c r="B1180" t="s">
        <v>314</v>
      </c>
      <c r="C1180" t="n">
        <v>1</v>
      </c>
      <c r="D1180" t="s">
        <v>228</v>
      </c>
      <c r="E1180" t="s">
        <v>36</v>
      </c>
      <c r="F1180" t="s">
        <v>229</v>
      </c>
      <c r="G1180" t="s">
        <v>230</v>
      </c>
      <c r="H1180" t="s">
        <v>231</v>
      </c>
      <c r="I1180" t="s">
        <v>232</v>
      </c>
      <c r="J1180" t="s">
        <v>233</v>
      </c>
      <c r="K1180" t="s">
        <v>234</v>
      </c>
      <c r="L1180" t="n">
        <v>293</v>
      </c>
      <c r="M1180" t="n">
        <v>0.21</v>
      </c>
      <c r="N1180" t="n">
        <v>20.4</v>
      </c>
      <c r="O1180" t="s">
        <v>311</v>
      </c>
      <c r="P1180" t="s">
        <v>270</v>
      </c>
      <c r="Q1180" t="s">
        <v>237</v>
      </c>
      <c r="R1180" t="s">
        <v>231</v>
      </c>
      <c r="S1180" t="s">
        <v>232</v>
      </c>
    </row>
    <row r="1181" spans="1:19">
      <c r="A1181" s="1" t="n">
        <v>35764</v>
      </c>
      <c r="B1181" t="s">
        <v>314</v>
      </c>
      <c r="C1181" t="n">
        <v>2</v>
      </c>
      <c r="D1181" t="s">
        <v>228</v>
      </c>
      <c r="E1181" t="s">
        <v>36</v>
      </c>
      <c r="F1181" t="s">
        <v>229</v>
      </c>
      <c r="G1181" t="s">
        <v>230</v>
      </c>
      <c r="H1181" t="s">
        <v>231</v>
      </c>
      <c r="I1181" t="s">
        <v>232</v>
      </c>
      <c r="J1181" t="s">
        <v>233</v>
      </c>
      <c r="K1181" t="s">
        <v>234</v>
      </c>
      <c r="L1181" t="n">
        <v>299</v>
      </c>
      <c r="M1181" t="n">
        <v>0.03</v>
      </c>
      <c r="N1181" t="n">
        <v>46.3</v>
      </c>
      <c r="O1181" t="s">
        <v>311</v>
      </c>
      <c r="P1181" t="s">
        <v>270</v>
      </c>
      <c r="Q1181" t="s">
        <v>237</v>
      </c>
      <c r="R1181" t="s">
        <v>231</v>
      </c>
      <c r="S1181" t="s">
        <v>232</v>
      </c>
    </row>
    <row r="1182" spans="1:19">
      <c r="A1182" s="1" t="n">
        <v>35764</v>
      </c>
      <c r="B1182" t="s">
        <v>314</v>
      </c>
      <c r="C1182" t="n">
        <v>3</v>
      </c>
      <c r="D1182" t="s">
        <v>228</v>
      </c>
      <c r="E1182" t="s">
        <v>36</v>
      </c>
      <c r="F1182" t="s">
        <v>229</v>
      </c>
      <c r="G1182" t="s">
        <v>230</v>
      </c>
      <c r="H1182" t="s">
        <v>231</v>
      </c>
      <c r="I1182" t="s">
        <v>232</v>
      </c>
      <c r="J1182" t="s">
        <v>233</v>
      </c>
      <c r="K1182" t="s">
        <v>234</v>
      </c>
      <c r="L1182" t="n">
        <v>170</v>
      </c>
      <c r="M1182" t="n">
        <v>0.11</v>
      </c>
      <c r="N1182" t="n">
        <v>41.8</v>
      </c>
      <c r="O1182" t="s">
        <v>311</v>
      </c>
      <c r="P1182" t="s">
        <v>270</v>
      </c>
      <c r="Q1182" t="s">
        <v>237</v>
      </c>
      <c r="R1182" t="s">
        <v>231</v>
      </c>
      <c r="S1182" t="s">
        <v>232</v>
      </c>
    </row>
    <row r="1183" spans="1:19">
      <c r="A1183" s="1" t="n">
        <v>35764</v>
      </c>
      <c r="B1183" t="s">
        <v>314</v>
      </c>
      <c r="C1183" t="n">
        <v>4</v>
      </c>
      <c r="D1183" t="s">
        <v>228</v>
      </c>
      <c r="E1183" t="s">
        <v>36</v>
      </c>
      <c r="F1183" t="s">
        <v>229</v>
      </c>
      <c r="G1183" t="s">
        <v>230</v>
      </c>
      <c r="H1183" t="s">
        <v>231</v>
      </c>
      <c r="I1183" t="s">
        <v>232</v>
      </c>
      <c r="J1183" t="s">
        <v>233</v>
      </c>
      <c r="K1183" t="s">
        <v>234</v>
      </c>
      <c r="L1183" t="n">
        <v>228</v>
      </c>
      <c r="M1183" t="n">
        <v>0.22</v>
      </c>
      <c r="N1183" t="n">
        <v>20.8</v>
      </c>
      <c r="O1183" t="s">
        <v>311</v>
      </c>
      <c r="P1183" t="s">
        <v>270</v>
      </c>
      <c r="Q1183" t="s">
        <v>237</v>
      </c>
      <c r="R1183" t="s">
        <v>231</v>
      </c>
      <c r="S1183" t="s">
        <v>232</v>
      </c>
    </row>
    <row r="1184" spans="1:19">
      <c r="A1184" s="1" t="n">
        <v>35764</v>
      </c>
      <c r="B1184" t="s">
        <v>314</v>
      </c>
      <c r="C1184" t="n">
        <v>5</v>
      </c>
      <c r="D1184" t="s">
        <v>228</v>
      </c>
      <c r="E1184" t="s">
        <v>36</v>
      </c>
      <c r="F1184" t="s">
        <v>229</v>
      </c>
      <c r="G1184" t="s">
        <v>230</v>
      </c>
      <c r="H1184" t="s">
        <v>231</v>
      </c>
      <c r="I1184" t="s">
        <v>232</v>
      </c>
      <c r="J1184" t="s">
        <v>277</v>
      </c>
      <c r="K1184" t="s">
        <v>278</v>
      </c>
      <c r="L1184" t="n">
        <v>675</v>
      </c>
      <c r="M1184" t="n">
        <v>0.11</v>
      </c>
      <c r="N1184" t="n">
        <v>46.7</v>
      </c>
      <c r="O1184" t="s">
        <v>311</v>
      </c>
      <c r="P1184" t="s">
        <v>270</v>
      </c>
      <c r="Q1184" t="s">
        <v>237</v>
      </c>
      <c r="R1184" t="s">
        <v>231</v>
      </c>
      <c r="S1184" t="s">
        <v>232</v>
      </c>
    </row>
    <row r="1185" spans="1:19">
      <c r="A1185" s="1" t="n">
        <v>35764</v>
      </c>
      <c r="B1185" t="s">
        <v>227</v>
      </c>
      <c r="C1185" t="n">
        <v>5</v>
      </c>
      <c r="D1185" t="s">
        <v>228</v>
      </c>
      <c r="E1185" t="s">
        <v>36</v>
      </c>
      <c r="F1185" t="s">
        <v>229</v>
      </c>
      <c r="G1185" t="s">
        <v>230</v>
      </c>
      <c r="H1185" t="s">
        <v>231</v>
      </c>
      <c r="I1185" t="s">
        <v>232</v>
      </c>
      <c r="J1185" t="s">
        <v>233</v>
      </c>
      <c r="K1185" t="s">
        <v>234</v>
      </c>
      <c r="L1185" t="n">
        <v>59</v>
      </c>
      <c r="M1185" t="n">
        <v>0.07000000000000001</v>
      </c>
      <c r="N1185" t="n">
        <v>21</v>
      </c>
      <c r="O1185" t="s">
        <v>235</v>
      </c>
      <c r="P1185" t="s">
        <v>236</v>
      </c>
      <c r="Q1185" t="s">
        <v>237</v>
      </c>
      <c r="R1185" t="s">
        <v>231</v>
      </c>
      <c r="S1185" t="s">
        <v>232</v>
      </c>
    </row>
    <row r="1186" spans="1:19">
      <c r="A1186" s="1" t="n">
        <v>35764</v>
      </c>
      <c r="B1186" t="s">
        <v>227</v>
      </c>
      <c r="C1186" t="n">
        <v>6</v>
      </c>
      <c r="D1186" t="s">
        <v>228</v>
      </c>
      <c r="E1186" t="s">
        <v>36</v>
      </c>
      <c r="F1186" t="s">
        <v>229</v>
      </c>
      <c r="G1186" t="s">
        <v>230</v>
      </c>
      <c r="H1186" t="s">
        <v>231</v>
      </c>
      <c r="I1186" t="s">
        <v>232</v>
      </c>
      <c r="J1186" t="s">
        <v>233</v>
      </c>
      <c r="K1186" t="s">
        <v>234</v>
      </c>
      <c r="L1186" t="n">
        <v>400</v>
      </c>
      <c r="M1186" t="n">
        <v>0.07000000000000001</v>
      </c>
      <c r="N1186" t="n">
        <v>31.8</v>
      </c>
      <c r="O1186" t="s">
        <v>235</v>
      </c>
      <c r="P1186" t="s">
        <v>236</v>
      </c>
      <c r="Q1186" t="s">
        <v>237</v>
      </c>
      <c r="R1186" t="s">
        <v>231</v>
      </c>
      <c r="S1186" t="s">
        <v>232</v>
      </c>
    </row>
    <row r="1187" spans="1:19">
      <c r="A1187" s="1" t="n">
        <v>35764</v>
      </c>
      <c r="B1187" t="s">
        <v>227</v>
      </c>
      <c r="C1187" t="n">
        <v>7</v>
      </c>
      <c r="D1187" t="s">
        <v>228</v>
      </c>
      <c r="E1187" t="s">
        <v>36</v>
      </c>
      <c r="F1187" t="s">
        <v>229</v>
      </c>
      <c r="G1187" t="s">
        <v>230</v>
      </c>
      <c r="H1187" t="s">
        <v>231</v>
      </c>
      <c r="I1187" t="s">
        <v>232</v>
      </c>
      <c r="J1187" t="s">
        <v>233</v>
      </c>
      <c r="K1187" t="s">
        <v>234</v>
      </c>
      <c r="L1187" t="n">
        <v>335</v>
      </c>
      <c r="M1187" t="n">
        <v>0.07000000000000001</v>
      </c>
      <c r="N1187" t="n">
        <v>32.3</v>
      </c>
      <c r="O1187" t="s">
        <v>235</v>
      </c>
      <c r="P1187" t="s">
        <v>236</v>
      </c>
      <c r="Q1187" t="s">
        <v>237</v>
      </c>
      <c r="R1187" t="s">
        <v>231</v>
      </c>
      <c r="S1187" t="s">
        <v>232</v>
      </c>
    </row>
    <row r="1188" spans="1:19">
      <c r="A1188" s="1" t="n">
        <v>35764</v>
      </c>
      <c r="B1188" t="s">
        <v>227</v>
      </c>
      <c r="C1188" t="n">
        <v>8</v>
      </c>
      <c r="D1188" t="s">
        <v>228</v>
      </c>
      <c r="E1188" t="s">
        <v>36</v>
      </c>
      <c r="F1188" t="s">
        <v>229</v>
      </c>
      <c r="G1188" t="s">
        <v>230</v>
      </c>
      <c r="H1188" t="s">
        <v>231</v>
      </c>
      <c r="I1188" t="s">
        <v>232</v>
      </c>
      <c r="J1188" t="s">
        <v>233</v>
      </c>
      <c r="K1188" t="s">
        <v>234</v>
      </c>
      <c r="L1188" t="n">
        <v>242</v>
      </c>
      <c r="M1188" t="n">
        <v>0.02</v>
      </c>
      <c r="N1188" t="n">
        <v>32.3</v>
      </c>
      <c r="O1188" t="s">
        <v>235</v>
      </c>
      <c r="P1188" t="s">
        <v>236</v>
      </c>
      <c r="Q1188" t="s">
        <v>237</v>
      </c>
      <c r="R1188" t="s">
        <v>231</v>
      </c>
      <c r="S1188" t="s">
        <v>232</v>
      </c>
    </row>
    <row r="1189" spans="1:19">
      <c r="A1189" s="1" t="n">
        <v>35764</v>
      </c>
      <c r="B1189" t="s">
        <v>227</v>
      </c>
      <c r="C1189" t="n">
        <v>9</v>
      </c>
      <c r="D1189" t="s">
        <v>228</v>
      </c>
      <c r="E1189" t="s">
        <v>36</v>
      </c>
      <c r="F1189" t="s">
        <v>229</v>
      </c>
      <c r="G1189" t="s">
        <v>230</v>
      </c>
      <c r="H1189" t="s">
        <v>231</v>
      </c>
      <c r="I1189" t="s">
        <v>232</v>
      </c>
      <c r="J1189" t="s">
        <v>233</v>
      </c>
      <c r="K1189" t="s">
        <v>234</v>
      </c>
      <c r="L1189" t="n">
        <v>206</v>
      </c>
      <c r="M1189" t="n">
        <v>0.02</v>
      </c>
      <c r="N1189" t="n">
        <v>46.5</v>
      </c>
      <c r="O1189" t="s">
        <v>235</v>
      </c>
      <c r="P1189" t="s">
        <v>236</v>
      </c>
      <c r="Q1189" t="s">
        <v>237</v>
      </c>
      <c r="R1189" t="s">
        <v>231</v>
      </c>
      <c r="S1189" t="s">
        <v>232</v>
      </c>
    </row>
    <row r="1190" spans="1:19">
      <c r="A1190" s="1" t="n">
        <v>35764</v>
      </c>
      <c r="B1190" t="s">
        <v>242</v>
      </c>
      <c r="C1190" t="n">
        <v>981</v>
      </c>
      <c r="D1190" t="s">
        <v>238</v>
      </c>
      <c r="E1190" t="s">
        <v>239</v>
      </c>
      <c r="F1190" t="s">
        <v>229</v>
      </c>
      <c r="G1190" t="s">
        <v>230</v>
      </c>
      <c r="H1190" t="s">
        <v>231</v>
      </c>
      <c r="I1190" t="s">
        <v>232</v>
      </c>
      <c r="J1190" t="s">
        <v>246</v>
      </c>
      <c r="K1190" t="s">
        <v>247</v>
      </c>
      <c r="L1190" t="n">
        <v>1</v>
      </c>
      <c r="M1190" t="n">
        <v>0</v>
      </c>
      <c r="N1190" t="n">
        <v>0</v>
      </c>
    </row>
    <row r="1191" spans="1:19">
      <c r="A1191" s="1" t="n">
        <v>35795</v>
      </c>
      <c r="B1191" t="s">
        <v>311</v>
      </c>
      <c r="C1191" t="n">
        <v>1</v>
      </c>
      <c r="D1191" t="s">
        <v>228</v>
      </c>
      <c r="E1191" t="s">
        <v>36</v>
      </c>
      <c r="F1191" t="s">
        <v>229</v>
      </c>
      <c r="G1191" t="s">
        <v>230</v>
      </c>
      <c r="H1191" t="s">
        <v>231</v>
      </c>
      <c r="I1191" t="s">
        <v>232</v>
      </c>
      <c r="J1191" t="s">
        <v>277</v>
      </c>
      <c r="K1191" t="s">
        <v>278</v>
      </c>
      <c r="L1191" t="n">
        <v>439</v>
      </c>
      <c r="M1191" t="n">
        <v>0.01</v>
      </c>
      <c r="N1191" t="n">
        <v>55</v>
      </c>
      <c r="O1191" t="s">
        <v>311</v>
      </c>
      <c r="P1191" t="s">
        <v>270</v>
      </c>
      <c r="Q1191" t="s">
        <v>237</v>
      </c>
      <c r="R1191" t="s">
        <v>231</v>
      </c>
      <c r="S1191" t="s">
        <v>232</v>
      </c>
    </row>
    <row r="1192" spans="1:19">
      <c r="A1192" s="1" t="n">
        <v>35795</v>
      </c>
      <c r="B1192" t="s">
        <v>311</v>
      </c>
      <c r="C1192" t="n">
        <v>2</v>
      </c>
      <c r="D1192" t="s">
        <v>228</v>
      </c>
      <c r="E1192" t="s">
        <v>36</v>
      </c>
      <c r="F1192" t="s">
        <v>229</v>
      </c>
      <c r="G1192" t="s">
        <v>230</v>
      </c>
      <c r="H1192" t="s">
        <v>231</v>
      </c>
      <c r="I1192" t="s">
        <v>232</v>
      </c>
      <c r="J1192" t="s">
        <v>233</v>
      </c>
      <c r="K1192" t="s">
        <v>234</v>
      </c>
      <c r="L1192" t="n">
        <v>303</v>
      </c>
      <c r="M1192" t="n">
        <v>0.21</v>
      </c>
      <c r="N1192" t="n">
        <v>22.8</v>
      </c>
      <c r="O1192" t="s">
        <v>311</v>
      </c>
      <c r="P1192" t="s">
        <v>270</v>
      </c>
      <c r="Q1192" t="s">
        <v>237</v>
      </c>
      <c r="R1192" t="s">
        <v>231</v>
      </c>
      <c r="S1192" t="s">
        <v>232</v>
      </c>
    </row>
    <row r="1193" spans="1:19">
      <c r="A1193" s="1" t="n">
        <v>35795</v>
      </c>
      <c r="B1193" t="s">
        <v>311</v>
      </c>
      <c r="C1193" t="n">
        <v>3</v>
      </c>
      <c r="D1193" t="s">
        <v>228</v>
      </c>
      <c r="E1193" t="s">
        <v>36</v>
      </c>
      <c r="F1193" t="s">
        <v>229</v>
      </c>
      <c r="G1193" t="s">
        <v>230</v>
      </c>
      <c r="H1193" t="s">
        <v>231</v>
      </c>
      <c r="I1193" t="s">
        <v>232</v>
      </c>
      <c r="J1193" t="s">
        <v>233</v>
      </c>
      <c r="K1193" t="s">
        <v>234</v>
      </c>
      <c r="L1193" t="n">
        <v>191</v>
      </c>
      <c r="M1193" t="n">
        <v>0.07000000000000001</v>
      </c>
      <c r="N1193" t="n">
        <v>35.2</v>
      </c>
      <c r="O1193" t="s">
        <v>311</v>
      </c>
      <c r="P1193" t="s">
        <v>270</v>
      </c>
      <c r="Q1193" t="s">
        <v>237</v>
      </c>
      <c r="R1193" t="s">
        <v>231</v>
      </c>
      <c r="S1193" t="s">
        <v>232</v>
      </c>
    </row>
    <row r="1194" spans="1:19">
      <c r="A1194" s="1" t="n">
        <v>35795</v>
      </c>
      <c r="B1194" t="s">
        <v>311</v>
      </c>
      <c r="C1194" t="n">
        <v>4</v>
      </c>
      <c r="D1194" t="s">
        <v>228</v>
      </c>
      <c r="E1194" t="s">
        <v>36</v>
      </c>
      <c r="F1194" t="s">
        <v>229</v>
      </c>
      <c r="G1194" t="s">
        <v>230</v>
      </c>
      <c r="H1194" t="s">
        <v>231</v>
      </c>
      <c r="I1194" t="s">
        <v>232</v>
      </c>
      <c r="J1194" t="s">
        <v>233</v>
      </c>
      <c r="K1194" t="s">
        <v>234</v>
      </c>
      <c r="L1194" t="n">
        <v>182</v>
      </c>
      <c r="M1194" t="n">
        <v>0.09</v>
      </c>
      <c r="N1194" t="n">
        <v>33.2</v>
      </c>
      <c r="O1194" t="s">
        <v>311</v>
      </c>
      <c r="P1194" t="s">
        <v>270</v>
      </c>
      <c r="Q1194" t="s">
        <v>237</v>
      </c>
      <c r="R1194" t="s">
        <v>231</v>
      </c>
      <c r="S1194" t="s">
        <v>232</v>
      </c>
    </row>
    <row r="1195" spans="1:19">
      <c r="A1195" s="1" t="n">
        <v>35795</v>
      </c>
      <c r="B1195" t="s">
        <v>311</v>
      </c>
      <c r="C1195" t="n">
        <v>5</v>
      </c>
      <c r="D1195" t="s">
        <v>228</v>
      </c>
      <c r="E1195" t="s">
        <v>36</v>
      </c>
      <c r="F1195" t="s">
        <v>229</v>
      </c>
      <c r="G1195" t="s">
        <v>230</v>
      </c>
      <c r="H1195" t="s">
        <v>231</v>
      </c>
      <c r="I1195" t="s">
        <v>232</v>
      </c>
      <c r="J1195" t="s">
        <v>233</v>
      </c>
      <c r="K1195" t="s">
        <v>234</v>
      </c>
      <c r="L1195" t="n">
        <v>300</v>
      </c>
      <c r="M1195" t="n">
        <v>0.03</v>
      </c>
      <c r="N1195" t="n">
        <v>45.8</v>
      </c>
      <c r="O1195" t="s">
        <v>311</v>
      </c>
      <c r="P1195" t="s">
        <v>270</v>
      </c>
      <c r="Q1195" t="s">
        <v>237</v>
      </c>
      <c r="R1195" t="s">
        <v>231</v>
      </c>
      <c r="S1195" t="s">
        <v>232</v>
      </c>
    </row>
    <row r="1196" spans="1:19">
      <c r="A1196" s="1" t="n">
        <v>35795</v>
      </c>
      <c r="B1196" t="s">
        <v>227</v>
      </c>
      <c r="C1196" t="n">
        <v>8</v>
      </c>
      <c r="D1196" t="s">
        <v>228</v>
      </c>
      <c r="E1196" t="s">
        <v>36</v>
      </c>
      <c r="F1196" t="s">
        <v>229</v>
      </c>
      <c r="G1196" t="s">
        <v>230</v>
      </c>
      <c r="H1196" t="s">
        <v>231</v>
      </c>
      <c r="I1196" t="s">
        <v>232</v>
      </c>
      <c r="J1196" t="s">
        <v>265</v>
      </c>
      <c r="K1196" t="s">
        <v>266</v>
      </c>
      <c r="L1196" t="n">
        <v>151</v>
      </c>
      <c r="M1196" t="n">
        <v>0.2</v>
      </c>
      <c r="N1196" t="n">
        <v>39.8</v>
      </c>
      <c r="O1196" t="s">
        <v>235</v>
      </c>
      <c r="P1196" t="s">
        <v>236</v>
      </c>
      <c r="Q1196" t="s">
        <v>237</v>
      </c>
      <c r="R1196" t="s">
        <v>231</v>
      </c>
      <c r="S1196" t="s">
        <v>232</v>
      </c>
    </row>
    <row r="1197" spans="1:19">
      <c r="A1197" s="1" t="n">
        <v>35795</v>
      </c>
      <c r="B1197" t="s">
        <v>227</v>
      </c>
      <c r="C1197" t="n">
        <v>9</v>
      </c>
      <c r="D1197" t="s">
        <v>228</v>
      </c>
      <c r="E1197" t="s">
        <v>36</v>
      </c>
      <c r="F1197" t="s">
        <v>229</v>
      </c>
      <c r="G1197" t="s">
        <v>230</v>
      </c>
      <c r="H1197" t="s">
        <v>231</v>
      </c>
      <c r="I1197" t="s">
        <v>232</v>
      </c>
      <c r="J1197" t="s">
        <v>265</v>
      </c>
      <c r="K1197" t="s">
        <v>266</v>
      </c>
      <c r="L1197" t="n">
        <v>239</v>
      </c>
      <c r="M1197" t="n">
        <v>0.2</v>
      </c>
      <c r="N1197" t="n">
        <v>40</v>
      </c>
      <c r="O1197" t="s">
        <v>235</v>
      </c>
      <c r="P1197" t="s">
        <v>236</v>
      </c>
      <c r="Q1197" t="s">
        <v>237</v>
      </c>
      <c r="R1197" t="s">
        <v>231</v>
      </c>
      <c r="S1197" t="s">
        <v>232</v>
      </c>
    </row>
    <row r="1198" spans="1:19">
      <c r="A1198" s="1" t="n">
        <v>35795</v>
      </c>
      <c r="B1198" t="s">
        <v>227</v>
      </c>
      <c r="C1198" t="n">
        <v>10</v>
      </c>
      <c r="D1198" t="s">
        <v>228</v>
      </c>
      <c r="E1198" t="s">
        <v>36</v>
      </c>
      <c r="F1198" t="s">
        <v>229</v>
      </c>
      <c r="G1198" t="s">
        <v>230</v>
      </c>
      <c r="H1198" t="s">
        <v>231</v>
      </c>
      <c r="I1198" t="s">
        <v>232</v>
      </c>
      <c r="J1198" t="s">
        <v>233</v>
      </c>
      <c r="K1198" t="s">
        <v>234</v>
      </c>
      <c r="L1198" t="n">
        <v>385</v>
      </c>
      <c r="M1198" t="n">
        <v>0.1</v>
      </c>
      <c r="N1198" t="n">
        <v>34.9</v>
      </c>
      <c r="O1198" t="s">
        <v>235</v>
      </c>
      <c r="P1198" t="s">
        <v>236</v>
      </c>
      <c r="Q1198" t="s">
        <v>237</v>
      </c>
      <c r="R1198" t="s">
        <v>231</v>
      </c>
      <c r="S1198" t="s">
        <v>232</v>
      </c>
    </row>
    <row r="1199" spans="1:19">
      <c r="A1199" s="1" t="n">
        <v>35795</v>
      </c>
      <c r="B1199" t="s">
        <v>227</v>
      </c>
      <c r="C1199" t="n">
        <v>11</v>
      </c>
      <c r="D1199" t="s">
        <v>228</v>
      </c>
      <c r="E1199" t="s">
        <v>36</v>
      </c>
      <c r="F1199" t="s">
        <v>229</v>
      </c>
      <c r="G1199" t="s">
        <v>230</v>
      </c>
      <c r="H1199" t="s">
        <v>231</v>
      </c>
      <c r="I1199" t="s">
        <v>232</v>
      </c>
      <c r="J1199" t="s">
        <v>233</v>
      </c>
      <c r="K1199" t="s">
        <v>234</v>
      </c>
      <c r="L1199" t="n">
        <v>420</v>
      </c>
      <c r="M1199" t="n">
        <v>0.07000000000000001</v>
      </c>
      <c r="N1199" t="n">
        <v>32.1</v>
      </c>
      <c r="O1199" t="s">
        <v>235</v>
      </c>
      <c r="P1199" t="s">
        <v>236</v>
      </c>
      <c r="Q1199" t="s">
        <v>237</v>
      </c>
      <c r="R1199" t="s">
        <v>231</v>
      </c>
      <c r="S1199" t="s">
        <v>232</v>
      </c>
    </row>
    <row r="1200" spans="1:19">
      <c r="A1200" s="1" t="n">
        <v>35795</v>
      </c>
      <c r="B1200" t="s">
        <v>227</v>
      </c>
      <c r="C1200" t="n">
        <v>12</v>
      </c>
      <c r="D1200" t="s">
        <v>228</v>
      </c>
      <c r="E1200" t="s">
        <v>36</v>
      </c>
      <c r="F1200" t="s">
        <v>229</v>
      </c>
      <c r="G1200" t="s">
        <v>230</v>
      </c>
      <c r="H1200" t="s">
        <v>231</v>
      </c>
      <c r="I1200" t="s">
        <v>232</v>
      </c>
      <c r="J1200" t="s">
        <v>233</v>
      </c>
      <c r="K1200" t="s">
        <v>234</v>
      </c>
      <c r="L1200" t="n">
        <v>322</v>
      </c>
      <c r="M1200" t="n">
        <v>0.02</v>
      </c>
      <c r="N1200" t="n">
        <v>46.4</v>
      </c>
      <c r="O1200" t="s">
        <v>235</v>
      </c>
      <c r="P1200" t="s">
        <v>236</v>
      </c>
      <c r="Q1200" t="s">
        <v>237</v>
      </c>
      <c r="R1200" t="s">
        <v>231</v>
      </c>
      <c r="S1200" t="s">
        <v>232</v>
      </c>
    </row>
    <row r="1201" spans="1:19">
      <c r="A1201" s="1" t="n">
        <v>35795</v>
      </c>
      <c r="B1201" t="s">
        <v>227</v>
      </c>
      <c r="C1201" t="n">
        <v>38</v>
      </c>
      <c r="D1201" t="s">
        <v>257</v>
      </c>
      <c r="E1201" t="s">
        <v>258</v>
      </c>
      <c r="F1201" t="s">
        <v>229</v>
      </c>
      <c r="G1201" t="s">
        <v>230</v>
      </c>
      <c r="H1201" t="s">
        <v>231</v>
      </c>
      <c r="I1201" t="s">
        <v>232</v>
      </c>
      <c r="J1201" t="s">
        <v>233</v>
      </c>
      <c r="K1201" t="s">
        <v>234</v>
      </c>
      <c r="L1201" t="n">
        <v>95</v>
      </c>
      <c r="M1201" t="n">
        <v>0.18</v>
      </c>
      <c r="N1201" t="n">
        <v>0</v>
      </c>
    </row>
    <row r="1202" spans="1:19">
      <c r="A1202" s="1" t="n">
        <v>35826</v>
      </c>
      <c r="B1202" t="s">
        <v>311</v>
      </c>
      <c r="C1202" t="n">
        <v>1</v>
      </c>
      <c r="D1202" t="s">
        <v>228</v>
      </c>
      <c r="E1202" t="s">
        <v>36</v>
      </c>
      <c r="F1202" t="s">
        <v>229</v>
      </c>
      <c r="G1202" t="s">
        <v>230</v>
      </c>
      <c r="H1202" t="s">
        <v>231</v>
      </c>
      <c r="I1202" t="s">
        <v>232</v>
      </c>
      <c r="J1202" t="s">
        <v>233</v>
      </c>
      <c r="K1202" t="s">
        <v>234</v>
      </c>
      <c r="L1202" t="n">
        <v>402</v>
      </c>
      <c r="M1202" t="n">
        <v>0.02</v>
      </c>
      <c r="N1202" t="n">
        <v>45.6</v>
      </c>
      <c r="O1202" t="s">
        <v>311</v>
      </c>
      <c r="P1202" t="s">
        <v>270</v>
      </c>
      <c r="Q1202" t="s">
        <v>237</v>
      </c>
      <c r="R1202" t="s">
        <v>231</v>
      </c>
      <c r="S1202" t="s">
        <v>232</v>
      </c>
    </row>
    <row r="1203" spans="1:19">
      <c r="A1203" s="1" t="n">
        <v>35826</v>
      </c>
      <c r="B1203" t="s">
        <v>311</v>
      </c>
      <c r="C1203" t="n">
        <v>2</v>
      </c>
      <c r="D1203" t="s">
        <v>228</v>
      </c>
      <c r="E1203" t="s">
        <v>36</v>
      </c>
      <c r="F1203" t="s">
        <v>229</v>
      </c>
      <c r="G1203" t="s">
        <v>230</v>
      </c>
      <c r="H1203" t="s">
        <v>231</v>
      </c>
      <c r="I1203" t="s">
        <v>232</v>
      </c>
      <c r="J1203" t="s">
        <v>233</v>
      </c>
      <c r="K1203" t="s">
        <v>234</v>
      </c>
      <c r="L1203" t="n">
        <v>314</v>
      </c>
      <c r="M1203" t="n">
        <v>0.22</v>
      </c>
      <c r="N1203" t="n">
        <v>20.4</v>
      </c>
      <c r="O1203" t="s">
        <v>311</v>
      </c>
      <c r="P1203" t="s">
        <v>270</v>
      </c>
      <c r="Q1203" t="s">
        <v>237</v>
      </c>
      <c r="R1203" t="s">
        <v>231</v>
      </c>
      <c r="S1203" t="s">
        <v>232</v>
      </c>
    </row>
    <row r="1204" spans="1:19">
      <c r="A1204" s="1" t="n">
        <v>35826</v>
      </c>
      <c r="B1204" t="s">
        <v>311</v>
      </c>
      <c r="C1204" t="n">
        <v>3</v>
      </c>
      <c r="D1204" t="s">
        <v>228</v>
      </c>
      <c r="E1204" t="s">
        <v>36</v>
      </c>
      <c r="F1204" t="s">
        <v>229</v>
      </c>
      <c r="G1204" t="s">
        <v>230</v>
      </c>
      <c r="H1204" t="s">
        <v>231</v>
      </c>
      <c r="I1204" t="s">
        <v>232</v>
      </c>
      <c r="J1204" t="s">
        <v>233</v>
      </c>
      <c r="K1204" t="s">
        <v>234</v>
      </c>
      <c r="L1204" t="n">
        <v>304</v>
      </c>
      <c r="M1204" t="n">
        <v>0.22</v>
      </c>
      <c r="N1204" t="n">
        <v>20.6</v>
      </c>
      <c r="O1204" t="s">
        <v>311</v>
      </c>
      <c r="P1204" t="s">
        <v>270</v>
      </c>
      <c r="Q1204" t="s">
        <v>237</v>
      </c>
      <c r="R1204" t="s">
        <v>231</v>
      </c>
      <c r="S1204" t="s">
        <v>232</v>
      </c>
    </row>
    <row r="1205" spans="1:19">
      <c r="A1205" s="1" t="n">
        <v>35826</v>
      </c>
      <c r="B1205" t="s">
        <v>311</v>
      </c>
      <c r="C1205" t="n">
        <v>4</v>
      </c>
      <c r="D1205" t="s">
        <v>228</v>
      </c>
      <c r="E1205" t="s">
        <v>36</v>
      </c>
      <c r="F1205" t="s">
        <v>229</v>
      </c>
      <c r="G1205" t="s">
        <v>230</v>
      </c>
      <c r="H1205" t="s">
        <v>231</v>
      </c>
      <c r="I1205" t="s">
        <v>232</v>
      </c>
      <c r="J1205" t="s">
        <v>261</v>
      </c>
      <c r="K1205" t="s">
        <v>262</v>
      </c>
      <c r="L1205" t="n">
        <v>349</v>
      </c>
      <c r="M1205" t="n">
        <v>0.03</v>
      </c>
      <c r="N1205" t="n">
        <v>44.8</v>
      </c>
      <c r="O1205" t="s">
        <v>311</v>
      </c>
      <c r="P1205" t="s">
        <v>270</v>
      </c>
      <c r="Q1205" t="s">
        <v>237</v>
      </c>
      <c r="R1205" t="s">
        <v>231</v>
      </c>
      <c r="S1205" t="s">
        <v>232</v>
      </c>
    </row>
    <row r="1206" spans="1:19">
      <c r="A1206" s="1" t="n">
        <v>35826</v>
      </c>
      <c r="B1206" t="s">
        <v>227</v>
      </c>
      <c r="C1206" t="n">
        <v>5</v>
      </c>
      <c r="D1206" t="s">
        <v>228</v>
      </c>
      <c r="E1206" t="s">
        <v>36</v>
      </c>
      <c r="F1206" t="s">
        <v>229</v>
      </c>
      <c r="G1206" t="s">
        <v>230</v>
      </c>
      <c r="H1206" t="s">
        <v>231</v>
      </c>
      <c r="I1206" t="s">
        <v>232</v>
      </c>
      <c r="J1206" t="s">
        <v>318</v>
      </c>
      <c r="K1206" t="s">
        <v>319</v>
      </c>
      <c r="L1206" t="n">
        <v>197</v>
      </c>
      <c r="M1206" t="n">
        <v>0.1</v>
      </c>
      <c r="N1206" t="n">
        <v>36.9</v>
      </c>
      <c r="O1206" t="s">
        <v>235</v>
      </c>
      <c r="P1206" t="s">
        <v>236</v>
      </c>
      <c r="Q1206" t="s">
        <v>237</v>
      </c>
      <c r="R1206" t="s">
        <v>231</v>
      </c>
      <c r="S1206" t="s">
        <v>232</v>
      </c>
    </row>
    <row r="1207" spans="1:19">
      <c r="A1207" s="1" t="n">
        <v>35826</v>
      </c>
      <c r="B1207" t="s">
        <v>227</v>
      </c>
      <c r="C1207" t="n">
        <v>6</v>
      </c>
      <c r="D1207" t="s">
        <v>228</v>
      </c>
      <c r="E1207" t="s">
        <v>36</v>
      </c>
      <c r="F1207" t="s">
        <v>229</v>
      </c>
      <c r="G1207" t="s">
        <v>230</v>
      </c>
      <c r="H1207" t="s">
        <v>231</v>
      </c>
      <c r="I1207" t="s">
        <v>232</v>
      </c>
      <c r="J1207" t="s">
        <v>267</v>
      </c>
      <c r="K1207" t="s">
        <v>268</v>
      </c>
      <c r="L1207" t="n">
        <v>428</v>
      </c>
      <c r="M1207" t="n">
        <v>0.1</v>
      </c>
      <c r="N1207" t="n">
        <v>39.4</v>
      </c>
      <c r="O1207" t="s">
        <v>235</v>
      </c>
      <c r="P1207" t="s">
        <v>236</v>
      </c>
      <c r="Q1207" t="s">
        <v>237</v>
      </c>
      <c r="R1207" t="s">
        <v>231</v>
      </c>
      <c r="S1207" t="s">
        <v>232</v>
      </c>
    </row>
    <row r="1208" spans="1:19">
      <c r="A1208" s="1" t="n">
        <v>35826</v>
      </c>
      <c r="B1208" t="s">
        <v>227</v>
      </c>
      <c r="C1208" t="n">
        <v>7</v>
      </c>
      <c r="D1208" t="s">
        <v>228</v>
      </c>
      <c r="E1208" t="s">
        <v>36</v>
      </c>
      <c r="F1208" t="s">
        <v>229</v>
      </c>
      <c r="G1208" t="s">
        <v>230</v>
      </c>
      <c r="H1208" t="s">
        <v>231</v>
      </c>
      <c r="I1208" t="s">
        <v>232</v>
      </c>
      <c r="J1208" t="s">
        <v>265</v>
      </c>
      <c r="K1208" t="s">
        <v>266</v>
      </c>
      <c r="L1208" t="n">
        <v>399</v>
      </c>
      <c r="M1208" t="n">
        <v>0.2</v>
      </c>
      <c r="N1208" t="n">
        <v>38.2</v>
      </c>
      <c r="O1208" t="s">
        <v>235</v>
      </c>
      <c r="P1208" t="s">
        <v>236</v>
      </c>
      <c r="Q1208" t="s">
        <v>237</v>
      </c>
      <c r="R1208" t="s">
        <v>231</v>
      </c>
      <c r="S1208" t="s">
        <v>232</v>
      </c>
    </row>
    <row r="1209" spans="1:19">
      <c r="A1209" s="1" t="n">
        <v>35826</v>
      </c>
      <c r="B1209" t="s">
        <v>227</v>
      </c>
      <c r="C1209" t="n">
        <v>8</v>
      </c>
      <c r="D1209" t="s">
        <v>228</v>
      </c>
      <c r="E1209" t="s">
        <v>36</v>
      </c>
      <c r="F1209" t="s">
        <v>229</v>
      </c>
      <c r="G1209" t="s">
        <v>230</v>
      </c>
      <c r="H1209" t="s">
        <v>231</v>
      </c>
      <c r="I1209" t="s">
        <v>232</v>
      </c>
      <c r="J1209" t="s">
        <v>318</v>
      </c>
      <c r="K1209" t="s">
        <v>319</v>
      </c>
      <c r="L1209" t="n">
        <v>427</v>
      </c>
      <c r="M1209" t="n">
        <v>0.1</v>
      </c>
      <c r="N1209" t="n">
        <v>40.6</v>
      </c>
      <c r="O1209" t="s">
        <v>235</v>
      </c>
      <c r="P1209" t="s">
        <v>236</v>
      </c>
      <c r="Q1209" t="s">
        <v>237</v>
      </c>
      <c r="R1209" t="s">
        <v>231</v>
      </c>
      <c r="S1209" t="s">
        <v>232</v>
      </c>
    </row>
    <row r="1210" spans="1:19">
      <c r="A1210" s="1" t="n">
        <v>35826</v>
      </c>
      <c r="B1210" t="s">
        <v>227</v>
      </c>
      <c r="C1210" t="n">
        <v>59</v>
      </c>
      <c r="D1210" t="s">
        <v>272</v>
      </c>
      <c r="E1210" t="s">
        <v>273</v>
      </c>
      <c r="F1210" t="s">
        <v>229</v>
      </c>
      <c r="G1210" t="s">
        <v>230</v>
      </c>
      <c r="H1210" t="s">
        <v>231</v>
      </c>
      <c r="I1210" t="s">
        <v>232</v>
      </c>
      <c r="J1210" t="s">
        <v>233</v>
      </c>
      <c r="K1210" t="s">
        <v>234</v>
      </c>
      <c r="L1210" t="n">
        <v>97</v>
      </c>
      <c r="M1210" t="n">
        <v>1.8</v>
      </c>
      <c r="N1210" t="n">
        <v>0</v>
      </c>
    </row>
    <row r="1211" spans="1:19">
      <c r="A1211" s="1" t="n">
        <v>35854</v>
      </c>
      <c r="B1211" t="s">
        <v>311</v>
      </c>
      <c r="C1211" t="n">
        <v>1</v>
      </c>
      <c r="D1211" t="s">
        <v>228</v>
      </c>
      <c r="E1211" t="s">
        <v>36</v>
      </c>
      <c r="F1211" t="s">
        <v>229</v>
      </c>
      <c r="G1211" t="s">
        <v>230</v>
      </c>
      <c r="H1211" t="s">
        <v>231</v>
      </c>
      <c r="I1211" t="s">
        <v>232</v>
      </c>
      <c r="J1211" t="s">
        <v>265</v>
      </c>
      <c r="K1211" t="s">
        <v>266</v>
      </c>
      <c r="L1211" t="n">
        <v>179</v>
      </c>
      <c r="M1211" t="n">
        <v>0.39</v>
      </c>
      <c r="N1211" t="n">
        <v>40.3</v>
      </c>
      <c r="O1211" t="s">
        <v>311</v>
      </c>
      <c r="P1211" t="s">
        <v>270</v>
      </c>
      <c r="Q1211" t="s">
        <v>237</v>
      </c>
      <c r="R1211" t="s">
        <v>231</v>
      </c>
      <c r="S1211" t="s">
        <v>232</v>
      </c>
    </row>
    <row r="1212" spans="1:19">
      <c r="A1212" s="1" t="n">
        <v>35854</v>
      </c>
      <c r="B1212" t="s">
        <v>311</v>
      </c>
      <c r="C1212" t="n">
        <v>2</v>
      </c>
      <c r="D1212" t="s">
        <v>228</v>
      </c>
      <c r="E1212" t="s">
        <v>36</v>
      </c>
      <c r="F1212" t="s">
        <v>229</v>
      </c>
      <c r="G1212" t="s">
        <v>230</v>
      </c>
      <c r="H1212" t="s">
        <v>231</v>
      </c>
      <c r="I1212" t="s">
        <v>232</v>
      </c>
      <c r="J1212" t="s">
        <v>277</v>
      </c>
      <c r="K1212" t="s">
        <v>278</v>
      </c>
      <c r="L1212" t="n">
        <v>1349</v>
      </c>
      <c r="M1212" t="n">
        <v>0.05</v>
      </c>
      <c r="N1212" t="n">
        <v>47.6</v>
      </c>
      <c r="O1212" t="s">
        <v>311</v>
      </c>
      <c r="P1212" t="s">
        <v>270</v>
      </c>
      <c r="Q1212" t="s">
        <v>237</v>
      </c>
      <c r="R1212" t="s">
        <v>231</v>
      </c>
      <c r="S1212" t="s">
        <v>232</v>
      </c>
    </row>
    <row r="1213" spans="1:19">
      <c r="A1213" s="1" t="n">
        <v>35854</v>
      </c>
      <c r="B1213" t="s">
        <v>227</v>
      </c>
      <c r="C1213" t="n">
        <v>4</v>
      </c>
      <c r="D1213" t="s">
        <v>228</v>
      </c>
      <c r="E1213" t="s">
        <v>36</v>
      </c>
      <c r="F1213" t="s">
        <v>229</v>
      </c>
      <c r="G1213" t="s">
        <v>230</v>
      </c>
      <c r="H1213" t="s">
        <v>231</v>
      </c>
      <c r="I1213" t="s">
        <v>232</v>
      </c>
      <c r="J1213" t="s">
        <v>267</v>
      </c>
      <c r="K1213" t="s">
        <v>268</v>
      </c>
      <c r="L1213" t="n">
        <v>473</v>
      </c>
      <c r="M1213" t="n">
        <v>0.01</v>
      </c>
      <c r="N1213" t="n">
        <v>39.4</v>
      </c>
      <c r="O1213" t="s">
        <v>235</v>
      </c>
      <c r="P1213" t="s">
        <v>236</v>
      </c>
      <c r="Q1213" t="s">
        <v>237</v>
      </c>
      <c r="R1213" t="s">
        <v>231</v>
      </c>
      <c r="S1213" t="s">
        <v>232</v>
      </c>
    </row>
    <row r="1214" spans="1:19">
      <c r="A1214" s="1" t="n">
        <v>35854</v>
      </c>
      <c r="B1214" t="s">
        <v>242</v>
      </c>
      <c r="C1214" t="n">
        <v>769</v>
      </c>
      <c r="D1214" t="s">
        <v>288</v>
      </c>
      <c r="E1214" t="s">
        <v>289</v>
      </c>
      <c r="F1214" t="s">
        <v>229</v>
      </c>
      <c r="G1214" t="s">
        <v>230</v>
      </c>
      <c r="H1214" t="s">
        <v>231</v>
      </c>
      <c r="I1214" t="s">
        <v>232</v>
      </c>
      <c r="J1214" t="s">
        <v>277</v>
      </c>
      <c r="K1214" t="s">
        <v>278</v>
      </c>
      <c r="L1214" t="n">
        <v>235</v>
      </c>
      <c r="M1214" t="n">
        <v>0</v>
      </c>
      <c r="N1214" t="n">
        <v>0</v>
      </c>
    </row>
    <row r="1215" spans="1:19">
      <c r="A1215" s="1" t="n">
        <v>35885</v>
      </c>
      <c r="B1215" t="s">
        <v>311</v>
      </c>
      <c r="C1215" t="n">
        <v>1</v>
      </c>
      <c r="D1215" t="s">
        <v>228</v>
      </c>
      <c r="E1215" t="s">
        <v>36</v>
      </c>
      <c r="F1215" t="s">
        <v>229</v>
      </c>
      <c r="G1215" t="s">
        <v>230</v>
      </c>
      <c r="H1215" t="s">
        <v>231</v>
      </c>
      <c r="I1215" t="s">
        <v>232</v>
      </c>
      <c r="J1215" t="s">
        <v>233</v>
      </c>
      <c r="K1215" t="s">
        <v>234</v>
      </c>
      <c r="L1215" t="n">
        <v>257</v>
      </c>
      <c r="M1215" t="n">
        <v>0.23</v>
      </c>
      <c r="N1215" t="n">
        <v>21</v>
      </c>
      <c r="O1215" t="s">
        <v>311</v>
      </c>
      <c r="P1215" t="s">
        <v>270</v>
      </c>
      <c r="Q1215" t="s">
        <v>237</v>
      </c>
      <c r="R1215" t="s">
        <v>231</v>
      </c>
      <c r="S1215" t="s">
        <v>232</v>
      </c>
    </row>
    <row r="1216" spans="1:19">
      <c r="A1216" s="1" t="n">
        <v>35885</v>
      </c>
      <c r="B1216" t="s">
        <v>311</v>
      </c>
      <c r="C1216" t="n">
        <v>2</v>
      </c>
      <c r="D1216" t="s">
        <v>228</v>
      </c>
      <c r="E1216" t="s">
        <v>36</v>
      </c>
      <c r="F1216" t="s">
        <v>229</v>
      </c>
      <c r="G1216" t="s">
        <v>230</v>
      </c>
      <c r="H1216" t="s">
        <v>231</v>
      </c>
      <c r="I1216" t="s">
        <v>232</v>
      </c>
      <c r="J1216" t="s">
        <v>261</v>
      </c>
      <c r="K1216" t="s">
        <v>262</v>
      </c>
      <c r="L1216" t="n">
        <v>302</v>
      </c>
      <c r="M1216" t="n">
        <v>0.03</v>
      </c>
      <c r="N1216" t="n">
        <v>44.8</v>
      </c>
      <c r="O1216" t="s">
        <v>311</v>
      </c>
      <c r="P1216" t="s">
        <v>270</v>
      </c>
      <c r="Q1216" t="s">
        <v>237</v>
      </c>
      <c r="R1216" t="s">
        <v>231</v>
      </c>
      <c r="S1216" t="s">
        <v>232</v>
      </c>
    </row>
    <row r="1217" spans="1:19">
      <c r="A1217" s="1" t="n">
        <v>35885</v>
      </c>
      <c r="B1217" t="s">
        <v>311</v>
      </c>
      <c r="C1217" t="n">
        <v>3</v>
      </c>
      <c r="D1217" t="s">
        <v>228</v>
      </c>
      <c r="E1217" t="s">
        <v>36</v>
      </c>
      <c r="F1217" t="s">
        <v>229</v>
      </c>
      <c r="G1217" t="s">
        <v>230</v>
      </c>
      <c r="H1217" t="s">
        <v>231</v>
      </c>
      <c r="I1217" t="s">
        <v>232</v>
      </c>
      <c r="J1217" t="s">
        <v>233</v>
      </c>
      <c r="K1217" t="s">
        <v>234</v>
      </c>
      <c r="L1217" t="n">
        <v>203</v>
      </c>
      <c r="M1217" t="n">
        <v>0.08</v>
      </c>
      <c r="N1217" t="n">
        <v>40.3</v>
      </c>
      <c r="O1217" t="s">
        <v>311</v>
      </c>
      <c r="P1217" t="s">
        <v>270</v>
      </c>
      <c r="Q1217" t="s">
        <v>237</v>
      </c>
      <c r="R1217" t="s">
        <v>231</v>
      </c>
      <c r="S1217" t="s">
        <v>232</v>
      </c>
    </row>
    <row r="1218" spans="1:19">
      <c r="A1218" s="1" t="n">
        <v>35885</v>
      </c>
      <c r="B1218" t="s">
        <v>311</v>
      </c>
      <c r="C1218" t="n">
        <v>4</v>
      </c>
      <c r="D1218" t="s">
        <v>228</v>
      </c>
      <c r="E1218" t="s">
        <v>36</v>
      </c>
      <c r="F1218" t="s">
        <v>229</v>
      </c>
      <c r="G1218" t="s">
        <v>230</v>
      </c>
      <c r="H1218" t="s">
        <v>231</v>
      </c>
      <c r="I1218" t="s">
        <v>232</v>
      </c>
      <c r="J1218" t="s">
        <v>233</v>
      </c>
      <c r="K1218" t="s">
        <v>234</v>
      </c>
      <c r="L1218" t="n">
        <v>348</v>
      </c>
      <c r="M1218" t="n">
        <v>0.21</v>
      </c>
      <c r="N1218" t="n">
        <v>20.3</v>
      </c>
      <c r="O1218" t="s">
        <v>311</v>
      </c>
      <c r="P1218" t="s">
        <v>270</v>
      </c>
      <c r="Q1218" t="s">
        <v>237</v>
      </c>
      <c r="R1218" t="s">
        <v>231</v>
      </c>
      <c r="S1218" t="s">
        <v>232</v>
      </c>
    </row>
    <row r="1219" spans="1:19">
      <c r="A1219" s="1" t="n">
        <v>35885</v>
      </c>
      <c r="B1219" t="s">
        <v>311</v>
      </c>
      <c r="C1219" t="n">
        <v>5</v>
      </c>
      <c r="D1219" t="s">
        <v>228</v>
      </c>
      <c r="E1219" t="s">
        <v>36</v>
      </c>
      <c r="F1219" t="s">
        <v>229</v>
      </c>
      <c r="G1219" t="s">
        <v>230</v>
      </c>
      <c r="H1219" t="s">
        <v>231</v>
      </c>
      <c r="I1219" t="s">
        <v>232</v>
      </c>
      <c r="J1219" t="s">
        <v>277</v>
      </c>
      <c r="K1219" t="s">
        <v>278</v>
      </c>
      <c r="L1219" t="n">
        <v>352</v>
      </c>
      <c r="M1219" t="n">
        <v>0.03</v>
      </c>
      <c r="N1219" t="n">
        <v>39.1</v>
      </c>
      <c r="O1219" t="s">
        <v>311</v>
      </c>
      <c r="P1219" t="s">
        <v>270</v>
      </c>
      <c r="Q1219" t="s">
        <v>237</v>
      </c>
      <c r="R1219" t="s">
        <v>231</v>
      </c>
      <c r="S1219" t="s">
        <v>232</v>
      </c>
    </row>
    <row r="1220" spans="1:19">
      <c r="A1220" s="1" t="n">
        <v>35885</v>
      </c>
      <c r="B1220" t="s">
        <v>227</v>
      </c>
      <c r="C1220" t="n">
        <v>8</v>
      </c>
      <c r="D1220" t="s">
        <v>228</v>
      </c>
      <c r="E1220" t="s">
        <v>36</v>
      </c>
      <c r="F1220" t="s">
        <v>229</v>
      </c>
      <c r="G1220" t="s">
        <v>230</v>
      </c>
      <c r="H1220" t="s">
        <v>231</v>
      </c>
      <c r="I1220" t="s">
        <v>232</v>
      </c>
      <c r="J1220" t="s">
        <v>267</v>
      </c>
      <c r="K1220" t="s">
        <v>268</v>
      </c>
      <c r="L1220" t="n">
        <v>500</v>
      </c>
      <c r="M1220" t="n">
        <v>0.01</v>
      </c>
      <c r="N1220" t="n">
        <v>39</v>
      </c>
      <c r="O1220" t="s">
        <v>235</v>
      </c>
      <c r="P1220" t="s">
        <v>236</v>
      </c>
      <c r="Q1220" t="s">
        <v>237</v>
      </c>
      <c r="R1220" t="s">
        <v>231</v>
      </c>
      <c r="S1220" t="s">
        <v>232</v>
      </c>
    </row>
    <row r="1221" spans="1:19">
      <c r="A1221" s="1" t="n">
        <v>35885</v>
      </c>
      <c r="B1221" t="s">
        <v>227</v>
      </c>
      <c r="C1221" t="n">
        <v>9</v>
      </c>
      <c r="D1221" t="s">
        <v>228</v>
      </c>
      <c r="E1221" t="s">
        <v>36</v>
      </c>
      <c r="F1221" t="s">
        <v>229</v>
      </c>
      <c r="G1221" t="s">
        <v>230</v>
      </c>
      <c r="H1221" t="s">
        <v>231</v>
      </c>
      <c r="I1221" t="s">
        <v>232</v>
      </c>
      <c r="J1221" t="s">
        <v>267</v>
      </c>
      <c r="K1221" t="s">
        <v>268</v>
      </c>
      <c r="L1221" t="n">
        <v>198</v>
      </c>
      <c r="M1221" t="n">
        <v>0.01</v>
      </c>
      <c r="N1221" t="n">
        <v>39</v>
      </c>
      <c r="O1221" t="s">
        <v>235</v>
      </c>
      <c r="P1221" t="s">
        <v>236</v>
      </c>
      <c r="Q1221" t="s">
        <v>237</v>
      </c>
      <c r="R1221" t="s">
        <v>231</v>
      </c>
      <c r="S1221" t="s">
        <v>232</v>
      </c>
    </row>
    <row r="1222" spans="1:19">
      <c r="A1222" s="1" t="n">
        <v>35885</v>
      </c>
      <c r="B1222" t="s">
        <v>227</v>
      </c>
      <c r="C1222" t="n">
        <v>10</v>
      </c>
      <c r="D1222" t="s">
        <v>228</v>
      </c>
      <c r="E1222" t="s">
        <v>36</v>
      </c>
      <c r="F1222" t="s">
        <v>229</v>
      </c>
      <c r="G1222" t="s">
        <v>230</v>
      </c>
      <c r="H1222" t="s">
        <v>231</v>
      </c>
      <c r="I1222" t="s">
        <v>232</v>
      </c>
      <c r="J1222" t="s">
        <v>267</v>
      </c>
      <c r="K1222" t="s">
        <v>268</v>
      </c>
      <c r="L1222" t="n">
        <v>610</v>
      </c>
      <c r="M1222" t="n">
        <v>0.01</v>
      </c>
      <c r="N1222" t="n">
        <v>39.2</v>
      </c>
      <c r="O1222" t="s">
        <v>235</v>
      </c>
      <c r="P1222" t="s">
        <v>236</v>
      </c>
      <c r="Q1222" t="s">
        <v>237</v>
      </c>
      <c r="R1222" t="s">
        <v>231</v>
      </c>
      <c r="S1222" t="s">
        <v>232</v>
      </c>
    </row>
    <row r="1223" spans="1:19">
      <c r="A1223" s="1" t="n">
        <v>35885</v>
      </c>
      <c r="B1223" t="s">
        <v>227</v>
      </c>
      <c r="C1223" t="n">
        <v>11</v>
      </c>
      <c r="D1223" t="s">
        <v>228</v>
      </c>
      <c r="E1223" t="s">
        <v>36</v>
      </c>
      <c r="F1223" t="s">
        <v>229</v>
      </c>
      <c r="G1223" t="s">
        <v>230</v>
      </c>
      <c r="H1223" t="s">
        <v>231</v>
      </c>
      <c r="I1223" t="s">
        <v>232</v>
      </c>
      <c r="J1223" t="s">
        <v>233</v>
      </c>
      <c r="K1223" t="s">
        <v>234</v>
      </c>
      <c r="L1223" t="n">
        <v>213</v>
      </c>
      <c r="M1223" t="n">
        <v>0.07000000000000001</v>
      </c>
      <c r="N1223" t="n">
        <v>32.2</v>
      </c>
      <c r="O1223" t="s">
        <v>235</v>
      </c>
      <c r="P1223" t="s">
        <v>236</v>
      </c>
      <c r="Q1223" t="s">
        <v>237</v>
      </c>
      <c r="R1223" t="s">
        <v>231</v>
      </c>
      <c r="S1223" t="s">
        <v>232</v>
      </c>
    </row>
    <row r="1224" spans="1:19">
      <c r="A1224" s="1" t="n">
        <v>35885</v>
      </c>
      <c r="B1224" t="s">
        <v>227</v>
      </c>
      <c r="C1224" t="n">
        <v>50</v>
      </c>
      <c r="D1224" t="s">
        <v>315</v>
      </c>
      <c r="E1224" t="s">
        <v>316</v>
      </c>
      <c r="F1224" t="s">
        <v>229</v>
      </c>
      <c r="G1224" t="s">
        <v>230</v>
      </c>
      <c r="H1224" t="s">
        <v>231</v>
      </c>
      <c r="I1224" t="s">
        <v>232</v>
      </c>
      <c r="J1224" t="s">
        <v>233</v>
      </c>
      <c r="K1224" t="s">
        <v>234</v>
      </c>
      <c r="L1224" t="n">
        <v>100</v>
      </c>
      <c r="M1224" t="n">
        <v>0</v>
      </c>
      <c r="N1224" t="n">
        <v>0</v>
      </c>
      <c r="O1224" t="s">
        <v>235</v>
      </c>
      <c r="P1224" t="s">
        <v>236</v>
      </c>
      <c r="Q1224" t="s">
        <v>237</v>
      </c>
      <c r="R1224" t="s">
        <v>231</v>
      </c>
      <c r="S1224" t="s">
        <v>232</v>
      </c>
    </row>
    <row r="1225" spans="1:19">
      <c r="A1225" s="1" t="n">
        <v>35885</v>
      </c>
      <c r="B1225" t="s">
        <v>242</v>
      </c>
      <c r="C1225" t="n">
        <v>629</v>
      </c>
      <c r="D1225" t="s">
        <v>288</v>
      </c>
      <c r="E1225" t="s">
        <v>289</v>
      </c>
      <c r="F1225" t="s">
        <v>229</v>
      </c>
      <c r="G1225" t="s">
        <v>230</v>
      </c>
      <c r="H1225" t="s">
        <v>231</v>
      </c>
      <c r="I1225" t="s">
        <v>232</v>
      </c>
      <c r="J1225" t="s">
        <v>246</v>
      </c>
      <c r="K1225" t="s">
        <v>247</v>
      </c>
      <c r="L1225" t="n">
        <v>186</v>
      </c>
      <c r="M1225" t="n">
        <v>0</v>
      </c>
      <c r="N1225" t="n">
        <v>0</v>
      </c>
    </row>
    <row r="1226" spans="1:19">
      <c r="A1226" s="1" t="n">
        <v>35885</v>
      </c>
      <c r="B1226" t="s">
        <v>242</v>
      </c>
      <c r="C1226" t="n">
        <v>630</v>
      </c>
      <c r="D1226" t="s">
        <v>288</v>
      </c>
      <c r="E1226" t="s">
        <v>289</v>
      </c>
      <c r="F1226" t="s">
        <v>229</v>
      </c>
      <c r="G1226" t="s">
        <v>230</v>
      </c>
      <c r="H1226" t="s">
        <v>231</v>
      </c>
      <c r="I1226" t="s">
        <v>232</v>
      </c>
      <c r="J1226" t="s">
        <v>246</v>
      </c>
      <c r="K1226" t="s">
        <v>247</v>
      </c>
      <c r="L1226" t="n">
        <v>99</v>
      </c>
      <c r="M1226" t="n">
        <v>0</v>
      </c>
      <c r="N1226" t="n">
        <v>0</v>
      </c>
    </row>
    <row r="1227" spans="1:19">
      <c r="A1227" s="1" t="n">
        <v>35885</v>
      </c>
      <c r="B1227" t="s">
        <v>242</v>
      </c>
      <c r="C1227" t="n">
        <v>631</v>
      </c>
      <c r="D1227" t="s">
        <v>288</v>
      </c>
      <c r="E1227" t="s">
        <v>289</v>
      </c>
      <c r="F1227" t="s">
        <v>229</v>
      </c>
      <c r="G1227" t="s">
        <v>230</v>
      </c>
      <c r="H1227" t="s">
        <v>231</v>
      </c>
      <c r="I1227" t="s">
        <v>232</v>
      </c>
      <c r="J1227" t="s">
        <v>246</v>
      </c>
      <c r="K1227" t="s">
        <v>247</v>
      </c>
      <c r="L1227" t="n">
        <v>295</v>
      </c>
      <c r="M1227" t="n">
        <v>0</v>
      </c>
      <c r="N1227" t="n">
        <v>0</v>
      </c>
    </row>
    <row r="1228" spans="1:19">
      <c r="A1228" s="1" t="n">
        <v>35915</v>
      </c>
      <c r="B1228" t="s">
        <v>311</v>
      </c>
      <c r="C1228" t="n">
        <v>1</v>
      </c>
      <c r="D1228" t="s">
        <v>228</v>
      </c>
      <c r="E1228" t="s">
        <v>36</v>
      </c>
      <c r="F1228" t="s">
        <v>229</v>
      </c>
      <c r="G1228" t="s">
        <v>230</v>
      </c>
      <c r="H1228" t="s">
        <v>231</v>
      </c>
      <c r="I1228" t="s">
        <v>232</v>
      </c>
      <c r="J1228" t="s">
        <v>233</v>
      </c>
      <c r="K1228" t="s">
        <v>234</v>
      </c>
      <c r="L1228" t="n">
        <v>290</v>
      </c>
      <c r="M1228" t="n">
        <v>0.22</v>
      </c>
      <c r="N1228" t="n">
        <v>20.5</v>
      </c>
      <c r="O1228" t="s">
        <v>311</v>
      </c>
      <c r="P1228" t="s">
        <v>270</v>
      </c>
      <c r="Q1228" t="s">
        <v>237</v>
      </c>
      <c r="R1228" t="s">
        <v>231</v>
      </c>
      <c r="S1228" t="s">
        <v>232</v>
      </c>
    </row>
    <row r="1229" spans="1:19">
      <c r="A1229" s="1" t="n">
        <v>35915</v>
      </c>
      <c r="B1229" t="s">
        <v>311</v>
      </c>
      <c r="C1229" t="n">
        <v>2</v>
      </c>
      <c r="D1229" t="s">
        <v>228</v>
      </c>
      <c r="E1229" t="s">
        <v>36</v>
      </c>
      <c r="F1229" t="s">
        <v>229</v>
      </c>
      <c r="G1229" t="s">
        <v>230</v>
      </c>
      <c r="H1229" t="s">
        <v>231</v>
      </c>
      <c r="I1229" t="s">
        <v>232</v>
      </c>
      <c r="J1229" t="s">
        <v>267</v>
      </c>
      <c r="K1229" t="s">
        <v>268</v>
      </c>
      <c r="L1229" t="n">
        <v>385</v>
      </c>
      <c r="M1229" t="n">
        <v>0.07000000000000001</v>
      </c>
      <c r="N1229" t="n">
        <v>39</v>
      </c>
      <c r="O1229" t="s">
        <v>311</v>
      </c>
      <c r="P1229" t="s">
        <v>270</v>
      </c>
      <c r="Q1229" t="s">
        <v>237</v>
      </c>
      <c r="R1229" t="s">
        <v>231</v>
      </c>
      <c r="S1229" t="s">
        <v>232</v>
      </c>
    </row>
    <row r="1230" spans="1:19">
      <c r="A1230" s="1" t="n">
        <v>35915</v>
      </c>
      <c r="B1230" t="s">
        <v>311</v>
      </c>
      <c r="C1230" t="n">
        <v>3</v>
      </c>
      <c r="D1230" t="s">
        <v>228</v>
      </c>
      <c r="E1230" t="s">
        <v>36</v>
      </c>
      <c r="F1230" t="s">
        <v>229</v>
      </c>
      <c r="G1230" t="s">
        <v>230</v>
      </c>
      <c r="H1230" t="s">
        <v>231</v>
      </c>
      <c r="I1230" t="s">
        <v>232</v>
      </c>
      <c r="J1230" t="s">
        <v>323</v>
      </c>
      <c r="K1230" t="s">
        <v>324</v>
      </c>
      <c r="L1230" t="n">
        <v>509</v>
      </c>
      <c r="M1230" t="n">
        <v>0.06</v>
      </c>
      <c r="N1230" t="n">
        <v>43.7</v>
      </c>
      <c r="O1230" t="s">
        <v>311</v>
      </c>
      <c r="P1230" t="s">
        <v>270</v>
      </c>
      <c r="Q1230" t="s">
        <v>237</v>
      </c>
      <c r="R1230" t="s">
        <v>231</v>
      </c>
      <c r="S1230" t="s">
        <v>232</v>
      </c>
    </row>
    <row r="1231" spans="1:19">
      <c r="A1231" s="1" t="n">
        <v>35915</v>
      </c>
      <c r="B1231" t="s">
        <v>311</v>
      </c>
      <c r="C1231" t="n">
        <v>4</v>
      </c>
      <c r="D1231" t="s">
        <v>228</v>
      </c>
      <c r="E1231" t="s">
        <v>36</v>
      </c>
      <c r="F1231" t="s">
        <v>229</v>
      </c>
      <c r="G1231" t="s">
        <v>230</v>
      </c>
      <c r="H1231" t="s">
        <v>231</v>
      </c>
      <c r="I1231" t="s">
        <v>232</v>
      </c>
      <c r="J1231" t="s">
        <v>277</v>
      </c>
      <c r="K1231" t="s">
        <v>278</v>
      </c>
      <c r="L1231" t="n">
        <v>427</v>
      </c>
      <c r="M1231" t="n">
        <v>0.03</v>
      </c>
      <c r="N1231" t="n">
        <v>42</v>
      </c>
      <c r="O1231" t="s">
        <v>311</v>
      </c>
      <c r="P1231" t="s">
        <v>270</v>
      </c>
      <c r="Q1231" t="s">
        <v>237</v>
      </c>
      <c r="R1231" t="s">
        <v>231</v>
      </c>
      <c r="S1231" t="s">
        <v>232</v>
      </c>
    </row>
    <row r="1232" spans="1:19">
      <c r="A1232" s="1" t="n">
        <v>35915</v>
      </c>
      <c r="B1232" t="s">
        <v>311</v>
      </c>
      <c r="C1232" t="n">
        <v>5</v>
      </c>
      <c r="D1232" t="s">
        <v>228</v>
      </c>
      <c r="E1232" t="s">
        <v>36</v>
      </c>
      <c r="F1232" t="s">
        <v>229</v>
      </c>
      <c r="G1232" t="s">
        <v>230</v>
      </c>
      <c r="H1232" t="s">
        <v>231</v>
      </c>
      <c r="I1232" t="s">
        <v>232</v>
      </c>
      <c r="J1232" t="s">
        <v>233</v>
      </c>
      <c r="K1232" t="s">
        <v>234</v>
      </c>
      <c r="L1232" t="n">
        <v>303</v>
      </c>
      <c r="M1232" t="n">
        <v>0.2</v>
      </c>
      <c r="N1232" t="n">
        <v>21</v>
      </c>
      <c r="O1232" t="s">
        <v>311</v>
      </c>
      <c r="P1232" t="s">
        <v>270</v>
      </c>
      <c r="Q1232" t="s">
        <v>237</v>
      </c>
      <c r="R1232" t="s">
        <v>231</v>
      </c>
      <c r="S1232" t="s">
        <v>232</v>
      </c>
    </row>
    <row r="1233" spans="1:19">
      <c r="A1233" s="1" t="n">
        <v>35915</v>
      </c>
      <c r="B1233" t="s">
        <v>227</v>
      </c>
      <c r="C1233" t="n">
        <v>11</v>
      </c>
      <c r="D1233" t="s">
        <v>228</v>
      </c>
      <c r="E1233" t="s">
        <v>36</v>
      </c>
      <c r="F1233" t="s">
        <v>229</v>
      </c>
      <c r="G1233" t="s">
        <v>230</v>
      </c>
      <c r="H1233" t="s">
        <v>231</v>
      </c>
      <c r="I1233" t="s">
        <v>232</v>
      </c>
      <c r="J1233" t="s">
        <v>267</v>
      </c>
      <c r="K1233" t="s">
        <v>268</v>
      </c>
      <c r="L1233" t="n">
        <v>705</v>
      </c>
      <c r="M1233" t="n">
        <v>0.03</v>
      </c>
      <c r="N1233" t="n">
        <v>38.2</v>
      </c>
      <c r="O1233" t="s">
        <v>235</v>
      </c>
      <c r="P1233" t="s">
        <v>236</v>
      </c>
      <c r="Q1233" t="s">
        <v>237</v>
      </c>
      <c r="R1233" t="s">
        <v>231</v>
      </c>
      <c r="S1233" t="s">
        <v>232</v>
      </c>
    </row>
    <row r="1234" spans="1:19">
      <c r="A1234" s="1" t="n">
        <v>35915</v>
      </c>
      <c r="B1234" t="s">
        <v>227</v>
      </c>
      <c r="C1234" t="n">
        <v>12</v>
      </c>
      <c r="D1234" t="s">
        <v>228</v>
      </c>
      <c r="E1234" t="s">
        <v>36</v>
      </c>
      <c r="F1234" t="s">
        <v>229</v>
      </c>
      <c r="G1234" t="s">
        <v>230</v>
      </c>
      <c r="H1234" t="s">
        <v>231</v>
      </c>
      <c r="I1234" t="s">
        <v>232</v>
      </c>
      <c r="J1234" t="s">
        <v>233</v>
      </c>
      <c r="K1234" t="s">
        <v>234</v>
      </c>
      <c r="L1234" t="n">
        <v>200</v>
      </c>
      <c r="M1234" t="n">
        <v>0.02</v>
      </c>
      <c r="N1234" t="n">
        <v>46.3</v>
      </c>
      <c r="O1234" t="s">
        <v>235</v>
      </c>
      <c r="P1234" t="s">
        <v>236</v>
      </c>
      <c r="Q1234" t="s">
        <v>237</v>
      </c>
      <c r="R1234" t="s">
        <v>231</v>
      </c>
      <c r="S1234" t="s">
        <v>232</v>
      </c>
    </row>
    <row r="1235" spans="1:19">
      <c r="A1235" s="1" t="n">
        <v>35915</v>
      </c>
      <c r="B1235" t="s">
        <v>227</v>
      </c>
      <c r="C1235" t="n">
        <v>49</v>
      </c>
      <c r="D1235" t="s">
        <v>257</v>
      </c>
      <c r="E1235" t="s">
        <v>258</v>
      </c>
      <c r="F1235" t="s">
        <v>229</v>
      </c>
      <c r="G1235" t="s">
        <v>230</v>
      </c>
      <c r="H1235" t="s">
        <v>231</v>
      </c>
      <c r="I1235" t="s">
        <v>232</v>
      </c>
      <c r="J1235" t="s">
        <v>246</v>
      </c>
      <c r="K1235" t="s">
        <v>247</v>
      </c>
      <c r="L1235" t="n">
        <v>100</v>
      </c>
      <c r="M1235" t="n">
        <v>0.03</v>
      </c>
      <c r="N1235" t="n">
        <v>0</v>
      </c>
    </row>
    <row r="1236" spans="1:19">
      <c r="A1236" s="1" t="n">
        <v>35915</v>
      </c>
      <c r="B1236" t="s">
        <v>227</v>
      </c>
      <c r="C1236" t="n">
        <v>50</v>
      </c>
      <c r="D1236" t="s">
        <v>257</v>
      </c>
      <c r="E1236" t="s">
        <v>258</v>
      </c>
      <c r="F1236" t="s">
        <v>229</v>
      </c>
      <c r="G1236" t="s">
        <v>230</v>
      </c>
      <c r="H1236" t="s">
        <v>231</v>
      </c>
      <c r="I1236" t="s">
        <v>232</v>
      </c>
      <c r="J1236" t="s">
        <v>246</v>
      </c>
      <c r="K1236" t="s">
        <v>247</v>
      </c>
      <c r="L1236" t="n">
        <v>47</v>
      </c>
      <c r="M1236" t="n">
        <v>0.03</v>
      </c>
      <c r="N1236" t="n">
        <v>0</v>
      </c>
    </row>
    <row r="1237" spans="1:19">
      <c r="A1237" s="1" t="n">
        <v>35915</v>
      </c>
      <c r="B1237" t="s">
        <v>227</v>
      </c>
      <c r="C1237" t="n">
        <v>51</v>
      </c>
      <c r="D1237" t="s">
        <v>272</v>
      </c>
      <c r="E1237" t="s">
        <v>273</v>
      </c>
      <c r="F1237" t="s">
        <v>229</v>
      </c>
      <c r="G1237" t="s">
        <v>230</v>
      </c>
      <c r="H1237" t="s">
        <v>231</v>
      </c>
      <c r="I1237" t="s">
        <v>232</v>
      </c>
      <c r="J1237" t="s">
        <v>233</v>
      </c>
      <c r="K1237" t="s">
        <v>234</v>
      </c>
      <c r="L1237" t="n">
        <v>119</v>
      </c>
      <c r="M1237" t="n">
        <v>1.8</v>
      </c>
      <c r="N1237" t="n">
        <v>0</v>
      </c>
    </row>
    <row r="1238" spans="1:19">
      <c r="A1238" s="1" t="n">
        <v>35915</v>
      </c>
      <c r="B1238" t="s">
        <v>227</v>
      </c>
      <c r="C1238" t="n">
        <v>52</v>
      </c>
      <c r="D1238" t="s">
        <v>272</v>
      </c>
      <c r="E1238" t="s">
        <v>273</v>
      </c>
      <c r="F1238" t="s">
        <v>229</v>
      </c>
      <c r="G1238" t="s">
        <v>230</v>
      </c>
      <c r="H1238" t="s">
        <v>231</v>
      </c>
      <c r="I1238" t="s">
        <v>232</v>
      </c>
      <c r="J1238" t="s">
        <v>233</v>
      </c>
      <c r="K1238" t="s">
        <v>234</v>
      </c>
      <c r="L1238" t="n">
        <v>208</v>
      </c>
      <c r="M1238" t="n">
        <v>1.8</v>
      </c>
      <c r="N1238" t="n">
        <v>0</v>
      </c>
    </row>
    <row r="1239" spans="1:19">
      <c r="A1239" s="1" t="n">
        <v>35915</v>
      </c>
      <c r="B1239" t="s">
        <v>227</v>
      </c>
      <c r="C1239" t="n">
        <v>53</v>
      </c>
      <c r="D1239" t="s">
        <v>272</v>
      </c>
      <c r="E1239" t="s">
        <v>273</v>
      </c>
      <c r="F1239" t="s">
        <v>229</v>
      </c>
      <c r="G1239" t="s">
        <v>230</v>
      </c>
      <c r="H1239" t="s">
        <v>231</v>
      </c>
      <c r="I1239" t="s">
        <v>232</v>
      </c>
      <c r="J1239" t="s">
        <v>233</v>
      </c>
      <c r="K1239" t="s">
        <v>234</v>
      </c>
      <c r="L1239" t="n">
        <v>209</v>
      </c>
      <c r="M1239" t="n">
        <v>1.8</v>
      </c>
      <c r="N1239" t="n">
        <v>0</v>
      </c>
    </row>
    <row r="1240" spans="1:19">
      <c r="A1240" s="1" t="n">
        <v>35915</v>
      </c>
      <c r="B1240" t="s">
        <v>242</v>
      </c>
      <c r="C1240" t="n">
        <v>824</v>
      </c>
      <c r="D1240" t="s">
        <v>288</v>
      </c>
      <c r="E1240" t="s">
        <v>289</v>
      </c>
      <c r="F1240" t="s">
        <v>229</v>
      </c>
      <c r="G1240" t="s">
        <v>230</v>
      </c>
      <c r="H1240" t="s">
        <v>231</v>
      </c>
      <c r="I1240" t="s">
        <v>232</v>
      </c>
      <c r="J1240" t="s">
        <v>246</v>
      </c>
      <c r="K1240" t="s">
        <v>247</v>
      </c>
      <c r="L1240" t="n">
        <v>240</v>
      </c>
      <c r="M1240" t="n">
        <v>0</v>
      </c>
      <c r="N1240" t="n">
        <v>0</v>
      </c>
    </row>
    <row r="1241" spans="1:19">
      <c r="A1241" s="1" t="n">
        <v>35915</v>
      </c>
      <c r="B1241" t="s">
        <v>242</v>
      </c>
      <c r="C1241" t="n">
        <v>825</v>
      </c>
      <c r="D1241" t="s">
        <v>288</v>
      </c>
      <c r="E1241" t="s">
        <v>289</v>
      </c>
      <c r="F1241" t="s">
        <v>229</v>
      </c>
      <c r="G1241" t="s">
        <v>230</v>
      </c>
      <c r="H1241" t="s">
        <v>231</v>
      </c>
      <c r="I1241" t="s">
        <v>232</v>
      </c>
      <c r="J1241" t="s">
        <v>246</v>
      </c>
      <c r="K1241" t="s">
        <v>247</v>
      </c>
      <c r="L1241" t="n">
        <v>149</v>
      </c>
      <c r="M1241" t="n">
        <v>0</v>
      </c>
      <c r="N1241" t="n">
        <v>0</v>
      </c>
    </row>
    <row r="1242" spans="1:19">
      <c r="A1242" s="1" t="n">
        <v>35915</v>
      </c>
      <c r="B1242" t="s">
        <v>242</v>
      </c>
      <c r="C1242" t="n">
        <v>826</v>
      </c>
      <c r="D1242" t="s">
        <v>288</v>
      </c>
      <c r="E1242" t="s">
        <v>289</v>
      </c>
      <c r="F1242" t="s">
        <v>229</v>
      </c>
      <c r="G1242" t="s">
        <v>230</v>
      </c>
      <c r="H1242" t="s">
        <v>231</v>
      </c>
      <c r="I1242" t="s">
        <v>232</v>
      </c>
      <c r="J1242" t="s">
        <v>246</v>
      </c>
      <c r="K1242" t="s">
        <v>247</v>
      </c>
      <c r="L1242" t="n">
        <v>207</v>
      </c>
      <c r="M1242" t="n">
        <v>0</v>
      </c>
      <c r="N1242" t="n">
        <v>0</v>
      </c>
    </row>
    <row r="1243" spans="1:19">
      <c r="A1243" s="1" t="n">
        <v>35915</v>
      </c>
      <c r="B1243" t="s">
        <v>325</v>
      </c>
      <c r="C1243" t="n">
        <v>837</v>
      </c>
      <c r="D1243" t="s">
        <v>326</v>
      </c>
      <c r="E1243" t="s">
        <v>327</v>
      </c>
      <c r="F1243" t="s">
        <v>229</v>
      </c>
      <c r="G1243" t="s">
        <v>230</v>
      </c>
      <c r="H1243" t="s">
        <v>231</v>
      </c>
      <c r="I1243" t="s">
        <v>232</v>
      </c>
      <c r="J1243" t="s">
        <v>265</v>
      </c>
      <c r="K1243" t="s">
        <v>266</v>
      </c>
      <c r="L1243" t="n">
        <v>15</v>
      </c>
      <c r="M1243" t="n">
        <v>0</v>
      </c>
      <c r="N1243" t="n">
        <v>0</v>
      </c>
    </row>
    <row r="1244" spans="1:19">
      <c r="A1244" s="1" t="n">
        <v>35946</v>
      </c>
      <c r="B1244" t="s">
        <v>311</v>
      </c>
      <c r="C1244" t="n">
        <v>1</v>
      </c>
      <c r="D1244" t="s">
        <v>228</v>
      </c>
      <c r="E1244" t="s">
        <v>36</v>
      </c>
      <c r="F1244" t="s">
        <v>229</v>
      </c>
      <c r="G1244" t="s">
        <v>230</v>
      </c>
      <c r="H1244" t="s">
        <v>231</v>
      </c>
      <c r="I1244" t="s">
        <v>232</v>
      </c>
      <c r="J1244" t="s">
        <v>277</v>
      </c>
      <c r="K1244" t="s">
        <v>278</v>
      </c>
      <c r="L1244" t="n">
        <v>188</v>
      </c>
      <c r="M1244" t="n">
        <v>0.05</v>
      </c>
      <c r="N1244" t="n">
        <v>47.7</v>
      </c>
      <c r="O1244" t="s">
        <v>311</v>
      </c>
      <c r="P1244" t="s">
        <v>270</v>
      </c>
      <c r="Q1244" t="s">
        <v>237</v>
      </c>
      <c r="R1244" t="s">
        <v>231</v>
      </c>
      <c r="S1244" t="s">
        <v>232</v>
      </c>
    </row>
    <row r="1245" spans="1:19">
      <c r="A1245" s="1" t="n">
        <v>35946</v>
      </c>
      <c r="B1245" t="s">
        <v>311</v>
      </c>
      <c r="C1245" t="n">
        <v>2</v>
      </c>
      <c r="D1245" t="s">
        <v>228</v>
      </c>
      <c r="E1245" t="s">
        <v>36</v>
      </c>
      <c r="F1245" t="s">
        <v>229</v>
      </c>
      <c r="G1245" t="s">
        <v>230</v>
      </c>
      <c r="H1245" t="s">
        <v>231</v>
      </c>
      <c r="I1245" t="s">
        <v>232</v>
      </c>
      <c r="J1245" t="s">
        <v>277</v>
      </c>
      <c r="K1245" t="s">
        <v>278</v>
      </c>
      <c r="L1245" t="n">
        <v>702</v>
      </c>
      <c r="M1245" t="n">
        <v>0.01</v>
      </c>
      <c r="N1245" t="n">
        <v>54.4</v>
      </c>
      <c r="O1245" t="s">
        <v>311</v>
      </c>
      <c r="P1245" t="s">
        <v>270</v>
      </c>
      <c r="Q1245" t="s">
        <v>237</v>
      </c>
      <c r="R1245" t="s">
        <v>231</v>
      </c>
      <c r="S1245" t="s">
        <v>232</v>
      </c>
    </row>
    <row r="1246" spans="1:19">
      <c r="A1246" s="1" t="n">
        <v>35946</v>
      </c>
      <c r="B1246" t="s">
        <v>311</v>
      </c>
      <c r="C1246" t="n">
        <v>3</v>
      </c>
      <c r="D1246" t="s">
        <v>228</v>
      </c>
      <c r="E1246" t="s">
        <v>36</v>
      </c>
      <c r="F1246" t="s">
        <v>229</v>
      </c>
      <c r="G1246" t="s">
        <v>230</v>
      </c>
      <c r="H1246" t="s">
        <v>231</v>
      </c>
      <c r="I1246" t="s">
        <v>232</v>
      </c>
      <c r="J1246" t="s">
        <v>233</v>
      </c>
      <c r="K1246" t="s">
        <v>234</v>
      </c>
      <c r="L1246" t="n">
        <v>308</v>
      </c>
      <c r="M1246" t="n">
        <v>0.24</v>
      </c>
      <c r="N1246" t="n">
        <v>20.6</v>
      </c>
      <c r="O1246" t="s">
        <v>311</v>
      </c>
      <c r="P1246" t="s">
        <v>270</v>
      </c>
      <c r="Q1246" t="s">
        <v>237</v>
      </c>
      <c r="R1246" t="s">
        <v>231</v>
      </c>
      <c r="S1246" t="s">
        <v>232</v>
      </c>
    </row>
    <row r="1247" spans="1:19">
      <c r="A1247" s="1" t="n">
        <v>35946</v>
      </c>
      <c r="B1247" t="s">
        <v>311</v>
      </c>
      <c r="C1247" t="n">
        <v>4</v>
      </c>
      <c r="D1247" t="s">
        <v>228</v>
      </c>
      <c r="E1247" t="s">
        <v>36</v>
      </c>
      <c r="F1247" t="s">
        <v>229</v>
      </c>
      <c r="G1247" t="s">
        <v>230</v>
      </c>
      <c r="H1247" t="s">
        <v>231</v>
      </c>
      <c r="I1247" t="s">
        <v>232</v>
      </c>
      <c r="J1247" t="s">
        <v>233</v>
      </c>
      <c r="K1247" t="s">
        <v>234</v>
      </c>
      <c r="L1247" t="n">
        <v>350</v>
      </c>
      <c r="M1247" t="n">
        <v>0.04</v>
      </c>
      <c r="N1247" t="n">
        <v>45.4</v>
      </c>
      <c r="O1247" t="s">
        <v>311</v>
      </c>
      <c r="P1247" t="s">
        <v>270</v>
      </c>
      <c r="Q1247" t="s">
        <v>237</v>
      </c>
      <c r="R1247" t="s">
        <v>231</v>
      </c>
      <c r="S1247" t="s">
        <v>232</v>
      </c>
    </row>
    <row r="1248" spans="1:19">
      <c r="A1248" s="1" t="n">
        <v>35946</v>
      </c>
      <c r="B1248" t="s">
        <v>227</v>
      </c>
      <c r="C1248" t="n">
        <v>10</v>
      </c>
      <c r="D1248" t="s">
        <v>228</v>
      </c>
      <c r="E1248" t="s">
        <v>36</v>
      </c>
      <c r="F1248" t="s">
        <v>229</v>
      </c>
      <c r="G1248" t="s">
        <v>230</v>
      </c>
      <c r="H1248" t="s">
        <v>231</v>
      </c>
      <c r="I1248" t="s">
        <v>232</v>
      </c>
      <c r="J1248" t="s">
        <v>267</v>
      </c>
      <c r="K1248" t="s">
        <v>268</v>
      </c>
      <c r="L1248" t="n">
        <v>715</v>
      </c>
      <c r="M1248" t="n">
        <v>0.03</v>
      </c>
      <c r="N1248" t="n">
        <v>39.3</v>
      </c>
      <c r="O1248" t="s">
        <v>235</v>
      </c>
      <c r="P1248" t="s">
        <v>236</v>
      </c>
      <c r="Q1248" t="s">
        <v>237</v>
      </c>
      <c r="R1248" t="s">
        <v>231</v>
      </c>
      <c r="S1248" t="s">
        <v>232</v>
      </c>
    </row>
    <row r="1249" spans="1:19">
      <c r="A1249" s="1" t="n">
        <v>35976</v>
      </c>
      <c r="B1249" t="s">
        <v>227</v>
      </c>
      <c r="C1249" t="n">
        <v>6</v>
      </c>
      <c r="D1249" t="s">
        <v>228</v>
      </c>
      <c r="E1249" t="s">
        <v>36</v>
      </c>
      <c r="F1249" t="s">
        <v>229</v>
      </c>
      <c r="G1249" t="s">
        <v>230</v>
      </c>
      <c r="H1249" t="s">
        <v>231</v>
      </c>
      <c r="I1249" t="s">
        <v>232</v>
      </c>
      <c r="J1249" t="s">
        <v>267</v>
      </c>
      <c r="K1249" t="s">
        <v>268</v>
      </c>
      <c r="L1249" t="n">
        <v>593</v>
      </c>
      <c r="M1249" t="n">
        <v>0.1</v>
      </c>
      <c r="N1249" t="n">
        <v>31.8</v>
      </c>
      <c r="O1249" t="s">
        <v>235</v>
      </c>
      <c r="P1249" t="s">
        <v>236</v>
      </c>
      <c r="Q1249" t="s">
        <v>237</v>
      </c>
      <c r="R1249" t="s">
        <v>231</v>
      </c>
      <c r="S1249" t="s">
        <v>232</v>
      </c>
    </row>
    <row r="1250" spans="1:19">
      <c r="A1250" s="1" t="n">
        <v>35976</v>
      </c>
      <c r="B1250" t="s">
        <v>227</v>
      </c>
      <c r="C1250" t="n">
        <v>49</v>
      </c>
      <c r="D1250" t="s">
        <v>257</v>
      </c>
      <c r="E1250" t="s">
        <v>258</v>
      </c>
      <c r="F1250" t="s">
        <v>229</v>
      </c>
      <c r="G1250" t="s">
        <v>230</v>
      </c>
      <c r="H1250" t="s">
        <v>231</v>
      </c>
      <c r="I1250" t="s">
        <v>232</v>
      </c>
      <c r="J1250" t="s">
        <v>248</v>
      </c>
      <c r="K1250" t="s">
        <v>249</v>
      </c>
      <c r="L1250" t="n">
        <v>49</v>
      </c>
      <c r="M1250" t="n">
        <v>0.18</v>
      </c>
      <c r="N1250" t="n">
        <v>0</v>
      </c>
    </row>
    <row r="1251" spans="1:19">
      <c r="A1251" s="1" t="n">
        <v>35976</v>
      </c>
      <c r="B1251" t="s">
        <v>242</v>
      </c>
      <c r="C1251" t="n">
        <v>962</v>
      </c>
      <c r="D1251" t="s">
        <v>288</v>
      </c>
      <c r="E1251" t="s">
        <v>289</v>
      </c>
      <c r="F1251" t="s">
        <v>229</v>
      </c>
      <c r="G1251" t="s">
        <v>230</v>
      </c>
      <c r="H1251" t="s">
        <v>231</v>
      </c>
      <c r="I1251" t="s">
        <v>232</v>
      </c>
      <c r="J1251" t="s">
        <v>246</v>
      </c>
      <c r="K1251" t="s">
        <v>247</v>
      </c>
      <c r="L1251" t="n">
        <v>156</v>
      </c>
      <c r="M1251" t="n">
        <v>0</v>
      </c>
      <c r="N1251" t="n">
        <v>0</v>
      </c>
    </row>
    <row r="1252" spans="1:19">
      <c r="A1252" s="1" t="n">
        <v>35976</v>
      </c>
      <c r="B1252" t="s">
        <v>242</v>
      </c>
      <c r="C1252" t="n">
        <v>963</v>
      </c>
      <c r="D1252" t="s">
        <v>288</v>
      </c>
      <c r="E1252" t="s">
        <v>289</v>
      </c>
      <c r="F1252" t="s">
        <v>229</v>
      </c>
      <c r="G1252" t="s">
        <v>230</v>
      </c>
      <c r="H1252" t="s">
        <v>231</v>
      </c>
      <c r="I1252" t="s">
        <v>232</v>
      </c>
      <c r="J1252" t="s">
        <v>246</v>
      </c>
      <c r="K1252" t="s">
        <v>247</v>
      </c>
      <c r="L1252" t="n">
        <v>130</v>
      </c>
      <c r="M1252" t="n">
        <v>0</v>
      </c>
      <c r="N1252" t="n">
        <v>0</v>
      </c>
    </row>
    <row r="1253" spans="1:19">
      <c r="A1253" s="1" t="n">
        <v>35976</v>
      </c>
      <c r="B1253" t="s">
        <v>242</v>
      </c>
      <c r="C1253" t="n">
        <v>964</v>
      </c>
      <c r="D1253" t="s">
        <v>288</v>
      </c>
      <c r="E1253" t="s">
        <v>289</v>
      </c>
      <c r="F1253" t="s">
        <v>229</v>
      </c>
      <c r="G1253" t="s">
        <v>230</v>
      </c>
      <c r="H1253" t="s">
        <v>231</v>
      </c>
      <c r="I1253" t="s">
        <v>232</v>
      </c>
      <c r="J1253" t="s">
        <v>248</v>
      </c>
      <c r="K1253" t="s">
        <v>249</v>
      </c>
      <c r="L1253" t="n">
        <v>240</v>
      </c>
      <c r="M1253" t="n">
        <v>0</v>
      </c>
      <c r="N1253" t="n">
        <v>0</v>
      </c>
    </row>
    <row r="1254" spans="1:19">
      <c r="A1254" s="1" t="n">
        <v>35976</v>
      </c>
      <c r="B1254" t="s">
        <v>325</v>
      </c>
      <c r="C1254" t="n">
        <v>951</v>
      </c>
      <c r="D1254" t="s">
        <v>297</v>
      </c>
      <c r="E1254" t="s">
        <v>328</v>
      </c>
      <c r="F1254" t="s">
        <v>229</v>
      </c>
      <c r="G1254" t="s">
        <v>230</v>
      </c>
      <c r="H1254" t="s">
        <v>231</v>
      </c>
      <c r="I1254" t="s">
        <v>232</v>
      </c>
      <c r="J1254" t="s">
        <v>329</v>
      </c>
      <c r="K1254" t="s">
        <v>330</v>
      </c>
      <c r="L1254" t="n">
        <v>202</v>
      </c>
      <c r="M1254" t="n">
        <v>0</v>
      </c>
      <c r="N1254" t="n">
        <v>0</v>
      </c>
    </row>
    <row r="1255" spans="1:19">
      <c r="A1255" s="1" t="n">
        <v>35976</v>
      </c>
      <c r="B1255" t="s">
        <v>325</v>
      </c>
      <c r="C1255" t="n">
        <v>952</v>
      </c>
      <c r="D1255" t="s">
        <v>297</v>
      </c>
      <c r="E1255" t="s">
        <v>328</v>
      </c>
      <c r="F1255" t="s">
        <v>229</v>
      </c>
      <c r="G1255" t="s">
        <v>230</v>
      </c>
      <c r="H1255" t="s">
        <v>231</v>
      </c>
      <c r="I1255" t="s">
        <v>232</v>
      </c>
      <c r="J1255" t="s">
        <v>329</v>
      </c>
      <c r="K1255" t="s">
        <v>330</v>
      </c>
      <c r="L1255" t="n">
        <v>77</v>
      </c>
      <c r="M1255" t="n">
        <v>0</v>
      </c>
      <c r="N1255" t="n">
        <v>0</v>
      </c>
    </row>
    <row r="1256" spans="1:19">
      <c r="A1256" s="1" t="n">
        <v>35976</v>
      </c>
      <c r="B1256" t="s">
        <v>325</v>
      </c>
      <c r="C1256" t="n">
        <v>953</v>
      </c>
      <c r="D1256" t="s">
        <v>331</v>
      </c>
      <c r="E1256" t="s">
        <v>332</v>
      </c>
      <c r="F1256" t="s">
        <v>229</v>
      </c>
      <c r="G1256" t="s">
        <v>230</v>
      </c>
      <c r="H1256" t="s">
        <v>231</v>
      </c>
      <c r="I1256" t="s">
        <v>232</v>
      </c>
      <c r="J1256" t="s">
        <v>329</v>
      </c>
      <c r="K1256" t="s">
        <v>330</v>
      </c>
      <c r="L1256" t="n">
        <v>45</v>
      </c>
      <c r="M1256" t="n">
        <v>0</v>
      </c>
      <c r="N1256" t="n">
        <v>0</v>
      </c>
    </row>
    <row r="1257" spans="1:19">
      <c r="A1257" s="1" t="n">
        <v>35976</v>
      </c>
      <c r="B1257" t="s">
        <v>333</v>
      </c>
      <c r="C1257" t="n">
        <v>636</v>
      </c>
      <c r="D1257" t="s">
        <v>228</v>
      </c>
      <c r="E1257" t="s">
        <v>36</v>
      </c>
      <c r="F1257" t="s">
        <v>229</v>
      </c>
      <c r="G1257" t="s">
        <v>230</v>
      </c>
      <c r="H1257" t="s">
        <v>231</v>
      </c>
      <c r="I1257" t="s">
        <v>232</v>
      </c>
      <c r="J1257" t="s">
        <v>277</v>
      </c>
      <c r="K1257" t="s">
        <v>278</v>
      </c>
      <c r="L1257" t="n">
        <v>367</v>
      </c>
      <c r="M1257" t="n">
        <v>0.06</v>
      </c>
      <c r="N1257" t="n">
        <v>39.7</v>
      </c>
      <c r="O1257" t="s">
        <v>333</v>
      </c>
      <c r="P1257" t="s">
        <v>270</v>
      </c>
      <c r="Q1257" t="s">
        <v>237</v>
      </c>
      <c r="R1257" t="s">
        <v>231</v>
      </c>
      <c r="S1257" t="s">
        <v>232</v>
      </c>
    </row>
    <row r="1258" spans="1:19">
      <c r="A1258" s="1" t="n">
        <v>35976</v>
      </c>
      <c r="B1258" t="s">
        <v>333</v>
      </c>
      <c r="C1258" t="n">
        <v>637</v>
      </c>
      <c r="D1258" t="s">
        <v>228</v>
      </c>
      <c r="E1258" t="s">
        <v>36</v>
      </c>
      <c r="F1258" t="s">
        <v>229</v>
      </c>
      <c r="G1258" t="s">
        <v>230</v>
      </c>
      <c r="H1258" t="s">
        <v>231</v>
      </c>
      <c r="I1258" t="s">
        <v>232</v>
      </c>
      <c r="J1258" t="s">
        <v>277</v>
      </c>
      <c r="K1258" t="s">
        <v>278</v>
      </c>
      <c r="L1258" t="n">
        <v>361</v>
      </c>
      <c r="M1258" t="n">
        <v>0.03</v>
      </c>
      <c r="N1258" t="n">
        <v>47.6</v>
      </c>
      <c r="O1258" t="s">
        <v>333</v>
      </c>
      <c r="P1258" t="s">
        <v>270</v>
      </c>
      <c r="Q1258" t="s">
        <v>237</v>
      </c>
      <c r="R1258" t="s">
        <v>231</v>
      </c>
      <c r="S1258" t="s">
        <v>232</v>
      </c>
    </row>
    <row r="1259" spans="1:19">
      <c r="A1259" s="1" t="n">
        <v>35976</v>
      </c>
      <c r="B1259" t="s">
        <v>333</v>
      </c>
      <c r="C1259" t="n">
        <v>638</v>
      </c>
      <c r="D1259" t="s">
        <v>334</v>
      </c>
      <c r="E1259" t="s">
        <v>335</v>
      </c>
      <c r="F1259" t="s">
        <v>229</v>
      </c>
      <c r="G1259" t="s">
        <v>230</v>
      </c>
      <c r="H1259" t="s">
        <v>231</v>
      </c>
      <c r="I1259" t="s">
        <v>232</v>
      </c>
      <c r="J1259" t="s">
        <v>254</v>
      </c>
      <c r="K1259" t="s">
        <v>255</v>
      </c>
      <c r="L1259" t="n">
        <v>130</v>
      </c>
      <c r="M1259" t="n">
        <v>0</v>
      </c>
      <c r="N1259" t="n">
        <v>0</v>
      </c>
    </row>
    <row r="1260" spans="1:19">
      <c r="A1260" s="1" t="n">
        <v>35976</v>
      </c>
      <c r="B1260" t="s">
        <v>333</v>
      </c>
      <c r="C1260" t="n">
        <v>639</v>
      </c>
      <c r="D1260" t="s">
        <v>334</v>
      </c>
      <c r="E1260" t="s">
        <v>335</v>
      </c>
      <c r="F1260" t="s">
        <v>229</v>
      </c>
      <c r="G1260" t="s">
        <v>230</v>
      </c>
      <c r="H1260" t="s">
        <v>231</v>
      </c>
      <c r="I1260" t="s">
        <v>232</v>
      </c>
      <c r="J1260" t="s">
        <v>246</v>
      </c>
      <c r="K1260" t="s">
        <v>247</v>
      </c>
      <c r="L1260" t="n">
        <v>134</v>
      </c>
      <c r="M1260" t="n">
        <v>0</v>
      </c>
      <c r="N1260" t="n">
        <v>0</v>
      </c>
    </row>
    <row r="1261" spans="1:19">
      <c r="A1261" s="1" t="n">
        <v>36007</v>
      </c>
      <c r="B1261" t="s">
        <v>227</v>
      </c>
      <c r="C1261" t="n">
        <v>9</v>
      </c>
      <c r="D1261" t="s">
        <v>228</v>
      </c>
      <c r="E1261" t="s">
        <v>36</v>
      </c>
      <c r="F1261" t="s">
        <v>229</v>
      </c>
      <c r="G1261" t="s">
        <v>230</v>
      </c>
      <c r="H1261" t="s">
        <v>231</v>
      </c>
      <c r="I1261" t="s">
        <v>232</v>
      </c>
      <c r="J1261" t="s">
        <v>267</v>
      </c>
      <c r="K1261" t="s">
        <v>268</v>
      </c>
      <c r="L1261" t="n">
        <v>424</v>
      </c>
      <c r="M1261" t="n">
        <v>0.01</v>
      </c>
      <c r="N1261" t="n">
        <v>38.5</v>
      </c>
      <c r="O1261" t="s">
        <v>235</v>
      </c>
      <c r="P1261" t="s">
        <v>236</v>
      </c>
      <c r="Q1261" t="s">
        <v>237</v>
      </c>
      <c r="R1261" t="s">
        <v>231</v>
      </c>
      <c r="S1261" t="s">
        <v>232</v>
      </c>
    </row>
    <row r="1262" spans="1:19">
      <c r="A1262" s="1" t="n">
        <v>36007</v>
      </c>
      <c r="B1262" t="s">
        <v>227</v>
      </c>
      <c r="C1262" t="n">
        <v>10</v>
      </c>
      <c r="D1262" t="s">
        <v>228</v>
      </c>
      <c r="E1262" t="s">
        <v>36</v>
      </c>
      <c r="F1262" t="s">
        <v>229</v>
      </c>
      <c r="G1262" t="s">
        <v>230</v>
      </c>
      <c r="H1262" t="s">
        <v>231</v>
      </c>
      <c r="I1262" t="s">
        <v>232</v>
      </c>
      <c r="J1262" t="s">
        <v>267</v>
      </c>
      <c r="K1262" t="s">
        <v>268</v>
      </c>
      <c r="L1262" t="n">
        <v>618</v>
      </c>
      <c r="M1262" t="n">
        <v>0.01</v>
      </c>
      <c r="N1262" t="n">
        <v>39.3</v>
      </c>
      <c r="O1262" t="s">
        <v>235</v>
      </c>
      <c r="P1262" t="s">
        <v>236</v>
      </c>
      <c r="Q1262" t="s">
        <v>237</v>
      </c>
      <c r="R1262" t="s">
        <v>231</v>
      </c>
      <c r="S1262" t="s">
        <v>232</v>
      </c>
    </row>
    <row r="1263" spans="1:19">
      <c r="A1263" s="1" t="n">
        <v>36007</v>
      </c>
      <c r="B1263" t="s">
        <v>227</v>
      </c>
      <c r="C1263" t="n">
        <v>11</v>
      </c>
      <c r="D1263" t="s">
        <v>228</v>
      </c>
      <c r="E1263" t="s">
        <v>36</v>
      </c>
      <c r="F1263" t="s">
        <v>229</v>
      </c>
      <c r="G1263" t="s">
        <v>230</v>
      </c>
      <c r="H1263" t="s">
        <v>231</v>
      </c>
      <c r="I1263" t="s">
        <v>232</v>
      </c>
      <c r="J1263" t="s">
        <v>233</v>
      </c>
      <c r="K1263" t="s">
        <v>234</v>
      </c>
      <c r="L1263" t="n">
        <v>174</v>
      </c>
      <c r="M1263" t="n">
        <v>0.1</v>
      </c>
      <c r="N1263" t="n">
        <v>34.8</v>
      </c>
      <c r="O1263" t="s">
        <v>235</v>
      </c>
      <c r="P1263" t="s">
        <v>236</v>
      </c>
      <c r="Q1263" t="s">
        <v>237</v>
      </c>
      <c r="R1263" t="s">
        <v>231</v>
      </c>
      <c r="S1263" t="s">
        <v>232</v>
      </c>
    </row>
    <row r="1264" spans="1:19">
      <c r="A1264" s="1" t="n">
        <v>36007</v>
      </c>
      <c r="B1264" t="s">
        <v>227</v>
      </c>
      <c r="C1264" t="n">
        <v>12</v>
      </c>
      <c r="D1264" t="s">
        <v>228</v>
      </c>
      <c r="E1264" t="s">
        <v>36</v>
      </c>
      <c r="F1264" t="s">
        <v>229</v>
      </c>
      <c r="G1264" t="s">
        <v>230</v>
      </c>
      <c r="H1264" t="s">
        <v>231</v>
      </c>
      <c r="I1264" t="s">
        <v>232</v>
      </c>
      <c r="J1264" t="s">
        <v>233</v>
      </c>
      <c r="K1264" t="s">
        <v>234</v>
      </c>
      <c r="L1264" t="n">
        <v>372</v>
      </c>
      <c r="M1264" t="n">
        <v>0.07000000000000001</v>
      </c>
      <c r="N1264" t="n">
        <v>31.6</v>
      </c>
      <c r="O1264" t="s">
        <v>235</v>
      </c>
      <c r="P1264" t="s">
        <v>236</v>
      </c>
      <c r="Q1264" t="s">
        <v>237</v>
      </c>
      <c r="R1264" t="s">
        <v>231</v>
      </c>
      <c r="S1264" t="s">
        <v>232</v>
      </c>
    </row>
    <row r="1265" spans="1:19">
      <c r="A1265" s="1" t="n">
        <v>36007</v>
      </c>
      <c r="B1265" t="s">
        <v>227</v>
      </c>
      <c r="C1265" t="n">
        <v>13</v>
      </c>
      <c r="D1265" t="s">
        <v>228</v>
      </c>
      <c r="E1265" t="s">
        <v>36</v>
      </c>
      <c r="F1265" t="s">
        <v>229</v>
      </c>
      <c r="G1265" t="s">
        <v>230</v>
      </c>
      <c r="H1265" t="s">
        <v>231</v>
      </c>
      <c r="I1265" t="s">
        <v>232</v>
      </c>
      <c r="J1265" t="s">
        <v>233</v>
      </c>
      <c r="K1265" t="s">
        <v>234</v>
      </c>
      <c r="L1265" t="n">
        <v>280</v>
      </c>
      <c r="M1265" t="n">
        <v>0.02</v>
      </c>
      <c r="N1265" t="n">
        <v>45.4</v>
      </c>
      <c r="O1265" t="s">
        <v>235</v>
      </c>
      <c r="P1265" t="s">
        <v>236</v>
      </c>
      <c r="Q1265" t="s">
        <v>237</v>
      </c>
      <c r="R1265" t="s">
        <v>231</v>
      </c>
      <c r="S1265" t="s">
        <v>232</v>
      </c>
    </row>
    <row r="1266" spans="1:19">
      <c r="A1266" s="1" t="n">
        <v>36007</v>
      </c>
      <c r="B1266" t="s">
        <v>227</v>
      </c>
      <c r="C1266" t="n">
        <v>54</v>
      </c>
      <c r="D1266" t="s">
        <v>257</v>
      </c>
      <c r="E1266" t="s">
        <v>258</v>
      </c>
      <c r="F1266" t="s">
        <v>229</v>
      </c>
      <c r="G1266" t="s">
        <v>230</v>
      </c>
      <c r="H1266" t="s">
        <v>231</v>
      </c>
      <c r="I1266" t="s">
        <v>232</v>
      </c>
      <c r="J1266" t="s">
        <v>233</v>
      </c>
      <c r="K1266" t="s">
        <v>234</v>
      </c>
      <c r="L1266" t="n">
        <v>165</v>
      </c>
      <c r="M1266" t="n">
        <v>0.05</v>
      </c>
      <c r="N1266" t="n">
        <v>0</v>
      </c>
    </row>
    <row r="1267" spans="1:19">
      <c r="A1267" s="1" t="n">
        <v>36007</v>
      </c>
      <c r="B1267" t="s">
        <v>227</v>
      </c>
      <c r="C1267" t="n">
        <v>55</v>
      </c>
      <c r="D1267" t="s">
        <v>257</v>
      </c>
      <c r="E1267" t="s">
        <v>258</v>
      </c>
      <c r="F1267" t="s">
        <v>229</v>
      </c>
      <c r="G1267" t="s">
        <v>230</v>
      </c>
      <c r="H1267" t="s">
        <v>231</v>
      </c>
      <c r="I1267" t="s">
        <v>232</v>
      </c>
      <c r="J1267" t="s">
        <v>233</v>
      </c>
      <c r="K1267" t="s">
        <v>234</v>
      </c>
      <c r="L1267" t="n">
        <v>201</v>
      </c>
      <c r="M1267" t="n">
        <v>0.05</v>
      </c>
      <c r="N1267" t="n">
        <v>0</v>
      </c>
    </row>
    <row r="1268" spans="1:19">
      <c r="A1268" s="1" t="n">
        <v>36007</v>
      </c>
      <c r="B1268" t="s">
        <v>242</v>
      </c>
      <c r="C1268" t="n">
        <v>779</v>
      </c>
      <c r="D1268" t="s">
        <v>288</v>
      </c>
      <c r="E1268" t="s">
        <v>289</v>
      </c>
      <c r="F1268" t="s">
        <v>229</v>
      </c>
      <c r="G1268" t="s">
        <v>230</v>
      </c>
      <c r="H1268" t="s">
        <v>231</v>
      </c>
      <c r="I1268" t="s">
        <v>232</v>
      </c>
      <c r="J1268" t="s">
        <v>246</v>
      </c>
      <c r="K1268" t="s">
        <v>247</v>
      </c>
      <c r="L1268" t="n">
        <v>240</v>
      </c>
      <c r="M1268" t="n">
        <v>0</v>
      </c>
      <c r="N1268" t="n">
        <v>0</v>
      </c>
    </row>
    <row r="1269" spans="1:19">
      <c r="A1269" s="1" t="n">
        <v>36007</v>
      </c>
      <c r="B1269" t="s">
        <v>333</v>
      </c>
      <c r="C1269" t="n">
        <v>1</v>
      </c>
      <c r="D1269" t="s">
        <v>228</v>
      </c>
      <c r="E1269" t="s">
        <v>36</v>
      </c>
      <c r="F1269" t="s">
        <v>229</v>
      </c>
      <c r="G1269" t="s">
        <v>230</v>
      </c>
      <c r="H1269" t="s">
        <v>231</v>
      </c>
      <c r="I1269" t="s">
        <v>232</v>
      </c>
      <c r="J1269" t="s">
        <v>233</v>
      </c>
      <c r="K1269" t="s">
        <v>234</v>
      </c>
      <c r="L1269" t="n">
        <v>382</v>
      </c>
      <c r="M1269" t="n">
        <v>0.21</v>
      </c>
      <c r="N1269" t="n">
        <v>20.2</v>
      </c>
      <c r="O1269" t="s">
        <v>333</v>
      </c>
      <c r="P1269" t="s">
        <v>270</v>
      </c>
      <c r="Q1269" t="s">
        <v>237</v>
      </c>
      <c r="R1269" t="s">
        <v>231</v>
      </c>
      <c r="S1269" t="s">
        <v>232</v>
      </c>
    </row>
    <row r="1270" spans="1:19">
      <c r="A1270" s="1" t="n">
        <v>36007</v>
      </c>
      <c r="B1270" t="s">
        <v>333</v>
      </c>
      <c r="C1270" t="n">
        <v>2</v>
      </c>
      <c r="D1270" t="s">
        <v>228</v>
      </c>
      <c r="E1270" t="s">
        <v>36</v>
      </c>
      <c r="F1270" t="s">
        <v>229</v>
      </c>
      <c r="G1270" t="s">
        <v>230</v>
      </c>
      <c r="H1270" t="s">
        <v>231</v>
      </c>
      <c r="I1270" t="s">
        <v>232</v>
      </c>
      <c r="J1270" t="s">
        <v>233</v>
      </c>
      <c r="K1270" t="s">
        <v>234</v>
      </c>
      <c r="L1270" t="n">
        <v>325</v>
      </c>
      <c r="M1270" t="n">
        <v>0.05</v>
      </c>
      <c r="N1270" t="n">
        <v>45.5</v>
      </c>
      <c r="O1270" t="s">
        <v>333</v>
      </c>
      <c r="P1270" t="s">
        <v>270</v>
      </c>
      <c r="Q1270" t="s">
        <v>237</v>
      </c>
      <c r="R1270" t="s">
        <v>231</v>
      </c>
      <c r="S1270" t="s">
        <v>232</v>
      </c>
    </row>
    <row r="1271" spans="1:19">
      <c r="A1271" s="1" t="n">
        <v>36007</v>
      </c>
      <c r="B1271" t="s">
        <v>333</v>
      </c>
      <c r="C1271" t="n">
        <v>3</v>
      </c>
      <c r="D1271" t="s">
        <v>228</v>
      </c>
      <c r="E1271" t="s">
        <v>36</v>
      </c>
      <c r="F1271" t="s">
        <v>229</v>
      </c>
      <c r="G1271" t="s">
        <v>230</v>
      </c>
      <c r="H1271" t="s">
        <v>231</v>
      </c>
      <c r="I1271" t="s">
        <v>232</v>
      </c>
      <c r="J1271" t="s">
        <v>277</v>
      </c>
      <c r="K1271" t="s">
        <v>278</v>
      </c>
      <c r="L1271" t="n">
        <v>142</v>
      </c>
      <c r="M1271" t="n">
        <v>0.14</v>
      </c>
      <c r="N1271" t="n">
        <v>20</v>
      </c>
      <c r="O1271" t="s">
        <v>333</v>
      </c>
      <c r="P1271" t="s">
        <v>270</v>
      </c>
      <c r="Q1271" t="s">
        <v>237</v>
      </c>
      <c r="R1271" t="s">
        <v>231</v>
      </c>
      <c r="S1271" t="s">
        <v>232</v>
      </c>
    </row>
    <row r="1272" spans="1:19">
      <c r="A1272" s="1" t="n">
        <v>36007</v>
      </c>
      <c r="B1272" t="s">
        <v>333</v>
      </c>
      <c r="C1272" t="n">
        <v>4</v>
      </c>
      <c r="D1272" t="s">
        <v>228</v>
      </c>
      <c r="E1272" t="s">
        <v>36</v>
      </c>
      <c r="F1272" t="s">
        <v>229</v>
      </c>
      <c r="G1272" t="s">
        <v>230</v>
      </c>
      <c r="H1272" t="s">
        <v>231</v>
      </c>
      <c r="I1272" t="s">
        <v>232</v>
      </c>
      <c r="J1272" t="s">
        <v>277</v>
      </c>
      <c r="K1272" t="s">
        <v>278</v>
      </c>
      <c r="L1272" t="n">
        <v>586</v>
      </c>
      <c r="M1272" t="n">
        <v>0.04</v>
      </c>
      <c r="N1272" t="n">
        <v>47.6</v>
      </c>
      <c r="O1272" t="s">
        <v>333</v>
      </c>
      <c r="P1272" t="s">
        <v>270</v>
      </c>
      <c r="Q1272" t="s">
        <v>237</v>
      </c>
      <c r="R1272" t="s">
        <v>231</v>
      </c>
      <c r="S1272" t="s">
        <v>232</v>
      </c>
    </row>
    <row r="1273" spans="1:19">
      <c r="A1273" s="1" t="n">
        <v>36007</v>
      </c>
      <c r="B1273" t="s">
        <v>333</v>
      </c>
      <c r="C1273" t="n">
        <v>5</v>
      </c>
      <c r="D1273" t="s">
        <v>228</v>
      </c>
      <c r="E1273" t="s">
        <v>36</v>
      </c>
      <c r="F1273" t="s">
        <v>229</v>
      </c>
      <c r="G1273" t="s">
        <v>230</v>
      </c>
      <c r="H1273" t="s">
        <v>231</v>
      </c>
      <c r="I1273" t="s">
        <v>232</v>
      </c>
      <c r="J1273" t="s">
        <v>233</v>
      </c>
      <c r="K1273" t="s">
        <v>234</v>
      </c>
      <c r="L1273" t="n">
        <v>368</v>
      </c>
      <c r="M1273" t="n">
        <v>0.2</v>
      </c>
      <c r="N1273" t="n">
        <v>20.3</v>
      </c>
      <c r="O1273" t="s">
        <v>333</v>
      </c>
      <c r="P1273" t="s">
        <v>270</v>
      </c>
      <c r="Q1273" t="s">
        <v>237</v>
      </c>
      <c r="R1273" t="s">
        <v>231</v>
      </c>
      <c r="S1273" t="s">
        <v>232</v>
      </c>
    </row>
    <row r="1274" spans="1:19">
      <c r="A1274" s="1" t="n">
        <v>36038</v>
      </c>
      <c r="B1274" t="s">
        <v>227</v>
      </c>
      <c r="C1274" t="n">
        <v>9</v>
      </c>
      <c r="D1274" t="s">
        <v>228</v>
      </c>
      <c r="E1274" t="s">
        <v>36</v>
      </c>
      <c r="F1274" t="s">
        <v>229</v>
      </c>
      <c r="G1274" t="s">
        <v>230</v>
      </c>
      <c r="H1274" t="s">
        <v>231</v>
      </c>
      <c r="I1274" t="s">
        <v>232</v>
      </c>
      <c r="J1274" t="s">
        <v>267</v>
      </c>
      <c r="K1274" t="s">
        <v>268</v>
      </c>
      <c r="L1274" t="n">
        <v>420</v>
      </c>
      <c r="M1274" t="n">
        <v>0.06</v>
      </c>
      <c r="N1274" t="n">
        <v>32.9</v>
      </c>
      <c r="O1274" t="s">
        <v>235</v>
      </c>
      <c r="P1274" t="s">
        <v>236</v>
      </c>
      <c r="Q1274" t="s">
        <v>237</v>
      </c>
      <c r="R1274" t="s">
        <v>231</v>
      </c>
      <c r="S1274" t="s">
        <v>232</v>
      </c>
    </row>
    <row r="1275" spans="1:19">
      <c r="A1275" s="1" t="n">
        <v>36038</v>
      </c>
      <c r="B1275" t="s">
        <v>227</v>
      </c>
      <c r="C1275" t="n">
        <v>10</v>
      </c>
      <c r="D1275" t="s">
        <v>228</v>
      </c>
      <c r="E1275" t="s">
        <v>36</v>
      </c>
      <c r="F1275" t="s">
        <v>229</v>
      </c>
      <c r="G1275" t="s">
        <v>230</v>
      </c>
      <c r="H1275" t="s">
        <v>231</v>
      </c>
      <c r="I1275" t="s">
        <v>232</v>
      </c>
      <c r="J1275" t="s">
        <v>267</v>
      </c>
      <c r="K1275" t="s">
        <v>268</v>
      </c>
      <c r="L1275" t="n">
        <v>704</v>
      </c>
      <c r="M1275" t="n">
        <v>0.06</v>
      </c>
      <c r="N1275" t="n">
        <v>38.7</v>
      </c>
      <c r="O1275" t="s">
        <v>235</v>
      </c>
      <c r="P1275" t="s">
        <v>236</v>
      </c>
      <c r="Q1275" t="s">
        <v>237</v>
      </c>
      <c r="R1275" t="s">
        <v>231</v>
      </c>
      <c r="S1275" t="s">
        <v>232</v>
      </c>
    </row>
    <row r="1276" spans="1:19">
      <c r="A1276" s="1" t="n">
        <v>36038</v>
      </c>
      <c r="B1276" t="s">
        <v>227</v>
      </c>
      <c r="C1276" t="n">
        <v>11</v>
      </c>
      <c r="D1276" t="s">
        <v>228</v>
      </c>
      <c r="E1276" t="s">
        <v>36</v>
      </c>
      <c r="F1276" t="s">
        <v>229</v>
      </c>
      <c r="G1276" t="s">
        <v>230</v>
      </c>
      <c r="H1276" t="s">
        <v>231</v>
      </c>
      <c r="I1276" t="s">
        <v>232</v>
      </c>
      <c r="J1276" t="s">
        <v>233</v>
      </c>
      <c r="K1276" t="s">
        <v>234</v>
      </c>
      <c r="L1276" t="n">
        <v>212</v>
      </c>
      <c r="M1276" t="n">
        <v>0.01</v>
      </c>
      <c r="N1276" t="n">
        <v>45.8</v>
      </c>
      <c r="O1276" t="s">
        <v>235</v>
      </c>
      <c r="P1276" t="s">
        <v>236</v>
      </c>
      <c r="Q1276" t="s">
        <v>237</v>
      </c>
      <c r="R1276" t="s">
        <v>231</v>
      </c>
      <c r="S1276" t="s">
        <v>232</v>
      </c>
    </row>
    <row r="1277" spans="1:19">
      <c r="A1277" s="1" t="n">
        <v>36038</v>
      </c>
      <c r="B1277" t="s">
        <v>242</v>
      </c>
      <c r="C1277" t="n">
        <v>655</v>
      </c>
      <c r="D1277" t="s">
        <v>288</v>
      </c>
      <c r="E1277" t="s">
        <v>289</v>
      </c>
      <c r="F1277" t="s">
        <v>229</v>
      </c>
      <c r="G1277" t="s">
        <v>230</v>
      </c>
      <c r="H1277" t="s">
        <v>231</v>
      </c>
      <c r="I1277" t="s">
        <v>232</v>
      </c>
      <c r="J1277" t="s">
        <v>248</v>
      </c>
      <c r="K1277" t="s">
        <v>249</v>
      </c>
      <c r="L1277" t="n">
        <v>87</v>
      </c>
      <c r="M1277" t="n">
        <v>0</v>
      </c>
      <c r="N1277" t="n">
        <v>0</v>
      </c>
    </row>
    <row r="1278" spans="1:19">
      <c r="A1278" s="1" t="n">
        <v>36038</v>
      </c>
      <c r="B1278" t="s">
        <v>242</v>
      </c>
      <c r="C1278" t="n">
        <v>656</v>
      </c>
      <c r="D1278" t="s">
        <v>288</v>
      </c>
      <c r="E1278" t="s">
        <v>289</v>
      </c>
      <c r="F1278" t="s">
        <v>229</v>
      </c>
      <c r="G1278" t="s">
        <v>230</v>
      </c>
      <c r="H1278" t="s">
        <v>231</v>
      </c>
      <c r="I1278" t="s">
        <v>232</v>
      </c>
      <c r="J1278" t="s">
        <v>248</v>
      </c>
      <c r="K1278" t="s">
        <v>249</v>
      </c>
      <c r="L1278" t="n">
        <v>224</v>
      </c>
      <c r="M1278" t="n">
        <v>0</v>
      </c>
      <c r="N1278" t="n">
        <v>0</v>
      </c>
    </row>
    <row r="1279" spans="1:19">
      <c r="A1279" s="1" t="n">
        <v>36038</v>
      </c>
      <c r="B1279" t="s">
        <v>242</v>
      </c>
      <c r="C1279" t="n">
        <v>664</v>
      </c>
      <c r="D1279" t="s">
        <v>288</v>
      </c>
      <c r="E1279" t="s">
        <v>289</v>
      </c>
      <c r="F1279" t="s">
        <v>229</v>
      </c>
      <c r="G1279" t="s">
        <v>230</v>
      </c>
      <c r="H1279" t="s">
        <v>231</v>
      </c>
      <c r="I1279" t="s">
        <v>232</v>
      </c>
      <c r="J1279" t="s">
        <v>246</v>
      </c>
      <c r="K1279" t="s">
        <v>247</v>
      </c>
      <c r="L1279" t="n">
        <v>100</v>
      </c>
      <c r="M1279" t="n">
        <v>0</v>
      </c>
      <c r="N1279" t="n">
        <v>0</v>
      </c>
    </row>
    <row r="1280" spans="1:19">
      <c r="A1280" s="1" t="n">
        <v>36038</v>
      </c>
      <c r="B1280" t="s">
        <v>333</v>
      </c>
      <c r="C1280" t="n">
        <v>1</v>
      </c>
      <c r="D1280" t="s">
        <v>228</v>
      </c>
      <c r="E1280" t="s">
        <v>36</v>
      </c>
      <c r="F1280" t="s">
        <v>229</v>
      </c>
      <c r="G1280" t="s">
        <v>230</v>
      </c>
      <c r="H1280" t="s">
        <v>231</v>
      </c>
      <c r="I1280" t="s">
        <v>232</v>
      </c>
      <c r="J1280" t="s">
        <v>233</v>
      </c>
      <c r="K1280" t="s">
        <v>234</v>
      </c>
      <c r="L1280" t="n">
        <v>401</v>
      </c>
      <c r="M1280" t="n">
        <v>0.04</v>
      </c>
      <c r="N1280" t="n">
        <v>45.3</v>
      </c>
      <c r="O1280" t="s">
        <v>333</v>
      </c>
      <c r="P1280" t="s">
        <v>270</v>
      </c>
      <c r="Q1280" t="s">
        <v>237</v>
      </c>
      <c r="R1280" t="s">
        <v>231</v>
      </c>
      <c r="S1280" t="s">
        <v>232</v>
      </c>
    </row>
    <row r="1281" spans="1:19">
      <c r="A1281" s="1" t="n">
        <v>36038</v>
      </c>
      <c r="B1281" t="s">
        <v>333</v>
      </c>
      <c r="C1281" t="n">
        <v>2</v>
      </c>
      <c r="D1281" t="s">
        <v>228</v>
      </c>
      <c r="E1281" t="s">
        <v>36</v>
      </c>
      <c r="F1281" t="s">
        <v>229</v>
      </c>
      <c r="G1281" t="s">
        <v>230</v>
      </c>
      <c r="H1281" t="s">
        <v>231</v>
      </c>
      <c r="I1281" t="s">
        <v>232</v>
      </c>
      <c r="J1281" t="s">
        <v>233</v>
      </c>
      <c r="K1281" t="s">
        <v>234</v>
      </c>
      <c r="L1281" t="n">
        <v>333</v>
      </c>
      <c r="M1281" t="n">
        <v>0.21</v>
      </c>
      <c r="N1281" t="n">
        <v>20.5</v>
      </c>
      <c r="O1281" t="s">
        <v>333</v>
      </c>
      <c r="P1281" t="s">
        <v>270</v>
      </c>
      <c r="Q1281" t="s">
        <v>237</v>
      </c>
      <c r="R1281" t="s">
        <v>231</v>
      </c>
      <c r="S1281" t="s">
        <v>232</v>
      </c>
    </row>
    <row r="1282" spans="1:19">
      <c r="A1282" s="1" t="n">
        <v>36038</v>
      </c>
      <c r="B1282" t="s">
        <v>333</v>
      </c>
      <c r="C1282" t="n">
        <v>3</v>
      </c>
      <c r="D1282" t="s">
        <v>228</v>
      </c>
      <c r="E1282" t="s">
        <v>36</v>
      </c>
      <c r="F1282" t="s">
        <v>229</v>
      </c>
      <c r="G1282" t="s">
        <v>230</v>
      </c>
      <c r="H1282" t="s">
        <v>231</v>
      </c>
      <c r="I1282" t="s">
        <v>232</v>
      </c>
      <c r="J1282" t="s">
        <v>277</v>
      </c>
      <c r="K1282" t="s">
        <v>278</v>
      </c>
      <c r="L1282" t="n">
        <v>646</v>
      </c>
      <c r="M1282" t="n">
        <v>0.04</v>
      </c>
      <c r="N1282" t="n">
        <v>47.5</v>
      </c>
      <c r="O1282" t="s">
        <v>333</v>
      </c>
      <c r="P1282" t="s">
        <v>270</v>
      </c>
      <c r="Q1282" t="s">
        <v>237</v>
      </c>
      <c r="R1282" t="s">
        <v>231</v>
      </c>
      <c r="S1282" t="s">
        <v>232</v>
      </c>
    </row>
    <row r="1283" spans="1:19">
      <c r="A1283" s="1" t="n">
        <v>36038</v>
      </c>
      <c r="B1283" t="s">
        <v>333</v>
      </c>
      <c r="C1283" t="n">
        <v>688</v>
      </c>
      <c r="D1283" t="s">
        <v>228</v>
      </c>
      <c r="E1283" t="s">
        <v>36</v>
      </c>
      <c r="F1283" t="s">
        <v>229</v>
      </c>
      <c r="G1283" t="s">
        <v>230</v>
      </c>
      <c r="H1283" t="s">
        <v>231</v>
      </c>
      <c r="I1283" t="s">
        <v>232</v>
      </c>
      <c r="J1283" t="s">
        <v>312</v>
      </c>
      <c r="K1283" t="s">
        <v>313</v>
      </c>
      <c r="L1283" t="n">
        <v>350</v>
      </c>
      <c r="M1283" t="n">
        <v>0.04</v>
      </c>
      <c r="N1283" t="n">
        <v>44.6</v>
      </c>
      <c r="O1283" t="s">
        <v>333</v>
      </c>
      <c r="P1283" t="s">
        <v>270</v>
      </c>
      <c r="Q1283" t="s">
        <v>237</v>
      </c>
      <c r="R1283" t="s">
        <v>231</v>
      </c>
      <c r="S1283" t="s">
        <v>232</v>
      </c>
    </row>
    <row r="1284" spans="1:19">
      <c r="A1284" s="1" t="n">
        <v>36068</v>
      </c>
      <c r="B1284" t="s">
        <v>227</v>
      </c>
      <c r="C1284" t="n">
        <v>9</v>
      </c>
      <c r="D1284" t="s">
        <v>228</v>
      </c>
      <c r="E1284" t="s">
        <v>36</v>
      </c>
      <c r="F1284" t="s">
        <v>229</v>
      </c>
      <c r="G1284" t="s">
        <v>230</v>
      </c>
      <c r="H1284" t="s">
        <v>231</v>
      </c>
      <c r="I1284" t="s">
        <v>232</v>
      </c>
      <c r="J1284" t="s">
        <v>233</v>
      </c>
      <c r="K1284" t="s">
        <v>234</v>
      </c>
      <c r="L1284" t="n">
        <v>442</v>
      </c>
      <c r="M1284" t="n">
        <v>0.07000000000000001</v>
      </c>
      <c r="N1284" t="n">
        <v>32.1</v>
      </c>
      <c r="O1284" t="s">
        <v>235</v>
      </c>
      <c r="P1284" t="s">
        <v>236</v>
      </c>
      <c r="Q1284" t="s">
        <v>237</v>
      </c>
      <c r="R1284" t="s">
        <v>231</v>
      </c>
      <c r="S1284" t="s">
        <v>232</v>
      </c>
    </row>
    <row r="1285" spans="1:19">
      <c r="A1285" s="1" t="n">
        <v>36068</v>
      </c>
      <c r="B1285" t="s">
        <v>227</v>
      </c>
      <c r="C1285" t="n">
        <v>10</v>
      </c>
      <c r="D1285" t="s">
        <v>228</v>
      </c>
      <c r="E1285" t="s">
        <v>36</v>
      </c>
      <c r="F1285" t="s">
        <v>229</v>
      </c>
      <c r="G1285" t="s">
        <v>230</v>
      </c>
      <c r="H1285" t="s">
        <v>231</v>
      </c>
      <c r="I1285" t="s">
        <v>232</v>
      </c>
      <c r="J1285" t="s">
        <v>233</v>
      </c>
      <c r="K1285" t="s">
        <v>234</v>
      </c>
      <c r="L1285" t="n">
        <v>301</v>
      </c>
      <c r="M1285" t="n">
        <v>0.02</v>
      </c>
      <c r="N1285" t="n">
        <v>45.9</v>
      </c>
      <c r="O1285" t="s">
        <v>235</v>
      </c>
      <c r="P1285" t="s">
        <v>236</v>
      </c>
      <c r="Q1285" t="s">
        <v>237</v>
      </c>
      <c r="R1285" t="s">
        <v>231</v>
      </c>
      <c r="S1285" t="s">
        <v>232</v>
      </c>
    </row>
    <row r="1286" spans="1:19">
      <c r="A1286" s="1" t="n">
        <v>36068</v>
      </c>
      <c r="B1286" t="s">
        <v>242</v>
      </c>
      <c r="C1286" t="n">
        <v>941</v>
      </c>
      <c r="D1286" t="s">
        <v>288</v>
      </c>
      <c r="E1286" t="s">
        <v>289</v>
      </c>
      <c r="F1286" t="s">
        <v>229</v>
      </c>
      <c r="G1286" t="s">
        <v>230</v>
      </c>
      <c r="H1286" t="s">
        <v>231</v>
      </c>
      <c r="I1286" t="s">
        <v>232</v>
      </c>
      <c r="J1286" t="s">
        <v>254</v>
      </c>
      <c r="K1286" t="s">
        <v>255</v>
      </c>
      <c r="L1286" t="n">
        <v>250</v>
      </c>
      <c r="M1286" t="n">
        <v>0</v>
      </c>
      <c r="N1286" t="n">
        <v>0</v>
      </c>
    </row>
    <row r="1287" spans="1:19">
      <c r="A1287" s="1" t="n">
        <v>36068</v>
      </c>
      <c r="B1287" t="s">
        <v>325</v>
      </c>
      <c r="C1287" t="n">
        <v>930</v>
      </c>
      <c r="D1287" t="s">
        <v>297</v>
      </c>
      <c r="E1287" t="s">
        <v>328</v>
      </c>
      <c r="F1287" t="s">
        <v>229</v>
      </c>
      <c r="G1287" t="s">
        <v>230</v>
      </c>
      <c r="H1287" t="s">
        <v>231</v>
      </c>
      <c r="I1287" t="s">
        <v>232</v>
      </c>
      <c r="J1287" t="s">
        <v>329</v>
      </c>
      <c r="K1287" t="s">
        <v>330</v>
      </c>
      <c r="L1287" t="n">
        <v>66</v>
      </c>
      <c r="M1287" t="n">
        <v>0</v>
      </c>
      <c r="N1287" t="n">
        <v>0</v>
      </c>
    </row>
    <row r="1288" spans="1:19">
      <c r="A1288" s="1" t="n">
        <v>36068</v>
      </c>
      <c r="B1288" t="s">
        <v>325</v>
      </c>
      <c r="C1288" t="n">
        <v>931</v>
      </c>
      <c r="D1288" t="s">
        <v>326</v>
      </c>
      <c r="E1288" t="s">
        <v>327</v>
      </c>
      <c r="F1288" t="s">
        <v>229</v>
      </c>
      <c r="G1288" t="s">
        <v>230</v>
      </c>
      <c r="H1288" t="s">
        <v>231</v>
      </c>
      <c r="I1288" t="s">
        <v>232</v>
      </c>
      <c r="J1288" t="s">
        <v>329</v>
      </c>
      <c r="K1288" t="s">
        <v>330</v>
      </c>
      <c r="L1288" t="n">
        <v>192</v>
      </c>
      <c r="M1288" t="n">
        <v>0</v>
      </c>
      <c r="N1288" t="n">
        <v>0</v>
      </c>
    </row>
    <row r="1289" spans="1:19">
      <c r="A1289" s="1" t="n">
        <v>36068</v>
      </c>
      <c r="B1289" t="s">
        <v>325</v>
      </c>
      <c r="C1289" t="n">
        <v>932</v>
      </c>
      <c r="D1289" t="s">
        <v>326</v>
      </c>
      <c r="E1289" t="s">
        <v>327</v>
      </c>
      <c r="F1289" t="s">
        <v>229</v>
      </c>
      <c r="G1289" t="s">
        <v>230</v>
      </c>
      <c r="H1289" t="s">
        <v>231</v>
      </c>
      <c r="I1289" t="s">
        <v>232</v>
      </c>
      <c r="J1289" t="s">
        <v>329</v>
      </c>
      <c r="K1289" t="s">
        <v>330</v>
      </c>
      <c r="L1289" t="n">
        <v>27</v>
      </c>
      <c r="M1289" t="n">
        <v>0</v>
      </c>
      <c r="N1289" t="n">
        <v>0</v>
      </c>
    </row>
    <row r="1290" spans="1:19">
      <c r="A1290" s="1" t="n">
        <v>36068</v>
      </c>
      <c r="B1290" t="s">
        <v>333</v>
      </c>
      <c r="C1290" t="n">
        <v>1</v>
      </c>
      <c r="D1290" t="s">
        <v>228</v>
      </c>
      <c r="E1290" t="s">
        <v>36</v>
      </c>
      <c r="F1290" t="s">
        <v>229</v>
      </c>
      <c r="G1290" t="s">
        <v>230</v>
      </c>
      <c r="H1290" t="s">
        <v>231</v>
      </c>
      <c r="I1290" t="s">
        <v>232</v>
      </c>
      <c r="J1290" t="s">
        <v>233</v>
      </c>
      <c r="K1290" t="s">
        <v>234</v>
      </c>
      <c r="L1290" t="n">
        <v>519</v>
      </c>
      <c r="M1290" t="n">
        <v>0.02</v>
      </c>
      <c r="N1290" t="n">
        <v>45.9</v>
      </c>
      <c r="O1290" t="s">
        <v>333</v>
      </c>
      <c r="P1290" t="s">
        <v>270</v>
      </c>
      <c r="Q1290" t="s">
        <v>237</v>
      </c>
      <c r="R1290" t="s">
        <v>231</v>
      </c>
      <c r="S1290" t="s">
        <v>232</v>
      </c>
    </row>
    <row r="1291" spans="1:19">
      <c r="A1291" s="1" t="n">
        <v>36068</v>
      </c>
      <c r="B1291" t="s">
        <v>333</v>
      </c>
      <c r="C1291" t="n">
        <v>2</v>
      </c>
      <c r="D1291" t="s">
        <v>228</v>
      </c>
      <c r="E1291" t="s">
        <v>36</v>
      </c>
      <c r="F1291" t="s">
        <v>229</v>
      </c>
      <c r="G1291" t="s">
        <v>230</v>
      </c>
      <c r="H1291" t="s">
        <v>231</v>
      </c>
      <c r="I1291" t="s">
        <v>232</v>
      </c>
      <c r="J1291" t="s">
        <v>233</v>
      </c>
      <c r="K1291" t="s">
        <v>234</v>
      </c>
      <c r="L1291" t="n">
        <v>198</v>
      </c>
      <c r="M1291" t="n">
        <v>0.2</v>
      </c>
      <c r="N1291" t="n">
        <v>21.3</v>
      </c>
      <c r="O1291" t="s">
        <v>333</v>
      </c>
      <c r="P1291" t="s">
        <v>270</v>
      </c>
      <c r="Q1291" t="s">
        <v>237</v>
      </c>
      <c r="R1291" t="s">
        <v>231</v>
      </c>
      <c r="S1291" t="s">
        <v>232</v>
      </c>
    </row>
    <row r="1292" spans="1:19">
      <c r="A1292" s="1" t="n">
        <v>36068</v>
      </c>
      <c r="B1292" t="s">
        <v>333</v>
      </c>
      <c r="C1292" t="n">
        <v>3</v>
      </c>
      <c r="D1292" t="s">
        <v>228</v>
      </c>
      <c r="E1292" t="s">
        <v>36</v>
      </c>
      <c r="F1292" t="s">
        <v>229</v>
      </c>
      <c r="G1292" t="s">
        <v>230</v>
      </c>
      <c r="H1292" t="s">
        <v>231</v>
      </c>
      <c r="I1292" t="s">
        <v>232</v>
      </c>
      <c r="J1292" t="s">
        <v>277</v>
      </c>
      <c r="K1292" t="s">
        <v>278</v>
      </c>
      <c r="L1292" t="n">
        <v>684</v>
      </c>
      <c r="M1292" t="n">
        <v>0.04</v>
      </c>
      <c r="N1292" t="n">
        <v>47.6</v>
      </c>
      <c r="O1292" t="s">
        <v>333</v>
      </c>
      <c r="P1292" t="s">
        <v>270</v>
      </c>
      <c r="Q1292" t="s">
        <v>237</v>
      </c>
      <c r="R1292" t="s">
        <v>231</v>
      </c>
      <c r="S1292" t="s">
        <v>232</v>
      </c>
    </row>
    <row r="1293" spans="1:19">
      <c r="A1293" s="1" t="n">
        <v>36099</v>
      </c>
      <c r="B1293" t="s">
        <v>227</v>
      </c>
      <c r="C1293" t="n">
        <v>5</v>
      </c>
      <c r="D1293" t="s">
        <v>228</v>
      </c>
      <c r="E1293" t="s">
        <v>36</v>
      </c>
      <c r="F1293" t="s">
        <v>229</v>
      </c>
      <c r="G1293" t="s">
        <v>230</v>
      </c>
      <c r="H1293" t="s">
        <v>231</v>
      </c>
      <c r="I1293" t="s">
        <v>232</v>
      </c>
      <c r="J1293" t="s">
        <v>277</v>
      </c>
      <c r="K1293" t="s">
        <v>278</v>
      </c>
      <c r="L1293" t="n">
        <v>199</v>
      </c>
      <c r="M1293" t="n">
        <v>0.03</v>
      </c>
      <c r="N1293" t="n">
        <v>39.4</v>
      </c>
      <c r="O1293" t="s">
        <v>235</v>
      </c>
      <c r="P1293" t="s">
        <v>236</v>
      </c>
      <c r="Q1293" t="s">
        <v>237</v>
      </c>
      <c r="R1293" t="s">
        <v>231</v>
      </c>
      <c r="S1293" t="s">
        <v>232</v>
      </c>
    </row>
    <row r="1294" spans="1:19">
      <c r="A1294" s="1" t="n">
        <v>36099</v>
      </c>
      <c r="B1294" t="s">
        <v>227</v>
      </c>
      <c r="C1294" t="n">
        <v>6</v>
      </c>
      <c r="D1294" t="s">
        <v>228</v>
      </c>
      <c r="E1294" t="s">
        <v>36</v>
      </c>
      <c r="F1294" t="s">
        <v>229</v>
      </c>
      <c r="G1294" t="s">
        <v>230</v>
      </c>
      <c r="H1294" t="s">
        <v>231</v>
      </c>
      <c r="I1294" t="s">
        <v>232</v>
      </c>
      <c r="J1294" t="s">
        <v>267</v>
      </c>
      <c r="K1294" t="s">
        <v>268</v>
      </c>
      <c r="L1294" t="n">
        <v>750</v>
      </c>
      <c r="M1294" t="n">
        <v>0.1</v>
      </c>
      <c r="N1294" t="n">
        <v>39.1</v>
      </c>
      <c r="O1294" t="s">
        <v>235</v>
      </c>
      <c r="P1294" t="s">
        <v>236</v>
      </c>
      <c r="Q1294" t="s">
        <v>237</v>
      </c>
      <c r="R1294" t="s">
        <v>231</v>
      </c>
      <c r="S1294" t="s">
        <v>232</v>
      </c>
    </row>
    <row r="1295" spans="1:19">
      <c r="A1295" s="1" t="n">
        <v>36099</v>
      </c>
      <c r="B1295" t="s">
        <v>227</v>
      </c>
      <c r="C1295" t="n">
        <v>7</v>
      </c>
      <c r="D1295" t="s">
        <v>228</v>
      </c>
      <c r="E1295" t="s">
        <v>36</v>
      </c>
      <c r="F1295" t="s">
        <v>229</v>
      </c>
      <c r="G1295" t="s">
        <v>230</v>
      </c>
      <c r="H1295" t="s">
        <v>231</v>
      </c>
      <c r="I1295" t="s">
        <v>232</v>
      </c>
      <c r="J1295" t="s">
        <v>233</v>
      </c>
      <c r="K1295" t="s">
        <v>234</v>
      </c>
      <c r="L1295" t="n">
        <v>438</v>
      </c>
      <c r="M1295" t="n">
        <v>0.07000000000000001</v>
      </c>
      <c r="N1295" t="n">
        <v>32</v>
      </c>
      <c r="O1295" t="s">
        <v>235</v>
      </c>
      <c r="P1295" t="s">
        <v>236</v>
      </c>
      <c r="Q1295" t="s">
        <v>237</v>
      </c>
      <c r="R1295" t="s">
        <v>231</v>
      </c>
      <c r="S1295" t="s">
        <v>232</v>
      </c>
    </row>
    <row r="1296" spans="1:19">
      <c r="A1296" s="1" t="n">
        <v>36099</v>
      </c>
      <c r="B1296" t="s">
        <v>333</v>
      </c>
      <c r="C1296" t="n">
        <v>1</v>
      </c>
      <c r="D1296" t="s">
        <v>228</v>
      </c>
      <c r="E1296" t="s">
        <v>36</v>
      </c>
      <c r="F1296" t="s">
        <v>229</v>
      </c>
      <c r="G1296" t="s">
        <v>230</v>
      </c>
      <c r="H1296" t="s">
        <v>231</v>
      </c>
      <c r="I1296" t="s">
        <v>232</v>
      </c>
      <c r="J1296" t="s">
        <v>233</v>
      </c>
      <c r="K1296" t="s">
        <v>234</v>
      </c>
      <c r="L1296" t="n">
        <v>336</v>
      </c>
      <c r="M1296" t="n">
        <v>0.21</v>
      </c>
      <c r="N1296" t="n">
        <v>20.4</v>
      </c>
      <c r="O1296" t="s">
        <v>333</v>
      </c>
      <c r="P1296" t="s">
        <v>270</v>
      </c>
      <c r="Q1296" t="s">
        <v>237</v>
      </c>
      <c r="R1296" t="s">
        <v>231</v>
      </c>
      <c r="S1296" t="s">
        <v>232</v>
      </c>
    </row>
    <row r="1297" spans="1:19">
      <c r="A1297" s="1" t="n">
        <v>36099</v>
      </c>
      <c r="B1297" t="s">
        <v>333</v>
      </c>
      <c r="C1297" t="n">
        <v>2</v>
      </c>
      <c r="D1297" t="s">
        <v>228</v>
      </c>
      <c r="E1297" t="s">
        <v>36</v>
      </c>
      <c r="F1297" t="s">
        <v>229</v>
      </c>
      <c r="G1297" t="s">
        <v>230</v>
      </c>
      <c r="H1297" t="s">
        <v>231</v>
      </c>
      <c r="I1297" t="s">
        <v>232</v>
      </c>
      <c r="J1297" t="s">
        <v>233</v>
      </c>
      <c r="K1297" t="s">
        <v>234</v>
      </c>
      <c r="L1297" t="n">
        <v>397</v>
      </c>
      <c r="M1297" t="n">
        <v>0.02</v>
      </c>
      <c r="N1297" t="n">
        <v>45.6</v>
      </c>
      <c r="O1297" t="s">
        <v>333</v>
      </c>
      <c r="P1297" t="s">
        <v>270</v>
      </c>
      <c r="Q1297" t="s">
        <v>237</v>
      </c>
      <c r="R1297" t="s">
        <v>231</v>
      </c>
      <c r="S1297" t="s">
        <v>232</v>
      </c>
    </row>
    <row r="1298" spans="1:19">
      <c r="A1298" s="1" t="n">
        <v>36099</v>
      </c>
      <c r="B1298" t="s">
        <v>333</v>
      </c>
      <c r="C1298" t="n">
        <v>3</v>
      </c>
      <c r="D1298" t="s">
        <v>228</v>
      </c>
      <c r="E1298" t="s">
        <v>36</v>
      </c>
      <c r="F1298" t="s">
        <v>229</v>
      </c>
      <c r="G1298" t="s">
        <v>230</v>
      </c>
      <c r="H1298" t="s">
        <v>231</v>
      </c>
      <c r="I1298" t="s">
        <v>232</v>
      </c>
      <c r="J1298" t="s">
        <v>233</v>
      </c>
      <c r="K1298" t="s">
        <v>234</v>
      </c>
      <c r="L1298" t="n">
        <v>277</v>
      </c>
      <c r="M1298" t="n">
        <v>0.09</v>
      </c>
      <c r="N1298" t="n">
        <v>32.1</v>
      </c>
      <c r="O1298" t="s">
        <v>333</v>
      </c>
      <c r="P1298" t="s">
        <v>270</v>
      </c>
      <c r="Q1298" t="s">
        <v>237</v>
      </c>
      <c r="R1298" t="s">
        <v>231</v>
      </c>
      <c r="S1298" t="s">
        <v>232</v>
      </c>
    </row>
    <row r="1299" spans="1:19">
      <c r="A1299" s="1" t="n">
        <v>36099</v>
      </c>
      <c r="B1299" t="s">
        <v>333</v>
      </c>
      <c r="C1299" t="n">
        <v>4</v>
      </c>
      <c r="D1299" t="s">
        <v>228</v>
      </c>
      <c r="E1299" t="s">
        <v>36</v>
      </c>
      <c r="F1299" t="s">
        <v>229</v>
      </c>
      <c r="G1299" t="s">
        <v>230</v>
      </c>
      <c r="H1299" t="s">
        <v>231</v>
      </c>
      <c r="I1299" t="s">
        <v>232</v>
      </c>
      <c r="J1299" t="s">
        <v>233</v>
      </c>
      <c r="K1299" t="s">
        <v>234</v>
      </c>
      <c r="L1299" t="n">
        <v>433</v>
      </c>
      <c r="M1299" t="n">
        <v>0.02</v>
      </c>
      <c r="N1299" t="n">
        <v>45.7</v>
      </c>
      <c r="O1299" t="s">
        <v>333</v>
      </c>
      <c r="P1299" t="s">
        <v>270</v>
      </c>
      <c r="Q1299" t="s">
        <v>237</v>
      </c>
      <c r="R1299" t="s">
        <v>231</v>
      </c>
      <c r="S1299" t="s">
        <v>232</v>
      </c>
    </row>
    <row r="1300" spans="1:19">
      <c r="A1300" s="1" t="n">
        <v>36099</v>
      </c>
      <c r="B1300" t="s">
        <v>333</v>
      </c>
      <c r="C1300" t="n">
        <v>5</v>
      </c>
      <c r="D1300" t="s">
        <v>228</v>
      </c>
      <c r="E1300" t="s">
        <v>36</v>
      </c>
      <c r="F1300" t="s">
        <v>229</v>
      </c>
      <c r="G1300" t="s">
        <v>230</v>
      </c>
      <c r="H1300" t="s">
        <v>231</v>
      </c>
      <c r="I1300" t="s">
        <v>232</v>
      </c>
      <c r="J1300" t="s">
        <v>277</v>
      </c>
      <c r="K1300" t="s">
        <v>278</v>
      </c>
      <c r="L1300" t="n">
        <v>385</v>
      </c>
      <c r="M1300" t="n">
        <v>0.03</v>
      </c>
      <c r="N1300" t="n">
        <v>39.7</v>
      </c>
      <c r="O1300" t="s">
        <v>333</v>
      </c>
      <c r="P1300" t="s">
        <v>270</v>
      </c>
      <c r="Q1300" t="s">
        <v>237</v>
      </c>
      <c r="R1300" t="s">
        <v>231</v>
      </c>
      <c r="S1300" t="s">
        <v>232</v>
      </c>
    </row>
    <row r="1301" spans="1:19">
      <c r="A1301" s="1" t="n">
        <v>36099</v>
      </c>
      <c r="B1301" t="s">
        <v>333</v>
      </c>
      <c r="C1301" t="n">
        <v>6</v>
      </c>
      <c r="D1301" t="s">
        <v>228</v>
      </c>
      <c r="E1301" t="s">
        <v>36</v>
      </c>
      <c r="F1301" t="s">
        <v>229</v>
      </c>
      <c r="G1301" t="s">
        <v>230</v>
      </c>
      <c r="H1301" t="s">
        <v>231</v>
      </c>
      <c r="I1301" t="s">
        <v>232</v>
      </c>
      <c r="J1301" t="s">
        <v>277</v>
      </c>
      <c r="K1301" t="s">
        <v>278</v>
      </c>
      <c r="L1301" t="n">
        <v>341</v>
      </c>
      <c r="M1301" t="n">
        <v>0.01</v>
      </c>
      <c r="N1301" t="n">
        <v>53</v>
      </c>
      <c r="O1301" t="s">
        <v>333</v>
      </c>
      <c r="P1301" t="s">
        <v>270</v>
      </c>
      <c r="Q1301" t="s">
        <v>237</v>
      </c>
      <c r="R1301" t="s">
        <v>231</v>
      </c>
      <c r="S1301" t="s">
        <v>232</v>
      </c>
    </row>
    <row r="1302" spans="1:19">
      <c r="A1302" s="1" t="n">
        <v>36129</v>
      </c>
      <c r="B1302" t="s">
        <v>227</v>
      </c>
      <c r="C1302" t="n">
        <v>6</v>
      </c>
      <c r="D1302" t="s">
        <v>228</v>
      </c>
      <c r="E1302" t="s">
        <v>36</v>
      </c>
      <c r="F1302" t="s">
        <v>229</v>
      </c>
      <c r="G1302" t="s">
        <v>230</v>
      </c>
      <c r="H1302" t="s">
        <v>231</v>
      </c>
      <c r="I1302" t="s">
        <v>232</v>
      </c>
      <c r="J1302" t="s">
        <v>233</v>
      </c>
      <c r="K1302" t="s">
        <v>234</v>
      </c>
      <c r="L1302" t="n">
        <v>401</v>
      </c>
      <c r="M1302" t="n">
        <v>0.1</v>
      </c>
      <c r="N1302" t="n">
        <v>34.9</v>
      </c>
      <c r="O1302" t="s">
        <v>235</v>
      </c>
      <c r="P1302" t="s">
        <v>236</v>
      </c>
      <c r="Q1302" t="s">
        <v>237</v>
      </c>
      <c r="R1302" t="s">
        <v>231</v>
      </c>
      <c r="S1302" t="s">
        <v>232</v>
      </c>
    </row>
    <row r="1303" spans="1:19">
      <c r="A1303" s="1" t="n">
        <v>36129</v>
      </c>
      <c r="B1303" t="s">
        <v>227</v>
      </c>
      <c r="C1303" t="n">
        <v>7</v>
      </c>
      <c r="D1303" t="s">
        <v>228</v>
      </c>
      <c r="E1303" t="s">
        <v>36</v>
      </c>
      <c r="F1303" t="s">
        <v>229</v>
      </c>
      <c r="G1303" t="s">
        <v>230</v>
      </c>
      <c r="H1303" t="s">
        <v>231</v>
      </c>
      <c r="I1303" t="s">
        <v>232</v>
      </c>
      <c r="J1303" t="s">
        <v>233</v>
      </c>
      <c r="K1303" t="s">
        <v>234</v>
      </c>
      <c r="L1303" t="n">
        <v>798</v>
      </c>
      <c r="M1303" t="n">
        <v>0.1</v>
      </c>
      <c r="N1303" t="n">
        <v>35.1</v>
      </c>
      <c r="O1303" t="s">
        <v>235</v>
      </c>
      <c r="P1303" t="s">
        <v>236</v>
      </c>
      <c r="Q1303" t="s">
        <v>237</v>
      </c>
      <c r="R1303" t="s">
        <v>231</v>
      </c>
      <c r="S1303" t="s">
        <v>232</v>
      </c>
    </row>
    <row r="1304" spans="1:19">
      <c r="A1304" s="1" t="n">
        <v>36129</v>
      </c>
      <c r="B1304" t="s">
        <v>227</v>
      </c>
      <c r="C1304" t="n">
        <v>8</v>
      </c>
      <c r="D1304" t="s">
        <v>228</v>
      </c>
      <c r="E1304" t="s">
        <v>36</v>
      </c>
      <c r="F1304" t="s">
        <v>229</v>
      </c>
      <c r="G1304" t="s">
        <v>230</v>
      </c>
      <c r="H1304" t="s">
        <v>231</v>
      </c>
      <c r="I1304" t="s">
        <v>232</v>
      </c>
      <c r="J1304" t="s">
        <v>233</v>
      </c>
      <c r="K1304" t="s">
        <v>234</v>
      </c>
      <c r="L1304" t="n">
        <v>320</v>
      </c>
      <c r="M1304" t="n">
        <v>0.07000000000000001</v>
      </c>
      <c r="N1304" t="n">
        <v>32.3</v>
      </c>
      <c r="O1304" t="s">
        <v>235</v>
      </c>
      <c r="P1304" t="s">
        <v>236</v>
      </c>
      <c r="Q1304" t="s">
        <v>237</v>
      </c>
      <c r="R1304" t="s">
        <v>231</v>
      </c>
      <c r="S1304" t="s">
        <v>232</v>
      </c>
    </row>
    <row r="1305" spans="1:19">
      <c r="A1305" s="1" t="n">
        <v>36129</v>
      </c>
      <c r="B1305" t="s">
        <v>227</v>
      </c>
      <c r="C1305" t="n">
        <v>21</v>
      </c>
      <c r="D1305" t="s">
        <v>272</v>
      </c>
      <c r="E1305" t="s">
        <v>273</v>
      </c>
      <c r="F1305" t="s">
        <v>229</v>
      </c>
      <c r="G1305" t="s">
        <v>230</v>
      </c>
      <c r="H1305" t="s">
        <v>231</v>
      </c>
      <c r="I1305" t="s">
        <v>232</v>
      </c>
      <c r="J1305" t="s">
        <v>233</v>
      </c>
      <c r="K1305" t="s">
        <v>234</v>
      </c>
      <c r="L1305" t="n">
        <v>150</v>
      </c>
      <c r="M1305" t="n">
        <v>1.8</v>
      </c>
      <c r="N1305" t="n">
        <v>0</v>
      </c>
    </row>
    <row r="1306" spans="1:19">
      <c r="A1306" s="1" t="n">
        <v>36129</v>
      </c>
      <c r="B1306" t="s">
        <v>242</v>
      </c>
      <c r="C1306" t="n">
        <v>740</v>
      </c>
      <c r="D1306" t="s">
        <v>288</v>
      </c>
      <c r="E1306" t="s">
        <v>289</v>
      </c>
      <c r="F1306" t="s">
        <v>229</v>
      </c>
      <c r="G1306" t="s">
        <v>230</v>
      </c>
      <c r="H1306" t="s">
        <v>231</v>
      </c>
      <c r="I1306" t="s">
        <v>232</v>
      </c>
      <c r="J1306" t="s">
        <v>246</v>
      </c>
      <c r="K1306" t="s">
        <v>247</v>
      </c>
      <c r="L1306" t="n">
        <v>243</v>
      </c>
      <c r="M1306" t="n">
        <v>0</v>
      </c>
      <c r="N1306" t="n">
        <v>0</v>
      </c>
    </row>
    <row r="1307" spans="1:19">
      <c r="A1307" s="1" t="n">
        <v>36129</v>
      </c>
      <c r="B1307" t="s">
        <v>325</v>
      </c>
      <c r="C1307" t="n">
        <v>696</v>
      </c>
      <c r="D1307" t="s">
        <v>297</v>
      </c>
      <c r="E1307" t="s">
        <v>328</v>
      </c>
      <c r="F1307" t="s">
        <v>229</v>
      </c>
      <c r="G1307" t="s">
        <v>230</v>
      </c>
      <c r="H1307" t="s">
        <v>231</v>
      </c>
      <c r="I1307" t="s">
        <v>232</v>
      </c>
      <c r="J1307" t="s">
        <v>254</v>
      </c>
      <c r="K1307" t="s">
        <v>255</v>
      </c>
      <c r="L1307" t="n">
        <v>191</v>
      </c>
      <c r="M1307" t="n">
        <v>0</v>
      </c>
      <c r="N1307" t="n">
        <v>0</v>
      </c>
    </row>
    <row r="1308" spans="1:19">
      <c r="A1308" s="1" t="n">
        <v>36129</v>
      </c>
      <c r="B1308" t="s">
        <v>325</v>
      </c>
      <c r="C1308" t="n">
        <v>697</v>
      </c>
      <c r="D1308" t="s">
        <v>297</v>
      </c>
      <c r="E1308" t="s">
        <v>328</v>
      </c>
      <c r="F1308" t="s">
        <v>229</v>
      </c>
      <c r="G1308" t="s">
        <v>230</v>
      </c>
      <c r="H1308" t="s">
        <v>231</v>
      </c>
      <c r="I1308" t="s">
        <v>232</v>
      </c>
      <c r="J1308" t="s">
        <v>254</v>
      </c>
      <c r="K1308" t="s">
        <v>255</v>
      </c>
      <c r="L1308" t="n">
        <v>42</v>
      </c>
      <c r="M1308" t="n">
        <v>0</v>
      </c>
      <c r="N1308" t="n">
        <v>0</v>
      </c>
    </row>
    <row r="1309" spans="1:19">
      <c r="A1309" s="1" t="n">
        <v>36129</v>
      </c>
      <c r="B1309" t="s">
        <v>333</v>
      </c>
      <c r="C1309" t="n">
        <v>1</v>
      </c>
      <c r="D1309" t="s">
        <v>228</v>
      </c>
      <c r="E1309" t="s">
        <v>36</v>
      </c>
      <c r="F1309" t="s">
        <v>229</v>
      </c>
      <c r="G1309" t="s">
        <v>230</v>
      </c>
      <c r="H1309" t="s">
        <v>231</v>
      </c>
      <c r="I1309" t="s">
        <v>232</v>
      </c>
      <c r="J1309" t="s">
        <v>233</v>
      </c>
      <c r="K1309" t="s">
        <v>234</v>
      </c>
      <c r="L1309" t="n">
        <v>450</v>
      </c>
      <c r="M1309" t="n">
        <v>0.09</v>
      </c>
      <c r="N1309" t="n">
        <v>32.1</v>
      </c>
      <c r="O1309" t="s">
        <v>333</v>
      </c>
      <c r="P1309" t="s">
        <v>270</v>
      </c>
      <c r="Q1309" t="s">
        <v>237</v>
      </c>
      <c r="R1309" t="s">
        <v>231</v>
      </c>
      <c r="S1309" t="s">
        <v>232</v>
      </c>
    </row>
    <row r="1310" spans="1:19">
      <c r="A1310" s="1" t="n">
        <v>36129</v>
      </c>
      <c r="B1310" t="s">
        <v>333</v>
      </c>
      <c r="C1310" t="n">
        <v>2</v>
      </c>
      <c r="D1310" t="s">
        <v>228</v>
      </c>
      <c r="E1310" t="s">
        <v>36</v>
      </c>
      <c r="F1310" t="s">
        <v>229</v>
      </c>
      <c r="G1310" t="s">
        <v>230</v>
      </c>
      <c r="H1310" t="s">
        <v>231</v>
      </c>
      <c r="I1310" t="s">
        <v>232</v>
      </c>
      <c r="J1310" t="s">
        <v>277</v>
      </c>
      <c r="K1310" t="s">
        <v>278</v>
      </c>
      <c r="L1310" t="n">
        <v>260</v>
      </c>
      <c r="M1310" t="n">
        <v>0.05</v>
      </c>
      <c r="N1310" t="n">
        <v>36.2</v>
      </c>
      <c r="O1310" t="s">
        <v>333</v>
      </c>
      <c r="P1310" t="s">
        <v>270</v>
      </c>
      <c r="Q1310" t="s">
        <v>237</v>
      </c>
      <c r="R1310" t="s">
        <v>231</v>
      </c>
      <c r="S1310" t="s">
        <v>232</v>
      </c>
    </row>
    <row r="1311" spans="1:19">
      <c r="A1311" s="1" t="n">
        <v>36129</v>
      </c>
      <c r="B1311" t="s">
        <v>333</v>
      </c>
      <c r="C1311" t="n">
        <v>3</v>
      </c>
      <c r="D1311" t="s">
        <v>228</v>
      </c>
      <c r="E1311" t="s">
        <v>36</v>
      </c>
      <c r="F1311" t="s">
        <v>229</v>
      </c>
      <c r="G1311" t="s">
        <v>230</v>
      </c>
      <c r="H1311" t="s">
        <v>231</v>
      </c>
      <c r="I1311" t="s">
        <v>232</v>
      </c>
      <c r="J1311" t="s">
        <v>233</v>
      </c>
      <c r="K1311" t="s">
        <v>234</v>
      </c>
      <c r="L1311" t="n">
        <v>215</v>
      </c>
      <c r="M1311" t="n">
        <v>0.21</v>
      </c>
      <c r="N1311" t="n">
        <v>20.2</v>
      </c>
      <c r="O1311" t="s">
        <v>333</v>
      </c>
      <c r="P1311" t="s">
        <v>270</v>
      </c>
      <c r="Q1311" t="s">
        <v>237</v>
      </c>
      <c r="R1311" t="s">
        <v>231</v>
      </c>
      <c r="S1311" t="s">
        <v>232</v>
      </c>
    </row>
    <row r="1312" spans="1:19">
      <c r="A1312" s="1" t="n">
        <v>36129</v>
      </c>
      <c r="B1312" t="s">
        <v>333</v>
      </c>
      <c r="C1312" t="n">
        <v>4</v>
      </c>
      <c r="D1312" t="s">
        <v>228</v>
      </c>
      <c r="E1312" t="s">
        <v>36</v>
      </c>
      <c r="F1312" t="s">
        <v>229</v>
      </c>
      <c r="G1312" t="s">
        <v>230</v>
      </c>
      <c r="H1312" t="s">
        <v>231</v>
      </c>
      <c r="I1312" t="s">
        <v>232</v>
      </c>
      <c r="J1312" t="s">
        <v>261</v>
      </c>
      <c r="K1312" t="s">
        <v>262</v>
      </c>
      <c r="L1312" t="n">
        <v>478</v>
      </c>
      <c r="M1312" t="n">
        <v>0.03</v>
      </c>
      <c r="N1312" t="n">
        <v>45.6</v>
      </c>
      <c r="O1312" t="s">
        <v>333</v>
      </c>
      <c r="P1312" t="s">
        <v>270</v>
      </c>
      <c r="Q1312" t="s">
        <v>237</v>
      </c>
      <c r="R1312" t="s">
        <v>231</v>
      </c>
      <c r="S1312" t="s">
        <v>232</v>
      </c>
    </row>
    <row r="1313" spans="1:19">
      <c r="A1313" s="1" t="n">
        <v>36160</v>
      </c>
      <c r="B1313" t="s">
        <v>227</v>
      </c>
      <c r="C1313" t="n">
        <v>4</v>
      </c>
      <c r="D1313" t="s">
        <v>228</v>
      </c>
      <c r="E1313" t="s">
        <v>36</v>
      </c>
      <c r="F1313" t="s">
        <v>229</v>
      </c>
      <c r="G1313" t="s">
        <v>230</v>
      </c>
      <c r="H1313" t="s">
        <v>231</v>
      </c>
      <c r="I1313" t="s">
        <v>232</v>
      </c>
      <c r="J1313" t="s">
        <v>233</v>
      </c>
      <c r="K1313" t="s">
        <v>234</v>
      </c>
      <c r="L1313" t="n">
        <v>373</v>
      </c>
      <c r="M1313" t="n">
        <v>0.1</v>
      </c>
      <c r="N1313" t="n">
        <v>34.7</v>
      </c>
      <c r="O1313" t="s">
        <v>235</v>
      </c>
      <c r="P1313" t="s">
        <v>236</v>
      </c>
      <c r="Q1313" t="s">
        <v>237</v>
      </c>
      <c r="R1313" t="s">
        <v>231</v>
      </c>
      <c r="S1313" t="s">
        <v>232</v>
      </c>
    </row>
    <row r="1314" spans="1:19">
      <c r="A1314" s="1" t="n">
        <v>36160</v>
      </c>
      <c r="B1314" t="s">
        <v>227</v>
      </c>
      <c r="C1314" t="n">
        <v>5</v>
      </c>
      <c r="D1314" t="s">
        <v>228</v>
      </c>
      <c r="E1314" t="s">
        <v>36</v>
      </c>
      <c r="F1314" t="s">
        <v>229</v>
      </c>
      <c r="G1314" t="s">
        <v>230</v>
      </c>
      <c r="H1314" t="s">
        <v>231</v>
      </c>
      <c r="I1314" t="s">
        <v>232</v>
      </c>
      <c r="J1314" t="s">
        <v>261</v>
      </c>
      <c r="K1314" t="s">
        <v>262</v>
      </c>
      <c r="L1314" t="n">
        <v>297</v>
      </c>
      <c r="M1314" t="n">
        <v>0.1</v>
      </c>
      <c r="N1314" t="n">
        <v>46.2</v>
      </c>
      <c r="O1314" t="s">
        <v>235</v>
      </c>
      <c r="P1314" t="s">
        <v>236</v>
      </c>
      <c r="Q1314" t="s">
        <v>237</v>
      </c>
      <c r="R1314" t="s">
        <v>231</v>
      </c>
      <c r="S1314" t="s">
        <v>232</v>
      </c>
    </row>
    <row r="1315" spans="1:19">
      <c r="A1315" s="1" t="n">
        <v>36160</v>
      </c>
      <c r="B1315" t="s">
        <v>227</v>
      </c>
      <c r="C1315" t="n">
        <v>6</v>
      </c>
      <c r="D1315" t="s">
        <v>228</v>
      </c>
      <c r="E1315" t="s">
        <v>36</v>
      </c>
      <c r="F1315" t="s">
        <v>229</v>
      </c>
      <c r="G1315" t="s">
        <v>230</v>
      </c>
      <c r="H1315" t="s">
        <v>231</v>
      </c>
      <c r="I1315" t="s">
        <v>232</v>
      </c>
      <c r="J1315" t="s">
        <v>277</v>
      </c>
      <c r="K1315" t="s">
        <v>278</v>
      </c>
      <c r="L1315" t="n">
        <v>201</v>
      </c>
      <c r="M1315" t="n">
        <v>0.03</v>
      </c>
      <c r="N1315" t="n">
        <v>47.8</v>
      </c>
      <c r="O1315" t="s">
        <v>235</v>
      </c>
      <c r="P1315" t="s">
        <v>236</v>
      </c>
      <c r="Q1315" t="s">
        <v>237</v>
      </c>
      <c r="R1315" t="s">
        <v>231</v>
      </c>
      <c r="S1315" t="s">
        <v>232</v>
      </c>
    </row>
    <row r="1316" spans="1:19">
      <c r="A1316" s="1" t="n">
        <v>36160</v>
      </c>
      <c r="B1316" t="s">
        <v>242</v>
      </c>
      <c r="C1316" t="n">
        <v>611</v>
      </c>
      <c r="D1316" t="s">
        <v>288</v>
      </c>
      <c r="E1316" t="s">
        <v>289</v>
      </c>
      <c r="F1316" t="s">
        <v>229</v>
      </c>
      <c r="G1316" t="s">
        <v>230</v>
      </c>
      <c r="H1316" t="s">
        <v>231</v>
      </c>
      <c r="I1316" t="s">
        <v>232</v>
      </c>
      <c r="J1316" t="s">
        <v>254</v>
      </c>
      <c r="K1316" t="s">
        <v>255</v>
      </c>
      <c r="L1316" t="n">
        <v>240</v>
      </c>
      <c r="M1316" t="n">
        <v>0</v>
      </c>
      <c r="N1316" t="n">
        <v>0</v>
      </c>
    </row>
    <row r="1317" spans="1:19">
      <c r="A1317" s="1" t="n">
        <v>36160</v>
      </c>
      <c r="B1317" t="s">
        <v>333</v>
      </c>
      <c r="C1317" t="n">
        <v>1</v>
      </c>
      <c r="D1317" t="s">
        <v>228</v>
      </c>
      <c r="E1317" t="s">
        <v>36</v>
      </c>
      <c r="F1317" t="s">
        <v>229</v>
      </c>
      <c r="G1317" t="s">
        <v>230</v>
      </c>
      <c r="H1317" t="s">
        <v>231</v>
      </c>
      <c r="I1317" t="s">
        <v>232</v>
      </c>
      <c r="J1317" t="s">
        <v>277</v>
      </c>
      <c r="K1317" t="s">
        <v>278</v>
      </c>
      <c r="L1317" t="n">
        <v>668</v>
      </c>
      <c r="M1317" t="n">
        <v>0.01</v>
      </c>
      <c r="N1317" t="n">
        <v>55</v>
      </c>
      <c r="O1317" t="s">
        <v>333</v>
      </c>
      <c r="P1317" t="s">
        <v>270</v>
      </c>
      <c r="Q1317" t="s">
        <v>237</v>
      </c>
      <c r="R1317" t="s">
        <v>231</v>
      </c>
      <c r="S1317" t="s">
        <v>232</v>
      </c>
    </row>
    <row r="1318" spans="1:19">
      <c r="A1318" s="1" t="n">
        <v>36160</v>
      </c>
      <c r="B1318" t="s">
        <v>333</v>
      </c>
      <c r="C1318" t="n">
        <v>2</v>
      </c>
      <c r="D1318" t="s">
        <v>228</v>
      </c>
      <c r="E1318" t="s">
        <v>36</v>
      </c>
      <c r="F1318" t="s">
        <v>229</v>
      </c>
      <c r="G1318" t="s">
        <v>230</v>
      </c>
      <c r="H1318" t="s">
        <v>231</v>
      </c>
      <c r="I1318" t="s">
        <v>232</v>
      </c>
      <c r="J1318" t="s">
        <v>233</v>
      </c>
      <c r="K1318" t="s">
        <v>234</v>
      </c>
      <c r="L1318" t="n">
        <v>483</v>
      </c>
      <c r="M1318" t="n">
        <v>0.11</v>
      </c>
      <c r="N1318" t="n">
        <v>30.4</v>
      </c>
      <c r="O1318" t="s">
        <v>333</v>
      </c>
      <c r="P1318" t="s">
        <v>270</v>
      </c>
      <c r="Q1318" t="s">
        <v>237</v>
      </c>
      <c r="R1318" t="s">
        <v>231</v>
      </c>
      <c r="S1318" t="s">
        <v>232</v>
      </c>
    </row>
    <row r="1319" spans="1:19">
      <c r="A1319" s="1" t="n">
        <v>36160</v>
      </c>
      <c r="B1319" t="s">
        <v>333</v>
      </c>
      <c r="C1319" t="n">
        <v>3</v>
      </c>
      <c r="D1319" t="s">
        <v>228</v>
      </c>
      <c r="E1319" t="s">
        <v>36</v>
      </c>
      <c r="F1319" t="s">
        <v>229</v>
      </c>
      <c r="G1319" t="s">
        <v>230</v>
      </c>
      <c r="H1319" t="s">
        <v>231</v>
      </c>
      <c r="I1319" t="s">
        <v>232</v>
      </c>
      <c r="J1319" t="s">
        <v>233</v>
      </c>
      <c r="K1319" t="s">
        <v>234</v>
      </c>
      <c r="L1319" t="n">
        <v>196</v>
      </c>
      <c r="M1319" t="n">
        <v>0.22</v>
      </c>
      <c r="N1319" t="n">
        <v>20.4</v>
      </c>
      <c r="O1319" t="s">
        <v>333</v>
      </c>
      <c r="P1319" t="s">
        <v>270</v>
      </c>
      <c r="Q1319" t="s">
        <v>237</v>
      </c>
      <c r="R1319" t="s">
        <v>231</v>
      </c>
      <c r="S1319" t="s">
        <v>232</v>
      </c>
    </row>
    <row r="1320" spans="1:19">
      <c r="A1320" s="1" t="n">
        <v>36191</v>
      </c>
      <c r="B1320" t="s">
        <v>227</v>
      </c>
      <c r="C1320" t="n">
        <v>1</v>
      </c>
      <c r="D1320" t="n">
        <v>20</v>
      </c>
      <c r="E1320" t="s">
        <v>36</v>
      </c>
      <c r="F1320" t="n">
        <v>3201</v>
      </c>
      <c r="G1320" t="s">
        <v>230</v>
      </c>
      <c r="H1320" t="s">
        <v>231</v>
      </c>
      <c r="I1320" t="n">
        <v>5</v>
      </c>
      <c r="J1320" t="n">
        <v>945</v>
      </c>
      <c r="K1320" t="s">
        <v>319</v>
      </c>
      <c r="L1320" t="n">
        <v>419</v>
      </c>
      <c r="M1320" t="n">
        <v>0.07000000000000001</v>
      </c>
      <c r="N1320" t="n">
        <v>39.3</v>
      </c>
      <c r="O1320" t="s">
        <v>235</v>
      </c>
      <c r="P1320" t="s">
        <v>236</v>
      </c>
      <c r="Q1320" t="s">
        <v>237</v>
      </c>
      <c r="R1320" t="s">
        <v>231</v>
      </c>
      <c r="S1320" t="n">
        <v>5</v>
      </c>
    </row>
    <row r="1321" spans="1:19">
      <c r="A1321" s="1" t="n">
        <v>36191</v>
      </c>
      <c r="B1321" t="s">
        <v>227</v>
      </c>
      <c r="C1321" t="n">
        <v>2</v>
      </c>
      <c r="D1321" t="n">
        <v>20</v>
      </c>
      <c r="E1321" t="s">
        <v>36</v>
      </c>
      <c r="F1321" t="n">
        <v>3201</v>
      </c>
      <c r="G1321" t="s">
        <v>230</v>
      </c>
      <c r="H1321" t="s">
        <v>231</v>
      </c>
      <c r="I1321" t="n">
        <v>5</v>
      </c>
      <c r="J1321" t="n">
        <v>458</v>
      </c>
      <c r="K1321" t="s">
        <v>234</v>
      </c>
      <c r="L1321" t="n">
        <v>313</v>
      </c>
      <c r="M1321" t="n">
        <v>0.08</v>
      </c>
      <c r="N1321" t="n">
        <v>32.3</v>
      </c>
      <c r="O1321" t="s">
        <v>235</v>
      </c>
      <c r="P1321" t="s">
        <v>236</v>
      </c>
      <c r="Q1321" t="s">
        <v>237</v>
      </c>
      <c r="R1321" t="s">
        <v>231</v>
      </c>
      <c r="S1321" t="n">
        <v>5</v>
      </c>
    </row>
    <row r="1322" spans="1:19">
      <c r="A1322" s="1" t="n">
        <v>36191</v>
      </c>
      <c r="B1322" t="s">
        <v>227</v>
      </c>
      <c r="C1322" t="n">
        <v>3</v>
      </c>
      <c r="D1322" t="n">
        <v>20</v>
      </c>
      <c r="E1322" t="s">
        <v>36</v>
      </c>
      <c r="F1322" t="n">
        <v>3201</v>
      </c>
      <c r="G1322" t="s">
        <v>230</v>
      </c>
      <c r="H1322" t="s">
        <v>231</v>
      </c>
      <c r="I1322" t="n">
        <v>5</v>
      </c>
      <c r="J1322" t="n">
        <v>458</v>
      </c>
      <c r="K1322" t="s">
        <v>234</v>
      </c>
      <c r="L1322" t="n">
        <v>415</v>
      </c>
      <c r="M1322" t="n">
        <v>0.03</v>
      </c>
      <c r="N1322" t="n">
        <v>46.4</v>
      </c>
      <c r="O1322" t="s">
        <v>235</v>
      </c>
      <c r="P1322" t="s">
        <v>236</v>
      </c>
      <c r="Q1322" t="s">
        <v>237</v>
      </c>
      <c r="R1322" t="s">
        <v>231</v>
      </c>
      <c r="S1322" t="n">
        <v>5</v>
      </c>
    </row>
    <row r="1323" spans="1:19">
      <c r="A1323" s="1" t="n">
        <v>36191</v>
      </c>
      <c r="B1323" t="s">
        <v>227</v>
      </c>
      <c r="C1323" t="n">
        <v>4</v>
      </c>
      <c r="D1323" t="n">
        <v>20</v>
      </c>
      <c r="E1323" t="s">
        <v>36</v>
      </c>
      <c r="F1323" t="n">
        <v>3201</v>
      </c>
      <c r="G1323" t="s">
        <v>230</v>
      </c>
      <c r="H1323" t="s">
        <v>231</v>
      </c>
      <c r="I1323" t="n">
        <v>5</v>
      </c>
      <c r="J1323" t="n">
        <v>458</v>
      </c>
      <c r="K1323" t="s">
        <v>234</v>
      </c>
      <c r="L1323" t="n">
        <v>185</v>
      </c>
      <c r="M1323" t="n">
        <v>0.09</v>
      </c>
      <c r="N1323" t="n">
        <v>34.6</v>
      </c>
      <c r="O1323" t="s">
        <v>235</v>
      </c>
      <c r="P1323" t="s">
        <v>236</v>
      </c>
      <c r="Q1323" t="s">
        <v>237</v>
      </c>
      <c r="R1323" t="s">
        <v>231</v>
      </c>
      <c r="S1323" t="n">
        <v>5</v>
      </c>
    </row>
    <row r="1324" spans="1:19">
      <c r="A1324" s="1" t="n">
        <v>36191</v>
      </c>
      <c r="B1324" t="s">
        <v>227</v>
      </c>
      <c r="C1324" t="n">
        <v>32</v>
      </c>
      <c r="D1324" t="n">
        <v>508</v>
      </c>
      <c r="E1324" t="s">
        <v>258</v>
      </c>
      <c r="F1324" t="n">
        <v>3201</v>
      </c>
      <c r="G1324" t="s">
        <v>230</v>
      </c>
      <c r="H1324" t="s">
        <v>231</v>
      </c>
      <c r="I1324" t="n">
        <v>5</v>
      </c>
      <c r="J1324" t="n">
        <v>458</v>
      </c>
      <c r="K1324" t="s">
        <v>234</v>
      </c>
      <c r="L1324" t="n">
        <v>106</v>
      </c>
      <c r="M1324" t="n">
        <v>0.18</v>
      </c>
      <c r="N1324" t="n">
        <v>0.18</v>
      </c>
    </row>
    <row r="1325" spans="1:19">
      <c r="A1325" s="1" t="n">
        <v>36191</v>
      </c>
      <c r="B1325" t="s">
        <v>336</v>
      </c>
      <c r="C1325" t="n">
        <v>61</v>
      </c>
      <c r="D1325" t="n">
        <v>150</v>
      </c>
      <c r="E1325" t="s">
        <v>328</v>
      </c>
      <c r="F1325" t="n">
        <v>3202</v>
      </c>
      <c r="G1325" t="s">
        <v>308</v>
      </c>
      <c r="H1325" t="s">
        <v>231</v>
      </c>
      <c r="I1325" t="n">
        <v>5</v>
      </c>
      <c r="J1325" t="n">
        <v>78</v>
      </c>
      <c r="K1325" t="s">
        <v>264</v>
      </c>
      <c r="L1325" t="n">
        <v>147</v>
      </c>
      <c r="M1325" t="n">
        <v>0</v>
      </c>
      <c r="N1325" t="n">
        <v>0</v>
      </c>
    </row>
    <row r="1326" spans="1:19">
      <c r="A1326" s="1" t="n">
        <v>36191</v>
      </c>
      <c r="B1326" t="s">
        <v>336</v>
      </c>
      <c r="C1326" t="n">
        <v>62</v>
      </c>
      <c r="D1326" t="n">
        <v>462</v>
      </c>
      <c r="E1326" t="s">
        <v>337</v>
      </c>
      <c r="F1326" t="n">
        <v>3202</v>
      </c>
      <c r="G1326" t="s">
        <v>308</v>
      </c>
      <c r="H1326" t="s">
        <v>231</v>
      </c>
      <c r="I1326" t="n">
        <v>5</v>
      </c>
      <c r="J1326" t="n">
        <v>78</v>
      </c>
      <c r="K1326" t="s">
        <v>264</v>
      </c>
      <c r="L1326" t="n">
        <v>179</v>
      </c>
      <c r="M1326" t="n">
        <v>0</v>
      </c>
      <c r="N1326" t="n">
        <v>0</v>
      </c>
    </row>
    <row r="1327" spans="1:19">
      <c r="A1327" s="1" t="n">
        <v>36191</v>
      </c>
      <c r="B1327" t="s">
        <v>242</v>
      </c>
      <c r="C1327" t="n">
        <v>1</v>
      </c>
      <c r="D1327" t="n">
        <v>216</v>
      </c>
      <c r="E1327" t="s">
        <v>289</v>
      </c>
      <c r="F1327" t="n">
        <v>3201</v>
      </c>
      <c r="G1327" t="s">
        <v>230</v>
      </c>
      <c r="H1327" t="s">
        <v>231</v>
      </c>
      <c r="I1327" t="n">
        <v>5</v>
      </c>
      <c r="J1327" t="n">
        <v>795</v>
      </c>
      <c r="K1327" t="s">
        <v>249</v>
      </c>
      <c r="L1327" t="n">
        <v>300</v>
      </c>
      <c r="M1327" t="n">
        <v>0</v>
      </c>
      <c r="N1327" t="n">
        <v>0</v>
      </c>
    </row>
    <row r="1328" spans="1:19">
      <c r="A1328" s="1" t="n">
        <v>36191</v>
      </c>
      <c r="B1328" t="s">
        <v>333</v>
      </c>
      <c r="C1328" t="n">
        <v>1</v>
      </c>
      <c r="D1328" t="n">
        <v>20</v>
      </c>
      <c r="E1328" t="s">
        <v>36</v>
      </c>
      <c r="F1328" t="n">
        <v>3201</v>
      </c>
      <c r="G1328" t="s">
        <v>230</v>
      </c>
      <c r="H1328" t="s">
        <v>231</v>
      </c>
      <c r="I1328" t="n">
        <v>5</v>
      </c>
      <c r="J1328" t="n">
        <v>458</v>
      </c>
      <c r="K1328" t="s">
        <v>234</v>
      </c>
      <c r="L1328" t="n">
        <v>270</v>
      </c>
      <c r="M1328" t="n">
        <v>0.21</v>
      </c>
      <c r="N1328" t="n">
        <v>20.5</v>
      </c>
      <c r="O1328" t="s">
        <v>333</v>
      </c>
      <c r="P1328" t="s">
        <v>270</v>
      </c>
      <c r="Q1328" t="s">
        <v>237</v>
      </c>
      <c r="R1328" t="s">
        <v>231</v>
      </c>
      <c r="S1328" t="n">
        <v>5</v>
      </c>
    </row>
    <row r="1329" spans="1:19">
      <c r="A1329" s="1" t="n">
        <v>36191</v>
      </c>
      <c r="B1329" t="s">
        <v>333</v>
      </c>
      <c r="C1329" t="n">
        <v>2</v>
      </c>
      <c r="D1329" t="n">
        <v>20</v>
      </c>
      <c r="E1329" t="s">
        <v>36</v>
      </c>
      <c r="F1329" t="n">
        <v>3201</v>
      </c>
      <c r="G1329" t="s">
        <v>230</v>
      </c>
      <c r="H1329" t="s">
        <v>231</v>
      </c>
      <c r="I1329" t="n">
        <v>5</v>
      </c>
      <c r="J1329" t="n">
        <v>458</v>
      </c>
      <c r="K1329" t="s">
        <v>234</v>
      </c>
      <c r="L1329" t="n">
        <v>234</v>
      </c>
      <c r="M1329" t="n">
        <v>0.03</v>
      </c>
      <c r="N1329" t="n">
        <v>45.8</v>
      </c>
      <c r="O1329" t="s">
        <v>333</v>
      </c>
      <c r="P1329" t="s">
        <v>270</v>
      </c>
      <c r="Q1329" t="s">
        <v>237</v>
      </c>
      <c r="R1329" t="s">
        <v>231</v>
      </c>
      <c r="S1329" t="n">
        <v>5</v>
      </c>
    </row>
    <row r="1330" spans="1:19">
      <c r="A1330" s="1" t="n">
        <v>36191</v>
      </c>
      <c r="B1330" t="s">
        <v>333</v>
      </c>
      <c r="C1330" t="n">
        <v>3</v>
      </c>
      <c r="D1330" t="n">
        <v>20</v>
      </c>
      <c r="E1330" t="s">
        <v>36</v>
      </c>
      <c r="F1330" t="n">
        <v>3201</v>
      </c>
      <c r="G1330" t="s">
        <v>230</v>
      </c>
      <c r="H1330" t="s">
        <v>231</v>
      </c>
      <c r="I1330" t="n">
        <v>5</v>
      </c>
      <c r="J1330" t="n">
        <v>458</v>
      </c>
      <c r="K1330" t="s">
        <v>234</v>
      </c>
      <c r="L1330" t="n">
        <v>195</v>
      </c>
      <c r="M1330" t="n">
        <v>0.09</v>
      </c>
      <c r="N1330" t="n">
        <v>32.2</v>
      </c>
      <c r="O1330" t="s">
        <v>333</v>
      </c>
      <c r="P1330" t="s">
        <v>270</v>
      </c>
      <c r="Q1330" t="s">
        <v>237</v>
      </c>
      <c r="R1330" t="s">
        <v>231</v>
      </c>
      <c r="S1330" t="n">
        <v>5</v>
      </c>
    </row>
    <row r="1331" spans="1:19">
      <c r="A1331" s="1" t="n">
        <v>36191</v>
      </c>
      <c r="B1331" t="s">
        <v>333</v>
      </c>
      <c r="C1331" t="n">
        <v>4</v>
      </c>
      <c r="D1331" t="n">
        <v>20</v>
      </c>
      <c r="E1331" t="s">
        <v>36</v>
      </c>
      <c r="F1331" t="n">
        <v>3201</v>
      </c>
      <c r="G1331" t="s">
        <v>230</v>
      </c>
      <c r="H1331" t="s">
        <v>231</v>
      </c>
      <c r="I1331" t="n">
        <v>5</v>
      </c>
      <c r="J1331" t="n">
        <v>712</v>
      </c>
      <c r="K1331" t="s">
        <v>313</v>
      </c>
      <c r="L1331" t="n">
        <v>660</v>
      </c>
      <c r="M1331" t="n">
        <v>0.05</v>
      </c>
      <c r="N1331" t="n">
        <v>44.5</v>
      </c>
      <c r="O1331" t="s">
        <v>333</v>
      </c>
      <c r="P1331" t="s">
        <v>270</v>
      </c>
      <c r="Q1331" t="s">
        <v>237</v>
      </c>
      <c r="R1331" t="s">
        <v>231</v>
      </c>
      <c r="S1331" t="n">
        <v>5</v>
      </c>
    </row>
    <row r="1332" spans="1:19">
      <c r="A1332" s="1" t="n">
        <v>36191</v>
      </c>
      <c r="B1332" t="s">
        <v>333</v>
      </c>
      <c r="C1332" t="n">
        <v>5</v>
      </c>
      <c r="D1332" t="n">
        <v>20</v>
      </c>
      <c r="E1332" t="s">
        <v>36</v>
      </c>
      <c r="F1332" t="n">
        <v>3201</v>
      </c>
      <c r="G1332" t="s">
        <v>230</v>
      </c>
      <c r="H1332" t="s">
        <v>231</v>
      </c>
      <c r="I1332" t="n">
        <v>5</v>
      </c>
      <c r="J1332" t="n">
        <v>458</v>
      </c>
      <c r="K1332" t="s">
        <v>234</v>
      </c>
      <c r="L1332" t="n">
        <v>251</v>
      </c>
      <c r="M1332" t="n">
        <v>0.21</v>
      </c>
      <c r="N1332" t="n">
        <v>20.6</v>
      </c>
      <c r="O1332" t="s">
        <v>333</v>
      </c>
      <c r="P1332" t="s">
        <v>270</v>
      </c>
      <c r="Q1332" t="s">
        <v>237</v>
      </c>
      <c r="R1332" t="s">
        <v>231</v>
      </c>
      <c r="S1332" t="n">
        <v>5</v>
      </c>
    </row>
    <row r="1333" spans="1:19">
      <c r="A1333" s="1" t="n">
        <v>36191</v>
      </c>
      <c r="B1333" t="s">
        <v>333</v>
      </c>
      <c r="C1333" t="n">
        <v>6</v>
      </c>
      <c r="D1333" t="n">
        <v>20</v>
      </c>
      <c r="E1333" t="s">
        <v>36</v>
      </c>
      <c r="F1333" t="n">
        <v>3201</v>
      </c>
      <c r="G1333" t="s">
        <v>230</v>
      </c>
      <c r="H1333" t="s">
        <v>231</v>
      </c>
      <c r="I1333" t="n">
        <v>5</v>
      </c>
      <c r="J1333" t="n">
        <v>458</v>
      </c>
      <c r="K1333" t="s">
        <v>234</v>
      </c>
      <c r="L1333" t="n">
        <v>460</v>
      </c>
      <c r="M1333" t="n">
        <v>0.03</v>
      </c>
      <c r="N1333" t="n">
        <v>45.7</v>
      </c>
      <c r="O1333" t="s">
        <v>333</v>
      </c>
      <c r="P1333" t="s">
        <v>270</v>
      </c>
      <c r="Q1333" t="s">
        <v>237</v>
      </c>
      <c r="R1333" t="s">
        <v>231</v>
      </c>
      <c r="S1333" t="n">
        <v>5</v>
      </c>
    </row>
    <row r="1334" spans="1:19">
      <c r="A1334" s="1" t="n">
        <v>36191</v>
      </c>
      <c r="B1334" t="s">
        <v>333</v>
      </c>
      <c r="C1334" t="n">
        <v>787</v>
      </c>
      <c r="D1334" t="n">
        <v>216</v>
      </c>
      <c r="E1334" t="s">
        <v>289</v>
      </c>
      <c r="F1334" t="n">
        <v>3201</v>
      </c>
      <c r="G1334" t="s">
        <v>230</v>
      </c>
      <c r="H1334" t="s">
        <v>231</v>
      </c>
      <c r="I1334" t="n">
        <v>5</v>
      </c>
      <c r="J1334" t="n">
        <v>805</v>
      </c>
      <c r="K1334" t="s">
        <v>338</v>
      </c>
      <c r="L1334" t="n">
        <v>48</v>
      </c>
      <c r="M1334" t="n">
        <v>0</v>
      </c>
      <c r="N1334" t="n">
        <v>0</v>
      </c>
    </row>
    <row r="1335" spans="1:19">
      <c r="A1335" s="1" t="n">
        <v>36191</v>
      </c>
      <c r="B1335" t="s">
        <v>333</v>
      </c>
      <c r="C1335" t="n">
        <v>788</v>
      </c>
      <c r="D1335" t="n">
        <v>464</v>
      </c>
      <c r="E1335" t="s">
        <v>339</v>
      </c>
      <c r="F1335" t="n">
        <v>3201</v>
      </c>
      <c r="G1335" t="s">
        <v>230</v>
      </c>
      <c r="H1335" t="s">
        <v>231</v>
      </c>
      <c r="I1335" t="n">
        <v>5</v>
      </c>
      <c r="J1335" t="n">
        <v>805</v>
      </c>
      <c r="K1335" t="s">
        <v>338</v>
      </c>
      <c r="L1335" t="n">
        <v>44</v>
      </c>
      <c r="M1335" t="n">
        <v>0</v>
      </c>
      <c r="N1335" t="n">
        <v>0</v>
      </c>
    </row>
    <row r="1336" spans="1:19">
      <c r="A1336" s="1" t="n">
        <v>36219</v>
      </c>
      <c r="B1336" t="s">
        <v>227</v>
      </c>
      <c r="C1336" t="n">
        <v>7</v>
      </c>
      <c r="D1336" t="n">
        <v>20</v>
      </c>
      <c r="E1336" t="s">
        <v>36</v>
      </c>
      <c r="F1336" t="n">
        <v>3201</v>
      </c>
      <c r="G1336" t="s">
        <v>230</v>
      </c>
      <c r="H1336" t="s">
        <v>231</v>
      </c>
      <c r="I1336" t="n">
        <v>5</v>
      </c>
      <c r="J1336" t="n">
        <v>458</v>
      </c>
      <c r="K1336" t="s">
        <v>234</v>
      </c>
      <c r="L1336" t="n">
        <v>221</v>
      </c>
      <c r="M1336" t="n">
        <v>0.01</v>
      </c>
      <c r="N1336" t="n">
        <v>45.5</v>
      </c>
      <c r="O1336" t="s">
        <v>235</v>
      </c>
      <c r="P1336" t="s">
        <v>236</v>
      </c>
      <c r="Q1336" t="s">
        <v>237</v>
      </c>
      <c r="R1336" t="s">
        <v>231</v>
      </c>
      <c r="S1336" t="n">
        <v>5</v>
      </c>
    </row>
    <row r="1337" spans="1:19">
      <c r="A1337" s="1" t="n">
        <v>36219</v>
      </c>
      <c r="B1337" t="s">
        <v>227</v>
      </c>
      <c r="C1337" t="n">
        <v>8</v>
      </c>
      <c r="D1337" t="n">
        <v>20</v>
      </c>
      <c r="E1337" t="s">
        <v>36</v>
      </c>
      <c r="F1337" t="n">
        <v>3201</v>
      </c>
      <c r="G1337" t="s">
        <v>230</v>
      </c>
      <c r="H1337" t="s">
        <v>231</v>
      </c>
      <c r="I1337" t="n">
        <v>5</v>
      </c>
      <c r="J1337" t="n">
        <v>458</v>
      </c>
      <c r="K1337" t="s">
        <v>234</v>
      </c>
      <c r="L1337" t="n">
        <v>368</v>
      </c>
      <c r="M1337" t="n">
        <v>0.1</v>
      </c>
      <c r="N1337" t="n">
        <v>34.8</v>
      </c>
      <c r="O1337" t="s">
        <v>235</v>
      </c>
      <c r="P1337" t="s">
        <v>236</v>
      </c>
      <c r="Q1337" t="s">
        <v>237</v>
      </c>
      <c r="R1337" t="s">
        <v>231</v>
      </c>
      <c r="S1337" t="n">
        <v>5</v>
      </c>
    </row>
    <row r="1338" spans="1:19">
      <c r="A1338" s="1" t="n">
        <v>36219</v>
      </c>
      <c r="B1338" t="s">
        <v>227</v>
      </c>
      <c r="C1338" t="n">
        <v>9</v>
      </c>
      <c r="D1338" t="n">
        <v>20</v>
      </c>
      <c r="E1338" t="s">
        <v>36</v>
      </c>
      <c r="F1338" t="n">
        <v>3201</v>
      </c>
      <c r="G1338" t="s">
        <v>230</v>
      </c>
      <c r="H1338" t="s">
        <v>231</v>
      </c>
      <c r="I1338" t="n">
        <v>5</v>
      </c>
      <c r="J1338" t="n">
        <v>458</v>
      </c>
      <c r="K1338" t="s">
        <v>234</v>
      </c>
      <c r="L1338" t="n">
        <v>390</v>
      </c>
      <c r="M1338" t="n">
        <v>0.07000000000000001</v>
      </c>
      <c r="N1338" t="n">
        <v>32.4</v>
      </c>
      <c r="O1338" t="s">
        <v>235</v>
      </c>
      <c r="P1338" t="s">
        <v>236</v>
      </c>
      <c r="Q1338" t="s">
        <v>237</v>
      </c>
      <c r="R1338" t="s">
        <v>231</v>
      </c>
      <c r="S1338" t="n">
        <v>5</v>
      </c>
    </row>
    <row r="1339" spans="1:19">
      <c r="A1339" s="1" t="n">
        <v>36219</v>
      </c>
      <c r="B1339" t="s">
        <v>227</v>
      </c>
      <c r="C1339" t="n">
        <v>10</v>
      </c>
      <c r="D1339" t="n">
        <v>20</v>
      </c>
      <c r="E1339" t="s">
        <v>36</v>
      </c>
      <c r="F1339" t="n">
        <v>3201</v>
      </c>
      <c r="G1339" t="s">
        <v>230</v>
      </c>
      <c r="H1339" t="s">
        <v>231</v>
      </c>
      <c r="I1339" t="n">
        <v>5</v>
      </c>
      <c r="J1339" t="n">
        <v>458</v>
      </c>
      <c r="K1339" t="s">
        <v>234</v>
      </c>
      <c r="L1339" t="n">
        <v>226</v>
      </c>
      <c r="M1339" t="n">
        <v>0.03</v>
      </c>
      <c r="N1339" t="n">
        <v>45.6</v>
      </c>
      <c r="O1339" t="s">
        <v>235</v>
      </c>
      <c r="P1339" t="s">
        <v>236</v>
      </c>
      <c r="Q1339" t="s">
        <v>237</v>
      </c>
      <c r="R1339" t="s">
        <v>231</v>
      </c>
      <c r="S1339" t="n">
        <v>5</v>
      </c>
    </row>
    <row r="1340" spans="1:19">
      <c r="A1340" s="1" t="n">
        <v>36219</v>
      </c>
      <c r="B1340" t="s">
        <v>242</v>
      </c>
      <c r="C1340" t="n">
        <v>1</v>
      </c>
      <c r="D1340" t="n">
        <v>213</v>
      </c>
      <c r="E1340" t="s">
        <v>239</v>
      </c>
      <c r="F1340" t="n">
        <v>3201</v>
      </c>
      <c r="G1340" t="s">
        <v>230</v>
      </c>
      <c r="H1340" t="s">
        <v>231</v>
      </c>
      <c r="I1340" t="n">
        <v>5</v>
      </c>
      <c r="J1340" t="n">
        <v>795</v>
      </c>
      <c r="K1340" t="s">
        <v>249</v>
      </c>
      <c r="L1340" t="n">
        <v>262</v>
      </c>
      <c r="M1340" t="n">
        <v>0</v>
      </c>
      <c r="N1340" t="n">
        <v>0</v>
      </c>
    </row>
    <row r="1341" spans="1:19">
      <c r="A1341" s="1" t="n">
        <v>36219</v>
      </c>
      <c r="B1341" t="s">
        <v>242</v>
      </c>
      <c r="C1341" t="n">
        <v>2</v>
      </c>
      <c r="D1341" t="n">
        <v>213</v>
      </c>
      <c r="E1341" t="s">
        <v>239</v>
      </c>
      <c r="F1341" t="n">
        <v>3201</v>
      </c>
      <c r="G1341" t="s">
        <v>230</v>
      </c>
      <c r="H1341" t="s">
        <v>231</v>
      </c>
      <c r="I1341" t="n">
        <v>5</v>
      </c>
      <c r="J1341" t="n">
        <v>940</v>
      </c>
      <c r="K1341" t="s">
        <v>241</v>
      </c>
      <c r="L1341" t="n">
        <v>232</v>
      </c>
      <c r="M1341" t="n">
        <v>0</v>
      </c>
      <c r="N1341" t="n">
        <v>0</v>
      </c>
    </row>
    <row r="1342" spans="1:19">
      <c r="A1342" s="1" t="n">
        <v>36219</v>
      </c>
      <c r="B1342" t="s">
        <v>325</v>
      </c>
      <c r="C1342" t="n">
        <v>642</v>
      </c>
      <c r="D1342" t="n">
        <v>150</v>
      </c>
      <c r="E1342" t="s">
        <v>328</v>
      </c>
      <c r="F1342" t="n">
        <v>3201</v>
      </c>
      <c r="G1342" t="s">
        <v>230</v>
      </c>
      <c r="H1342" t="s">
        <v>231</v>
      </c>
      <c r="I1342" t="n">
        <v>5</v>
      </c>
      <c r="J1342" t="n">
        <v>490</v>
      </c>
      <c r="K1342" t="s">
        <v>255</v>
      </c>
      <c r="L1342" t="n">
        <v>191</v>
      </c>
      <c r="M1342" t="n">
        <v>0</v>
      </c>
      <c r="N1342" t="n">
        <v>0</v>
      </c>
    </row>
    <row r="1343" spans="1:19">
      <c r="A1343" s="1" t="n">
        <v>36219</v>
      </c>
      <c r="B1343" t="s">
        <v>325</v>
      </c>
      <c r="C1343" t="n">
        <v>643</v>
      </c>
      <c r="D1343" t="n">
        <v>150</v>
      </c>
      <c r="E1343" t="s">
        <v>328</v>
      </c>
      <c r="F1343" t="n">
        <v>3201</v>
      </c>
      <c r="G1343" t="s">
        <v>230</v>
      </c>
      <c r="H1343" t="s">
        <v>231</v>
      </c>
      <c r="I1343" t="n">
        <v>5</v>
      </c>
      <c r="J1343" t="n">
        <v>490</v>
      </c>
      <c r="K1343" t="s">
        <v>255</v>
      </c>
      <c r="L1343" t="n">
        <v>58</v>
      </c>
      <c r="M1343" t="n">
        <v>0</v>
      </c>
      <c r="N1343" t="n">
        <v>0</v>
      </c>
    </row>
    <row r="1344" spans="1:19">
      <c r="A1344" s="1" t="n">
        <v>36219</v>
      </c>
      <c r="B1344" t="s">
        <v>325</v>
      </c>
      <c r="C1344" t="n">
        <v>644</v>
      </c>
      <c r="D1344" t="n">
        <v>461</v>
      </c>
      <c r="E1344" t="s">
        <v>327</v>
      </c>
      <c r="F1344" t="n">
        <v>3201</v>
      </c>
      <c r="G1344" t="s">
        <v>230</v>
      </c>
      <c r="H1344" t="s">
        <v>231</v>
      </c>
      <c r="I1344" t="n">
        <v>5</v>
      </c>
      <c r="J1344" t="n">
        <v>490</v>
      </c>
      <c r="K1344" t="s">
        <v>255</v>
      </c>
      <c r="L1344" t="n">
        <v>48</v>
      </c>
      <c r="M1344" t="n">
        <v>0</v>
      </c>
      <c r="N1344" t="n">
        <v>0</v>
      </c>
    </row>
    <row r="1345" spans="1:19">
      <c r="A1345" s="1" t="n">
        <v>36219</v>
      </c>
      <c r="B1345" t="s">
        <v>340</v>
      </c>
      <c r="C1345" t="n">
        <v>31</v>
      </c>
      <c r="D1345" t="n">
        <v>213</v>
      </c>
      <c r="E1345" t="s">
        <v>239</v>
      </c>
      <c r="F1345" t="n">
        <v>3201</v>
      </c>
      <c r="G1345" t="s">
        <v>230</v>
      </c>
      <c r="H1345" t="s">
        <v>231</v>
      </c>
      <c r="I1345" t="n">
        <v>5</v>
      </c>
      <c r="J1345" t="n">
        <v>795</v>
      </c>
      <c r="K1345" t="s">
        <v>249</v>
      </c>
      <c r="L1345" t="n">
        <v>60</v>
      </c>
      <c r="M1345" t="n">
        <v>0</v>
      </c>
      <c r="N1345" t="n">
        <v>0</v>
      </c>
    </row>
    <row r="1346" spans="1:19">
      <c r="A1346" s="1" t="n">
        <v>36219</v>
      </c>
      <c r="B1346" t="s">
        <v>333</v>
      </c>
      <c r="C1346" t="n">
        <v>1</v>
      </c>
      <c r="D1346" t="n">
        <v>20</v>
      </c>
      <c r="E1346" t="s">
        <v>36</v>
      </c>
      <c r="F1346" t="n">
        <v>3201</v>
      </c>
      <c r="G1346" t="s">
        <v>230</v>
      </c>
      <c r="H1346" t="s">
        <v>231</v>
      </c>
      <c r="I1346" t="n">
        <v>5</v>
      </c>
      <c r="J1346" t="n">
        <v>458</v>
      </c>
      <c r="K1346" t="s">
        <v>234</v>
      </c>
      <c r="L1346" t="n">
        <v>106</v>
      </c>
      <c r="M1346" t="n">
        <v>0.09</v>
      </c>
      <c r="N1346" t="n">
        <v>34</v>
      </c>
      <c r="O1346" t="s">
        <v>333</v>
      </c>
      <c r="P1346" t="s">
        <v>270</v>
      </c>
      <c r="Q1346" t="s">
        <v>237</v>
      </c>
      <c r="R1346" t="s">
        <v>231</v>
      </c>
      <c r="S1346" t="n">
        <v>5</v>
      </c>
    </row>
    <row r="1347" spans="1:19">
      <c r="A1347" s="1" t="n">
        <v>36219</v>
      </c>
      <c r="B1347" t="s">
        <v>333</v>
      </c>
      <c r="C1347" t="n">
        <v>2</v>
      </c>
      <c r="D1347" t="n">
        <v>20</v>
      </c>
      <c r="E1347" t="s">
        <v>36</v>
      </c>
      <c r="F1347" t="n">
        <v>3201</v>
      </c>
      <c r="G1347" t="s">
        <v>230</v>
      </c>
      <c r="H1347" t="s">
        <v>231</v>
      </c>
      <c r="I1347" t="n">
        <v>5</v>
      </c>
      <c r="J1347" t="n">
        <v>160</v>
      </c>
      <c r="K1347" t="s">
        <v>278</v>
      </c>
      <c r="L1347" t="n">
        <v>470</v>
      </c>
      <c r="M1347" t="n">
        <v>0.01</v>
      </c>
      <c r="N1347" t="n">
        <v>55.1</v>
      </c>
      <c r="O1347" t="s">
        <v>333</v>
      </c>
      <c r="P1347" t="s">
        <v>270</v>
      </c>
      <c r="Q1347" t="s">
        <v>237</v>
      </c>
      <c r="R1347" t="s">
        <v>231</v>
      </c>
      <c r="S1347" t="n">
        <v>5</v>
      </c>
    </row>
    <row r="1348" spans="1:19">
      <c r="A1348" s="1" t="n">
        <v>36219</v>
      </c>
      <c r="B1348" t="s">
        <v>333</v>
      </c>
      <c r="C1348" t="n">
        <v>3</v>
      </c>
      <c r="D1348" t="n">
        <v>20</v>
      </c>
      <c r="E1348" t="s">
        <v>36</v>
      </c>
      <c r="F1348" t="n">
        <v>3201</v>
      </c>
      <c r="G1348" t="s">
        <v>230</v>
      </c>
      <c r="H1348" t="s">
        <v>231</v>
      </c>
      <c r="I1348" t="n">
        <v>5</v>
      </c>
      <c r="J1348" t="n">
        <v>160</v>
      </c>
      <c r="K1348" t="s">
        <v>278</v>
      </c>
      <c r="L1348" t="n">
        <v>198</v>
      </c>
      <c r="M1348" t="n">
        <v>0.08</v>
      </c>
      <c r="N1348" t="n">
        <v>36.7</v>
      </c>
      <c r="O1348" t="s">
        <v>333</v>
      </c>
      <c r="P1348" t="s">
        <v>270</v>
      </c>
      <c r="Q1348" t="s">
        <v>237</v>
      </c>
      <c r="R1348" t="s">
        <v>231</v>
      </c>
      <c r="S1348" t="n">
        <v>5</v>
      </c>
    </row>
    <row r="1349" spans="1:19">
      <c r="A1349" s="1" t="n">
        <v>36219</v>
      </c>
      <c r="B1349" t="s">
        <v>333</v>
      </c>
      <c r="C1349" t="n">
        <v>4</v>
      </c>
      <c r="D1349" t="n">
        <v>20</v>
      </c>
      <c r="E1349" t="s">
        <v>36</v>
      </c>
      <c r="F1349" t="n">
        <v>3201</v>
      </c>
      <c r="G1349" t="s">
        <v>230</v>
      </c>
      <c r="H1349" t="s">
        <v>231</v>
      </c>
      <c r="I1349" t="n">
        <v>5</v>
      </c>
      <c r="J1349" t="n">
        <v>458</v>
      </c>
      <c r="K1349" t="s">
        <v>234</v>
      </c>
      <c r="L1349" t="n">
        <v>104</v>
      </c>
      <c r="M1349" t="n">
        <v>0.09</v>
      </c>
      <c r="N1349" t="n">
        <v>34.1</v>
      </c>
      <c r="O1349" t="s">
        <v>333</v>
      </c>
      <c r="P1349" t="s">
        <v>270</v>
      </c>
      <c r="Q1349" t="s">
        <v>237</v>
      </c>
      <c r="R1349" t="s">
        <v>231</v>
      </c>
      <c r="S1349" t="n">
        <v>5</v>
      </c>
    </row>
    <row r="1350" spans="1:19">
      <c r="A1350" s="1" t="n">
        <v>36219</v>
      </c>
      <c r="B1350" t="s">
        <v>333</v>
      </c>
      <c r="C1350" t="n">
        <v>5</v>
      </c>
      <c r="D1350" t="n">
        <v>20</v>
      </c>
      <c r="E1350" t="s">
        <v>36</v>
      </c>
      <c r="F1350" t="n">
        <v>3201</v>
      </c>
      <c r="G1350" t="s">
        <v>230</v>
      </c>
      <c r="H1350" t="s">
        <v>231</v>
      </c>
      <c r="I1350" t="n">
        <v>5</v>
      </c>
      <c r="J1350" t="n">
        <v>458</v>
      </c>
      <c r="K1350" t="s">
        <v>234</v>
      </c>
      <c r="L1350" t="n">
        <v>89</v>
      </c>
      <c r="M1350" t="n">
        <v>0.2</v>
      </c>
      <c r="N1350" t="n">
        <v>21.4</v>
      </c>
      <c r="O1350" t="s">
        <v>333</v>
      </c>
      <c r="P1350" t="s">
        <v>270</v>
      </c>
      <c r="Q1350" t="s">
        <v>237</v>
      </c>
      <c r="R1350" t="s">
        <v>231</v>
      </c>
      <c r="S1350" t="n">
        <v>5</v>
      </c>
    </row>
    <row r="1351" spans="1:19">
      <c r="A1351" s="1" t="n">
        <v>36219</v>
      </c>
      <c r="B1351" t="s">
        <v>333</v>
      </c>
      <c r="C1351" t="n">
        <v>6</v>
      </c>
      <c r="D1351" t="n">
        <v>20</v>
      </c>
      <c r="E1351" t="s">
        <v>36</v>
      </c>
      <c r="F1351" t="n">
        <v>3201</v>
      </c>
      <c r="G1351" t="s">
        <v>230</v>
      </c>
      <c r="H1351" t="s">
        <v>231</v>
      </c>
      <c r="I1351" t="n">
        <v>5</v>
      </c>
      <c r="J1351" t="n">
        <v>458</v>
      </c>
      <c r="K1351" t="s">
        <v>234</v>
      </c>
      <c r="L1351" t="n">
        <v>92</v>
      </c>
      <c r="M1351" t="n">
        <v>0.21</v>
      </c>
      <c r="N1351" t="n">
        <v>20.4</v>
      </c>
      <c r="O1351" t="s">
        <v>333</v>
      </c>
      <c r="P1351" t="s">
        <v>270</v>
      </c>
      <c r="Q1351" t="s">
        <v>237</v>
      </c>
      <c r="R1351" t="s">
        <v>231</v>
      </c>
      <c r="S1351" t="n">
        <v>5</v>
      </c>
    </row>
    <row r="1352" spans="1:19">
      <c r="A1352" s="1" t="n">
        <v>36219</v>
      </c>
      <c r="B1352" t="s">
        <v>333</v>
      </c>
      <c r="C1352" t="n">
        <v>7</v>
      </c>
      <c r="D1352" t="n">
        <v>20</v>
      </c>
      <c r="E1352" t="s">
        <v>36</v>
      </c>
      <c r="F1352" t="n">
        <v>3201</v>
      </c>
      <c r="G1352" t="s">
        <v>230</v>
      </c>
      <c r="H1352" t="s">
        <v>231</v>
      </c>
      <c r="I1352" t="n">
        <v>5</v>
      </c>
      <c r="J1352" t="n">
        <v>458</v>
      </c>
      <c r="K1352" t="s">
        <v>234</v>
      </c>
      <c r="L1352" t="n">
        <v>241</v>
      </c>
      <c r="M1352" t="n">
        <v>0.21</v>
      </c>
      <c r="N1352" t="n">
        <v>20.3</v>
      </c>
      <c r="O1352" t="s">
        <v>333</v>
      </c>
      <c r="P1352" t="s">
        <v>270</v>
      </c>
      <c r="Q1352" t="s">
        <v>237</v>
      </c>
      <c r="R1352" t="s">
        <v>231</v>
      </c>
      <c r="S1352" t="n">
        <v>5</v>
      </c>
    </row>
    <row r="1353" spans="1:19">
      <c r="A1353" s="1" t="n">
        <v>36219</v>
      </c>
      <c r="B1353" t="s">
        <v>333</v>
      </c>
      <c r="C1353" t="n">
        <v>8</v>
      </c>
      <c r="D1353" t="n">
        <v>20</v>
      </c>
      <c r="E1353" t="s">
        <v>36</v>
      </c>
      <c r="F1353" t="n">
        <v>3201</v>
      </c>
      <c r="G1353" t="s">
        <v>230</v>
      </c>
      <c r="H1353" t="s">
        <v>231</v>
      </c>
      <c r="I1353" t="n">
        <v>5</v>
      </c>
      <c r="J1353" t="n">
        <v>160</v>
      </c>
      <c r="K1353" t="s">
        <v>278</v>
      </c>
      <c r="L1353" t="n">
        <v>456</v>
      </c>
      <c r="M1353" t="n">
        <v>0.01</v>
      </c>
      <c r="N1353" t="n">
        <v>55.1</v>
      </c>
      <c r="O1353" t="s">
        <v>333</v>
      </c>
      <c r="P1353" t="s">
        <v>270</v>
      </c>
      <c r="Q1353" t="s">
        <v>237</v>
      </c>
      <c r="R1353" t="s">
        <v>231</v>
      </c>
      <c r="S1353" t="n">
        <v>5</v>
      </c>
    </row>
    <row r="1354" spans="1:19">
      <c r="A1354" s="1" t="n">
        <v>36219</v>
      </c>
      <c r="B1354" t="s">
        <v>333</v>
      </c>
      <c r="C1354" t="n">
        <v>9</v>
      </c>
      <c r="D1354" t="n">
        <v>20</v>
      </c>
      <c r="E1354" t="s">
        <v>36</v>
      </c>
      <c r="F1354" t="n">
        <v>3201</v>
      </c>
      <c r="G1354" t="s">
        <v>230</v>
      </c>
      <c r="H1354" t="s">
        <v>231</v>
      </c>
      <c r="I1354" t="n">
        <v>5</v>
      </c>
      <c r="J1354" t="n">
        <v>160</v>
      </c>
      <c r="K1354" t="s">
        <v>278</v>
      </c>
      <c r="L1354" t="n">
        <v>246</v>
      </c>
      <c r="M1354" t="n">
        <v>0.03</v>
      </c>
      <c r="N1354" t="n">
        <v>39.8</v>
      </c>
      <c r="O1354" t="s">
        <v>333</v>
      </c>
      <c r="P1354" t="s">
        <v>270</v>
      </c>
      <c r="Q1354" t="s">
        <v>237</v>
      </c>
      <c r="R1354" t="s">
        <v>231</v>
      </c>
      <c r="S1354" t="n">
        <v>5</v>
      </c>
    </row>
    <row r="1355" spans="1:19">
      <c r="A1355" s="1" t="n">
        <v>36250</v>
      </c>
      <c r="B1355" t="s">
        <v>227</v>
      </c>
      <c r="C1355" t="n">
        <v>11</v>
      </c>
      <c r="D1355" t="n">
        <v>20</v>
      </c>
      <c r="E1355" t="s">
        <v>36</v>
      </c>
      <c r="F1355" t="n">
        <v>3201</v>
      </c>
      <c r="G1355" t="s">
        <v>230</v>
      </c>
      <c r="H1355" t="s">
        <v>231</v>
      </c>
      <c r="I1355" t="n">
        <v>5</v>
      </c>
      <c r="J1355" t="n">
        <v>280</v>
      </c>
      <c r="K1355" t="s">
        <v>268</v>
      </c>
      <c r="L1355" t="n">
        <v>369</v>
      </c>
      <c r="M1355" t="n">
        <v>0.06</v>
      </c>
      <c r="N1355" t="n">
        <v>32.8</v>
      </c>
      <c r="O1355" t="s">
        <v>235</v>
      </c>
      <c r="P1355" t="s">
        <v>236</v>
      </c>
      <c r="Q1355" t="s">
        <v>237</v>
      </c>
      <c r="R1355" t="s">
        <v>231</v>
      </c>
      <c r="S1355" t="n">
        <v>5</v>
      </c>
    </row>
    <row r="1356" spans="1:19">
      <c r="A1356" s="1" t="n">
        <v>36250</v>
      </c>
      <c r="B1356" t="s">
        <v>227</v>
      </c>
      <c r="C1356" t="n">
        <v>12</v>
      </c>
      <c r="D1356" t="n">
        <v>20</v>
      </c>
      <c r="E1356" t="s">
        <v>36</v>
      </c>
      <c r="F1356" t="n">
        <v>3201</v>
      </c>
      <c r="G1356" t="s">
        <v>230</v>
      </c>
      <c r="H1356" t="s">
        <v>231</v>
      </c>
      <c r="I1356" t="n">
        <v>5</v>
      </c>
      <c r="J1356" t="n">
        <v>280</v>
      </c>
      <c r="K1356" t="s">
        <v>268</v>
      </c>
      <c r="L1356" t="n">
        <v>575</v>
      </c>
      <c r="M1356" t="n">
        <v>0.03</v>
      </c>
      <c r="N1356" t="n">
        <v>38.9</v>
      </c>
      <c r="O1356" t="s">
        <v>235</v>
      </c>
      <c r="P1356" t="s">
        <v>236</v>
      </c>
      <c r="Q1356" t="s">
        <v>237</v>
      </c>
      <c r="R1356" t="s">
        <v>231</v>
      </c>
      <c r="S1356" t="n">
        <v>5</v>
      </c>
    </row>
    <row r="1357" spans="1:19">
      <c r="A1357" s="1" t="n">
        <v>36250</v>
      </c>
      <c r="B1357" t="s">
        <v>227</v>
      </c>
      <c r="C1357" t="n">
        <v>13</v>
      </c>
      <c r="D1357" t="n">
        <v>20</v>
      </c>
      <c r="E1357" t="s">
        <v>36</v>
      </c>
      <c r="F1357" t="n">
        <v>3201</v>
      </c>
      <c r="G1357" t="s">
        <v>230</v>
      </c>
      <c r="H1357" t="s">
        <v>231</v>
      </c>
      <c r="I1357" t="n">
        <v>5</v>
      </c>
      <c r="J1357" t="n">
        <v>458</v>
      </c>
      <c r="K1357" t="s">
        <v>234</v>
      </c>
      <c r="L1357" t="n">
        <v>240</v>
      </c>
      <c r="M1357" t="n">
        <v>0.01</v>
      </c>
      <c r="N1357" t="n">
        <v>45.2</v>
      </c>
      <c r="O1357" t="s">
        <v>235</v>
      </c>
      <c r="P1357" t="s">
        <v>236</v>
      </c>
      <c r="Q1357" t="s">
        <v>237</v>
      </c>
      <c r="R1357" t="s">
        <v>231</v>
      </c>
      <c r="S1357" t="n">
        <v>5</v>
      </c>
    </row>
    <row r="1358" spans="1:19">
      <c r="A1358" s="1" t="n">
        <v>36250</v>
      </c>
      <c r="B1358" t="s">
        <v>242</v>
      </c>
      <c r="C1358" t="n">
        <v>1</v>
      </c>
      <c r="D1358" t="n">
        <v>213</v>
      </c>
      <c r="E1358" t="s">
        <v>239</v>
      </c>
      <c r="F1358" t="n">
        <v>3201</v>
      </c>
      <c r="G1358" t="s">
        <v>230</v>
      </c>
      <c r="H1358" t="s">
        <v>231</v>
      </c>
      <c r="I1358" t="n">
        <v>5</v>
      </c>
      <c r="J1358" t="n">
        <v>515</v>
      </c>
      <c r="K1358" t="s">
        <v>247</v>
      </c>
      <c r="L1358" t="n">
        <v>101</v>
      </c>
      <c r="M1358" t="n">
        <v>0</v>
      </c>
      <c r="N1358" t="n">
        <v>0</v>
      </c>
    </row>
    <row r="1359" spans="1:19">
      <c r="A1359" s="1" t="n">
        <v>36250</v>
      </c>
      <c r="B1359" t="s">
        <v>333</v>
      </c>
      <c r="C1359" t="n">
        <v>1</v>
      </c>
      <c r="D1359" t="n">
        <v>20</v>
      </c>
      <c r="E1359" t="s">
        <v>36</v>
      </c>
      <c r="F1359" t="n">
        <v>3201</v>
      </c>
      <c r="G1359" t="s">
        <v>230</v>
      </c>
      <c r="H1359" t="s">
        <v>231</v>
      </c>
      <c r="I1359" t="n">
        <v>5</v>
      </c>
      <c r="J1359" t="n">
        <v>458</v>
      </c>
      <c r="K1359" t="s">
        <v>234</v>
      </c>
      <c r="L1359" t="n">
        <v>291</v>
      </c>
      <c r="M1359" t="n">
        <v>0.23</v>
      </c>
      <c r="N1359" t="n">
        <v>20.3</v>
      </c>
      <c r="O1359" t="s">
        <v>333</v>
      </c>
      <c r="P1359" t="s">
        <v>270</v>
      </c>
      <c r="Q1359" t="s">
        <v>237</v>
      </c>
      <c r="R1359" t="s">
        <v>231</v>
      </c>
      <c r="S1359" t="n">
        <v>5</v>
      </c>
    </row>
    <row r="1360" spans="1:19">
      <c r="A1360" s="1" t="n">
        <v>36250</v>
      </c>
      <c r="B1360" t="s">
        <v>333</v>
      </c>
      <c r="C1360" t="n">
        <v>2</v>
      </c>
      <c r="D1360" t="n">
        <v>20</v>
      </c>
      <c r="E1360" t="s">
        <v>36</v>
      </c>
      <c r="F1360" t="n">
        <v>3201</v>
      </c>
      <c r="G1360" t="s">
        <v>230</v>
      </c>
      <c r="H1360" t="s">
        <v>231</v>
      </c>
      <c r="I1360" t="n">
        <v>5</v>
      </c>
      <c r="J1360" t="n">
        <v>160</v>
      </c>
      <c r="K1360" t="s">
        <v>278</v>
      </c>
      <c r="L1360" t="n">
        <v>177</v>
      </c>
      <c r="M1360" t="n">
        <v>0.03</v>
      </c>
      <c r="N1360" t="n">
        <v>39.2</v>
      </c>
      <c r="O1360" t="s">
        <v>333</v>
      </c>
      <c r="P1360" t="s">
        <v>270</v>
      </c>
      <c r="Q1360" t="s">
        <v>237</v>
      </c>
      <c r="R1360" t="s">
        <v>231</v>
      </c>
      <c r="S1360" t="n">
        <v>5</v>
      </c>
    </row>
    <row r="1361" spans="1:19">
      <c r="A1361" s="1" t="n">
        <v>36250</v>
      </c>
      <c r="B1361" t="s">
        <v>333</v>
      </c>
      <c r="C1361" t="n">
        <v>3</v>
      </c>
      <c r="D1361" t="n">
        <v>20</v>
      </c>
      <c r="E1361" t="s">
        <v>36</v>
      </c>
      <c r="F1361" t="n">
        <v>3201</v>
      </c>
      <c r="G1361" t="s">
        <v>230</v>
      </c>
      <c r="H1361" t="s">
        <v>231</v>
      </c>
      <c r="I1361" t="n">
        <v>5</v>
      </c>
      <c r="J1361" t="n">
        <v>160</v>
      </c>
      <c r="K1361" t="s">
        <v>278</v>
      </c>
      <c r="L1361" t="n">
        <v>545</v>
      </c>
      <c r="M1361" t="n">
        <v>0.02</v>
      </c>
      <c r="N1361" t="n">
        <v>54.1</v>
      </c>
      <c r="O1361" t="s">
        <v>333</v>
      </c>
      <c r="P1361" t="s">
        <v>270</v>
      </c>
      <c r="Q1361" t="s">
        <v>237</v>
      </c>
      <c r="R1361" t="s">
        <v>231</v>
      </c>
      <c r="S1361" t="n">
        <v>5</v>
      </c>
    </row>
    <row r="1362" spans="1:19">
      <c r="A1362" s="1" t="n">
        <v>36280</v>
      </c>
      <c r="B1362" t="s">
        <v>227</v>
      </c>
      <c r="C1362" t="n">
        <v>9</v>
      </c>
      <c r="D1362" t="n">
        <v>20</v>
      </c>
      <c r="E1362" t="s">
        <v>36</v>
      </c>
      <c r="F1362" t="n">
        <v>3201</v>
      </c>
      <c r="G1362" t="s">
        <v>230</v>
      </c>
      <c r="H1362" t="s">
        <v>231</v>
      </c>
      <c r="I1362" t="n">
        <v>5</v>
      </c>
      <c r="J1362" t="n">
        <v>458</v>
      </c>
      <c r="K1362" t="s">
        <v>234</v>
      </c>
      <c r="L1362" t="n">
        <v>197</v>
      </c>
      <c r="M1362" t="n">
        <v>0.02</v>
      </c>
      <c r="N1362" t="n">
        <v>44.7</v>
      </c>
      <c r="O1362" t="s">
        <v>235</v>
      </c>
      <c r="P1362" t="s">
        <v>236</v>
      </c>
      <c r="Q1362" t="s">
        <v>237</v>
      </c>
      <c r="R1362" t="s">
        <v>231</v>
      </c>
      <c r="S1362" t="n">
        <v>5</v>
      </c>
    </row>
    <row r="1363" spans="1:19">
      <c r="A1363" s="1" t="n">
        <v>36280</v>
      </c>
      <c r="B1363" t="s">
        <v>227</v>
      </c>
      <c r="C1363" t="n">
        <v>10</v>
      </c>
      <c r="D1363" t="n">
        <v>20</v>
      </c>
      <c r="E1363" t="s">
        <v>36</v>
      </c>
      <c r="F1363" t="n">
        <v>3201</v>
      </c>
      <c r="G1363" t="s">
        <v>230</v>
      </c>
      <c r="H1363" t="s">
        <v>231</v>
      </c>
      <c r="I1363" t="n">
        <v>5</v>
      </c>
      <c r="J1363" t="n">
        <v>280</v>
      </c>
      <c r="K1363" t="s">
        <v>268</v>
      </c>
      <c r="L1363" t="n">
        <v>620</v>
      </c>
      <c r="M1363" t="n">
        <v>0.05</v>
      </c>
      <c r="N1363" t="n">
        <v>39</v>
      </c>
      <c r="O1363" t="s">
        <v>235</v>
      </c>
      <c r="P1363" t="s">
        <v>236</v>
      </c>
      <c r="Q1363" t="s">
        <v>237</v>
      </c>
      <c r="R1363" t="s">
        <v>231</v>
      </c>
      <c r="S1363" t="n">
        <v>5</v>
      </c>
    </row>
    <row r="1364" spans="1:19">
      <c r="A1364" s="1" t="n">
        <v>36280</v>
      </c>
      <c r="B1364" t="s">
        <v>227</v>
      </c>
      <c r="C1364" t="n">
        <v>11</v>
      </c>
      <c r="D1364" t="n">
        <v>20</v>
      </c>
      <c r="E1364" t="s">
        <v>36</v>
      </c>
      <c r="F1364" t="n">
        <v>3201</v>
      </c>
      <c r="G1364" t="s">
        <v>230</v>
      </c>
      <c r="H1364" t="s">
        <v>231</v>
      </c>
      <c r="I1364" t="n">
        <v>5</v>
      </c>
      <c r="J1364" t="n">
        <v>458</v>
      </c>
      <c r="K1364" t="s">
        <v>234</v>
      </c>
      <c r="L1364" t="n">
        <v>413</v>
      </c>
      <c r="M1364" t="n">
        <v>0.09</v>
      </c>
      <c r="N1364" t="n">
        <v>34.8</v>
      </c>
      <c r="O1364" t="s">
        <v>235</v>
      </c>
      <c r="P1364" t="s">
        <v>236</v>
      </c>
      <c r="Q1364" t="s">
        <v>237</v>
      </c>
      <c r="R1364" t="s">
        <v>231</v>
      </c>
      <c r="S1364" t="n">
        <v>5</v>
      </c>
    </row>
    <row r="1365" spans="1:19">
      <c r="A1365" s="1" t="n">
        <v>36280</v>
      </c>
      <c r="B1365" t="s">
        <v>227</v>
      </c>
      <c r="C1365" t="n">
        <v>12</v>
      </c>
      <c r="D1365" t="n">
        <v>20</v>
      </c>
      <c r="E1365" t="s">
        <v>36</v>
      </c>
      <c r="F1365" t="n">
        <v>3201</v>
      </c>
      <c r="G1365" t="s">
        <v>230</v>
      </c>
      <c r="H1365" t="s">
        <v>231</v>
      </c>
      <c r="I1365" t="n">
        <v>5</v>
      </c>
      <c r="J1365" t="n">
        <v>458</v>
      </c>
      <c r="K1365" t="s">
        <v>234</v>
      </c>
      <c r="L1365" t="n">
        <v>176</v>
      </c>
      <c r="M1365" t="n">
        <v>0.1</v>
      </c>
      <c r="N1365" t="n">
        <v>37.1</v>
      </c>
      <c r="O1365" t="s">
        <v>235</v>
      </c>
      <c r="P1365" t="s">
        <v>236</v>
      </c>
      <c r="Q1365" t="s">
        <v>237</v>
      </c>
      <c r="R1365" t="s">
        <v>231</v>
      </c>
      <c r="S1365" t="n">
        <v>5</v>
      </c>
    </row>
    <row r="1366" spans="1:19">
      <c r="A1366" s="1" t="n">
        <v>36280</v>
      </c>
      <c r="B1366" t="s">
        <v>227</v>
      </c>
      <c r="C1366" t="n">
        <v>65</v>
      </c>
      <c r="D1366" t="n">
        <v>850</v>
      </c>
      <c r="E1366" t="s">
        <v>316</v>
      </c>
      <c r="F1366" t="n">
        <v>3201</v>
      </c>
      <c r="G1366" t="s">
        <v>230</v>
      </c>
      <c r="H1366" t="s">
        <v>231</v>
      </c>
      <c r="I1366" t="n">
        <v>5</v>
      </c>
      <c r="J1366" t="n">
        <v>260</v>
      </c>
      <c r="K1366" t="s">
        <v>266</v>
      </c>
      <c r="L1366" t="n">
        <v>66</v>
      </c>
      <c r="M1366" t="n">
        <v>0</v>
      </c>
      <c r="N1366" t="n">
        <v>0</v>
      </c>
      <c r="O1366" t="s">
        <v>235</v>
      </c>
      <c r="P1366" t="s">
        <v>341</v>
      </c>
      <c r="Q1366" t="s">
        <v>342</v>
      </c>
      <c r="R1366" t="s">
        <v>343</v>
      </c>
      <c r="S1366" t="n">
        <v>5</v>
      </c>
    </row>
    <row r="1367" spans="1:19">
      <c r="A1367" s="1" t="n">
        <v>36280</v>
      </c>
      <c r="B1367" t="s">
        <v>242</v>
      </c>
      <c r="C1367" t="n">
        <v>617</v>
      </c>
      <c r="D1367" t="n">
        <v>216</v>
      </c>
      <c r="E1367" t="s">
        <v>289</v>
      </c>
      <c r="F1367" t="n">
        <v>3201</v>
      </c>
      <c r="G1367" t="s">
        <v>230</v>
      </c>
      <c r="H1367" t="s">
        <v>231</v>
      </c>
      <c r="I1367" t="n">
        <v>5</v>
      </c>
      <c r="J1367" t="n">
        <v>515</v>
      </c>
      <c r="K1367" t="s">
        <v>247</v>
      </c>
      <c r="L1367" t="n">
        <v>161</v>
      </c>
      <c r="M1367" t="n">
        <v>0</v>
      </c>
      <c r="N1367" t="n">
        <v>0</v>
      </c>
    </row>
    <row r="1368" spans="1:19">
      <c r="A1368" s="1" t="n">
        <v>36280</v>
      </c>
      <c r="B1368" t="s">
        <v>242</v>
      </c>
      <c r="C1368" t="n">
        <v>618</v>
      </c>
      <c r="D1368" t="n">
        <v>216</v>
      </c>
      <c r="E1368" t="s">
        <v>289</v>
      </c>
      <c r="F1368" t="n">
        <v>3201</v>
      </c>
      <c r="G1368" t="s">
        <v>230</v>
      </c>
      <c r="H1368" t="s">
        <v>231</v>
      </c>
      <c r="I1368" t="n">
        <v>5</v>
      </c>
      <c r="J1368" t="n">
        <v>795</v>
      </c>
      <c r="K1368" t="s">
        <v>249</v>
      </c>
      <c r="L1368" t="n">
        <v>262</v>
      </c>
      <c r="M1368" t="n">
        <v>0</v>
      </c>
      <c r="N1368" t="n">
        <v>0</v>
      </c>
    </row>
    <row r="1369" spans="1:19">
      <c r="A1369" s="1" t="n">
        <v>36280</v>
      </c>
      <c r="B1369" t="s">
        <v>340</v>
      </c>
      <c r="C1369" t="n">
        <v>32</v>
      </c>
      <c r="D1369" t="n">
        <v>213</v>
      </c>
      <c r="E1369" t="s">
        <v>239</v>
      </c>
      <c r="F1369" t="n">
        <v>3201</v>
      </c>
      <c r="G1369" t="s">
        <v>230</v>
      </c>
      <c r="H1369" t="s">
        <v>231</v>
      </c>
      <c r="I1369" t="n">
        <v>5</v>
      </c>
      <c r="J1369" t="n">
        <v>795</v>
      </c>
      <c r="K1369" t="s">
        <v>249</v>
      </c>
      <c r="L1369" t="n">
        <v>262</v>
      </c>
      <c r="M1369" t="n">
        <v>0</v>
      </c>
      <c r="N1369" t="n">
        <v>0</v>
      </c>
    </row>
    <row r="1370" spans="1:19">
      <c r="A1370" s="1" t="n">
        <v>36280</v>
      </c>
      <c r="B1370" t="s">
        <v>333</v>
      </c>
      <c r="C1370" t="n">
        <v>1</v>
      </c>
      <c r="D1370" t="n">
        <v>20</v>
      </c>
      <c r="E1370" t="s">
        <v>36</v>
      </c>
      <c r="F1370" t="n">
        <v>3201</v>
      </c>
      <c r="G1370" t="s">
        <v>230</v>
      </c>
      <c r="H1370" t="s">
        <v>231</v>
      </c>
      <c r="I1370" t="n">
        <v>5</v>
      </c>
      <c r="J1370" t="n">
        <v>458</v>
      </c>
      <c r="K1370" t="s">
        <v>234</v>
      </c>
      <c r="L1370" t="n">
        <v>207</v>
      </c>
      <c r="M1370" t="n">
        <v>0.2</v>
      </c>
      <c r="N1370" t="n">
        <v>20.3</v>
      </c>
      <c r="O1370" t="s">
        <v>333</v>
      </c>
      <c r="P1370" t="s">
        <v>270</v>
      </c>
      <c r="Q1370" t="s">
        <v>237</v>
      </c>
      <c r="R1370" t="s">
        <v>231</v>
      </c>
      <c r="S1370" t="n">
        <v>5</v>
      </c>
    </row>
    <row r="1371" spans="1:19">
      <c r="A1371" s="1" t="n">
        <v>36280</v>
      </c>
      <c r="B1371" t="s">
        <v>333</v>
      </c>
      <c r="C1371" t="n">
        <v>2</v>
      </c>
      <c r="D1371" t="n">
        <v>20</v>
      </c>
      <c r="E1371" t="s">
        <v>36</v>
      </c>
      <c r="F1371" t="n">
        <v>3201</v>
      </c>
      <c r="G1371" t="s">
        <v>230</v>
      </c>
      <c r="H1371" t="s">
        <v>231</v>
      </c>
      <c r="I1371" t="n">
        <v>5</v>
      </c>
      <c r="J1371" t="n">
        <v>712</v>
      </c>
      <c r="K1371" t="s">
        <v>313</v>
      </c>
      <c r="L1371" t="n">
        <v>690</v>
      </c>
      <c r="M1371" t="n">
        <v>0.04</v>
      </c>
      <c r="N1371" t="n">
        <v>44.7</v>
      </c>
      <c r="O1371" t="s">
        <v>333</v>
      </c>
      <c r="P1371" t="s">
        <v>270</v>
      </c>
      <c r="Q1371" t="s">
        <v>237</v>
      </c>
      <c r="R1371" t="s">
        <v>231</v>
      </c>
      <c r="S1371" t="n">
        <v>5</v>
      </c>
    </row>
    <row r="1372" spans="1:19">
      <c r="A1372" s="1" t="n">
        <v>36280</v>
      </c>
      <c r="B1372" t="s">
        <v>333</v>
      </c>
      <c r="C1372" t="n">
        <v>3</v>
      </c>
      <c r="D1372" t="n">
        <v>20</v>
      </c>
      <c r="E1372" t="s">
        <v>36</v>
      </c>
      <c r="F1372" t="n">
        <v>3201</v>
      </c>
      <c r="G1372" t="s">
        <v>230</v>
      </c>
      <c r="H1372" t="s">
        <v>231</v>
      </c>
      <c r="I1372" t="n">
        <v>5</v>
      </c>
      <c r="J1372" t="n">
        <v>458</v>
      </c>
      <c r="K1372" t="s">
        <v>234</v>
      </c>
      <c r="L1372" t="n">
        <v>299</v>
      </c>
      <c r="M1372" t="n">
        <v>0.09</v>
      </c>
      <c r="N1372" t="n">
        <v>34.8</v>
      </c>
      <c r="O1372" t="s">
        <v>333</v>
      </c>
      <c r="P1372" t="s">
        <v>270</v>
      </c>
      <c r="Q1372" t="s">
        <v>237</v>
      </c>
      <c r="R1372" t="s">
        <v>231</v>
      </c>
      <c r="S1372" t="n">
        <v>5</v>
      </c>
    </row>
    <row r="1373" spans="1:19">
      <c r="A1373" s="1" t="n">
        <v>36280</v>
      </c>
      <c r="B1373" t="s">
        <v>333</v>
      </c>
      <c r="C1373" t="n">
        <v>4</v>
      </c>
      <c r="D1373" t="n">
        <v>20</v>
      </c>
      <c r="E1373" t="s">
        <v>36</v>
      </c>
      <c r="F1373" t="n">
        <v>3201</v>
      </c>
      <c r="G1373" t="s">
        <v>230</v>
      </c>
      <c r="H1373" t="s">
        <v>231</v>
      </c>
      <c r="I1373" t="n">
        <v>5</v>
      </c>
      <c r="J1373" t="n">
        <v>458</v>
      </c>
      <c r="K1373" t="s">
        <v>234</v>
      </c>
      <c r="L1373" t="n">
        <v>363</v>
      </c>
      <c r="M1373" t="n">
        <v>0.22</v>
      </c>
      <c r="N1373" t="n">
        <v>20.3</v>
      </c>
      <c r="O1373" t="s">
        <v>333</v>
      </c>
      <c r="P1373" t="s">
        <v>270</v>
      </c>
      <c r="Q1373" t="s">
        <v>237</v>
      </c>
      <c r="R1373" t="s">
        <v>231</v>
      </c>
      <c r="S1373" t="n">
        <v>5</v>
      </c>
    </row>
    <row r="1374" spans="1:19">
      <c r="A1374" s="1" t="n">
        <v>36280</v>
      </c>
      <c r="B1374" t="s">
        <v>333</v>
      </c>
      <c r="C1374" t="n">
        <v>5</v>
      </c>
      <c r="D1374" t="n">
        <v>20</v>
      </c>
      <c r="E1374" t="s">
        <v>36</v>
      </c>
      <c r="F1374" t="n">
        <v>3201</v>
      </c>
      <c r="G1374" t="s">
        <v>230</v>
      </c>
      <c r="H1374" t="s">
        <v>231</v>
      </c>
      <c r="I1374" t="n">
        <v>5</v>
      </c>
      <c r="J1374" t="n">
        <v>458</v>
      </c>
      <c r="K1374" t="s">
        <v>234</v>
      </c>
      <c r="L1374" t="n">
        <v>198</v>
      </c>
      <c r="M1374" t="n">
        <v>0.05</v>
      </c>
      <c r="N1374" t="n">
        <v>35.3</v>
      </c>
      <c r="O1374" t="s">
        <v>333</v>
      </c>
      <c r="P1374" t="s">
        <v>270</v>
      </c>
      <c r="Q1374" t="s">
        <v>237</v>
      </c>
      <c r="R1374" t="s">
        <v>231</v>
      </c>
      <c r="S1374" t="n">
        <v>5</v>
      </c>
    </row>
    <row r="1375" spans="1:19">
      <c r="A1375" s="1" t="n">
        <v>36280</v>
      </c>
      <c r="B1375" t="s">
        <v>333</v>
      </c>
      <c r="C1375" t="n">
        <v>6</v>
      </c>
      <c r="D1375" t="n">
        <v>20</v>
      </c>
      <c r="E1375" t="s">
        <v>36</v>
      </c>
      <c r="F1375" t="n">
        <v>3201</v>
      </c>
      <c r="G1375" t="s">
        <v>230</v>
      </c>
      <c r="H1375" t="s">
        <v>231</v>
      </c>
      <c r="I1375" t="n">
        <v>5</v>
      </c>
      <c r="J1375" t="n">
        <v>458</v>
      </c>
      <c r="K1375" t="s">
        <v>234</v>
      </c>
      <c r="L1375" t="n">
        <v>524</v>
      </c>
      <c r="M1375" t="n">
        <v>0.02</v>
      </c>
      <c r="N1375" t="n">
        <v>45.7</v>
      </c>
      <c r="O1375" t="s">
        <v>333</v>
      </c>
      <c r="P1375" t="s">
        <v>270</v>
      </c>
      <c r="Q1375" t="s">
        <v>237</v>
      </c>
      <c r="R1375" t="s">
        <v>231</v>
      </c>
      <c r="S1375" t="n">
        <v>5</v>
      </c>
    </row>
    <row r="1376" spans="1:19">
      <c r="A1376" s="1" t="n">
        <v>36311</v>
      </c>
      <c r="B1376" t="s">
        <v>227</v>
      </c>
      <c r="C1376" t="n">
        <v>10</v>
      </c>
      <c r="D1376" t="n">
        <v>20</v>
      </c>
      <c r="E1376" t="s">
        <v>36</v>
      </c>
      <c r="F1376" t="n">
        <v>3201</v>
      </c>
      <c r="G1376" t="s">
        <v>230</v>
      </c>
      <c r="H1376" t="s">
        <v>231</v>
      </c>
      <c r="I1376" t="n">
        <v>5</v>
      </c>
      <c r="J1376" t="n">
        <v>232</v>
      </c>
      <c r="K1376" t="s">
        <v>293</v>
      </c>
      <c r="L1376" t="n">
        <v>223</v>
      </c>
      <c r="M1376" t="n">
        <v>0.07000000000000001</v>
      </c>
      <c r="N1376" t="n">
        <v>40.1</v>
      </c>
      <c r="O1376" t="s">
        <v>235</v>
      </c>
      <c r="P1376" t="s">
        <v>236</v>
      </c>
      <c r="Q1376" t="s">
        <v>237</v>
      </c>
      <c r="R1376" t="s">
        <v>231</v>
      </c>
      <c r="S1376" t="n">
        <v>5</v>
      </c>
    </row>
    <row r="1377" spans="1:19">
      <c r="A1377" s="1" t="n">
        <v>36311</v>
      </c>
      <c r="B1377" t="s">
        <v>227</v>
      </c>
      <c r="C1377" t="n">
        <v>11</v>
      </c>
      <c r="D1377" t="n">
        <v>20</v>
      </c>
      <c r="E1377" t="s">
        <v>36</v>
      </c>
      <c r="F1377" t="n">
        <v>3201</v>
      </c>
      <c r="G1377" t="s">
        <v>230</v>
      </c>
      <c r="H1377" t="s">
        <v>231</v>
      </c>
      <c r="I1377" t="n">
        <v>5</v>
      </c>
      <c r="J1377" t="n">
        <v>458</v>
      </c>
      <c r="K1377" t="s">
        <v>234</v>
      </c>
      <c r="L1377" t="n">
        <v>398</v>
      </c>
      <c r="M1377" t="n">
        <v>0.1</v>
      </c>
      <c r="N1377" t="n">
        <v>34.4</v>
      </c>
      <c r="O1377" t="s">
        <v>235</v>
      </c>
      <c r="P1377" t="s">
        <v>236</v>
      </c>
      <c r="Q1377" t="s">
        <v>237</v>
      </c>
      <c r="R1377" t="s">
        <v>231</v>
      </c>
      <c r="S1377" t="n">
        <v>5</v>
      </c>
    </row>
    <row r="1378" spans="1:19">
      <c r="A1378" s="1" t="n">
        <v>36311</v>
      </c>
      <c r="B1378" t="s">
        <v>227</v>
      </c>
      <c r="C1378" t="n">
        <v>51</v>
      </c>
      <c r="D1378" t="n">
        <v>508</v>
      </c>
      <c r="E1378" t="s">
        <v>258</v>
      </c>
      <c r="F1378" t="n">
        <v>3201</v>
      </c>
      <c r="G1378" t="s">
        <v>230</v>
      </c>
      <c r="H1378" t="s">
        <v>231</v>
      </c>
      <c r="I1378" t="n">
        <v>5</v>
      </c>
      <c r="J1378" t="n">
        <v>458</v>
      </c>
      <c r="K1378" t="s">
        <v>234</v>
      </c>
      <c r="L1378" t="n">
        <v>103</v>
      </c>
      <c r="M1378" t="n">
        <v>0.1</v>
      </c>
      <c r="N1378" t="n">
        <v>19.4</v>
      </c>
    </row>
    <row r="1379" spans="1:19">
      <c r="A1379" s="1" t="n">
        <v>36311</v>
      </c>
      <c r="B1379" t="s">
        <v>227</v>
      </c>
      <c r="C1379" t="n">
        <v>992</v>
      </c>
      <c r="D1379" t="n">
        <v>20</v>
      </c>
      <c r="E1379" t="s">
        <v>36</v>
      </c>
      <c r="F1379" t="n">
        <v>3201</v>
      </c>
      <c r="G1379" t="s">
        <v>230</v>
      </c>
      <c r="H1379" t="s">
        <v>231</v>
      </c>
      <c r="I1379" t="n">
        <v>5</v>
      </c>
      <c r="J1379" t="n">
        <v>145</v>
      </c>
      <c r="K1379" t="s">
        <v>344</v>
      </c>
      <c r="L1379" t="n">
        <v>178</v>
      </c>
      <c r="M1379" t="n">
        <v>0.03</v>
      </c>
      <c r="N1379" t="n">
        <v>45.5</v>
      </c>
      <c r="O1379" t="s">
        <v>235</v>
      </c>
      <c r="P1379" t="s">
        <v>236</v>
      </c>
      <c r="Q1379" t="s">
        <v>237</v>
      </c>
      <c r="R1379" t="s">
        <v>231</v>
      </c>
      <c r="S1379" t="n">
        <v>5</v>
      </c>
    </row>
    <row r="1380" spans="1:19">
      <c r="A1380" s="1" t="n">
        <v>36311</v>
      </c>
      <c r="B1380" t="s">
        <v>227</v>
      </c>
      <c r="C1380" t="n">
        <v>994</v>
      </c>
      <c r="D1380" t="n">
        <v>20</v>
      </c>
      <c r="E1380" t="s">
        <v>36</v>
      </c>
      <c r="F1380" t="n">
        <v>3201</v>
      </c>
      <c r="G1380" t="s">
        <v>230</v>
      </c>
      <c r="H1380" t="s">
        <v>231</v>
      </c>
      <c r="I1380" t="n">
        <v>5</v>
      </c>
      <c r="J1380" t="n">
        <v>458</v>
      </c>
      <c r="K1380" t="s">
        <v>234</v>
      </c>
      <c r="L1380" t="n">
        <v>417</v>
      </c>
      <c r="M1380" t="n">
        <v>0.09</v>
      </c>
      <c r="N1380" t="n">
        <v>34.8</v>
      </c>
      <c r="O1380" t="s">
        <v>235</v>
      </c>
      <c r="P1380" t="s">
        <v>236</v>
      </c>
      <c r="Q1380" t="s">
        <v>237</v>
      </c>
      <c r="R1380" t="s">
        <v>231</v>
      </c>
      <c r="S1380" t="n">
        <v>5</v>
      </c>
    </row>
    <row r="1381" spans="1:19">
      <c r="A1381" s="1" t="n">
        <v>36311</v>
      </c>
      <c r="B1381" t="s">
        <v>325</v>
      </c>
      <c r="C1381" t="n">
        <v>950</v>
      </c>
      <c r="D1381" t="n">
        <v>152</v>
      </c>
      <c r="E1381" t="s">
        <v>345</v>
      </c>
      <c r="F1381" t="n">
        <v>3201</v>
      </c>
      <c r="G1381" t="s">
        <v>230</v>
      </c>
      <c r="H1381" t="s">
        <v>231</v>
      </c>
      <c r="I1381" t="n">
        <v>5</v>
      </c>
      <c r="J1381" t="n">
        <v>490</v>
      </c>
      <c r="K1381" t="s">
        <v>255</v>
      </c>
      <c r="L1381" t="n">
        <v>60</v>
      </c>
      <c r="M1381" t="n">
        <v>0</v>
      </c>
      <c r="N1381" t="n">
        <v>0</v>
      </c>
    </row>
    <row r="1382" spans="1:19">
      <c r="A1382" s="1" t="n">
        <v>36311</v>
      </c>
      <c r="B1382" t="s">
        <v>325</v>
      </c>
      <c r="C1382" t="n">
        <v>951</v>
      </c>
      <c r="D1382" t="n">
        <v>152</v>
      </c>
      <c r="E1382" t="s">
        <v>345</v>
      </c>
      <c r="F1382" t="n">
        <v>3201</v>
      </c>
      <c r="G1382" t="s">
        <v>230</v>
      </c>
      <c r="H1382" t="s">
        <v>231</v>
      </c>
      <c r="I1382" t="n">
        <v>5</v>
      </c>
      <c r="J1382" t="n">
        <v>490</v>
      </c>
      <c r="K1382" t="s">
        <v>255</v>
      </c>
      <c r="L1382" t="n">
        <v>138</v>
      </c>
      <c r="M1382" t="n">
        <v>0</v>
      </c>
      <c r="N1382" t="n">
        <v>0</v>
      </c>
    </row>
    <row r="1383" spans="1:19">
      <c r="A1383" s="1" t="n">
        <v>36311</v>
      </c>
      <c r="B1383" t="s">
        <v>325</v>
      </c>
      <c r="C1383" t="n">
        <v>952</v>
      </c>
      <c r="D1383" t="n">
        <v>461</v>
      </c>
      <c r="E1383" t="s">
        <v>327</v>
      </c>
      <c r="F1383" t="n">
        <v>3201</v>
      </c>
      <c r="G1383" t="s">
        <v>230</v>
      </c>
      <c r="H1383" t="s">
        <v>231</v>
      </c>
      <c r="I1383" t="n">
        <v>5</v>
      </c>
      <c r="J1383" t="n">
        <v>490</v>
      </c>
      <c r="K1383" t="s">
        <v>255</v>
      </c>
      <c r="L1383" t="n">
        <v>44</v>
      </c>
      <c r="M1383" t="n">
        <v>0</v>
      </c>
      <c r="N1383" t="n">
        <v>0</v>
      </c>
    </row>
    <row r="1384" spans="1:19">
      <c r="A1384" s="1" t="n">
        <v>36311</v>
      </c>
      <c r="B1384" t="s">
        <v>333</v>
      </c>
      <c r="C1384" t="n">
        <v>1</v>
      </c>
      <c r="D1384" t="n">
        <v>20</v>
      </c>
      <c r="E1384" t="s">
        <v>36</v>
      </c>
      <c r="F1384" t="n">
        <v>3201</v>
      </c>
      <c r="G1384" t="s">
        <v>230</v>
      </c>
      <c r="H1384" t="s">
        <v>231</v>
      </c>
      <c r="I1384" t="n">
        <v>5</v>
      </c>
      <c r="J1384" t="n">
        <v>458</v>
      </c>
      <c r="K1384" t="s">
        <v>234</v>
      </c>
      <c r="L1384" t="n">
        <v>304</v>
      </c>
      <c r="M1384" t="n">
        <v>0.21</v>
      </c>
      <c r="N1384" t="n">
        <v>20.3</v>
      </c>
      <c r="O1384" t="s">
        <v>333</v>
      </c>
      <c r="P1384" t="s">
        <v>270</v>
      </c>
      <c r="Q1384" t="s">
        <v>237</v>
      </c>
      <c r="R1384" t="s">
        <v>231</v>
      </c>
      <c r="S1384" t="n">
        <v>5</v>
      </c>
    </row>
    <row r="1385" spans="1:19">
      <c r="A1385" s="1" t="n">
        <v>36311</v>
      </c>
      <c r="B1385" t="s">
        <v>333</v>
      </c>
      <c r="C1385" t="n">
        <v>2</v>
      </c>
      <c r="D1385" t="n">
        <v>20</v>
      </c>
      <c r="E1385" t="s">
        <v>36</v>
      </c>
      <c r="F1385" t="n">
        <v>3201</v>
      </c>
      <c r="G1385" t="s">
        <v>230</v>
      </c>
      <c r="H1385" t="s">
        <v>231</v>
      </c>
      <c r="I1385" t="n">
        <v>5</v>
      </c>
      <c r="J1385" t="n">
        <v>458</v>
      </c>
      <c r="K1385" t="s">
        <v>234</v>
      </c>
      <c r="L1385" t="n">
        <v>302</v>
      </c>
      <c r="M1385" t="n">
        <v>0.03</v>
      </c>
      <c r="N1385" t="n">
        <v>46.3</v>
      </c>
      <c r="O1385" t="s">
        <v>333</v>
      </c>
      <c r="P1385" t="s">
        <v>270</v>
      </c>
      <c r="Q1385" t="s">
        <v>237</v>
      </c>
      <c r="R1385" t="s">
        <v>231</v>
      </c>
      <c r="S1385" t="n">
        <v>5</v>
      </c>
    </row>
    <row r="1386" spans="1:19">
      <c r="A1386" s="1" t="n">
        <v>36311</v>
      </c>
      <c r="B1386" t="s">
        <v>333</v>
      </c>
      <c r="C1386" t="n">
        <v>3</v>
      </c>
      <c r="D1386" t="n">
        <v>20</v>
      </c>
      <c r="E1386" t="s">
        <v>36</v>
      </c>
      <c r="F1386" t="n">
        <v>3201</v>
      </c>
      <c r="G1386" t="s">
        <v>230</v>
      </c>
      <c r="H1386" t="s">
        <v>231</v>
      </c>
      <c r="I1386" t="n">
        <v>5</v>
      </c>
      <c r="J1386" t="n">
        <v>160</v>
      </c>
      <c r="K1386" t="s">
        <v>278</v>
      </c>
      <c r="L1386" t="n">
        <v>455</v>
      </c>
      <c r="M1386" t="n">
        <v>0.04</v>
      </c>
      <c r="N1386" t="n">
        <v>39</v>
      </c>
      <c r="O1386" t="s">
        <v>333</v>
      </c>
      <c r="P1386" t="s">
        <v>270</v>
      </c>
      <c r="Q1386" t="s">
        <v>237</v>
      </c>
      <c r="R1386" t="s">
        <v>231</v>
      </c>
      <c r="S1386" t="n">
        <v>5</v>
      </c>
    </row>
    <row r="1387" spans="1:19">
      <c r="A1387" s="1" t="n">
        <v>36311</v>
      </c>
      <c r="B1387" t="s">
        <v>333</v>
      </c>
      <c r="C1387" t="n">
        <v>4</v>
      </c>
      <c r="D1387" t="n">
        <v>20</v>
      </c>
      <c r="E1387" t="s">
        <v>36</v>
      </c>
      <c r="F1387" t="n">
        <v>3201</v>
      </c>
      <c r="G1387" t="s">
        <v>230</v>
      </c>
      <c r="H1387" t="s">
        <v>231</v>
      </c>
      <c r="I1387" t="n">
        <v>5</v>
      </c>
      <c r="J1387" t="n">
        <v>458</v>
      </c>
      <c r="K1387" t="s">
        <v>234</v>
      </c>
      <c r="L1387" t="n">
        <v>248</v>
      </c>
      <c r="M1387" t="n">
        <v>0.06</v>
      </c>
      <c r="N1387" t="n">
        <v>41.6</v>
      </c>
      <c r="O1387" t="s">
        <v>333</v>
      </c>
      <c r="P1387" t="s">
        <v>270</v>
      </c>
      <c r="Q1387" t="s">
        <v>237</v>
      </c>
      <c r="R1387" t="s">
        <v>231</v>
      </c>
      <c r="S1387" t="n">
        <v>5</v>
      </c>
    </row>
    <row r="1388" spans="1:19">
      <c r="A1388" s="1" t="n">
        <v>36311</v>
      </c>
      <c r="B1388" t="s">
        <v>333</v>
      </c>
      <c r="C1388" t="n">
        <v>976</v>
      </c>
      <c r="D1388" t="n">
        <v>216</v>
      </c>
      <c r="E1388" t="s">
        <v>289</v>
      </c>
      <c r="F1388" t="n">
        <v>3201</v>
      </c>
      <c r="G1388" t="s">
        <v>230</v>
      </c>
      <c r="H1388" t="s">
        <v>231</v>
      </c>
      <c r="I1388" t="n">
        <v>5</v>
      </c>
      <c r="J1388" t="n">
        <v>805</v>
      </c>
      <c r="K1388" t="s">
        <v>338</v>
      </c>
      <c r="L1388" t="n">
        <v>108</v>
      </c>
      <c r="M1388" t="n">
        <v>0</v>
      </c>
      <c r="N1388" t="n">
        <v>0</v>
      </c>
    </row>
    <row r="1389" spans="1:19">
      <c r="A1389" s="1" t="n">
        <v>36341</v>
      </c>
      <c r="B1389" t="s">
        <v>227</v>
      </c>
      <c r="C1389" t="n">
        <v>11</v>
      </c>
      <c r="D1389" t="n">
        <v>20</v>
      </c>
      <c r="E1389" t="s">
        <v>36</v>
      </c>
      <c r="F1389" t="n">
        <v>3201</v>
      </c>
      <c r="G1389" t="s">
        <v>230</v>
      </c>
      <c r="H1389" t="s">
        <v>231</v>
      </c>
      <c r="I1389" t="n">
        <v>5</v>
      </c>
      <c r="J1389" t="n">
        <v>280</v>
      </c>
      <c r="K1389" t="s">
        <v>268</v>
      </c>
      <c r="L1389" t="n">
        <v>564</v>
      </c>
      <c r="M1389" t="n">
        <v>0.03</v>
      </c>
      <c r="N1389" t="n">
        <v>39.5</v>
      </c>
      <c r="O1389" t="s">
        <v>235</v>
      </c>
      <c r="P1389" t="s">
        <v>236</v>
      </c>
      <c r="Q1389" t="s">
        <v>237</v>
      </c>
      <c r="R1389" t="s">
        <v>231</v>
      </c>
      <c r="S1389" t="n">
        <v>5</v>
      </c>
    </row>
    <row r="1390" spans="1:19">
      <c r="A1390" s="1" t="n">
        <v>36341</v>
      </c>
      <c r="B1390" t="s">
        <v>227</v>
      </c>
      <c r="C1390" t="n">
        <v>12</v>
      </c>
      <c r="D1390" t="n">
        <v>20</v>
      </c>
      <c r="E1390" t="s">
        <v>36</v>
      </c>
      <c r="F1390" t="n">
        <v>3201</v>
      </c>
      <c r="G1390" t="s">
        <v>230</v>
      </c>
      <c r="H1390" t="s">
        <v>231</v>
      </c>
      <c r="I1390" t="n">
        <v>5</v>
      </c>
      <c r="J1390" t="n">
        <v>458</v>
      </c>
      <c r="K1390" t="s">
        <v>234</v>
      </c>
      <c r="L1390" t="n">
        <v>402</v>
      </c>
      <c r="M1390" t="n">
        <v>0.1</v>
      </c>
      <c r="N1390" t="n">
        <v>34.6</v>
      </c>
      <c r="O1390" t="s">
        <v>235</v>
      </c>
      <c r="P1390" t="s">
        <v>236</v>
      </c>
      <c r="Q1390" t="s">
        <v>237</v>
      </c>
      <c r="R1390" t="s">
        <v>231</v>
      </c>
      <c r="S1390" t="n">
        <v>5</v>
      </c>
    </row>
    <row r="1391" spans="1:19">
      <c r="A1391" s="1" t="n">
        <v>36341</v>
      </c>
      <c r="B1391" t="s">
        <v>227</v>
      </c>
      <c r="C1391" t="n">
        <v>13</v>
      </c>
      <c r="D1391" t="n">
        <v>20</v>
      </c>
      <c r="E1391" t="s">
        <v>36</v>
      </c>
      <c r="F1391" t="n">
        <v>3201</v>
      </c>
      <c r="G1391" t="s">
        <v>230</v>
      </c>
      <c r="H1391" t="s">
        <v>231</v>
      </c>
      <c r="I1391" t="n">
        <v>5</v>
      </c>
      <c r="J1391" t="n">
        <v>580</v>
      </c>
      <c r="K1391" t="s">
        <v>262</v>
      </c>
      <c r="L1391" t="n">
        <v>198</v>
      </c>
      <c r="M1391" t="n">
        <v>0.02</v>
      </c>
      <c r="N1391" t="n">
        <v>45.9</v>
      </c>
      <c r="O1391" t="s">
        <v>235</v>
      </c>
      <c r="P1391" t="s">
        <v>236</v>
      </c>
      <c r="Q1391" t="s">
        <v>237</v>
      </c>
      <c r="R1391" t="s">
        <v>231</v>
      </c>
      <c r="S1391" t="n">
        <v>5</v>
      </c>
    </row>
    <row r="1392" spans="1:19">
      <c r="A1392" s="1" t="n">
        <v>36341</v>
      </c>
      <c r="B1392" t="s">
        <v>227</v>
      </c>
      <c r="C1392" t="n">
        <v>64</v>
      </c>
      <c r="D1392" t="n">
        <v>508</v>
      </c>
      <c r="E1392" t="s">
        <v>258</v>
      </c>
      <c r="F1392" t="n">
        <v>3201</v>
      </c>
      <c r="G1392" t="s">
        <v>230</v>
      </c>
      <c r="H1392" t="s">
        <v>231</v>
      </c>
      <c r="I1392" t="n">
        <v>5</v>
      </c>
      <c r="J1392" t="n">
        <v>458</v>
      </c>
      <c r="K1392" t="s">
        <v>234</v>
      </c>
      <c r="L1392" t="n">
        <v>101</v>
      </c>
      <c r="M1392" t="n">
        <v>0.17</v>
      </c>
      <c r="N1392" t="n">
        <v>19.2</v>
      </c>
    </row>
    <row r="1393" spans="1:19">
      <c r="A1393" s="1" t="n">
        <v>36341</v>
      </c>
      <c r="B1393" t="s">
        <v>227</v>
      </c>
      <c r="C1393" t="n">
        <v>625</v>
      </c>
      <c r="D1393" t="n">
        <v>20</v>
      </c>
      <c r="E1393" t="s">
        <v>36</v>
      </c>
      <c r="F1393" t="n">
        <v>3201</v>
      </c>
      <c r="G1393" t="s">
        <v>230</v>
      </c>
      <c r="H1393" t="s">
        <v>231</v>
      </c>
      <c r="I1393" t="n">
        <v>5</v>
      </c>
      <c r="J1393" t="n">
        <v>145</v>
      </c>
      <c r="K1393" t="s">
        <v>344</v>
      </c>
      <c r="L1393" t="n">
        <v>199</v>
      </c>
      <c r="M1393" t="n">
        <v>0.13</v>
      </c>
      <c r="N1393" t="n">
        <v>32.8</v>
      </c>
      <c r="O1393" t="s">
        <v>235</v>
      </c>
      <c r="P1393" t="s">
        <v>236</v>
      </c>
      <c r="Q1393" t="s">
        <v>237</v>
      </c>
      <c r="R1393" t="s">
        <v>231</v>
      </c>
      <c r="S1393" t="n">
        <v>5</v>
      </c>
    </row>
    <row r="1394" spans="1:19">
      <c r="A1394" s="1" t="n">
        <v>36341</v>
      </c>
      <c r="B1394" t="s">
        <v>227</v>
      </c>
      <c r="C1394" t="n">
        <v>640</v>
      </c>
      <c r="D1394" t="n">
        <v>20</v>
      </c>
      <c r="E1394" t="s">
        <v>36</v>
      </c>
      <c r="F1394" t="n">
        <v>3201</v>
      </c>
      <c r="G1394" t="s">
        <v>230</v>
      </c>
      <c r="H1394" t="s">
        <v>231</v>
      </c>
      <c r="I1394" t="n">
        <v>5</v>
      </c>
      <c r="J1394" t="n">
        <v>458</v>
      </c>
      <c r="K1394" t="s">
        <v>234</v>
      </c>
      <c r="L1394" t="n">
        <v>300</v>
      </c>
      <c r="M1394" t="n">
        <v>0.08</v>
      </c>
      <c r="N1394" t="n">
        <v>32.6</v>
      </c>
      <c r="O1394" t="s">
        <v>235</v>
      </c>
      <c r="P1394" t="s">
        <v>236</v>
      </c>
      <c r="Q1394" t="s">
        <v>237</v>
      </c>
      <c r="R1394" t="s">
        <v>231</v>
      </c>
      <c r="S1394" t="n">
        <v>5</v>
      </c>
    </row>
    <row r="1395" spans="1:19">
      <c r="A1395" s="1" t="n">
        <v>36341</v>
      </c>
      <c r="B1395" t="s">
        <v>242</v>
      </c>
      <c r="C1395" t="n">
        <v>1</v>
      </c>
      <c r="D1395" t="n">
        <v>216</v>
      </c>
      <c r="E1395" t="s">
        <v>289</v>
      </c>
      <c r="F1395" t="n">
        <v>3201</v>
      </c>
      <c r="G1395" t="s">
        <v>230</v>
      </c>
      <c r="H1395" t="s">
        <v>231</v>
      </c>
      <c r="I1395" t="n">
        <v>5</v>
      </c>
      <c r="J1395" t="n">
        <v>515</v>
      </c>
      <c r="K1395" t="s">
        <v>247</v>
      </c>
      <c r="L1395" t="n">
        <v>50</v>
      </c>
      <c r="M1395" t="n">
        <v>0</v>
      </c>
      <c r="N1395" t="n">
        <v>0</v>
      </c>
    </row>
    <row r="1396" spans="1:19">
      <c r="A1396" s="1" t="n">
        <v>36341</v>
      </c>
      <c r="B1396" t="s">
        <v>325</v>
      </c>
      <c r="C1396" t="n">
        <v>906</v>
      </c>
      <c r="D1396" t="n">
        <v>152</v>
      </c>
      <c r="E1396" t="s">
        <v>345</v>
      </c>
      <c r="F1396" t="n">
        <v>3201</v>
      </c>
      <c r="G1396" t="s">
        <v>230</v>
      </c>
      <c r="H1396" t="s">
        <v>231</v>
      </c>
      <c r="I1396" t="n">
        <v>5</v>
      </c>
      <c r="J1396" t="n">
        <v>490</v>
      </c>
      <c r="K1396" t="s">
        <v>255</v>
      </c>
      <c r="L1396" t="n">
        <v>60</v>
      </c>
      <c r="M1396" t="n">
        <v>0</v>
      </c>
      <c r="N1396" t="n">
        <v>0</v>
      </c>
    </row>
    <row r="1397" spans="1:19">
      <c r="A1397" s="1" t="n">
        <v>36341</v>
      </c>
      <c r="B1397" t="s">
        <v>325</v>
      </c>
      <c r="C1397" t="n">
        <v>907</v>
      </c>
      <c r="D1397" t="n">
        <v>152</v>
      </c>
      <c r="E1397" t="s">
        <v>345</v>
      </c>
      <c r="F1397" t="n">
        <v>3201</v>
      </c>
      <c r="G1397" t="s">
        <v>230</v>
      </c>
      <c r="H1397" t="s">
        <v>231</v>
      </c>
      <c r="I1397" t="n">
        <v>5</v>
      </c>
      <c r="J1397" t="n">
        <v>490</v>
      </c>
      <c r="K1397" t="s">
        <v>255</v>
      </c>
      <c r="L1397" t="n">
        <v>20</v>
      </c>
      <c r="M1397" t="n">
        <v>0</v>
      </c>
      <c r="N1397" t="n">
        <v>0</v>
      </c>
    </row>
    <row r="1398" spans="1:19">
      <c r="A1398" s="1" t="n">
        <v>36341</v>
      </c>
      <c r="B1398" t="s">
        <v>325</v>
      </c>
      <c r="C1398" t="n">
        <v>908</v>
      </c>
      <c r="D1398" t="n">
        <v>152</v>
      </c>
      <c r="E1398" t="s">
        <v>345</v>
      </c>
      <c r="F1398" t="n">
        <v>3201</v>
      </c>
      <c r="G1398" t="s">
        <v>230</v>
      </c>
      <c r="H1398" t="s">
        <v>231</v>
      </c>
      <c r="I1398" t="n">
        <v>5</v>
      </c>
      <c r="J1398" t="n">
        <v>490</v>
      </c>
      <c r="K1398" t="s">
        <v>255</v>
      </c>
      <c r="L1398" t="n">
        <v>120</v>
      </c>
      <c r="M1398" t="n">
        <v>0</v>
      </c>
      <c r="N1398" t="n">
        <v>0</v>
      </c>
    </row>
    <row r="1399" spans="1:19">
      <c r="A1399" s="1" t="n">
        <v>36341</v>
      </c>
      <c r="B1399" t="s">
        <v>333</v>
      </c>
      <c r="C1399" t="n">
        <v>1</v>
      </c>
      <c r="D1399" t="n">
        <v>20</v>
      </c>
      <c r="E1399" t="s">
        <v>36</v>
      </c>
      <c r="F1399" t="n">
        <v>3201</v>
      </c>
      <c r="G1399" t="s">
        <v>230</v>
      </c>
      <c r="H1399" t="s">
        <v>231</v>
      </c>
      <c r="I1399" t="n">
        <v>5</v>
      </c>
      <c r="J1399" t="n">
        <v>458</v>
      </c>
      <c r="K1399" t="s">
        <v>234</v>
      </c>
      <c r="L1399" t="n">
        <v>150</v>
      </c>
      <c r="M1399" t="n">
        <v>0.21</v>
      </c>
      <c r="N1399" t="n">
        <v>20.2</v>
      </c>
      <c r="O1399" t="s">
        <v>333</v>
      </c>
      <c r="P1399" t="s">
        <v>270</v>
      </c>
      <c r="Q1399" t="s">
        <v>237</v>
      </c>
      <c r="R1399" t="s">
        <v>231</v>
      </c>
      <c r="S1399" t="n">
        <v>5</v>
      </c>
    </row>
    <row r="1400" spans="1:19">
      <c r="A1400" s="1" t="n">
        <v>36341</v>
      </c>
      <c r="B1400" t="s">
        <v>333</v>
      </c>
      <c r="C1400" t="n">
        <v>2</v>
      </c>
      <c r="D1400" t="n">
        <v>20</v>
      </c>
      <c r="E1400" t="s">
        <v>36</v>
      </c>
      <c r="F1400" t="n">
        <v>3201</v>
      </c>
      <c r="G1400" t="s">
        <v>230</v>
      </c>
      <c r="H1400" t="s">
        <v>231</v>
      </c>
      <c r="I1400" t="n">
        <v>5</v>
      </c>
      <c r="J1400" t="n">
        <v>458</v>
      </c>
      <c r="K1400" t="s">
        <v>234</v>
      </c>
      <c r="L1400" t="n">
        <v>300</v>
      </c>
      <c r="M1400" t="n">
        <v>0.07000000000000001</v>
      </c>
      <c r="N1400" t="n">
        <v>41.5</v>
      </c>
      <c r="O1400" t="s">
        <v>333</v>
      </c>
      <c r="P1400" t="s">
        <v>270</v>
      </c>
      <c r="Q1400" t="s">
        <v>237</v>
      </c>
      <c r="R1400" t="s">
        <v>231</v>
      </c>
      <c r="S1400" t="n">
        <v>5</v>
      </c>
    </row>
    <row r="1401" spans="1:19">
      <c r="A1401" s="1" t="n">
        <v>36341</v>
      </c>
      <c r="B1401" t="s">
        <v>333</v>
      </c>
      <c r="C1401" t="n">
        <v>3</v>
      </c>
      <c r="D1401" t="n">
        <v>20</v>
      </c>
      <c r="E1401" t="s">
        <v>36</v>
      </c>
      <c r="F1401" t="n">
        <v>3201</v>
      </c>
      <c r="G1401" t="s">
        <v>230</v>
      </c>
      <c r="H1401" t="s">
        <v>231</v>
      </c>
      <c r="I1401" t="n">
        <v>5</v>
      </c>
      <c r="J1401" t="n">
        <v>458</v>
      </c>
      <c r="K1401" t="s">
        <v>234</v>
      </c>
      <c r="L1401" t="n">
        <v>90</v>
      </c>
      <c r="M1401" t="n">
        <v>0.06</v>
      </c>
      <c r="N1401" t="n">
        <v>40</v>
      </c>
      <c r="O1401" t="s">
        <v>333</v>
      </c>
      <c r="P1401" t="s">
        <v>270</v>
      </c>
      <c r="Q1401" t="s">
        <v>237</v>
      </c>
      <c r="R1401" t="s">
        <v>231</v>
      </c>
      <c r="S1401" t="n">
        <v>5</v>
      </c>
    </row>
    <row r="1402" spans="1:19">
      <c r="A1402" s="1" t="n">
        <v>36341</v>
      </c>
      <c r="B1402" t="s">
        <v>333</v>
      </c>
      <c r="C1402" t="n">
        <v>4</v>
      </c>
      <c r="D1402" t="n">
        <v>20</v>
      </c>
      <c r="E1402" t="s">
        <v>36</v>
      </c>
      <c r="F1402" t="n">
        <v>3201</v>
      </c>
      <c r="G1402" t="s">
        <v>230</v>
      </c>
      <c r="H1402" t="s">
        <v>231</v>
      </c>
      <c r="I1402" t="n">
        <v>5</v>
      </c>
      <c r="J1402" t="n">
        <v>458</v>
      </c>
      <c r="K1402" t="s">
        <v>234</v>
      </c>
      <c r="L1402" t="n">
        <v>324</v>
      </c>
      <c r="M1402" t="n">
        <v>0.22</v>
      </c>
      <c r="N1402" t="n">
        <v>20.3</v>
      </c>
      <c r="O1402" t="s">
        <v>333</v>
      </c>
      <c r="P1402" t="s">
        <v>270</v>
      </c>
      <c r="Q1402" t="s">
        <v>237</v>
      </c>
      <c r="R1402" t="s">
        <v>231</v>
      </c>
      <c r="S1402" t="n">
        <v>5</v>
      </c>
    </row>
    <row r="1403" spans="1:19">
      <c r="A1403" s="1" t="n">
        <v>36341</v>
      </c>
      <c r="B1403" t="s">
        <v>333</v>
      </c>
      <c r="C1403" t="n">
        <v>5</v>
      </c>
      <c r="D1403" t="n">
        <v>20</v>
      </c>
      <c r="E1403" t="s">
        <v>36</v>
      </c>
      <c r="F1403" t="n">
        <v>3201</v>
      </c>
      <c r="G1403" t="s">
        <v>230</v>
      </c>
      <c r="H1403" t="s">
        <v>231</v>
      </c>
      <c r="I1403" t="n">
        <v>5</v>
      </c>
      <c r="J1403" t="n">
        <v>160</v>
      </c>
      <c r="K1403" t="s">
        <v>278</v>
      </c>
      <c r="L1403" t="n">
        <v>340</v>
      </c>
      <c r="M1403" t="n">
        <v>0.04</v>
      </c>
      <c r="N1403" t="n">
        <v>39.2</v>
      </c>
      <c r="O1403" t="s">
        <v>333</v>
      </c>
      <c r="P1403" t="s">
        <v>270</v>
      </c>
      <c r="Q1403" t="s">
        <v>237</v>
      </c>
      <c r="R1403" t="s">
        <v>231</v>
      </c>
      <c r="S1403" t="n">
        <v>5</v>
      </c>
    </row>
    <row r="1404" spans="1:19">
      <c r="A1404" s="1" t="n">
        <v>36341</v>
      </c>
      <c r="B1404" t="s">
        <v>333</v>
      </c>
      <c r="C1404" t="n">
        <v>6</v>
      </c>
      <c r="D1404" t="n">
        <v>20</v>
      </c>
      <c r="E1404" t="s">
        <v>36</v>
      </c>
      <c r="F1404" t="n">
        <v>3201</v>
      </c>
      <c r="G1404" t="s">
        <v>230</v>
      </c>
      <c r="H1404" t="s">
        <v>231</v>
      </c>
      <c r="I1404" t="n">
        <v>5</v>
      </c>
      <c r="J1404" t="n">
        <v>160</v>
      </c>
      <c r="K1404" t="s">
        <v>278</v>
      </c>
      <c r="L1404" t="n">
        <v>369</v>
      </c>
      <c r="M1404" t="n">
        <v>0.02</v>
      </c>
      <c r="N1404" t="n">
        <v>55.7</v>
      </c>
      <c r="O1404" t="s">
        <v>333</v>
      </c>
      <c r="P1404" t="s">
        <v>270</v>
      </c>
      <c r="Q1404" t="s">
        <v>237</v>
      </c>
      <c r="R1404" t="s">
        <v>231</v>
      </c>
      <c r="S1404" t="n">
        <v>5</v>
      </c>
    </row>
    <row r="1405" spans="1:19">
      <c r="A1405" s="1" t="n">
        <v>36372</v>
      </c>
      <c r="B1405" t="s">
        <v>227</v>
      </c>
      <c r="C1405" t="n">
        <v>5</v>
      </c>
      <c r="D1405" t="n">
        <v>20</v>
      </c>
      <c r="E1405" t="s">
        <v>36</v>
      </c>
      <c r="F1405" t="n">
        <v>3201</v>
      </c>
      <c r="G1405" t="s">
        <v>230</v>
      </c>
      <c r="H1405" t="s">
        <v>231</v>
      </c>
      <c r="I1405" t="n">
        <v>5</v>
      </c>
      <c r="J1405" t="n">
        <v>280</v>
      </c>
      <c r="K1405" t="s">
        <v>268</v>
      </c>
      <c r="L1405" t="n">
        <v>582</v>
      </c>
      <c r="M1405" t="n">
        <v>0.03</v>
      </c>
      <c r="N1405" t="n">
        <v>39.2</v>
      </c>
      <c r="O1405" t="s">
        <v>235</v>
      </c>
      <c r="P1405" t="s">
        <v>236</v>
      </c>
      <c r="Q1405" t="s">
        <v>237</v>
      </c>
      <c r="R1405" t="s">
        <v>231</v>
      </c>
      <c r="S1405" t="n">
        <v>5</v>
      </c>
    </row>
    <row r="1406" spans="1:19">
      <c r="A1406" s="1" t="n">
        <v>36372</v>
      </c>
      <c r="B1406" t="s">
        <v>227</v>
      </c>
      <c r="C1406" t="n">
        <v>883</v>
      </c>
      <c r="D1406" t="n">
        <v>510</v>
      </c>
      <c r="E1406" t="s">
        <v>273</v>
      </c>
      <c r="F1406" t="n">
        <v>3201</v>
      </c>
      <c r="G1406" t="s">
        <v>230</v>
      </c>
      <c r="H1406" t="s">
        <v>231</v>
      </c>
      <c r="I1406" t="n">
        <v>5</v>
      </c>
      <c r="J1406" t="n">
        <v>458</v>
      </c>
      <c r="K1406" t="s">
        <v>234</v>
      </c>
      <c r="L1406" t="n">
        <v>150</v>
      </c>
      <c r="M1406" t="n">
        <v>1.5</v>
      </c>
      <c r="N1406" t="n">
        <v>0</v>
      </c>
    </row>
    <row r="1407" spans="1:19">
      <c r="A1407" s="1" t="n">
        <v>36372</v>
      </c>
      <c r="B1407" t="s">
        <v>242</v>
      </c>
      <c r="C1407" t="n">
        <v>1</v>
      </c>
      <c r="D1407" t="n">
        <v>216</v>
      </c>
      <c r="E1407" t="s">
        <v>289</v>
      </c>
      <c r="F1407" t="n">
        <v>3201</v>
      </c>
      <c r="G1407" t="s">
        <v>230</v>
      </c>
      <c r="H1407" t="s">
        <v>231</v>
      </c>
      <c r="I1407" t="n">
        <v>5</v>
      </c>
      <c r="J1407" t="n">
        <v>515</v>
      </c>
      <c r="K1407" t="s">
        <v>247</v>
      </c>
      <c r="L1407" t="n">
        <v>305</v>
      </c>
      <c r="M1407" t="n">
        <v>0</v>
      </c>
      <c r="N1407" t="n">
        <v>0</v>
      </c>
    </row>
    <row r="1408" spans="1:19">
      <c r="A1408" s="1" t="n">
        <v>36372</v>
      </c>
      <c r="B1408" t="s">
        <v>325</v>
      </c>
      <c r="C1408" t="n">
        <v>863</v>
      </c>
      <c r="D1408" t="n">
        <v>152</v>
      </c>
      <c r="E1408" t="s">
        <v>345</v>
      </c>
      <c r="F1408" t="n">
        <v>3201</v>
      </c>
      <c r="G1408" t="s">
        <v>230</v>
      </c>
      <c r="H1408" t="s">
        <v>231</v>
      </c>
      <c r="I1408" t="n">
        <v>5</v>
      </c>
      <c r="J1408" t="n">
        <v>490</v>
      </c>
      <c r="K1408" t="s">
        <v>255</v>
      </c>
      <c r="L1408" t="n">
        <v>30</v>
      </c>
      <c r="M1408" t="n">
        <v>0</v>
      </c>
      <c r="N1408" t="n">
        <v>0</v>
      </c>
    </row>
    <row r="1409" spans="1:19">
      <c r="A1409" s="1" t="n">
        <v>36372</v>
      </c>
      <c r="B1409" t="s">
        <v>325</v>
      </c>
      <c r="C1409" t="n">
        <v>867</v>
      </c>
      <c r="D1409" t="n">
        <v>152</v>
      </c>
      <c r="E1409" t="s">
        <v>345</v>
      </c>
      <c r="F1409" t="n">
        <v>3201</v>
      </c>
      <c r="G1409" t="s">
        <v>230</v>
      </c>
      <c r="H1409" t="s">
        <v>231</v>
      </c>
      <c r="I1409" t="n">
        <v>5</v>
      </c>
      <c r="J1409" t="n">
        <v>515</v>
      </c>
      <c r="K1409" t="s">
        <v>247</v>
      </c>
      <c r="L1409" t="n">
        <v>55</v>
      </c>
      <c r="M1409" t="n">
        <v>0</v>
      </c>
      <c r="N1409" t="n">
        <v>0</v>
      </c>
    </row>
    <row r="1410" spans="1:19">
      <c r="A1410" s="1" t="n">
        <v>36372</v>
      </c>
      <c r="B1410" t="s">
        <v>340</v>
      </c>
      <c r="C1410" t="n">
        <v>27</v>
      </c>
      <c r="D1410" t="n">
        <v>213</v>
      </c>
      <c r="E1410" t="s">
        <v>239</v>
      </c>
      <c r="F1410" t="n">
        <v>3201</v>
      </c>
      <c r="G1410" t="s">
        <v>230</v>
      </c>
      <c r="H1410" t="s">
        <v>231</v>
      </c>
      <c r="I1410" t="n">
        <v>5</v>
      </c>
      <c r="J1410" t="n">
        <v>515</v>
      </c>
      <c r="K1410" t="s">
        <v>247</v>
      </c>
      <c r="L1410" t="n">
        <v>305</v>
      </c>
      <c r="M1410" t="n">
        <v>0</v>
      </c>
      <c r="N1410" t="n">
        <v>0</v>
      </c>
    </row>
    <row r="1411" spans="1:19">
      <c r="A1411" s="1" t="n">
        <v>36372</v>
      </c>
      <c r="B1411" t="s">
        <v>333</v>
      </c>
      <c r="C1411" t="n">
        <v>1</v>
      </c>
      <c r="D1411" t="n">
        <v>20</v>
      </c>
      <c r="E1411" t="s">
        <v>36</v>
      </c>
      <c r="F1411" t="n">
        <v>3201</v>
      </c>
      <c r="G1411" t="s">
        <v>230</v>
      </c>
      <c r="H1411" t="s">
        <v>231</v>
      </c>
      <c r="I1411" t="n">
        <v>5</v>
      </c>
      <c r="J1411" t="n">
        <v>160</v>
      </c>
      <c r="K1411" t="s">
        <v>278</v>
      </c>
      <c r="L1411" t="n">
        <v>261</v>
      </c>
      <c r="M1411" t="n">
        <v>0.02</v>
      </c>
      <c r="N1411" t="n">
        <v>55.7</v>
      </c>
      <c r="O1411" t="s">
        <v>333</v>
      </c>
      <c r="P1411" t="s">
        <v>270</v>
      </c>
      <c r="Q1411" t="s">
        <v>237</v>
      </c>
      <c r="R1411" t="s">
        <v>231</v>
      </c>
      <c r="S1411" t="n">
        <v>5</v>
      </c>
    </row>
    <row r="1412" spans="1:19">
      <c r="A1412" s="1" t="n">
        <v>36372</v>
      </c>
      <c r="B1412" t="s">
        <v>333</v>
      </c>
      <c r="C1412" t="n">
        <v>2</v>
      </c>
      <c r="D1412" t="n">
        <v>20</v>
      </c>
      <c r="E1412" t="s">
        <v>36</v>
      </c>
      <c r="F1412" t="n">
        <v>3201</v>
      </c>
      <c r="G1412" t="s">
        <v>230</v>
      </c>
      <c r="H1412" t="s">
        <v>231</v>
      </c>
      <c r="I1412" t="n">
        <v>5</v>
      </c>
      <c r="J1412" t="n">
        <v>458</v>
      </c>
      <c r="K1412" t="s">
        <v>234</v>
      </c>
      <c r="L1412" t="n">
        <v>442</v>
      </c>
      <c r="M1412" t="n">
        <v>0.23</v>
      </c>
      <c r="N1412" t="n">
        <v>20.6</v>
      </c>
      <c r="O1412" t="s">
        <v>333</v>
      </c>
      <c r="P1412" t="s">
        <v>270</v>
      </c>
      <c r="Q1412" t="s">
        <v>237</v>
      </c>
      <c r="R1412" t="s">
        <v>231</v>
      </c>
      <c r="S1412" t="n">
        <v>5</v>
      </c>
    </row>
    <row r="1413" spans="1:19">
      <c r="A1413" s="1" t="n">
        <v>36372</v>
      </c>
      <c r="B1413" t="s">
        <v>333</v>
      </c>
      <c r="C1413" t="n">
        <v>3</v>
      </c>
      <c r="D1413" t="n">
        <v>20</v>
      </c>
      <c r="E1413" t="s">
        <v>36</v>
      </c>
      <c r="F1413" t="n">
        <v>3201</v>
      </c>
      <c r="G1413" t="s">
        <v>230</v>
      </c>
      <c r="H1413" t="s">
        <v>231</v>
      </c>
      <c r="I1413" t="n">
        <v>5</v>
      </c>
      <c r="J1413" t="n">
        <v>160</v>
      </c>
      <c r="K1413" t="s">
        <v>278</v>
      </c>
      <c r="L1413" t="n">
        <v>683</v>
      </c>
      <c r="M1413" t="n">
        <v>0.01</v>
      </c>
      <c r="N1413" t="n">
        <v>54.8</v>
      </c>
      <c r="O1413" t="s">
        <v>333</v>
      </c>
      <c r="P1413" t="s">
        <v>270</v>
      </c>
      <c r="Q1413" t="s">
        <v>237</v>
      </c>
      <c r="R1413" t="s">
        <v>231</v>
      </c>
      <c r="S1413" t="n">
        <v>5</v>
      </c>
    </row>
    <row r="1414" spans="1:19">
      <c r="A1414" s="1" t="n">
        <v>36403</v>
      </c>
      <c r="B1414" t="s">
        <v>227</v>
      </c>
      <c r="C1414" t="n">
        <v>8</v>
      </c>
      <c r="D1414" t="n">
        <v>20</v>
      </c>
      <c r="E1414" t="s">
        <v>36</v>
      </c>
      <c r="F1414" t="n">
        <v>3201</v>
      </c>
      <c r="G1414" t="s">
        <v>230</v>
      </c>
      <c r="H1414" t="s">
        <v>231</v>
      </c>
      <c r="I1414" t="n">
        <v>5</v>
      </c>
      <c r="J1414" t="n">
        <v>458</v>
      </c>
      <c r="K1414" t="s">
        <v>234</v>
      </c>
      <c r="L1414" t="n">
        <v>197</v>
      </c>
      <c r="M1414" t="n">
        <v>0.09</v>
      </c>
      <c r="N1414" t="n">
        <v>34.8</v>
      </c>
      <c r="O1414" t="s">
        <v>235</v>
      </c>
      <c r="P1414" t="s">
        <v>236</v>
      </c>
      <c r="Q1414" t="s">
        <v>237</v>
      </c>
      <c r="R1414" t="s">
        <v>231</v>
      </c>
      <c r="S1414" t="n">
        <v>5</v>
      </c>
    </row>
    <row r="1415" spans="1:19">
      <c r="A1415" s="1" t="n">
        <v>36403</v>
      </c>
      <c r="B1415" t="s">
        <v>227</v>
      </c>
      <c r="C1415" t="n">
        <v>9</v>
      </c>
      <c r="D1415" t="n">
        <v>20</v>
      </c>
      <c r="E1415" t="s">
        <v>36</v>
      </c>
      <c r="F1415" t="n">
        <v>3201</v>
      </c>
      <c r="G1415" t="s">
        <v>230</v>
      </c>
      <c r="H1415" t="s">
        <v>231</v>
      </c>
      <c r="I1415" t="n">
        <v>5</v>
      </c>
      <c r="J1415" t="n">
        <v>945</v>
      </c>
      <c r="K1415" t="s">
        <v>319</v>
      </c>
      <c r="L1415" t="n">
        <v>407</v>
      </c>
      <c r="M1415" t="n">
        <v>0.07000000000000001</v>
      </c>
      <c r="N1415" t="n">
        <v>36.2</v>
      </c>
      <c r="O1415" t="s">
        <v>235</v>
      </c>
      <c r="P1415" t="s">
        <v>236</v>
      </c>
      <c r="Q1415" t="s">
        <v>237</v>
      </c>
      <c r="R1415" t="s">
        <v>231</v>
      </c>
      <c r="S1415" t="n">
        <v>5</v>
      </c>
    </row>
    <row r="1416" spans="1:19">
      <c r="A1416" s="1" t="n">
        <v>36403</v>
      </c>
      <c r="B1416" t="s">
        <v>227</v>
      </c>
      <c r="C1416" t="n">
        <v>10</v>
      </c>
      <c r="D1416" t="n">
        <v>20</v>
      </c>
      <c r="E1416" t="s">
        <v>36</v>
      </c>
      <c r="F1416" t="n">
        <v>3201</v>
      </c>
      <c r="G1416" t="s">
        <v>230</v>
      </c>
      <c r="H1416" t="s">
        <v>231</v>
      </c>
      <c r="I1416" t="n">
        <v>5</v>
      </c>
      <c r="J1416" t="n">
        <v>280</v>
      </c>
      <c r="K1416" t="s">
        <v>268</v>
      </c>
      <c r="L1416" t="n">
        <v>599</v>
      </c>
      <c r="M1416" t="n">
        <v>0.06</v>
      </c>
      <c r="N1416" t="n">
        <v>39.1</v>
      </c>
      <c r="O1416" t="s">
        <v>235</v>
      </c>
      <c r="P1416" t="s">
        <v>236</v>
      </c>
      <c r="Q1416" t="s">
        <v>237</v>
      </c>
      <c r="R1416" t="s">
        <v>231</v>
      </c>
      <c r="S1416" t="n">
        <v>5</v>
      </c>
    </row>
    <row r="1417" spans="1:19">
      <c r="A1417" s="1" t="n">
        <v>36403</v>
      </c>
      <c r="B1417" t="s">
        <v>227</v>
      </c>
      <c r="C1417" t="n">
        <v>11</v>
      </c>
      <c r="D1417" t="n">
        <v>20</v>
      </c>
      <c r="E1417" t="s">
        <v>36</v>
      </c>
      <c r="F1417" t="n">
        <v>3201</v>
      </c>
      <c r="G1417" t="s">
        <v>230</v>
      </c>
      <c r="H1417" t="s">
        <v>231</v>
      </c>
      <c r="I1417" t="n">
        <v>5</v>
      </c>
      <c r="J1417" t="n">
        <v>458</v>
      </c>
      <c r="K1417" t="s">
        <v>234</v>
      </c>
      <c r="L1417" t="n">
        <v>403</v>
      </c>
      <c r="M1417" t="n">
        <v>0.07000000000000001</v>
      </c>
      <c r="N1417" t="n">
        <v>32</v>
      </c>
      <c r="O1417" t="s">
        <v>235</v>
      </c>
      <c r="P1417" t="s">
        <v>236</v>
      </c>
      <c r="Q1417" t="s">
        <v>237</v>
      </c>
      <c r="R1417" t="s">
        <v>231</v>
      </c>
      <c r="S1417" t="n">
        <v>5</v>
      </c>
    </row>
    <row r="1418" spans="1:19">
      <c r="A1418" s="1" t="n">
        <v>36403</v>
      </c>
      <c r="B1418" t="s">
        <v>227</v>
      </c>
      <c r="C1418" t="n">
        <v>12</v>
      </c>
      <c r="D1418" t="n">
        <v>20</v>
      </c>
      <c r="E1418" t="s">
        <v>36</v>
      </c>
      <c r="F1418" t="n">
        <v>3201</v>
      </c>
      <c r="G1418" t="s">
        <v>230</v>
      </c>
      <c r="H1418" t="s">
        <v>231</v>
      </c>
      <c r="I1418" t="n">
        <v>5</v>
      </c>
      <c r="J1418" t="n">
        <v>458</v>
      </c>
      <c r="K1418" t="s">
        <v>234</v>
      </c>
      <c r="L1418" t="n">
        <v>200</v>
      </c>
      <c r="M1418" t="n">
        <v>0.01</v>
      </c>
      <c r="N1418" t="n">
        <v>45</v>
      </c>
      <c r="O1418" t="s">
        <v>235</v>
      </c>
      <c r="P1418" t="s">
        <v>236</v>
      </c>
      <c r="Q1418" t="s">
        <v>237</v>
      </c>
      <c r="R1418" t="s">
        <v>231</v>
      </c>
      <c r="S1418" t="n">
        <v>5</v>
      </c>
    </row>
    <row r="1419" spans="1:19">
      <c r="A1419" s="1" t="n">
        <v>36403</v>
      </c>
      <c r="B1419" t="s">
        <v>227</v>
      </c>
      <c r="C1419" t="n">
        <v>49</v>
      </c>
      <c r="D1419" t="n">
        <v>508</v>
      </c>
      <c r="E1419" t="s">
        <v>258</v>
      </c>
      <c r="F1419" t="n">
        <v>3201</v>
      </c>
      <c r="G1419" t="s">
        <v>230</v>
      </c>
      <c r="H1419" t="s">
        <v>231</v>
      </c>
      <c r="I1419" t="n">
        <v>5</v>
      </c>
      <c r="J1419" t="n">
        <v>458</v>
      </c>
      <c r="K1419" t="s">
        <v>234</v>
      </c>
      <c r="L1419" t="n">
        <v>180</v>
      </c>
      <c r="M1419" t="n">
        <v>0.17</v>
      </c>
      <c r="N1419" t="n">
        <v>0</v>
      </c>
    </row>
    <row r="1420" spans="1:19">
      <c r="A1420" s="1" t="n">
        <v>36403</v>
      </c>
      <c r="B1420" t="s">
        <v>227</v>
      </c>
      <c r="C1420" t="n">
        <v>50</v>
      </c>
      <c r="D1420" t="n">
        <v>508</v>
      </c>
      <c r="E1420" t="s">
        <v>258</v>
      </c>
      <c r="F1420" t="n">
        <v>3201</v>
      </c>
      <c r="G1420" t="s">
        <v>230</v>
      </c>
      <c r="H1420" t="s">
        <v>231</v>
      </c>
      <c r="I1420" t="n">
        <v>5</v>
      </c>
      <c r="J1420" t="n">
        <v>458</v>
      </c>
      <c r="K1420" t="s">
        <v>234</v>
      </c>
      <c r="L1420" t="n">
        <v>105</v>
      </c>
      <c r="M1420" t="n">
        <v>0.17</v>
      </c>
      <c r="N1420" t="n">
        <v>0</v>
      </c>
    </row>
    <row r="1421" spans="1:19">
      <c r="A1421" s="1" t="n">
        <v>36403</v>
      </c>
      <c r="B1421" t="s">
        <v>242</v>
      </c>
      <c r="C1421" t="n">
        <v>1</v>
      </c>
      <c r="D1421" t="n">
        <v>216</v>
      </c>
      <c r="E1421" t="s">
        <v>289</v>
      </c>
      <c r="F1421" t="n">
        <v>3201</v>
      </c>
      <c r="G1421" t="s">
        <v>230</v>
      </c>
      <c r="H1421" t="s">
        <v>231</v>
      </c>
      <c r="I1421" t="n">
        <v>5</v>
      </c>
      <c r="J1421" t="n">
        <v>595</v>
      </c>
      <c r="K1421" t="s">
        <v>296</v>
      </c>
      <c r="L1421" t="n">
        <v>242</v>
      </c>
      <c r="M1421" t="n">
        <v>0</v>
      </c>
      <c r="N1421" t="n">
        <v>0</v>
      </c>
    </row>
    <row r="1422" spans="1:19">
      <c r="A1422" s="1" t="n">
        <v>36403</v>
      </c>
      <c r="B1422" t="s">
        <v>242</v>
      </c>
      <c r="C1422" t="n">
        <v>2</v>
      </c>
      <c r="D1422" t="n">
        <v>216</v>
      </c>
      <c r="E1422" t="s">
        <v>289</v>
      </c>
      <c r="F1422" t="n">
        <v>3201</v>
      </c>
      <c r="G1422" t="s">
        <v>230</v>
      </c>
      <c r="H1422" t="s">
        <v>231</v>
      </c>
      <c r="I1422" t="n">
        <v>5</v>
      </c>
      <c r="J1422" t="n">
        <v>515</v>
      </c>
      <c r="K1422" t="s">
        <v>247</v>
      </c>
      <c r="L1422" t="n">
        <v>151</v>
      </c>
      <c r="M1422" t="n">
        <v>0</v>
      </c>
      <c r="N1422" t="n">
        <v>0</v>
      </c>
    </row>
    <row r="1423" spans="1:19">
      <c r="A1423" s="1" t="n">
        <v>36403</v>
      </c>
      <c r="B1423" t="s">
        <v>325</v>
      </c>
      <c r="C1423" t="n">
        <v>835</v>
      </c>
      <c r="D1423" t="n">
        <v>152</v>
      </c>
      <c r="E1423" t="s">
        <v>345</v>
      </c>
      <c r="F1423" t="n">
        <v>3201</v>
      </c>
      <c r="G1423" t="s">
        <v>230</v>
      </c>
      <c r="H1423" t="s">
        <v>231</v>
      </c>
      <c r="I1423" t="n">
        <v>5</v>
      </c>
      <c r="J1423" t="n">
        <v>490</v>
      </c>
      <c r="K1423" t="s">
        <v>255</v>
      </c>
      <c r="L1423" t="n">
        <v>10</v>
      </c>
      <c r="M1423" t="n">
        <v>0</v>
      </c>
      <c r="N1423" t="n">
        <v>0</v>
      </c>
    </row>
    <row r="1424" spans="1:19">
      <c r="A1424" s="1" t="n">
        <v>36403</v>
      </c>
      <c r="B1424" t="s">
        <v>325</v>
      </c>
      <c r="C1424" t="n">
        <v>836</v>
      </c>
      <c r="D1424" t="n">
        <v>152</v>
      </c>
      <c r="E1424" t="s">
        <v>345</v>
      </c>
      <c r="F1424" t="n">
        <v>3201</v>
      </c>
      <c r="G1424" t="s">
        <v>230</v>
      </c>
      <c r="H1424" t="s">
        <v>231</v>
      </c>
      <c r="I1424" t="n">
        <v>5</v>
      </c>
      <c r="J1424" t="n">
        <v>515</v>
      </c>
      <c r="K1424" t="s">
        <v>247</v>
      </c>
      <c r="L1424" t="n">
        <v>65</v>
      </c>
      <c r="M1424" t="n">
        <v>0</v>
      </c>
      <c r="N1424" t="n">
        <v>0</v>
      </c>
    </row>
    <row r="1425" spans="1:19">
      <c r="A1425" s="1" t="n">
        <v>36403</v>
      </c>
      <c r="B1425" t="s">
        <v>325</v>
      </c>
      <c r="C1425" t="n">
        <v>837</v>
      </c>
      <c r="D1425" t="n">
        <v>152</v>
      </c>
      <c r="E1425" t="s">
        <v>345</v>
      </c>
      <c r="F1425" t="n">
        <v>3201</v>
      </c>
      <c r="G1425" t="s">
        <v>230</v>
      </c>
      <c r="H1425" t="s">
        <v>231</v>
      </c>
      <c r="I1425" t="n">
        <v>5</v>
      </c>
      <c r="J1425" t="n">
        <v>515</v>
      </c>
      <c r="K1425" t="s">
        <v>247</v>
      </c>
      <c r="L1425" t="n">
        <v>107</v>
      </c>
      <c r="M1425" t="n">
        <v>0</v>
      </c>
      <c r="N1425" t="n">
        <v>0</v>
      </c>
    </row>
    <row r="1426" spans="1:19">
      <c r="A1426" s="1" t="n">
        <v>36403</v>
      </c>
      <c r="B1426" t="s">
        <v>325</v>
      </c>
      <c r="C1426" t="n">
        <v>838</v>
      </c>
      <c r="D1426" t="n">
        <v>152</v>
      </c>
      <c r="E1426" t="s">
        <v>345</v>
      </c>
      <c r="F1426" t="n">
        <v>3201</v>
      </c>
      <c r="G1426" t="s">
        <v>230</v>
      </c>
      <c r="H1426" t="s">
        <v>231</v>
      </c>
      <c r="I1426" t="n">
        <v>5</v>
      </c>
      <c r="J1426" t="n">
        <v>515</v>
      </c>
      <c r="K1426" t="s">
        <v>247</v>
      </c>
      <c r="L1426" t="n">
        <v>65</v>
      </c>
      <c r="M1426" t="n">
        <v>0</v>
      </c>
      <c r="N1426" t="n">
        <v>0</v>
      </c>
    </row>
    <row r="1427" spans="1:19">
      <c r="A1427" s="1" t="n">
        <v>36403</v>
      </c>
      <c r="B1427" t="s">
        <v>325</v>
      </c>
      <c r="C1427" t="n">
        <v>839</v>
      </c>
      <c r="D1427" t="n">
        <v>152</v>
      </c>
      <c r="E1427" t="s">
        <v>345</v>
      </c>
      <c r="F1427" t="n">
        <v>3201</v>
      </c>
      <c r="G1427" t="s">
        <v>230</v>
      </c>
      <c r="H1427" t="s">
        <v>231</v>
      </c>
      <c r="I1427" t="n">
        <v>5</v>
      </c>
      <c r="J1427" t="n">
        <v>515</v>
      </c>
      <c r="K1427" t="s">
        <v>247</v>
      </c>
      <c r="L1427" t="n">
        <v>107</v>
      </c>
      <c r="M1427" t="n">
        <v>0</v>
      </c>
      <c r="N1427" t="n">
        <v>0</v>
      </c>
    </row>
    <row r="1428" spans="1:19">
      <c r="A1428" s="1" t="n">
        <v>36403</v>
      </c>
      <c r="B1428" t="s">
        <v>333</v>
      </c>
      <c r="C1428" t="n">
        <v>1</v>
      </c>
      <c r="D1428" t="n">
        <v>20</v>
      </c>
      <c r="E1428" t="s">
        <v>36</v>
      </c>
      <c r="F1428" t="n">
        <v>3201</v>
      </c>
      <c r="G1428" t="s">
        <v>230</v>
      </c>
      <c r="H1428" t="s">
        <v>231</v>
      </c>
      <c r="I1428" t="n">
        <v>5</v>
      </c>
      <c r="J1428" t="n">
        <v>458</v>
      </c>
      <c r="K1428" t="s">
        <v>234</v>
      </c>
      <c r="L1428" t="n">
        <v>413</v>
      </c>
      <c r="M1428" t="n">
        <v>0.21</v>
      </c>
      <c r="N1428" t="n">
        <v>20.2</v>
      </c>
      <c r="O1428" t="s">
        <v>333</v>
      </c>
      <c r="P1428" t="s">
        <v>270</v>
      </c>
      <c r="Q1428" t="s">
        <v>237</v>
      </c>
      <c r="R1428" t="s">
        <v>231</v>
      </c>
      <c r="S1428" t="n">
        <v>5</v>
      </c>
    </row>
    <row r="1429" spans="1:19">
      <c r="A1429" s="1" t="n">
        <v>36403</v>
      </c>
      <c r="B1429" t="s">
        <v>333</v>
      </c>
      <c r="C1429" t="n">
        <v>2</v>
      </c>
      <c r="D1429" t="n">
        <v>20</v>
      </c>
      <c r="E1429" t="s">
        <v>36</v>
      </c>
      <c r="F1429" t="n">
        <v>3201</v>
      </c>
      <c r="G1429" t="s">
        <v>230</v>
      </c>
      <c r="H1429" t="s">
        <v>231</v>
      </c>
      <c r="I1429" t="n">
        <v>5</v>
      </c>
      <c r="J1429" t="n">
        <v>160</v>
      </c>
      <c r="K1429" t="s">
        <v>278</v>
      </c>
      <c r="L1429" t="n">
        <v>101</v>
      </c>
      <c r="M1429" t="n">
        <v>0.04</v>
      </c>
      <c r="N1429" t="n">
        <v>40</v>
      </c>
      <c r="O1429" t="s">
        <v>333</v>
      </c>
      <c r="P1429" t="s">
        <v>270</v>
      </c>
      <c r="Q1429" t="s">
        <v>237</v>
      </c>
      <c r="R1429" t="s">
        <v>231</v>
      </c>
      <c r="S1429" t="n">
        <v>5</v>
      </c>
    </row>
    <row r="1430" spans="1:19">
      <c r="A1430" s="1" t="n">
        <v>36403</v>
      </c>
      <c r="B1430" t="s">
        <v>333</v>
      </c>
      <c r="C1430" t="n">
        <v>3</v>
      </c>
      <c r="D1430" t="n">
        <v>20</v>
      </c>
      <c r="E1430" t="s">
        <v>36</v>
      </c>
      <c r="F1430" t="n">
        <v>3201</v>
      </c>
      <c r="G1430" t="s">
        <v>230</v>
      </c>
      <c r="H1430" t="s">
        <v>231</v>
      </c>
      <c r="I1430" t="n">
        <v>5</v>
      </c>
      <c r="J1430" t="n">
        <v>280</v>
      </c>
      <c r="K1430" t="s">
        <v>268</v>
      </c>
      <c r="L1430" t="n">
        <v>424</v>
      </c>
      <c r="M1430" t="n">
        <v>0.21</v>
      </c>
      <c r="N1430" t="n">
        <v>21.4</v>
      </c>
      <c r="O1430" t="s">
        <v>333</v>
      </c>
      <c r="P1430" t="s">
        <v>270</v>
      </c>
      <c r="Q1430" t="s">
        <v>237</v>
      </c>
      <c r="R1430" t="s">
        <v>231</v>
      </c>
      <c r="S1430" t="n">
        <v>5</v>
      </c>
    </row>
    <row r="1431" spans="1:19">
      <c r="A1431" s="1" t="n">
        <v>36403</v>
      </c>
      <c r="B1431" t="s">
        <v>333</v>
      </c>
      <c r="C1431" t="n">
        <v>4</v>
      </c>
      <c r="D1431" t="n">
        <v>20</v>
      </c>
      <c r="E1431" t="s">
        <v>36</v>
      </c>
      <c r="F1431" t="n">
        <v>3201</v>
      </c>
      <c r="G1431" t="s">
        <v>230</v>
      </c>
      <c r="H1431" t="s">
        <v>231</v>
      </c>
      <c r="I1431" t="n">
        <v>5</v>
      </c>
      <c r="J1431" t="n">
        <v>458</v>
      </c>
      <c r="K1431" t="s">
        <v>234</v>
      </c>
      <c r="L1431" t="n">
        <v>147</v>
      </c>
      <c r="M1431" t="n">
        <v>0.1</v>
      </c>
      <c r="N1431" t="n">
        <v>40.5</v>
      </c>
      <c r="O1431" t="s">
        <v>333</v>
      </c>
      <c r="P1431" t="s">
        <v>270</v>
      </c>
      <c r="Q1431" t="s">
        <v>237</v>
      </c>
      <c r="R1431" t="s">
        <v>231</v>
      </c>
      <c r="S1431" t="n">
        <v>5</v>
      </c>
    </row>
    <row r="1432" spans="1:19">
      <c r="A1432" s="1" t="n">
        <v>36403</v>
      </c>
      <c r="B1432" t="s">
        <v>333</v>
      </c>
      <c r="C1432" t="n">
        <v>5</v>
      </c>
      <c r="D1432" t="n">
        <v>20</v>
      </c>
      <c r="E1432" t="s">
        <v>36</v>
      </c>
      <c r="F1432" t="n">
        <v>3201</v>
      </c>
      <c r="G1432" t="s">
        <v>230</v>
      </c>
      <c r="H1432" t="s">
        <v>231</v>
      </c>
      <c r="I1432" t="n">
        <v>5</v>
      </c>
      <c r="J1432" t="n">
        <v>458</v>
      </c>
      <c r="K1432" t="s">
        <v>234</v>
      </c>
      <c r="L1432" t="n">
        <v>92</v>
      </c>
      <c r="M1432" t="n">
        <v>0.07000000000000001</v>
      </c>
      <c r="N1432" t="n">
        <v>40.7</v>
      </c>
      <c r="O1432" t="s">
        <v>333</v>
      </c>
      <c r="P1432" t="s">
        <v>270</v>
      </c>
      <c r="Q1432" t="s">
        <v>237</v>
      </c>
      <c r="R1432" t="s">
        <v>231</v>
      </c>
      <c r="S1432" t="n">
        <v>5</v>
      </c>
    </row>
    <row r="1433" spans="1:19">
      <c r="A1433" s="1" t="n">
        <v>36403</v>
      </c>
      <c r="B1433" t="s">
        <v>333</v>
      </c>
      <c r="C1433" t="n">
        <v>6</v>
      </c>
      <c r="D1433" t="n">
        <v>20</v>
      </c>
      <c r="E1433" t="s">
        <v>36</v>
      </c>
      <c r="F1433" t="n">
        <v>3201</v>
      </c>
      <c r="G1433" t="s">
        <v>230</v>
      </c>
      <c r="H1433" t="s">
        <v>231</v>
      </c>
      <c r="I1433" t="n">
        <v>5</v>
      </c>
      <c r="J1433" t="n">
        <v>458</v>
      </c>
      <c r="K1433" t="s">
        <v>234</v>
      </c>
      <c r="L1433" t="n">
        <v>58</v>
      </c>
      <c r="M1433" t="n">
        <v>0.06</v>
      </c>
      <c r="N1433" t="n">
        <v>41.3</v>
      </c>
      <c r="O1433" t="s">
        <v>333</v>
      </c>
      <c r="P1433" t="s">
        <v>270</v>
      </c>
      <c r="Q1433" t="s">
        <v>237</v>
      </c>
      <c r="R1433" t="s">
        <v>231</v>
      </c>
      <c r="S1433" t="n">
        <v>5</v>
      </c>
    </row>
    <row r="1434" spans="1:19">
      <c r="A1434" s="1" t="n">
        <v>36433</v>
      </c>
      <c r="B1434" t="s">
        <v>227</v>
      </c>
      <c r="C1434" t="n">
        <v>10</v>
      </c>
      <c r="D1434" t="n">
        <v>20</v>
      </c>
      <c r="E1434" t="s">
        <v>36</v>
      </c>
      <c r="F1434" t="n">
        <v>3201</v>
      </c>
      <c r="G1434" t="s">
        <v>230</v>
      </c>
      <c r="H1434" t="s">
        <v>231</v>
      </c>
      <c r="I1434" t="n">
        <v>5</v>
      </c>
      <c r="J1434" t="n">
        <v>280</v>
      </c>
      <c r="K1434" t="s">
        <v>268</v>
      </c>
      <c r="L1434" t="n">
        <v>583</v>
      </c>
      <c r="M1434" t="n">
        <v>0.03</v>
      </c>
      <c r="N1434" t="n">
        <v>39.3</v>
      </c>
      <c r="O1434" t="s">
        <v>235</v>
      </c>
      <c r="P1434" t="s">
        <v>236</v>
      </c>
      <c r="Q1434" t="s">
        <v>237</v>
      </c>
      <c r="R1434" t="s">
        <v>231</v>
      </c>
      <c r="S1434" t="n">
        <v>5</v>
      </c>
    </row>
    <row r="1435" spans="1:19">
      <c r="A1435" s="1" t="n">
        <v>36433</v>
      </c>
      <c r="B1435" t="s">
        <v>227</v>
      </c>
      <c r="C1435" t="n">
        <v>11</v>
      </c>
      <c r="D1435" t="n">
        <v>20</v>
      </c>
      <c r="E1435" t="s">
        <v>36</v>
      </c>
      <c r="F1435" t="n">
        <v>3201</v>
      </c>
      <c r="G1435" t="s">
        <v>230</v>
      </c>
      <c r="H1435" t="s">
        <v>231</v>
      </c>
      <c r="I1435" t="n">
        <v>5</v>
      </c>
      <c r="J1435" t="n">
        <v>145</v>
      </c>
      <c r="K1435" t="s">
        <v>344</v>
      </c>
      <c r="L1435" t="n">
        <v>197</v>
      </c>
      <c r="M1435" t="n">
        <v>0.1</v>
      </c>
      <c r="N1435" t="n">
        <v>32.9</v>
      </c>
      <c r="O1435" t="s">
        <v>235</v>
      </c>
      <c r="P1435" t="s">
        <v>236</v>
      </c>
      <c r="Q1435" t="s">
        <v>237</v>
      </c>
      <c r="R1435" t="s">
        <v>231</v>
      </c>
      <c r="S1435" t="n">
        <v>5</v>
      </c>
    </row>
    <row r="1436" spans="1:19">
      <c r="A1436" s="1" t="n">
        <v>36433</v>
      </c>
      <c r="B1436" t="s">
        <v>227</v>
      </c>
      <c r="C1436" t="n">
        <v>708</v>
      </c>
      <c r="D1436" t="n">
        <v>508</v>
      </c>
      <c r="E1436" t="s">
        <v>258</v>
      </c>
      <c r="F1436" t="n">
        <v>3201</v>
      </c>
      <c r="G1436" t="s">
        <v>230</v>
      </c>
      <c r="H1436" t="s">
        <v>231</v>
      </c>
      <c r="I1436" t="n">
        <v>5</v>
      </c>
      <c r="J1436" t="n">
        <v>458</v>
      </c>
      <c r="K1436" t="s">
        <v>234</v>
      </c>
      <c r="L1436" t="n">
        <v>108</v>
      </c>
      <c r="M1436" t="n">
        <v>0.16</v>
      </c>
      <c r="N1436" t="n">
        <v>0</v>
      </c>
    </row>
    <row r="1437" spans="1:19">
      <c r="A1437" s="1" t="n">
        <v>36433</v>
      </c>
      <c r="B1437" t="s">
        <v>227</v>
      </c>
      <c r="C1437" t="n">
        <v>710</v>
      </c>
      <c r="D1437" t="n">
        <v>20</v>
      </c>
      <c r="E1437" t="s">
        <v>36</v>
      </c>
      <c r="F1437" t="n">
        <v>3201</v>
      </c>
      <c r="G1437" t="s">
        <v>230</v>
      </c>
      <c r="H1437" t="s">
        <v>231</v>
      </c>
      <c r="I1437" t="n">
        <v>5</v>
      </c>
      <c r="J1437" t="n">
        <v>458</v>
      </c>
      <c r="K1437" t="s">
        <v>234</v>
      </c>
      <c r="L1437" t="n">
        <v>211</v>
      </c>
      <c r="M1437" t="n">
        <v>0.02</v>
      </c>
      <c r="N1437" t="n">
        <v>45.1</v>
      </c>
      <c r="O1437" t="s">
        <v>235</v>
      </c>
      <c r="P1437" t="s">
        <v>236</v>
      </c>
      <c r="Q1437" t="s">
        <v>237</v>
      </c>
      <c r="R1437" t="s">
        <v>231</v>
      </c>
      <c r="S1437" t="n">
        <v>5</v>
      </c>
    </row>
    <row r="1438" spans="1:19">
      <c r="A1438" s="1" t="n">
        <v>36433</v>
      </c>
      <c r="B1438" t="s">
        <v>227</v>
      </c>
      <c r="C1438" t="n">
        <v>711</v>
      </c>
      <c r="D1438" t="n">
        <v>20</v>
      </c>
      <c r="E1438" t="s">
        <v>36</v>
      </c>
      <c r="F1438" t="n">
        <v>3201</v>
      </c>
      <c r="G1438" t="s">
        <v>230</v>
      </c>
      <c r="H1438" t="s">
        <v>231</v>
      </c>
      <c r="I1438" t="n">
        <v>5</v>
      </c>
      <c r="J1438" t="n">
        <v>458</v>
      </c>
      <c r="K1438" t="s">
        <v>234</v>
      </c>
      <c r="L1438" t="n">
        <v>420</v>
      </c>
      <c r="M1438" t="n">
        <v>0.09</v>
      </c>
      <c r="N1438" t="n">
        <v>34.6</v>
      </c>
      <c r="O1438" t="s">
        <v>235</v>
      </c>
      <c r="P1438" t="s">
        <v>236</v>
      </c>
      <c r="Q1438" t="s">
        <v>237</v>
      </c>
      <c r="R1438" t="s">
        <v>231</v>
      </c>
      <c r="S1438" t="n">
        <v>5</v>
      </c>
    </row>
    <row r="1439" spans="1:19">
      <c r="A1439" s="1" t="n">
        <v>36433</v>
      </c>
      <c r="B1439" t="s">
        <v>242</v>
      </c>
      <c r="C1439" t="n">
        <v>1</v>
      </c>
      <c r="D1439" t="n">
        <v>216</v>
      </c>
      <c r="E1439" t="s">
        <v>289</v>
      </c>
      <c r="F1439" t="n">
        <v>3201</v>
      </c>
      <c r="G1439" t="s">
        <v>230</v>
      </c>
      <c r="H1439" t="s">
        <v>231</v>
      </c>
      <c r="I1439" t="n">
        <v>5</v>
      </c>
      <c r="J1439" t="n">
        <v>795</v>
      </c>
      <c r="K1439" t="s">
        <v>249</v>
      </c>
      <c r="L1439" t="n">
        <v>313</v>
      </c>
      <c r="M1439" t="n">
        <v>0</v>
      </c>
      <c r="N1439" t="n">
        <v>0</v>
      </c>
    </row>
    <row r="1440" spans="1:19">
      <c r="A1440" s="1" t="n">
        <v>36433</v>
      </c>
      <c r="B1440" t="s">
        <v>333</v>
      </c>
      <c r="C1440" t="n">
        <v>1</v>
      </c>
      <c r="D1440" t="n">
        <v>20</v>
      </c>
      <c r="E1440" t="s">
        <v>36</v>
      </c>
      <c r="F1440" t="n">
        <v>3201</v>
      </c>
      <c r="G1440" t="s">
        <v>230</v>
      </c>
      <c r="H1440" t="s">
        <v>231</v>
      </c>
      <c r="I1440" t="n">
        <v>5</v>
      </c>
      <c r="J1440" t="n">
        <v>160</v>
      </c>
      <c r="K1440" t="s">
        <v>278</v>
      </c>
      <c r="L1440" t="n">
        <v>317</v>
      </c>
      <c r="M1440" t="n">
        <v>0.02</v>
      </c>
      <c r="N1440" t="n">
        <v>54.6</v>
      </c>
      <c r="O1440" t="s">
        <v>333</v>
      </c>
      <c r="P1440" t="s">
        <v>270</v>
      </c>
      <c r="Q1440" t="s">
        <v>237</v>
      </c>
      <c r="R1440" t="s">
        <v>231</v>
      </c>
      <c r="S1440" t="n">
        <v>5</v>
      </c>
    </row>
    <row r="1441" spans="1:19">
      <c r="A1441" s="1" t="n">
        <v>36433</v>
      </c>
      <c r="B1441" t="s">
        <v>333</v>
      </c>
      <c r="C1441" t="n">
        <v>2</v>
      </c>
      <c r="D1441" t="n">
        <v>20</v>
      </c>
      <c r="E1441" t="s">
        <v>36</v>
      </c>
      <c r="F1441" t="n">
        <v>3201</v>
      </c>
      <c r="G1441" t="s">
        <v>230</v>
      </c>
      <c r="H1441" t="s">
        <v>231</v>
      </c>
      <c r="I1441" t="n">
        <v>5</v>
      </c>
      <c r="J1441" t="n">
        <v>458</v>
      </c>
      <c r="K1441" t="s">
        <v>234</v>
      </c>
      <c r="L1441" t="n">
        <v>402</v>
      </c>
      <c r="M1441" t="n">
        <v>0.21</v>
      </c>
      <c r="N1441" t="n">
        <v>20.2</v>
      </c>
      <c r="O1441" t="s">
        <v>333</v>
      </c>
      <c r="P1441" t="s">
        <v>270</v>
      </c>
      <c r="Q1441" t="s">
        <v>237</v>
      </c>
      <c r="R1441" t="s">
        <v>231</v>
      </c>
      <c r="S1441" t="n">
        <v>5</v>
      </c>
    </row>
    <row r="1442" spans="1:19">
      <c r="A1442" s="1" t="n">
        <v>36433</v>
      </c>
      <c r="B1442" t="s">
        <v>333</v>
      </c>
      <c r="C1442" t="n">
        <v>3</v>
      </c>
      <c r="D1442" t="n">
        <v>20</v>
      </c>
      <c r="E1442" t="s">
        <v>36</v>
      </c>
      <c r="F1442" t="n">
        <v>3201</v>
      </c>
      <c r="G1442" t="s">
        <v>230</v>
      </c>
      <c r="H1442" t="s">
        <v>231</v>
      </c>
      <c r="I1442" t="n">
        <v>5</v>
      </c>
      <c r="J1442" t="n">
        <v>458</v>
      </c>
      <c r="K1442" t="s">
        <v>234</v>
      </c>
      <c r="L1442" t="n">
        <v>342</v>
      </c>
      <c r="M1442" t="n">
        <v>0.02</v>
      </c>
      <c r="N1442" t="n">
        <v>46.2</v>
      </c>
      <c r="O1442" t="s">
        <v>333</v>
      </c>
      <c r="P1442" t="s">
        <v>270</v>
      </c>
      <c r="Q1442" t="s">
        <v>237</v>
      </c>
      <c r="R1442" t="s">
        <v>231</v>
      </c>
      <c r="S1442" t="n">
        <v>5</v>
      </c>
    </row>
    <row r="1443" spans="1:19">
      <c r="A1443" s="1" t="n">
        <v>36433</v>
      </c>
      <c r="B1443" t="s">
        <v>333</v>
      </c>
      <c r="C1443" t="n">
        <v>4</v>
      </c>
      <c r="D1443" t="n">
        <v>20</v>
      </c>
      <c r="E1443" t="s">
        <v>36</v>
      </c>
      <c r="F1443" t="n">
        <v>3201</v>
      </c>
      <c r="G1443" t="s">
        <v>230</v>
      </c>
      <c r="H1443" t="s">
        <v>231</v>
      </c>
      <c r="I1443" t="n">
        <v>5</v>
      </c>
      <c r="J1443" t="n">
        <v>160</v>
      </c>
      <c r="K1443" t="s">
        <v>278</v>
      </c>
      <c r="L1443" t="n">
        <v>380</v>
      </c>
      <c r="M1443" t="n">
        <v>0.01</v>
      </c>
      <c r="N1443" t="n">
        <v>54.8</v>
      </c>
      <c r="O1443" t="s">
        <v>333</v>
      </c>
      <c r="P1443" t="s">
        <v>270</v>
      </c>
      <c r="Q1443" t="s">
        <v>237</v>
      </c>
      <c r="R1443" t="s">
        <v>231</v>
      </c>
      <c r="S1443" t="n">
        <v>5</v>
      </c>
    </row>
    <row r="1444" spans="1:19">
      <c r="A1444" s="1" t="n">
        <v>36433</v>
      </c>
      <c r="B1444" t="s">
        <v>333</v>
      </c>
      <c r="C1444" t="n">
        <v>5</v>
      </c>
      <c r="D1444" t="n">
        <v>20</v>
      </c>
      <c r="E1444" t="s">
        <v>36</v>
      </c>
      <c r="F1444" t="n">
        <v>3201</v>
      </c>
      <c r="G1444" t="s">
        <v>230</v>
      </c>
      <c r="H1444" t="s">
        <v>231</v>
      </c>
      <c r="I1444" t="n">
        <v>5</v>
      </c>
      <c r="J1444" t="n">
        <v>232</v>
      </c>
      <c r="K1444" t="s">
        <v>293</v>
      </c>
      <c r="L1444" t="n">
        <v>303</v>
      </c>
      <c r="M1444" t="n">
        <v>0.06</v>
      </c>
      <c r="N1444" t="n">
        <v>39.9</v>
      </c>
      <c r="O1444" t="s">
        <v>333</v>
      </c>
      <c r="P1444" t="s">
        <v>270</v>
      </c>
      <c r="Q1444" t="s">
        <v>237</v>
      </c>
      <c r="R1444" t="s">
        <v>231</v>
      </c>
      <c r="S1444" t="n">
        <v>5</v>
      </c>
    </row>
    <row r="1445" spans="1:19">
      <c r="A1445" s="1" t="n">
        <v>36433</v>
      </c>
      <c r="B1445" t="s">
        <v>333</v>
      </c>
      <c r="C1445" t="n">
        <v>6</v>
      </c>
      <c r="D1445" t="n">
        <v>20</v>
      </c>
      <c r="E1445" t="s">
        <v>36</v>
      </c>
      <c r="F1445" t="n">
        <v>3201</v>
      </c>
      <c r="G1445" t="s">
        <v>230</v>
      </c>
      <c r="H1445" t="s">
        <v>231</v>
      </c>
      <c r="I1445" t="n">
        <v>5</v>
      </c>
      <c r="J1445" t="n">
        <v>712</v>
      </c>
      <c r="K1445" t="s">
        <v>313</v>
      </c>
      <c r="L1445" t="n">
        <v>678</v>
      </c>
      <c r="M1445" t="n">
        <v>0.04</v>
      </c>
      <c r="N1445" t="n">
        <v>45.1</v>
      </c>
      <c r="O1445" t="s">
        <v>333</v>
      </c>
      <c r="P1445" t="s">
        <v>270</v>
      </c>
      <c r="Q1445" t="s">
        <v>237</v>
      </c>
      <c r="R1445" t="s">
        <v>231</v>
      </c>
      <c r="S1445" t="n">
        <v>5</v>
      </c>
    </row>
    <row r="1446" spans="1:19">
      <c r="A1446" s="1" t="n">
        <v>36433</v>
      </c>
      <c r="B1446" t="s">
        <v>333</v>
      </c>
      <c r="C1446" t="n">
        <v>7</v>
      </c>
      <c r="D1446" t="n">
        <v>20</v>
      </c>
      <c r="E1446" t="s">
        <v>36</v>
      </c>
      <c r="F1446" t="n">
        <v>3201</v>
      </c>
      <c r="G1446" t="s">
        <v>230</v>
      </c>
      <c r="H1446" t="s">
        <v>231</v>
      </c>
      <c r="I1446" t="n">
        <v>5</v>
      </c>
      <c r="J1446" t="n">
        <v>280</v>
      </c>
      <c r="K1446" t="s">
        <v>268</v>
      </c>
      <c r="L1446" t="n">
        <v>447</v>
      </c>
      <c r="M1446" t="n">
        <v>0.07000000000000001</v>
      </c>
      <c r="N1446" t="n">
        <v>38.9</v>
      </c>
      <c r="O1446" t="s">
        <v>333</v>
      </c>
      <c r="P1446" t="s">
        <v>270</v>
      </c>
      <c r="Q1446" t="s">
        <v>237</v>
      </c>
      <c r="R1446" t="s">
        <v>231</v>
      </c>
      <c r="S1446" t="n">
        <v>5</v>
      </c>
    </row>
    <row r="1447" spans="1:19">
      <c r="A1447" s="1" t="n">
        <v>36464</v>
      </c>
      <c r="B1447" t="s">
        <v>227</v>
      </c>
      <c r="C1447" t="n">
        <v>6</v>
      </c>
      <c r="D1447" t="n">
        <v>20</v>
      </c>
      <c r="E1447" t="s">
        <v>36</v>
      </c>
      <c r="F1447" t="n">
        <v>3201</v>
      </c>
      <c r="G1447" t="s">
        <v>230</v>
      </c>
      <c r="H1447" t="s">
        <v>231</v>
      </c>
      <c r="I1447" t="n">
        <v>5</v>
      </c>
      <c r="J1447" t="n">
        <v>458</v>
      </c>
      <c r="K1447" t="s">
        <v>234</v>
      </c>
      <c r="L1447" t="n">
        <v>400</v>
      </c>
      <c r="M1447" t="n">
        <v>0.09</v>
      </c>
      <c r="N1447" t="n">
        <v>34.7</v>
      </c>
      <c r="O1447" t="s">
        <v>235</v>
      </c>
      <c r="P1447" t="s">
        <v>236</v>
      </c>
      <c r="Q1447" t="s">
        <v>237</v>
      </c>
      <c r="R1447" t="s">
        <v>231</v>
      </c>
      <c r="S1447" t="n">
        <v>5</v>
      </c>
    </row>
    <row r="1448" spans="1:19">
      <c r="A1448" s="1" t="n">
        <v>36464</v>
      </c>
      <c r="B1448" t="s">
        <v>227</v>
      </c>
      <c r="C1448" t="n">
        <v>7</v>
      </c>
      <c r="D1448" t="n">
        <v>20</v>
      </c>
      <c r="E1448" t="s">
        <v>36</v>
      </c>
      <c r="F1448" t="n">
        <v>3201</v>
      </c>
      <c r="G1448" t="s">
        <v>230</v>
      </c>
      <c r="H1448" t="s">
        <v>231</v>
      </c>
      <c r="I1448" t="n">
        <v>5</v>
      </c>
      <c r="J1448" t="n">
        <v>458</v>
      </c>
      <c r="K1448" t="s">
        <v>234</v>
      </c>
      <c r="L1448" t="n">
        <v>202</v>
      </c>
      <c r="M1448" t="n">
        <v>0.03</v>
      </c>
      <c r="N1448" t="n">
        <v>46.8</v>
      </c>
      <c r="O1448" t="s">
        <v>235</v>
      </c>
      <c r="P1448" t="s">
        <v>236</v>
      </c>
      <c r="Q1448" t="s">
        <v>237</v>
      </c>
      <c r="R1448" t="s">
        <v>231</v>
      </c>
      <c r="S1448" t="n">
        <v>5</v>
      </c>
    </row>
    <row r="1449" spans="1:19">
      <c r="A1449" s="1" t="n">
        <v>36464</v>
      </c>
      <c r="B1449" t="s">
        <v>333</v>
      </c>
      <c r="C1449" t="n">
        <v>1</v>
      </c>
      <c r="D1449" t="n">
        <v>20</v>
      </c>
      <c r="E1449" t="s">
        <v>36</v>
      </c>
      <c r="F1449" t="n">
        <v>3201</v>
      </c>
      <c r="G1449" t="s">
        <v>230</v>
      </c>
      <c r="H1449" t="s">
        <v>231</v>
      </c>
      <c r="I1449" t="n">
        <v>5</v>
      </c>
      <c r="J1449" t="n">
        <v>232</v>
      </c>
      <c r="K1449" t="s">
        <v>293</v>
      </c>
      <c r="L1449" t="n">
        <v>346</v>
      </c>
      <c r="M1449" t="n">
        <v>0.06</v>
      </c>
      <c r="N1449" t="n">
        <v>40</v>
      </c>
      <c r="O1449" t="s">
        <v>333</v>
      </c>
      <c r="P1449" t="s">
        <v>270</v>
      </c>
      <c r="Q1449" t="s">
        <v>237</v>
      </c>
      <c r="R1449" t="s">
        <v>231</v>
      </c>
      <c r="S1449" t="n">
        <v>5</v>
      </c>
    </row>
    <row r="1450" spans="1:19">
      <c r="A1450" s="1" t="n">
        <v>36464</v>
      </c>
      <c r="B1450" t="s">
        <v>333</v>
      </c>
      <c r="C1450" t="n">
        <v>2</v>
      </c>
      <c r="D1450" t="n">
        <v>20</v>
      </c>
      <c r="E1450" t="s">
        <v>36</v>
      </c>
      <c r="F1450" t="n">
        <v>3201</v>
      </c>
      <c r="G1450" t="s">
        <v>230</v>
      </c>
      <c r="H1450" t="s">
        <v>231</v>
      </c>
      <c r="I1450" t="n">
        <v>5</v>
      </c>
      <c r="J1450" t="n">
        <v>458</v>
      </c>
      <c r="K1450" t="s">
        <v>234</v>
      </c>
      <c r="L1450" t="n">
        <v>388</v>
      </c>
      <c r="M1450" t="n">
        <v>0.22</v>
      </c>
      <c r="N1450" t="n">
        <v>20.3</v>
      </c>
      <c r="O1450" t="s">
        <v>333</v>
      </c>
      <c r="P1450" t="s">
        <v>270</v>
      </c>
      <c r="Q1450" t="s">
        <v>237</v>
      </c>
      <c r="R1450" t="s">
        <v>231</v>
      </c>
      <c r="S1450" t="n">
        <v>5</v>
      </c>
    </row>
    <row r="1451" spans="1:19">
      <c r="A1451" s="1" t="n">
        <v>36464</v>
      </c>
      <c r="B1451" t="s">
        <v>333</v>
      </c>
      <c r="C1451" t="n">
        <v>3</v>
      </c>
      <c r="D1451" t="n">
        <v>20</v>
      </c>
      <c r="E1451" t="s">
        <v>36</v>
      </c>
      <c r="F1451" t="n">
        <v>3201</v>
      </c>
      <c r="G1451" t="s">
        <v>230</v>
      </c>
      <c r="H1451" t="s">
        <v>231</v>
      </c>
      <c r="I1451" t="n">
        <v>5</v>
      </c>
      <c r="J1451" t="n">
        <v>712</v>
      </c>
      <c r="K1451" t="s">
        <v>313</v>
      </c>
      <c r="L1451" t="n">
        <v>644</v>
      </c>
      <c r="M1451" t="n">
        <v>0.04</v>
      </c>
      <c r="N1451" t="n">
        <v>45.1</v>
      </c>
      <c r="O1451" t="s">
        <v>333</v>
      </c>
      <c r="P1451" t="s">
        <v>270</v>
      </c>
      <c r="Q1451" t="s">
        <v>237</v>
      </c>
      <c r="R1451" t="s">
        <v>231</v>
      </c>
      <c r="S1451" t="n">
        <v>5</v>
      </c>
    </row>
    <row r="1452" spans="1:19">
      <c r="A1452" s="1" t="n">
        <v>36494</v>
      </c>
      <c r="B1452" t="s">
        <v>227</v>
      </c>
      <c r="C1452" t="n">
        <v>7</v>
      </c>
      <c r="D1452" t="n">
        <v>20</v>
      </c>
      <c r="E1452" t="s">
        <v>36</v>
      </c>
      <c r="F1452" t="n">
        <v>3201</v>
      </c>
      <c r="G1452" t="s">
        <v>230</v>
      </c>
      <c r="H1452" t="s">
        <v>231</v>
      </c>
      <c r="I1452" t="n">
        <v>5</v>
      </c>
      <c r="J1452" t="n">
        <v>945</v>
      </c>
      <c r="K1452" t="s">
        <v>319</v>
      </c>
      <c r="L1452" t="n">
        <v>456</v>
      </c>
      <c r="M1452" t="n">
        <v>0.07000000000000001</v>
      </c>
      <c r="N1452" t="n">
        <v>39.2</v>
      </c>
      <c r="O1452" t="s">
        <v>235</v>
      </c>
      <c r="P1452" t="s">
        <v>236</v>
      </c>
      <c r="Q1452" t="s">
        <v>237</v>
      </c>
      <c r="R1452" t="s">
        <v>231</v>
      </c>
      <c r="S1452" t="n">
        <v>5</v>
      </c>
    </row>
    <row r="1453" spans="1:19">
      <c r="A1453" s="1" t="n">
        <v>36494</v>
      </c>
      <c r="B1453" t="s">
        <v>227</v>
      </c>
      <c r="C1453" t="n">
        <v>8</v>
      </c>
      <c r="D1453" t="n">
        <v>20</v>
      </c>
      <c r="E1453" t="s">
        <v>36</v>
      </c>
      <c r="F1453" t="n">
        <v>3201</v>
      </c>
      <c r="G1453" t="s">
        <v>230</v>
      </c>
      <c r="H1453" t="s">
        <v>231</v>
      </c>
      <c r="I1453" t="n">
        <v>5</v>
      </c>
      <c r="J1453" t="n">
        <v>458</v>
      </c>
      <c r="K1453" t="s">
        <v>234</v>
      </c>
      <c r="L1453" t="n">
        <v>128</v>
      </c>
      <c r="M1453" t="n">
        <v>0.1</v>
      </c>
      <c r="N1453" t="n">
        <v>38.2</v>
      </c>
      <c r="O1453" t="s">
        <v>235</v>
      </c>
      <c r="P1453" t="s">
        <v>236</v>
      </c>
      <c r="Q1453" t="s">
        <v>237</v>
      </c>
      <c r="R1453" t="s">
        <v>231</v>
      </c>
      <c r="S1453" t="n">
        <v>5</v>
      </c>
    </row>
    <row r="1454" spans="1:19">
      <c r="A1454" s="1" t="n">
        <v>36494</v>
      </c>
      <c r="B1454" t="s">
        <v>227</v>
      </c>
      <c r="C1454" t="n">
        <v>9</v>
      </c>
      <c r="D1454" t="n">
        <v>20</v>
      </c>
      <c r="E1454" t="s">
        <v>36</v>
      </c>
      <c r="F1454" t="n">
        <v>3201</v>
      </c>
      <c r="G1454" t="s">
        <v>230</v>
      </c>
      <c r="H1454" t="s">
        <v>231</v>
      </c>
      <c r="I1454" t="n">
        <v>5</v>
      </c>
      <c r="J1454" t="n">
        <v>458</v>
      </c>
      <c r="K1454" t="s">
        <v>234</v>
      </c>
      <c r="L1454" t="n">
        <v>283</v>
      </c>
      <c r="M1454" t="n">
        <v>0.09</v>
      </c>
      <c r="N1454" t="n">
        <v>32.1</v>
      </c>
      <c r="O1454" t="s">
        <v>235</v>
      </c>
      <c r="P1454" t="s">
        <v>236</v>
      </c>
      <c r="Q1454" t="s">
        <v>237</v>
      </c>
      <c r="R1454" t="s">
        <v>231</v>
      </c>
      <c r="S1454" t="n">
        <v>5</v>
      </c>
    </row>
    <row r="1455" spans="1:19">
      <c r="A1455" s="1" t="n">
        <v>36494</v>
      </c>
      <c r="B1455" t="s">
        <v>227</v>
      </c>
      <c r="C1455" t="n">
        <v>10</v>
      </c>
      <c r="D1455" t="n">
        <v>20</v>
      </c>
      <c r="E1455" t="s">
        <v>36</v>
      </c>
      <c r="F1455" t="n">
        <v>3201</v>
      </c>
      <c r="G1455" t="s">
        <v>230</v>
      </c>
      <c r="H1455" t="s">
        <v>231</v>
      </c>
      <c r="I1455" t="n">
        <v>5</v>
      </c>
      <c r="J1455" t="n">
        <v>580</v>
      </c>
      <c r="K1455" t="s">
        <v>262</v>
      </c>
      <c r="L1455" t="n">
        <v>300</v>
      </c>
      <c r="M1455" t="n">
        <v>0.1</v>
      </c>
      <c r="N1455" t="n">
        <v>45.7</v>
      </c>
      <c r="O1455" t="s">
        <v>235</v>
      </c>
      <c r="P1455" t="s">
        <v>236</v>
      </c>
      <c r="Q1455" t="s">
        <v>237</v>
      </c>
      <c r="R1455" t="s">
        <v>231</v>
      </c>
      <c r="S1455" t="n">
        <v>5</v>
      </c>
    </row>
    <row r="1456" spans="1:19">
      <c r="A1456" s="1" t="n">
        <v>36494</v>
      </c>
      <c r="B1456" t="s">
        <v>227</v>
      </c>
      <c r="C1456" t="n">
        <v>44</v>
      </c>
      <c r="D1456" t="n">
        <v>508</v>
      </c>
      <c r="E1456" t="s">
        <v>258</v>
      </c>
      <c r="F1456" t="n">
        <v>3201</v>
      </c>
      <c r="G1456" t="s">
        <v>230</v>
      </c>
      <c r="H1456" t="s">
        <v>231</v>
      </c>
      <c r="I1456" t="n">
        <v>5</v>
      </c>
      <c r="J1456" t="n">
        <v>458</v>
      </c>
      <c r="K1456" t="s">
        <v>234</v>
      </c>
      <c r="L1456" t="n">
        <v>98</v>
      </c>
      <c r="M1456" t="n">
        <v>0.16</v>
      </c>
      <c r="N1456" t="n">
        <v>19</v>
      </c>
    </row>
    <row r="1457" spans="1:19">
      <c r="A1457" s="1" t="n">
        <v>36494</v>
      </c>
      <c r="B1457" t="s">
        <v>242</v>
      </c>
      <c r="C1457" t="n">
        <v>1</v>
      </c>
      <c r="D1457" t="n">
        <v>216</v>
      </c>
      <c r="E1457" t="s">
        <v>289</v>
      </c>
      <c r="F1457" t="n">
        <v>3201</v>
      </c>
      <c r="G1457" t="s">
        <v>230</v>
      </c>
      <c r="H1457" t="s">
        <v>231</v>
      </c>
      <c r="I1457" t="n">
        <v>5</v>
      </c>
      <c r="J1457" t="n">
        <v>795</v>
      </c>
      <c r="K1457" t="s">
        <v>249</v>
      </c>
      <c r="L1457" t="n">
        <v>326</v>
      </c>
      <c r="M1457" t="n">
        <v>0</v>
      </c>
      <c r="N1457" t="n">
        <v>0</v>
      </c>
    </row>
    <row r="1458" spans="1:19">
      <c r="A1458" s="1" t="n">
        <v>36494</v>
      </c>
      <c r="B1458" t="s">
        <v>333</v>
      </c>
      <c r="C1458" t="n">
        <v>1</v>
      </c>
      <c r="D1458" t="n">
        <v>20</v>
      </c>
      <c r="E1458" t="s">
        <v>36</v>
      </c>
      <c r="F1458" t="n">
        <v>3201</v>
      </c>
      <c r="G1458" t="s">
        <v>230</v>
      </c>
      <c r="H1458" t="s">
        <v>231</v>
      </c>
      <c r="I1458" t="n">
        <v>5</v>
      </c>
      <c r="J1458" t="n">
        <v>712</v>
      </c>
      <c r="K1458" t="s">
        <v>313</v>
      </c>
      <c r="L1458" t="n">
        <v>203</v>
      </c>
      <c r="M1458" t="n">
        <v>0.04</v>
      </c>
      <c r="N1458" t="n">
        <v>44.8</v>
      </c>
      <c r="O1458" t="s">
        <v>333</v>
      </c>
      <c r="P1458" t="s">
        <v>270</v>
      </c>
      <c r="Q1458" t="s">
        <v>237</v>
      </c>
      <c r="R1458" t="s">
        <v>231</v>
      </c>
      <c r="S1458" t="n">
        <v>5</v>
      </c>
    </row>
    <row r="1459" spans="1:19">
      <c r="A1459" s="1" t="n">
        <v>36494</v>
      </c>
      <c r="B1459" t="s">
        <v>333</v>
      </c>
      <c r="C1459" t="n">
        <v>2</v>
      </c>
      <c r="D1459" t="n">
        <v>20</v>
      </c>
      <c r="E1459" t="s">
        <v>36</v>
      </c>
      <c r="F1459" t="n">
        <v>3201</v>
      </c>
      <c r="G1459" t="s">
        <v>230</v>
      </c>
      <c r="H1459" t="s">
        <v>231</v>
      </c>
      <c r="I1459" t="n">
        <v>5</v>
      </c>
      <c r="J1459" t="n">
        <v>747</v>
      </c>
      <c r="K1459" t="s">
        <v>346</v>
      </c>
      <c r="L1459" t="n">
        <v>332</v>
      </c>
      <c r="M1459" t="n">
        <v>2.01</v>
      </c>
      <c r="N1459" t="n">
        <v>32.3</v>
      </c>
      <c r="O1459" t="s">
        <v>333</v>
      </c>
      <c r="P1459" t="s">
        <v>270</v>
      </c>
      <c r="Q1459" t="s">
        <v>237</v>
      </c>
      <c r="R1459" t="s">
        <v>231</v>
      </c>
      <c r="S1459" t="n">
        <v>5</v>
      </c>
    </row>
    <row r="1460" spans="1:19">
      <c r="A1460" s="1" t="n">
        <v>36494</v>
      </c>
      <c r="B1460" t="s">
        <v>333</v>
      </c>
      <c r="C1460" t="n">
        <v>3</v>
      </c>
      <c r="D1460" t="n">
        <v>20</v>
      </c>
      <c r="E1460" t="s">
        <v>36</v>
      </c>
      <c r="F1460" t="n">
        <v>3201</v>
      </c>
      <c r="G1460" t="s">
        <v>230</v>
      </c>
      <c r="H1460" t="s">
        <v>231</v>
      </c>
      <c r="I1460" t="n">
        <v>5</v>
      </c>
      <c r="K1460" t="s">
        <v>347</v>
      </c>
      <c r="L1460" t="n">
        <v>335</v>
      </c>
      <c r="M1460" t="n">
        <v>0.61</v>
      </c>
      <c r="N1460" t="n">
        <v>30.4</v>
      </c>
      <c r="O1460" t="s">
        <v>333</v>
      </c>
      <c r="P1460" t="s">
        <v>270</v>
      </c>
      <c r="Q1460" t="s">
        <v>237</v>
      </c>
      <c r="R1460" t="s">
        <v>231</v>
      </c>
      <c r="S1460" t="n">
        <v>5</v>
      </c>
    </row>
    <row r="1461" spans="1:19">
      <c r="A1461" s="1" t="n">
        <v>36494</v>
      </c>
      <c r="B1461" t="s">
        <v>333</v>
      </c>
      <c r="C1461" t="n">
        <v>4</v>
      </c>
      <c r="D1461" t="n">
        <v>20</v>
      </c>
      <c r="E1461" t="s">
        <v>36</v>
      </c>
      <c r="F1461" t="n">
        <v>3201</v>
      </c>
      <c r="G1461" t="s">
        <v>230</v>
      </c>
      <c r="H1461" t="s">
        <v>231</v>
      </c>
      <c r="I1461" t="n">
        <v>5</v>
      </c>
      <c r="J1461" t="n">
        <v>458</v>
      </c>
      <c r="K1461" t="s">
        <v>234</v>
      </c>
      <c r="L1461" t="n">
        <v>395</v>
      </c>
      <c r="M1461" t="n">
        <v>0.22</v>
      </c>
      <c r="N1461" t="n">
        <v>20.3</v>
      </c>
      <c r="O1461" t="s">
        <v>333</v>
      </c>
      <c r="P1461" t="s">
        <v>270</v>
      </c>
      <c r="Q1461" t="s">
        <v>237</v>
      </c>
      <c r="R1461" t="s">
        <v>231</v>
      </c>
      <c r="S1461" t="n">
        <v>5</v>
      </c>
    </row>
    <row r="1462" spans="1:19">
      <c r="A1462" s="1" t="n">
        <v>36494</v>
      </c>
      <c r="B1462" t="s">
        <v>333</v>
      </c>
      <c r="C1462" t="n">
        <v>5</v>
      </c>
      <c r="D1462" t="n">
        <v>20</v>
      </c>
      <c r="E1462" t="s">
        <v>36</v>
      </c>
      <c r="F1462" t="n">
        <v>3201</v>
      </c>
      <c r="G1462" t="s">
        <v>230</v>
      </c>
      <c r="H1462" t="s">
        <v>231</v>
      </c>
      <c r="I1462" t="n">
        <v>5</v>
      </c>
      <c r="J1462" t="n">
        <v>160</v>
      </c>
      <c r="K1462" t="s">
        <v>278</v>
      </c>
      <c r="L1462" t="n">
        <v>669</v>
      </c>
      <c r="M1462" t="n">
        <v>0.04</v>
      </c>
      <c r="N1462" t="n">
        <v>47.9</v>
      </c>
      <c r="O1462" t="s">
        <v>333</v>
      </c>
      <c r="P1462" t="s">
        <v>270</v>
      </c>
      <c r="Q1462" t="s">
        <v>237</v>
      </c>
      <c r="R1462" t="s">
        <v>231</v>
      </c>
      <c r="S1462" t="n">
        <v>5</v>
      </c>
    </row>
    <row r="1463" spans="1:19">
      <c r="A1463" s="1" t="n">
        <v>36525</v>
      </c>
      <c r="B1463" t="s">
        <v>227</v>
      </c>
      <c r="C1463" t="n">
        <v>7</v>
      </c>
      <c r="D1463" t="n">
        <v>20</v>
      </c>
      <c r="E1463" t="s">
        <v>36</v>
      </c>
      <c r="F1463" t="n">
        <v>3201</v>
      </c>
      <c r="G1463" t="s">
        <v>230</v>
      </c>
      <c r="H1463" t="s">
        <v>231</v>
      </c>
      <c r="I1463" t="n">
        <v>5</v>
      </c>
      <c r="J1463" t="n">
        <v>458</v>
      </c>
      <c r="K1463" t="s">
        <v>234</v>
      </c>
      <c r="L1463" t="n">
        <v>407</v>
      </c>
      <c r="M1463" t="n">
        <v>0.09</v>
      </c>
      <c r="N1463" t="n">
        <v>34.5</v>
      </c>
      <c r="O1463" t="s">
        <v>235</v>
      </c>
      <c r="P1463" t="s">
        <v>236</v>
      </c>
      <c r="Q1463" t="s">
        <v>237</v>
      </c>
      <c r="R1463" t="s">
        <v>231</v>
      </c>
      <c r="S1463" t="n">
        <v>5</v>
      </c>
    </row>
    <row r="1464" spans="1:19">
      <c r="A1464" s="1" t="n">
        <v>36525</v>
      </c>
      <c r="B1464" t="s">
        <v>227</v>
      </c>
      <c r="C1464" t="n">
        <v>8</v>
      </c>
      <c r="D1464" t="n">
        <v>20</v>
      </c>
      <c r="E1464" t="s">
        <v>36</v>
      </c>
      <c r="F1464" t="n">
        <v>3201</v>
      </c>
      <c r="G1464" t="s">
        <v>230</v>
      </c>
      <c r="H1464" t="s">
        <v>231</v>
      </c>
      <c r="I1464" t="n">
        <v>5</v>
      </c>
      <c r="J1464" t="n">
        <v>875</v>
      </c>
      <c r="K1464" t="s">
        <v>348</v>
      </c>
      <c r="L1464" t="n">
        <v>187</v>
      </c>
      <c r="M1464" t="n">
        <v>0.05</v>
      </c>
      <c r="N1464" t="n">
        <v>45.5</v>
      </c>
      <c r="O1464" t="s">
        <v>235</v>
      </c>
      <c r="P1464" t="s">
        <v>236</v>
      </c>
      <c r="Q1464" t="s">
        <v>237</v>
      </c>
      <c r="R1464" t="s">
        <v>231</v>
      </c>
      <c r="S1464" t="n">
        <v>5</v>
      </c>
    </row>
    <row r="1465" spans="1:19">
      <c r="A1465" s="1" t="n">
        <v>36525</v>
      </c>
      <c r="B1465" t="s">
        <v>227</v>
      </c>
      <c r="C1465" t="n">
        <v>9</v>
      </c>
      <c r="D1465" t="n">
        <v>20</v>
      </c>
      <c r="E1465" t="s">
        <v>36</v>
      </c>
      <c r="F1465" t="n">
        <v>3201</v>
      </c>
      <c r="G1465" t="s">
        <v>230</v>
      </c>
      <c r="H1465" t="s">
        <v>231</v>
      </c>
      <c r="I1465" t="n">
        <v>5</v>
      </c>
      <c r="J1465" t="n">
        <v>458</v>
      </c>
      <c r="K1465" t="s">
        <v>234</v>
      </c>
      <c r="L1465" t="n">
        <v>310</v>
      </c>
      <c r="M1465" t="n">
        <v>0.09</v>
      </c>
      <c r="N1465" t="n">
        <v>34.4</v>
      </c>
      <c r="O1465" t="s">
        <v>235</v>
      </c>
      <c r="P1465" t="s">
        <v>236</v>
      </c>
      <c r="Q1465" t="s">
        <v>237</v>
      </c>
      <c r="R1465" t="s">
        <v>231</v>
      </c>
      <c r="S1465" t="n">
        <v>5</v>
      </c>
    </row>
    <row r="1466" spans="1:19">
      <c r="A1466" s="1" t="n">
        <v>36525</v>
      </c>
      <c r="B1466" t="s">
        <v>227</v>
      </c>
      <c r="C1466" t="n">
        <v>10</v>
      </c>
      <c r="D1466" t="n">
        <v>20</v>
      </c>
      <c r="E1466" t="s">
        <v>36</v>
      </c>
      <c r="F1466" t="n">
        <v>3201</v>
      </c>
      <c r="G1466" t="s">
        <v>230</v>
      </c>
      <c r="H1466" t="s">
        <v>231</v>
      </c>
      <c r="I1466" t="n">
        <v>5</v>
      </c>
      <c r="J1466" t="n">
        <v>875</v>
      </c>
      <c r="K1466" t="s">
        <v>348</v>
      </c>
      <c r="L1466" t="n">
        <v>156</v>
      </c>
      <c r="M1466" t="n">
        <v>0.05</v>
      </c>
      <c r="N1466" t="n">
        <v>44.7</v>
      </c>
      <c r="O1466" t="s">
        <v>235</v>
      </c>
      <c r="P1466" t="s">
        <v>236</v>
      </c>
      <c r="Q1466" t="s">
        <v>237</v>
      </c>
      <c r="R1466" t="s">
        <v>231</v>
      </c>
      <c r="S1466" t="n">
        <v>5</v>
      </c>
    </row>
    <row r="1467" spans="1:19">
      <c r="A1467" s="1" t="n">
        <v>36525</v>
      </c>
      <c r="B1467" t="s">
        <v>227</v>
      </c>
      <c r="C1467" t="n">
        <v>11</v>
      </c>
      <c r="D1467" t="n">
        <v>20</v>
      </c>
      <c r="E1467" t="s">
        <v>36</v>
      </c>
      <c r="F1467" t="n">
        <v>3201</v>
      </c>
      <c r="G1467" t="s">
        <v>230</v>
      </c>
      <c r="H1467" t="s">
        <v>231</v>
      </c>
      <c r="I1467" t="n">
        <v>5</v>
      </c>
      <c r="J1467" t="n">
        <v>458</v>
      </c>
      <c r="K1467" t="s">
        <v>234</v>
      </c>
      <c r="L1467" t="n">
        <v>361</v>
      </c>
      <c r="M1467" t="n">
        <v>0.08</v>
      </c>
      <c r="N1467" t="n">
        <v>32.2</v>
      </c>
      <c r="O1467" t="s">
        <v>235</v>
      </c>
      <c r="P1467" t="s">
        <v>236</v>
      </c>
      <c r="Q1467" t="s">
        <v>237</v>
      </c>
      <c r="R1467" t="s">
        <v>231</v>
      </c>
      <c r="S1467" t="n">
        <v>5</v>
      </c>
    </row>
    <row r="1468" spans="1:19">
      <c r="A1468" s="1" t="n">
        <v>36525</v>
      </c>
      <c r="B1468" t="s">
        <v>227</v>
      </c>
      <c r="C1468" t="n">
        <v>12</v>
      </c>
      <c r="D1468" t="n">
        <v>20</v>
      </c>
      <c r="E1468" t="s">
        <v>36</v>
      </c>
      <c r="F1468" t="n">
        <v>3201</v>
      </c>
      <c r="G1468" t="s">
        <v>230</v>
      </c>
      <c r="H1468" t="s">
        <v>231</v>
      </c>
      <c r="I1468" t="n">
        <v>5</v>
      </c>
      <c r="J1468" t="n">
        <v>458</v>
      </c>
      <c r="K1468" t="s">
        <v>234</v>
      </c>
      <c r="L1468" t="n">
        <v>246</v>
      </c>
      <c r="M1468" t="n">
        <v>0.03</v>
      </c>
      <c r="N1468" t="n">
        <v>47.2</v>
      </c>
      <c r="O1468" t="s">
        <v>235</v>
      </c>
      <c r="P1468" t="s">
        <v>236</v>
      </c>
      <c r="Q1468" t="s">
        <v>237</v>
      </c>
      <c r="R1468" t="s">
        <v>231</v>
      </c>
      <c r="S1468" t="n">
        <v>5</v>
      </c>
    </row>
    <row r="1469" spans="1:19">
      <c r="A1469" s="1" t="n">
        <v>36525</v>
      </c>
      <c r="B1469" t="s">
        <v>227</v>
      </c>
      <c r="C1469" t="n">
        <v>49</v>
      </c>
      <c r="D1469" t="n">
        <v>508</v>
      </c>
      <c r="E1469" t="s">
        <v>258</v>
      </c>
      <c r="F1469" t="n">
        <v>3201</v>
      </c>
      <c r="G1469" t="s">
        <v>230</v>
      </c>
      <c r="H1469" t="s">
        <v>231</v>
      </c>
      <c r="I1469" t="n">
        <v>5</v>
      </c>
      <c r="J1469" t="n">
        <v>458</v>
      </c>
      <c r="K1469" t="s">
        <v>234</v>
      </c>
      <c r="L1469" t="n">
        <v>102</v>
      </c>
      <c r="M1469" t="n">
        <v>0.16</v>
      </c>
      <c r="N1469" t="n">
        <v>0</v>
      </c>
    </row>
    <row r="1470" spans="1:19">
      <c r="A1470" s="1" t="n">
        <v>36525</v>
      </c>
      <c r="B1470" t="s">
        <v>227</v>
      </c>
      <c r="C1470" t="n">
        <v>50</v>
      </c>
      <c r="D1470" t="n">
        <v>508</v>
      </c>
      <c r="E1470" t="s">
        <v>258</v>
      </c>
      <c r="F1470" t="n">
        <v>3201</v>
      </c>
      <c r="G1470" t="s">
        <v>230</v>
      </c>
      <c r="H1470" t="s">
        <v>231</v>
      </c>
      <c r="I1470" t="n">
        <v>5</v>
      </c>
      <c r="J1470" t="n">
        <v>458</v>
      </c>
      <c r="K1470" t="s">
        <v>234</v>
      </c>
      <c r="L1470" t="n">
        <v>105</v>
      </c>
      <c r="M1470" t="n">
        <v>0.16</v>
      </c>
      <c r="N1470" t="n">
        <v>0</v>
      </c>
    </row>
    <row r="1471" spans="1:19">
      <c r="A1471" s="1" t="n">
        <v>36525</v>
      </c>
      <c r="B1471" t="s">
        <v>242</v>
      </c>
      <c r="C1471" t="n">
        <v>1</v>
      </c>
      <c r="D1471" t="n">
        <v>216</v>
      </c>
      <c r="E1471" t="s">
        <v>289</v>
      </c>
      <c r="F1471" t="n">
        <v>3201</v>
      </c>
      <c r="G1471" t="s">
        <v>230</v>
      </c>
      <c r="H1471" t="s">
        <v>231</v>
      </c>
      <c r="I1471" t="n">
        <v>5</v>
      </c>
      <c r="J1471" t="n">
        <v>795</v>
      </c>
      <c r="K1471" t="s">
        <v>249</v>
      </c>
      <c r="L1471" t="n">
        <v>304</v>
      </c>
      <c r="M1471" t="n">
        <v>0</v>
      </c>
      <c r="N1471" t="n">
        <v>0</v>
      </c>
    </row>
    <row r="1472" spans="1:19">
      <c r="A1472" s="1" t="n">
        <v>36525</v>
      </c>
      <c r="B1472" t="s">
        <v>242</v>
      </c>
      <c r="C1472" t="n">
        <v>2</v>
      </c>
      <c r="D1472" t="n">
        <v>216</v>
      </c>
      <c r="E1472" t="s">
        <v>289</v>
      </c>
      <c r="F1472" t="n">
        <v>3201</v>
      </c>
      <c r="G1472" t="s">
        <v>230</v>
      </c>
      <c r="H1472" t="s">
        <v>231</v>
      </c>
      <c r="I1472" t="n">
        <v>5</v>
      </c>
      <c r="J1472" t="n">
        <v>515</v>
      </c>
      <c r="K1472" t="s">
        <v>247</v>
      </c>
      <c r="L1472" t="n">
        <v>215</v>
      </c>
      <c r="M1472" t="n">
        <v>0</v>
      </c>
      <c r="N1472" t="n">
        <v>0</v>
      </c>
    </row>
    <row r="1473" spans="1:19">
      <c r="A1473" s="1" t="n">
        <v>36525</v>
      </c>
      <c r="B1473" t="s">
        <v>340</v>
      </c>
      <c r="C1473" t="n">
        <v>25</v>
      </c>
      <c r="D1473" t="n">
        <v>213</v>
      </c>
      <c r="E1473" t="s">
        <v>239</v>
      </c>
      <c r="F1473" t="n">
        <v>3201</v>
      </c>
      <c r="G1473" t="s">
        <v>230</v>
      </c>
      <c r="H1473" t="s">
        <v>231</v>
      </c>
      <c r="I1473" t="n">
        <v>5</v>
      </c>
      <c r="J1473" t="n">
        <v>795</v>
      </c>
      <c r="K1473" t="s">
        <v>249</v>
      </c>
      <c r="L1473" t="n">
        <v>240</v>
      </c>
      <c r="M1473" t="n">
        <v>0</v>
      </c>
      <c r="N1473" t="n">
        <v>0</v>
      </c>
    </row>
    <row r="1474" spans="1:19">
      <c r="A1474" s="1" t="n">
        <v>36525</v>
      </c>
      <c r="B1474" t="s">
        <v>333</v>
      </c>
      <c r="C1474" t="n">
        <v>1</v>
      </c>
      <c r="D1474" t="n">
        <v>20</v>
      </c>
      <c r="E1474" t="s">
        <v>36</v>
      </c>
      <c r="F1474" t="n">
        <v>3201</v>
      </c>
      <c r="G1474" t="s">
        <v>230</v>
      </c>
      <c r="H1474" t="s">
        <v>231</v>
      </c>
      <c r="I1474" t="n">
        <v>5</v>
      </c>
      <c r="J1474" t="n">
        <v>150</v>
      </c>
      <c r="K1474" t="s">
        <v>298</v>
      </c>
      <c r="L1474" t="n">
        <v>683</v>
      </c>
      <c r="M1474" t="n">
        <v>0.3</v>
      </c>
      <c r="N1474" t="n">
        <v>35.7</v>
      </c>
      <c r="O1474" t="s">
        <v>333</v>
      </c>
      <c r="P1474" t="s">
        <v>270</v>
      </c>
      <c r="Q1474" t="s">
        <v>237</v>
      </c>
      <c r="R1474" t="s">
        <v>231</v>
      </c>
      <c r="S1474" t="n">
        <v>5</v>
      </c>
    </row>
    <row r="1475" spans="1:19">
      <c r="A1475" s="1" t="n">
        <v>36525</v>
      </c>
      <c r="B1475" t="s">
        <v>333</v>
      </c>
      <c r="C1475" t="n">
        <v>2</v>
      </c>
      <c r="D1475" t="n">
        <v>20</v>
      </c>
      <c r="E1475" t="s">
        <v>36</v>
      </c>
      <c r="F1475" t="n">
        <v>3201</v>
      </c>
      <c r="G1475" t="s">
        <v>230</v>
      </c>
      <c r="H1475" t="s">
        <v>231</v>
      </c>
      <c r="I1475" t="n">
        <v>5</v>
      </c>
      <c r="J1475" t="n">
        <v>458</v>
      </c>
      <c r="K1475" t="s">
        <v>234</v>
      </c>
      <c r="L1475" t="n">
        <v>410</v>
      </c>
      <c r="M1475" t="n">
        <v>0.03</v>
      </c>
      <c r="N1475" t="n">
        <v>44.8</v>
      </c>
      <c r="O1475" t="s">
        <v>333</v>
      </c>
      <c r="P1475" t="s">
        <v>270</v>
      </c>
      <c r="Q1475" t="s">
        <v>237</v>
      </c>
      <c r="R1475" t="s">
        <v>231</v>
      </c>
      <c r="S1475" t="n">
        <v>5</v>
      </c>
    </row>
    <row r="1476" spans="1:19">
      <c r="A1476" s="1" t="n">
        <v>36525</v>
      </c>
      <c r="B1476" t="s">
        <v>333</v>
      </c>
      <c r="C1476" t="n">
        <v>3</v>
      </c>
      <c r="D1476" t="n">
        <v>20</v>
      </c>
      <c r="E1476" t="s">
        <v>36</v>
      </c>
      <c r="F1476" t="n">
        <v>3201</v>
      </c>
      <c r="G1476" t="s">
        <v>230</v>
      </c>
      <c r="H1476" t="s">
        <v>231</v>
      </c>
      <c r="I1476" t="n">
        <v>5</v>
      </c>
      <c r="J1476" t="n">
        <v>160</v>
      </c>
      <c r="K1476" t="s">
        <v>278</v>
      </c>
      <c r="L1476" t="n">
        <v>331</v>
      </c>
      <c r="M1476" t="n">
        <v>0.04</v>
      </c>
      <c r="N1476" t="n">
        <v>47.7</v>
      </c>
      <c r="O1476" t="s">
        <v>333</v>
      </c>
      <c r="P1476" t="s">
        <v>270</v>
      </c>
      <c r="Q1476" t="s">
        <v>237</v>
      </c>
      <c r="R1476" t="s">
        <v>231</v>
      </c>
      <c r="S1476" t="n">
        <v>5</v>
      </c>
    </row>
    <row r="1477" spans="1:19">
      <c r="A1477" s="1" t="n">
        <v>36525</v>
      </c>
      <c r="B1477" t="s">
        <v>333</v>
      </c>
      <c r="C1477" t="n">
        <v>4</v>
      </c>
      <c r="D1477" t="n">
        <v>20</v>
      </c>
      <c r="E1477" t="s">
        <v>36</v>
      </c>
      <c r="F1477" t="n">
        <v>3201</v>
      </c>
      <c r="G1477" t="s">
        <v>230</v>
      </c>
      <c r="H1477" t="s">
        <v>231</v>
      </c>
      <c r="I1477" t="n">
        <v>5</v>
      </c>
      <c r="J1477" t="n">
        <v>458</v>
      </c>
      <c r="K1477" t="s">
        <v>234</v>
      </c>
      <c r="L1477" t="n">
        <v>252</v>
      </c>
      <c r="M1477" t="n">
        <v>0.22</v>
      </c>
      <c r="N1477" t="n">
        <v>19.6</v>
      </c>
      <c r="O1477" t="s">
        <v>333</v>
      </c>
      <c r="P1477" t="s">
        <v>270</v>
      </c>
      <c r="Q1477" t="s">
        <v>237</v>
      </c>
      <c r="R1477" t="s">
        <v>231</v>
      </c>
      <c r="S1477" t="n">
        <v>5</v>
      </c>
    </row>
    <row r="1478" spans="1:19">
      <c r="A1478" s="1" t="n">
        <v>36556</v>
      </c>
      <c r="B1478" t="s">
        <v>227</v>
      </c>
      <c r="C1478" t="n">
        <v>9</v>
      </c>
      <c r="D1478" t="n">
        <v>20</v>
      </c>
      <c r="E1478" t="s">
        <v>36</v>
      </c>
      <c r="F1478" t="n">
        <v>3201</v>
      </c>
      <c r="G1478" t="s">
        <v>230</v>
      </c>
      <c r="H1478" t="s">
        <v>231</v>
      </c>
      <c r="I1478" t="n">
        <v>5</v>
      </c>
      <c r="J1478" t="n">
        <v>458</v>
      </c>
      <c r="K1478" t="s">
        <v>234</v>
      </c>
      <c r="L1478" t="n">
        <v>334</v>
      </c>
      <c r="M1478" t="n">
        <v>0.09</v>
      </c>
      <c r="N1478" t="n">
        <v>34.5</v>
      </c>
      <c r="O1478" t="s">
        <v>235</v>
      </c>
      <c r="P1478" t="s">
        <v>236</v>
      </c>
      <c r="Q1478" t="s">
        <v>237</v>
      </c>
      <c r="R1478" t="s">
        <v>231</v>
      </c>
      <c r="S1478" t="n">
        <v>5</v>
      </c>
    </row>
    <row r="1479" spans="1:19">
      <c r="A1479" s="1" t="n">
        <v>36556</v>
      </c>
      <c r="B1479" t="s">
        <v>227</v>
      </c>
      <c r="C1479" t="n">
        <v>10</v>
      </c>
      <c r="D1479" t="n">
        <v>20</v>
      </c>
      <c r="E1479" t="s">
        <v>36</v>
      </c>
      <c r="F1479" t="n">
        <v>3201</v>
      </c>
      <c r="G1479" t="s">
        <v>230</v>
      </c>
      <c r="H1479" t="s">
        <v>231</v>
      </c>
      <c r="I1479" t="n">
        <v>5</v>
      </c>
      <c r="J1479" t="n">
        <v>875</v>
      </c>
      <c r="K1479" t="s">
        <v>348</v>
      </c>
      <c r="L1479" t="n">
        <v>252</v>
      </c>
      <c r="M1479" t="n">
        <v>0.05</v>
      </c>
      <c r="N1479" t="n">
        <v>43.5</v>
      </c>
      <c r="O1479" t="s">
        <v>235</v>
      </c>
      <c r="P1479" t="s">
        <v>236</v>
      </c>
      <c r="Q1479" t="s">
        <v>237</v>
      </c>
      <c r="R1479" t="s">
        <v>231</v>
      </c>
      <c r="S1479" t="n">
        <v>5</v>
      </c>
    </row>
    <row r="1480" spans="1:19">
      <c r="A1480" s="1" t="n">
        <v>36556</v>
      </c>
      <c r="B1480" t="s">
        <v>227</v>
      </c>
      <c r="C1480" t="n">
        <v>11</v>
      </c>
      <c r="D1480" t="n">
        <v>20</v>
      </c>
      <c r="E1480" t="s">
        <v>36</v>
      </c>
      <c r="F1480" t="n">
        <v>3201</v>
      </c>
      <c r="G1480" t="s">
        <v>230</v>
      </c>
      <c r="H1480" t="s">
        <v>231</v>
      </c>
      <c r="I1480" t="n">
        <v>5</v>
      </c>
      <c r="J1480" t="n">
        <v>458</v>
      </c>
      <c r="K1480" t="s">
        <v>234</v>
      </c>
      <c r="L1480" t="n">
        <v>335</v>
      </c>
      <c r="M1480" t="n">
        <v>0.09</v>
      </c>
      <c r="N1480" t="n">
        <v>34.7</v>
      </c>
      <c r="O1480" t="s">
        <v>235</v>
      </c>
      <c r="P1480" t="s">
        <v>236</v>
      </c>
      <c r="Q1480" t="s">
        <v>237</v>
      </c>
      <c r="R1480" t="s">
        <v>231</v>
      </c>
      <c r="S1480" t="n">
        <v>5</v>
      </c>
    </row>
    <row r="1481" spans="1:19">
      <c r="A1481" s="1" t="n">
        <v>36556</v>
      </c>
      <c r="B1481" t="s">
        <v>227</v>
      </c>
      <c r="C1481" t="n">
        <v>12</v>
      </c>
      <c r="D1481" t="n">
        <v>20</v>
      </c>
      <c r="E1481" t="s">
        <v>36</v>
      </c>
      <c r="F1481" t="n">
        <v>3201</v>
      </c>
      <c r="G1481" t="s">
        <v>230</v>
      </c>
      <c r="H1481" t="s">
        <v>231</v>
      </c>
      <c r="I1481" t="n">
        <v>5</v>
      </c>
      <c r="J1481" t="n">
        <v>945</v>
      </c>
      <c r="K1481" t="s">
        <v>319</v>
      </c>
      <c r="L1481" t="n">
        <v>313</v>
      </c>
      <c r="M1481" t="n">
        <v>0.07000000000000001</v>
      </c>
      <c r="N1481" t="n">
        <v>39.1</v>
      </c>
      <c r="O1481" t="s">
        <v>235</v>
      </c>
      <c r="P1481" t="s">
        <v>236</v>
      </c>
      <c r="Q1481" t="s">
        <v>237</v>
      </c>
      <c r="R1481" t="s">
        <v>231</v>
      </c>
      <c r="S1481" t="n">
        <v>5</v>
      </c>
    </row>
    <row r="1482" spans="1:19">
      <c r="A1482" s="1" t="n">
        <v>36556</v>
      </c>
      <c r="B1482" t="s">
        <v>242</v>
      </c>
      <c r="C1482" t="n">
        <v>1</v>
      </c>
      <c r="D1482" t="n">
        <v>216</v>
      </c>
      <c r="E1482" t="s">
        <v>289</v>
      </c>
      <c r="F1482" t="n">
        <v>3201</v>
      </c>
      <c r="G1482" t="s">
        <v>230</v>
      </c>
      <c r="H1482" t="s">
        <v>231</v>
      </c>
      <c r="I1482" t="n">
        <v>5</v>
      </c>
      <c r="J1482" t="n">
        <v>515</v>
      </c>
      <c r="K1482" t="s">
        <v>247</v>
      </c>
      <c r="L1482" t="n">
        <v>311</v>
      </c>
      <c r="M1482" t="n">
        <v>0</v>
      </c>
      <c r="N1482" t="n">
        <v>0</v>
      </c>
    </row>
    <row r="1483" spans="1:19">
      <c r="A1483" s="1" t="n">
        <v>36556</v>
      </c>
      <c r="B1483" t="s">
        <v>325</v>
      </c>
      <c r="C1483" t="n">
        <v>617</v>
      </c>
      <c r="D1483" t="n">
        <v>152</v>
      </c>
      <c r="E1483" t="s">
        <v>345</v>
      </c>
      <c r="F1483" t="n">
        <v>3201</v>
      </c>
      <c r="G1483" t="s">
        <v>230</v>
      </c>
      <c r="H1483" t="s">
        <v>231</v>
      </c>
      <c r="I1483" t="n">
        <v>5</v>
      </c>
      <c r="J1483" t="n">
        <v>260</v>
      </c>
      <c r="K1483" t="s">
        <v>266</v>
      </c>
      <c r="L1483" t="n">
        <v>25</v>
      </c>
      <c r="M1483" t="n">
        <v>0</v>
      </c>
      <c r="N1483" t="n">
        <v>0</v>
      </c>
    </row>
    <row r="1484" spans="1:19">
      <c r="A1484" s="1" t="n">
        <v>36556</v>
      </c>
      <c r="B1484" t="s">
        <v>325</v>
      </c>
      <c r="C1484" t="n">
        <v>618</v>
      </c>
      <c r="D1484" t="n">
        <v>152</v>
      </c>
      <c r="E1484" t="s">
        <v>345</v>
      </c>
      <c r="F1484" t="n">
        <v>3201</v>
      </c>
      <c r="G1484" t="s">
        <v>230</v>
      </c>
      <c r="H1484" t="s">
        <v>231</v>
      </c>
      <c r="I1484" t="n">
        <v>5</v>
      </c>
      <c r="J1484" t="n">
        <v>490</v>
      </c>
      <c r="K1484" t="s">
        <v>255</v>
      </c>
      <c r="L1484" t="n">
        <v>55</v>
      </c>
      <c r="M1484" t="n">
        <v>0</v>
      </c>
      <c r="N1484" t="n">
        <v>0</v>
      </c>
    </row>
    <row r="1485" spans="1:19">
      <c r="A1485" s="1" t="n">
        <v>36556</v>
      </c>
      <c r="B1485" t="s">
        <v>325</v>
      </c>
      <c r="C1485" t="n">
        <v>619</v>
      </c>
      <c r="D1485" t="n">
        <v>461</v>
      </c>
      <c r="E1485" t="s">
        <v>327</v>
      </c>
      <c r="F1485" t="n">
        <v>3201</v>
      </c>
      <c r="G1485" t="s">
        <v>230</v>
      </c>
      <c r="H1485" t="s">
        <v>231</v>
      </c>
      <c r="I1485" t="n">
        <v>5</v>
      </c>
      <c r="J1485" t="n">
        <v>795</v>
      </c>
      <c r="K1485" t="s">
        <v>249</v>
      </c>
      <c r="L1485" t="n">
        <v>6</v>
      </c>
      <c r="M1485" t="n">
        <v>0</v>
      </c>
      <c r="N1485" t="n">
        <v>0</v>
      </c>
    </row>
    <row r="1486" spans="1:19">
      <c r="A1486" s="1" t="n">
        <v>36556</v>
      </c>
      <c r="B1486" t="s">
        <v>333</v>
      </c>
      <c r="C1486" t="n">
        <v>2</v>
      </c>
      <c r="D1486" t="n">
        <v>20</v>
      </c>
      <c r="E1486" t="s">
        <v>36</v>
      </c>
      <c r="F1486" t="n">
        <v>3201</v>
      </c>
      <c r="G1486" t="s">
        <v>230</v>
      </c>
      <c r="H1486" t="s">
        <v>231</v>
      </c>
      <c r="I1486" t="n">
        <v>5</v>
      </c>
      <c r="J1486" t="n">
        <v>580</v>
      </c>
      <c r="K1486" t="s">
        <v>262</v>
      </c>
      <c r="L1486" t="n">
        <v>398</v>
      </c>
      <c r="M1486" t="n">
        <v>0.04</v>
      </c>
      <c r="N1486" t="n">
        <v>45.3</v>
      </c>
      <c r="O1486" t="s">
        <v>333</v>
      </c>
      <c r="P1486" t="s">
        <v>270</v>
      </c>
      <c r="Q1486" t="s">
        <v>237</v>
      </c>
      <c r="R1486" t="s">
        <v>231</v>
      </c>
      <c r="S1486" t="n">
        <v>5</v>
      </c>
    </row>
    <row r="1487" spans="1:19">
      <c r="A1487" s="1" t="n">
        <v>36556</v>
      </c>
      <c r="B1487" t="s">
        <v>333</v>
      </c>
      <c r="C1487" t="n">
        <v>600</v>
      </c>
      <c r="D1487" t="n">
        <v>20</v>
      </c>
      <c r="E1487" t="s">
        <v>36</v>
      </c>
      <c r="F1487" t="n">
        <v>3201</v>
      </c>
      <c r="G1487" t="s">
        <v>230</v>
      </c>
      <c r="H1487" t="s">
        <v>231</v>
      </c>
      <c r="I1487" t="n">
        <v>5</v>
      </c>
      <c r="J1487" t="n">
        <v>160</v>
      </c>
      <c r="K1487" t="s">
        <v>278</v>
      </c>
      <c r="L1487" t="n">
        <v>681</v>
      </c>
      <c r="M1487" t="n">
        <v>0.04</v>
      </c>
      <c r="N1487" t="n">
        <v>48.1</v>
      </c>
      <c r="O1487" t="s">
        <v>333</v>
      </c>
      <c r="P1487" t="s">
        <v>270</v>
      </c>
      <c r="Q1487" t="s">
        <v>237</v>
      </c>
      <c r="R1487" t="s">
        <v>231</v>
      </c>
      <c r="S1487" t="n">
        <v>5</v>
      </c>
    </row>
    <row r="1488" spans="1:19">
      <c r="A1488" s="1" t="n">
        <v>36585</v>
      </c>
      <c r="B1488" t="s">
        <v>227</v>
      </c>
      <c r="C1488" t="n">
        <v>7</v>
      </c>
      <c r="D1488" t="n">
        <v>20</v>
      </c>
      <c r="E1488" t="s">
        <v>36</v>
      </c>
      <c r="F1488" t="n">
        <v>3201</v>
      </c>
      <c r="G1488" t="s">
        <v>230</v>
      </c>
      <c r="H1488" t="s">
        <v>231</v>
      </c>
      <c r="I1488" t="n">
        <v>5</v>
      </c>
      <c r="J1488" t="n">
        <v>280</v>
      </c>
      <c r="K1488" t="s">
        <v>268</v>
      </c>
      <c r="L1488" t="n">
        <v>599</v>
      </c>
      <c r="M1488" t="n">
        <v>0.06</v>
      </c>
      <c r="N1488" t="n">
        <v>39.1</v>
      </c>
      <c r="O1488" t="s">
        <v>235</v>
      </c>
      <c r="P1488" t="s">
        <v>236</v>
      </c>
      <c r="Q1488" t="s">
        <v>237</v>
      </c>
      <c r="R1488" t="s">
        <v>231</v>
      </c>
      <c r="S1488" t="n">
        <v>5</v>
      </c>
    </row>
    <row r="1489" spans="1:19">
      <c r="A1489" s="1" t="n">
        <v>36585</v>
      </c>
      <c r="B1489" t="s">
        <v>227</v>
      </c>
      <c r="C1489" t="n">
        <v>8</v>
      </c>
      <c r="D1489" t="n">
        <v>20</v>
      </c>
      <c r="E1489" t="s">
        <v>36</v>
      </c>
      <c r="F1489" t="n">
        <v>3201</v>
      </c>
      <c r="G1489" t="s">
        <v>230</v>
      </c>
      <c r="H1489" t="s">
        <v>231</v>
      </c>
      <c r="I1489" t="n">
        <v>5</v>
      </c>
      <c r="J1489" t="n">
        <v>945</v>
      </c>
      <c r="K1489" t="s">
        <v>319</v>
      </c>
      <c r="L1489" t="n">
        <v>623</v>
      </c>
      <c r="M1489" t="n">
        <v>0.15</v>
      </c>
      <c r="N1489" t="n">
        <v>35.7</v>
      </c>
      <c r="O1489" t="s">
        <v>235</v>
      </c>
      <c r="P1489" t="s">
        <v>236</v>
      </c>
      <c r="Q1489" t="s">
        <v>237</v>
      </c>
      <c r="R1489" t="s">
        <v>231</v>
      </c>
      <c r="S1489" t="n">
        <v>5</v>
      </c>
    </row>
    <row r="1490" spans="1:19">
      <c r="A1490" s="1" t="n">
        <v>36585</v>
      </c>
      <c r="B1490" t="s">
        <v>227</v>
      </c>
      <c r="C1490" t="n">
        <v>44</v>
      </c>
      <c r="D1490" t="n">
        <v>508</v>
      </c>
      <c r="E1490" t="s">
        <v>258</v>
      </c>
      <c r="F1490" t="n">
        <v>3201</v>
      </c>
      <c r="G1490" t="s">
        <v>230</v>
      </c>
      <c r="H1490" t="s">
        <v>231</v>
      </c>
      <c r="I1490" t="n">
        <v>5</v>
      </c>
      <c r="J1490" t="n">
        <v>458</v>
      </c>
      <c r="K1490" t="s">
        <v>234</v>
      </c>
      <c r="L1490" t="n">
        <v>109</v>
      </c>
      <c r="M1490" t="n">
        <v>0.15</v>
      </c>
      <c r="N1490" t="n">
        <v>19.4</v>
      </c>
    </row>
    <row r="1491" spans="1:19">
      <c r="A1491" s="1" t="n">
        <v>36585</v>
      </c>
      <c r="B1491" t="s">
        <v>242</v>
      </c>
      <c r="C1491" t="n">
        <v>1</v>
      </c>
      <c r="D1491" t="n">
        <v>216</v>
      </c>
      <c r="E1491" t="s">
        <v>289</v>
      </c>
      <c r="F1491" t="n">
        <v>3201</v>
      </c>
      <c r="G1491" t="s">
        <v>230</v>
      </c>
      <c r="H1491" t="s">
        <v>231</v>
      </c>
      <c r="I1491" t="n">
        <v>5</v>
      </c>
      <c r="J1491" t="n">
        <v>515</v>
      </c>
      <c r="K1491" t="s">
        <v>247</v>
      </c>
      <c r="L1491" t="n">
        <v>218</v>
      </c>
      <c r="M1491" t="n">
        <v>0</v>
      </c>
      <c r="N1491" t="n">
        <v>0</v>
      </c>
    </row>
    <row r="1492" spans="1:19">
      <c r="A1492" s="1" t="n">
        <v>36585</v>
      </c>
      <c r="B1492" t="s">
        <v>242</v>
      </c>
      <c r="C1492" t="n">
        <v>2</v>
      </c>
      <c r="D1492" t="n">
        <v>216</v>
      </c>
      <c r="E1492" t="s">
        <v>289</v>
      </c>
      <c r="F1492" t="n">
        <v>3201</v>
      </c>
      <c r="G1492" t="s">
        <v>230</v>
      </c>
      <c r="H1492" t="s">
        <v>231</v>
      </c>
      <c r="I1492" t="n">
        <v>5</v>
      </c>
      <c r="J1492" t="n">
        <v>490</v>
      </c>
      <c r="K1492" t="s">
        <v>255</v>
      </c>
      <c r="L1492" t="n">
        <v>300</v>
      </c>
      <c r="M1492" t="n">
        <v>0</v>
      </c>
      <c r="N1492" t="n">
        <v>0</v>
      </c>
    </row>
    <row r="1493" spans="1:19">
      <c r="A1493" s="1" t="n">
        <v>36585</v>
      </c>
      <c r="B1493" t="s">
        <v>325</v>
      </c>
      <c r="C1493" t="n">
        <v>663</v>
      </c>
      <c r="D1493" t="n">
        <v>152</v>
      </c>
      <c r="E1493" t="s">
        <v>345</v>
      </c>
      <c r="F1493" t="n">
        <v>3201</v>
      </c>
      <c r="G1493" t="s">
        <v>230</v>
      </c>
      <c r="H1493" t="s">
        <v>231</v>
      </c>
      <c r="I1493" t="n">
        <v>5</v>
      </c>
      <c r="J1493" t="n">
        <v>490</v>
      </c>
      <c r="K1493" t="s">
        <v>255</v>
      </c>
      <c r="L1493" t="n">
        <v>25</v>
      </c>
      <c r="M1493" t="n">
        <v>0</v>
      </c>
      <c r="N1493" t="n">
        <v>0</v>
      </c>
    </row>
    <row r="1494" spans="1:19">
      <c r="A1494" s="1" t="n">
        <v>36585</v>
      </c>
      <c r="B1494" t="s">
        <v>325</v>
      </c>
      <c r="C1494" t="n">
        <v>664</v>
      </c>
      <c r="D1494" t="n">
        <v>152</v>
      </c>
      <c r="E1494" t="s">
        <v>345</v>
      </c>
      <c r="F1494" t="n">
        <v>3201</v>
      </c>
      <c r="G1494" t="s">
        <v>230</v>
      </c>
      <c r="H1494" t="s">
        <v>231</v>
      </c>
      <c r="I1494" t="n">
        <v>5</v>
      </c>
      <c r="J1494" t="n">
        <v>515</v>
      </c>
      <c r="K1494" t="s">
        <v>247</v>
      </c>
      <c r="L1494" t="n">
        <v>160</v>
      </c>
      <c r="M1494" t="n">
        <v>0</v>
      </c>
      <c r="N1494" t="n">
        <v>0</v>
      </c>
    </row>
    <row r="1495" spans="1:19">
      <c r="A1495" s="1" t="n">
        <v>36585</v>
      </c>
      <c r="B1495" t="s">
        <v>325</v>
      </c>
      <c r="C1495" t="n">
        <v>665</v>
      </c>
      <c r="D1495" t="n">
        <v>152</v>
      </c>
      <c r="E1495" t="s">
        <v>345</v>
      </c>
      <c r="F1495" t="n">
        <v>3201</v>
      </c>
      <c r="G1495" t="s">
        <v>230</v>
      </c>
      <c r="H1495" t="s">
        <v>231</v>
      </c>
      <c r="I1495" t="n">
        <v>5</v>
      </c>
      <c r="J1495" t="n">
        <v>590</v>
      </c>
      <c r="K1495" t="s">
        <v>349</v>
      </c>
      <c r="L1495" t="n">
        <v>55</v>
      </c>
      <c r="M1495" t="n">
        <v>0</v>
      </c>
      <c r="N1495" t="n">
        <v>0</v>
      </c>
    </row>
    <row r="1496" spans="1:19">
      <c r="A1496" s="1" t="n">
        <v>36585</v>
      </c>
      <c r="B1496" t="s">
        <v>325</v>
      </c>
      <c r="C1496" t="n">
        <v>666</v>
      </c>
      <c r="D1496" t="n">
        <v>461</v>
      </c>
      <c r="E1496" t="s">
        <v>327</v>
      </c>
      <c r="F1496" t="n">
        <v>3201</v>
      </c>
      <c r="G1496" t="s">
        <v>230</v>
      </c>
      <c r="H1496" t="s">
        <v>231</v>
      </c>
      <c r="I1496" t="n">
        <v>5</v>
      </c>
      <c r="J1496" t="n">
        <v>490</v>
      </c>
      <c r="K1496" t="s">
        <v>255</v>
      </c>
      <c r="L1496" t="n">
        <v>43</v>
      </c>
      <c r="M1496" t="n">
        <v>0</v>
      </c>
      <c r="N1496" t="n">
        <v>0</v>
      </c>
    </row>
    <row r="1497" spans="1:19">
      <c r="A1497" s="1" t="n">
        <v>36585</v>
      </c>
      <c r="B1497" t="s">
        <v>333</v>
      </c>
      <c r="C1497" t="n">
        <v>2</v>
      </c>
      <c r="D1497" t="n">
        <v>20</v>
      </c>
      <c r="E1497" t="s">
        <v>36</v>
      </c>
      <c r="F1497" t="n">
        <v>3201</v>
      </c>
      <c r="G1497" t="s">
        <v>230</v>
      </c>
      <c r="H1497" t="s">
        <v>231</v>
      </c>
      <c r="I1497" t="n">
        <v>5</v>
      </c>
      <c r="J1497" t="n">
        <v>458</v>
      </c>
      <c r="K1497" t="s">
        <v>234</v>
      </c>
      <c r="L1497" t="n">
        <v>463</v>
      </c>
      <c r="M1497" t="n">
        <v>0.22</v>
      </c>
      <c r="N1497" t="n">
        <v>20.3</v>
      </c>
      <c r="O1497" t="s">
        <v>333</v>
      </c>
      <c r="P1497" t="s">
        <v>270</v>
      </c>
      <c r="Q1497" t="s">
        <v>237</v>
      </c>
      <c r="R1497" t="s">
        <v>231</v>
      </c>
      <c r="S1497" t="n">
        <v>5</v>
      </c>
    </row>
    <row r="1498" spans="1:19">
      <c r="A1498" s="1" t="n">
        <v>36585</v>
      </c>
      <c r="B1498" t="s">
        <v>333</v>
      </c>
      <c r="C1498" t="n">
        <v>600</v>
      </c>
      <c r="D1498" t="n">
        <v>20</v>
      </c>
      <c r="E1498" t="s">
        <v>36</v>
      </c>
      <c r="F1498" t="n">
        <v>3201</v>
      </c>
      <c r="G1498" t="s">
        <v>230</v>
      </c>
      <c r="H1498" t="s">
        <v>231</v>
      </c>
      <c r="I1498" t="n">
        <v>5</v>
      </c>
      <c r="J1498" t="n">
        <v>160</v>
      </c>
      <c r="K1498" t="s">
        <v>278</v>
      </c>
      <c r="L1498" t="n">
        <v>1446</v>
      </c>
      <c r="M1498" t="n">
        <v>0.03</v>
      </c>
      <c r="N1498" t="n">
        <v>51.1</v>
      </c>
      <c r="O1498" t="s">
        <v>333</v>
      </c>
      <c r="P1498" t="s">
        <v>270</v>
      </c>
      <c r="Q1498" t="s">
        <v>237</v>
      </c>
      <c r="R1498" t="s">
        <v>231</v>
      </c>
      <c r="S1498" t="n">
        <v>5</v>
      </c>
    </row>
    <row r="1499" spans="1:19">
      <c r="A1499" s="1" t="n">
        <v>36616</v>
      </c>
      <c r="B1499" t="s">
        <v>227</v>
      </c>
      <c r="C1499" t="n">
        <v>36</v>
      </c>
      <c r="D1499" t="n">
        <v>20</v>
      </c>
      <c r="E1499" t="s">
        <v>36</v>
      </c>
      <c r="F1499" t="n">
        <v>3201</v>
      </c>
      <c r="G1499" t="s">
        <v>230</v>
      </c>
      <c r="H1499" t="s">
        <v>231</v>
      </c>
      <c r="I1499" t="n">
        <v>5</v>
      </c>
      <c r="J1499" t="n">
        <v>280</v>
      </c>
      <c r="K1499" t="s">
        <v>268</v>
      </c>
      <c r="L1499" t="n">
        <v>536</v>
      </c>
      <c r="M1499" t="n">
        <v>0.1</v>
      </c>
      <c r="N1499" t="n">
        <v>31.4</v>
      </c>
      <c r="O1499" t="s">
        <v>235</v>
      </c>
      <c r="P1499" t="s">
        <v>236</v>
      </c>
      <c r="Q1499" t="s">
        <v>237</v>
      </c>
      <c r="R1499" t="s">
        <v>231</v>
      </c>
      <c r="S1499" t="n">
        <v>5</v>
      </c>
    </row>
    <row r="1500" spans="1:19">
      <c r="A1500" s="1" t="n">
        <v>36616</v>
      </c>
      <c r="B1500" t="s">
        <v>227</v>
      </c>
      <c r="C1500" t="n">
        <v>37</v>
      </c>
      <c r="D1500" t="n">
        <v>20</v>
      </c>
      <c r="E1500" t="s">
        <v>36</v>
      </c>
      <c r="F1500" t="n">
        <v>3201</v>
      </c>
      <c r="G1500" t="s">
        <v>230</v>
      </c>
      <c r="H1500" t="s">
        <v>231</v>
      </c>
      <c r="I1500" t="n">
        <v>5</v>
      </c>
      <c r="J1500" t="n">
        <v>875</v>
      </c>
      <c r="K1500" t="s">
        <v>348</v>
      </c>
      <c r="L1500" t="n">
        <v>219</v>
      </c>
      <c r="M1500" t="n">
        <v>0.05</v>
      </c>
      <c r="N1500" t="n">
        <v>42.2</v>
      </c>
      <c r="O1500" t="s">
        <v>235</v>
      </c>
      <c r="P1500" t="s">
        <v>236</v>
      </c>
      <c r="Q1500" t="s">
        <v>237</v>
      </c>
      <c r="R1500" t="s">
        <v>231</v>
      </c>
      <c r="S1500" t="n">
        <v>5</v>
      </c>
    </row>
    <row r="1501" spans="1:19">
      <c r="A1501" s="1" t="n">
        <v>36616</v>
      </c>
      <c r="B1501" t="s">
        <v>333</v>
      </c>
      <c r="C1501" t="n">
        <v>1</v>
      </c>
      <c r="D1501" t="n">
        <v>20</v>
      </c>
      <c r="E1501" t="s">
        <v>36</v>
      </c>
      <c r="F1501" t="n">
        <v>3201</v>
      </c>
      <c r="G1501" t="s">
        <v>230</v>
      </c>
      <c r="H1501" t="s">
        <v>231</v>
      </c>
      <c r="I1501" t="n">
        <v>5</v>
      </c>
      <c r="J1501" t="n">
        <v>160</v>
      </c>
      <c r="K1501" t="s">
        <v>278</v>
      </c>
      <c r="L1501" t="n">
        <v>701</v>
      </c>
      <c r="M1501" t="n">
        <v>0.04</v>
      </c>
      <c r="N1501" t="n">
        <v>48</v>
      </c>
      <c r="O1501" t="s">
        <v>333</v>
      </c>
      <c r="P1501" t="s">
        <v>270</v>
      </c>
      <c r="Q1501" t="s">
        <v>237</v>
      </c>
      <c r="R1501" t="s">
        <v>231</v>
      </c>
      <c r="S1501" t="n">
        <v>5</v>
      </c>
    </row>
    <row r="1502" spans="1:19">
      <c r="A1502" s="1" t="n">
        <v>36616</v>
      </c>
      <c r="B1502" t="s">
        <v>333</v>
      </c>
      <c r="C1502" t="n">
        <v>2</v>
      </c>
      <c r="D1502" t="n">
        <v>20</v>
      </c>
      <c r="E1502" t="s">
        <v>36</v>
      </c>
      <c r="F1502" t="n">
        <v>3201</v>
      </c>
      <c r="G1502" t="s">
        <v>230</v>
      </c>
      <c r="H1502" t="s">
        <v>231</v>
      </c>
      <c r="I1502" t="n">
        <v>5</v>
      </c>
      <c r="J1502" t="n">
        <v>280</v>
      </c>
      <c r="K1502" t="s">
        <v>268</v>
      </c>
      <c r="L1502" t="n">
        <v>623</v>
      </c>
      <c r="M1502" t="n">
        <v>0.07000000000000001</v>
      </c>
      <c r="N1502" t="n">
        <v>39.4</v>
      </c>
      <c r="O1502" t="s">
        <v>333</v>
      </c>
      <c r="P1502" t="s">
        <v>270</v>
      </c>
      <c r="Q1502" t="s">
        <v>237</v>
      </c>
      <c r="R1502" t="s">
        <v>231</v>
      </c>
      <c r="S1502" t="n">
        <v>5</v>
      </c>
    </row>
    <row r="1503" spans="1:19">
      <c r="A1503" s="1" t="n">
        <v>36616</v>
      </c>
      <c r="B1503" t="s">
        <v>333</v>
      </c>
      <c r="C1503" t="n">
        <v>3</v>
      </c>
      <c r="D1503" t="n">
        <v>20</v>
      </c>
      <c r="E1503" t="s">
        <v>36</v>
      </c>
      <c r="F1503" t="n">
        <v>3201</v>
      </c>
      <c r="G1503" t="s">
        <v>230</v>
      </c>
      <c r="H1503" t="s">
        <v>231</v>
      </c>
      <c r="I1503" t="n">
        <v>5</v>
      </c>
      <c r="J1503" t="n">
        <v>458</v>
      </c>
      <c r="K1503" t="s">
        <v>234</v>
      </c>
      <c r="L1503" t="n">
        <v>391</v>
      </c>
      <c r="M1503" t="n">
        <v>0.22</v>
      </c>
      <c r="N1503" t="n">
        <v>20.3</v>
      </c>
      <c r="O1503" t="s">
        <v>333</v>
      </c>
      <c r="P1503" t="s">
        <v>270</v>
      </c>
      <c r="Q1503" t="s">
        <v>237</v>
      </c>
      <c r="R1503" t="s">
        <v>231</v>
      </c>
      <c r="S1503" t="n">
        <v>5</v>
      </c>
    </row>
    <row r="1504" spans="1:19">
      <c r="A1504" s="1" t="n">
        <v>36616</v>
      </c>
      <c r="B1504" t="s">
        <v>333</v>
      </c>
      <c r="C1504" t="n">
        <v>4</v>
      </c>
      <c r="D1504" t="n">
        <v>20</v>
      </c>
      <c r="E1504" t="s">
        <v>36</v>
      </c>
      <c r="F1504" t="n">
        <v>3201</v>
      </c>
      <c r="G1504" t="s">
        <v>230</v>
      </c>
      <c r="H1504" t="s">
        <v>231</v>
      </c>
      <c r="I1504" t="n">
        <v>5</v>
      </c>
      <c r="J1504" t="n">
        <v>458</v>
      </c>
      <c r="K1504" t="s">
        <v>234</v>
      </c>
      <c r="L1504" t="n">
        <v>476</v>
      </c>
      <c r="M1504" t="n">
        <v>0.21</v>
      </c>
      <c r="N1504" t="n">
        <v>19.6</v>
      </c>
      <c r="O1504" t="s">
        <v>333</v>
      </c>
      <c r="P1504" t="s">
        <v>270</v>
      </c>
      <c r="Q1504" t="s">
        <v>237</v>
      </c>
      <c r="R1504" t="s">
        <v>231</v>
      </c>
      <c r="S1504" t="n">
        <v>5</v>
      </c>
    </row>
    <row r="1505" spans="1:19">
      <c r="A1505" s="1" t="n">
        <v>36616</v>
      </c>
      <c r="B1505" t="s">
        <v>350</v>
      </c>
      <c r="C1505" t="n">
        <v>605</v>
      </c>
      <c r="D1505" t="n">
        <v>213</v>
      </c>
      <c r="E1505" t="s">
        <v>239</v>
      </c>
      <c r="F1505" t="n">
        <v>3201</v>
      </c>
      <c r="G1505" t="s">
        <v>230</v>
      </c>
      <c r="H1505" t="s">
        <v>231</v>
      </c>
      <c r="I1505" t="n">
        <v>5</v>
      </c>
      <c r="J1505" t="n">
        <v>490</v>
      </c>
      <c r="K1505" t="s">
        <v>255</v>
      </c>
      <c r="L1505" t="n">
        <v>300</v>
      </c>
      <c r="M1505" t="n">
        <v>0</v>
      </c>
      <c r="N1505" t="n">
        <v>0</v>
      </c>
    </row>
    <row r="1506" spans="1:19">
      <c r="A1506" s="1" t="n">
        <v>36646</v>
      </c>
      <c r="B1506" t="s">
        <v>227</v>
      </c>
      <c r="C1506" t="n">
        <v>46</v>
      </c>
      <c r="D1506" t="n">
        <v>20</v>
      </c>
      <c r="E1506" t="s">
        <v>36</v>
      </c>
      <c r="F1506" t="n">
        <v>3201</v>
      </c>
      <c r="G1506" t="s">
        <v>230</v>
      </c>
      <c r="H1506" t="s">
        <v>231</v>
      </c>
      <c r="I1506" t="n">
        <v>5</v>
      </c>
      <c r="J1506" t="n">
        <v>458</v>
      </c>
      <c r="K1506" t="s">
        <v>234</v>
      </c>
      <c r="L1506" t="n">
        <v>385</v>
      </c>
      <c r="M1506" t="n">
        <v>0.08</v>
      </c>
      <c r="N1506" t="n">
        <v>32.1</v>
      </c>
      <c r="O1506" t="s">
        <v>235</v>
      </c>
      <c r="P1506" t="s">
        <v>236</v>
      </c>
      <c r="Q1506" t="s">
        <v>237</v>
      </c>
      <c r="R1506" t="s">
        <v>231</v>
      </c>
      <c r="S1506" t="n">
        <v>5</v>
      </c>
    </row>
    <row r="1507" spans="1:19">
      <c r="A1507" s="1" t="n">
        <v>36646</v>
      </c>
      <c r="B1507" t="s">
        <v>227</v>
      </c>
      <c r="C1507" t="n">
        <v>47</v>
      </c>
      <c r="D1507" t="n">
        <v>20</v>
      </c>
      <c r="E1507" t="s">
        <v>36</v>
      </c>
      <c r="F1507" t="n">
        <v>3201</v>
      </c>
      <c r="G1507" t="s">
        <v>230</v>
      </c>
      <c r="H1507" t="s">
        <v>231</v>
      </c>
      <c r="I1507" t="n">
        <v>5</v>
      </c>
      <c r="J1507" t="n">
        <v>458</v>
      </c>
      <c r="K1507" t="s">
        <v>234</v>
      </c>
      <c r="L1507" t="n">
        <v>194</v>
      </c>
      <c r="M1507" t="n">
        <v>0.02</v>
      </c>
      <c r="N1507" t="n">
        <v>44.8</v>
      </c>
      <c r="O1507" t="s">
        <v>235</v>
      </c>
      <c r="P1507" t="s">
        <v>236</v>
      </c>
      <c r="Q1507" t="s">
        <v>237</v>
      </c>
      <c r="R1507" t="s">
        <v>231</v>
      </c>
      <c r="S1507" t="n">
        <v>5</v>
      </c>
    </row>
    <row r="1508" spans="1:19">
      <c r="A1508" s="1" t="n">
        <v>36646</v>
      </c>
      <c r="B1508" t="s">
        <v>227</v>
      </c>
      <c r="C1508" t="n">
        <v>48</v>
      </c>
      <c r="D1508" t="n">
        <v>20</v>
      </c>
      <c r="E1508" t="s">
        <v>36</v>
      </c>
      <c r="F1508" t="n">
        <v>3201</v>
      </c>
      <c r="G1508" t="s">
        <v>230</v>
      </c>
      <c r="H1508" t="s">
        <v>231</v>
      </c>
      <c r="I1508" t="n">
        <v>5</v>
      </c>
      <c r="J1508" t="n">
        <v>580</v>
      </c>
      <c r="K1508" t="s">
        <v>262</v>
      </c>
      <c r="L1508" t="n">
        <v>190</v>
      </c>
      <c r="M1508" t="n">
        <v>0.07000000000000001</v>
      </c>
      <c r="N1508" t="n">
        <v>46</v>
      </c>
      <c r="O1508" t="s">
        <v>235</v>
      </c>
      <c r="P1508" t="s">
        <v>236</v>
      </c>
      <c r="Q1508" t="s">
        <v>237</v>
      </c>
      <c r="R1508" t="s">
        <v>231</v>
      </c>
      <c r="S1508" t="n">
        <v>5</v>
      </c>
    </row>
    <row r="1509" spans="1:19">
      <c r="A1509" s="1" t="n">
        <v>36646</v>
      </c>
      <c r="B1509" t="s">
        <v>227</v>
      </c>
      <c r="C1509" t="n">
        <v>49</v>
      </c>
      <c r="D1509" t="n">
        <v>20</v>
      </c>
      <c r="E1509" t="s">
        <v>36</v>
      </c>
      <c r="F1509" t="n">
        <v>3201</v>
      </c>
      <c r="G1509" t="s">
        <v>230</v>
      </c>
      <c r="H1509" t="s">
        <v>231</v>
      </c>
      <c r="I1509" t="n">
        <v>5</v>
      </c>
      <c r="J1509" t="n">
        <v>280</v>
      </c>
      <c r="K1509" t="s">
        <v>268</v>
      </c>
      <c r="L1509" t="n">
        <v>271</v>
      </c>
      <c r="M1509" t="n">
        <v>0.1</v>
      </c>
      <c r="N1509" t="n">
        <v>31.5</v>
      </c>
      <c r="O1509" t="s">
        <v>235</v>
      </c>
      <c r="P1509" t="s">
        <v>236</v>
      </c>
      <c r="Q1509" t="s">
        <v>237</v>
      </c>
      <c r="R1509" t="s">
        <v>231</v>
      </c>
      <c r="S1509" t="n">
        <v>5</v>
      </c>
    </row>
    <row r="1510" spans="1:19">
      <c r="A1510" s="1" t="n">
        <v>36646</v>
      </c>
      <c r="B1510" t="s">
        <v>227</v>
      </c>
      <c r="C1510" t="n">
        <v>58</v>
      </c>
      <c r="D1510" t="n">
        <v>508</v>
      </c>
      <c r="E1510" t="s">
        <v>258</v>
      </c>
      <c r="F1510" t="n">
        <v>3201</v>
      </c>
      <c r="G1510" t="s">
        <v>230</v>
      </c>
      <c r="H1510" t="s">
        <v>231</v>
      </c>
      <c r="I1510" t="n">
        <v>5</v>
      </c>
      <c r="J1510" t="n">
        <v>458</v>
      </c>
      <c r="K1510" t="s">
        <v>234</v>
      </c>
      <c r="L1510" t="n">
        <v>101</v>
      </c>
      <c r="M1510" t="n">
        <v>0.17</v>
      </c>
      <c r="N1510" t="n">
        <v>0</v>
      </c>
    </row>
    <row r="1511" spans="1:19">
      <c r="A1511" s="1" t="n">
        <v>36646</v>
      </c>
      <c r="B1511" t="s">
        <v>242</v>
      </c>
      <c r="C1511" t="n">
        <v>1</v>
      </c>
      <c r="D1511" t="n">
        <v>216</v>
      </c>
      <c r="E1511" t="s">
        <v>289</v>
      </c>
      <c r="F1511" t="n">
        <v>3201</v>
      </c>
      <c r="G1511" t="s">
        <v>230</v>
      </c>
      <c r="H1511" t="s">
        <v>231</v>
      </c>
      <c r="I1511" t="n">
        <v>5</v>
      </c>
      <c r="J1511" t="n">
        <v>490</v>
      </c>
      <c r="K1511" t="s">
        <v>255</v>
      </c>
      <c r="L1511" t="n">
        <v>303</v>
      </c>
      <c r="M1511" t="n">
        <v>0</v>
      </c>
      <c r="N1511" t="n">
        <v>0</v>
      </c>
    </row>
    <row r="1512" spans="1:19">
      <c r="A1512" s="1" t="n">
        <v>36646</v>
      </c>
      <c r="B1512" t="s">
        <v>333</v>
      </c>
      <c r="C1512" t="n">
        <v>1</v>
      </c>
      <c r="D1512" t="n">
        <v>213</v>
      </c>
      <c r="E1512" t="s">
        <v>239</v>
      </c>
      <c r="F1512" t="n">
        <v>3201</v>
      </c>
      <c r="G1512" t="s">
        <v>230</v>
      </c>
      <c r="H1512" t="s">
        <v>231</v>
      </c>
      <c r="I1512" t="n">
        <v>5</v>
      </c>
      <c r="J1512" t="n">
        <v>640</v>
      </c>
      <c r="K1512" t="s">
        <v>310</v>
      </c>
      <c r="L1512" t="n">
        <v>75</v>
      </c>
      <c r="M1512" t="n">
        <v>0</v>
      </c>
      <c r="N1512" t="n">
        <v>0</v>
      </c>
    </row>
    <row r="1513" spans="1:19">
      <c r="A1513" s="1" t="n">
        <v>36646</v>
      </c>
      <c r="B1513" t="s">
        <v>333</v>
      </c>
      <c r="C1513" t="n">
        <v>2</v>
      </c>
      <c r="D1513" t="n">
        <v>20</v>
      </c>
      <c r="E1513" t="s">
        <v>36</v>
      </c>
      <c r="F1513" t="n">
        <v>3201</v>
      </c>
      <c r="G1513" t="s">
        <v>230</v>
      </c>
      <c r="H1513" t="s">
        <v>231</v>
      </c>
      <c r="I1513" t="n">
        <v>5</v>
      </c>
      <c r="J1513" t="n">
        <v>160</v>
      </c>
      <c r="K1513" t="s">
        <v>278</v>
      </c>
      <c r="L1513" t="n">
        <v>296</v>
      </c>
      <c r="M1513" t="n">
        <v>0.02</v>
      </c>
      <c r="N1513" t="n">
        <v>54.2</v>
      </c>
      <c r="O1513" t="s">
        <v>333</v>
      </c>
      <c r="P1513" t="s">
        <v>270</v>
      </c>
      <c r="Q1513" t="s">
        <v>237</v>
      </c>
      <c r="R1513" t="s">
        <v>231</v>
      </c>
      <c r="S1513" t="n">
        <v>5</v>
      </c>
    </row>
    <row r="1514" spans="1:19">
      <c r="A1514" s="1" t="n">
        <v>36646</v>
      </c>
      <c r="B1514" t="s">
        <v>333</v>
      </c>
      <c r="C1514" t="n">
        <v>3</v>
      </c>
      <c r="D1514" t="n">
        <v>20</v>
      </c>
      <c r="E1514" t="s">
        <v>36</v>
      </c>
      <c r="F1514" t="n">
        <v>3201</v>
      </c>
      <c r="G1514" t="s">
        <v>230</v>
      </c>
      <c r="H1514" t="s">
        <v>231</v>
      </c>
      <c r="I1514" t="n">
        <v>5</v>
      </c>
      <c r="J1514" t="n">
        <v>160</v>
      </c>
      <c r="K1514" t="s">
        <v>278</v>
      </c>
      <c r="L1514" t="n">
        <v>197</v>
      </c>
      <c r="M1514" t="n">
        <v>0.05</v>
      </c>
      <c r="N1514" t="n">
        <v>47.5</v>
      </c>
      <c r="O1514" t="s">
        <v>333</v>
      </c>
      <c r="P1514" t="s">
        <v>270</v>
      </c>
      <c r="Q1514" t="s">
        <v>237</v>
      </c>
      <c r="R1514" t="s">
        <v>231</v>
      </c>
      <c r="S1514" t="n">
        <v>5</v>
      </c>
    </row>
    <row r="1515" spans="1:19">
      <c r="A1515" s="1" t="n">
        <v>36646</v>
      </c>
      <c r="B1515" t="s">
        <v>333</v>
      </c>
      <c r="C1515" t="n">
        <v>4</v>
      </c>
      <c r="D1515" t="n">
        <v>20</v>
      </c>
      <c r="E1515" t="s">
        <v>36</v>
      </c>
      <c r="F1515" t="n">
        <v>3201</v>
      </c>
      <c r="G1515" t="s">
        <v>230</v>
      </c>
      <c r="H1515" t="s">
        <v>231</v>
      </c>
      <c r="I1515" t="n">
        <v>5</v>
      </c>
      <c r="J1515" t="n">
        <v>280</v>
      </c>
      <c r="K1515" t="s">
        <v>268</v>
      </c>
      <c r="L1515" t="n">
        <v>257</v>
      </c>
      <c r="M1515" t="n">
        <v>0.1</v>
      </c>
      <c r="N1515" t="n">
        <v>31.5</v>
      </c>
      <c r="O1515" t="s">
        <v>333</v>
      </c>
      <c r="P1515" t="s">
        <v>270</v>
      </c>
      <c r="Q1515" t="s">
        <v>237</v>
      </c>
      <c r="R1515" t="s">
        <v>231</v>
      </c>
      <c r="S1515" t="n">
        <v>5</v>
      </c>
    </row>
    <row r="1516" spans="1:19">
      <c r="A1516" s="1" t="n">
        <v>36646</v>
      </c>
      <c r="B1516" t="s">
        <v>333</v>
      </c>
      <c r="C1516" t="n">
        <v>5</v>
      </c>
      <c r="D1516" t="n">
        <v>20</v>
      </c>
      <c r="E1516" t="s">
        <v>36</v>
      </c>
      <c r="F1516" t="n">
        <v>3201</v>
      </c>
      <c r="G1516" t="s">
        <v>230</v>
      </c>
      <c r="H1516" t="s">
        <v>231</v>
      </c>
      <c r="I1516" t="n">
        <v>5</v>
      </c>
      <c r="J1516" t="n">
        <v>458</v>
      </c>
      <c r="K1516" t="s">
        <v>234</v>
      </c>
      <c r="L1516" t="n">
        <v>87</v>
      </c>
      <c r="M1516" t="n">
        <v>0.11</v>
      </c>
      <c r="N1516" t="n">
        <v>28.6</v>
      </c>
      <c r="O1516" t="s">
        <v>333</v>
      </c>
      <c r="P1516" t="s">
        <v>270</v>
      </c>
      <c r="Q1516" t="s">
        <v>237</v>
      </c>
      <c r="R1516" t="s">
        <v>231</v>
      </c>
      <c r="S1516" t="n">
        <v>5</v>
      </c>
    </row>
    <row r="1517" spans="1:19">
      <c r="A1517" s="1" t="n">
        <v>36646</v>
      </c>
      <c r="B1517" t="s">
        <v>333</v>
      </c>
      <c r="C1517" t="n">
        <v>6</v>
      </c>
      <c r="D1517" t="n">
        <v>20</v>
      </c>
      <c r="E1517" t="s">
        <v>36</v>
      </c>
      <c r="F1517" t="n">
        <v>3201</v>
      </c>
      <c r="G1517" t="s">
        <v>230</v>
      </c>
      <c r="H1517" t="s">
        <v>231</v>
      </c>
      <c r="I1517" t="n">
        <v>5</v>
      </c>
      <c r="J1517" t="n">
        <v>458</v>
      </c>
      <c r="K1517" t="s">
        <v>234</v>
      </c>
      <c r="L1517" t="n">
        <v>300</v>
      </c>
      <c r="M1517" t="n">
        <v>0.21</v>
      </c>
      <c r="N1517" t="n">
        <v>20.5</v>
      </c>
      <c r="O1517" t="s">
        <v>333</v>
      </c>
      <c r="P1517" t="s">
        <v>270</v>
      </c>
      <c r="Q1517" t="s">
        <v>237</v>
      </c>
      <c r="R1517" t="s">
        <v>231</v>
      </c>
      <c r="S1517" t="n">
        <v>5</v>
      </c>
    </row>
    <row r="1518" spans="1:19">
      <c r="A1518" s="1" t="n">
        <v>36677</v>
      </c>
      <c r="B1518" t="s">
        <v>227</v>
      </c>
      <c r="C1518" t="n">
        <v>51</v>
      </c>
      <c r="D1518" t="n">
        <v>20</v>
      </c>
      <c r="E1518" t="s">
        <v>36</v>
      </c>
      <c r="F1518" t="n">
        <v>3201</v>
      </c>
      <c r="G1518" t="s">
        <v>230</v>
      </c>
      <c r="H1518" t="s">
        <v>231</v>
      </c>
      <c r="I1518" t="n">
        <v>5</v>
      </c>
      <c r="J1518" t="n">
        <v>458</v>
      </c>
      <c r="K1518" t="s">
        <v>234</v>
      </c>
      <c r="L1518" t="n">
        <v>111</v>
      </c>
      <c r="M1518" t="n">
        <v>0.09</v>
      </c>
      <c r="N1518" t="n">
        <v>34.4</v>
      </c>
      <c r="O1518" t="s">
        <v>235</v>
      </c>
      <c r="P1518" t="s">
        <v>236</v>
      </c>
      <c r="Q1518" t="s">
        <v>237</v>
      </c>
      <c r="R1518" t="s">
        <v>231</v>
      </c>
      <c r="S1518" t="n">
        <v>5</v>
      </c>
    </row>
    <row r="1519" spans="1:19">
      <c r="A1519" s="1" t="n">
        <v>36677</v>
      </c>
      <c r="B1519" t="s">
        <v>227</v>
      </c>
      <c r="C1519" t="n">
        <v>52</v>
      </c>
      <c r="D1519" t="n">
        <v>20</v>
      </c>
      <c r="E1519" t="s">
        <v>36</v>
      </c>
      <c r="F1519" t="n">
        <v>3201</v>
      </c>
      <c r="G1519" t="s">
        <v>230</v>
      </c>
      <c r="H1519" t="s">
        <v>231</v>
      </c>
      <c r="I1519" t="n">
        <v>5</v>
      </c>
      <c r="J1519" t="n">
        <v>280</v>
      </c>
      <c r="K1519" t="s">
        <v>268</v>
      </c>
      <c r="L1519" t="n">
        <v>474</v>
      </c>
      <c r="M1519" t="n">
        <v>0.06</v>
      </c>
      <c r="N1519" t="n">
        <v>39.1</v>
      </c>
      <c r="O1519" t="s">
        <v>235</v>
      </c>
      <c r="P1519" t="s">
        <v>236</v>
      </c>
      <c r="Q1519" t="s">
        <v>237</v>
      </c>
      <c r="R1519" t="s">
        <v>231</v>
      </c>
      <c r="S1519" t="n">
        <v>5</v>
      </c>
    </row>
    <row r="1520" spans="1:19">
      <c r="A1520" s="1" t="n">
        <v>36677</v>
      </c>
      <c r="B1520" t="s">
        <v>227</v>
      </c>
      <c r="C1520" t="n">
        <v>53</v>
      </c>
      <c r="D1520" t="n">
        <v>20</v>
      </c>
      <c r="E1520" t="s">
        <v>36</v>
      </c>
      <c r="F1520" t="n">
        <v>3201</v>
      </c>
      <c r="G1520" t="s">
        <v>230</v>
      </c>
      <c r="H1520" t="s">
        <v>231</v>
      </c>
      <c r="I1520" t="n">
        <v>5</v>
      </c>
      <c r="J1520" t="n">
        <v>875</v>
      </c>
      <c r="K1520" t="s">
        <v>348</v>
      </c>
      <c r="L1520" t="n">
        <v>209</v>
      </c>
      <c r="M1520" t="n">
        <v>0.05</v>
      </c>
      <c r="N1520" t="n">
        <v>42</v>
      </c>
      <c r="O1520" t="s">
        <v>235</v>
      </c>
      <c r="P1520" t="s">
        <v>236</v>
      </c>
      <c r="Q1520" t="s">
        <v>237</v>
      </c>
      <c r="R1520" t="s">
        <v>231</v>
      </c>
      <c r="S1520" t="n">
        <v>5</v>
      </c>
    </row>
    <row r="1521" spans="1:19">
      <c r="A1521" s="1" t="n">
        <v>36677</v>
      </c>
      <c r="B1521" t="s">
        <v>227</v>
      </c>
      <c r="C1521" t="n">
        <v>54</v>
      </c>
      <c r="D1521" t="n">
        <v>20</v>
      </c>
      <c r="E1521" t="s">
        <v>36</v>
      </c>
      <c r="F1521" t="n">
        <v>3201</v>
      </c>
      <c r="G1521" t="s">
        <v>230</v>
      </c>
      <c r="H1521" t="s">
        <v>231</v>
      </c>
      <c r="I1521" t="n">
        <v>5</v>
      </c>
      <c r="J1521" t="n">
        <v>280</v>
      </c>
      <c r="K1521" t="s">
        <v>268</v>
      </c>
      <c r="L1521" t="n">
        <v>379</v>
      </c>
      <c r="M1521" t="n">
        <v>0.1</v>
      </c>
      <c r="N1521" t="n">
        <v>31.5</v>
      </c>
      <c r="O1521" t="s">
        <v>235</v>
      </c>
      <c r="P1521" t="s">
        <v>236</v>
      </c>
      <c r="Q1521" t="s">
        <v>237</v>
      </c>
      <c r="R1521" t="s">
        <v>231</v>
      </c>
      <c r="S1521" t="n">
        <v>5</v>
      </c>
    </row>
    <row r="1522" spans="1:19">
      <c r="A1522" s="1" t="n">
        <v>36677</v>
      </c>
      <c r="B1522" t="s">
        <v>227</v>
      </c>
      <c r="C1522" t="n">
        <v>67</v>
      </c>
      <c r="D1522" t="n">
        <v>508</v>
      </c>
      <c r="E1522" t="s">
        <v>258</v>
      </c>
      <c r="F1522" t="n">
        <v>3201</v>
      </c>
      <c r="G1522" t="s">
        <v>230</v>
      </c>
      <c r="H1522" t="s">
        <v>231</v>
      </c>
      <c r="I1522" t="n">
        <v>5</v>
      </c>
      <c r="J1522" t="n">
        <v>458</v>
      </c>
      <c r="K1522" t="s">
        <v>234</v>
      </c>
      <c r="L1522" t="n">
        <v>105</v>
      </c>
      <c r="M1522" t="n">
        <v>0.17</v>
      </c>
      <c r="N1522" t="n">
        <v>0</v>
      </c>
    </row>
    <row r="1523" spans="1:19">
      <c r="A1523" s="1" t="n">
        <v>36677</v>
      </c>
      <c r="B1523" t="s">
        <v>242</v>
      </c>
      <c r="C1523" t="n">
        <v>1</v>
      </c>
      <c r="D1523" t="n">
        <v>213</v>
      </c>
      <c r="E1523" t="s">
        <v>239</v>
      </c>
      <c r="F1523" t="n">
        <v>3201</v>
      </c>
      <c r="G1523" t="s">
        <v>230</v>
      </c>
      <c r="H1523" t="s">
        <v>231</v>
      </c>
      <c r="I1523" t="n">
        <v>5</v>
      </c>
      <c r="J1523" t="n">
        <v>515</v>
      </c>
      <c r="K1523" t="s">
        <v>247</v>
      </c>
      <c r="L1523" t="n">
        <v>140</v>
      </c>
      <c r="M1523" t="n">
        <v>0</v>
      </c>
      <c r="N1523" t="n">
        <v>0</v>
      </c>
    </row>
    <row r="1524" spans="1:19">
      <c r="A1524" s="1" t="n">
        <v>36677</v>
      </c>
      <c r="B1524" t="s">
        <v>242</v>
      </c>
      <c r="C1524" t="n">
        <v>2</v>
      </c>
      <c r="D1524" t="n">
        <v>216</v>
      </c>
      <c r="E1524" t="s">
        <v>289</v>
      </c>
      <c r="F1524" t="n">
        <v>3201</v>
      </c>
      <c r="G1524" t="s">
        <v>230</v>
      </c>
      <c r="H1524" t="s">
        <v>231</v>
      </c>
      <c r="I1524" t="n">
        <v>5</v>
      </c>
      <c r="J1524" t="n">
        <v>515</v>
      </c>
      <c r="K1524" t="s">
        <v>247</v>
      </c>
      <c r="L1524" t="n">
        <v>121</v>
      </c>
      <c r="M1524" t="n">
        <v>0</v>
      </c>
      <c r="N1524" t="n">
        <v>0</v>
      </c>
    </row>
    <row r="1525" spans="1:19">
      <c r="A1525" s="1" t="n">
        <v>36677</v>
      </c>
      <c r="B1525" t="s">
        <v>333</v>
      </c>
      <c r="C1525" t="n">
        <v>1</v>
      </c>
      <c r="D1525" t="n">
        <v>20</v>
      </c>
      <c r="E1525" t="s">
        <v>36</v>
      </c>
      <c r="F1525" t="n">
        <v>3201</v>
      </c>
      <c r="G1525" t="s">
        <v>230</v>
      </c>
      <c r="H1525" t="s">
        <v>231</v>
      </c>
      <c r="I1525" t="n">
        <v>5</v>
      </c>
      <c r="J1525" t="n">
        <v>160</v>
      </c>
      <c r="K1525" t="s">
        <v>278</v>
      </c>
      <c r="L1525" t="n">
        <v>501</v>
      </c>
      <c r="M1525" t="n">
        <v>0.01</v>
      </c>
      <c r="N1525" t="n">
        <v>55.2</v>
      </c>
      <c r="O1525" t="s">
        <v>333</v>
      </c>
      <c r="P1525" t="s">
        <v>270</v>
      </c>
      <c r="Q1525" t="s">
        <v>237</v>
      </c>
      <c r="R1525" t="s">
        <v>231</v>
      </c>
      <c r="S1525" t="n">
        <v>5</v>
      </c>
    </row>
    <row r="1526" spans="1:19">
      <c r="A1526" s="1" t="n">
        <v>36677</v>
      </c>
      <c r="B1526" t="s">
        <v>333</v>
      </c>
      <c r="C1526" t="n">
        <v>2</v>
      </c>
      <c r="D1526" t="n">
        <v>20</v>
      </c>
      <c r="E1526" t="s">
        <v>36</v>
      </c>
      <c r="F1526" t="n">
        <v>3201</v>
      </c>
      <c r="G1526" t="s">
        <v>230</v>
      </c>
      <c r="H1526" t="s">
        <v>231</v>
      </c>
      <c r="I1526" t="n">
        <v>5</v>
      </c>
      <c r="J1526" t="n">
        <v>160</v>
      </c>
      <c r="K1526" t="s">
        <v>278</v>
      </c>
      <c r="L1526" t="n">
        <v>178</v>
      </c>
      <c r="M1526" t="n">
        <v>0.01</v>
      </c>
      <c r="N1526" t="n">
        <v>55.2</v>
      </c>
      <c r="O1526" t="s">
        <v>333</v>
      </c>
      <c r="P1526" t="s">
        <v>270</v>
      </c>
      <c r="Q1526" t="s">
        <v>237</v>
      </c>
      <c r="R1526" t="s">
        <v>231</v>
      </c>
      <c r="S1526" t="n">
        <v>5</v>
      </c>
    </row>
    <row r="1527" spans="1:19">
      <c r="A1527" s="1" t="n">
        <v>36677</v>
      </c>
      <c r="B1527" t="s">
        <v>333</v>
      </c>
      <c r="C1527" t="n">
        <v>3</v>
      </c>
      <c r="D1527" t="n">
        <v>20</v>
      </c>
      <c r="E1527" t="s">
        <v>36</v>
      </c>
      <c r="F1527" t="n">
        <v>3201</v>
      </c>
      <c r="G1527" t="s">
        <v>230</v>
      </c>
      <c r="H1527" t="s">
        <v>231</v>
      </c>
      <c r="I1527" t="n">
        <v>5</v>
      </c>
      <c r="J1527" t="n">
        <v>160</v>
      </c>
      <c r="K1527" t="s">
        <v>278</v>
      </c>
      <c r="L1527" t="n">
        <v>341</v>
      </c>
      <c r="M1527" t="n">
        <v>0.04</v>
      </c>
      <c r="N1527" t="n">
        <v>48.1</v>
      </c>
      <c r="O1527" t="s">
        <v>333</v>
      </c>
      <c r="P1527" t="s">
        <v>270</v>
      </c>
      <c r="Q1527" t="s">
        <v>237</v>
      </c>
      <c r="R1527" t="s">
        <v>231</v>
      </c>
      <c r="S1527" t="n">
        <v>5</v>
      </c>
    </row>
    <row r="1528" spans="1:19">
      <c r="A1528" s="1" t="n">
        <v>36677</v>
      </c>
      <c r="B1528" t="s">
        <v>333</v>
      </c>
      <c r="C1528" t="n">
        <v>4</v>
      </c>
      <c r="D1528" t="n">
        <v>20</v>
      </c>
      <c r="E1528" t="s">
        <v>36</v>
      </c>
      <c r="F1528" t="n">
        <v>3201</v>
      </c>
      <c r="G1528" t="s">
        <v>230</v>
      </c>
      <c r="H1528" t="s">
        <v>231</v>
      </c>
      <c r="I1528" t="n">
        <v>5</v>
      </c>
      <c r="J1528" t="n">
        <v>458</v>
      </c>
      <c r="K1528" t="s">
        <v>234</v>
      </c>
      <c r="L1528" t="n">
        <v>454</v>
      </c>
      <c r="M1528" t="n">
        <v>0.09</v>
      </c>
      <c r="N1528" t="n">
        <v>35.6</v>
      </c>
      <c r="O1528" t="s">
        <v>333</v>
      </c>
      <c r="P1528" t="s">
        <v>270</v>
      </c>
      <c r="Q1528" t="s">
        <v>237</v>
      </c>
      <c r="R1528" t="s">
        <v>231</v>
      </c>
      <c r="S1528" t="n">
        <v>5</v>
      </c>
    </row>
    <row r="1529" spans="1:19">
      <c r="A1529" s="1" t="n">
        <v>36707</v>
      </c>
      <c r="B1529" t="s">
        <v>227</v>
      </c>
      <c r="C1529" t="n">
        <v>56</v>
      </c>
      <c r="D1529" t="n">
        <v>20</v>
      </c>
      <c r="E1529" t="s">
        <v>36</v>
      </c>
      <c r="F1529" t="n">
        <v>3201</v>
      </c>
      <c r="G1529" t="s">
        <v>230</v>
      </c>
      <c r="H1529" t="s">
        <v>231</v>
      </c>
      <c r="I1529" t="n">
        <v>5</v>
      </c>
      <c r="J1529" t="n">
        <v>458</v>
      </c>
      <c r="K1529" t="s">
        <v>234</v>
      </c>
      <c r="L1529" t="n">
        <v>237</v>
      </c>
      <c r="M1529" t="n">
        <v>0.08</v>
      </c>
      <c r="N1529" t="n">
        <v>32.3</v>
      </c>
      <c r="O1529" t="s">
        <v>235</v>
      </c>
      <c r="P1529" t="s">
        <v>236</v>
      </c>
      <c r="Q1529" t="s">
        <v>237</v>
      </c>
      <c r="R1529" t="s">
        <v>231</v>
      </c>
      <c r="S1529" t="n">
        <v>5</v>
      </c>
    </row>
    <row r="1530" spans="1:19">
      <c r="A1530" s="1" t="n">
        <v>36707</v>
      </c>
      <c r="B1530" t="s">
        <v>227</v>
      </c>
      <c r="C1530" t="n">
        <v>57</v>
      </c>
      <c r="D1530" t="n">
        <v>20</v>
      </c>
      <c r="E1530" t="s">
        <v>36</v>
      </c>
      <c r="F1530" t="n">
        <v>3201</v>
      </c>
      <c r="G1530" t="s">
        <v>230</v>
      </c>
      <c r="H1530" t="s">
        <v>231</v>
      </c>
      <c r="I1530" t="n">
        <v>5</v>
      </c>
      <c r="J1530" t="n">
        <v>458</v>
      </c>
      <c r="K1530" t="s">
        <v>234</v>
      </c>
      <c r="L1530" t="n">
        <v>197</v>
      </c>
      <c r="M1530" t="n">
        <v>0.07000000000000001</v>
      </c>
      <c r="N1530" t="n">
        <v>38.1</v>
      </c>
      <c r="O1530" t="s">
        <v>235</v>
      </c>
      <c r="P1530" t="s">
        <v>236</v>
      </c>
      <c r="Q1530" t="s">
        <v>237</v>
      </c>
      <c r="R1530" t="s">
        <v>231</v>
      </c>
      <c r="S1530" t="n">
        <v>5</v>
      </c>
    </row>
    <row r="1531" spans="1:19">
      <c r="A1531" s="1" t="n">
        <v>36707</v>
      </c>
      <c r="B1531" t="s">
        <v>227</v>
      </c>
      <c r="C1531" t="n">
        <v>58</v>
      </c>
      <c r="D1531" t="n">
        <v>20</v>
      </c>
      <c r="E1531" t="s">
        <v>36</v>
      </c>
      <c r="F1531" t="n">
        <v>3201</v>
      </c>
      <c r="G1531" t="s">
        <v>230</v>
      </c>
      <c r="H1531" t="s">
        <v>231</v>
      </c>
      <c r="I1531" t="n">
        <v>5</v>
      </c>
      <c r="J1531" t="n">
        <v>458</v>
      </c>
      <c r="K1531" t="s">
        <v>234</v>
      </c>
      <c r="L1531" t="n">
        <v>112</v>
      </c>
      <c r="M1531" t="n">
        <v>0.2</v>
      </c>
      <c r="N1531" t="n">
        <v>20.5</v>
      </c>
      <c r="O1531" t="s">
        <v>235</v>
      </c>
      <c r="P1531" t="s">
        <v>236</v>
      </c>
      <c r="Q1531" t="s">
        <v>237</v>
      </c>
      <c r="R1531" t="s">
        <v>231</v>
      </c>
      <c r="S1531" t="n">
        <v>5</v>
      </c>
    </row>
    <row r="1532" spans="1:19">
      <c r="A1532" s="1" t="n">
        <v>36707</v>
      </c>
      <c r="B1532" t="s">
        <v>227</v>
      </c>
      <c r="C1532" t="n">
        <v>59</v>
      </c>
      <c r="D1532" t="n">
        <v>20</v>
      </c>
      <c r="E1532" t="s">
        <v>36</v>
      </c>
      <c r="F1532" t="n">
        <v>3201</v>
      </c>
      <c r="G1532" t="s">
        <v>230</v>
      </c>
      <c r="H1532" t="s">
        <v>231</v>
      </c>
      <c r="I1532" t="n">
        <v>5</v>
      </c>
      <c r="J1532" t="n">
        <v>280</v>
      </c>
      <c r="K1532" t="s">
        <v>268</v>
      </c>
      <c r="L1532" t="n">
        <v>600</v>
      </c>
      <c r="M1532" t="n">
        <v>0.06</v>
      </c>
      <c r="N1532" t="n">
        <v>39.2</v>
      </c>
      <c r="O1532" t="s">
        <v>235</v>
      </c>
      <c r="P1532" t="s">
        <v>236</v>
      </c>
      <c r="Q1532" t="s">
        <v>237</v>
      </c>
      <c r="R1532" t="s">
        <v>231</v>
      </c>
      <c r="S1532" t="n">
        <v>5</v>
      </c>
    </row>
    <row r="1533" spans="1:19">
      <c r="A1533" s="1" t="n">
        <v>36707</v>
      </c>
      <c r="B1533" t="s">
        <v>227</v>
      </c>
      <c r="C1533" t="n">
        <v>60</v>
      </c>
      <c r="D1533" t="n">
        <v>20</v>
      </c>
      <c r="E1533" t="s">
        <v>36</v>
      </c>
      <c r="F1533" t="n">
        <v>3201</v>
      </c>
      <c r="G1533" t="s">
        <v>230</v>
      </c>
      <c r="H1533" t="s">
        <v>231</v>
      </c>
      <c r="I1533" t="n">
        <v>5</v>
      </c>
      <c r="J1533" t="n">
        <v>280</v>
      </c>
      <c r="K1533" t="s">
        <v>268</v>
      </c>
      <c r="L1533" t="n">
        <v>600</v>
      </c>
      <c r="M1533" t="n">
        <v>0.06</v>
      </c>
      <c r="N1533" t="n">
        <v>38.9</v>
      </c>
      <c r="O1533" t="s">
        <v>235</v>
      </c>
      <c r="P1533" t="s">
        <v>236</v>
      </c>
      <c r="Q1533" t="s">
        <v>237</v>
      </c>
      <c r="R1533" t="s">
        <v>231</v>
      </c>
      <c r="S1533" t="n">
        <v>5</v>
      </c>
    </row>
    <row r="1534" spans="1:19">
      <c r="A1534" s="1" t="n">
        <v>36707</v>
      </c>
      <c r="B1534" t="s">
        <v>227</v>
      </c>
      <c r="C1534" t="n">
        <v>69</v>
      </c>
      <c r="D1534" t="n">
        <v>508</v>
      </c>
      <c r="E1534" t="s">
        <v>258</v>
      </c>
      <c r="F1534" t="n">
        <v>3201</v>
      </c>
      <c r="G1534" t="s">
        <v>230</v>
      </c>
      <c r="H1534" t="s">
        <v>231</v>
      </c>
      <c r="I1534" t="n">
        <v>5</v>
      </c>
      <c r="J1534" t="n">
        <v>458</v>
      </c>
      <c r="K1534" t="s">
        <v>234</v>
      </c>
      <c r="L1534" t="n">
        <v>97</v>
      </c>
      <c r="M1534" t="n">
        <v>0.19</v>
      </c>
      <c r="N1534" t="n">
        <v>0</v>
      </c>
    </row>
    <row r="1535" spans="1:19">
      <c r="A1535" s="1" t="n">
        <v>36707</v>
      </c>
      <c r="B1535" t="s">
        <v>242</v>
      </c>
      <c r="C1535" t="n">
        <v>1</v>
      </c>
      <c r="D1535" t="n">
        <v>216</v>
      </c>
      <c r="E1535" t="s">
        <v>289</v>
      </c>
      <c r="F1535" t="n">
        <v>3201</v>
      </c>
      <c r="G1535" t="s">
        <v>230</v>
      </c>
      <c r="H1535" t="s">
        <v>231</v>
      </c>
      <c r="I1535" t="n">
        <v>5</v>
      </c>
      <c r="J1535" t="n">
        <v>490</v>
      </c>
      <c r="K1535" t="s">
        <v>255</v>
      </c>
      <c r="L1535" t="n">
        <v>300</v>
      </c>
      <c r="M1535" t="n">
        <v>0</v>
      </c>
      <c r="N1535" t="n">
        <v>0</v>
      </c>
    </row>
    <row r="1536" spans="1:19">
      <c r="A1536" s="1" t="n">
        <v>36707</v>
      </c>
      <c r="B1536" t="s">
        <v>242</v>
      </c>
      <c r="C1536" t="n">
        <v>2</v>
      </c>
      <c r="D1536" t="n">
        <v>216</v>
      </c>
      <c r="E1536" t="s">
        <v>289</v>
      </c>
      <c r="F1536" t="n">
        <v>3201</v>
      </c>
      <c r="G1536" t="s">
        <v>230</v>
      </c>
      <c r="H1536" t="s">
        <v>231</v>
      </c>
      <c r="I1536" t="n">
        <v>5</v>
      </c>
      <c r="J1536" t="n">
        <v>515</v>
      </c>
      <c r="K1536" t="s">
        <v>247</v>
      </c>
      <c r="L1536" t="n">
        <v>305</v>
      </c>
      <c r="M1536" t="n">
        <v>0</v>
      </c>
      <c r="N1536" t="n">
        <v>0</v>
      </c>
    </row>
    <row r="1537" spans="1:19">
      <c r="A1537" s="1" t="n">
        <v>36707</v>
      </c>
      <c r="B1537" t="s">
        <v>242</v>
      </c>
      <c r="C1537" t="n">
        <v>3</v>
      </c>
      <c r="D1537" t="n">
        <v>216</v>
      </c>
      <c r="E1537" t="s">
        <v>289</v>
      </c>
      <c r="F1537" t="n">
        <v>3201</v>
      </c>
      <c r="G1537" t="s">
        <v>230</v>
      </c>
      <c r="H1537" t="s">
        <v>231</v>
      </c>
      <c r="I1537" t="n">
        <v>5</v>
      </c>
      <c r="J1537" t="n">
        <v>490</v>
      </c>
      <c r="K1537" t="s">
        <v>255</v>
      </c>
      <c r="L1537" t="n">
        <v>311</v>
      </c>
      <c r="M1537" t="n">
        <v>0</v>
      </c>
      <c r="N1537" t="n">
        <v>0</v>
      </c>
    </row>
    <row r="1538" spans="1:19">
      <c r="A1538" s="1" t="n">
        <v>36707</v>
      </c>
      <c r="B1538" t="s">
        <v>333</v>
      </c>
      <c r="C1538" t="n">
        <v>1</v>
      </c>
      <c r="D1538" t="n">
        <v>20</v>
      </c>
      <c r="E1538" t="s">
        <v>36</v>
      </c>
      <c r="F1538" t="n">
        <v>3201</v>
      </c>
      <c r="G1538" t="s">
        <v>230</v>
      </c>
      <c r="H1538" t="s">
        <v>231</v>
      </c>
      <c r="I1538" t="n">
        <v>5</v>
      </c>
      <c r="J1538" t="n">
        <v>160</v>
      </c>
      <c r="K1538" t="s">
        <v>278</v>
      </c>
      <c r="L1538" t="n">
        <v>366</v>
      </c>
      <c r="M1538" t="n">
        <v>0.03</v>
      </c>
      <c r="N1538" t="n">
        <v>53.2</v>
      </c>
      <c r="O1538" t="s">
        <v>333</v>
      </c>
      <c r="P1538" t="s">
        <v>270</v>
      </c>
      <c r="Q1538" t="s">
        <v>237</v>
      </c>
      <c r="R1538" t="s">
        <v>231</v>
      </c>
      <c r="S1538" t="n">
        <v>5</v>
      </c>
    </row>
    <row r="1539" spans="1:19">
      <c r="A1539" s="1" t="n">
        <v>36707</v>
      </c>
      <c r="B1539" t="s">
        <v>333</v>
      </c>
      <c r="C1539" t="n">
        <v>2</v>
      </c>
      <c r="D1539" t="n">
        <v>20</v>
      </c>
      <c r="E1539" t="s">
        <v>36</v>
      </c>
      <c r="F1539" t="n">
        <v>3201</v>
      </c>
      <c r="G1539" t="s">
        <v>230</v>
      </c>
      <c r="H1539" t="s">
        <v>231</v>
      </c>
      <c r="I1539" t="n">
        <v>5</v>
      </c>
      <c r="J1539" t="n">
        <v>160</v>
      </c>
      <c r="K1539" t="s">
        <v>278</v>
      </c>
      <c r="L1539" t="n">
        <v>250</v>
      </c>
      <c r="M1539" t="n">
        <v>0.03</v>
      </c>
      <c r="N1539" t="n">
        <v>43.5</v>
      </c>
      <c r="O1539" t="s">
        <v>333</v>
      </c>
      <c r="P1539" t="s">
        <v>270</v>
      </c>
      <c r="Q1539" t="s">
        <v>237</v>
      </c>
      <c r="R1539" t="s">
        <v>231</v>
      </c>
      <c r="S1539" t="n">
        <v>5</v>
      </c>
    </row>
    <row r="1540" spans="1:19">
      <c r="A1540" s="1" t="n">
        <v>36707</v>
      </c>
      <c r="B1540" t="s">
        <v>333</v>
      </c>
      <c r="C1540" t="n">
        <v>3</v>
      </c>
      <c r="D1540" t="n">
        <v>20</v>
      </c>
      <c r="E1540" t="s">
        <v>36</v>
      </c>
      <c r="F1540" t="n">
        <v>3201</v>
      </c>
      <c r="G1540" t="s">
        <v>230</v>
      </c>
      <c r="H1540" t="s">
        <v>231</v>
      </c>
      <c r="I1540" t="n">
        <v>5</v>
      </c>
      <c r="J1540" t="n">
        <v>160</v>
      </c>
      <c r="K1540" t="s">
        <v>278</v>
      </c>
      <c r="L1540" t="n">
        <v>90</v>
      </c>
      <c r="M1540" t="n">
        <v>0.05</v>
      </c>
      <c r="N1540" t="n">
        <v>36.8</v>
      </c>
      <c r="O1540" t="s">
        <v>333</v>
      </c>
      <c r="P1540" t="s">
        <v>270</v>
      </c>
      <c r="Q1540" t="s">
        <v>237</v>
      </c>
      <c r="R1540" t="s">
        <v>231</v>
      </c>
      <c r="S1540" t="n">
        <v>5</v>
      </c>
    </row>
    <row r="1541" spans="1:19">
      <c r="A1541" s="1" t="n">
        <v>36707</v>
      </c>
      <c r="B1541" t="s">
        <v>333</v>
      </c>
      <c r="C1541" t="n">
        <v>4</v>
      </c>
      <c r="D1541" t="n">
        <v>20</v>
      </c>
      <c r="E1541" t="s">
        <v>36</v>
      </c>
      <c r="F1541" t="n">
        <v>3201</v>
      </c>
      <c r="G1541" t="s">
        <v>230</v>
      </c>
      <c r="H1541" t="s">
        <v>231</v>
      </c>
      <c r="I1541" t="n">
        <v>5</v>
      </c>
      <c r="J1541" t="n">
        <v>160</v>
      </c>
      <c r="K1541" t="s">
        <v>278</v>
      </c>
      <c r="L1541" t="n">
        <v>304</v>
      </c>
      <c r="M1541" t="n">
        <v>0.05</v>
      </c>
      <c r="N1541" t="n">
        <v>53</v>
      </c>
      <c r="O1541" t="s">
        <v>333</v>
      </c>
      <c r="P1541" t="s">
        <v>270</v>
      </c>
      <c r="Q1541" t="s">
        <v>237</v>
      </c>
      <c r="R1541" t="s">
        <v>231</v>
      </c>
      <c r="S1541" t="n">
        <v>5</v>
      </c>
    </row>
    <row r="1542" spans="1:19">
      <c r="A1542" s="1" t="n">
        <v>36707</v>
      </c>
      <c r="B1542" t="s">
        <v>333</v>
      </c>
      <c r="C1542" t="n">
        <v>5</v>
      </c>
      <c r="D1542" t="n">
        <v>20</v>
      </c>
      <c r="E1542" t="s">
        <v>36</v>
      </c>
      <c r="F1542" t="n">
        <v>3201</v>
      </c>
      <c r="G1542" t="s">
        <v>230</v>
      </c>
      <c r="H1542" t="s">
        <v>231</v>
      </c>
      <c r="I1542" t="n">
        <v>5</v>
      </c>
      <c r="J1542" t="n">
        <v>280</v>
      </c>
      <c r="K1542" t="s">
        <v>268</v>
      </c>
      <c r="L1542" t="n">
        <v>70</v>
      </c>
      <c r="M1542" t="n">
        <v>0.07000000000000001</v>
      </c>
      <c r="N1542" t="n">
        <v>36.8</v>
      </c>
      <c r="O1542" t="s">
        <v>333</v>
      </c>
      <c r="P1542" t="s">
        <v>270</v>
      </c>
      <c r="Q1542" t="s">
        <v>237</v>
      </c>
      <c r="R1542" t="s">
        <v>231</v>
      </c>
      <c r="S1542" t="n">
        <v>5</v>
      </c>
    </row>
    <row r="1543" spans="1:19">
      <c r="A1543" s="1" t="n">
        <v>36707</v>
      </c>
      <c r="B1543" t="s">
        <v>333</v>
      </c>
      <c r="C1543" t="n">
        <v>6</v>
      </c>
      <c r="D1543" t="n">
        <v>20</v>
      </c>
      <c r="E1543" t="s">
        <v>36</v>
      </c>
      <c r="F1543" t="n">
        <v>3201</v>
      </c>
      <c r="G1543" t="s">
        <v>230</v>
      </c>
      <c r="H1543" t="s">
        <v>231</v>
      </c>
      <c r="I1543" t="n">
        <v>5</v>
      </c>
      <c r="J1543" t="n">
        <v>280</v>
      </c>
      <c r="K1543" t="s">
        <v>268</v>
      </c>
      <c r="L1543" t="n">
        <v>361</v>
      </c>
      <c r="M1543" t="n">
        <v>0.23</v>
      </c>
      <c r="N1543" t="n">
        <v>21.1</v>
      </c>
      <c r="O1543" t="s">
        <v>333</v>
      </c>
      <c r="P1543" t="s">
        <v>270</v>
      </c>
      <c r="Q1543" t="s">
        <v>237</v>
      </c>
      <c r="R1543" t="s">
        <v>231</v>
      </c>
      <c r="S1543" t="n">
        <v>5</v>
      </c>
    </row>
    <row r="1544" spans="1:19">
      <c r="A1544" s="1" t="n">
        <v>36707</v>
      </c>
      <c r="B1544" t="s">
        <v>333</v>
      </c>
      <c r="C1544" t="n">
        <v>7</v>
      </c>
      <c r="D1544" t="n">
        <v>20</v>
      </c>
      <c r="E1544" t="s">
        <v>36</v>
      </c>
      <c r="F1544" t="n">
        <v>3201</v>
      </c>
      <c r="G1544" t="s">
        <v>230</v>
      </c>
      <c r="H1544" t="s">
        <v>231</v>
      </c>
      <c r="I1544" t="n">
        <v>5</v>
      </c>
      <c r="J1544" t="n">
        <v>458</v>
      </c>
      <c r="K1544" t="s">
        <v>234</v>
      </c>
      <c r="L1544" t="n">
        <v>299</v>
      </c>
      <c r="M1544" t="n">
        <v>0.08</v>
      </c>
      <c r="N1544" t="n">
        <v>34.5</v>
      </c>
      <c r="O1544" t="s">
        <v>333</v>
      </c>
      <c r="P1544" t="s">
        <v>270</v>
      </c>
      <c r="Q1544" t="s">
        <v>237</v>
      </c>
      <c r="R1544" t="s">
        <v>231</v>
      </c>
      <c r="S1544" t="n">
        <v>5</v>
      </c>
    </row>
    <row r="1545" spans="1:19">
      <c r="A1545" s="1" t="n">
        <v>36738</v>
      </c>
      <c r="B1545" t="s">
        <v>227</v>
      </c>
      <c r="C1545" t="n">
        <v>49</v>
      </c>
      <c r="D1545" t="n">
        <v>20</v>
      </c>
      <c r="E1545" t="s">
        <v>36</v>
      </c>
      <c r="F1545" t="n">
        <v>3201</v>
      </c>
      <c r="G1545" t="s">
        <v>230</v>
      </c>
      <c r="H1545" t="s">
        <v>231</v>
      </c>
      <c r="I1545" t="n">
        <v>5</v>
      </c>
      <c r="J1545" t="n">
        <v>280</v>
      </c>
      <c r="K1545" t="s">
        <v>268</v>
      </c>
      <c r="L1545" t="n">
        <v>624</v>
      </c>
      <c r="M1545" t="n">
        <v>0.06</v>
      </c>
      <c r="N1545" t="n">
        <v>39.2</v>
      </c>
      <c r="O1545" t="s">
        <v>235</v>
      </c>
      <c r="P1545" t="s">
        <v>236</v>
      </c>
      <c r="Q1545" t="s">
        <v>237</v>
      </c>
      <c r="R1545" t="s">
        <v>231</v>
      </c>
      <c r="S1545" t="n">
        <v>5</v>
      </c>
    </row>
    <row r="1546" spans="1:19">
      <c r="A1546" s="1" t="n">
        <v>36738</v>
      </c>
      <c r="B1546" t="s">
        <v>227</v>
      </c>
      <c r="C1546" t="n">
        <v>50</v>
      </c>
      <c r="D1546" t="n">
        <v>20</v>
      </c>
      <c r="E1546" t="s">
        <v>36</v>
      </c>
      <c r="F1546" t="n">
        <v>3201</v>
      </c>
      <c r="G1546" t="s">
        <v>230</v>
      </c>
      <c r="H1546" t="s">
        <v>231</v>
      </c>
      <c r="I1546" t="n">
        <v>5</v>
      </c>
      <c r="J1546" t="n">
        <v>280</v>
      </c>
      <c r="K1546" t="s">
        <v>268</v>
      </c>
      <c r="L1546" t="n">
        <v>598</v>
      </c>
      <c r="M1546" t="n">
        <v>0.06</v>
      </c>
      <c r="N1546" t="n">
        <v>39.8</v>
      </c>
      <c r="O1546" t="s">
        <v>235</v>
      </c>
      <c r="P1546" t="s">
        <v>236</v>
      </c>
      <c r="Q1546" t="s">
        <v>237</v>
      </c>
      <c r="R1546" t="s">
        <v>231</v>
      </c>
      <c r="S1546" t="n">
        <v>5</v>
      </c>
    </row>
    <row r="1547" spans="1:19">
      <c r="A1547" s="1" t="n">
        <v>36738</v>
      </c>
      <c r="B1547" t="s">
        <v>227</v>
      </c>
      <c r="C1547" t="n">
        <v>62</v>
      </c>
      <c r="D1547" t="n">
        <v>508</v>
      </c>
      <c r="E1547" t="s">
        <v>258</v>
      </c>
      <c r="F1547" t="n">
        <v>3201</v>
      </c>
      <c r="G1547" t="s">
        <v>230</v>
      </c>
      <c r="H1547" t="s">
        <v>231</v>
      </c>
      <c r="I1547" t="n">
        <v>5</v>
      </c>
      <c r="J1547" t="n">
        <v>458</v>
      </c>
      <c r="K1547" t="s">
        <v>234</v>
      </c>
      <c r="L1547" t="n">
        <v>108</v>
      </c>
      <c r="M1547" t="n">
        <v>0.17</v>
      </c>
      <c r="N1547" t="n">
        <v>0</v>
      </c>
    </row>
    <row r="1548" spans="1:19">
      <c r="A1548" s="1" t="n">
        <v>36738</v>
      </c>
      <c r="B1548" t="s">
        <v>227</v>
      </c>
      <c r="C1548" t="n">
        <v>605</v>
      </c>
      <c r="D1548" t="n">
        <v>213</v>
      </c>
      <c r="E1548" t="s">
        <v>239</v>
      </c>
      <c r="F1548" t="n">
        <v>3201</v>
      </c>
      <c r="G1548" t="s">
        <v>230</v>
      </c>
      <c r="H1548" t="s">
        <v>231</v>
      </c>
      <c r="I1548" t="n">
        <v>5</v>
      </c>
      <c r="J1548" t="n">
        <v>490</v>
      </c>
      <c r="K1548" t="s">
        <v>255</v>
      </c>
      <c r="L1548" t="n">
        <v>13</v>
      </c>
      <c r="M1548" t="n">
        <v>0</v>
      </c>
      <c r="N1548" t="n">
        <v>0</v>
      </c>
    </row>
    <row r="1549" spans="1:19">
      <c r="A1549" s="1" t="n">
        <v>36738</v>
      </c>
      <c r="B1549" t="s">
        <v>242</v>
      </c>
      <c r="C1549" t="n">
        <v>1</v>
      </c>
      <c r="D1549" t="n">
        <v>216</v>
      </c>
      <c r="E1549" t="s">
        <v>289</v>
      </c>
      <c r="F1549" t="n">
        <v>3201</v>
      </c>
      <c r="G1549" t="s">
        <v>230</v>
      </c>
      <c r="H1549" t="s">
        <v>231</v>
      </c>
      <c r="I1549" t="n">
        <v>5</v>
      </c>
      <c r="J1549" t="n">
        <v>490</v>
      </c>
      <c r="K1549" t="s">
        <v>255</v>
      </c>
      <c r="L1549" t="n">
        <v>301</v>
      </c>
      <c r="M1549" t="n">
        <v>0</v>
      </c>
      <c r="N1549" t="n">
        <v>0</v>
      </c>
    </row>
    <row r="1550" spans="1:19">
      <c r="A1550" s="1" t="n">
        <v>36738</v>
      </c>
      <c r="B1550" t="s">
        <v>333</v>
      </c>
      <c r="C1550" t="n">
        <v>1</v>
      </c>
      <c r="D1550" t="n">
        <v>20</v>
      </c>
      <c r="E1550" t="s">
        <v>36</v>
      </c>
      <c r="F1550" t="n">
        <v>3201</v>
      </c>
      <c r="G1550" t="s">
        <v>230</v>
      </c>
      <c r="H1550" t="s">
        <v>231</v>
      </c>
      <c r="I1550" t="n">
        <v>5</v>
      </c>
      <c r="J1550" t="n">
        <v>160</v>
      </c>
      <c r="K1550" t="s">
        <v>278</v>
      </c>
      <c r="L1550" t="n">
        <v>385</v>
      </c>
      <c r="M1550" t="n">
        <v>0.01</v>
      </c>
      <c r="N1550" t="n">
        <v>55.1</v>
      </c>
      <c r="O1550" t="s">
        <v>333</v>
      </c>
      <c r="P1550" t="s">
        <v>270</v>
      </c>
      <c r="Q1550" t="s">
        <v>237</v>
      </c>
      <c r="R1550" t="s">
        <v>231</v>
      </c>
      <c r="S1550" t="n">
        <v>5</v>
      </c>
    </row>
    <row r="1551" spans="1:19">
      <c r="A1551" s="1" t="n">
        <v>36738</v>
      </c>
      <c r="B1551" t="s">
        <v>333</v>
      </c>
      <c r="C1551" t="n">
        <v>2</v>
      </c>
      <c r="D1551" t="n">
        <v>20</v>
      </c>
      <c r="E1551" t="s">
        <v>36</v>
      </c>
      <c r="F1551" t="n">
        <v>3201</v>
      </c>
      <c r="G1551" t="s">
        <v>230</v>
      </c>
      <c r="H1551" t="s">
        <v>231</v>
      </c>
      <c r="I1551" t="n">
        <v>5</v>
      </c>
      <c r="J1551" t="n">
        <v>458</v>
      </c>
      <c r="K1551" t="s">
        <v>234</v>
      </c>
      <c r="L1551" t="n">
        <v>428</v>
      </c>
      <c r="M1551" t="n">
        <v>0.22</v>
      </c>
      <c r="N1551" t="n">
        <v>20.3</v>
      </c>
      <c r="O1551" t="s">
        <v>333</v>
      </c>
      <c r="P1551" t="s">
        <v>270</v>
      </c>
      <c r="Q1551" t="s">
        <v>237</v>
      </c>
      <c r="R1551" t="s">
        <v>231</v>
      </c>
      <c r="S1551" t="n">
        <v>5</v>
      </c>
    </row>
    <row r="1552" spans="1:19">
      <c r="A1552" s="1" t="n">
        <v>36738</v>
      </c>
      <c r="B1552" t="s">
        <v>333</v>
      </c>
      <c r="C1552" t="n">
        <v>3</v>
      </c>
      <c r="D1552" t="n">
        <v>20</v>
      </c>
      <c r="E1552" t="s">
        <v>36</v>
      </c>
      <c r="F1552" t="n">
        <v>3201</v>
      </c>
      <c r="G1552" t="s">
        <v>230</v>
      </c>
      <c r="H1552" t="s">
        <v>231</v>
      </c>
      <c r="I1552" t="n">
        <v>5</v>
      </c>
      <c r="J1552" t="n">
        <v>712</v>
      </c>
      <c r="K1552" t="s">
        <v>313</v>
      </c>
      <c r="L1552" t="n">
        <v>651</v>
      </c>
      <c r="M1552" t="n">
        <v>0.04</v>
      </c>
      <c r="N1552" t="n">
        <v>45.3</v>
      </c>
      <c r="O1552" t="s">
        <v>333</v>
      </c>
      <c r="P1552" t="s">
        <v>270</v>
      </c>
      <c r="Q1552" t="s">
        <v>237</v>
      </c>
      <c r="R1552" t="s">
        <v>231</v>
      </c>
      <c r="S1552" t="n">
        <v>5</v>
      </c>
    </row>
    <row r="1553" spans="1:19">
      <c r="A1553" s="1" t="n">
        <v>36769</v>
      </c>
      <c r="B1553" t="s">
        <v>227</v>
      </c>
      <c r="C1553" t="n">
        <v>52</v>
      </c>
      <c r="D1553" t="n">
        <v>20</v>
      </c>
      <c r="E1553" t="s">
        <v>36</v>
      </c>
      <c r="F1553" t="n">
        <v>3201</v>
      </c>
      <c r="G1553" t="s">
        <v>230</v>
      </c>
      <c r="H1553" t="s">
        <v>231</v>
      </c>
      <c r="I1553" t="n">
        <v>5</v>
      </c>
      <c r="J1553" t="n">
        <v>280</v>
      </c>
      <c r="K1553" t="s">
        <v>268</v>
      </c>
      <c r="L1553" t="n">
        <v>559</v>
      </c>
      <c r="M1553" t="n">
        <v>0.06</v>
      </c>
      <c r="N1553" t="n">
        <v>39.2</v>
      </c>
      <c r="O1553" t="s">
        <v>235</v>
      </c>
      <c r="P1553" t="s">
        <v>236</v>
      </c>
      <c r="Q1553" t="s">
        <v>237</v>
      </c>
      <c r="R1553" t="s">
        <v>231</v>
      </c>
      <c r="S1553" t="n">
        <v>5</v>
      </c>
    </row>
    <row r="1554" spans="1:19">
      <c r="A1554" s="1" t="n">
        <v>36769</v>
      </c>
      <c r="B1554" t="s">
        <v>227</v>
      </c>
      <c r="C1554" t="n">
        <v>53</v>
      </c>
      <c r="D1554" t="n">
        <v>20</v>
      </c>
      <c r="E1554" t="s">
        <v>36</v>
      </c>
      <c r="F1554" t="n">
        <v>3201</v>
      </c>
      <c r="G1554" t="s">
        <v>230</v>
      </c>
      <c r="H1554" t="s">
        <v>231</v>
      </c>
      <c r="I1554" t="n">
        <v>5</v>
      </c>
      <c r="J1554" t="n">
        <v>458</v>
      </c>
      <c r="K1554" t="s">
        <v>234</v>
      </c>
      <c r="L1554" t="n">
        <v>217</v>
      </c>
      <c r="M1554" t="n">
        <v>0.09</v>
      </c>
      <c r="N1554" t="n">
        <v>34</v>
      </c>
      <c r="O1554" t="s">
        <v>235</v>
      </c>
      <c r="P1554" t="s">
        <v>236</v>
      </c>
      <c r="Q1554" t="s">
        <v>237</v>
      </c>
      <c r="R1554" t="s">
        <v>231</v>
      </c>
      <c r="S1554" t="n">
        <v>5</v>
      </c>
    </row>
    <row r="1555" spans="1:19">
      <c r="A1555" s="1" t="n">
        <v>36769</v>
      </c>
      <c r="B1555" t="s">
        <v>227</v>
      </c>
      <c r="C1555" t="n">
        <v>54</v>
      </c>
      <c r="D1555" t="n">
        <v>20</v>
      </c>
      <c r="E1555" t="s">
        <v>36</v>
      </c>
      <c r="F1555" t="n">
        <v>3201</v>
      </c>
      <c r="G1555" t="s">
        <v>230</v>
      </c>
      <c r="H1555" t="s">
        <v>231</v>
      </c>
      <c r="I1555" t="n">
        <v>5</v>
      </c>
      <c r="J1555" t="n">
        <v>458</v>
      </c>
      <c r="K1555" t="s">
        <v>234</v>
      </c>
      <c r="L1555" t="n">
        <v>389</v>
      </c>
      <c r="M1555" t="n">
        <v>0.05</v>
      </c>
      <c r="N1555" t="n">
        <v>37.2</v>
      </c>
      <c r="O1555" t="s">
        <v>235</v>
      </c>
      <c r="P1555" t="s">
        <v>236</v>
      </c>
      <c r="Q1555" t="s">
        <v>237</v>
      </c>
      <c r="R1555" t="s">
        <v>231</v>
      </c>
      <c r="S1555" t="n">
        <v>5</v>
      </c>
    </row>
    <row r="1556" spans="1:19">
      <c r="A1556" s="1" t="n">
        <v>36769</v>
      </c>
      <c r="B1556" t="s">
        <v>227</v>
      </c>
      <c r="C1556" t="n">
        <v>64</v>
      </c>
      <c r="D1556" t="n">
        <v>213</v>
      </c>
      <c r="E1556" t="s">
        <v>239</v>
      </c>
      <c r="F1556" t="n">
        <v>3201</v>
      </c>
      <c r="G1556" t="s">
        <v>230</v>
      </c>
      <c r="H1556" t="s">
        <v>231</v>
      </c>
      <c r="I1556" t="n">
        <v>5</v>
      </c>
      <c r="J1556" t="n">
        <v>490</v>
      </c>
      <c r="K1556" t="s">
        <v>255</v>
      </c>
      <c r="L1556" t="n">
        <v>34</v>
      </c>
      <c r="M1556" t="n">
        <v>0</v>
      </c>
      <c r="N1556" t="n">
        <v>0</v>
      </c>
    </row>
    <row r="1557" spans="1:19">
      <c r="A1557" s="1" t="n">
        <v>36769</v>
      </c>
      <c r="B1557" t="s">
        <v>227</v>
      </c>
      <c r="C1557" t="n">
        <v>67</v>
      </c>
      <c r="D1557" t="n">
        <v>508</v>
      </c>
      <c r="E1557" t="s">
        <v>258</v>
      </c>
      <c r="F1557" t="n">
        <v>3201</v>
      </c>
      <c r="G1557" t="s">
        <v>230</v>
      </c>
      <c r="H1557" t="s">
        <v>231</v>
      </c>
      <c r="I1557" t="n">
        <v>5</v>
      </c>
      <c r="J1557" t="n">
        <v>458</v>
      </c>
      <c r="K1557" t="s">
        <v>234</v>
      </c>
      <c r="L1557" t="n">
        <v>104</v>
      </c>
      <c r="M1557" t="n">
        <v>0.13</v>
      </c>
      <c r="N1557" t="n">
        <v>0</v>
      </c>
    </row>
    <row r="1558" spans="1:19">
      <c r="A1558" s="1" t="n">
        <v>36769</v>
      </c>
      <c r="B1558" t="s">
        <v>242</v>
      </c>
      <c r="C1558" t="n">
        <v>1</v>
      </c>
      <c r="D1558" t="n">
        <v>216</v>
      </c>
      <c r="E1558" t="s">
        <v>289</v>
      </c>
      <c r="F1558" t="n">
        <v>3201</v>
      </c>
      <c r="G1558" t="s">
        <v>230</v>
      </c>
      <c r="H1558" t="s">
        <v>231</v>
      </c>
      <c r="I1558" t="n">
        <v>5</v>
      </c>
      <c r="J1558" t="n">
        <v>515</v>
      </c>
      <c r="K1558" t="s">
        <v>247</v>
      </c>
      <c r="L1558" t="n">
        <v>300</v>
      </c>
      <c r="M1558" t="n">
        <v>0</v>
      </c>
      <c r="N1558" t="n">
        <v>0</v>
      </c>
    </row>
    <row r="1559" spans="1:19">
      <c r="A1559" s="1" t="n">
        <v>36769</v>
      </c>
      <c r="B1559" t="s">
        <v>242</v>
      </c>
      <c r="C1559" t="n">
        <v>2</v>
      </c>
      <c r="D1559" t="n">
        <v>216</v>
      </c>
      <c r="E1559" t="s">
        <v>289</v>
      </c>
      <c r="F1559" t="n">
        <v>3201</v>
      </c>
      <c r="G1559" t="s">
        <v>230</v>
      </c>
      <c r="H1559" t="s">
        <v>231</v>
      </c>
      <c r="I1559" t="n">
        <v>5</v>
      </c>
      <c r="J1559" t="n">
        <v>490</v>
      </c>
      <c r="K1559" t="s">
        <v>255</v>
      </c>
      <c r="L1559" t="n">
        <v>227</v>
      </c>
      <c r="M1559" t="n">
        <v>0</v>
      </c>
      <c r="N1559" t="n">
        <v>0</v>
      </c>
    </row>
    <row r="1560" spans="1:19">
      <c r="A1560" s="1" t="n">
        <v>36769</v>
      </c>
      <c r="B1560" t="s">
        <v>242</v>
      </c>
      <c r="C1560" t="n">
        <v>3</v>
      </c>
      <c r="D1560" t="n">
        <v>213</v>
      </c>
      <c r="E1560" t="s">
        <v>239</v>
      </c>
      <c r="F1560" t="n">
        <v>3201</v>
      </c>
      <c r="G1560" t="s">
        <v>230</v>
      </c>
      <c r="H1560" t="s">
        <v>231</v>
      </c>
      <c r="I1560" t="n">
        <v>5</v>
      </c>
      <c r="J1560" t="n">
        <v>490</v>
      </c>
      <c r="K1560" t="s">
        <v>255</v>
      </c>
      <c r="L1560" t="n">
        <v>34</v>
      </c>
      <c r="M1560" t="n">
        <v>0</v>
      </c>
      <c r="N1560" t="n">
        <v>0</v>
      </c>
    </row>
    <row r="1561" spans="1:19">
      <c r="A1561" s="1" t="n">
        <v>36769</v>
      </c>
      <c r="B1561" t="s">
        <v>333</v>
      </c>
      <c r="C1561" t="n">
        <v>1</v>
      </c>
      <c r="D1561" t="n">
        <v>20</v>
      </c>
      <c r="E1561" t="s">
        <v>36</v>
      </c>
      <c r="F1561" t="n">
        <v>3201</v>
      </c>
      <c r="G1561" t="s">
        <v>230</v>
      </c>
      <c r="H1561" t="s">
        <v>231</v>
      </c>
      <c r="I1561" t="n">
        <v>5</v>
      </c>
      <c r="J1561" t="n">
        <v>458</v>
      </c>
      <c r="K1561" t="s">
        <v>234</v>
      </c>
      <c r="L1561" t="n">
        <v>403</v>
      </c>
      <c r="M1561" t="n">
        <v>0.22</v>
      </c>
      <c r="N1561" t="n">
        <v>20.5</v>
      </c>
      <c r="O1561" t="s">
        <v>333</v>
      </c>
      <c r="P1561" t="s">
        <v>270</v>
      </c>
      <c r="Q1561" t="s">
        <v>237</v>
      </c>
      <c r="R1561" t="s">
        <v>231</v>
      </c>
      <c r="S1561" t="n">
        <v>5</v>
      </c>
    </row>
    <row r="1562" spans="1:19">
      <c r="A1562" s="1" t="n">
        <v>36769</v>
      </c>
      <c r="B1562" t="s">
        <v>333</v>
      </c>
      <c r="C1562" t="n">
        <v>2</v>
      </c>
      <c r="D1562" t="n">
        <v>20</v>
      </c>
      <c r="E1562" t="s">
        <v>36</v>
      </c>
      <c r="F1562" t="n">
        <v>3201</v>
      </c>
      <c r="G1562" t="s">
        <v>230</v>
      </c>
      <c r="H1562" t="s">
        <v>231</v>
      </c>
      <c r="I1562" t="n">
        <v>5</v>
      </c>
      <c r="J1562" t="n">
        <v>160</v>
      </c>
      <c r="K1562" t="s">
        <v>278</v>
      </c>
      <c r="L1562" t="n">
        <v>116</v>
      </c>
      <c r="M1562" t="n">
        <v>0.06</v>
      </c>
      <c r="N1562" t="n">
        <v>39.1</v>
      </c>
      <c r="O1562" t="s">
        <v>333</v>
      </c>
      <c r="P1562" t="s">
        <v>270</v>
      </c>
      <c r="Q1562" t="s">
        <v>237</v>
      </c>
      <c r="R1562" t="s">
        <v>231</v>
      </c>
      <c r="S1562" t="n">
        <v>5</v>
      </c>
    </row>
    <row r="1563" spans="1:19">
      <c r="A1563" s="1" t="n">
        <v>36769</v>
      </c>
      <c r="B1563" t="s">
        <v>333</v>
      </c>
      <c r="C1563" t="n">
        <v>3</v>
      </c>
      <c r="D1563" t="n">
        <v>20</v>
      </c>
      <c r="E1563" t="s">
        <v>36</v>
      </c>
      <c r="F1563" t="n">
        <v>3201</v>
      </c>
      <c r="G1563" t="s">
        <v>230</v>
      </c>
      <c r="H1563" t="s">
        <v>231</v>
      </c>
      <c r="I1563" t="n">
        <v>5</v>
      </c>
      <c r="J1563" t="n">
        <v>458</v>
      </c>
      <c r="K1563" t="s">
        <v>234</v>
      </c>
      <c r="L1563" t="n">
        <v>333</v>
      </c>
      <c r="M1563" t="n">
        <v>0.02</v>
      </c>
      <c r="N1563" t="n">
        <v>45.3</v>
      </c>
      <c r="O1563" t="s">
        <v>333</v>
      </c>
      <c r="P1563" t="s">
        <v>270</v>
      </c>
      <c r="Q1563" t="s">
        <v>237</v>
      </c>
      <c r="R1563" t="s">
        <v>231</v>
      </c>
      <c r="S1563" t="n">
        <v>5</v>
      </c>
    </row>
    <row r="1564" spans="1:19">
      <c r="A1564" s="1" t="n">
        <v>36769</v>
      </c>
      <c r="B1564" t="s">
        <v>333</v>
      </c>
      <c r="C1564" t="n">
        <v>4</v>
      </c>
      <c r="D1564" t="n">
        <v>20</v>
      </c>
      <c r="E1564" t="s">
        <v>36</v>
      </c>
      <c r="F1564" t="n">
        <v>3201</v>
      </c>
      <c r="G1564" t="s">
        <v>230</v>
      </c>
      <c r="H1564" t="s">
        <v>231</v>
      </c>
      <c r="I1564" t="n">
        <v>5</v>
      </c>
      <c r="J1564" t="n">
        <v>458</v>
      </c>
      <c r="K1564" t="s">
        <v>234</v>
      </c>
      <c r="L1564" t="n">
        <v>350</v>
      </c>
      <c r="M1564" t="n">
        <v>0.22</v>
      </c>
      <c r="N1564" t="n">
        <v>20.5</v>
      </c>
      <c r="O1564" t="s">
        <v>333</v>
      </c>
      <c r="P1564" t="s">
        <v>270</v>
      </c>
      <c r="Q1564" t="s">
        <v>237</v>
      </c>
      <c r="R1564" t="s">
        <v>231</v>
      </c>
      <c r="S1564" t="n">
        <v>5</v>
      </c>
    </row>
    <row r="1565" spans="1:19">
      <c r="A1565" s="1" t="n">
        <v>36769</v>
      </c>
      <c r="B1565" t="s">
        <v>333</v>
      </c>
      <c r="C1565" t="n">
        <v>5</v>
      </c>
      <c r="D1565" t="n">
        <v>20</v>
      </c>
      <c r="E1565" t="s">
        <v>36</v>
      </c>
      <c r="F1565" t="n">
        <v>3201</v>
      </c>
      <c r="G1565" t="s">
        <v>230</v>
      </c>
      <c r="H1565" t="s">
        <v>231</v>
      </c>
      <c r="I1565" t="n">
        <v>5</v>
      </c>
      <c r="J1565" t="n">
        <v>160</v>
      </c>
      <c r="K1565" t="s">
        <v>278</v>
      </c>
      <c r="L1565" t="n">
        <v>636</v>
      </c>
      <c r="M1565" t="n">
        <v>0.02</v>
      </c>
      <c r="N1565" t="n">
        <v>54.9</v>
      </c>
      <c r="O1565" t="s">
        <v>333</v>
      </c>
      <c r="P1565" t="s">
        <v>270</v>
      </c>
      <c r="Q1565" t="s">
        <v>237</v>
      </c>
      <c r="R1565" t="s">
        <v>231</v>
      </c>
      <c r="S1565" t="n">
        <v>5</v>
      </c>
    </row>
    <row r="1566" spans="1:19">
      <c r="A1566" s="1" t="n">
        <v>36769</v>
      </c>
      <c r="B1566" t="s">
        <v>350</v>
      </c>
      <c r="C1566" t="n">
        <v>607</v>
      </c>
      <c r="D1566" t="n">
        <v>213</v>
      </c>
      <c r="E1566" t="s">
        <v>239</v>
      </c>
      <c r="F1566" t="n">
        <v>3201</v>
      </c>
      <c r="G1566" t="s">
        <v>230</v>
      </c>
      <c r="H1566" t="s">
        <v>231</v>
      </c>
      <c r="I1566" t="n">
        <v>5</v>
      </c>
      <c r="J1566" t="n">
        <v>515</v>
      </c>
      <c r="K1566" t="s">
        <v>247</v>
      </c>
      <c r="L1566" t="n">
        <v>300</v>
      </c>
      <c r="M1566" t="n">
        <v>0</v>
      </c>
      <c r="N1566" t="n">
        <v>0</v>
      </c>
    </row>
    <row r="1567" spans="1:19">
      <c r="A1567" s="1" t="n">
        <v>36799</v>
      </c>
      <c r="B1567" t="s">
        <v>227</v>
      </c>
      <c r="C1567" t="n">
        <v>47</v>
      </c>
      <c r="D1567" t="n">
        <v>20</v>
      </c>
      <c r="E1567" t="s">
        <v>36</v>
      </c>
      <c r="F1567" t="n">
        <v>3201</v>
      </c>
      <c r="G1567" t="s">
        <v>230</v>
      </c>
      <c r="H1567" t="s">
        <v>231</v>
      </c>
      <c r="I1567" t="n">
        <v>5</v>
      </c>
      <c r="J1567" t="n">
        <v>280</v>
      </c>
      <c r="K1567" t="s">
        <v>268</v>
      </c>
      <c r="L1567" t="n">
        <v>582</v>
      </c>
      <c r="M1567" t="n">
        <v>0.06</v>
      </c>
      <c r="N1567" t="n">
        <v>39.5</v>
      </c>
      <c r="O1567" t="s">
        <v>235</v>
      </c>
      <c r="P1567" t="s">
        <v>236</v>
      </c>
      <c r="Q1567" t="s">
        <v>237</v>
      </c>
      <c r="R1567" t="s">
        <v>231</v>
      </c>
      <c r="S1567" t="n">
        <v>5</v>
      </c>
    </row>
    <row r="1568" spans="1:19">
      <c r="A1568" s="1" t="n">
        <v>36799</v>
      </c>
      <c r="B1568" t="s">
        <v>227</v>
      </c>
      <c r="C1568" t="n">
        <v>48</v>
      </c>
      <c r="D1568" t="n">
        <v>20</v>
      </c>
      <c r="E1568" t="s">
        <v>36</v>
      </c>
      <c r="F1568" t="n">
        <v>3201</v>
      </c>
      <c r="G1568" t="s">
        <v>230</v>
      </c>
      <c r="H1568" t="s">
        <v>231</v>
      </c>
      <c r="I1568" t="n">
        <v>5</v>
      </c>
      <c r="J1568" t="n">
        <v>280</v>
      </c>
      <c r="K1568" t="s">
        <v>268</v>
      </c>
      <c r="L1568" t="n">
        <v>610</v>
      </c>
      <c r="M1568" t="n">
        <v>0.06</v>
      </c>
      <c r="N1568" t="n">
        <v>39.3</v>
      </c>
      <c r="O1568" t="s">
        <v>235</v>
      </c>
      <c r="P1568" t="s">
        <v>236</v>
      </c>
      <c r="Q1568" t="s">
        <v>237</v>
      </c>
      <c r="R1568" t="s">
        <v>231</v>
      </c>
      <c r="S1568" t="n">
        <v>5</v>
      </c>
    </row>
    <row r="1569" spans="1:19">
      <c r="A1569" s="1" t="n">
        <v>36799</v>
      </c>
      <c r="B1569" t="s">
        <v>325</v>
      </c>
      <c r="C1569" t="n">
        <v>610</v>
      </c>
      <c r="D1569" t="n">
        <v>152</v>
      </c>
      <c r="E1569" t="s">
        <v>345</v>
      </c>
      <c r="F1569" t="n">
        <v>3201</v>
      </c>
      <c r="G1569" t="s">
        <v>230</v>
      </c>
      <c r="H1569" t="s">
        <v>231</v>
      </c>
      <c r="I1569" t="n">
        <v>5</v>
      </c>
      <c r="J1569" t="n">
        <v>515</v>
      </c>
      <c r="K1569" t="s">
        <v>247</v>
      </c>
      <c r="L1569" t="n">
        <v>101</v>
      </c>
      <c r="M1569" t="n">
        <v>0</v>
      </c>
      <c r="N1569" t="n">
        <v>0</v>
      </c>
    </row>
    <row r="1570" spans="1:19">
      <c r="A1570" s="1" t="n">
        <v>36799</v>
      </c>
      <c r="B1570" t="s">
        <v>333</v>
      </c>
      <c r="C1570" t="n">
        <v>1</v>
      </c>
      <c r="D1570" t="n">
        <v>20</v>
      </c>
      <c r="E1570" t="s">
        <v>36</v>
      </c>
      <c r="F1570" t="n">
        <v>3201</v>
      </c>
      <c r="G1570" t="s">
        <v>230</v>
      </c>
      <c r="H1570" t="s">
        <v>231</v>
      </c>
      <c r="I1570" t="n">
        <v>5</v>
      </c>
      <c r="J1570" t="n">
        <v>150</v>
      </c>
      <c r="K1570" t="s">
        <v>298</v>
      </c>
      <c r="L1570" t="n">
        <v>398</v>
      </c>
      <c r="M1570" t="n">
        <v>0.19</v>
      </c>
      <c r="N1570" t="n">
        <v>22.9</v>
      </c>
      <c r="O1570" t="s">
        <v>333</v>
      </c>
      <c r="P1570" t="s">
        <v>270</v>
      </c>
      <c r="Q1570" t="s">
        <v>237</v>
      </c>
      <c r="R1570" t="s">
        <v>231</v>
      </c>
      <c r="S1570" t="n">
        <v>5</v>
      </c>
    </row>
    <row r="1571" spans="1:19">
      <c r="A1571" s="1" t="n">
        <v>36799</v>
      </c>
      <c r="B1571" t="s">
        <v>333</v>
      </c>
      <c r="C1571" t="n">
        <v>2</v>
      </c>
      <c r="D1571" t="n">
        <v>20</v>
      </c>
      <c r="E1571" t="s">
        <v>36</v>
      </c>
      <c r="F1571" t="n">
        <v>3201</v>
      </c>
      <c r="G1571" t="s">
        <v>230</v>
      </c>
      <c r="H1571" t="s">
        <v>231</v>
      </c>
      <c r="I1571" t="n">
        <v>5</v>
      </c>
      <c r="J1571" t="n">
        <v>150</v>
      </c>
      <c r="K1571" t="s">
        <v>298</v>
      </c>
      <c r="L1571" t="n">
        <v>334</v>
      </c>
      <c r="M1571" t="n">
        <v>0.03</v>
      </c>
      <c r="N1571" t="n">
        <v>41.1</v>
      </c>
      <c r="O1571" t="s">
        <v>333</v>
      </c>
      <c r="P1571" t="s">
        <v>270</v>
      </c>
      <c r="Q1571" t="s">
        <v>237</v>
      </c>
      <c r="R1571" t="s">
        <v>231</v>
      </c>
      <c r="S1571" t="n">
        <v>5</v>
      </c>
    </row>
    <row r="1572" spans="1:19">
      <c r="A1572" s="1" t="n">
        <v>36799</v>
      </c>
      <c r="B1572" t="s">
        <v>333</v>
      </c>
      <c r="C1572" t="n">
        <v>3</v>
      </c>
      <c r="D1572" t="n">
        <v>20</v>
      </c>
      <c r="E1572" t="s">
        <v>36</v>
      </c>
      <c r="F1572" t="n">
        <v>3201</v>
      </c>
      <c r="G1572" t="s">
        <v>230</v>
      </c>
      <c r="H1572" t="s">
        <v>231</v>
      </c>
      <c r="I1572" t="n">
        <v>5</v>
      </c>
      <c r="J1572" t="n">
        <v>150</v>
      </c>
      <c r="K1572" t="s">
        <v>298</v>
      </c>
      <c r="L1572" t="n">
        <v>340</v>
      </c>
      <c r="M1572" t="n">
        <v>0.05</v>
      </c>
      <c r="N1572" t="n">
        <v>36.9</v>
      </c>
      <c r="O1572" t="s">
        <v>333</v>
      </c>
      <c r="P1572" t="s">
        <v>270</v>
      </c>
      <c r="Q1572" t="s">
        <v>237</v>
      </c>
      <c r="R1572" t="s">
        <v>231</v>
      </c>
      <c r="S1572" t="n">
        <v>5</v>
      </c>
    </row>
    <row r="1573" spans="1:19">
      <c r="A1573" s="1" t="n">
        <v>36830</v>
      </c>
      <c r="B1573" t="s">
        <v>227</v>
      </c>
      <c r="C1573" t="n">
        <v>54</v>
      </c>
      <c r="D1573" t="n">
        <v>20</v>
      </c>
      <c r="E1573" t="s">
        <v>36</v>
      </c>
      <c r="F1573" t="n">
        <v>3201</v>
      </c>
      <c r="G1573" t="s">
        <v>230</v>
      </c>
      <c r="H1573" t="s">
        <v>231</v>
      </c>
      <c r="I1573" t="n">
        <v>5</v>
      </c>
      <c r="J1573" t="n">
        <v>280</v>
      </c>
      <c r="K1573" t="s">
        <v>268</v>
      </c>
      <c r="L1573" t="n">
        <v>570</v>
      </c>
      <c r="M1573" t="n">
        <v>0.06</v>
      </c>
      <c r="N1573" t="n">
        <v>39.4</v>
      </c>
      <c r="O1573" t="s">
        <v>235</v>
      </c>
      <c r="P1573" t="s">
        <v>236</v>
      </c>
      <c r="Q1573" t="s">
        <v>237</v>
      </c>
      <c r="R1573" t="s">
        <v>231</v>
      </c>
      <c r="S1573" t="n">
        <v>5</v>
      </c>
    </row>
    <row r="1574" spans="1:19">
      <c r="A1574" s="1" t="n">
        <v>36830</v>
      </c>
      <c r="B1574" t="s">
        <v>227</v>
      </c>
      <c r="C1574" t="n">
        <v>55</v>
      </c>
      <c r="D1574" t="n">
        <v>20</v>
      </c>
      <c r="E1574" t="s">
        <v>36</v>
      </c>
      <c r="F1574" t="n">
        <v>3201</v>
      </c>
      <c r="G1574" t="s">
        <v>230</v>
      </c>
      <c r="H1574" t="s">
        <v>231</v>
      </c>
      <c r="I1574" t="n">
        <v>5</v>
      </c>
      <c r="J1574" t="n">
        <v>280</v>
      </c>
      <c r="K1574" t="s">
        <v>268</v>
      </c>
      <c r="L1574" t="n">
        <v>571</v>
      </c>
      <c r="M1574" t="n">
        <v>0.06</v>
      </c>
      <c r="N1574" t="n">
        <v>39.2</v>
      </c>
      <c r="O1574" t="s">
        <v>235</v>
      </c>
      <c r="P1574" t="s">
        <v>236</v>
      </c>
      <c r="Q1574" t="s">
        <v>237</v>
      </c>
      <c r="R1574" t="s">
        <v>231</v>
      </c>
      <c r="S1574" t="n">
        <v>5</v>
      </c>
    </row>
    <row r="1575" spans="1:19">
      <c r="A1575" s="1" t="n">
        <v>36830</v>
      </c>
      <c r="B1575" t="s">
        <v>227</v>
      </c>
      <c r="C1575" t="n">
        <v>66</v>
      </c>
      <c r="D1575" t="n">
        <v>508</v>
      </c>
      <c r="E1575" t="s">
        <v>258</v>
      </c>
      <c r="F1575" t="n">
        <v>3201</v>
      </c>
      <c r="G1575" t="s">
        <v>230</v>
      </c>
      <c r="H1575" t="s">
        <v>231</v>
      </c>
      <c r="I1575" t="n">
        <v>5</v>
      </c>
      <c r="J1575" t="n">
        <v>458</v>
      </c>
      <c r="K1575" t="s">
        <v>234</v>
      </c>
      <c r="L1575" t="n">
        <v>107</v>
      </c>
      <c r="M1575" t="n">
        <v>0.19</v>
      </c>
      <c r="N1575" t="n">
        <v>0</v>
      </c>
    </row>
    <row r="1576" spans="1:19">
      <c r="A1576" s="1" t="n">
        <v>36830</v>
      </c>
      <c r="B1576" t="s">
        <v>227</v>
      </c>
      <c r="C1576" t="n">
        <v>601</v>
      </c>
      <c r="D1576" t="n">
        <v>216</v>
      </c>
      <c r="E1576" t="s">
        <v>289</v>
      </c>
      <c r="F1576" t="n">
        <v>3201</v>
      </c>
      <c r="G1576" t="s">
        <v>230</v>
      </c>
      <c r="H1576" t="s">
        <v>231</v>
      </c>
      <c r="I1576" t="n">
        <v>5</v>
      </c>
      <c r="J1576" t="n">
        <v>515</v>
      </c>
      <c r="K1576" t="s">
        <v>247</v>
      </c>
      <c r="L1576" t="n">
        <v>258</v>
      </c>
      <c r="M1576" t="n">
        <v>0</v>
      </c>
      <c r="N1576" t="n">
        <v>0</v>
      </c>
    </row>
    <row r="1577" spans="1:19">
      <c r="A1577" s="1" t="n">
        <v>36830</v>
      </c>
      <c r="B1577" t="s">
        <v>242</v>
      </c>
      <c r="C1577" t="n">
        <v>1</v>
      </c>
      <c r="D1577" t="n">
        <v>216</v>
      </c>
      <c r="E1577" t="s">
        <v>289</v>
      </c>
      <c r="F1577" t="n">
        <v>3201</v>
      </c>
      <c r="G1577" t="s">
        <v>230</v>
      </c>
      <c r="H1577" t="s">
        <v>231</v>
      </c>
      <c r="I1577" t="n">
        <v>5</v>
      </c>
      <c r="J1577" t="n">
        <v>515</v>
      </c>
      <c r="K1577" t="s">
        <v>247</v>
      </c>
      <c r="L1577" t="n">
        <v>258</v>
      </c>
      <c r="M1577" t="n">
        <v>0</v>
      </c>
      <c r="N1577" t="n">
        <v>0</v>
      </c>
    </row>
    <row r="1578" spans="1:19">
      <c r="A1578" s="1" t="n">
        <v>36830</v>
      </c>
      <c r="B1578" t="s">
        <v>242</v>
      </c>
      <c r="C1578" t="n">
        <v>2</v>
      </c>
      <c r="D1578" t="n">
        <v>216</v>
      </c>
      <c r="E1578" t="s">
        <v>289</v>
      </c>
      <c r="F1578" t="n">
        <v>3201</v>
      </c>
      <c r="G1578" t="s">
        <v>230</v>
      </c>
      <c r="H1578" t="s">
        <v>231</v>
      </c>
      <c r="I1578" t="n">
        <v>5</v>
      </c>
      <c r="J1578" t="n">
        <v>795</v>
      </c>
      <c r="K1578" t="s">
        <v>249</v>
      </c>
      <c r="L1578" t="n">
        <v>168</v>
      </c>
      <c r="M1578" t="n">
        <v>0</v>
      </c>
      <c r="N1578" t="n">
        <v>0</v>
      </c>
    </row>
    <row r="1579" spans="1:19">
      <c r="A1579" s="1" t="n">
        <v>36830</v>
      </c>
      <c r="B1579" t="s">
        <v>333</v>
      </c>
      <c r="C1579" t="n">
        <v>1</v>
      </c>
      <c r="D1579" t="n">
        <v>20</v>
      </c>
      <c r="E1579" t="s">
        <v>36</v>
      </c>
      <c r="F1579" t="n">
        <v>3201</v>
      </c>
      <c r="G1579" t="s">
        <v>230</v>
      </c>
      <c r="H1579" t="s">
        <v>231</v>
      </c>
      <c r="I1579" t="n">
        <v>5</v>
      </c>
      <c r="J1579" t="n">
        <v>280</v>
      </c>
      <c r="K1579" t="s">
        <v>268</v>
      </c>
      <c r="L1579" t="n">
        <v>590</v>
      </c>
      <c r="M1579" t="n">
        <v>0.05</v>
      </c>
      <c r="N1579" t="n">
        <v>39.6</v>
      </c>
      <c r="O1579" t="s">
        <v>333</v>
      </c>
      <c r="P1579" t="s">
        <v>270</v>
      </c>
      <c r="Q1579" t="s">
        <v>237</v>
      </c>
      <c r="R1579" t="s">
        <v>231</v>
      </c>
      <c r="S1579" t="n">
        <v>5</v>
      </c>
    </row>
    <row r="1580" spans="1:19">
      <c r="A1580" s="1" t="n">
        <v>36830</v>
      </c>
      <c r="B1580" t="s">
        <v>333</v>
      </c>
      <c r="C1580" t="n">
        <v>2</v>
      </c>
      <c r="D1580" t="n">
        <v>20</v>
      </c>
      <c r="E1580" t="s">
        <v>36</v>
      </c>
      <c r="F1580" t="n">
        <v>3201</v>
      </c>
      <c r="G1580" t="s">
        <v>230</v>
      </c>
      <c r="H1580" t="s">
        <v>231</v>
      </c>
      <c r="I1580" t="n">
        <v>5</v>
      </c>
      <c r="J1580" t="n">
        <v>458</v>
      </c>
      <c r="K1580" t="s">
        <v>234</v>
      </c>
      <c r="L1580" t="n">
        <v>386</v>
      </c>
      <c r="M1580" t="n">
        <v>0.21</v>
      </c>
      <c r="N1580" t="n">
        <v>20.3</v>
      </c>
      <c r="O1580" t="s">
        <v>333</v>
      </c>
      <c r="P1580" t="s">
        <v>270</v>
      </c>
      <c r="Q1580" t="s">
        <v>237</v>
      </c>
      <c r="R1580" t="s">
        <v>231</v>
      </c>
      <c r="S1580" t="n">
        <v>5</v>
      </c>
    </row>
    <row r="1581" spans="1:19">
      <c r="A1581" s="1" t="n">
        <v>36830</v>
      </c>
      <c r="B1581" t="s">
        <v>333</v>
      </c>
      <c r="C1581" t="n">
        <v>3</v>
      </c>
      <c r="D1581" t="n">
        <v>20</v>
      </c>
      <c r="E1581" t="s">
        <v>36</v>
      </c>
      <c r="F1581" t="n">
        <v>3201</v>
      </c>
      <c r="G1581" t="s">
        <v>230</v>
      </c>
      <c r="H1581" t="s">
        <v>231</v>
      </c>
      <c r="I1581" t="n">
        <v>5</v>
      </c>
      <c r="J1581" t="n">
        <v>580</v>
      </c>
      <c r="K1581" t="s">
        <v>262</v>
      </c>
      <c r="L1581" t="n">
        <v>374</v>
      </c>
      <c r="M1581" t="n">
        <v>0.02</v>
      </c>
      <c r="N1581" t="n">
        <v>45.9</v>
      </c>
      <c r="O1581" t="s">
        <v>333</v>
      </c>
      <c r="P1581" t="s">
        <v>270</v>
      </c>
      <c r="Q1581" t="s">
        <v>237</v>
      </c>
      <c r="R1581" t="s">
        <v>231</v>
      </c>
      <c r="S1581" t="n">
        <v>5</v>
      </c>
    </row>
    <row r="1582" spans="1:19">
      <c r="A1582" s="1" t="n">
        <v>36830</v>
      </c>
      <c r="B1582" t="s">
        <v>333</v>
      </c>
      <c r="C1582" t="n">
        <v>4</v>
      </c>
      <c r="D1582" t="n">
        <v>20</v>
      </c>
      <c r="E1582" t="s">
        <v>36</v>
      </c>
      <c r="F1582" t="n">
        <v>3201</v>
      </c>
      <c r="G1582" t="s">
        <v>230</v>
      </c>
      <c r="H1582" t="s">
        <v>231</v>
      </c>
      <c r="I1582" t="n">
        <v>5</v>
      </c>
      <c r="J1582" t="n">
        <v>580</v>
      </c>
      <c r="K1582" t="s">
        <v>262</v>
      </c>
      <c r="L1582" t="n">
        <v>667</v>
      </c>
      <c r="M1582" t="n">
        <v>0.03</v>
      </c>
      <c r="N1582" t="n">
        <v>46.4</v>
      </c>
      <c r="O1582" t="s">
        <v>333</v>
      </c>
      <c r="P1582" t="s">
        <v>270</v>
      </c>
      <c r="Q1582" t="s">
        <v>237</v>
      </c>
      <c r="R1582" t="s">
        <v>231</v>
      </c>
      <c r="S1582" t="n">
        <v>5</v>
      </c>
    </row>
    <row r="1583" spans="1:19">
      <c r="A1583" s="1" t="n">
        <v>36830</v>
      </c>
      <c r="B1583" t="s">
        <v>333</v>
      </c>
      <c r="C1583" t="n">
        <v>600</v>
      </c>
      <c r="D1583" t="n">
        <v>20</v>
      </c>
      <c r="E1583" t="s">
        <v>36</v>
      </c>
      <c r="F1583" t="n">
        <v>3201</v>
      </c>
      <c r="G1583" t="s">
        <v>230</v>
      </c>
      <c r="H1583" t="s">
        <v>231</v>
      </c>
      <c r="I1583" t="n">
        <v>5</v>
      </c>
      <c r="J1583" t="n">
        <v>160</v>
      </c>
      <c r="K1583" t="s">
        <v>278</v>
      </c>
      <c r="L1583" t="n">
        <v>682</v>
      </c>
      <c r="M1583" t="n">
        <v>0.01</v>
      </c>
      <c r="N1583" t="n">
        <v>54.5</v>
      </c>
      <c r="O1583" t="s">
        <v>333</v>
      </c>
      <c r="P1583" t="s">
        <v>270</v>
      </c>
      <c r="Q1583" t="s">
        <v>237</v>
      </c>
      <c r="R1583" t="s">
        <v>231</v>
      </c>
      <c r="S1583" t="n">
        <v>5</v>
      </c>
    </row>
    <row r="1584" spans="1:19">
      <c r="A1584" s="1" t="n">
        <v>36860</v>
      </c>
      <c r="B1584" t="s">
        <v>227</v>
      </c>
      <c r="C1584" t="n">
        <v>48</v>
      </c>
      <c r="D1584" t="n">
        <v>20</v>
      </c>
      <c r="E1584" t="s">
        <v>36</v>
      </c>
      <c r="F1584" t="n">
        <v>3201</v>
      </c>
      <c r="G1584" t="s">
        <v>230</v>
      </c>
      <c r="H1584" t="s">
        <v>231</v>
      </c>
      <c r="I1584" t="n">
        <v>5</v>
      </c>
      <c r="J1584" t="n">
        <v>280</v>
      </c>
      <c r="K1584" t="s">
        <v>268</v>
      </c>
      <c r="L1584" t="n">
        <v>410</v>
      </c>
      <c r="M1584" t="n">
        <v>0.06</v>
      </c>
      <c r="N1584" t="n">
        <v>39.5</v>
      </c>
      <c r="O1584" t="s">
        <v>235</v>
      </c>
      <c r="P1584" t="s">
        <v>236</v>
      </c>
      <c r="Q1584" t="s">
        <v>237</v>
      </c>
      <c r="R1584" t="s">
        <v>231</v>
      </c>
      <c r="S1584" t="n">
        <v>5</v>
      </c>
    </row>
    <row r="1585" spans="1:19">
      <c r="A1585" s="1" t="n">
        <v>36860</v>
      </c>
      <c r="B1585" t="s">
        <v>227</v>
      </c>
      <c r="C1585" t="n">
        <v>49</v>
      </c>
      <c r="D1585" t="n">
        <v>20</v>
      </c>
      <c r="E1585" t="s">
        <v>36</v>
      </c>
      <c r="F1585" t="n">
        <v>3201</v>
      </c>
      <c r="G1585" t="s">
        <v>230</v>
      </c>
      <c r="H1585" t="s">
        <v>231</v>
      </c>
      <c r="I1585" t="n">
        <v>5</v>
      </c>
      <c r="J1585" t="n">
        <v>280</v>
      </c>
      <c r="K1585" t="s">
        <v>268</v>
      </c>
      <c r="L1585" t="n">
        <v>200</v>
      </c>
      <c r="M1585" t="n">
        <v>0.06</v>
      </c>
      <c r="N1585" t="n">
        <v>39.5</v>
      </c>
      <c r="O1585" t="s">
        <v>235</v>
      </c>
      <c r="P1585" t="s">
        <v>236</v>
      </c>
      <c r="Q1585" t="s">
        <v>237</v>
      </c>
      <c r="R1585" t="s">
        <v>231</v>
      </c>
      <c r="S1585" t="n">
        <v>5</v>
      </c>
    </row>
    <row r="1586" spans="1:19">
      <c r="A1586" s="1" t="n">
        <v>36860</v>
      </c>
      <c r="B1586" t="s">
        <v>227</v>
      </c>
      <c r="C1586" t="n">
        <v>50</v>
      </c>
      <c r="D1586" t="n">
        <v>20</v>
      </c>
      <c r="E1586" t="s">
        <v>36</v>
      </c>
      <c r="F1586" t="n">
        <v>3201</v>
      </c>
      <c r="G1586" t="s">
        <v>230</v>
      </c>
      <c r="H1586" t="s">
        <v>231</v>
      </c>
      <c r="I1586" t="n">
        <v>5</v>
      </c>
      <c r="J1586" t="n">
        <v>580</v>
      </c>
      <c r="K1586" t="s">
        <v>262</v>
      </c>
      <c r="L1586" t="n">
        <v>103</v>
      </c>
      <c r="M1586" t="n">
        <v>0.07000000000000001</v>
      </c>
      <c r="N1586" t="n">
        <v>45.3</v>
      </c>
      <c r="O1586" t="s">
        <v>235</v>
      </c>
      <c r="P1586" t="s">
        <v>236</v>
      </c>
      <c r="Q1586" t="s">
        <v>237</v>
      </c>
      <c r="R1586" t="s">
        <v>231</v>
      </c>
      <c r="S1586" t="n">
        <v>5</v>
      </c>
    </row>
    <row r="1587" spans="1:19">
      <c r="A1587" s="1" t="n">
        <v>36860</v>
      </c>
      <c r="B1587" t="s">
        <v>227</v>
      </c>
      <c r="C1587" t="n">
        <v>51</v>
      </c>
      <c r="D1587" t="n">
        <v>20</v>
      </c>
      <c r="E1587" t="s">
        <v>36</v>
      </c>
      <c r="F1587" t="n">
        <v>3201</v>
      </c>
      <c r="G1587" t="s">
        <v>230</v>
      </c>
      <c r="H1587" t="s">
        <v>231</v>
      </c>
      <c r="I1587" t="n">
        <v>5</v>
      </c>
      <c r="J1587" t="n">
        <v>458</v>
      </c>
      <c r="K1587" t="s">
        <v>234</v>
      </c>
      <c r="L1587" t="n">
        <v>302</v>
      </c>
      <c r="M1587" t="n">
        <v>0.08</v>
      </c>
      <c r="N1587" t="n">
        <v>32</v>
      </c>
      <c r="O1587" t="s">
        <v>235</v>
      </c>
      <c r="P1587" t="s">
        <v>236</v>
      </c>
      <c r="Q1587" t="s">
        <v>237</v>
      </c>
      <c r="R1587" t="s">
        <v>231</v>
      </c>
      <c r="S1587" t="n">
        <v>5</v>
      </c>
    </row>
    <row r="1588" spans="1:19">
      <c r="A1588" s="1" t="n">
        <v>36860</v>
      </c>
      <c r="B1588" t="s">
        <v>227</v>
      </c>
      <c r="C1588" t="n">
        <v>52</v>
      </c>
      <c r="D1588" t="n">
        <v>20</v>
      </c>
      <c r="E1588" t="s">
        <v>36</v>
      </c>
      <c r="F1588" t="n">
        <v>3201</v>
      </c>
      <c r="G1588" t="s">
        <v>230</v>
      </c>
      <c r="H1588" t="s">
        <v>231</v>
      </c>
      <c r="I1588" t="n">
        <v>5</v>
      </c>
      <c r="J1588" t="n">
        <v>875</v>
      </c>
      <c r="K1588" t="s">
        <v>348</v>
      </c>
      <c r="L1588" t="n">
        <v>423</v>
      </c>
      <c r="M1588" t="n">
        <v>0.05</v>
      </c>
      <c r="N1588" t="n">
        <v>41.8</v>
      </c>
      <c r="O1588" t="s">
        <v>235</v>
      </c>
      <c r="P1588" t="s">
        <v>236</v>
      </c>
      <c r="Q1588" t="s">
        <v>237</v>
      </c>
      <c r="R1588" t="s">
        <v>231</v>
      </c>
      <c r="S1588" t="n">
        <v>5</v>
      </c>
    </row>
    <row r="1589" spans="1:19">
      <c r="A1589" s="1" t="n">
        <v>36860</v>
      </c>
      <c r="B1589" t="s">
        <v>227</v>
      </c>
      <c r="C1589" t="n">
        <v>60</v>
      </c>
      <c r="D1589" t="n">
        <v>213</v>
      </c>
      <c r="E1589" t="s">
        <v>239</v>
      </c>
      <c r="F1589" t="n">
        <v>3201</v>
      </c>
      <c r="G1589" t="s">
        <v>230</v>
      </c>
      <c r="H1589" t="s">
        <v>231</v>
      </c>
      <c r="I1589" t="n">
        <v>5</v>
      </c>
      <c r="J1589" t="n">
        <v>515</v>
      </c>
      <c r="K1589" t="s">
        <v>247</v>
      </c>
      <c r="L1589" t="n">
        <v>12</v>
      </c>
      <c r="M1589" t="n">
        <v>0</v>
      </c>
      <c r="N1589" t="n">
        <v>0</v>
      </c>
    </row>
    <row r="1590" spans="1:19">
      <c r="A1590" s="1" t="n">
        <v>36860</v>
      </c>
      <c r="B1590" t="s">
        <v>325</v>
      </c>
      <c r="C1590" t="n">
        <v>632</v>
      </c>
      <c r="D1590" t="n">
        <v>152</v>
      </c>
      <c r="E1590" t="s">
        <v>345</v>
      </c>
      <c r="F1590" t="n">
        <v>3201</v>
      </c>
      <c r="G1590" t="s">
        <v>230</v>
      </c>
      <c r="H1590" t="s">
        <v>231</v>
      </c>
      <c r="I1590" t="n">
        <v>5</v>
      </c>
      <c r="J1590" t="n">
        <v>260</v>
      </c>
      <c r="K1590" t="s">
        <v>266</v>
      </c>
      <c r="L1590" t="n">
        <v>70</v>
      </c>
      <c r="M1590" t="n">
        <v>0</v>
      </c>
      <c r="N1590" t="n">
        <v>0</v>
      </c>
    </row>
    <row r="1591" spans="1:19">
      <c r="A1591" s="1" t="n">
        <v>36860</v>
      </c>
      <c r="B1591" t="s">
        <v>325</v>
      </c>
      <c r="C1591" t="n">
        <v>633</v>
      </c>
      <c r="D1591" t="n">
        <v>152</v>
      </c>
      <c r="E1591" t="s">
        <v>345</v>
      </c>
      <c r="F1591" t="n">
        <v>3201</v>
      </c>
      <c r="G1591" t="s">
        <v>230</v>
      </c>
      <c r="H1591" t="s">
        <v>231</v>
      </c>
      <c r="I1591" t="n">
        <v>5</v>
      </c>
      <c r="J1591" t="n">
        <v>515</v>
      </c>
      <c r="K1591" t="s">
        <v>247</v>
      </c>
      <c r="L1591" t="n">
        <v>219</v>
      </c>
      <c r="M1591" t="n">
        <v>0</v>
      </c>
      <c r="N1591" t="n">
        <v>0</v>
      </c>
    </row>
    <row r="1592" spans="1:19">
      <c r="A1592" s="1" t="n">
        <v>36860</v>
      </c>
      <c r="B1592" t="s">
        <v>325</v>
      </c>
      <c r="C1592" t="n">
        <v>634</v>
      </c>
      <c r="D1592" t="n">
        <v>461</v>
      </c>
      <c r="E1592" t="s">
        <v>327</v>
      </c>
      <c r="F1592" t="n">
        <v>3201</v>
      </c>
      <c r="G1592" t="s">
        <v>230</v>
      </c>
      <c r="H1592" t="s">
        <v>231</v>
      </c>
      <c r="I1592" t="n">
        <v>5</v>
      </c>
      <c r="J1592" t="n">
        <v>795</v>
      </c>
      <c r="K1592" t="s">
        <v>249</v>
      </c>
      <c r="L1592" t="n">
        <v>6</v>
      </c>
      <c r="M1592" t="n">
        <v>0</v>
      </c>
      <c r="N1592" t="n">
        <v>0</v>
      </c>
    </row>
    <row r="1593" spans="1:19">
      <c r="A1593" s="1" t="n">
        <v>36860</v>
      </c>
      <c r="B1593" t="s">
        <v>333</v>
      </c>
      <c r="C1593" t="n">
        <v>1</v>
      </c>
      <c r="D1593" t="n">
        <v>20</v>
      </c>
      <c r="E1593" t="s">
        <v>36</v>
      </c>
      <c r="F1593" t="n">
        <v>3201</v>
      </c>
      <c r="G1593" t="s">
        <v>230</v>
      </c>
      <c r="H1593" t="s">
        <v>231</v>
      </c>
      <c r="I1593" t="n">
        <v>5</v>
      </c>
      <c r="J1593" t="n">
        <v>580</v>
      </c>
      <c r="K1593" t="s">
        <v>262</v>
      </c>
      <c r="L1593" t="n">
        <v>217</v>
      </c>
      <c r="M1593" t="n">
        <v>0.02</v>
      </c>
      <c r="N1593" t="n">
        <v>45.2</v>
      </c>
      <c r="O1593" t="s">
        <v>333</v>
      </c>
      <c r="P1593" t="s">
        <v>270</v>
      </c>
      <c r="Q1593" t="s">
        <v>237</v>
      </c>
      <c r="R1593" t="s">
        <v>231</v>
      </c>
      <c r="S1593" t="n">
        <v>5</v>
      </c>
    </row>
    <row r="1594" spans="1:19">
      <c r="A1594" s="1" t="n">
        <v>36860</v>
      </c>
      <c r="B1594" t="s">
        <v>333</v>
      </c>
      <c r="C1594" t="n">
        <v>2</v>
      </c>
      <c r="D1594" t="n">
        <v>20</v>
      </c>
      <c r="E1594" t="s">
        <v>36</v>
      </c>
      <c r="F1594" t="n">
        <v>3201</v>
      </c>
      <c r="G1594" t="s">
        <v>230</v>
      </c>
      <c r="H1594" t="s">
        <v>231</v>
      </c>
      <c r="I1594" t="n">
        <v>5</v>
      </c>
      <c r="J1594" t="n">
        <v>458</v>
      </c>
      <c r="K1594" t="s">
        <v>234</v>
      </c>
      <c r="L1594" t="n">
        <v>360</v>
      </c>
      <c r="M1594" t="n">
        <v>0.23</v>
      </c>
      <c r="N1594" t="n">
        <v>20.3</v>
      </c>
      <c r="O1594" t="s">
        <v>333</v>
      </c>
      <c r="P1594" t="s">
        <v>270</v>
      </c>
      <c r="Q1594" t="s">
        <v>237</v>
      </c>
      <c r="R1594" t="s">
        <v>231</v>
      </c>
      <c r="S1594" t="n">
        <v>5</v>
      </c>
    </row>
    <row r="1595" spans="1:19">
      <c r="A1595" s="1" t="n">
        <v>36860</v>
      </c>
      <c r="B1595" t="s">
        <v>333</v>
      </c>
      <c r="C1595" t="n">
        <v>3</v>
      </c>
      <c r="D1595" t="n">
        <v>20</v>
      </c>
      <c r="E1595" t="s">
        <v>36</v>
      </c>
      <c r="F1595" t="n">
        <v>3201</v>
      </c>
      <c r="G1595" t="s">
        <v>230</v>
      </c>
      <c r="H1595" t="s">
        <v>231</v>
      </c>
      <c r="I1595" t="n">
        <v>5</v>
      </c>
      <c r="J1595" t="n">
        <v>940</v>
      </c>
      <c r="K1595" t="s">
        <v>241</v>
      </c>
      <c r="L1595" t="n">
        <v>403</v>
      </c>
      <c r="M1595" t="n">
        <v>1.18</v>
      </c>
      <c r="N1595" t="n">
        <v>29.1</v>
      </c>
      <c r="O1595" t="s">
        <v>333</v>
      </c>
      <c r="P1595" t="s">
        <v>270</v>
      </c>
      <c r="Q1595" t="s">
        <v>237</v>
      </c>
      <c r="R1595" t="s">
        <v>231</v>
      </c>
      <c r="S1595" t="n">
        <v>5</v>
      </c>
    </row>
    <row r="1596" spans="1:19">
      <c r="A1596" s="1" t="n">
        <v>36891</v>
      </c>
      <c r="B1596" t="s">
        <v>227</v>
      </c>
      <c r="C1596" t="n">
        <v>57</v>
      </c>
      <c r="D1596" t="n">
        <v>20</v>
      </c>
      <c r="E1596" t="s">
        <v>36</v>
      </c>
      <c r="F1596" t="n">
        <v>3201</v>
      </c>
      <c r="G1596" t="s">
        <v>230</v>
      </c>
      <c r="H1596" t="s">
        <v>231</v>
      </c>
      <c r="I1596" t="n">
        <v>5</v>
      </c>
      <c r="J1596" t="n">
        <v>280</v>
      </c>
      <c r="K1596" t="s">
        <v>268</v>
      </c>
      <c r="L1596" t="n">
        <v>620</v>
      </c>
      <c r="M1596" t="n">
        <v>0.06</v>
      </c>
      <c r="N1596" t="n">
        <v>39.4</v>
      </c>
      <c r="O1596" t="s">
        <v>235</v>
      </c>
      <c r="P1596" t="s">
        <v>236</v>
      </c>
      <c r="Q1596" t="s">
        <v>237</v>
      </c>
      <c r="R1596" t="s">
        <v>231</v>
      </c>
      <c r="S1596" t="n">
        <v>5</v>
      </c>
    </row>
    <row r="1597" spans="1:19">
      <c r="A1597" s="1" t="n">
        <v>36891</v>
      </c>
      <c r="B1597" t="s">
        <v>227</v>
      </c>
      <c r="C1597" t="n">
        <v>58</v>
      </c>
      <c r="D1597" t="n">
        <v>20</v>
      </c>
      <c r="E1597" t="s">
        <v>36</v>
      </c>
      <c r="F1597" t="n">
        <v>3201</v>
      </c>
      <c r="G1597" t="s">
        <v>230</v>
      </c>
      <c r="H1597" t="s">
        <v>231</v>
      </c>
      <c r="I1597" t="n">
        <v>5</v>
      </c>
      <c r="J1597" t="n">
        <v>280</v>
      </c>
      <c r="K1597" t="s">
        <v>268</v>
      </c>
      <c r="L1597" t="n">
        <v>598</v>
      </c>
      <c r="M1597" t="n">
        <v>0.06</v>
      </c>
      <c r="N1597" t="n">
        <v>39.4</v>
      </c>
      <c r="O1597" t="s">
        <v>235</v>
      </c>
      <c r="P1597" t="s">
        <v>236</v>
      </c>
      <c r="Q1597" t="s">
        <v>237</v>
      </c>
      <c r="R1597" t="s">
        <v>231</v>
      </c>
      <c r="S1597" t="n">
        <v>5</v>
      </c>
    </row>
    <row r="1598" spans="1:19">
      <c r="A1598" s="1" t="n">
        <v>36891</v>
      </c>
      <c r="B1598" t="s">
        <v>227</v>
      </c>
      <c r="C1598" t="n">
        <v>67</v>
      </c>
      <c r="D1598" t="n">
        <v>508</v>
      </c>
      <c r="E1598" t="s">
        <v>258</v>
      </c>
      <c r="F1598" t="n">
        <v>3201</v>
      </c>
      <c r="G1598" t="s">
        <v>230</v>
      </c>
      <c r="H1598" t="s">
        <v>231</v>
      </c>
      <c r="I1598" t="n">
        <v>5</v>
      </c>
      <c r="J1598" t="n">
        <v>458</v>
      </c>
      <c r="K1598" t="s">
        <v>234</v>
      </c>
      <c r="L1598" t="n">
        <v>109</v>
      </c>
      <c r="M1598" t="n">
        <v>0.17</v>
      </c>
      <c r="N1598" t="n">
        <v>0</v>
      </c>
    </row>
    <row r="1599" spans="1:19">
      <c r="A1599" s="1" t="n">
        <v>36891</v>
      </c>
      <c r="B1599" t="s">
        <v>227</v>
      </c>
      <c r="C1599" t="n">
        <v>622</v>
      </c>
      <c r="D1599" t="n">
        <v>216</v>
      </c>
      <c r="E1599" t="s">
        <v>289</v>
      </c>
      <c r="F1599" t="n">
        <v>3201</v>
      </c>
      <c r="G1599" t="s">
        <v>230</v>
      </c>
      <c r="H1599" t="s">
        <v>231</v>
      </c>
      <c r="I1599" t="n">
        <v>5</v>
      </c>
      <c r="J1599" t="n">
        <v>515</v>
      </c>
      <c r="K1599" t="s">
        <v>247</v>
      </c>
      <c r="L1599" t="n">
        <v>294</v>
      </c>
      <c r="M1599" t="n">
        <v>0</v>
      </c>
      <c r="N1599" t="n">
        <v>0</v>
      </c>
    </row>
    <row r="1600" spans="1:19">
      <c r="A1600" s="1" t="n">
        <v>36891</v>
      </c>
      <c r="B1600" t="s">
        <v>242</v>
      </c>
      <c r="C1600" t="n">
        <v>1</v>
      </c>
      <c r="D1600" t="n">
        <v>216</v>
      </c>
      <c r="E1600" t="s">
        <v>289</v>
      </c>
      <c r="F1600" t="n">
        <v>3201</v>
      </c>
      <c r="G1600" t="s">
        <v>230</v>
      </c>
      <c r="H1600" t="s">
        <v>231</v>
      </c>
      <c r="I1600" t="n">
        <v>5</v>
      </c>
      <c r="J1600" t="n">
        <v>515</v>
      </c>
      <c r="K1600" t="s">
        <v>247</v>
      </c>
      <c r="L1600" t="n">
        <v>321</v>
      </c>
      <c r="M1600" t="n">
        <v>0</v>
      </c>
      <c r="N1600" t="n">
        <v>0</v>
      </c>
    </row>
    <row r="1601" spans="1:19">
      <c r="A1601" s="1" t="n">
        <v>36891</v>
      </c>
      <c r="B1601" t="s">
        <v>242</v>
      </c>
      <c r="C1601" t="n">
        <v>2</v>
      </c>
      <c r="D1601" t="n">
        <v>216</v>
      </c>
      <c r="E1601" t="s">
        <v>289</v>
      </c>
      <c r="F1601" t="n">
        <v>3201</v>
      </c>
      <c r="G1601" t="s">
        <v>230</v>
      </c>
      <c r="H1601" t="s">
        <v>231</v>
      </c>
      <c r="I1601" t="n">
        <v>5</v>
      </c>
      <c r="J1601" t="n">
        <v>785</v>
      </c>
      <c r="K1601" t="s">
        <v>280</v>
      </c>
      <c r="L1601" t="n">
        <v>294</v>
      </c>
      <c r="M1601" t="n">
        <v>0</v>
      </c>
      <c r="N1601" t="n">
        <v>0</v>
      </c>
    </row>
    <row r="1602" spans="1:19">
      <c r="A1602" s="1" t="n">
        <v>36891</v>
      </c>
      <c r="B1602" t="s">
        <v>333</v>
      </c>
      <c r="C1602" t="n">
        <v>1</v>
      </c>
      <c r="D1602" t="n">
        <v>20</v>
      </c>
      <c r="E1602" t="s">
        <v>36</v>
      </c>
      <c r="F1602" t="n">
        <v>3201</v>
      </c>
      <c r="G1602" t="s">
        <v>230</v>
      </c>
      <c r="H1602" t="s">
        <v>231</v>
      </c>
      <c r="I1602" t="n">
        <v>5</v>
      </c>
      <c r="J1602" t="n">
        <v>580</v>
      </c>
      <c r="K1602" t="s">
        <v>262</v>
      </c>
      <c r="L1602" t="n">
        <v>703</v>
      </c>
      <c r="M1602" t="n">
        <v>0.06</v>
      </c>
      <c r="N1602" t="n">
        <v>44.8</v>
      </c>
      <c r="O1602" t="s">
        <v>333</v>
      </c>
      <c r="P1602" t="s">
        <v>270</v>
      </c>
      <c r="Q1602" t="s">
        <v>237</v>
      </c>
      <c r="R1602" t="s">
        <v>231</v>
      </c>
      <c r="S1602" t="n">
        <v>5</v>
      </c>
    </row>
    <row r="1603" spans="1:19">
      <c r="A1603" s="1" t="n">
        <v>36891</v>
      </c>
      <c r="B1603" t="s">
        <v>333</v>
      </c>
      <c r="C1603" t="n">
        <v>2</v>
      </c>
      <c r="D1603" t="n">
        <v>20</v>
      </c>
      <c r="E1603" t="s">
        <v>36</v>
      </c>
      <c r="F1603" t="n">
        <v>3201</v>
      </c>
      <c r="G1603" t="s">
        <v>230</v>
      </c>
      <c r="H1603" t="s">
        <v>231</v>
      </c>
      <c r="I1603" t="n">
        <v>5</v>
      </c>
      <c r="J1603" t="n">
        <v>458</v>
      </c>
      <c r="K1603" t="s">
        <v>234</v>
      </c>
      <c r="L1603" t="n">
        <v>439</v>
      </c>
      <c r="M1603" t="n">
        <v>0.21</v>
      </c>
      <c r="N1603" t="n">
        <v>20.4</v>
      </c>
      <c r="O1603" t="s">
        <v>333</v>
      </c>
      <c r="P1603" t="s">
        <v>270</v>
      </c>
      <c r="Q1603" t="s">
        <v>237</v>
      </c>
      <c r="R1603" t="s">
        <v>231</v>
      </c>
      <c r="S1603" t="n">
        <v>5</v>
      </c>
    </row>
    <row r="1604" spans="1:19">
      <c r="A1604" s="1" t="n">
        <v>36891</v>
      </c>
      <c r="B1604" t="s">
        <v>333</v>
      </c>
      <c r="C1604" t="n">
        <v>3</v>
      </c>
      <c r="D1604" t="n">
        <v>20</v>
      </c>
      <c r="E1604" t="s">
        <v>36</v>
      </c>
      <c r="F1604" t="n">
        <v>3201</v>
      </c>
      <c r="G1604" t="s">
        <v>230</v>
      </c>
      <c r="H1604" t="s">
        <v>231</v>
      </c>
      <c r="I1604" t="n">
        <v>5</v>
      </c>
      <c r="J1604" t="n">
        <v>160</v>
      </c>
      <c r="K1604" t="s">
        <v>278</v>
      </c>
      <c r="L1604" t="n">
        <v>412</v>
      </c>
      <c r="M1604" t="n">
        <v>0.03</v>
      </c>
      <c r="N1604" t="n">
        <v>45.8</v>
      </c>
      <c r="O1604" t="s">
        <v>333</v>
      </c>
      <c r="P1604" t="s">
        <v>270</v>
      </c>
      <c r="Q1604" t="s">
        <v>237</v>
      </c>
      <c r="R1604" t="s">
        <v>231</v>
      </c>
      <c r="S1604" t="n">
        <v>5</v>
      </c>
    </row>
    <row r="1605" spans="1:19">
      <c r="A1605" s="1" t="n">
        <v>36891</v>
      </c>
      <c r="B1605" t="s">
        <v>333</v>
      </c>
      <c r="C1605" t="n">
        <v>4</v>
      </c>
      <c r="D1605" t="n">
        <v>20</v>
      </c>
      <c r="E1605" t="s">
        <v>36</v>
      </c>
      <c r="F1605" t="n">
        <v>3201</v>
      </c>
      <c r="G1605" t="s">
        <v>230</v>
      </c>
      <c r="H1605" t="s">
        <v>231</v>
      </c>
      <c r="I1605" t="n">
        <v>5</v>
      </c>
      <c r="J1605" t="n">
        <v>458</v>
      </c>
      <c r="K1605" t="s">
        <v>234</v>
      </c>
      <c r="L1605" t="n">
        <v>362</v>
      </c>
      <c r="M1605" t="n">
        <v>0.22</v>
      </c>
      <c r="N1605" t="n">
        <v>20.5</v>
      </c>
      <c r="O1605" t="s">
        <v>333</v>
      </c>
      <c r="P1605" t="s">
        <v>270</v>
      </c>
      <c r="Q1605" t="s">
        <v>237</v>
      </c>
      <c r="R1605" t="s">
        <v>231</v>
      </c>
      <c r="S1605" t="n">
        <v>5</v>
      </c>
    </row>
    <row r="1606" spans="1:19">
      <c r="A1606" s="1" t="n">
        <v>36891</v>
      </c>
      <c r="B1606" t="s">
        <v>333</v>
      </c>
      <c r="C1606" t="n">
        <v>5</v>
      </c>
      <c r="D1606" t="n">
        <v>20</v>
      </c>
      <c r="E1606" t="s">
        <v>36</v>
      </c>
      <c r="F1606" t="n">
        <v>3201</v>
      </c>
      <c r="G1606" t="s">
        <v>230</v>
      </c>
      <c r="H1606" t="s">
        <v>231</v>
      </c>
      <c r="I1606" t="n">
        <v>5</v>
      </c>
      <c r="J1606" t="n">
        <v>580</v>
      </c>
      <c r="K1606" t="s">
        <v>262</v>
      </c>
      <c r="L1606" t="n">
        <v>323</v>
      </c>
      <c r="M1606" t="n">
        <v>0.03</v>
      </c>
      <c r="N1606" t="n">
        <v>45.6</v>
      </c>
      <c r="O1606" t="s">
        <v>333</v>
      </c>
      <c r="P1606" t="s">
        <v>270</v>
      </c>
      <c r="Q1606" t="s">
        <v>237</v>
      </c>
      <c r="R1606" t="s">
        <v>231</v>
      </c>
      <c r="S1606" t="n">
        <v>5</v>
      </c>
    </row>
    <row r="1607" spans="1:19">
      <c r="A1607" s="1" t="n">
        <v>36891</v>
      </c>
      <c r="B1607" t="s">
        <v>333</v>
      </c>
      <c r="C1607" t="n">
        <v>6</v>
      </c>
      <c r="D1607" t="n">
        <v>20</v>
      </c>
      <c r="E1607" t="s">
        <v>36</v>
      </c>
      <c r="F1607" t="n">
        <v>3201</v>
      </c>
      <c r="G1607" t="s">
        <v>230</v>
      </c>
      <c r="H1607" t="s">
        <v>231</v>
      </c>
      <c r="I1607" t="n">
        <v>5</v>
      </c>
      <c r="J1607" t="n">
        <v>160</v>
      </c>
      <c r="K1607" t="s">
        <v>278</v>
      </c>
      <c r="L1607" t="n">
        <v>240</v>
      </c>
      <c r="M1607" t="n">
        <v>0.03</v>
      </c>
      <c r="N1607" t="n">
        <v>36.8</v>
      </c>
      <c r="O1607" t="s">
        <v>333</v>
      </c>
      <c r="P1607" t="s">
        <v>270</v>
      </c>
      <c r="Q1607" t="s">
        <v>237</v>
      </c>
      <c r="R1607" t="s">
        <v>231</v>
      </c>
      <c r="S1607" t="n">
        <v>5</v>
      </c>
    </row>
    <row r="1608" spans="1:19">
      <c r="A1608" s="1" t="n">
        <v>36891</v>
      </c>
      <c r="B1608" t="s">
        <v>333</v>
      </c>
      <c r="C1608" t="n">
        <v>7</v>
      </c>
      <c r="D1608" t="n">
        <v>20</v>
      </c>
      <c r="E1608" t="s">
        <v>36</v>
      </c>
      <c r="F1608" t="n">
        <v>3201</v>
      </c>
      <c r="G1608" t="s">
        <v>230</v>
      </c>
      <c r="H1608" t="s">
        <v>231</v>
      </c>
      <c r="I1608" t="n">
        <v>5</v>
      </c>
      <c r="J1608" t="n">
        <v>458</v>
      </c>
      <c r="K1608" t="s">
        <v>234</v>
      </c>
      <c r="L1608" t="n">
        <v>213</v>
      </c>
      <c r="M1608" t="n">
        <v>0.08</v>
      </c>
      <c r="N1608" t="n">
        <v>34.2</v>
      </c>
      <c r="O1608" t="s">
        <v>333</v>
      </c>
      <c r="P1608" t="s">
        <v>270</v>
      </c>
      <c r="Q1608" t="s">
        <v>237</v>
      </c>
      <c r="R1608" t="s">
        <v>231</v>
      </c>
      <c r="S1608" t="n">
        <v>5</v>
      </c>
    </row>
    <row r="1609" spans="1:19">
      <c r="A1609" s="1" t="n">
        <v>36892</v>
      </c>
      <c r="B1609" t="s">
        <v>227</v>
      </c>
      <c r="C1609" t="n">
        <v>50</v>
      </c>
      <c r="D1609" t="s">
        <v>228</v>
      </c>
      <c r="E1609" t="s">
        <v>351</v>
      </c>
      <c r="F1609" t="s">
        <v>229</v>
      </c>
      <c r="G1609" t="s">
        <v>352</v>
      </c>
      <c r="H1609" t="s">
        <v>237</v>
      </c>
      <c r="I1609" t="s">
        <v>353</v>
      </c>
      <c r="J1609" t="s">
        <v>354</v>
      </c>
      <c r="K1609" t="s">
        <v>348</v>
      </c>
      <c r="L1609" t="n">
        <v>200</v>
      </c>
      <c r="M1609" t="n">
        <v>0.05</v>
      </c>
      <c r="N1609" t="n">
        <v>40.8</v>
      </c>
      <c r="O1609" t="s">
        <v>235</v>
      </c>
      <c r="P1609" t="s">
        <v>236</v>
      </c>
      <c r="Q1609" t="s">
        <v>355</v>
      </c>
      <c r="R1609" t="s">
        <v>237</v>
      </c>
      <c r="S1609" t="s">
        <v>232</v>
      </c>
    </row>
    <row r="1610" spans="1:19">
      <c r="A1610" s="1" t="n">
        <v>36892</v>
      </c>
      <c r="B1610" t="s">
        <v>227</v>
      </c>
      <c r="C1610" t="n">
        <v>51</v>
      </c>
      <c r="D1610" t="s">
        <v>228</v>
      </c>
      <c r="E1610" t="s">
        <v>351</v>
      </c>
      <c r="F1610" t="s">
        <v>229</v>
      </c>
      <c r="G1610" t="s">
        <v>352</v>
      </c>
      <c r="H1610" t="s">
        <v>237</v>
      </c>
      <c r="I1610" t="s">
        <v>353</v>
      </c>
      <c r="J1610" t="s">
        <v>233</v>
      </c>
      <c r="K1610" t="s">
        <v>234</v>
      </c>
      <c r="L1610" t="n">
        <v>402</v>
      </c>
      <c r="M1610" t="n">
        <v>0.09</v>
      </c>
      <c r="N1610" t="n">
        <v>34.1</v>
      </c>
      <c r="O1610" t="s">
        <v>235</v>
      </c>
      <c r="P1610" t="s">
        <v>236</v>
      </c>
      <c r="Q1610" t="s">
        <v>355</v>
      </c>
      <c r="R1610" t="s">
        <v>237</v>
      </c>
      <c r="S1610" t="s">
        <v>232</v>
      </c>
    </row>
    <row r="1611" spans="1:19">
      <c r="A1611" s="1" t="n">
        <v>36892</v>
      </c>
      <c r="B1611" t="s">
        <v>227</v>
      </c>
      <c r="C1611" t="n">
        <v>52</v>
      </c>
      <c r="D1611" t="s">
        <v>228</v>
      </c>
      <c r="E1611" t="s">
        <v>351</v>
      </c>
      <c r="F1611" t="s">
        <v>229</v>
      </c>
      <c r="G1611" t="s">
        <v>352</v>
      </c>
      <c r="H1611" t="s">
        <v>237</v>
      </c>
      <c r="I1611" t="s">
        <v>353</v>
      </c>
      <c r="J1611" t="s">
        <v>233</v>
      </c>
      <c r="K1611" t="s">
        <v>234</v>
      </c>
      <c r="L1611" t="n">
        <v>81</v>
      </c>
      <c r="M1611" t="n">
        <v>0.2</v>
      </c>
      <c r="N1611" t="n">
        <v>20.7</v>
      </c>
      <c r="O1611" t="s">
        <v>235</v>
      </c>
      <c r="P1611" t="s">
        <v>236</v>
      </c>
      <c r="Q1611" t="s">
        <v>355</v>
      </c>
      <c r="R1611" t="s">
        <v>237</v>
      </c>
      <c r="S1611" t="s">
        <v>232</v>
      </c>
    </row>
    <row r="1612" spans="1:19">
      <c r="A1612" s="1" t="n">
        <v>36892</v>
      </c>
      <c r="B1612" t="s">
        <v>227</v>
      </c>
      <c r="C1612" t="n">
        <v>53</v>
      </c>
      <c r="D1612" t="s">
        <v>228</v>
      </c>
      <c r="E1612" t="s">
        <v>351</v>
      </c>
      <c r="F1612" t="s">
        <v>229</v>
      </c>
      <c r="G1612" t="s">
        <v>352</v>
      </c>
      <c r="H1612" t="s">
        <v>237</v>
      </c>
      <c r="I1612" t="s">
        <v>353</v>
      </c>
      <c r="J1612" t="s">
        <v>354</v>
      </c>
      <c r="K1612" t="s">
        <v>348</v>
      </c>
      <c r="L1612" t="n">
        <v>299</v>
      </c>
      <c r="M1612" t="n">
        <v>0.05</v>
      </c>
      <c r="N1612" t="n">
        <v>41.6</v>
      </c>
      <c r="O1612" t="s">
        <v>235</v>
      </c>
      <c r="P1612" t="s">
        <v>236</v>
      </c>
      <c r="Q1612" t="s">
        <v>355</v>
      </c>
      <c r="R1612" t="s">
        <v>237</v>
      </c>
      <c r="S1612" t="s">
        <v>232</v>
      </c>
    </row>
    <row r="1613" spans="1:19">
      <c r="A1613" s="1" t="n">
        <v>36892</v>
      </c>
      <c r="B1613" t="s">
        <v>227</v>
      </c>
      <c r="C1613" t="n">
        <v>54</v>
      </c>
      <c r="D1613" t="s">
        <v>228</v>
      </c>
      <c r="E1613" t="s">
        <v>351</v>
      </c>
      <c r="F1613" t="s">
        <v>229</v>
      </c>
      <c r="G1613" t="s">
        <v>352</v>
      </c>
      <c r="H1613" t="s">
        <v>237</v>
      </c>
      <c r="I1613" t="s">
        <v>353</v>
      </c>
      <c r="J1613" t="s">
        <v>233</v>
      </c>
      <c r="K1613" t="s">
        <v>234</v>
      </c>
      <c r="L1613" t="n">
        <v>130</v>
      </c>
      <c r="M1613" t="n">
        <v>0.09</v>
      </c>
      <c r="N1613" t="n">
        <v>33.8</v>
      </c>
      <c r="O1613" t="s">
        <v>235</v>
      </c>
      <c r="P1613" t="s">
        <v>236</v>
      </c>
      <c r="Q1613" t="s">
        <v>355</v>
      </c>
      <c r="R1613" t="s">
        <v>237</v>
      </c>
      <c r="S1613" t="s">
        <v>232</v>
      </c>
    </row>
    <row r="1614" spans="1:19">
      <c r="A1614" s="1" t="n">
        <v>36892</v>
      </c>
      <c r="B1614" t="s">
        <v>227</v>
      </c>
      <c r="C1614" t="n">
        <v>55</v>
      </c>
      <c r="D1614" t="s">
        <v>228</v>
      </c>
      <c r="E1614" t="s">
        <v>351</v>
      </c>
      <c r="F1614" t="s">
        <v>229</v>
      </c>
      <c r="G1614" t="s">
        <v>352</v>
      </c>
      <c r="H1614" t="s">
        <v>237</v>
      </c>
      <c r="I1614" t="s">
        <v>353</v>
      </c>
      <c r="J1614" t="s">
        <v>267</v>
      </c>
      <c r="K1614" t="s">
        <v>356</v>
      </c>
      <c r="L1614" t="n">
        <v>323</v>
      </c>
      <c r="M1614" t="n">
        <v>0.06</v>
      </c>
      <c r="N1614" t="n">
        <v>39.6</v>
      </c>
      <c r="O1614" t="s">
        <v>235</v>
      </c>
      <c r="P1614" t="s">
        <v>236</v>
      </c>
      <c r="Q1614" t="s">
        <v>355</v>
      </c>
      <c r="R1614" t="s">
        <v>237</v>
      </c>
      <c r="S1614" t="s">
        <v>232</v>
      </c>
    </row>
    <row r="1615" spans="1:19">
      <c r="A1615" s="1" t="n">
        <v>36892</v>
      </c>
      <c r="B1615" t="s">
        <v>227</v>
      </c>
      <c r="C1615" t="n">
        <v>56</v>
      </c>
      <c r="D1615" t="s">
        <v>228</v>
      </c>
      <c r="E1615" t="s">
        <v>351</v>
      </c>
      <c r="F1615" t="s">
        <v>229</v>
      </c>
      <c r="G1615" t="s">
        <v>352</v>
      </c>
      <c r="H1615" t="s">
        <v>237</v>
      </c>
      <c r="I1615" t="s">
        <v>353</v>
      </c>
      <c r="J1615" t="s">
        <v>267</v>
      </c>
      <c r="K1615" t="s">
        <v>356</v>
      </c>
      <c r="L1615" t="n">
        <v>300</v>
      </c>
      <c r="M1615" t="n">
        <v>0.06</v>
      </c>
      <c r="N1615" t="n">
        <v>39.6</v>
      </c>
      <c r="O1615" t="s">
        <v>235</v>
      </c>
      <c r="P1615" t="s">
        <v>236</v>
      </c>
      <c r="Q1615" t="s">
        <v>355</v>
      </c>
      <c r="R1615" t="s">
        <v>237</v>
      </c>
      <c r="S1615" t="s">
        <v>232</v>
      </c>
    </row>
    <row r="1616" spans="1:19">
      <c r="A1616" s="1" t="n">
        <v>36892</v>
      </c>
      <c r="B1616" t="s">
        <v>333</v>
      </c>
      <c r="C1616" t="n">
        <v>1</v>
      </c>
      <c r="D1616" t="s">
        <v>228</v>
      </c>
      <c r="E1616" t="s">
        <v>351</v>
      </c>
      <c r="F1616" t="s">
        <v>229</v>
      </c>
      <c r="G1616" t="s">
        <v>352</v>
      </c>
      <c r="H1616" t="s">
        <v>237</v>
      </c>
      <c r="I1616" t="s">
        <v>353</v>
      </c>
      <c r="J1616" t="s">
        <v>277</v>
      </c>
      <c r="K1616" t="s">
        <v>278</v>
      </c>
      <c r="L1616" t="n">
        <v>650</v>
      </c>
      <c r="M1616" t="n">
        <v>0.03</v>
      </c>
      <c r="N1616" t="n">
        <v>47.8</v>
      </c>
      <c r="O1616" t="s">
        <v>333</v>
      </c>
      <c r="P1616" t="s">
        <v>270</v>
      </c>
      <c r="Q1616" t="s">
        <v>355</v>
      </c>
      <c r="R1616" t="s">
        <v>237</v>
      </c>
      <c r="S1616" t="s">
        <v>232</v>
      </c>
    </row>
    <row r="1617" spans="1:19">
      <c r="A1617" s="1" t="n">
        <v>36892</v>
      </c>
      <c r="B1617" t="s">
        <v>333</v>
      </c>
      <c r="C1617" t="n">
        <v>2</v>
      </c>
      <c r="D1617" t="s">
        <v>228</v>
      </c>
      <c r="E1617" t="s">
        <v>351</v>
      </c>
      <c r="F1617" t="s">
        <v>229</v>
      </c>
      <c r="G1617" t="s">
        <v>352</v>
      </c>
      <c r="H1617" t="s">
        <v>237</v>
      </c>
      <c r="I1617" t="s">
        <v>353</v>
      </c>
      <c r="J1617" t="s">
        <v>267</v>
      </c>
      <c r="K1617" t="s">
        <v>356</v>
      </c>
      <c r="L1617" t="n">
        <v>406</v>
      </c>
      <c r="M1617" t="n">
        <v>0.24</v>
      </c>
      <c r="N1617" t="n">
        <v>21.8</v>
      </c>
      <c r="O1617" t="s">
        <v>333</v>
      </c>
      <c r="P1617" t="s">
        <v>270</v>
      </c>
      <c r="Q1617" t="s">
        <v>355</v>
      </c>
      <c r="R1617" t="s">
        <v>237</v>
      </c>
      <c r="S1617" t="s">
        <v>232</v>
      </c>
    </row>
    <row r="1618" spans="1:19">
      <c r="A1618" s="1" t="n">
        <v>36892</v>
      </c>
      <c r="B1618" t="s">
        <v>333</v>
      </c>
      <c r="C1618" t="n">
        <v>3</v>
      </c>
      <c r="D1618" t="s">
        <v>228</v>
      </c>
      <c r="E1618" t="s">
        <v>351</v>
      </c>
      <c r="F1618" t="s">
        <v>229</v>
      </c>
      <c r="G1618" t="s">
        <v>352</v>
      </c>
      <c r="H1618" t="s">
        <v>237</v>
      </c>
      <c r="I1618" t="s">
        <v>353</v>
      </c>
      <c r="J1618" t="s">
        <v>292</v>
      </c>
      <c r="K1618" t="s">
        <v>293</v>
      </c>
      <c r="L1618" t="n">
        <v>203</v>
      </c>
      <c r="M1618" t="n">
        <v>0.06</v>
      </c>
      <c r="N1618" t="n">
        <v>42.4</v>
      </c>
      <c r="O1618" t="s">
        <v>333</v>
      </c>
      <c r="P1618" t="s">
        <v>270</v>
      </c>
      <c r="Q1618" t="s">
        <v>355</v>
      </c>
      <c r="R1618" t="s">
        <v>237</v>
      </c>
      <c r="S1618" t="s">
        <v>232</v>
      </c>
    </row>
    <row r="1619" spans="1:19">
      <c r="A1619" s="1" t="n">
        <v>36892</v>
      </c>
      <c r="B1619" t="s">
        <v>242</v>
      </c>
      <c r="C1619" t="n">
        <v>1</v>
      </c>
      <c r="D1619" t="s">
        <v>288</v>
      </c>
      <c r="E1619" t="s">
        <v>357</v>
      </c>
      <c r="F1619" t="s">
        <v>229</v>
      </c>
      <c r="G1619" t="s">
        <v>352</v>
      </c>
      <c r="H1619" t="s">
        <v>237</v>
      </c>
      <c r="I1619" t="s">
        <v>353</v>
      </c>
      <c r="J1619" t="s">
        <v>358</v>
      </c>
      <c r="K1619" t="s">
        <v>359</v>
      </c>
      <c r="L1619" t="n">
        <v>308</v>
      </c>
      <c r="M1619" t="n">
        <v>0</v>
      </c>
      <c r="N1619" t="n">
        <v>0</v>
      </c>
    </row>
    <row r="1620" spans="1:19">
      <c r="A1620" s="1" t="n">
        <v>36923</v>
      </c>
      <c r="B1620" t="s">
        <v>227</v>
      </c>
      <c r="C1620" t="n">
        <v>38</v>
      </c>
      <c r="D1620" t="s">
        <v>228</v>
      </c>
      <c r="E1620" t="s">
        <v>351</v>
      </c>
      <c r="F1620" t="s">
        <v>229</v>
      </c>
      <c r="G1620" t="s">
        <v>352</v>
      </c>
      <c r="H1620" t="s">
        <v>237</v>
      </c>
      <c r="I1620" t="s">
        <v>353</v>
      </c>
      <c r="J1620" t="s">
        <v>233</v>
      </c>
      <c r="K1620" t="s">
        <v>234</v>
      </c>
      <c r="L1620" t="n">
        <v>165</v>
      </c>
      <c r="M1620" t="n">
        <v>0.09</v>
      </c>
      <c r="N1620" t="n">
        <v>34.3</v>
      </c>
      <c r="O1620" t="s">
        <v>235</v>
      </c>
      <c r="P1620" t="s">
        <v>236</v>
      </c>
      <c r="Q1620" t="s">
        <v>355</v>
      </c>
      <c r="R1620" t="s">
        <v>237</v>
      </c>
      <c r="S1620" t="s">
        <v>232</v>
      </c>
    </row>
    <row r="1621" spans="1:19">
      <c r="A1621" s="1" t="n">
        <v>36923</v>
      </c>
      <c r="B1621" t="s">
        <v>227</v>
      </c>
      <c r="C1621" t="n">
        <v>39</v>
      </c>
      <c r="D1621" t="s">
        <v>228</v>
      </c>
      <c r="E1621" t="s">
        <v>351</v>
      </c>
      <c r="F1621" t="s">
        <v>229</v>
      </c>
      <c r="G1621" t="s">
        <v>352</v>
      </c>
      <c r="H1621" t="s">
        <v>237</v>
      </c>
      <c r="I1621" t="s">
        <v>353</v>
      </c>
      <c r="J1621" t="s">
        <v>318</v>
      </c>
      <c r="K1621" t="s">
        <v>319</v>
      </c>
      <c r="L1621" t="n">
        <v>326</v>
      </c>
      <c r="M1621" t="n">
        <v>0.07000000000000001</v>
      </c>
      <c r="N1621" t="n">
        <v>35.7</v>
      </c>
      <c r="O1621" t="s">
        <v>235</v>
      </c>
      <c r="P1621" t="s">
        <v>236</v>
      </c>
      <c r="Q1621" t="s">
        <v>355</v>
      </c>
      <c r="R1621" t="s">
        <v>237</v>
      </c>
      <c r="S1621" t="s">
        <v>232</v>
      </c>
    </row>
    <row r="1622" spans="1:19">
      <c r="A1622" s="1" t="n">
        <v>36923</v>
      </c>
      <c r="B1622" t="s">
        <v>227</v>
      </c>
      <c r="C1622" t="n">
        <v>40</v>
      </c>
      <c r="D1622" t="s">
        <v>228</v>
      </c>
      <c r="E1622" t="s">
        <v>351</v>
      </c>
      <c r="F1622" t="s">
        <v>229</v>
      </c>
      <c r="G1622" t="s">
        <v>352</v>
      </c>
      <c r="H1622" t="s">
        <v>237</v>
      </c>
      <c r="I1622" t="s">
        <v>353</v>
      </c>
      <c r="J1622" t="s">
        <v>318</v>
      </c>
      <c r="K1622" t="s">
        <v>319</v>
      </c>
      <c r="L1622" t="n">
        <v>165</v>
      </c>
      <c r="M1622" t="n">
        <v>0.09</v>
      </c>
      <c r="N1622" t="n">
        <v>34.8</v>
      </c>
      <c r="O1622" t="s">
        <v>235</v>
      </c>
      <c r="P1622" t="s">
        <v>236</v>
      </c>
      <c r="Q1622" t="s">
        <v>355</v>
      </c>
      <c r="R1622" t="s">
        <v>237</v>
      </c>
      <c r="S1622" t="s">
        <v>232</v>
      </c>
    </row>
    <row r="1623" spans="1:19">
      <c r="A1623" s="1" t="n">
        <v>36923</v>
      </c>
      <c r="B1623" t="s">
        <v>227</v>
      </c>
      <c r="C1623" t="n">
        <v>41</v>
      </c>
      <c r="D1623" t="s">
        <v>228</v>
      </c>
      <c r="E1623" t="s">
        <v>351</v>
      </c>
      <c r="F1623" t="s">
        <v>229</v>
      </c>
      <c r="G1623" t="s">
        <v>352</v>
      </c>
      <c r="H1623" t="s">
        <v>237</v>
      </c>
      <c r="I1623" t="s">
        <v>353</v>
      </c>
      <c r="J1623" t="s">
        <v>318</v>
      </c>
      <c r="K1623" t="s">
        <v>319</v>
      </c>
      <c r="L1623" t="n">
        <v>565</v>
      </c>
      <c r="M1623" t="n">
        <v>0.07000000000000001</v>
      </c>
      <c r="N1623" t="n">
        <v>35.6</v>
      </c>
      <c r="O1623" t="s">
        <v>235</v>
      </c>
      <c r="P1623" t="s">
        <v>236</v>
      </c>
      <c r="Q1623" t="s">
        <v>355</v>
      </c>
      <c r="R1623" t="s">
        <v>237</v>
      </c>
      <c r="S1623" t="s">
        <v>232</v>
      </c>
    </row>
    <row r="1624" spans="1:19">
      <c r="A1624" s="1" t="n">
        <v>36923</v>
      </c>
      <c r="B1624" t="s">
        <v>360</v>
      </c>
      <c r="C1624" t="n">
        <v>2</v>
      </c>
      <c r="D1624" t="s">
        <v>228</v>
      </c>
      <c r="E1624" t="s">
        <v>351</v>
      </c>
      <c r="F1624" t="s">
        <v>229</v>
      </c>
      <c r="G1624" t="s">
        <v>352</v>
      </c>
      <c r="H1624" t="s">
        <v>237</v>
      </c>
      <c r="I1624" t="s">
        <v>353</v>
      </c>
      <c r="J1624" t="s">
        <v>233</v>
      </c>
      <c r="K1624" t="s">
        <v>234</v>
      </c>
      <c r="L1624" t="n">
        <v>349</v>
      </c>
      <c r="M1624" t="n">
        <v>0.01</v>
      </c>
      <c r="N1624" t="n">
        <v>49.2</v>
      </c>
      <c r="O1624" t="s">
        <v>333</v>
      </c>
      <c r="P1624" t="s">
        <v>270</v>
      </c>
      <c r="Q1624" t="s">
        <v>355</v>
      </c>
      <c r="R1624" t="s">
        <v>237</v>
      </c>
      <c r="S1624" t="s">
        <v>232</v>
      </c>
    </row>
    <row r="1625" spans="1:19">
      <c r="A1625" s="1" t="n">
        <v>36923</v>
      </c>
      <c r="B1625" t="s">
        <v>333</v>
      </c>
      <c r="C1625" t="n">
        <v>1</v>
      </c>
      <c r="D1625" t="s">
        <v>228</v>
      </c>
      <c r="E1625" t="s">
        <v>351</v>
      </c>
      <c r="F1625" t="s">
        <v>229</v>
      </c>
      <c r="G1625" t="s">
        <v>352</v>
      </c>
      <c r="H1625" t="s">
        <v>237</v>
      </c>
      <c r="I1625" t="s">
        <v>353</v>
      </c>
      <c r="J1625" t="s">
        <v>233</v>
      </c>
      <c r="K1625" t="s">
        <v>234</v>
      </c>
      <c r="L1625" t="n">
        <v>349</v>
      </c>
      <c r="M1625" t="n">
        <v>0.02</v>
      </c>
      <c r="N1625" t="n">
        <v>46.1</v>
      </c>
      <c r="O1625" t="s">
        <v>333</v>
      </c>
      <c r="P1625" t="s">
        <v>270</v>
      </c>
      <c r="Q1625" t="s">
        <v>355</v>
      </c>
      <c r="R1625" t="s">
        <v>237</v>
      </c>
      <c r="S1625" t="s">
        <v>232</v>
      </c>
    </row>
    <row r="1626" spans="1:19">
      <c r="A1626" s="1" t="n">
        <v>36923</v>
      </c>
      <c r="B1626" t="s">
        <v>333</v>
      </c>
      <c r="C1626" t="n">
        <v>2</v>
      </c>
      <c r="D1626" t="s">
        <v>228</v>
      </c>
      <c r="E1626" t="s">
        <v>351</v>
      </c>
      <c r="F1626" t="s">
        <v>229</v>
      </c>
      <c r="G1626" t="s">
        <v>352</v>
      </c>
      <c r="H1626" t="s">
        <v>237</v>
      </c>
      <c r="I1626" t="s">
        <v>353</v>
      </c>
      <c r="J1626" t="s">
        <v>233</v>
      </c>
      <c r="K1626" t="s">
        <v>234</v>
      </c>
      <c r="L1626" t="n">
        <v>302</v>
      </c>
      <c r="M1626" t="n">
        <v>0.27</v>
      </c>
      <c r="N1626" t="n">
        <v>20.3</v>
      </c>
      <c r="O1626" t="s">
        <v>333</v>
      </c>
      <c r="P1626" t="s">
        <v>270</v>
      </c>
      <c r="Q1626" t="s">
        <v>355</v>
      </c>
      <c r="R1626" t="s">
        <v>237</v>
      </c>
      <c r="S1626" t="s">
        <v>232</v>
      </c>
    </row>
    <row r="1627" spans="1:19">
      <c r="A1627" s="1" t="n">
        <v>36923</v>
      </c>
      <c r="B1627" t="s">
        <v>242</v>
      </c>
      <c r="C1627" t="n">
        <v>1</v>
      </c>
      <c r="D1627" t="s">
        <v>288</v>
      </c>
      <c r="E1627" t="s">
        <v>357</v>
      </c>
      <c r="F1627" t="s">
        <v>229</v>
      </c>
      <c r="G1627" t="s">
        <v>352</v>
      </c>
      <c r="H1627" t="s">
        <v>237</v>
      </c>
      <c r="I1627" t="s">
        <v>353</v>
      </c>
      <c r="J1627" t="s">
        <v>261</v>
      </c>
      <c r="K1627" t="s">
        <v>262</v>
      </c>
      <c r="L1627" t="n">
        <v>271</v>
      </c>
      <c r="M1627" t="n">
        <v>0</v>
      </c>
      <c r="N1627" t="n">
        <v>0</v>
      </c>
    </row>
    <row r="1628" spans="1:19">
      <c r="A1628" s="1" t="n">
        <v>36923</v>
      </c>
      <c r="B1628" t="s">
        <v>325</v>
      </c>
      <c r="C1628" t="n">
        <v>3</v>
      </c>
      <c r="D1628" t="s">
        <v>361</v>
      </c>
      <c r="E1628" t="s">
        <v>362</v>
      </c>
      <c r="F1628" t="s">
        <v>229</v>
      </c>
      <c r="G1628" t="s">
        <v>352</v>
      </c>
      <c r="H1628" t="s">
        <v>237</v>
      </c>
      <c r="I1628" t="s">
        <v>353</v>
      </c>
      <c r="J1628" t="s">
        <v>246</v>
      </c>
      <c r="K1628" t="s">
        <v>363</v>
      </c>
      <c r="L1628" t="n">
        <v>68</v>
      </c>
      <c r="M1628" t="n">
        <v>0</v>
      </c>
      <c r="N1628" t="n">
        <v>0</v>
      </c>
    </row>
    <row r="1629" spans="1:19">
      <c r="A1629" s="1" t="n">
        <v>36923</v>
      </c>
      <c r="B1629" t="s">
        <v>325</v>
      </c>
      <c r="C1629" t="n">
        <v>5</v>
      </c>
      <c r="D1629" t="s">
        <v>326</v>
      </c>
      <c r="E1629" t="s">
        <v>364</v>
      </c>
      <c r="F1629" t="s">
        <v>229</v>
      </c>
      <c r="G1629" t="s">
        <v>352</v>
      </c>
      <c r="H1629" t="s">
        <v>237</v>
      </c>
      <c r="I1629" t="s">
        <v>353</v>
      </c>
      <c r="J1629" t="s">
        <v>246</v>
      </c>
      <c r="K1629" t="s">
        <v>363</v>
      </c>
      <c r="L1629" t="n">
        <v>25</v>
      </c>
      <c r="M1629" t="n">
        <v>0</v>
      </c>
      <c r="N1629" t="n">
        <v>0</v>
      </c>
    </row>
    <row r="1630" spans="1:19">
      <c r="A1630" s="1" t="n">
        <v>36951</v>
      </c>
      <c r="B1630" t="s">
        <v>227</v>
      </c>
      <c r="C1630" t="n">
        <v>41</v>
      </c>
      <c r="D1630" t="s">
        <v>228</v>
      </c>
      <c r="E1630" t="s">
        <v>351</v>
      </c>
      <c r="F1630" t="s">
        <v>229</v>
      </c>
      <c r="G1630" t="s">
        <v>352</v>
      </c>
      <c r="H1630" t="s">
        <v>237</v>
      </c>
      <c r="I1630" t="s">
        <v>353</v>
      </c>
      <c r="J1630" t="s">
        <v>233</v>
      </c>
      <c r="K1630" t="s">
        <v>234</v>
      </c>
      <c r="L1630" t="n">
        <v>1</v>
      </c>
      <c r="M1630" t="n">
        <v>0.08</v>
      </c>
      <c r="N1630" t="n">
        <v>32.6</v>
      </c>
      <c r="O1630" t="s">
        <v>235</v>
      </c>
      <c r="P1630" t="s">
        <v>236</v>
      </c>
      <c r="Q1630" t="s">
        <v>355</v>
      </c>
      <c r="R1630" t="s">
        <v>237</v>
      </c>
      <c r="S1630" t="s">
        <v>232</v>
      </c>
    </row>
    <row r="1631" spans="1:19">
      <c r="A1631" s="1" t="n">
        <v>36951</v>
      </c>
      <c r="B1631" t="s">
        <v>227</v>
      </c>
      <c r="C1631" t="n">
        <v>42</v>
      </c>
      <c r="D1631" t="s">
        <v>228</v>
      </c>
      <c r="E1631" t="s">
        <v>351</v>
      </c>
      <c r="F1631" t="s">
        <v>229</v>
      </c>
      <c r="G1631" t="s">
        <v>352</v>
      </c>
      <c r="H1631" t="s">
        <v>237</v>
      </c>
      <c r="I1631" t="s">
        <v>353</v>
      </c>
      <c r="J1631" t="s">
        <v>267</v>
      </c>
      <c r="K1631" t="s">
        <v>356</v>
      </c>
      <c r="L1631" t="n">
        <v>433</v>
      </c>
      <c r="M1631" t="n">
        <v>0.1</v>
      </c>
      <c r="N1631" t="n">
        <v>31.2</v>
      </c>
      <c r="O1631" t="s">
        <v>235</v>
      </c>
      <c r="P1631" t="s">
        <v>236</v>
      </c>
      <c r="Q1631" t="s">
        <v>355</v>
      </c>
      <c r="R1631" t="s">
        <v>237</v>
      </c>
      <c r="S1631" t="s">
        <v>232</v>
      </c>
    </row>
    <row r="1632" spans="1:19">
      <c r="A1632" s="1" t="n">
        <v>36951</v>
      </c>
      <c r="B1632" t="s">
        <v>227</v>
      </c>
      <c r="C1632" t="n">
        <v>43</v>
      </c>
      <c r="D1632" t="s">
        <v>228</v>
      </c>
      <c r="E1632" t="s">
        <v>351</v>
      </c>
      <c r="F1632" t="s">
        <v>229</v>
      </c>
      <c r="G1632" t="s">
        <v>352</v>
      </c>
      <c r="H1632" t="s">
        <v>237</v>
      </c>
      <c r="I1632" t="s">
        <v>353</v>
      </c>
      <c r="J1632" t="s">
        <v>292</v>
      </c>
      <c r="K1632" t="s">
        <v>293</v>
      </c>
      <c r="L1632" t="n">
        <v>267</v>
      </c>
      <c r="M1632" t="n">
        <v>0.07000000000000001</v>
      </c>
      <c r="N1632" t="n">
        <v>35.2</v>
      </c>
      <c r="O1632" t="s">
        <v>235</v>
      </c>
      <c r="P1632" t="s">
        <v>236</v>
      </c>
      <c r="Q1632" t="s">
        <v>355</v>
      </c>
      <c r="R1632" t="s">
        <v>237</v>
      </c>
      <c r="S1632" t="s">
        <v>232</v>
      </c>
    </row>
    <row r="1633" spans="1:19">
      <c r="A1633" s="1" t="n">
        <v>36951</v>
      </c>
      <c r="B1633" t="s">
        <v>227</v>
      </c>
      <c r="C1633" t="n">
        <v>44</v>
      </c>
      <c r="D1633" t="s">
        <v>228</v>
      </c>
      <c r="E1633" t="s">
        <v>351</v>
      </c>
      <c r="F1633" t="s">
        <v>229</v>
      </c>
      <c r="G1633" t="s">
        <v>352</v>
      </c>
      <c r="H1633" t="s">
        <v>237</v>
      </c>
      <c r="I1633" t="s">
        <v>353</v>
      </c>
      <c r="J1633" t="s">
        <v>233</v>
      </c>
      <c r="K1633" t="s">
        <v>234</v>
      </c>
      <c r="L1633" t="n">
        <v>428</v>
      </c>
      <c r="M1633" t="n">
        <v>0.07000000000000001</v>
      </c>
      <c r="N1633" t="n">
        <v>38</v>
      </c>
      <c r="O1633" t="s">
        <v>235</v>
      </c>
      <c r="P1633" t="s">
        <v>236</v>
      </c>
      <c r="Q1633" t="s">
        <v>355</v>
      </c>
      <c r="R1633" t="s">
        <v>237</v>
      </c>
      <c r="S1633" t="s">
        <v>232</v>
      </c>
    </row>
    <row r="1634" spans="1:19">
      <c r="A1634" s="1" t="n">
        <v>36951</v>
      </c>
      <c r="B1634" t="s">
        <v>227</v>
      </c>
      <c r="C1634" t="n">
        <v>45</v>
      </c>
      <c r="D1634" t="s">
        <v>228</v>
      </c>
      <c r="E1634" t="s">
        <v>351</v>
      </c>
      <c r="F1634" t="s">
        <v>229</v>
      </c>
      <c r="G1634" t="s">
        <v>352</v>
      </c>
      <c r="H1634" t="s">
        <v>237</v>
      </c>
      <c r="I1634" t="s">
        <v>353</v>
      </c>
      <c r="J1634" t="s">
        <v>233</v>
      </c>
      <c r="K1634" t="s">
        <v>234</v>
      </c>
      <c r="L1634" t="n">
        <v>238</v>
      </c>
      <c r="M1634" t="n">
        <v>0.09</v>
      </c>
      <c r="N1634" t="n">
        <v>34.3</v>
      </c>
      <c r="O1634" t="s">
        <v>235</v>
      </c>
      <c r="P1634" t="s">
        <v>236</v>
      </c>
      <c r="Q1634" t="s">
        <v>355</v>
      </c>
      <c r="R1634" t="s">
        <v>237</v>
      </c>
      <c r="S1634" t="s">
        <v>232</v>
      </c>
    </row>
    <row r="1635" spans="1:19">
      <c r="A1635" s="1" t="n">
        <v>36951</v>
      </c>
      <c r="B1635" t="s">
        <v>227</v>
      </c>
      <c r="C1635" t="n">
        <v>54</v>
      </c>
      <c r="D1635" t="s">
        <v>365</v>
      </c>
      <c r="E1635" t="s">
        <v>366</v>
      </c>
      <c r="F1635" t="s">
        <v>229</v>
      </c>
      <c r="G1635" t="s">
        <v>352</v>
      </c>
      <c r="H1635" t="s">
        <v>237</v>
      </c>
      <c r="I1635" t="s">
        <v>353</v>
      </c>
      <c r="J1635" t="s">
        <v>233</v>
      </c>
      <c r="K1635" t="s">
        <v>234</v>
      </c>
      <c r="L1635" t="n">
        <v>201</v>
      </c>
      <c r="M1635" t="n">
        <v>0.17</v>
      </c>
      <c r="N1635" t="n">
        <v>0</v>
      </c>
    </row>
    <row r="1636" spans="1:19">
      <c r="A1636" s="1" t="n">
        <v>36951</v>
      </c>
      <c r="B1636" t="s">
        <v>360</v>
      </c>
      <c r="C1636" t="n">
        <v>2</v>
      </c>
      <c r="D1636" t="s">
        <v>228</v>
      </c>
      <c r="E1636" t="s">
        <v>351</v>
      </c>
      <c r="F1636" t="s">
        <v>229</v>
      </c>
      <c r="G1636" t="s">
        <v>352</v>
      </c>
      <c r="H1636" t="s">
        <v>237</v>
      </c>
      <c r="I1636" t="s">
        <v>353</v>
      </c>
      <c r="J1636" t="s">
        <v>233</v>
      </c>
      <c r="K1636" t="s">
        <v>234</v>
      </c>
      <c r="L1636" t="n">
        <v>296</v>
      </c>
      <c r="M1636" t="n">
        <v>0.19</v>
      </c>
      <c r="N1636" t="n">
        <v>20.9</v>
      </c>
      <c r="O1636" t="s">
        <v>333</v>
      </c>
      <c r="P1636" t="s">
        <v>270</v>
      </c>
      <c r="Q1636" t="s">
        <v>355</v>
      </c>
      <c r="R1636" t="s">
        <v>237</v>
      </c>
      <c r="S1636" t="s">
        <v>232</v>
      </c>
    </row>
    <row r="1637" spans="1:19">
      <c r="A1637" s="1" t="n">
        <v>36951</v>
      </c>
      <c r="B1637" t="s">
        <v>333</v>
      </c>
      <c r="C1637" t="n">
        <v>1</v>
      </c>
      <c r="D1637" t="s">
        <v>228</v>
      </c>
      <c r="E1637" t="s">
        <v>351</v>
      </c>
      <c r="F1637" t="s">
        <v>229</v>
      </c>
      <c r="G1637" t="s">
        <v>352</v>
      </c>
      <c r="H1637" t="s">
        <v>237</v>
      </c>
      <c r="I1637" t="s">
        <v>353</v>
      </c>
      <c r="J1637" t="s">
        <v>261</v>
      </c>
      <c r="K1637" t="s">
        <v>262</v>
      </c>
      <c r="L1637" t="n">
        <v>293</v>
      </c>
      <c r="M1637" t="n">
        <v>0.06</v>
      </c>
      <c r="N1637" t="n">
        <v>35.1</v>
      </c>
      <c r="O1637" t="s">
        <v>333</v>
      </c>
      <c r="P1637" t="s">
        <v>270</v>
      </c>
      <c r="Q1637" t="s">
        <v>355</v>
      </c>
      <c r="R1637" t="s">
        <v>237</v>
      </c>
      <c r="S1637" t="s">
        <v>232</v>
      </c>
    </row>
    <row r="1638" spans="1:19">
      <c r="A1638" s="1" t="n">
        <v>36951</v>
      </c>
      <c r="B1638" t="s">
        <v>333</v>
      </c>
      <c r="C1638" t="n">
        <v>2</v>
      </c>
      <c r="D1638" t="s">
        <v>228</v>
      </c>
      <c r="E1638" t="s">
        <v>351</v>
      </c>
      <c r="F1638" t="s">
        <v>229</v>
      </c>
      <c r="G1638" t="s">
        <v>352</v>
      </c>
      <c r="H1638" t="s">
        <v>237</v>
      </c>
      <c r="I1638" t="s">
        <v>353</v>
      </c>
      <c r="J1638" t="s">
        <v>261</v>
      </c>
      <c r="K1638" t="s">
        <v>262</v>
      </c>
      <c r="L1638" t="n">
        <v>355</v>
      </c>
      <c r="M1638" t="n">
        <v>0.1</v>
      </c>
      <c r="N1638" t="n">
        <v>30.7</v>
      </c>
      <c r="O1638" t="s">
        <v>333</v>
      </c>
      <c r="P1638" t="s">
        <v>270</v>
      </c>
      <c r="Q1638" t="s">
        <v>355</v>
      </c>
      <c r="R1638" t="s">
        <v>237</v>
      </c>
      <c r="S1638" t="s">
        <v>232</v>
      </c>
    </row>
    <row r="1639" spans="1:19">
      <c r="A1639" s="1" t="n">
        <v>36951</v>
      </c>
      <c r="B1639" t="s">
        <v>333</v>
      </c>
      <c r="C1639" t="n">
        <v>3</v>
      </c>
      <c r="D1639" t="s">
        <v>228</v>
      </c>
      <c r="E1639" t="s">
        <v>351</v>
      </c>
      <c r="F1639" t="s">
        <v>229</v>
      </c>
      <c r="G1639" t="s">
        <v>352</v>
      </c>
      <c r="H1639" t="s">
        <v>237</v>
      </c>
      <c r="I1639" t="s">
        <v>353</v>
      </c>
      <c r="J1639" t="s">
        <v>233</v>
      </c>
      <c r="K1639" t="s">
        <v>234</v>
      </c>
      <c r="L1639" t="n">
        <v>313</v>
      </c>
      <c r="M1639" t="n">
        <v>0.22</v>
      </c>
      <c r="N1639" t="n">
        <v>20.4</v>
      </c>
      <c r="O1639" t="s">
        <v>333</v>
      </c>
      <c r="P1639" t="s">
        <v>270</v>
      </c>
      <c r="Q1639" t="s">
        <v>355</v>
      </c>
      <c r="R1639" t="s">
        <v>237</v>
      </c>
      <c r="S1639" t="s">
        <v>232</v>
      </c>
    </row>
    <row r="1640" spans="1:19">
      <c r="A1640" s="1" t="n">
        <v>36951</v>
      </c>
      <c r="B1640" t="s">
        <v>333</v>
      </c>
      <c r="C1640" t="n">
        <v>4</v>
      </c>
      <c r="D1640" t="s">
        <v>228</v>
      </c>
      <c r="E1640" t="s">
        <v>351</v>
      </c>
      <c r="F1640" t="s">
        <v>229</v>
      </c>
      <c r="G1640" t="s">
        <v>352</v>
      </c>
      <c r="H1640" t="s">
        <v>237</v>
      </c>
      <c r="I1640" t="s">
        <v>353</v>
      </c>
      <c r="J1640" t="s">
        <v>292</v>
      </c>
      <c r="K1640" t="s">
        <v>293</v>
      </c>
      <c r="L1640" t="n">
        <v>349</v>
      </c>
      <c r="M1640" t="n">
        <v>0.05</v>
      </c>
      <c r="N1640" t="n">
        <v>39.6</v>
      </c>
      <c r="O1640" t="s">
        <v>333</v>
      </c>
      <c r="P1640" t="s">
        <v>270</v>
      </c>
      <c r="Q1640" t="s">
        <v>355</v>
      </c>
      <c r="R1640" t="s">
        <v>237</v>
      </c>
      <c r="S1640" t="s">
        <v>232</v>
      </c>
    </row>
    <row r="1641" spans="1:19">
      <c r="A1641" s="1" t="n">
        <v>36982</v>
      </c>
      <c r="B1641" t="s">
        <v>227</v>
      </c>
      <c r="C1641" t="n">
        <v>59</v>
      </c>
      <c r="D1641" t="s">
        <v>228</v>
      </c>
      <c r="E1641" t="s">
        <v>351</v>
      </c>
      <c r="F1641" t="s">
        <v>229</v>
      </c>
      <c r="G1641" t="s">
        <v>352</v>
      </c>
      <c r="H1641" t="s">
        <v>237</v>
      </c>
      <c r="I1641" t="s">
        <v>353</v>
      </c>
      <c r="J1641" t="s">
        <v>354</v>
      </c>
      <c r="K1641" t="s">
        <v>348</v>
      </c>
      <c r="L1641" t="n">
        <v>425</v>
      </c>
      <c r="M1641" t="n">
        <v>0.05</v>
      </c>
      <c r="N1641" t="n">
        <v>41.1</v>
      </c>
      <c r="O1641" t="s">
        <v>235</v>
      </c>
      <c r="P1641" t="s">
        <v>236</v>
      </c>
      <c r="Q1641" t="s">
        <v>355</v>
      </c>
      <c r="R1641" t="s">
        <v>237</v>
      </c>
      <c r="S1641" t="s">
        <v>232</v>
      </c>
    </row>
    <row r="1642" spans="1:19">
      <c r="A1642" s="1" t="n">
        <v>36982</v>
      </c>
      <c r="B1642" t="s">
        <v>227</v>
      </c>
      <c r="C1642" t="n">
        <v>60</v>
      </c>
      <c r="D1642" t="s">
        <v>228</v>
      </c>
      <c r="E1642" t="s">
        <v>351</v>
      </c>
      <c r="F1642" t="s">
        <v>229</v>
      </c>
      <c r="G1642" t="s">
        <v>352</v>
      </c>
      <c r="H1642" t="s">
        <v>237</v>
      </c>
      <c r="I1642" t="s">
        <v>353</v>
      </c>
      <c r="J1642" t="s">
        <v>233</v>
      </c>
      <c r="K1642" t="s">
        <v>234</v>
      </c>
      <c r="L1642" t="n">
        <v>264</v>
      </c>
      <c r="M1642" t="n">
        <v>0.09</v>
      </c>
      <c r="N1642" t="n">
        <v>34</v>
      </c>
      <c r="O1642" t="s">
        <v>235</v>
      </c>
      <c r="P1642" t="s">
        <v>236</v>
      </c>
      <c r="Q1642" t="s">
        <v>355</v>
      </c>
      <c r="R1642" t="s">
        <v>237</v>
      </c>
      <c r="S1642" t="s">
        <v>232</v>
      </c>
    </row>
    <row r="1643" spans="1:19">
      <c r="A1643" s="1" t="n">
        <v>36982</v>
      </c>
      <c r="B1643" t="s">
        <v>227</v>
      </c>
      <c r="C1643" t="n">
        <v>61</v>
      </c>
      <c r="D1643" t="s">
        <v>228</v>
      </c>
      <c r="E1643" t="s">
        <v>351</v>
      </c>
      <c r="F1643" t="s">
        <v>229</v>
      </c>
      <c r="G1643" t="s">
        <v>352</v>
      </c>
      <c r="H1643" t="s">
        <v>237</v>
      </c>
      <c r="I1643" t="s">
        <v>353</v>
      </c>
      <c r="J1643" t="s">
        <v>318</v>
      </c>
      <c r="K1643" t="s">
        <v>319</v>
      </c>
      <c r="L1643" t="n">
        <v>648</v>
      </c>
      <c r="M1643" t="n">
        <v>0.07000000000000001</v>
      </c>
      <c r="N1643" t="n">
        <v>39.1</v>
      </c>
      <c r="O1643" t="s">
        <v>235</v>
      </c>
      <c r="P1643" t="s">
        <v>236</v>
      </c>
      <c r="Q1643" t="s">
        <v>355</v>
      </c>
      <c r="R1643" t="s">
        <v>237</v>
      </c>
      <c r="S1643" t="s">
        <v>232</v>
      </c>
    </row>
    <row r="1644" spans="1:19">
      <c r="A1644" s="1" t="n">
        <v>36982</v>
      </c>
      <c r="B1644" t="s">
        <v>227</v>
      </c>
      <c r="C1644" t="n">
        <v>62</v>
      </c>
      <c r="D1644" t="s">
        <v>228</v>
      </c>
      <c r="E1644" t="s">
        <v>351</v>
      </c>
      <c r="F1644" t="s">
        <v>229</v>
      </c>
      <c r="G1644" t="s">
        <v>352</v>
      </c>
      <c r="H1644" t="s">
        <v>237</v>
      </c>
      <c r="I1644" t="s">
        <v>353</v>
      </c>
      <c r="J1644" t="s">
        <v>233</v>
      </c>
      <c r="K1644" t="s">
        <v>234</v>
      </c>
      <c r="L1644" t="n">
        <v>100</v>
      </c>
      <c r="M1644" t="n">
        <v>0.2</v>
      </c>
      <c r="N1644" t="n">
        <v>20.6</v>
      </c>
      <c r="O1644" t="s">
        <v>235</v>
      </c>
      <c r="P1644" t="s">
        <v>236</v>
      </c>
      <c r="Q1644" t="s">
        <v>355</v>
      </c>
      <c r="R1644" t="s">
        <v>237</v>
      </c>
      <c r="S1644" t="s">
        <v>232</v>
      </c>
    </row>
    <row r="1645" spans="1:19">
      <c r="A1645" s="1" t="n">
        <v>36982</v>
      </c>
      <c r="B1645" t="s">
        <v>360</v>
      </c>
      <c r="C1645" t="n">
        <v>3</v>
      </c>
      <c r="D1645" t="s">
        <v>228</v>
      </c>
      <c r="E1645" t="s">
        <v>351</v>
      </c>
      <c r="F1645" t="s">
        <v>229</v>
      </c>
      <c r="G1645" t="s">
        <v>352</v>
      </c>
      <c r="H1645" t="s">
        <v>237</v>
      </c>
      <c r="I1645" t="s">
        <v>353</v>
      </c>
      <c r="J1645" t="s">
        <v>233</v>
      </c>
      <c r="K1645" t="s">
        <v>234</v>
      </c>
      <c r="L1645" t="n">
        <v>392</v>
      </c>
      <c r="M1645" t="n">
        <v>0.03</v>
      </c>
      <c r="N1645" t="n">
        <v>46.5</v>
      </c>
      <c r="O1645" t="s">
        <v>333</v>
      </c>
      <c r="P1645" t="s">
        <v>270</v>
      </c>
      <c r="Q1645" t="s">
        <v>355</v>
      </c>
      <c r="R1645" t="s">
        <v>237</v>
      </c>
      <c r="S1645" t="s">
        <v>232</v>
      </c>
    </row>
    <row r="1646" spans="1:19">
      <c r="A1646" s="1" t="n">
        <v>36982</v>
      </c>
      <c r="B1646" t="s">
        <v>333</v>
      </c>
      <c r="C1646" t="n">
        <v>1</v>
      </c>
      <c r="D1646" t="s">
        <v>228</v>
      </c>
      <c r="E1646" t="s">
        <v>351</v>
      </c>
      <c r="F1646" t="s">
        <v>229</v>
      </c>
      <c r="G1646" t="s">
        <v>352</v>
      </c>
      <c r="H1646" t="s">
        <v>237</v>
      </c>
      <c r="I1646" t="s">
        <v>353</v>
      </c>
      <c r="J1646" t="s">
        <v>233</v>
      </c>
      <c r="K1646" t="s">
        <v>234</v>
      </c>
      <c r="L1646" t="n">
        <v>392</v>
      </c>
      <c r="M1646" t="n">
        <v>0.24</v>
      </c>
      <c r="N1646" t="n">
        <v>46</v>
      </c>
      <c r="O1646" t="s">
        <v>333</v>
      </c>
      <c r="P1646" t="s">
        <v>270</v>
      </c>
      <c r="Q1646" t="s">
        <v>355</v>
      </c>
      <c r="R1646" t="s">
        <v>237</v>
      </c>
      <c r="S1646" t="s">
        <v>232</v>
      </c>
    </row>
    <row r="1647" spans="1:19">
      <c r="A1647" s="1" t="n">
        <v>36982</v>
      </c>
      <c r="B1647" t="s">
        <v>333</v>
      </c>
      <c r="C1647" t="n">
        <v>2</v>
      </c>
      <c r="D1647" t="s">
        <v>228</v>
      </c>
      <c r="E1647" t="s">
        <v>351</v>
      </c>
      <c r="F1647" t="s">
        <v>229</v>
      </c>
      <c r="G1647" t="s">
        <v>352</v>
      </c>
      <c r="H1647" t="s">
        <v>237</v>
      </c>
      <c r="I1647" t="s">
        <v>353</v>
      </c>
      <c r="J1647" t="s">
        <v>233</v>
      </c>
      <c r="K1647" t="s">
        <v>234</v>
      </c>
      <c r="L1647" t="n">
        <v>296</v>
      </c>
      <c r="M1647" t="n">
        <v>0.21</v>
      </c>
      <c r="N1647" t="n">
        <v>20.4</v>
      </c>
      <c r="O1647" t="s">
        <v>333</v>
      </c>
      <c r="P1647" t="s">
        <v>270</v>
      </c>
      <c r="Q1647" t="s">
        <v>355</v>
      </c>
      <c r="R1647" t="s">
        <v>237</v>
      </c>
      <c r="S1647" t="s">
        <v>232</v>
      </c>
    </row>
    <row r="1648" spans="1:19">
      <c r="A1648" s="1" t="n">
        <v>36982</v>
      </c>
      <c r="B1648" t="s">
        <v>333</v>
      </c>
      <c r="C1648" t="n">
        <v>3</v>
      </c>
      <c r="D1648" t="s">
        <v>228</v>
      </c>
      <c r="E1648" t="s">
        <v>351</v>
      </c>
      <c r="F1648" t="s">
        <v>229</v>
      </c>
      <c r="G1648" t="s">
        <v>352</v>
      </c>
      <c r="H1648" t="s">
        <v>237</v>
      </c>
      <c r="I1648" t="s">
        <v>353</v>
      </c>
      <c r="J1648" t="s">
        <v>267</v>
      </c>
      <c r="K1648" t="s">
        <v>356</v>
      </c>
      <c r="L1648" t="n">
        <v>420</v>
      </c>
      <c r="M1648" t="n">
        <v>0.24</v>
      </c>
      <c r="N1648" t="n">
        <v>21.2</v>
      </c>
      <c r="O1648" t="s">
        <v>333</v>
      </c>
      <c r="P1648" t="s">
        <v>270</v>
      </c>
      <c r="Q1648" t="s">
        <v>355</v>
      </c>
      <c r="R1648" t="s">
        <v>237</v>
      </c>
      <c r="S1648" t="s">
        <v>232</v>
      </c>
    </row>
    <row r="1649" spans="1:19">
      <c r="A1649" s="1" t="n">
        <v>36982</v>
      </c>
      <c r="B1649" t="s">
        <v>333</v>
      </c>
      <c r="C1649" t="n">
        <v>4</v>
      </c>
      <c r="D1649" t="s">
        <v>228</v>
      </c>
      <c r="E1649" t="s">
        <v>351</v>
      </c>
      <c r="F1649" t="s">
        <v>229</v>
      </c>
      <c r="G1649" t="s">
        <v>352</v>
      </c>
      <c r="H1649" t="s">
        <v>237</v>
      </c>
      <c r="I1649" t="s">
        <v>353</v>
      </c>
      <c r="J1649" t="s">
        <v>318</v>
      </c>
      <c r="K1649" t="s">
        <v>319</v>
      </c>
      <c r="L1649" t="n">
        <v>333</v>
      </c>
      <c r="M1649" t="n">
        <v>0.02</v>
      </c>
      <c r="N1649" t="n">
        <v>41.2</v>
      </c>
      <c r="O1649" t="s">
        <v>333</v>
      </c>
      <c r="P1649" t="s">
        <v>270</v>
      </c>
      <c r="Q1649" t="s">
        <v>355</v>
      </c>
      <c r="R1649" t="s">
        <v>237</v>
      </c>
      <c r="S1649" t="s">
        <v>232</v>
      </c>
    </row>
    <row r="1650" spans="1:19">
      <c r="A1650" s="1" t="n">
        <v>36982</v>
      </c>
      <c r="B1650" t="s">
        <v>333</v>
      </c>
      <c r="C1650" t="n">
        <v>5</v>
      </c>
      <c r="D1650" t="s">
        <v>228</v>
      </c>
      <c r="E1650" t="s">
        <v>351</v>
      </c>
      <c r="F1650" t="s">
        <v>229</v>
      </c>
      <c r="G1650" t="s">
        <v>352</v>
      </c>
      <c r="H1650" t="s">
        <v>237</v>
      </c>
      <c r="I1650" t="s">
        <v>353</v>
      </c>
      <c r="J1650" t="s">
        <v>277</v>
      </c>
      <c r="K1650" t="s">
        <v>278</v>
      </c>
      <c r="L1650" t="n">
        <v>116</v>
      </c>
      <c r="M1650" t="n">
        <v>0.01</v>
      </c>
      <c r="N1650" t="n">
        <v>43.9</v>
      </c>
      <c r="O1650" t="s">
        <v>333</v>
      </c>
      <c r="P1650" t="s">
        <v>270</v>
      </c>
      <c r="Q1650" t="s">
        <v>355</v>
      </c>
      <c r="R1650" t="s">
        <v>237</v>
      </c>
      <c r="S1650" t="s">
        <v>232</v>
      </c>
    </row>
    <row r="1651" spans="1:19">
      <c r="A1651" s="1" t="n">
        <v>36982</v>
      </c>
      <c r="B1651" t="s">
        <v>333</v>
      </c>
      <c r="C1651" t="n">
        <v>6</v>
      </c>
      <c r="D1651" t="s">
        <v>228</v>
      </c>
      <c r="E1651" t="s">
        <v>351</v>
      </c>
      <c r="F1651" t="s">
        <v>229</v>
      </c>
      <c r="G1651" t="s">
        <v>352</v>
      </c>
      <c r="H1651" t="s">
        <v>237</v>
      </c>
      <c r="I1651" t="s">
        <v>353</v>
      </c>
      <c r="J1651" t="s">
        <v>277</v>
      </c>
      <c r="K1651" t="s">
        <v>278</v>
      </c>
      <c r="L1651" t="n">
        <v>333</v>
      </c>
      <c r="M1651" t="n">
        <v>0.01</v>
      </c>
      <c r="N1651" t="n">
        <v>47.4</v>
      </c>
      <c r="O1651" t="s">
        <v>333</v>
      </c>
      <c r="P1651" t="s">
        <v>270</v>
      </c>
      <c r="Q1651" t="s">
        <v>355</v>
      </c>
      <c r="R1651" t="s">
        <v>237</v>
      </c>
      <c r="S1651" t="s">
        <v>232</v>
      </c>
    </row>
    <row r="1652" spans="1:19">
      <c r="A1652" s="1" t="n">
        <v>36982</v>
      </c>
      <c r="B1652" t="s">
        <v>333</v>
      </c>
      <c r="C1652" t="n">
        <v>7</v>
      </c>
      <c r="D1652" t="s">
        <v>228</v>
      </c>
      <c r="E1652" t="s">
        <v>351</v>
      </c>
      <c r="F1652" t="s">
        <v>229</v>
      </c>
      <c r="G1652" t="s">
        <v>352</v>
      </c>
      <c r="H1652" t="s">
        <v>237</v>
      </c>
      <c r="I1652" t="s">
        <v>353</v>
      </c>
      <c r="J1652" t="s">
        <v>277</v>
      </c>
      <c r="K1652" t="s">
        <v>278</v>
      </c>
      <c r="L1652" t="n">
        <v>288</v>
      </c>
      <c r="M1652" t="n">
        <v>0.04</v>
      </c>
      <c r="N1652" t="n">
        <v>36.5</v>
      </c>
      <c r="O1652" t="s">
        <v>333</v>
      </c>
      <c r="P1652" t="s">
        <v>270</v>
      </c>
      <c r="Q1652" t="s">
        <v>355</v>
      </c>
      <c r="R1652" t="s">
        <v>237</v>
      </c>
      <c r="S1652" t="s">
        <v>232</v>
      </c>
    </row>
    <row r="1653" spans="1:19">
      <c r="A1653" s="1" t="n">
        <v>36982</v>
      </c>
      <c r="B1653" t="s">
        <v>333</v>
      </c>
      <c r="C1653" t="n">
        <v>8</v>
      </c>
      <c r="D1653" t="s">
        <v>228</v>
      </c>
      <c r="E1653" t="s">
        <v>351</v>
      </c>
      <c r="F1653" t="s">
        <v>229</v>
      </c>
      <c r="G1653" t="s">
        <v>352</v>
      </c>
      <c r="H1653" t="s">
        <v>237</v>
      </c>
      <c r="I1653" t="s">
        <v>353</v>
      </c>
      <c r="J1653" t="s">
        <v>292</v>
      </c>
      <c r="K1653" t="s">
        <v>293</v>
      </c>
      <c r="L1653" t="n">
        <v>703</v>
      </c>
      <c r="M1653" t="n">
        <v>0.08</v>
      </c>
      <c r="N1653" t="n">
        <v>36.1</v>
      </c>
      <c r="O1653" t="s">
        <v>333</v>
      </c>
      <c r="P1653" t="s">
        <v>270</v>
      </c>
      <c r="Q1653" t="s">
        <v>355</v>
      </c>
      <c r="R1653" t="s">
        <v>237</v>
      </c>
      <c r="S1653" t="s">
        <v>232</v>
      </c>
    </row>
    <row r="1654" spans="1:19">
      <c r="A1654" s="1" t="n">
        <v>36982</v>
      </c>
      <c r="B1654" t="s">
        <v>242</v>
      </c>
      <c r="C1654" t="n">
        <v>1</v>
      </c>
      <c r="D1654" t="s">
        <v>288</v>
      </c>
      <c r="E1654" t="s">
        <v>357</v>
      </c>
      <c r="F1654" t="s">
        <v>229</v>
      </c>
      <c r="G1654" t="s">
        <v>352</v>
      </c>
      <c r="H1654" t="s">
        <v>237</v>
      </c>
      <c r="I1654" t="s">
        <v>353</v>
      </c>
      <c r="J1654" t="s">
        <v>246</v>
      </c>
      <c r="K1654" t="s">
        <v>363</v>
      </c>
      <c r="L1654" t="n">
        <v>316</v>
      </c>
      <c r="M1654" t="n">
        <v>0</v>
      </c>
      <c r="N1654" t="n">
        <v>0</v>
      </c>
    </row>
    <row r="1655" spans="1:19">
      <c r="A1655" s="1" t="n">
        <v>37012</v>
      </c>
      <c r="B1655" t="s">
        <v>227</v>
      </c>
      <c r="C1655" t="n">
        <v>56</v>
      </c>
      <c r="D1655" t="s">
        <v>228</v>
      </c>
      <c r="E1655" t="s">
        <v>351</v>
      </c>
      <c r="F1655" t="s">
        <v>229</v>
      </c>
      <c r="G1655" t="s">
        <v>352</v>
      </c>
      <c r="H1655" t="s">
        <v>237</v>
      </c>
      <c r="I1655" t="s">
        <v>353</v>
      </c>
      <c r="J1655" t="s">
        <v>240</v>
      </c>
      <c r="K1655" t="s">
        <v>241</v>
      </c>
      <c r="L1655" t="n">
        <v>97</v>
      </c>
      <c r="M1655" t="n">
        <v>5.4</v>
      </c>
      <c r="N1655" t="n">
        <v>10.9</v>
      </c>
      <c r="O1655" t="s">
        <v>235</v>
      </c>
      <c r="P1655" t="s">
        <v>236</v>
      </c>
      <c r="Q1655" t="s">
        <v>355</v>
      </c>
      <c r="R1655" t="s">
        <v>237</v>
      </c>
      <c r="S1655" t="s">
        <v>232</v>
      </c>
    </row>
    <row r="1656" spans="1:19">
      <c r="A1656" s="1" t="n">
        <v>37012</v>
      </c>
      <c r="B1656" t="s">
        <v>227</v>
      </c>
      <c r="C1656" t="n">
        <v>57</v>
      </c>
      <c r="D1656" t="s">
        <v>228</v>
      </c>
      <c r="E1656" t="s">
        <v>351</v>
      </c>
      <c r="F1656" t="s">
        <v>229</v>
      </c>
      <c r="G1656" t="s">
        <v>352</v>
      </c>
      <c r="H1656" t="s">
        <v>237</v>
      </c>
      <c r="I1656" t="s">
        <v>353</v>
      </c>
      <c r="J1656" t="s">
        <v>267</v>
      </c>
      <c r="K1656" t="s">
        <v>356</v>
      </c>
      <c r="L1656" t="n">
        <v>648</v>
      </c>
      <c r="M1656" t="n">
        <v>0.06</v>
      </c>
      <c r="N1656" t="n">
        <v>39.5</v>
      </c>
      <c r="O1656" t="s">
        <v>235</v>
      </c>
      <c r="P1656" t="s">
        <v>236</v>
      </c>
      <c r="Q1656" t="s">
        <v>355</v>
      </c>
      <c r="R1656" t="s">
        <v>237</v>
      </c>
      <c r="S1656" t="s">
        <v>232</v>
      </c>
    </row>
    <row r="1657" spans="1:19">
      <c r="A1657" s="1" t="n">
        <v>37012</v>
      </c>
      <c r="B1657" t="s">
        <v>227</v>
      </c>
      <c r="C1657" t="n">
        <v>58</v>
      </c>
      <c r="D1657" t="s">
        <v>228</v>
      </c>
      <c r="E1657" t="s">
        <v>351</v>
      </c>
      <c r="F1657" t="s">
        <v>229</v>
      </c>
      <c r="G1657" t="s">
        <v>352</v>
      </c>
      <c r="H1657" t="s">
        <v>237</v>
      </c>
      <c r="I1657" t="s">
        <v>353</v>
      </c>
      <c r="J1657" t="s">
        <v>233</v>
      </c>
      <c r="K1657" t="s">
        <v>234</v>
      </c>
      <c r="L1657" t="n">
        <v>250</v>
      </c>
      <c r="M1657" t="n">
        <v>0.09</v>
      </c>
      <c r="N1657" t="n">
        <v>34.3</v>
      </c>
      <c r="O1657" t="s">
        <v>235</v>
      </c>
      <c r="P1657" t="s">
        <v>236</v>
      </c>
      <c r="Q1657" t="s">
        <v>355</v>
      </c>
      <c r="R1657" t="s">
        <v>237</v>
      </c>
      <c r="S1657" t="s">
        <v>232</v>
      </c>
    </row>
    <row r="1658" spans="1:19">
      <c r="A1658" s="1" t="n">
        <v>37012</v>
      </c>
      <c r="B1658" t="s">
        <v>227</v>
      </c>
      <c r="C1658" t="n">
        <v>59</v>
      </c>
      <c r="D1658" t="s">
        <v>228</v>
      </c>
      <c r="E1658" t="s">
        <v>351</v>
      </c>
      <c r="F1658" t="s">
        <v>229</v>
      </c>
      <c r="G1658" t="s">
        <v>352</v>
      </c>
      <c r="H1658" t="s">
        <v>237</v>
      </c>
      <c r="I1658" t="s">
        <v>353</v>
      </c>
      <c r="J1658" t="s">
        <v>233</v>
      </c>
      <c r="K1658" t="s">
        <v>234</v>
      </c>
      <c r="L1658" t="n">
        <v>447</v>
      </c>
      <c r="M1658" t="n">
        <v>0.07000000000000001</v>
      </c>
      <c r="N1658" t="n">
        <v>38.2</v>
      </c>
      <c r="O1658" t="s">
        <v>235</v>
      </c>
      <c r="P1658" t="s">
        <v>236</v>
      </c>
      <c r="Q1658" t="s">
        <v>355</v>
      </c>
      <c r="R1658" t="s">
        <v>237</v>
      </c>
      <c r="S1658" t="s">
        <v>232</v>
      </c>
    </row>
    <row r="1659" spans="1:19">
      <c r="A1659" s="1" t="n">
        <v>37012</v>
      </c>
      <c r="B1659" t="s">
        <v>333</v>
      </c>
      <c r="C1659" t="n">
        <v>1</v>
      </c>
      <c r="D1659" t="s">
        <v>228</v>
      </c>
      <c r="E1659" t="s">
        <v>351</v>
      </c>
      <c r="F1659" t="s">
        <v>229</v>
      </c>
      <c r="G1659" t="s">
        <v>352</v>
      </c>
      <c r="H1659" t="s">
        <v>237</v>
      </c>
      <c r="I1659" t="s">
        <v>353</v>
      </c>
      <c r="J1659" t="s">
        <v>367</v>
      </c>
      <c r="K1659" t="s">
        <v>368</v>
      </c>
      <c r="L1659" t="n">
        <v>619</v>
      </c>
      <c r="M1659" t="n">
        <v>0.8100000000000001</v>
      </c>
      <c r="N1659" t="n">
        <v>39.9</v>
      </c>
      <c r="O1659" t="s">
        <v>333</v>
      </c>
      <c r="P1659" t="s">
        <v>270</v>
      </c>
      <c r="Q1659" t="s">
        <v>355</v>
      </c>
      <c r="R1659" t="s">
        <v>237</v>
      </c>
      <c r="S1659" t="s">
        <v>232</v>
      </c>
    </row>
    <row r="1660" spans="1:19">
      <c r="A1660" s="1" t="n">
        <v>37012</v>
      </c>
      <c r="B1660" t="s">
        <v>333</v>
      </c>
      <c r="C1660" t="n">
        <v>2</v>
      </c>
      <c r="D1660" t="s">
        <v>228</v>
      </c>
      <c r="E1660" t="s">
        <v>351</v>
      </c>
      <c r="F1660" t="s">
        <v>229</v>
      </c>
      <c r="G1660" t="s">
        <v>352</v>
      </c>
      <c r="H1660" t="s">
        <v>237</v>
      </c>
      <c r="I1660" t="s">
        <v>353</v>
      </c>
      <c r="J1660" t="s">
        <v>290</v>
      </c>
      <c r="K1660" t="s">
        <v>291</v>
      </c>
      <c r="L1660" t="n">
        <v>381</v>
      </c>
      <c r="M1660" t="n">
        <v>1.51</v>
      </c>
      <c r="N1660" t="n">
        <v>23.3</v>
      </c>
      <c r="O1660" t="s">
        <v>333</v>
      </c>
      <c r="P1660" t="s">
        <v>270</v>
      </c>
      <c r="Q1660" t="s">
        <v>355</v>
      </c>
      <c r="R1660" t="s">
        <v>237</v>
      </c>
      <c r="S1660" t="s">
        <v>232</v>
      </c>
    </row>
    <row r="1661" spans="1:19">
      <c r="A1661" s="1" t="n">
        <v>37012</v>
      </c>
      <c r="B1661" t="s">
        <v>333</v>
      </c>
      <c r="C1661" t="n">
        <v>3</v>
      </c>
      <c r="D1661" t="s">
        <v>228</v>
      </c>
      <c r="E1661" t="s">
        <v>351</v>
      </c>
      <c r="F1661" t="s">
        <v>229</v>
      </c>
      <c r="G1661" t="s">
        <v>352</v>
      </c>
      <c r="H1661" t="s">
        <v>237</v>
      </c>
      <c r="I1661" t="s">
        <v>353</v>
      </c>
      <c r="J1661" t="s">
        <v>233</v>
      </c>
      <c r="K1661" t="s">
        <v>234</v>
      </c>
      <c r="L1661" t="n">
        <v>380</v>
      </c>
      <c r="M1661" t="n">
        <v>0.09</v>
      </c>
      <c r="N1661" t="n">
        <v>35.4</v>
      </c>
      <c r="O1661" t="s">
        <v>333</v>
      </c>
      <c r="P1661" t="s">
        <v>270</v>
      </c>
      <c r="Q1661" t="s">
        <v>355</v>
      </c>
      <c r="R1661" t="s">
        <v>237</v>
      </c>
      <c r="S1661" t="s">
        <v>232</v>
      </c>
    </row>
    <row r="1662" spans="1:19">
      <c r="A1662" s="1" t="n">
        <v>37012</v>
      </c>
      <c r="B1662" t="s">
        <v>333</v>
      </c>
      <c r="C1662" t="n">
        <v>4</v>
      </c>
      <c r="D1662" t="s">
        <v>228</v>
      </c>
      <c r="E1662" t="s">
        <v>351</v>
      </c>
      <c r="F1662" t="s">
        <v>229</v>
      </c>
      <c r="G1662" t="s">
        <v>352</v>
      </c>
      <c r="H1662" t="s">
        <v>237</v>
      </c>
      <c r="I1662" t="s">
        <v>353</v>
      </c>
      <c r="J1662" t="s">
        <v>233</v>
      </c>
      <c r="K1662" t="s">
        <v>234</v>
      </c>
      <c r="L1662" t="n">
        <v>289</v>
      </c>
      <c r="M1662" t="n">
        <v>0.2</v>
      </c>
      <c r="N1662" t="n">
        <v>20.3</v>
      </c>
      <c r="O1662" t="s">
        <v>333</v>
      </c>
      <c r="P1662" t="s">
        <v>270</v>
      </c>
      <c r="Q1662" t="s">
        <v>355</v>
      </c>
      <c r="R1662" t="s">
        <v>237</v>
      </c>
      <c r="S1662" t="s">
        <v>232</v>
      </c>
    </row>
    <row r="1663" spans="1:19">
      <c r="A1663" s="1" t="n">
        <v>37043</v>
      </c>
      <c r="B1663" t="s">
        <v>227</v>
      </c>
      <c r="C1663" t="n">
        <v>64</v>
      </c>
      <c r="D1663" t="s">
        <v>228</v>
      </c>
      <c r="E1663" t="s">
        <v>351</v>
      </c>
      <c r="F1663" t="s">
        <v>229</v>
      </c>
      <c r="G1663" t="s">
        <v>352</v>
      </c>
      <c r="H1663" t="s">
        <v>237</v>
      </c>
      <c r="I1663" t="s">
        <v>353</v>
      </c>
      <c r="J1663" t="s">
        <v>318</v>
      </c>
      <c r="K1663" t="s">
        <v>319</v>
      </c>
      <c r="L1663" t="n">
        <v>597</v>
      </c>
      <c r="M1663" t="n">
        <v>0.07000000000000001</v>
      </c>
      <c r="N1663" t="n">
        <v>35.3</v>
      </c>
      <c r="O1663" t="s">
        <v>235</v>
      </c>
      <c r="P1663" t="s">
        <v>236</v>
      </c>
      <c r="Q1663" t="s">
        <v>355</v>
      </c>
      <c r="R1663" t="s">
        <v>237</v>
      </c>
      <c r="S1663" t="s">
        <v>232</v>
      </c>
    </row>
    <row r="1664" spans="1:19">
      <c r="A1664" s="1" t="n">
        <v>37043</v>
      </c>
      <c r="B1664" t="s">
        <v>227</v>
      </c>
      <c r="C1664" t="n">
        <v>65</v>
      </c>
      <c r="D1664" t="s">
        <v>228</v>
      </c>
      <c r="E1664" t="s">
        <v>351</v>
      </c>
      <c r="F1664" t="s">
        <v>229</v>
      </c>
      <c r="G1664" t="s">
        <v>352</v>
      </c>
      <c r="H1664" t="s">
        <v>237</v>
      </c>
      <c r="I1664" t="s">
        <v>353</v>
      </c>
      <c r="J1664" t="s">
        <v>233</v>
      </c>
      <c r="K1664" t="s">
        <v>234</v>
      </c>
      <c r="L1664" t="n">
        <v>97</v>
      </c>
      <c r="M1664" t="n">
        <v>0.2</v>
      </c>
      <c r="N1664" t="n">
        <v>21</v>
      </c>
      <c r="O1664" t="s">
        <v>235</v>
      </c>
      <c r="P1664" t="s">
        <v>236</v>
      </c>
      <c r="Q1664" t="s">
        <v>355</v>
      </c>
      <c r="R1664" t="s">
        <v>237</v>
      </c>
      <c r="S1664" t="s">
        <v>232</v>
      </c>
    </row>
    <row r="1665" spans="1:19">
      <c r="A1665" s="1" t="n">
        <v>37043</v>
      </c>
      <c r="B1665" t="s">
        <v>227</v>
      </c>
      <c r="C1665" t="n">
        <v>66</v>
      </c>
      <c r="D1665" t="s">
        <v>228</v>
      </c>
      <c r="E1665" t="s">
        <v>351</v>
      </c>
      <c r="F1665" t="s">
        <v>229</v>
      </c>
      <c r="G1665" t="s">
        <v>352</v>
      </c>
      <c r="H1665" t="s">
        <v>237</v>
      </c>
      <c r="I1665" t="s">
        <v>353</v>
      </c>
      <c r="J1665" t="s">
        <v>354</v>
      </c>
      <c r="K1665" t="s">
        <v>348</v>
      </c>
      <c r="L1665" t="n">
        <v>446</v>
      </c>
      <c r="M1665" t="n">
        <v>0.05</v>
      </c>
      <c r="N1665" t="n">
        <v>41.7</v>
      </c>
      <c r="O1665" t="s">
        <v>235</v>
      </c>
      <c r="P1665" t="s">
        <v>236</v>
      </c>
      <c r="Q1665" t="s">
        <v>355</v>
      </c>
      <c r="R1665" t="s">
        <v>237</v>
      </c>
      <c r="S1665" t="s">
        <v>232</v>
      </c>
    </row>
    <row r="1666" spans="1:19">
      <c r="A1666" s="1" t="n">
        <v>37043</v>
      </c>
      <c r="B1666" t="s">
        <v>227</v>
      </c>
      <c r="C1666" t="n">
        <v>67</v>
      </c>
      <c r="D1666" t="s">
        <v>228</v>
      </c>
      <c r="E1666" t="s">
        <v>351</v>
      </c>
      <c r="F1666" t="s">
        <v>229</v>
      </c>
      <c r="G1666" t="s">
        <v>352</v>
      </c>
      <c r="H1666" t="s">
        <v>237</v>
      </c>
      <c r="I1666" t="s">
        <v>353</v>
      </c>
      <c r="J1666" t="s">
        <v>233</v>
      </c>
      <c r="K1666" t="s">
        <v>234</v>
      </c>
      <c r="L1666" t="n">
        <v>215</v>
      </c>
      <c r="M1666" t="n">
        <v>0.09</v>
      </c>
      <c r="N1666" t="n">
        <v>34.2</v>
      </c>
      <c r="O1666" t="s">
        <v>235</v>
      </c>
      <c r="P1666" t="s">
        <v>236</v>
      </c>
      <c r="Q1666" t="s">
        <v>355</v>
      </c>
      <c r="R1666" t="s">
        <v>237</v>
      </c>
      <c r="S1666" t="s">
        <v>232</v>
      </c>
    </row>
    <row r="1667" spans="1:19">
      <c r="A1667" s="1" t="n">
        <v>37043</v>
      </c>
      <c r="B1667" t="s">
        <v>333</v>
      </c>
      <c r="C1667" t="n">
        <v>1</v>
      </c>
      <c r="D1667" t="s">
        <v>228</v>
      </c>
      <c r="E1667" t="s">
        <v>351</v>
      </c>
      <c r="F1667" t="s">
        <v>229</v>
      </c>
      <c r="G1667" t="s">
        <v>352</v>
      </c>
      <c r="H1667" t="s">
        <v>237</v>
      </c>
      <c r="I1667" t="s">
        <v>353</v>
      </c>
      <c r="J1667" t="s">
        <v>277</v>
      </c>
      <c r="K1667" t="s">
        <v>278</v>
      </c>
      <c r="L1667" t="n">
        <v>657</v>
      </c>
      <c r="M1667" t="n">
        <v>0.04</v>
      </c>
      <c r="N1667" t="n">
        <v>48.2</v>
      </c>
      <c r="O1667" t="s">
        <v>333</v>
      </c>
      <c r="P1667" t="s">
        <v>270</v>
      </c>
      <c r="Q1667" t="s">
        <v>355</v>
      </c>
      <c r="R1667" t="s">
        <v>237</v>
      </c>
      <c r="S1667" t="s">
        <v>232</v>
      </c>
    </row>
    <row r="1668" spans="1:19">
      <c r="A1668" s="1" t="n">
        <v>37043</v>
      </c>
      <c r="B1668" t="s">
        <v>333</v>
      </c>
      <c r="C1668" t="n">
        <v>2</v>
      </c>
      <c r="D1668" t="s">
        <v>228</v>
      </c>
      <c r="E1668" t="s">
        <v>351</v>
      </c>
      <c r="F1668" t="s">
        <v>229</v>
      </c>
      <c r="G1668" t="s">
        <v>352</v>
      </c>
      <c r="H1668" t="s">
        <v>237</v>
      </c>
      <c r="I1668" t="s">
        <v>353</v>
      </c>
      <c r="J1668" t="s">
        <v>233</v>
      </c>
      <c r="K1668" t="s">
        <v>234</v>
      </c>
      <c r="L1668" t="n">
        <v>292</v>
      </c>
      <c r="M1668" t="n">
        <v>0.21</v>
      </c>
      <c r="N1668" t="n">
        <v>20.6</v>
      </c>
      <c r="O1668" t="s">
        <v>333</v>
      </c>
      <c r="P1668" t="s">
        <v>270</v>
      </c>
      <c r="Q1668" t="s">
        <v>355</v>
      </c>
      <c r="R1668" t="s">
        <v>237</v>
      </c>
      <c r="S1668" t="s">
        <v>232</v>
      </c>
    </row>
    <row r="1669" spans="1:19">
      <c r="A1669" s="1" t="n">
        <v>37043</v>
      </c>
      <c r="B1669" t="s">
        <v>333</v>
      </c>
      <c r="C1669" t="n">
        <v>3</v>
      </c>
      <c r="D1669" t="s">
        <v>228</v>
      </c>
      <c r="E1669" t="s">
        <v>351</v>
      </c>
      <c r="F1669" t="s">
        <v>229</v>
      </c>
      <c r="G1669" t="s">
        <v>352</v>
      </c>
      <c r="H1669" t="s">
        <v>237</v>
      </c>
      <c r="I1669" t="s">
        <v>353</v>
      </c>
      <c r="J1669" t="s">
        <v>233</v>
      </c>
      <c r="K1669" t="s">
        <v>234</v>
      </c>
      <c r="L1669" t="n">
        <v>299</v>
      </c>
      <c r="M1669" t="n">
        <v>0.23</v>
      </c>
      <c r="N1669" t="n">
        <v>20.4</v>
      </c>
      <c r="O1669" t="s">
        <v>333</v>
      </c>
      <c r="P1669" t="s">
        <v>270</v>
      </c>
      <c r="Q1669" t="s">
        <v>355</v>
      </c>
      <c r="R1669" t="s">
        <v>237</v>
      </c>
      <c r="S1669" t="s">
        <v>232</v>
      </c>
    </row>
    <row r="1670" spans="1:19">
      <c r="A1670" s="1" t="n">
        <v>37043</v>
      </c>
      <c r="B1670" t="s">
        <v>333</v>
      </c>
      <c r="C1670" t="n">
        <v>4</v>
      </c>
      <c r="D1670" t="s">
        <v>228</v>
      </c>
      <c r="E1670" t="s">
        <v>351</v>
      </c>
      <c r="F1670" t="s">
        <v>229</v>
      </c>
      <c r="G1670" t="s">
        <v>352</v>
      </c>
      <c r="H1670" t="s">
        <v>237</v>
      </c>
      <c r="I1670" t="s">
        <v>353</v>
      </c>
      <c r="J1670" t="s">
        <v>233</v>
      </c>
      <c r="K1670" t="s">
        <v>234</v>
      </c>
      <c r="L1670" t="n">
        <v>380</v>
      </c>
      <c r="M1670" t="n">
        <v>0.02</v>
      </c>
      <c r="N1670" t="n">
        <v>45.8</v>
      </c>
      <c r="O1670" t="s">
        <v>333</v>
      </c>
      <c r="P1670" t="s">
        <v>270</v>
      </c>
      <c r="Q1670" t="s">
        <v>355</v>
      </c>
      <c r="R1670" t="s">
        <v>237</v>
      </c>
      <c r="S1670" t="s">
        <v>232</v>
      </c>
    </row>
    <row r="1671" spans="1:19">
      <c r="A1671" s="1" t="n">
        <v>37043</v>
      </c>
      <c r="B1671" t="s">
        <v>333</v>
      </c>
      <c r="C1671" t="n">
        <v>5</v>
      </c>
      <c r="D1671" t="s">
        <v>228</v>
      </c>
      <c r="E1671" t="s">
        <v>351</v>
      </c>
      <c r="F1671" t="s">
        <v>229</v>
      </c>
      <c r="G1671" t="s">
        <v>352</v>
      </c>
      <c r="H1671" t="s">
        <v>237</v>
      </c>
      <c r="I1671" t="s">
        <v>353</v>
      </c>
      <c r="J1671" t="s">
        <v>261</v>
      </c>
      <c r="K1671" t="s">
        <v>262</v>
      </c>
      <c r="L1671" t="n">
        <v>386</v>
      </c>
      <c r="M1671" t="n">
        <v>0.04</v>
      </c>
      <c r="N1671" t="n">
        <v>44.9</v>
      </c>
      <c r="O1671" t="s">
        <v>333</v>
      </c>
      <c r="P1671" t="s">
        <v>270</v>
      </c>
      <c r="Q1671" t="s">
        <v>355</v>
      </c>
      <c r="R1671" t="s">
        <v>237</v>
      </c>
      <c r="S1671" t="s">
        <v>232</v>
      </c>
    </row>
    <row r="1672" spans="1:19">
      <c r="A1672" s="1" t="n">
        <v>37043</v>
      </c>
      <c r="B1672" t="s">
        <v>242</v>
      </c>
      <c r="C1672" t="n">
        <v>1</v>
      </c>
      <c r="D1672" t="s">
        <v>288</v>
      </c>
      <c r="E1672" t="s">
        <v>357</v>
      </c>
      <c r="F1672" t="s">
        <v>229</v>
      </c>
      <c r="G1672" t="s">
        <v>352</v>
      </c>
      <c r="H1672" t="s">
        <v>237</v>
      </c>
      <c r="I1672" t="s">
        <v>353</v>
      </c>
      <c r="J1672" t="s">
        <v>246</v>
      </c>
      <c r="K1672" t="s">
        <v>363</v>
      </c>
      <c r="L1672" t="n">
        <v>309</v>
      </c>
      <c r="M1672" t="n">
        <v>0</v>
      </c>
      <c r="N1672" t="n">
        <v>0</v>
      </c>
    </row>
    <row r="1673" spans="1:19">
      <c r="A1673" s="1" t="n">
        <v>37073</v>
      </c>
      <c r="B1673" t="s">
        <v>227</v>
      </c>
      <c r="C1673" t="n">
        <v>71</v>
      </c>
      <c r="D1673" t="s">
        <v>228</v>
      </c>
      <c r="E1673" t="s">
        <v>351</v>
      </c>
      <c r="F1673" t="s">
        <v>229</v>
      </c>
      <c r="G1673" t="s">
        <v>352</v>
      </c>
      <c r="H1673" t="s">
        <v>237</v>
      </c>
      <c r="I1673" t="s">
        <v>353</v>
      </c>
      <c r="J1673" t="s">
        <v>318</v>
      </c>
      <c r="K1673" t="s">
        <v>319</v>
      </c>
      <c r="L1673" t="n">
        <v>595</v>
      </c>
      <c r="M1673" t="n">
        <v>0.07000000000000001</v>
      </c>
      <c r="N1673" t="n">
        <v>39.5</v>
      </c>
      <c r="O1673" t="s">
        <v>235</v>
      </c>
      <c r="P1673" t="s">
        <v>236</v>
      </c>
      <c r="Q1673" t="s">
        <v>355</v>
      </c>
      <c r="R1673" t="s">
        <v>237</v>
      </c>
      <c r="S1673" t="s">
        <v>232</v>
      </c>
    </row>
    <row r="1674" spans="1:19">
      <c r="A1674" s="1" t="n">
        <v>37073</v>
      </c>
      <c r="B1674" t="s">
        <v>227</v>
      </c>
      <c r="C1674" t="n">
        <v>72</v>
      </c>
      <c r="D1674" t="s">
        <v>228</v>
      </c>
      <c r="E1674" t="s">
        <v>351</v>
      </c>
      <c r="F1674" t="s">
        <v>229</v>
      </c>
      <c r="G1674" t="s">
        <v>352</v>
      </c>
      <c r="H1674" t="s">
        <v>237</v>
      </c>
      <c r="I1674" t="s">
        <v>353</v>
      </c>
      <c r="J1674" t="s">
        <v>233</v>
      </c>
      <c r="K1674" t="s">
        <v>234</v>
      </c>
      <c r="L1674" t="n">
        <v>107</v>
      </c>
      <c r="M1674" t="n">
        <v>0.2</v>
      </c>
      <c r="N1674" t="n">
        <v>20.6</v>
      </c>
      <c r="O1674" t="s">
        <v>235</v>
      </c>
      <c r="P1674" t="s">
        <v>236</v>
      </c>
      <c r="Q1674" t="s">
        <v>355</v>
      </c>
      <c r="R1674" t="s">
        <v>237</v>
      </c>
      <c r="S1674" t="s">
        <v>232</v>
      </c>
    </row>
    <row r="1675" spans="1:19">
      <c r="A1675" s="1" t="n">
        <v>37073</v>
      </c>
      <c r="B1675" t="s">
        <v>227</v>
      </c>
      <c r="C1675" t="n">
        <v>73</v>
      </c>
      <c r="D1675" t="s">
        <v>228</v>
      </c>
      <c r="E1675" t="s">
        <v>351</v>
      </c>
      <c r="F1675" t="s">
        <v>229</v>
      </c>
      <c r="G1675" t="s">
        <v>352</v>
      </c>
      <c r="H1675" t="s">
        <v>237</v>
      </c>
      <c r="I1675" t="s">
        <v>353</v>
      </c>
      <c r="J1675" t="s">
        <v>267</v>
      </c>
      <c r="K1675" t="s">
        <v>356</v>
      </c>
      <c r="L1675" t="n">
        <v>400</v>
      </c>
      <c r="M1675" t="n">
        <v>0.06</v>
      </c>
      <c r="N1675" t="n">
        <v>37.6</v>
      </c>
      <c r="O1675" t="s">
        <v>235</v>
      </c>
      <c r="P1675" t="s">
        <v>236</v>
      </c>
      <c r="Q1675" t="s">
        <v>355</v>
      </c>
      <c r="R1675" t="s">
        <v>237</v>
      </c>
      <c r="S1675" t="s">
        <v>232</v>
      </c>
    </row>
    <row r="1676" spans="1:19">
      <c r="A1676" s="1" t="n">
        <v>37073</v>
      </c>
      <c r="B1676" t="s">
        <v>227</v>
      </c>
      <c r="C1676" t="n">
        <v>74</v>
      </c>
      <c r="D1676" t="s">
        <v>228</v>
      </c>
      <c r="E1676" t="s">
        <v>351</v>
      </c>
      <c r="F1676" t="s">
        <v>229</v>
      </c>
      <c r="G1676" t="s">
        <v>352</v>
      </c>
      <c r="H1676" t="s">
        <v>237</v>
      </c>
      <c r="I1676" t="s">
        <v>353</v>
      </c>
      <c r="J1676" t="s">
        <v>267</v>
      </c>
      <c r="K1676" t="s">
        <v>356</v>
      </c>
      <c r="L1676" t="n">
        <v>213</v>
      </c>
      <c r="M1676" t="n">
        <v>0.06</v>
      </c>
      <c r="N1676" t="n">
        <v>37.6</v>
      </c>
      <c r="O1676" t="s">
        <v>235</v>
      </c>
      <c r="P1676" t="s">
        <v>236</v>
      </c>
      <c r="Q1676" t="s">
        <v>355</v>
      </c>
      <c r="R1676" t="s">
        <v>237</v>
      </c>
      <c r="S1676" t="s">
        <v>232</v>
      </c>
    </row>
    <row r="1677" spans="1:19">
      <c r="A1677" s="1" t="n">
        <v>37073</v>
      </c>
      <c r="B1677" t="s">
        <v>227</v>
      </c>
      <c r="C1677" t="n">
        <v>75</v>
      </c>
      <c r="D1677" t="s">
        <v>228</v>
      </c>
      <c r="E1677" t="s">
        <v>351</v>
      </c>
      <c r="F1677" t="s">
        <v>229</v>
      </c>
      <c r="G1677" t="s">
        <v>352</v>
      </c>
      <c r="H1677" t="s">
        <v>237</v>
      </c>
      <c r="I1677" t="s">
        <v>353</v>
      </c>
      <c r="J1677" t="s">
        <v>233</v>
      </c>
      <c r="K1677" t="s">
        <v>234</v>
      </c>
      <c r="L1677" t="n">
        <v>99</v>
      </c>
      <c r="M1677" t="n">
        <v>0.2</v>
      </c>
      <c r="N1677" t="n">
        <v>20.7</v>
      </c>
      <c r="O1677" t="s">
        <v>235</v>
      </c>
      <c r="P1677" t="s">
        <v>236</v>
      </c>
      <c r="Q1677" t="s">
        <v>355</v>
      </c>
      <c r="R1677" t="s">
        <v>237</v>
      </c>
      <c r="S1677" t="s">
        <v>232</v>
      </c>
    </row>
    <row r="1678" spans="1:19">
      <c r="A1678" s="1" t="n">
        <v>37073</v>
      </c>
      <c r="B1678" t="s">
        <v>333</v>
      </c>
      <c r="C1678" t="n">
        <v>1</v>
      </c>
      <c r="D1678" t="s">
        <v>228</v>
      </c>
      <c r="E1678" t="s">
        <v>351</v>
      </c>
      <c r="F1678" t="s">
        <v>229</v>
      </c>
      <c r="G1678" t="s">
        <v>352</v>
      </c>
      <c r="H1678" t="s">
        <v>237</v>
      </c>
      <c r="I1678" t="s">
        <v>353</v>
      </c>
      <c r="J1678" t="s">
        <v>244</v>
      </c>
      <c r="K1678" t="s">
        <v>304</v>
      </c>
      <c r="L1678" t="n">
        <v>664</v>
      </c>
      <c r="M1678" t="n">
        <v>1.21</v>
      </c>
      <c r="N1678" t="n">
        <v>32.1</v>
      </c>
      <c r="O1678" t="s">
        <v>333</v>
      </c>
      <c r="P1678" t="s">
        <v>270</v>
      </c>
      <c r="Q1678" t="s">
        <v>355</v>
      </c>
      <c r="R1678" t="s">
        <v>237</v>
      </c>
      <c r="S1678" t="s">
        <v>232</v>
      </c>
    </row>
    <row r="1679" spans="1:19">
      <c r="A1679" s="1" t="n">
        <v>37073</v>
      </c>
      <c r="B1679" t="s">
        <v>333</v>
      </c>
      <c r="C1679" t="n">
        <v>2</v>
      </c>
      <c r="D1679" t="s">
        <v>228</v>
      </c>
      <c r="E1679" t="s">
        <v>351</v>
      </c>
      <c r="F1679" t="s">
        <v>229</v>
      </c>
      <c r="G1679" t="s">
        <v>352</v>
      </c>
      <c r="H1679" t="s">
        <v>237</v>
      </c>
      <c r="I1679" t="s">
        <v>353</v>
      </c>
      <c r="J1679" t="s">
        <v>277</v>
      </c>
      <c r="K1679" t="s">
        <v>278</v>
      </c>
      <c r="L1679" t="n">
        <v>347</v>
      </c>
      <c r="M1679" t="n">
        <v>0.04</v>
      </c>
      <c r="N1679" t="n">
        <v>43.3</v>
      </c>
      <c r="O1679" t="s">
        <v>333</v>
      </c>
      <c r="P1679" t="s">
        <v>270</v>
      </c>
      <c r="Q1679" t="s">
        <v>355</v>
      </c>
      <c r="R1679" t="s">
        <v>237</v>
      </c>
      <c r="S1679" t="s">
        <v>232</v>
      </c>
    </row>
    <row r="1680" spans="1:19">
      <c r="A1680" s="1" t="n">
        <v>37073</v>
      </c>
      <c r="B1680" t="s">
        <v>333</v>
      </c>
      <c r="C1680" t="n">
        <v>3</v>
      </c>
      <c r="D1680" t="s">
        <v>228</v>
      </c>
      <c r="E1680" t="s">
        <v>351</v>
      </c>
      <c r="F1680" t="s">
        <v>229</v>
      </c>
      <c r="G1680" t="s">
        <v>352</v>
      </c>
      <c r="H1680" t="s">
        <v>237</v>
      </c>
      <c r="I1680" t="s">
        <v>353</v>
      </c>
      <c r="J1680" t="s">
        <v>277</v>
      </c>
      <c r="K1680" t="s">
        <v>278</v>
      </c>
      <c r="L1680" t="n">
        <v>276</v>
      </c>
      <c r="M1680" t="n">
        <v>0.07000000000000001</v>
      </c>
      <c r="N1680" t="n">
        <v>36.2</v>
      </c>
      <c r="O1680" t="s">
        <v>333</v>
      </c>
      <c r="P1680" t="s">
        <v>270</v>
      </c>
      <c r="Q1680" t="s">
        <v>355</v>
      </c>
      <c r="R1680" t="s">
        <v>237</v>
      </c>
      <c r="S1680" t="s">
        <v>232</v>
      </c>
    </row>
    <row r="1681" spans="1:19">
      <c r="A1681" s="1" t="n">
        <v>37073</v>
      </c>
      <c r="B1681" t="s">
        <v>333</v>
      </c>
      <c r="C1681" t="n">
        <v>4</v>
      </c>
      <c r="D1681" t="s">
        <v>228</v>
      </c>
      <c r="E1681" t="s">
        <v>351</v>
      </c>
      <c r="F1681" t="s">
        <v>229</v>
      </c>
      <c r="G1681" t="s">
        <v>352</v>
      </c>
      <c r="H1681" t="s">
        <v>237</v>
      </c>
      <c r="I1681" t="s">
        <v>353</v>
      </c>
      <c r="J1681" t="s">
        <v>277</v>
      </c>
      <c r="K1681" t="s">
        <v>278</v>
      </c>
      <c r="L1681" t="n">
        <v>50</v>
      </c>
      <c r="M1681" t="n">
        <v>0.04</v>
      </c>
      <c r="N1681" t="n">
        <v>56.3</v>
      </c>
      <c r="O1681" t="s">
        <v>333</v>
      </c>
      <c r="P1681" t="s">
        <v>270</v>
      </c>
      <c r="Q1681" t="s">
        <v>355</v>
      </c>
      <c r="R1681" t="s">
        <v>237</v>
      </c>
      <c r="S1681" t="s">
        <v>232</v>
      </c>
    </row>
    <row r="1682" spans="1:19">
      <c r="A1682" s="1" t="n">
        <v>37073</v>
      </c>
      <c r="B1682" t="s">
        <v>333</v>
      </c>
      <c r="C1682" t="n">
        <v>5</v>
      </c>
      <c r="D1682" t="s">
        <v>228</v>
      </c>
      <c r="E1682" t="s">
        <v>351</v>
      </c>
      <c r="F1682" t="s">
        <v>229</v>
      </c>
      <c r="G1682" t="s">
        <v>352</v>
      </c>
      <c r="H1682" t="s">
        <v>237</v>
      </c>
      <c r="I1682" t="s">
        <v>353</v>
      </c>
      <c r="J1682" t="s">
        <v>233</v>
      </c>
      <c r="K1682" t="s">
        <v>234</v>
      </c>
      <c r="L1682" t="n">
        <v>670</v>
      </c>
      <c r="M1682" t="n">
        <v>0.09</v>
      </c>
      <c r="N1682" t="n">
        <v>34.7</v>
      </c>
      <c r="O1682" t="s">
        <v>333</v>
      </c>
      <c r="P1682" t="s">
        <v>270</v>
      </c>
      <c r="Q1682" t="s">
        <v>355</v>
      </c>
      <c r="R1682" t="s">
        <v>237</v>
      </c>
      <c r="S1682" t="s">
        <v>232</v>
      </c>
    </row>
    <row r="1683" spans="1:19">
      <c r="A1683" s="1" t="n">
        <v>37073</v>
      </c>
      <c r="B1683" t="s">
        <v>333</v>
      </c>
      <c r="C1683" t="n">
        <v>6</v>
      </c>
      <c r="D1683" t="s">
        <v>228</v>
      </c>
      <c r="E1683" t="s">
        <v>351</v>
      </c>
      <c r="F1683" t="s">
        <v>229</v>
      </c>
      <c r="G1683" t="s">
        <v>352</v>
      </c>
      <c r="H1683" t="s">
        <v>237</v>
      </c>
      <c r="I1683" t="s">
        <v>353</v>
      </c>
      <c r="J1683" t="s">
        <v>244</v>
      </c>
      <c r="K1683" t="s">
        <v>304</v>
      </c>
      <c r="L1683" t="n">
        <v>1030</v>
      </c>
      <c r="M1683" t="n">
        <v>0.98</v>
      </c>
      <c r="N1683" t="n">
        <v>33.6</v>
      </c>
      <c r="O1683" t="s">
        <v>333</v>
      </c>
      <c r="P1683" t="s">
        <v>270</v>
      </c>
      <c r="Q1683" t="s">
        <v>355</v>
      </c>
      <c r="R1683" t="s">
        <v>237</v>
      </c>
      <c r="S1683" t="s">
        <v>232</v>
      </c>
    </row>
    <row r="1684" spans="1:19">
      <c r="A1684" s="1" t="n">
        <v>37073</v>
      </c>
      <c r="B1684" t="s">
        <v>242</v>
      </c>
      <c r="C1684" t="n">
        <v>1</v>
      </c>
      <c r="D1684" t="s">
        <v>288</v>
      </c>
      <c r="E1684" t="s">
        <v>357</v>
      </c>
      <c r="F1684" t="s">
        <v>229</v>
      </c>
      <c r="G1684" t="s">
        <v>352</v>
      </c>
      <c r="H1684" t="s">
        <v>237</v>
      </c>
      <c r="I1684" t="s">
        <v>353</v>
      </c>
      <c r="J1684" t="s">
        <v>254</v>
      </c>
      <c r="K1684" t="s">
        <v>255</v>
      </c>
      <c r="L1684" t="n">
        <v>310</v>
      </c>
      <c r="M1684" t="n">
        <v>0</v>
      </c>
      <c r="N1684" t="n">
        <v>0</v>
      </c>
    </row>
    <row r="1685" spans="1:19">
      <c r="A1685" s="1" t="n">
        <v>37104</v>
      </c>
      <c r="B1685" t="s">
        <v>227</v>
      </c>
      <c r="C1685" t="n">
        <v>61</v>
      </c>
      <c r="D1685" t="s">
        <v>228</v>
      </c>
      <c r="E1685" t="s">
        <v>351</v>
      </c>
      <c r="F1685" t="s">
        <v>229</v>
      </c>
      <c r="G1685" t="s">
        <v>352</v>
      </c>
      <c r="H1685" t="s">
        <v>237</v>
      </c>
      <c r="I1685" t="s">
        <v>353</v>
      </c>
      <c r="J1685" t="s">
        <v>318</v>
      </c>
      <c r="K1685" t="s">
        <v>319</v>
      </c>
      <c r="L1685" t="n">
        <v>706</v>
      </c>
      <c r="M1685" t="n">
        <v>0.03</v>
      </c>
      <c r="N1685" t="n">
        <v>41.3</v>
      </c>
      <c r="O1685" t="s">
        <v>235</v>
      </c>
      <c r="P1685" t="s">
        <v>236</v>
      </c>
      <c r="Q1685" t="s">
        <v>355</v>
      </c>
      <c r="R1685" t="s">
        <v>237</v>
      </c>
      <c r="S1685" t="s">
        <v>232</v>
      </c>
    </row>
    <row r="1686" spans="1:19">
      <c r="A1686" s="1" t="n">
        <v>37104</v>
      </c>
      <c r="B1686" t="s">
        <v>227</v>
      </c>
      <c r="C1686" t="n">
        <v>62</v>
      </c>
      <c r="D1686" t="s">
        <v>228</v>
      </c>
      <c r="E1686" t="s">
        <v>351</v>
      </c>
      <c r="F1686" t="s">
        <v>229</v>
      </c>
      <c r="G1686" t="s">
        <v>352</v>
      </c>
      <c r="H1686" t="s">
        <v>237</v>
      </c>
      <c r="I1686" t="s">
        <v>353</v>
      </c>
      <c r="J1686" t="s">
        <v>233</v>
      </c>
      <c r="K1686" t="s">
        <v>234</v>
      </c>
      <c r="L1686" t="n">
        <v>199</v>
      </c>
      <c r="M1686" t="n">
        <v>0.2</v>
      </c>
      <c r="N1686" t="n">
        <v>20</v>
      </c>
      <c r="O1686" t="s">
        <v>235</v>
      </c>
      <c r="P1686" t="s">
        <v>236</v>
      </c>
      <c r="Q1686" t="s">
        <v>355</v>
      </c>
      <c r="R1686" t="s">
        <v>237</v>
      </c>
      <c r="S1686" t="s">
        <v>232</v>
      </c>
    </row>
    <row r="1687" spans="1:19">
      <c r="A1687" s="1" t="n">
        <v>37104</v>
      </c>
      <c r="B1687" t="s">
        <v>227</v>
      </c>
      <c r="C1687" t="n">
        <v>63</v>
      </c>
      <c r="D1687" t="s">
        <v>228</v>
      </c>
      <c r="E1687" t="s">
        <v>351</v>
      </c>
      <c r="F1687" t="s">
        <v>229</v>
      </c>
      <c r="G1687" t="s">
        <v>352</v>
      </c>
      <c r="H1687" t="s">
        <v>237</v>
      </c>
      <c r="I1687" t="s">
        <v>353</v>
      </c>
      <c r="J1687" t="s">
        <v>267</v>
      </c>
      <c r="K1687" t="s">
        <v>356</v>
      </c>
      <c r="L1687" t="n">
        <v>476</v>
      </c>
      <c r="M1687" t="n">
        <v>0.06</v>
      </c>
      <c r="N1687" t="n">
        <v>38.8</v>
      </c>
      <c r="O1687" t="s">
        <v>235</v>
      </c>
      <c r="P1687" t="s">
        <v>236</v>
      </c>
      <c r="Q1687" t="s">
        <v>355</v>
      </c>
      <c r="R1687" t="s">
        <v>237</v>
      </c>
      <c r="S1687" t="s">
        <v>232</v>
      </c>
    </row>
    <row r="1688" spans="1:19">
      <c r="A1688" s="1" t="n">
        <v>37104</v>
      </c>
      <c r="B1688" t="s">
        <v>333</v>
      </c>
      <c r="C1688" t="n">
        <v>1</v>
      </c>
      <c r="D1688" t="s">
        <v>228</v>
      </c>
      <c r="E1688" t="s">
        <v>351</v>
      </c>
      <c r="F1688" t="s">
        <v>229</v>
      </c>
      <c r="G1688" t="s">
        <v>352</v>
      </c>
      <c r="H1688" t="s">
        <v>237</v>
      </c>
      <c r="I1688" t="s">
        <v>353</v>
      </c>
      <c r="J1688" t="s">
        <v>312</v>
      </c>
      <c r="K1688" t="s">
        <v>313</v>
      </c>
      <c r="L1688" t="n">
        <v>683</v>
      </c>
      <c r="M1688" t="n">
        <v>0.04</v>
      </c>
      <c r="N1688" t="n">
        <v>44</v>
      </c>
      <c r="O1688" t="s">
        <v>333</v>
      </c>
      <c r="P1688" t="s">
        <v>270</v>
      </c>
      <c r="Q1688" t="s">
        <v>355</v>
      </c>
      <c r="R1688" t="s">
        <v>237</v>
      </c>
      <c r="S1688" t="s">
        <v>232</v>
      </c>
    </row>
    <row r="1689" spans="1:19">
      <c r="A1689" s="1" t="n">
        <v>37104</v>
      </c>
      <c r="B1689" t="s">
        <v>333</v>
      </c>
      <c r="C1689" t="n">
        <v>2</v>
      </c>
      <c r="D1689" t="s">
        <v>228</v>
      </c>
      <c r="E1689" t="s">
        <v>351</v>
      </c>
      <c r="F1689" t="s">
        <v>229</v>
      </c>
      <c r="G1689" t="s">
        <v>352</v>
      </c>
      <c r="H1689" t="s">
        <v>237</v>
      </c>
      <c r="I1689" t="s">
        <v>353</v>
      </c>
      <c r="J1689" t="s">
        <v>233</v>
      </c>
      <c r="K1689" t="s">
        <v>234</v>
      </c>
      <c r="L1689" t="n">
        <v>680</v>
      </c>
      <c r="M1689" t="n">
        <v>0.03</v>
      </c>
      <c r="N1689" t="n">
        <v>46.6</v>
      </c>
      <c r="O1689" t="s">
        <v>333</v>
      </c>
      <c r="P1689" t="s">
        <v>270</v>
      </c>
      <c r="Q1689" t="s">
        <v>355</v>
      </c>
      <c r="R1689" t="s">
        <v>237</v>
      </c>
      <c r="S1689" t="s">
        <v>232</v>
      </c>
    </row>
    <row r="1690" spans="1:19">
      <c r="A1690" s="1" t="n">
        <v>37104</v>
      </c>
      <c r="B1690" t="s">
        <v>333</v>
      </c>
      <c r="C1690" t="n">
        <v>3</v>
      </c>
      <c r="D1690" t="s">
        <v>228</v>
      </c>
      <c r="E1690" t="s">
        <v>351</v>
      </c>
      <c r="F1690" t="s">
        <v>229</v>
      </c>
      <c r="G1690" t="s">
        <v>352</v>
      </c>
      <c r="H1690" t="s">
        <v>237</v>
      </c>
      <c r="I1690" t="s">
        <v>353</v>
      </c>
      <c r="J1690" t="s">
        <v>267</v>
      </c>
      <c r="K1690" t="s">
        <v>356</v>
      </c>
      <c r="L1690" t="n">
        <v>401</v>
      </c>
      <c r="M1690" t="n">
        <v>0.24</v>
      </c>
      <c r="N1690" t="n">
        <v>21.2</v>
      </c>
      <c r="O1690" t="s">
        <v>333</v>
      </c>
      <c r="P1690" t="s">
        <v>270</v>
      </c>
      <c r="Q1690" t="s">
        <v>355</v>
      </c>
      <c r="R1690" t="s">
        <v>237</v>
      </c>
      <c r="S1690" t="s">
        <v>232</v>
      </c>
    </row>
    <row r="1691" spans="1:19">
      <c r="A1691" s="1" t="n">
        <v>37104</v>
      </c>
      <c r="B1691" t="s">
        <v>333</v>
      </c>
      <c r="C1691" t="n">
        <v>4</v>
      </c>
      <c r="D1691" t="s">
        <v>228</v>
      </c>
      <c r="E1691" t="s">
        <v>351</v>
      </c>
      <c r="F1691" t="s">
        <v>229</v>
      </c>
      <c r="G1691" t="s">
        <v>352</v>
      </c>
      <c r="H1691" t="s">
        <v>237</v>
      </c>
      <c r="I1691" t="s">
        <v>353</v>
      </c>
      <c r="J1691" t="s">
        <v>233</v>
      </c>
      <c r="K1691" t="s">
        <v>234</v>
      </c>
      <c r="L1691" t="n">
        <v>277</v>
      </c>
      <c r="M1691" t="n">
        <v>0.02</v>
      </c>
      <c r="N1691" t="n">
        <v>45.4</v>
      </c>
      <c r="O1691" t="s">
        <v>333</v>
      </c>
      <c r="P1691" t="s">
        <v>270</v>
      </c>
      <c r="Q1691" t="s">
        <v>355</v>
      </c>
      <c r="R1691" t="s">
        <v>237</v>
      </c>
      <c r="S1691" t="s">
        <v>232</v>
      </c>
    </row>
    <row r="1692" spans="1:19">
      <c r="A1692" s="1" t="n">
        <v>37104</v>
      </c>
      <c r="B1692" t="s">
        <v>242</v>
      </c>
      <c r="C1692" t="n">
        <v>1</v>
      </c>
      <c r="D1692" t="s">
        <v>288</v>
      </c>
      <c r="E1692" t="s">
        <v>357</v>
      </c>
      <c r="F1692" t="s">
        <v>229</v>
      </c>
      <c r="G1692" t="s">
        <v>352</v>
      </c>
      <c r="H1692" t="s">
        <v>237</v>
      </c>
      <c r="I1692" t="s">
        <v>353</v>
      </c>
      <c r="J1692" t="s">
        <v>246</v>
      </c>
      <c r="K1692" t="s">
        <v>363</v>
      </c>
      <c r="L1692" t="n">
        <v>300</v>
      </c>
      <c r="M1692" t="n">
        <v>0</v>
      </c>
      <c r="N1692" t="n">
        <v>0</v>
      </c>
    </row>
    <row r="1693" spans="1:19">
      <c r="A1693" s="1" t="n">
        <v>37135</v>
      </c>
      <c r="B1693" t="s">
        <v>227</v>
      </c>
      <c r="C1693" t="n">
        <v>63</v>
      </c>
      <c r="D1693" t="s">
        <v>228</v>
      </c>
      <c r="E1693" t="s">
        <v>351</v>
      </c>
      <c r="F1693" t="s">
        <v>229</v>
      </c>
      <c r="G1693" t="s">
        <v>352</v>
      </c>
      <c r="H1693" t="s">
        <v>237</v>
      </c>
      <c r="I1693" t="s">
        <v>353</v>
      </c>
      <c r="J1693" t="s">
        <v>369</v>
      </c>
      <c r="K1693" t="s">
        <v>344</v>
      </c>
      <c r="L1693" t="n">
        <v>270</v>
      </c>
      <c r="M1693" t="n">
        <v>0.13</v>
      </c>
      <c r="N1693" t="n">
        <v>32.5</v>
      </c>
      <c r="O1693" t="s">
        <v>235</v>
      </c>
      <c r="P1693" t="s">
        <v>236</v>
      </c>
      <c r="Q1693" t="s">
        <v>355</v>
      </c>
      <c r="R1693" t="s">
        <v>237</v>
      </c>
      <c r="S1693" t="s">
        <v>232</v>
      </c>
    </row>
    <row r="1694" spans="1:19">
      <c r="A1694" s="1" t="n">
        <v>37135</v>
      </c>
      <c r="B1694" t="s">
        <v>227</v>
      </c>
      <c r="C1694" t="n">
        <v>64</v>
      </c>
      <c r="D1694" t="s">
        <v>228</v>
      </c>
      <c r="E1694" t="s">
        <v>351</v>
      </c>
      <c r="F1694" t="s">
        <v>229</v>
      </c>
      <c r="G1694" t="s">
        <v>352</v>
      </c>
      <c r="H1694" t="s">
        <v>237</v>
      </c>
      <c r="I1694" t="s">
        <v>353</v>
      </c>
      <c r="J1694" t="s">
        <v>318</v>
      </c>
      <c r="K1694" t="s">
        <v>319</v>
      </c>
      <c r="L1694" t="n">
        <v>609</v>
      </c>
      <c r="M1694" t="n">
        <v>0.07000000000000001</v>
      </c>
      <c r="N1694" t="n">
        <v>35.9</v>
      </c>
      <c r="O1694" t="s">
        <v>235</v>
      </c>
      <c r="P1694" t="s">
        <v>236</v>
      </c>
      <c r="Q1694" t="s">
        <v>355</v>
      </c>
      <c r="R1694" t="s">
        <v>237</v>
      </c>
      <c r="S1694" t="s">
        <v>232</v>
      </c>
    </row>
    <row r="1695" spans="1:19">
      <c r="A1695" s="1" t="n">
        <v>37135</v>
      </c>
      <c r="B1695" t="s">
        <v>227</v>
      </c>
      <c r="C1695" t="n">
        <v>65</v>
      </c>
      <c r="D1695" t="s">
        <v>228</v>
      </c>
      <c r="E1695" t="s">
        <v>351</v>
      </c>
      <c r="F1695" t="s">
        <v>229</v>
      </c>
      <c r="G1695" t="s">
        <v>352</v>
      </c>
      <c r="H1695" t="s">
        <v>237</v>
      </c>
      <c r="I1695" t="s">
        <v>353</v>
      </c>
      <c r="J1695" t="s">
        <v>233</v>
      </c>
      <c r="K1695" t="s">
        <v>234</v>
      </c>
      <c r="L1695" t="n">
        <v>99</v>
      </c>
      <c r="M1695" t="n">
        <v>0.2</v>
      </c>
      <c r="N1695" t="n">
        <v>20.7</v>
      </c>
      <c r="O1695" t="s">
        <v>235</v>
      </c>
      <c r="P1695" t="s">
        <v>236</v>
      </c>
      <c r="Q1695" t="s">
        <v>355</v>
      </c>
      <c r="R1695" t="s">
        <v>237</v>
      </c>
      <c r="S1695" t="s">
        <v>232</v>
      </c>
    </row>
    <row r="1696" spans="1:19">
      <c r="A1696" s="1" t="n">
        <v>37135</v>
      </c>
      <c r="B1696" t="s">
        <v>333</v>
      </c>
      <c r="C1696" t="n">
        <v>1</v>
      </c>
      <c r="D1696" t="s">
        <v>228</v>
      </c>
      <c r="E1696" t="s">
        <v>351</v>
      </c>
      <c r="F1696" t="s">
        <v>229</v>
      </c>
      <c r="G1696" t="s">
        <v>352</v>
      </c>
      <c r="H1696" t="s">
        <v>237</v>
      </c>
      <c r="I1696" t="s">
        <v>353</v>
      </c>
      <c r="J1696" t="s">
        <v>277</v>
      </c>
      <c r="K1696" t="s">
        <v>278</v>
      </c>
      <c r="L1696" t="n">
        <v>681</v>
      </c>
      <c r="M1696" t="n">
        <v>0.01</v>
      </c>
      <c r="N1696" t="n">
        <v>55.7</v>
      </c>
      <c r="O1696" t="s">
        <v>333</v>
      </c>
      <c r="P1696" t="s">
        <v>270</v>
      </c>
      <c r="Q1696" t="s">
        <v>355</v>
      </c>
      <c r="R1696" t="s">
        <v>237</v>
      </c>
      <c r="S1696" t="s">
        <v>232</v>
      </c>
    </row>
    <row r="1697" spans="1:19">
      <c r="A1697" s="1" t="n">
        <v>37135</v>
      </c>
      <c r="B1697" t="s">
        <v>333</v>
      </c>
      <c r="C1697" t="n">
        <v>2</v>
      </c>
      <c r="D1697" t="s">
        <v>228</v>
      </c>
      <c r="E1697" t="s">
        <v>351</v>
      </c>
      <c r="F1697" t="s">
        <v>229</v>
      </c>
      <c r="G1697" t="s">
        <v>352</v>
      </c>
      <c r="H1697" t="s">
        <v>237</v>
      </c>
      <c r="I1697" t="s">
        <v>353</v>
      </c>
      <c r="J1697" t="s">
        <v>233</v>
      </c>
      <c r="K1697" t="s">
        <v>234</v>
      </c>
      <c r="L1697" t="n">
        <v>180</v>
      </c>
      <c r="M1697" t="n">
        <v>0.05</v>
      </c>
      <c r="N1697" t="n">
        <v>35.9</v>
      </c>
      <c r="O1697" t="s">
        <v>333</v>
      </c>
      <c r="P1697" t="s">
        <v>270</v>
      </c>
      <c r="Q1697" t="s">
        <v>355</v>
      </c>
      <c r="R1697" t="s">
        <v>237</v>
      </c>
      <c r="S1697" t="s">
        <v>232</v>
      </c>
    </row>
    <row r="1698" spans="1:19">
      <c r="A1698" s="1" t="n">
        <v>37135</v>
      </c>
      <c r="B1698" t="s">
        <v>333</v>
      </c>
      <c r="C1698" t="n">
        <v>3</v>
      </c>
      <c r="D1698" t="s">
        <v>228</v>
      </c>
      <c r="E1698" t="s">
        <v>351</v>
      </c>
      <c r="F1698" t="s">
        <v>229</v>
      </c>
      <c r="G1698" t="s">
        <v>352</v>
      </c>
      <c r="H1698" t="s">
        <v>237</v>
      </c>
      <c r="I1698" t="s">
        <v>353</v>
      </c>
      <c r="J1698" t="s">
        <v>233</v>
      </c>
      <c r="K1698" t="s">
        <v>234</v>
      </c>
      <c r="L1698" t="n">
        <v>171</v>
      </c>
      <c r="M1698" t="n">
        <v>0.09</v>
      </c>
      <c r="N1698" t="n">
        <v>34.3</v>
      </c>
      <c r="O1698" t="s">
        <v>333</v>
      </c>
      <c r="P1698" t="s">
        <v>270</v>
      </c>
      <c r="Q1698" t="s">
        <v>355</v>
      </c>
      <c r="R1698" t="s">
        <v>237</v>
      </c>
      <c r="S1698" t="s">
        <v>232</v>
      </c>
    </row>
    <row r="1699" spans="1:19">
      <c r="A1699" s="1" t="n">
        <v>37135</v>
      </c>
      <c r="B1699" t="s">
        <v>333</v>
      </c>
      <c r="C1699" t="n">
        <v>4</v>
      </c>
      <c r="D1699" t="s">
        <v>228</v>
      </c>
      <c r="E1699" t="s">
        <v>351</v>
      </c>
      <c r="F1699" t="s">
        <v>229</v>
      </c>
      <c r="G1699" t="s">
        <v>352</v>
      </c>
      <c r="H1699" t="s">
        <v>237</v>
      </c>
      <c r="I1699" t="s">
        <v>353</v>
      </c>
      <c r="J1699" t="s">
        <v>233</v>
      </c>
      <c r="K1699" t="s">
        <v>234</v>
      </c>
      <c r="L1699" t="n">
        <v>151</v>
      </c>
      <c r="M1699" t="n">
        <v>0.24</v>
      </c>
      <c r="N1699" t="n">
        <v>20.5</v>
      </c>
      <c r="O1699" t="s">
        <v>333</v>
      </c>
      <c r="P1699" t="s">
        <v>270</v>
      </c>
      <c r="Q1699" t="s">
        <v>355</v>
      </c>
      <c r="R1699" t="s">
        <v>237</v>
      </c>
      <c r="S1699" t="s">
        <v>232</v>
      </c>
    </row>
    <row r="1700" spans="1:19">
      <c r="A1700" s="1" t="n">
        <v>37135</v>
      </c>
      <c r="B1700" t="s">
        <v>333</v>
      </c>
      <c r="C1700" t="n">
        <v>5</v>
      </c>
      <c r="D1700" t="s">
        <v>228</v>
      </c>
      <c r="E1700" t="s">
        <v>351</v>
      </c>
      <c r="F1700" t="s">
        <v>229</v>
      </c>
      <c r="G1700" t="s">
        <v>352</v>
      </c>
      <c r="H1700" t="s">
        <v>237</v>
      </c>
      <c r="I1700" t="s">
        <v>353</v>
      </c>
      <c r="J1700" t="s">
        <v>233</v>
      </c>
      <c r="K1700" t="s">
        <v>234</v>
      </c>
      <c r="L1700" t="n">
        <v>150</v>
      </c>
      <c r="M1700" t="n">
        <v>0.02</v>
      </c>
      <c r="N1700" t="n">
        <v>45.4</v>
      </c>
      <c r="O1700" t="s">
        <v>333</v>
      </c>
      <c r="P1700" t="s">
        <v>270</v>
      </c>
      <c r="Q1700" t="s">
        <v>355</v>
      </c>
      <c r="R1700" t="s">
        <v>237</v>
      </c>
      <c r="S1700" t="s">
        <v>232</v>
      </c>
    </row>
    <row r="1701" spans="1:19">
      <c r="A1701" s="1" t="n">
        <v>37135</v>
      </c>
      <c r="B1701" t="s">
        <v>242</v>
      </c>
      <c r="C1701" t="n">
        <v>1</v>
      </c>
      <c r="D1701" t="s">
        <v>288</v>
      </c>
      <c r="E1701" t="s">
        <v>357</v>
      </c>
      <c r="F1701" t="s">
        <v>229</v>
      </c>
      <c r="G1701" t="s">
        <v>352</v>
      </c>
      <c r="H1701" t="s">
        <v>237</v>
      </c>
      <c r="I1701" t="s">
        <v>353</v>
      </c>
      <c r="J1701" t="s">
        <v>246</v>
      </c>
      <c r="K1701" t="s">
        <v>363</v>
      </c>
      <c r="L1701" t="n">
        <v>300</v>
      </c>
      <c r="M1701" t="n">
        <v>0</v>
      </c>
      <c r="N1701" t="n">
        <v>0</v>
      </c>
    </row>
    <row r="1702" spans="1:19">
      <c r="A1702" s="1" t="n">
        <v>37165</v>
      </c>
      <c r="B1702" t="s">
        <v>227</v>
      </c>
      <c r="C1702" t="n">
        <v>61</v>
      </c>
      <c r="D1702" t="s">
        <v>228</v>
      </c>
      <c r="E1702" t="s">
        <v>351</v>
      </c>
      <c r="F1702" t="s">
        <v>229</v>
      </c>
      <c r="G1702" t="s">
        <v>352</v>
      </c>
      <c r="H1702" t="s">
        <v>237</v>
      </c>
      <c r="I1702" t="s">
        <v>353</v>
      </c>
      <c r="J1702" t="s">
        <v>318</v>
      </c>
      <c r="K1702" t="s">
        <v>319</v>
      </c>
      <c r="L1702" t="n">
        <v>628</v>
      </c>
      <c r="M1702" t="n">
        <v>0.07000000000000001</v>
      </c>
      <c r="N1702" t="n">
        <v>39.7</v>
      </c>
      <c r="O1702" t="s">
        <v>235</v>
      </c>
      <c r="P1702" t="s">
        <v>236</v>
      </c>
      <c r="Q1702" t="s">
        <v>355</v>
      </c>
      <c r="R1702" t="s">
        <v>237</v>
      </c>
      <c r="S1702" t="s">
        <v>232</v>
      </c>
    </row>
    <row r="1703" spans="1:19">
      <c r="A1703" s="1" t="n">
        <v>37165</v>
      </c>
      <c r="B1703" t="s">
        <v>227</v>
      </c>
      <c r="C1703" t="n">
        <v>62</v>
      </c>
      <c r="D1703" t="s">
        <v>228</v>
      </c>
      <c r="E1703" t="s">
        <v>351</v>
      </c>
      <c r="F1703" t="s">
        <v>229</v>
      </c>
      <c r="G1703" t="s">
        <v>352</v>
      </c>
      <c r="H1703" t="s">
        <v>237</v>
      </c>
      <c r="I1703" t="s">
        <v>353</v>
      </c>
      <c r="J1703" t="s">
        <v>318</v>
      </c>
      <c r="K1703" t="s">
        <v>319</v>
      </c>
      <c r="L1703" t="n">
        <v>641</v>
      </c>
      <c r="M1703" t="n">
        <v>0.07000000000000001</v>
      </c>
      <c r="N1703" t="n">
        <v>35.7</v>
      </c>
      <c r="O1703" t="s">
        <v>235</v>
      </c>
      <c r="P1703" t="s">
        <v>236</v>
      </c>
      <c r="Q1703" t="s">
        <v>355</v>
      </c>
      <c r="R1703" t="s">
        <v>237</v>
      </c>
      <c r="S1703" t="s">
        <v>232</v>
      </c>
    </row>
    <row r="1704" spans="1:19">
      <c r="A1704" s="1" t="n">
        <v>37165</v>
      </c>
      <c r="B1704" t="s">
        <v>227</v>
      </c>
      <c r="C1704" t="n">
        <v>71</v>
      </c>
      <c r="D1704" t="s">
        <v>365</v>
      </c>
      <c r="E1704" t="s">
        <v>366</v>
      </c>
      <c r="F1704" t="s">
        <v>229</v>
      </c>
      <c r="G1704" t="s">
        <v>352</v>
      </c>
      <c r="H1704" t="s">
        <v>237</v>
      </c>
      <c r="I1704" t="s">
        <v>353</v>
      </c>
      <c r="J1704" t="s">
        <v>233</v>
      </c>
      <c r="K1704" t="s">
        <v>234</v>
      </c>
      <c r="L1704" t="n">
        <v>210</v>
      </c>
      <c r="M1704" t="n">
        <v>0.17</v>
      </c>
      <c r="N1704" t="n">
        <v>0</v>
      </c>
    </row>
    <row r="1705" spans="1:19">
      <c r="A1705" s="1" t="n">
        <v>37165</v>
      </c>
      <c r="B1705" t="s">
        <v>333</v>
      </c>
      <c r="C1705" t="n">
        <v>1</v>
      </c>
      <c r="D1705" t="s">
        <v>228</v>
      </c>
      <c r="E1705" t="s">
        <v>351</v>
      </c>
      <c r="F1705" t="s">
        <v>229</v>
      </c>
      <c r="G1705" t="s">
        <v>352</v>
      </c>
      <c r="H1705" t="s">
        <v>237</v>
      </c>
      <c r="I1705" t="s">
        <v>353</v>
      </c>
      <c r="J1705" t="s">
        <v>233</v>
      </c>
      <c r="K1705" t="s">
        <v>234</v>
      </c>
      <c r="L1705" t="n">
        <v>619</v>
      </c>
      <c r="M1705" t="n">
        <v>0.04</v>
      </c>
      <c r="N1705" t="n">
        <v>48.1</v>
      </c>
      <c r="O1705" t="s">
        <v>333</v>
      </c>
      <c r="P1705" t="s">
        <v>270</v>
      </c>
      <c r="Q1705" t="s">
        <v>355</v>
      </c>
      <c r="R1705" t="s">
        <v>237</v>
      </c>
      <c r="S1705" t="s">
        <v>232</v>
      </c>
    </row>
    <row r="1706" spans="1:19">
      <c r="A1706" s="1" t="n">
        <v>37165</v>
      </c>
      <c r="B1706" t="s">
        <v>333</v>
      </c>
      <c r="C1706" t="n">
        <v>2</v>
      </c>
      <c r="D1706" t="s">
        <v>228</v>
      </c>
      <c r="E1706" t="s">
        <v>351</v>
      </c>
      <c r="F1706" t="s">
        <v>229</v>
      </c>
      <c r="G1706" t="s">
        <v>352</v>
      </c>
      <c r="H1706" t="s">
        <v>237</v>
      </c>
      <c r="I1706" t="s">
        <v>353</v>
      </c>
      <c r="J1706" t="s">
        <v>261</v>
      </c>
      <c r="K1706" t="s">
        <v>262</v>
      </c>
      <c r="L1706" t="n">
        <v>418</v>
      </c>
      <c r="M1706" t="n">
        <v>0.09</v>
      </c>
      <c r="N1706" t="n">
        <v>33</v>
      </c>
      <c r="O1706" t="s">
        <v>333</v>
      </c>
      <c r="P1706" t="s">
        <v>270</v>
      </c>
      <c r="Q1706" t="s">
        <v>355</v>
      </c>
      <c r="R1706" t="s">
        <v>237</v>
      </c>
      <c r="S1706" t="s">
        <v>232</v>
      </c>
    </row>
    <row r="1707" spans="1:19">
      <c r="A1707" s="1" t="n">
        <v>37165</v>
      </c>
      <c r="B1707" t="s">
        <v>333</v>
      </c>
      <c r="C1707" t="n">
        <v>3</v>
      </c>
      <c r="D1707" t="s">
        <v>228</v>
      </c>
      <c r="E1707" t="s">
        <v>351</v>
      </c>
      <c r="F1707" t="s">
        <v>229</v>
      </c>
      <c r="G1707" t="s">
        <v>352</v>
      </c>
      <c r="H1707" t="s">
        <v>237</v>
      </c>
      <c r="I1707" t="s">
        <v>353</v>
      </c>
      <c r="J1707" t="s">
        <v>233</v>
      </c>
      <c r="K1707" t="s">
        <v>234</v>
      </c>
      <c r="L1707" t="n">
        <v>273</v>
      </c>
      <c r="M1707" t="n">
        <v>0.1</v>
      </c>
      <c r="N1707" t="n">
        <v>33.9</v>
      </c>
      <c r="O1707" t="s">
        <v>333</v>
      </c>
      <c r="P1707" t="s">
        <v>270</v>
      </c>
      <c r="Q1707" t="s">
        <v>355</v>
      </c>
      <c r="R1707" t="s">
        <v>237</v>
      </c>
      <c r="S1707" t="s">
        <v>232</v>
      </c>
    </row>
    <row r="1708" spans="1:19">
      <c r="A1708" s="1" t="n">
        <v>37165</v>
      </c>
      <c r="B1708" t="s">
        <v>242</v>
      </c>
      <c r="C1708" t="n">
        <v>1</v>
      </c>
      <c r="D1708" t="s">
        <v>288</v>
      </c>
      <c r="E1708" t="s">
        <v>357</v>
      </c>
      <c r="F1708" t="s">
        <v>229</v>
      </c>
      <c r="G1708" t="s">
        <v>352</v>
      </c>
      <c r="H1708" t="s">
        <v>237</v>
      </c>
      <c r="I1708" t="s">
        <v>353</v>
      </c>
      <c r="J1708" t="s">
        <v>246</v>
      </c>
      <c r="K1708" t="s">
        <v>363</v>
      </c>
      <c r="L1708" t="n">
        <v>300</v>
      </c>
      <c r="M1708" t="n">
        <v>0</v>
      </c>
      <c r="N1708" t="n">
        <v>0</v>
      </c>
    </row>
    <row r="1709" spans="1:19">
      <c r="A1709" s="1" t="n">
        <v>37196</v>
      </c>
      <c r="B1709" t="s">
        <v>227</v>
      </c>
      <c r="C1709" t="n">
        <v>48</v>
      </c>
      <c r="D1709" t="s">
        <v>228</v>
      </c>
      <c r="E1709" t="s">
        <v>351</v>
      </c>
      <c r="F1709" t="s">
        <v>229</v>
      </c>
      <c r="G1709" t="s">
        <v>352</v>
      </c>
      <c r="H1709" t="s">
        <v>237</v>
      </c>
      <c r="I1709" t="s">
        <v>353</v>
      </c>
      <c r="J1709" t="s">
        <v>318</v>
      </c>
      <c r="K1709" t="s">
        <v>319</v>
      </c>
      <c r="L1709" t="n">
        <v>624</v>
      </c>
      <c r="M1709" t="n">
        <v>0.07000000000000001</v>
      </c>
      <c r="N1709" t="n">
        <v>35.9</v>
      </c>
      <c r="O1709" t="s">
        <v>235</v>
      </c>
      <c r="P1709" t="s">
        <v>236</v>
      </c>
      <c r="Q1709" t="s">
        <v>355</v>
      </c>
      <c r="R1709" t="s">
        <v>237</v>
      </c>
      <c r="S1709" t="s">
        <v>232</v>
      </c>
    </row>
    <row r="1710" spans="1:19">
      <c r="A1710" s="1" t="n">
        <v>37196</v>
      </c>
      <c r="B1710" t="s">
        <v>227</v>
      </c>
      <c r="C1710" t="n">
        <v>49</v>
      </c>
      <c r="D1710" t="s">
        <v>228</v>
      </c>
      <c r="E1710" t="s">
        <v>351</v>
      </c>
      <c r="F1710" t="s">
        <v>229</v>
      </c>
      <c r="G1710" t="s">
        <v>352</v>
      </c>
      <c r="H1710" t="s">
        <v>237</v>
      </c>
      <c r="I1710" t="s">
        <v>353</v>
      </c>
      <c r="J1710" t="s">
        <v>233</v>
      </c>
      <c r="K1710" t="s">
        <v>234</v>
      </c>
      <c r="L1710" t="n">
        <v>283</v>
      </c>
      <c r="M1710" t="n">
        <v>0.08</v>
      </c>
      <c r="N1710" t="n">
        <v>31.8</v>
      </c>
      <c r="O1710" t="s">
        <v>235</v>
      </c>
      <c r="P1710" t="s">
        <v>236</v>
      </c>
      <c r="Q1710" t="s">
        <v>355</v>
      </c>
      <c r="R1710" t="s">
        <v>237</v>
      </c>
      <c r="S1710" t="s">
        <v>232</v>
      </c>
    </row>
    <row r="1711" spans="1:19">
      <c r="A1711" s="1" t="n">
        <v>37196</v>
      </c>
      <c r="B1711" t="s">
        <v>227</v>
      </c>
      <c r="C1711" t="n">
        <v>50</v>
      </c>
      <c r="D1711" t="s">
        <v>228</v>
      </c>
      <c r="E1711" t="s">
        <v>351</v>
      </c>
      <c r="F1711" t="s">
        <v>229</v>
      </c>
      <c r="G1711" t="s">
        <v>352</v>
      </c>
      <c r="H1711" t="s">
        <v>237</v>
      </c>
      <c r="I1711" t="s">
        <v>353</v>
      </c>
      <c r="J1711" t="s">
        <v>354</v>
      </c>
      <c r="K1711" t="s">
        <v>348</v>
      </c>
      <c r="L1711" t="n">
        <v>381</v>
      </c>
      <c r="M1711" t="n">
        <v>0.05</v>
      </c>
      <c r="N1711" t="n">
        <v>41.6</v>
      </c>
      <c r="O1711" t="s">
        <v>235</v>
      </c>
      <c r="P1711" t="s">
        <v>236</v>
      </c>
      <c r="Q1711" t="s">
        <v>355</v>
      </c>
      <c r="R1711" t="s">
        <v>237</v>
      </c>
      <c r="S1711" t="s">
        <v>232</v>
      </c>
    </row>
    <row r="1712" spans="1:19">
      <c r="A1712" s="1" t="n">
        <v>37196</v>
      </c>
      <c r="B1712" t="s">
        <v>333</v>
      </c>
      <c r="C1712" t="n">
        <v>1</v>
      </c>
      <c r="D1712" t="s">
        <v>228</v>
      </c>
      <c r="E1712" t="s">
        <v>351</v>
      </c>
      <c r="F1712" t="s">
        <v>229</v>
      </c>
      <c r="G1712" t="s">
        <v>352</v>
      </c>
      <c r="H1712" t="s">
        <v>237</v>
      </c>
      <c r="I1712" t="s">
        <v>353</v>
      </c>
      <c r="J1712" t="s">
        <v>292</v>
      </c>
      <c r="K1712" t="s">
        <v>293</v>
      </c>
      <c r="L1712" t="n">
        <v>317</v>
      </c>
      <c r="M1712" t="n">
        <v>0.08</v>
      </c>
      <c r="N1712" t="n">
        <v>35.5</v>
      </c>
      <c r="O1712" t="s">
        <v>333</v>
      </c>
      <c r="P1712" t="s">
        <v>270</v>
      </c>
      <c r="Q1712" t="s">
        <v>355</v>
      </c>
      <c r="R1712" t="s">
        <v>237</v>
      </c>
      <c r="S1712" t="s">
        <v>232</v>
      </c>
    </row>
    <row r="1713" spans="1:19">
      <c r="A1713" s="1" t="n">
        <v>37196</v>
      </c>
      <c r="B1713" t="s">
        <v>333</v>
      </c>
      <c r="C1713" t="n">
        <v>2</v>
      </c>
      <c r="D1713" t="s">
        <v>228</v>
      </c>
      <c r="E1713" t="s">
        <v>351</v>
      </c>
      <c r="F1713" t="s">
        <v>229</v>
      </c>
      <c r="G1713" t="s">
        <v>352</v>
      </c>
      <c r="H1713" t="s">
        <v>237</v>
      </c>
      <c r="I1713" t="s">
        <v>353</v>
      </c>
      <c r="J1713" t="s">
        <v>233</v>
      </c>
      <c r="K1713" t="s">
        <v>234</v>
      </c>
      <c r="L1713" t="n">
        <v>356</v>
      </c>
      <c r="M1713" t="n">
        <v>0.03</v>
      </c>
      <c r="N1713" t="n">
        <v>47.8</v>
      </c>
      <c r="O1713" t="s">
        <v>333</v>
      </c>
      <c r="P1713" t="s">
        <v>270</v>
      </c>
      <c r="Q1713" t="s">
        <v>355</v>
      </c>
      <c r="R1713" t="s">
        <v>237</v>
      </c>
      <c r="S1713" t="s">
        <v>232</v>
      </c>
    </row>
    <row r="1714" spans="1:19">
      <c r="A1714" s="1" t="n">
        <v>37196</v>
      </c>
      <c r="B1714" t="s">
        <v>333</v>
      </c>
      <c r="C1714" t="n">
        <v>3</v>
      </c>
      <c r="D1714" t="s">
        <v>228</v>
      </c>
      <c r="E1714" t="s">
        <v>351</v>
      </c>
      <c r="F1714" t="s">
        <v>229</v>
      </c>
      <c r="G1714" t="s">
        <v>352</v>
      </c>
      <c r="H1714" t="s">
        <v>237</v>
      </c>
      <c r="I1714" t="s">
        <v>353</v>
      </c>
      <c r="J1714" t="s">
        <v>318</v>
      </c>
      <c r="K1714" t="s">
        <v>319</v>
      </c>
      <c r="L1714" t="n">
        <v>603</v>
      </c>
      <c r="M1714" t="n">
        <v>0.01</v>
      </c>
      <c r="N1714" t="n">
        <v>38.3</v>
      </c>
      <c r="O1714" t="s">
        <v>333</v>
      </c>
      <c r="P1714" t="s">
        <v>270</v>
      </c>
      <c r="Q1714" t="s">
        <v>355</v>
      </c>
      <c r="R1714" t="s">
        <v>237</v>
      </c>
      <c r="S1714" t="s">
        <v>232</v>
      </c>
    </row>
    <row r="1715" spans="1:19">
      <c r="A1715" s="1" t="n">
        <v>37226</v>
      </c>
      <c r="B1715" t="s">
        <v>227</v>
      </c>
      <c r="C1715" t="n">
        <v>57</v>
      </c>
      <c r="D1715" t="s">
        <v>228</v>
      </c>
      <c r="E1715" t="s">
        <v>351</v>
      </c>
      <c r="F1715" t="s">
        <v>229</v>
      </c>
      <c r="G1715" t="s">
        <v>352</v>
      </c>
      <c r="H1715" t="s">
        <v>237</v>
      </c>
      <c r="I1715" t="s">
        <v>353</v>
      </c>
      <c r="J1715" t="s">
        <v>318</v>
      </c>
      <c r="K1715" t="s">
        <v>319</v>
      </c>
      <c r="L1715" t="n">
        <v>397</v>
      </c>
      <c r="M1715" t="n">
        <v>0.08</v>
      </c>
      <c r="N1715" t="n">
        <v>30.5</v>
      </c>
      <c r="O1715" t="s">
        <v>235</v>
      </c>
      <c r="P1715" t="s">
        <v>236</v>
      </c>
      <c r="Q1715" t="s">
        <v>355</v>
      </c>
      <c r="R1715" t="s">
        <v>237</v>
      </c>
      <c r="S1715" t="s">
        <v>232</v>
      </c>
    </row>
    <row r="1716" spans="1:19">
      <c r="A1716" s="1" t="n">
        <v>37226</v>
      </c>
      <c r="B1716" t="s">
        <v>227</v>
      </c>
      <c r="C1716" t="n">
        <v>58</v>
      </c>
      <c r="D1716" t="s">
        <v>228</v>
      </c>
      <c r="E1716" t="s">
        <v>351</v>
      </c>
      <c r="F1716" t="s">
        <v>229</v>
      </c>
      <c r="G1716" t="s">
        <v>352</v>
      </c>
      <c r="H1716" t="s">
        <v>237</v>
      </c>
      <c r="I1716" t="s">
        <v>353</v>
      </c>
      <c r="J1716" t="s">
        <v>233</v>
      </c>
      <c r="K1716" t="s">
        <v>234</v>
      </c>
      <c r="L1716" t="n">
        <v>260</v>
      </c>
      <c r="M1716" t="n">
        <v>0.08</v>
      </c>
      <c r="N1716" t="n">
        <v>31.8</v>
      </c>
      <c r="O1716" t="s">
        <v>235</v>
      </c>
      <c r="P1716" t="s">
        <v>236</v>
      </c>
      <c r="Q1716" t="s">
        <v>355</v>
      </c>
      <c r="R1716" t="s">
        <v>237</v>
      </c>
      <c r="S1716" t="s">
        <v>232</v>
      </c>
    </row>
    <row r="1717" spans="1:19">
      <c r="A1717" s="1" t="n">
        <v>37226</v>
      </c>
      <c r="B1717" t="s">
        <v>227</v>
      </c>
      <c r="C1717" t="n">
        <v>59</v>
      </c>
      <c r="D1717" t="s">
        <v>228</v>
      </c>
      <c r="E1717" t="s">
        <v>351</v>
      </c>
      <c r="F1717" t="s">
        <v>229</v>
      </c>
      <c r="G1717" t="s">
        <v>352</v>
      </c>
      <c r="H1717" t="s">
        <v>237</v>
      </c>
      <c r="I1717" t="s">
        <v>353</v>
      </c>
      <c r="J1717" t="s">
        <v>233</v>
      </c>
      <c r="K1717" t="s">
        <v>234</v>
      </c>
      <c r="L1717" t="n">
        <v>218</v>
      </c>
      <c r="M1717" t="n">
        <v>0.09</v>
      </c>
      <c r="N1717" t="n">
        <v>34.3</v>
      </c>
      <c r="O1717" t="s">
        <v>235</v>
      </c>
      <c r="P1717" t="s">
        <v>236</v>
      </c>
      <c r="Q1717" t="s">
        <v>355</v>
      </c>
      <c r="R1717" t="s">
        <v>237</v>
      </c>
      <c r="S1717" t="s">
        <v>232</v>
      </c>
    </row>
    <row r="1718" spans="1:19">
      <c r="A1718" s="1" t="n">
        <v>37226</v>
      </c>
      <c r="B1718" t="s">
        <v>227</v>
      </c>
      <c r="C1718" t="n">
        <v>60</v>
      </c>
      <c r="D1718" t="s">
        <v>228</v>
      </c>
      <c r="E1718" t="s">
        <v>351</v>
      </c>
      <c r="F1718" t="s">
        <v>229</v>
      </c>
      <c r="G1718" t="s">
        <v>352</v>
      </c>
      <c r="H1718" t="s">
        <v>237</v>
      </c>
      <c r="I1718" t="s">
        <v>353</v>
      </c>
      <c r="J1718" t="s">
        <v>261</v>
      </c>
      <c r="K1718" t="s">
        <v>262</v>
      </c>
      <c r="L1718" t="n">
        <v>153</v>
      </c>
      <c r="M1718" t="n">
        <v>0.02</v>
      </c>
      <c r="N1718" t="n">
        <v>45.9</v>
      </c>
      <c r="O1718" t="s">
        <v>235</v>
      </c>
      <c r="P1718" t="s">
        <v>236</v>
      </c>
      <c r="Q1718" t="s">
        <v>355</v>
      </c>
      <c r="R1718" t="s">
        <v>237</v>
      </c>
      <c r="S1718" t="s">
        <v>232</v>
      </c>
    </row>
    <row r="1719" spans="1:19">
      <c r="A1719" s="1" t="n">
        <v>37226</v>
      </c>
      <c r="B1719" t="s">
        <v>227</v>
      </c>
      <c r="C1719" t="n">
        <v>75</v>
      </c>
      <c r="D1719" t="s">
        <v>238</v>
      </c>
      <c r="E1719" t="s">
        <v>370</v>
      </c>
      <c r="F1719" t="s">
        <v>229</v>
      </c>
      <c r="G1719" t="s">
        <v>352</v>
      </c>
      <c r="H1719" t="s">
        <v>237</v>
      </c>
      <c r="I1719" t="s">
        <v>353</v>
      </c>
      <c r="J1719" t="s">
        <v>277</v>
      </c>
      <c r="K1719" t="s">
        <v>278</v>
      </c>
      <c r="L1719" t="n">
        <v>3</v>
      </c>
      <c r="M1719" t="n">
        <v>0</v>
      </c>
      <c r="N1719" t="n">
        <v>0</v>
      </c>
    </row>
    <row r="1720" spans="1:19">
      <c r="A1720" s="1" t="n">
        <v>37226</v>
      </c>
      <c r="B1720" t="s">
        <v>333</v>
      </c>
      <c r="C1720" t="n">
        <v>1</v>
      </c>
      <c r="D1720" t="s">
        <v>228</v>
      </c>
      <c r="E1720" t="s">
        <v>351</v>
      </c>
      <c r="F1720" t="s">
        <v>229</v>
      </c>
      <c r="G1720" t="s">
        <v>352</v>
      </c>
      <c r="H1720" t="s">
        <v>237</v>
      </c>
      <c r="I1720" t="s">
        <v>353</v>
      </c>
      <c r="J1720" t="s">
        <v>277</v>
      </c>
      <c r="K1720" t="s">
        <v>278</v>
      </c>
      <c r="L1720" t="n">
        <v>638</v>
      </c>
      <c r="M1720" t="n">
        <v>0.02</v>
      </c>
      <c r="N1720" t="n">
        <v>47.6</v>
      </c>
      <c r="O1720" t="s">
        <v>333</v>
      </c>
      <c r="P1720" t="s">
        <v>270</v>
      </c>
      <c r="Q1720" t="s">
        <v>355</v>
      </c>
      <c r="R1720" t="s">
        <v>237</v>
      </c>
      <c r="S1720" t="s">
        <v>232</v>
      </c>
    </row>
    <row r="1721" spans="1:19">
      <c r="A1721" s="1" t="n">
        <v>37226</v>
      </c>
      <c r="B1721" t="s">
        <v>333</v>
      </c>
      <c r="C1721" t="n">
        <v>2</v>
      </c>
      <c r="D1721" t="s">
        <v>228</v>
      </c>
      <c r="E1721" t="s">
        <v>351</v>
      </c>
      <c r="F1721" t="s">
        <v>229</v>
      </c>
      <c r="G1721" t="s">
        <v>352</v>
      </c>
      <c r="H1721" t="s">
        <v>237</v>
      </c>
      <c r="I1721" t="s">
        <v>353</v>
      </c>
      <c r="J1721" t="s">
        <v>261</v>
      </c>
      <c r="K1721" t="s">
        <v>262</v>
      </c>
      <c r="L1721" t="n">
        <v>312</v>
      </c>
      <c r="M1721" t="n">
        <v>0.07000000000000001</v>
      </c>
      <c r="N1721" t="n">
        <v>36.7</v>
      </c>
      <c r="O1721" t="s">
        <v>333</v>
      </c>
      <c r="P1721" t="s">
        <v>270</v>
      </c>
      <c r="Q1721" t="s">
        <v>355</v>
      </c>
      <c r="R1721" t="s">
        <v>237</v>
      </c>
      <c r="S1721" t="s">
        <v>232</v>
      </c>
    </row>
    <row r="1722" spans="1:19">
      <c r="A1722" s="1" t="n">
        <v>37226</v>
      </c>
      <c r="B1722" t="s">
        <v>333</v>
      </c>
      <c r="C1722" t="n">
        <v>3</v>
      </c>
      <c r="D1722" t="s">
        <v>228</v>
      </c>
      <c r="E1722" t="s">
        <v>351</v>
      </c>
      <c r="F1722" t="s">
        <v>229</v>
      </c>
      <c r="G1722" t="s">
        <v>352</v>
      </c>
      <c r="H1722" t="s">
        <v>237</v>
      </c>
      <c r="I1722" t="s">
        <v>353</v>
      </c>
      <c r="J1722" t="s">
        <v>233</v>
      </c>
      <c r="K1722" t="s">
        <v>234</v>
      </c>
      <c r="L1722" t="n">
        <v>196</v>
      </c>
      <c r="M1722" t="n">
        <v>0.22</v>
      </c>
      <c r="N1722" t="n">
        <v>20.4</v>
      </c>
      <c r="O1722" t="s">
        <v>333</v>
      </c>
      <c r="P1722" t="s">
        <v>270</v>
      </c>
      <c r="Q1722" t="s">
        <v>355</v>
      </c>
      <c r="R1722" t="s">
        <v>237</v>
      </c>
      <c r="S1722" t="s">
        <v>232</v>
      </c>
    </row>
    <row r="1723" spans="1:19">
      <c r="A1723" s="1" t="n">
        <v>37226</v>
      </c>
      <c r="B1723" t="s">
        <v>333</v>
      </c>
      <c r="C1723" t="n">
        <v>4</v>
      </c>
      <c r="D1723" t="s">
        <v>228</v>
      </c>
      <c r="E1723" t="s">
        <v>351</v>
      </c>
      <c r="F1723" t="s">
        <v>229</v>
      </c>
      <c r="G1723" t="s">
        <v>352</v>
      </c>
      <c r="H1723" t="s">
        <v>237</v>
      </c>
      <c r="I1723" t="s">
        <v>353</v>
      </c>
      <c r="J1723" t="s">
        <v>233</v>
      </c>
      <c r="K1723" t="s">
        <v>234</v>
      </c>
      <c r="L1723" t="n">
        <v>150</v>
      </c>
      <c r="M1723" t="n">
        <v>0.11</v>
      </c>
      <c r="N1723" t="n">
        <v>34.3</v>
      </c>
      <c r="O1723" t="s">
        <v>333</v>
      </c>
      <c r="P1723" t="s">
        <v>270</v>
      </c>
      <c r="Q1723" t="s">
        <v>355</v>
      </c>
      <c r="R1723" t="s">
        <v>237</v>
      </c>
      <c r="S1723" t="s">
        <v>232</v>
      </c>
    </row>
    <row r="1724" spans="1:19">
      <c r="A1724" s="1" t="n">
        <v>37226</v>
      </c>
      <c r="B1724" t="s">
        <v>333</v>
      </c>
      <c r="C1724" t="n">
        <v>5</v>
      </c>
      <c r="D1724" t="s">
        <v>228</v>
      </c>
      <c r="E1724" t="s">
        <v>351</v>
      </c>
      <c r="F1724" t="s">
        <v>229</v>
      </c>
      <c r="G1724" t="s">
        <v>352</v>
      </c>
      <c r="H1724" t="s">
        <v>237</v>
      </c>
      <c r="I1724" t="s">
        <v>353</v>
      </c>
      <c r="J1724" t="s">
        <v>277</v>
      </c>
      <c r="K1724" t="s">
        <v>278</v>
      </c>
      <c r="L1724" t="n">
        <v>109</v>
      </c>
      <c r="M1724" t="n">
        <v>0.02</v>
      </c>
      <c r="N1724" t="n">
        <v>43.1</v>
      </c>
      <c r="O1724" t="s">
        <v>333</v>
      </c>
      <c r="P1724" t="s">
        <v>270</v>
      </c>
      <c r="Q1724" t="s">
        <v>355</v>
      </c>
      <c r="R1724" t="s">
        <v>237</v>
      </c>
      <c r="S1724" t="s">
        <v>232</v>
      </c>
    </row>
    <row r="1725" spans="1:19">
      <c r="A1725" s="1" t="n">
        <v>37226</v>
      </c>
      <c r="B1725" t="s">
        <v>325</v>
      </c>
      <c r="C1725" t="n">
        <v>1</v>
      </c>
      <c r="D1725" t="s">
        <v>361</v>
      </c>
      <c r="E1725" t="s">
        <v>362</v>
      </c>
      <c r="F1725" t="s">
        <v>229</v>
      </c>
      <c r="G1725" t="s">
        <v>352</v>
      </c>
      <c r="H1725" t="s">
        <v>237</v>
      </c>
      <c r="I1725" t="s">
        <v>353</v>
      </c>
      <c r="J1725" t="s">
        <v>265</v>
      </c>
      <c r="K1725" t="s">
        <v>266</v>
      </c>
      <c r="L1725" t="n">
        <v>90</v>
      </c>
      <c r="M1725" t="n">
        <v>0</v>
      </c>
      <c r="N1725" t="n">
        <v>0</v>
      </c>
    </row>
    <row r="1726" spans="1:19">
      <c r="A1726" s="1" t="n">
        <v>37257</v>
      </c>
      <c r="B1726" t="s">
        <v>227</v>
      </c>
      <c r="C1726" t="n">
        <v>54</v>
      </c>
      <c r="D1726" t="s">
        <v>228</v>
      </c>
      <c r="E1726" t="s">
        <v>351</v>
      </c>
      <c r="F1726" t="s">
        <v>229</v>
      </c>
      <c r="G1726" t="s">
        <v>352</v>
      </c>
      <c r="H1726" t="s">
        <v>237</v>
      </c>
      <c r="I1726" t="s">
        <v>353</v>
      </c>
      <c r="J1726" t="s">
        <v>318</v>
      </c>
      <c r="K1726" t="s">
        <v>319</v>
      </c>
      <c r="L1726" t="n">
        <v>486</v>
      </c>
      <c r="M1726" t="n">
        <v>0.07000000000000001</v>
      </c>
      <c r="N1726" t="n">
        <v>36.2</v>
      </c>
      <c r="O1726" t="s">
        <v>235</v>
      </c>
      <c r="P1726" t="s">
        <v>236</v>
      </c>
      <c r="Q1726" t="s">
        <v>355</v>
      </c>
      <c r="R1726" t="s">
        <v>237</v>
      </c>
      <c r="S1726" t="s">
        <v>232</v>
      </c>
    </row>
    <row r="1727" spans="1:19">
      <c r="A1727" s="1" t="n">
        <v>37257</v>
      </c>
      <c r="B1727" t="s">
        <v>227</v>
      </c>
      <c r="C1727" t="n">
        <v>55</v>
      </c>
      <c r="D1727" t="s">
        <v>228</v>
      </c>
      <c r="E1727" t="s">
        <v>351</v>
      </c>
      <c r="F1727" t="s">
        <v>229</v>
      </c>
      <c r="G1727" t="s">
        <v>352</v>
      </c>
      <c r="H1727" t="s">
        <v>237</v>
      </c>
      <c r="I1727" t="s">
        <v>353</v>
      </c>
      <c r="J1727" t="s">
        <v>233</v>
      </c>
      <c r="K1727" t="s">
        <v>234</v>
      </c>
      <c r="L1727" t="n">
        <v>195</v>
      </c>
      <c r="M1727" t="n">
        <v>0.09</v>
      </c>
      <c r="N1727" t="n">
        <v>33.8</v>
      </c>
      <c r="O1727" t="s">
        <v>235</v>
      </c>
      <c r="P1727" t="s">
        <v>236</v>
      </c>
      <c r="Q1727" t="s">
        <v>355</v>
      </c>
      <c r="R1727" t="s">
        <v>237</v>
      </c>
      <c r="S1727" t="s">
        <v>232</v>
      </c>
    </row>
    <row r="1728" spans="1:19">
      <c r="A1728" s="1" t="n">
        <v>37257</v>
      </c>
      <c r="B1728" t="s">
        <v>227</v>
      </c>
      <c r="C1728" t="n">
        <v>56</v>
      </c>
      <c r="D1728" t="s">
        <v>228</v>
      </c>
      <c r="E1728" t="s">
        <v>351</v>
      </c>
      <c r="F1728" t="s">
        <v>229</v>
      </c>
      <c r="G1728" t="s">
        <v>352</v>
      </c>
      <c r="H1728" t="s">
        <v>237</v>
      </c>
      <c r="I1728" t="s">
        <v>353</v>
      </c>
      <c r="J1728" t="s">
        <v>261</v>
      </c>
      <c r="K1728" t="s">
        <v>262</v>
      </c>
      <c r="L1728" t="n">
        <v>126</v>
      </c>
      <c r="M1728" t="n">
        <v>0.02</v>
      </c>
      <c r="N1728" t="n">
        <v>45.9</v>
      </c>
      <c r="O1728" t="s">
        <v>235</v>
      </c>
      <c r="P1728" t="s">
        <v>236</v>
      </c>
      <c r="Q1728" t="s">
        <v>355</v>
      </c>
      <c r="R1728" t="s">
        <v>237</v>
      </c>
      <c r="S1728" t="s">
        <v>232</v>
      </c>
    </row>
    <row r="1729" spans="1:19">
      <c r="A1729" s="1" t="n">
        <v>37257</v>
      </c>
      <c r="B1729" t="s">
        <v>227</v>
      </c>
      <c r="C1729" t="n">
        <v>57</v>
      </c>
      <c r="D1729" t="s">
        <v>228</v>
      </c>
      <c r="E1729" t="s">
        <v>351</v>
      </c>
      <c r="F1729" t="s">
        <v>229</v>
      </c>
      <c r="G1729" t="s">
        <v>352</v>
      </c>
      <c r="H1729" t="s">
        <v>237</v>
      </c>
      <c r="I1729" t="s">
        <v>353</v>
      </c>
      <c r="J1729" t="s">
        <v>233</v>
      </c>
      <c r="K1729" t="s">
        <v>234</v>
      </c>
      <c r="L1729" t="n">
        <v>168</v>
      </c>
      <c r="M1729" t="n">
        <v>0.09</v>
      </c>
      <c r="N1729" t="n">
        <v>34.3</v>
      </c>
      <c r="O1729" t="s">
        <v>235</v>
      </c>
      <c r="P1729" t="s">
        <v>236</v>
      </c>
      <c r="Q1729" t="s">
        <v>355</v>
      </c>
      <c r="R1729" t="s">
        <v>237</v>
      </c>
      <c r="S1729" t="s">
        <v>232</v>
      </c>
    </row>
    <row r="1730" spans="1:19">
      <c r="A1730" s="1" t="n">
        <v>37257</v>
      </c>
      <c r="B1730" t="s">
        <v>333</v>
      </c>
      <c r="C1730" t="n">
        <v>1</v>
      </c>
      <c r="D1730" t="s">
        <v>228</v>
      </c>
      <c r="E1730" t="s">
        <v>351</v>
      </c>
      <c r="F1730" t="s">
        <v>229</v>
      </c>
      <c r="G1730" t="s">
        <v>352</v>
      </c>
      <c r="H1730" t="s">
        <v>237</v>
      </c>
      <c r="I1730" t="s">
        <v>353</v>
      </c>
      <c r="J1730" t="s">
        <v>233</v>
      </c>
      <c r="K1730" t="s">
        <v>234</v>
      </c>
      <c r="L1730" t="n">
        <v>275</v>
      </c>
      <c r="M1730" t="n">
        <v>0.01</v>
      </c>
      <c r="N1730" t="n">
        <v>44.3</v>
      </c>
      <c r="O1730" t="s">
        <v>333</v>
      </c>
      <c r="P1730" t="s">
        <v>270</v>
      </c>
      <c r="Q1730" t="s">
        <v>355</v>
      </c>
      <c r="R1730" t="s">
        <v>237</v>
      </c>
      <c r="S1730" t="s">
        <v>232</v>
      </c>
    </row>
    <row r="1731" spans="1:19">
      <c r="A1731" s="1" t="n">
        <v>37257</v>
      </c>
      <c r="B1731" t="s">
        <v>333</v>
      </c>
      <c r="C1731" t="n">
        <v>2</v>
      </c>
      <c r="D1731" t="s">
        <v>228</v>
      </c>
      <c r="E1731" t="s">
        <v>351</v>
      </c>
      <c r="F1731" t="s">
        <v>229</v>
      </c>
      <c r="G1731" t="s">
        <v>352</v>
      </c>
      <c r="H1731" t="s">
        <v>237</v>
      </c>
      <c r="I1731" t="s">
        <v>353</v>
      </c>
      <c r="J1731" t="s">
        <v>233</v>
      </c>
      <c r="K1731" t="s">
        <v>234</v>
      </c>
      <c r="L1731" t="n">
        <v>387</v>
      </c>
      <c r="M1731" t="n">
        <v>0.02</v>
      </c>
      <c r="N1731" t="n">
        <v>45.4</v>
      </c>
      <c r="O1731" t="s">
        <v>333</v>
      </c>
      <c r="P1731" t="s">
        <v>270</v>
      </c>
      <c r="Q1731" t="s">
        <v>355</v>
      </c>
      <c r="R1731" t="s">
        <v>237</v>
      </c>
      <c r="S1731" t="s">
        <v>232</v>
      </c>
    </row>
    <row r="1732" spans="1:19">
      <c r="A1732" s="1" t="n">
        <v>37257</v>
      </c>
      <c r="B1732" t="s">
        <v>333</v>
      </c>
      <c r="C1732" t="n">
        <v>3</v>
      </c>
      <c r="D1732" t="s">
        <v>228</v>
      </c>
      <c r="E1732" t="s">
        <v>351</v>
      </c>
      <c r="F1732" t="s">
        <v>229</v>
      </c>
      <c r="G1732" t="s">
        <v>352</v>
      </c>
      <c r="H1732" t="s">
        <v>237</v>
      </c>
      <c r="I1732" t="s">
        <v>353</v>
      </c>
      <c r="J1732" t="s">
        <v>233</v>
      </c>
      <c r="K1732" t="s">
        <v>234</v>
      </c>
      <c r="L1732" t="n">
        <v>648</v>
      </c>
      <c r="M1732" t="n">
        <v>0.09</v>
      </c>
      <c r="N1732" t="n">
        <v>34.5</v>
      </c>
      <c r="O1732" t="s">
        <v>333</v>
      </c>
      <c r="P1732" t="s">
        <v>270</v>
      </c>
      <c r="Q1732" t="s">
        <v>355</v>
      </c>
      <c r="R1732" t="s">
        <v>237</v>
      </c>
      <c r="S1732" t="s">
        <v>232</v>
      </c>
    </row>
    <row r="1733" spans="1:19">
      <c r="A1733" s="1" t="n">
        <v>37257</v>
      </c>
      <c r="B1733" t="s">
        <v>242</v>
      </c>
      <c r="C1733" t="n">
        <v>1</v>
      </c>
      <c r="D1733" t="s">
        <v>288</v>
      </c>
      <c r="E1733" t="s">
        <v>357</v>
      </c>
      <c r="F1733" t="s">
        <v>229</v>
      </c>
      <c r="G1733" t="s">
        <v>352</v>
      </c>
      <c r="H1733" t="s">
        <v>237</v>
      </c>
      <c r="I1733" t="s">
        <v>353</v>
      </c>
      <c r="J1733" t="s">
        <v>246</v>
      </c>
      <c r="K1733" t="s">
        <v>363</v>
      </c>
      <c r="L1733" t="n">
        <v>108</v>
      </c>
      <c r="M1733" t="n">
        <v>0</v>
      </c>
      <c r="N1733" t="n">
        <v>0</v>
      </c>
    </row>
    <row r="1734" spans="1:19">
      <c r="A1734" s="1" t="n">
        <v>37257</v>
      </c>
      <c r="B1734" t="s">
        <v>242</v>
      </c>
      <c r="C1734" t="n">
        <v>2</v>
      </c>
      <c r="D1734" t="s">
        <v>288</v>
      </c>
      <c r="E1734" t="s">
        <v>357</v>
      </c>
      <c r="F1734" t="s">
        <v>229</v>
      </c>
      <c r="G1734" t="s">
        <v>352</v>
      </c>
      <c r="H1734" t="s">
        <v>237</v>
      </c>
      <c r="I1734" t="s">
        <v>353</v>
      </c>
      <c r="J1734" t="s">
        <v>246</v>
      </c>
      <c r="K1734" t="s">
        <v>363</v>
      </c>
      <c r="L1734" t="n">
        <v>297</v>
      </c>
      <c r="M1734" t="n">
        <v>0</v>
      </c>
      <c r="N1734" t="n">
        <v>0</v>
      </c>
    </row>
    <row r="1735" spans="1:19">
      <c r="A1735" s="1" t="n">
        <v>37288</v>
      </c>
      <c r="B1735" t="s">
        <v>227</v>
      </c>
      <c r="C1735" t="n">
        <v>43</v>
      </c>
      <c r="D1735" t="s">
        <v>228</v>
      </c>
      <c r="E1735" t="s">
        <v>351</v>
      </c>
      <c r="F1735" t="s">
        <v>229</v>
      </c>
      <c r="G1735" t="s">
        <v>352</v>
      </c>
      <c r="H1735" t="s">
        <v>237</v>
      </c>
      <c r="I1735" t="s">
        <v>353</v>
      </c>
      <c r="J1735" t="s">
        <v>233</v>
      </c>
      <c r="K1735" t="s">
        <v>234</v>
      </c>
      <c r="L1735" t="n">
        <v>469</v>
      </c>
      <c r="M1735" t="n">
        <v>0.07000000000000001</v>
      </c>
      <c r="N1735" t="n">
        <v>38.1</v>
      </c>
      <c r="O1735" t="s">
        <v>235</v>
      </c>
      <c r="P1735" t="s">
        <v>236</v>
      </c>
      <c r="Q1735" t="s">
        <v>355</v>
      </c>
      <c r="R1735" t="s">
        <v>237</v>
      </c>
      <c r="S1735" t="s">
        <v>232</v>
      </c>
    </row>
    <row r="1736" spans="1:19">
      <c r="A1736" s="1" t="n">
        <v>37288</v>
      </c>
      <c r="B1736" t="s">
        <v>227</v>
      </c>
      <c r="C1736" t="n">
        <v>44</v>
      </c>
      <c r="D1736" t="s">
        <v>228</v>
      </c>
      <c r="E1736" t="s">
        <v>351</v>
      </c>
      <c r="F1736" t="s">
        <v>229</v>
      </c>
      <c r="G1736" t="s">
        <v>352</v>
      </c>
      <c r="H1736" t="s">
        <v>237</v>
      </c>
      <c r="I1736" t="s">
        <v>353</v>
      </c>
      <c r="J1736" t="s">
        <v>233</v>
      </c>
      <c r="K1736" t="s">
        <v>234</v>
      </c>
      <c r="L1736" t="n">
        <v>246</v>
      </c>
      <c r="M1736" t="n">
        <v>0.09</v>
      </c>
      <c r="N1736" t="n">
        <v>34.7</v>
      </c>
      <c r="O1736" t="s">
        <v>235</v>
      </c>
      <c r="P1736" t="s">
        <v>236</v>
      </c>
      <c r="Q1736" t="s">
        <v>355</v>
      </c>
      <c r="R1736" t="s">
        <v>237</v>
      </c>
      <c r="S1736" t="s">
        <v>232</v>
      </c>
    </row>
    <row r="1737" spans="1:19">
      <c r="A1737" s="1" t="n">
        <v>37288</v>
      </c>
      <c r="B1737" t="s">
        <v>227</v>
      </c>
      <c r="C1737" t="n">
        <v>45</v>
      </c>
      <c r="D1737" t="s">
        <v>228</v>
      </c>
      <c r="E1737" t="s">
        <v>351</v>
      </c>
      <c r="F1737" t="s">
        <v>229</v>
      </c>
      <c r="G1737" t="s">
        <v>352</v>
      </c>
      <c r="H1737" t="s">
        <v>237</v>
      </c>
      <c r="I1737" t="s">
        <v>353</v>
      </c>
      <c r="J1737" t="s">
        <v>233</v>
      </c>
      <c r="K1737" t="s">
        <v>234</v>
      </c>
      <c r="L1737" t="n">
        <v>93</v>
      </c>
      <c r="M1737" t="n">
        <v>0.2</v>
      </c>
      <c r="N1737" t="n">
        <v>21.1</v>
      </c>
      <c r="O1737" t="s">
        <v>235</v>
      </c>
      <c r="P1737" t="s">
        <v>236</v>
      </c>
      <c r="Q1737" t="s">
        <v>355</v>
      </c>
      <c r="R1737" t="s">
        <v>237</v>
      </c>
      <c r="S1737" t="s">
        <v>232</v>
      </c>
    </row>
    <row r="1738" spans="1:19">
      <c r="A1738" s="1" t="n">
        <v>37288</v>
      </c>
      <c r="B1738" t="s">
        <v>227</v>
      </c>
      <c r="C1738" t="n">
        <v>46</v>
      </c>
      <c r="D1738" t="s">
        <v>228</v>
      </c>
      <c r="E1738" t="s">
        <v>351</v>
      </c>
      <c r="F1738" t="s">
        <v>229</v>
      </c>
      <c r="G1738" t="s">
        <v>352</v>
      </c>
      <c r="H1738" t="s">
        <v>237</v>
      </c>
      <c r="I1738" t="s">
        <v>353</v>
      </c>
      <c r="J1738" t="s">
        <v>233</v>
      </c>
      <c r="K1738" t="s">
        <v>234</v>
      </c>
      <c r="L1738" t="n">
        <v>359</v>
      </c>
      <c r="M1738" t="n">
        <v>0.09</v>
      </c>
      <c r="N1738" t="n">
        <v>34</v>
      </c>
      <c r="O1738" t="s">
        <v>235</v>
      </c>
      <c r="P1738" t="s">
        <v>236</v>
      </c>
      <c r="Q1738" t="s">
        <v>355</v>
      </c>
      <c r="R1738" t="s">
        <v>237</v>
      </c>
      <c r="S1738" t="s">
        <v>232</v>
      </c>
    </row>
    <row r="1739" spans="1:19">
      <c r="A1739" s="1" t="n">
        <v>37288</v>
      </c>
      <c r="B1739" t="s">
        <v>227</v>
      </c>
      <c r="C1739" t="n">
        <v>47</v>
      </c>
      <c r="D1739" t="s">
        <v>228</v>
      </c>
      <c r="E1739" t="s">
        <v>351</v>
      </c>
      <c r="F1739" t="s">
        <v>229</v>
      </c>
      <c r="G1739" t="s">
        <v>352</v>
      </c>
      <c r="H1739" t="s">
        <v>237</v>
      </c>
      <c r="I1739" t="s">
        <v>353</v>
      </c>
      <c r="J1739" t="s">
        <v>354</v>
      </c>
      <c r="K1739" t="s">
        <v>348</v>
      </c>
      <c r="L1739" t="n">
        <v>257</v>
      </c>
      <c r="M1739" t="n">
        <v>0.05</v>
      </c>
      <c r="N1739" t="n">
        <v>42.2</v>
      </c>
      <c r="O1739" t="s">
        <v>235</v>
      </c>
      <c r="P1739" t="s">
        <v>236</v>
      </c>
      <c r="Q1739" t="s">
        <v>355</v>
      </c>
      <c r="R1739" t="s">
        <v>237</v>
      </c>
      <c r="S1739" t="s">
        <v>232</v>
      </c>
    </row>
    <row r="1740" spans="1:19">
      <c r="A1740" s="1" t="n">
        <v>37288</v>
      </c>
      <c r="B1740" t="s">
        <v>333</v>
      </c>
      <c r="C1740" t="n">
        <v>1</v>
      </c>
      <c r="D1740" t="s">
        <v>228</v>
      </c>
      <c r="E1740" t="s">
        <v>351</v>
      </c>
      <c r="F1740" t="s">
        <v>229</v>
      </c>
      <c r="G1740" t="s">
        <v>352</v>
      </c>
      <c r="H1740" t="s">
        <v>237</v>
      </c>
      <c r="I1740" t="s">
        <v>353</v>
      </c>
      <c r="J1740" t="s">
        <v>233</v>
      </c>
      <c r="K1740" t="s">
        <v>234</v>
      </c>
      <c r="L1740" t="n">
        <v>281</v>
      </c>
      <c r="M1740" t="n">
        <v>0.11</v>
      </c>
      <c r="N1740" t="n">
        <v>30.8</v>
      </c>
      <c r="O1740" t="s">
        <v>333</v>
      </c>
      <c r="P1740" t="s">
        <v>270</v>
      </c>
      <c r="Q1740" t="s">
        <v>355</v>
      </c>
      <c r="R1740" t="s">
        <v>237</v>
      </c>
      <c r="S1740" t="s">
        <v>232</v>
      </c>
    </row>
    <row r="1741" spans="1:19">
      <c r="A1741" s="1" t="n">
        <v>37288</v>
      </c>
      <c r="B1741" t="s">
        <v>333</v>
      </c>
      <c r="C1741" t="n">
        <v>2</v>
      </c>
      <c r="D1741" t="s">
        <v>228</v>
      </c>
      <c r="E1741" t="s">
        <v>351</v>
      </c>
      <c r="F1741" t="s">
        <v>229</v>
      </c>
      <c r="G1741" t="s">
        <v>352</v>
      </c>
      <c r="H1741" t="s">
        <v>237</v>
      </c>
      <c r="I1741" t="s">
        <v>353</v>
      </c>
      <c r="J1741" t="s">
        <v>267</v>
      </c>
      <c r="K1741" t="s">
        <v>356</v>
      </c>
      <c r="L1741" t="n">
        <v>404</v>
      </c>
      <c r="M1741" t="n">
        <v>0.22</v>
      </c>
      <c r="N1741" t="n">
        <v>20.3</v>
      </c>
      <c r="O1741" t="s">
        <v>333</v>
      </c>
      <c r="P1741" t="s">
        <v>270</v>
      </c>
      <c r="Q1741" t="s">
        <v>355</v>
      </c>
      <c r="R1741" t="s">
        <v>237</v>
      </c>
      <c r="S1741" t="s">
        <v>232</v>
      </c>
    </row>
    <row r="1742" spans="1:19">
      <c r="A1742" s="1" t="n">
        <v>37288</v>
      </c>
      <c r="B1742" t="s">
        <v>333</v>
      </c>
      <c r="C1742" t="n">
        <v>3</v>
      </c>
      <c r="D1742" t="s">
        <v>228</v>
      </c>
      <c r="E1742" t="s">
        <v>351</v>
      </c>
      <c r="F1742" t="s">
        <v>229</v>
      </c>
      <c r="G1742" t="s">
        <v>352</v>
      </c>
      <c r="H1742" t="s">
        <v>237</v>
      </c>
      <c r="I1742" t="s">
        <v>353</v>
      </c>
      <c r="J1742" t="s">
        <v>277</v>
      </c>
      <c r="K1742" t="s">
        <v>278</v>
      </c>
      <c r="L1742" t="n">
        <v>651</v>
      </c>
      <c r="M1742" t="n">
        <v>0.04</v>
      </c>
      <c r="N1742" t="n">
        <v>48.2</v>
      </c>
      <c r="O1742" t="s">
        <v>333</v>
      </c>
      <c r="P1742" t="s">
        <v>270</v>
      </c>
      <c r="Q1742" t="s">
        <v>355</v>
      </c>
      <c r="R1742" t="s">
        <v>237</v>
      </c>
      <c r="S1742" t="s">
        <v>232</v>
      </c>
    </row>
    <row r="1743" spans="1:19">
      <c r="A1743" s="1" t="n">
        <v>37316</v>
      </c>
      <c r="B1743" t="s">
        <v>227</v>
      </c>
      <c r="C1743" t="n">
        <v>59</v>
      </c>
      <c r="D1743" t="s">
        <v>228</v>
      </c>
      <c r="E1743" t="s">
        <v>351</v>
      </c>
      <c r="F1743" t="s">
        <v>229</v>
      </c>
      <c r="G1743" t="s">
        <v>352</v>
      </c>
      <c r="H1743" t="s">
        <v>237</v>
      </c>
      <c r="I1743" t="s">
        <v>353</v>
      </c>
      <c r="J1743" t="s">
        <v>233</v>
      </c>
      <c r="K1743" t="s">
        <v>234</v>
      </c>
      <c r="L1743" t="n">
        <v>100</v>
      </c>
      <c r="M1743" t="n">
        <v>0.2</v>
      </c>
      <c r="N1743" t="n">
        <v>20.8</v>
      </c>
      <c r="O1743" t="s">
        <v>235</v>
      </c>
      <c r="P1743" t="s">
        <v>236</v>
      </c>
      <c r="Q1743" t="s">
        <v>355</v>
      </c>
      <c r="R1743" t="s">
        <v>237</v>
      </c>
      <c r="S1743" t="s">
        <v>232</v>
      </c>
    </row>
    <row r="1744" spans="1:19">
      <c r="A1744" s="1" t="n">
        <v>37316</v>
      </c>
      <c r="B1744" t="s">
        <v>227</v>
      </c>
      <c r="C1744" t="n">
        <v>60</v>
      </c>
      <c r="D1744" t="s">
        <v>228</v>
      </c>
      <c r="E1744" t="s">
        <v>351</v>
      </c>
      <c r="F1744" t="s">
        <v>229</v>
      </c>
      <c r="G1744" t="s">
        <v>352</v>
      </c>
      <c r="H1744" t="s">
        <v>237</v>
      </c>
      <c r="I1744" t="s">
        <v>353</v>
      </c>
      <c r="J1744" t="s">
        <v>233</v>
      </c>
      <c r="K1744" t="s">
        <v>234</v>
      </c>
      <c r="L1744" t="n">
        <v>457</v>
      </c>
      <c r="M1744" t="n">
        <v>0.09</v>
      </c>
      <c r="N1744" t="n">
        <v>31.9</v>
      </c>
      <c r="O1744" t="s">
        <v>235</v>
      </c>
      <c r="P1744" t="s">
        <v>236</v>
      </c>
      <c r="Q1744" t="s">
        <v>355</v>
      </c>
      <c r="R1744" t="s">
        <v>237</v>
      </c>
      <c r="S1744" t="s">
        <v>232</v>
      </c>
    </row>
    <row r="1745" spans="1:19">
      <c r="A1745" s="1" t="n">
        <v>37316</v>
      </c>
      <c r="B1745" t="s">
        <v>227</v>
      </c>
      <c r="C1745" t="n">
        <v>61</v>
      </c>
      <c r="D1745" t="s">
        <v>228</v>
      </c>
      <c r="E1745" t="s">
        <v>351</v>
      </c>
      <c r="F1745" t="s">
        <v>229</v>
      </c>
      <c r="G1745" t="s">
        <v>352</v>
      </c>
      <c r="H1745" t="s">
        <v>237</v>
      </c>
      <c r="I1745" t="s">
        <v>353</v>
      </c>
      <c r="J1745" t="s">
        <v>233</v>
      </c>
      <c r="K1745" t="s">
        <v>234</v>
      </c>
      <c r="L1745" t="n">
        <v>248</v>
      </c>
      <c r="M1745" t="n">
        <v>0.04</v>
      </c>
      <c r="N1745" t="n">
        <v>36.2</v>
      </c>
      <c r="O1745" t="s">
        <v>235</v>
      </c>
      <c r="P1745" t="s">
        <v>236</v>
      </c>
      <c r="Q1745" t="s">
        <v>355</v>
      </c>
      <c r="R1745" t="s">
        <v>237</v>
      </c>
      <c r="S1745" t="s">
        <v>232</v>
      </c>
    </row>
    <row r="1746" spans="1:19">
      <c r="A1746" s="1" t="n">
        <v>37316</v>
      </c>
      <c r="B1746" t="s">
        <v>227</v>
      </c>
      <c r="C1746" t="n">
        <v>62</v>
      </c>
      <c r="D1746" t="s">
        <v>228</v>
      </c>
      <c r="E1746" t="s">
        <v>351</v>
      </c>
      <c r="F1746" t="s">
        <v>229</v>
      </c>
      <c r="G1746" t="s">
        <v>352</v>
      </c>
      <c r="H1746" t="s">
        <v>237</v>
      </c>
      <c r="I1746" t="s">
        <v>353</v>
      </c>
      <c r="J1746" t="s">
        <v>318</v>
      </c>
      <c r="K1746" t="s">
        <v>319</v>
      </c>
      <c r="L1746" t="n">
        <v>613</v>
      </c>
      <c r="M1746" t="n">
        <v>0.05</v>
      </c>
      <c r="N1746" t="n">
        <v>39.2</v>
      </c>
      <c r="O1746" t="s">
        <v>235</v>
      </c>
      <c r="P1746" t="s">
        <v>236</v>
      </c>
      <c r="Q1746" t="s">
        <v>355</v>
      </c>
      <c r="R1746" t="s">
        <v>237</v>
      </c>
      <c r="S1746" t="s">
        <v>232</v>
      </c>
    </row>
    <row r="1747" spans="1:19">
      <c r="A1747" s="1" t="n">
        <v>37316</v>
      </c>
      <c r="B1747" t="s">
        <v>227</v>
      </c>
      <c r="C1747" t="n">
        <v>63</v>
      </c>
      <c r="D1747" t="s">
        <v>228</v>
      </c>
      <c r="E1747" t="s">
        <v>351</v>
      </c>
      <c r="F1747" t="s">
        <v>229</v>
      </c>
      <c r="G1747" t="s">
        <v>352</v>
      </c>
      <c r="H1747" t="s">
        <v>237</v>
      </c>
      <c r="I1747" t="s">
        <v>353</v>
      </c>
      <c r="J1747" t="s">
        <v>240</v>
      </c>
      <c r="K1747" t="s">
        <v>241</v>
      </c>
      <c r="L1747" t="n">
        <v>65</v>
      </c>
      <c r="M1747" t="n">
        <v>5.5</v>
      </c>
      <c r="N1747" t="n">
        <v>10.8</v>
      </c>
      <c r="O1747" t="s">
        <v>235</v>
      </c>
      <c r="P1747" t="s">
        <v>236</v>
      </c>
      <c r="Q1747" t="s">
        <v>355</v>
      </c>
      <c r="R1747" t="s">
        <v>237</v>
      </c>
      <c r="S1747" t="s">
        <v>232</v>
      </c>
    </row>
    <row r="1748" spans="1:19">
      <c r="A1748" s="1" t="n">
        <v>37316</v>
      </c>
      <c r="B1748" t="s">
        <v>333</v>
      </c>
      <c r="C1748" t="n">
        <v>1</v>
      </c>
      <c r="D1748" t="s">
        <v>228</v>
      </c>
      <c r="E1748" t="s">
        <v>351</v>
      </c>
      <c r="F1748" t="s">
        <v>229</v>
      </c>
      <c r="G1748" t="s">
        <v>352</v>
      </c>
      <c r="H1748" t="s">
        <v>237</v>
      </c>
      <c r="I1748" t="s">
        <v>353</v>
      </c>
      <c r="J1748" t="s">
        <v>233</v>
      </c>
      <c r="K1748" t="s">
        <v>234</v>
      </c>
      <c r="L1748" t="n">
        <v>302</v>
      </c>
      <c r="M1748" t="n">
        <v>0.21</v>
      </c>
      <c r="N1748" t="n">
        <v>20.5</v>
      </c>
      <c r="O1748" t="s">
        <v>333</v>
      </c>
      <c r="P1748" t="s">
        <v>270</v>
      </c>
      <c r="Q1748" t="s">
        <v>355</v>
      </c>
      <c r="R1748" t="s">
        <v>237</v>
      </c>
      <c r="S1748" t="s">
        <v>232</v>
      </c>
    </row>
    <row r="1749" spans="1:19">
      <c r="A1749" s="1" t="n">
        <v>37316</v>
      </c>
      <c r="B1749" t="s">
        <v>333</v>
      </c>
      <c r="C1749" t="n">
        <v>2</v>
      </c>
      <c r="D1749" t="s">
        <v>228</v>
      </c>
      <c r="E1749" t="s">
        <v>351</v>
      </c>
      <c r="F1749" t="s">
        <v>229</v>
      </c>
      <c r="G1749" t="s">
        <v>352</v>
      </c>
      <c r="H1749" t="s">
        <v>237</v>
      </c>
      <c r="I1749" t="s">
        <v>353</v>
      </c>
      <c r="J1749" t="s">
        <v>233</v>
      </c>
      <c r="K1749" t="s">
        <v>234</v>
      </c>
      <c r="L1749" t="n">
        <v>351</v>
      </c>
      <c r="M1749" t="n">
        <v>0.09</v>
      </c>
      <c r="N1749" t="n">
        <v>34.4</v>
      </c>
      <c r="O1749" t="s">
        <v>333</v>
      </c>
      <c r="P1749" t="s">
        <v>270</v>
      </c>
      <c r="Q1749" t="s">
        <v>355</v>
      </c>
      <c r="R1749" t="s">
        <v>237</v>
      </c>
      <c r="S1749" t="s">
        <v>232</v>
      </c>
    </row>
    <row r="1750" spans="1:19">
      <c r="A1750" s="1" t="n">
        <v>37316</v>
      </c>
      <c r="B1750" t="s">
        <v>333</v>
      </c>
      <c r="C1750" t="n">
        <v>3</v>
      </c>
      <c r="D1750" t="s">
        <v>228</v>
      </c>
      <c r="E1750" t="s">
        <v>351</v>
      </c>
      <c r="F1750" t="s">
        <v>229</v>
      </c>
      <c r="G1750" t="s">
        <v>352</v>
      </c>
      <c r="H1750" t="s">
        <v>237</v>
      </c>
      <c r="I1750" t="s">
        <v>353</v>
      </c>
      <c r="J1750" t="s">
        <v>277</v>
      </c>
      <c r="K1750" t="s">
        <v>278</v>
      </c>
      <c r="L1750" t="n">
        <v>650</v>
      </c>
      <c r="M1750" t="n">
        <v>0.03</v>
      </c>
      <c r="N1750" t="n">
        <v>48</v>
      </c>
      <c r="O1750" t="s">
        <v>333</v>
      </c>
      <c r="P1750" t="s">
        <v>270</v>
      </c>
      <c r="Q1750" t="s">
        <v>355</v>
      </c>
      <c r="R1750" t="s">
        <v>237</v>
      </c>
      <c r="S1750" t="s">
        <v>232</v>
      </c>
    </row>
    <row r="1751" spans="1:19">
      <c r="A1751" s="1" t="n">
        <v>37316</v>
      </c>
      <c r="B1751" t="s">
        <v>242</v>
      </c>
      <c r="C1751" t="n">
        <v>1</v>
      </c>
      <c r="D1751" t="s">
        <v>288</v>
      </c>
      <c r="E1751" t="s">
        <v>357</v>
      </c>
      <c r="F1751" t="s">
        <v>229</v>
      </c>
      <c r="G1751" t="s">
        <v>352</v>
      </c>
      <c r="H1751" t="s">
        <v>237</v>
      </c>
      <c r="I1751" t="s">
        <v>353</v>
      </c>
      <c r="J1751" t="s">
        <v>246</v>
      </c>
      <c r="K1751" t="s">
        <v>363</v>
      </c>
      <c r="L1751" t="n">
        <v>210</v>
      </c>
      <c r="M1751" t="n">
        <v>0</v>
      </c>
      <c r="N1751" t="n">
        <v>0</v>
      </c>
    </row>
    <row r="1752" spans="1:19">
      <c r="A1752" s="1" t="n">
        <v>37347</v>
      </c>
      <c r="B1752" t="s">
        <v>227</v>
      </c>
      <c r="C1752" t="n">
        <v>58</v>
      </c>
      <c r="D1752" t="s">
        <v>228</v>
      </c>
      <c r="E1752" t="s">
        <v>351</v>
      </c>
      <c r="F1752" t="s">
        <v>229</v>
      </c>
      <c r="G1752" t="s">
        <v>352</v>
      </c>
      <c r="H1752" t="s">
        <v>237</v>
      </c>
      <c r="I1752" t="s">
        <v>353</v>
      </c>
      <c r="J1752" t="s">
        <v>233</v>
      </c>
      <c r="K1752" t="s">
        <v>234</v>
      </c>
      <c r="L1752" t="n">
        <v>400</v>
      </c>
      <c r="M1752" t="n">
        <v>0.7</v>
      </c>
      <c r="N1752" t="n">
        <v>34.1</v>
      </c>
      <c r="O1752" t="s">
        <v>235</v>
      </c>
      <c r="P1752" t="s">
        <v>236</v>
      </c>
      <c r="Q1752" t="s">
        <v>355</v>
      </c>
      <c r="R1752" t="s">
        <v>237</v>
      </c>
      <c r="S1752" t="s">
        <v>232</v>
      </c>
    </row>
    <row r="1753" spans="1:19">
      <c r="A1753" s="1" t="n">
        <v>37347</v>
      </c>
      <c r="B1753" t="s">
        <v>227</v>
      </c>
      <c r="C1753" t="n">
        <v>59</v>
      </c>
      <c r="D1753" t="s">
        <v>228</v>
      </c>
      <c r="E1753" t="s">
        <v>351</v>
      </c>
      <c r="F1753" t="s">
        <v>229</v>
      </c>
      <c r="G1753" t="s">
        <v>352</v>
      </c>
      <c r="H1753" t="s">
        <v>237</v>
      </c>
      <c r="I1753" t="s">
        <v>353</v>
      </c>
      <c r="J1753" t="s">
        <v>292</v>
      </c>
      <c r="K1753" t="s">
        <v>293</v>
      </c>
      <c r="L1753" t="n">
        <v>310</v>
      </c>
      <c r="M1753" t="n">
        <v>0.7</v>
      </c>
      <c r="N1753" t="n">
        <v>36.9</v>
      </c>
      <c r="O1753" t="s">
        <v>235</v>
      </c>
      <c r="P1753" t="s">
        <v>236</v>
      </c>
      <c r="Q1753" t="s">
        <v>355</v>
      </c>
      <c r="R1753" t="s">
        <v>237</v>
      </c>
      <c r="S1753" t="s">
        <v>232</v>
      </c>
    </row>
    <row r="1754" spans="1:19">
      <c r="A1754" s="1" t="n">
        <v>37347</v>
      </c>
      <c r="B1754" t="s">
        <v>227</v>
      </c>
      <c r="C1754" t="n">
        <v>60</v>
      </c>
      <c r="D1754" t="s">
        <v>228</v>
      </c>
      <c r="E1754" t="s">
        <v>351</v>
      </c>
      <c r="F1754" t="s">
        <v>229</v>
      </c>
      <c r="G1754" t="s">
        <v>352</v>
      </c>
      <c r="H1754" t="s">
        <v>237</v>
      </c>
      <c r="I1754" t="s">
        <v>353</v>
      </c>
      <c r="J1754" t="s">
        <v>318</v>
      </c>
      <c r="K1754" t="s">
        <v>319</v>
      </c>
      <c r="L1754" t="n">
        <v>486</v>
      </c>
      <c r="M1754" t="n">
        <v>0.8</v>
      </c>
      <c r="N1754" t="n">
        <v>35.1</v>
      </c>
      <c r="O1754" t="s">
        <v>235</v>
      </c>
      <c r="P1754" t="s">
        <v>236</v>
      </c>
      <c r="Q1754" t="s">
        <v>355</v>
      </c>
      <c r="R1754" t="s">
        <v>237</v>
      </c>
      <c r="S1754" t="s">
        <v>232</v>
      </c>
    </row>
    <row r="1755" spans="1:19">
      <c r="A1755" s="1" t="n">
        <v>37347</v>
      </c>
      <c r="B1755" t="s">
        <v>227</v>
      </c>
      <c r="C1755" t="n">
        <v>61</v>
      </c>
      <c r="D1755" t="s">
        <v>228</v>
      </c>
      <c r="E1755" t="s">
        <v>351</v>
      </c>
      <c r="F1755" t="s">
        <v>229</v>
      </c>
      <c r="G1755" t="s">
        <v>352</v>
      </c>
      <c r="H1755" t="s">
        <v>237</v>
      </c>
      <c r="I1755" t="s">
        <v>353</v>
      </c>
      <c r="J1755" t="s">
        <v>318</v>
      </c>
      <c r="K1755" t="s">
        <v>319</v>
      </c>
      <c r="L1755" t="n">
        <v>195</v>
      </c>
      <c r="M1755" t="n">
        <v>0.6</v>
      </c>
      <c r="N1755" t="n">
        <v>38</v>
      </c>
      <c r="O1755" t="s">
        <v>235</v>
      </c>
      <c r="P1755" t="s">
        <v>236</v>
      </c>
      <c r="Q1755" t="s">
        <v>355</v>
      </c>
      <c r="R1755" t="s">
        <v>237</v>
      </c>
      <c r="S1755" t="s">
        <v>232</v>
      </c>
    </row>
    <row r="1756" spans="1:19">
      <c r="A1756" s="1" t="n">
        <v>37347</v>
      </c>
      <c r="B1756" t="s">
        <v>333</v>
      </c>
      <c r="C1756" t="n">
        <v>1</v>
      </c>
      <c r="D1756" t="s">
        <v>228</v>
      </c>
      <c r="E1756" t="s">
        <v>351</v>
      </c>
      <c r="F1756" t="s">
        <v>229</v>
      </c>
      <c r="G1756" t="s">
        <v>352</v>
      </c>
      <c r="H1756" t="s">
        <v>237</v>
      </c>
      <c r="I1756" t="s">
        <v>353</v>
      </c>
      <c r="J1756" t="s">
        <v>292</v>
      </c>
      <c r="K1756" t="s">
        <v>293</v>
      </c>
      <c r="L1756" t="n">
        <v>385</v>
      </c>
      <c r="M1756" t="n">
        <v>0.08</v>
      </c>
      <c r="N1756" t="n">
        <v>35.9</v>
      </c>
      <c r="O1756" t="s">
        <v>333</v>
      </c>
      <c r="P1756" t="s">
        <v>270</v>
      </c>
      <c r="Q1756" t="s">
        <v>355</v>
      </c>
      <c r="R1756" t="s">
        <v>237</v>
      </c>
      <c r="S1756" t="s">
        <v>232</v>
      </c>
    </row>
    <row r="1757" spans="1:19">
      <c r="A1757" s="1" t="n">
        <v>37347</v>
      </c>
      <c r="B1757" t="s">
        <v>333</v>
      </c>
      <c r="C1757" t="n">
        <v>2</v>
      </c>
      <c r="D1757" t="s">
        <v>228</v>
      </c>
      <c r="E1757" t="s">
        <v>351</v>
      </c>
      <c r="F1757" t="s">
        <v>229</v>
      </c>
      <c r="G1757" t="s">
        <v>352</v>
      </c>
      <c r="H1757" t="s">
        <v>237</v>
      </c>
      <c r="I1757" t="s">
        <v>353</v>
      </c>
      <c r="J1757" t="s">
        <v>292</v>
      </c>
      <c r="K1757" t="s">
        <v>293</v>
      </c>
      <c r="L1757" t="n">
        <v>377</v>
      </c>
      <c r="M1757" t="n">
        <v>0.07000000000000001</v>
      </c>
      <c r="N1757" t="n">
        <v>35.6</v>
      </c>
      <c r="O1757" t="s">
        <v>333</v>
      </c>
      <c r="P1757" t="s">
        <v>270</v>
      </c>
      <c r="Q1757" t="s">
        <v>355</v>
      </c>
      <c r="R1757" t="s">
        <v>237</v>
      </c>
      <c r="S1757" t="s">
        <v>232</v>
      </c>
    </row>
    <row r="1758" spans="1:19">
      <c r="A1758" s="1" t="n">
        <v>37347</v>
      </c>
      <c r="B1758" t="s">
        <v>333</v>
      </c>
      <c r="C1758" t="n">
        <v>3</v>
      </c>
      <c r="D1758" t="s">
        <v>228</v>
      </c>
      <c r="E1758" t="s">
        <v>351</v>
      </c>
      <c r="F1758" t="s">
        <v>229</v>
      </c>
      <c r="G1758" t="s">
        <v>352</v>
      </c>
      <c r="H1758" t="s">
        <v>237</v>
      </c>
      <c r="I1758" t="s">
        <v>353</v>
      </c>
      <c r="J1758" t="s">
        <v>233</v>
      </c>
      <c r="K1758" t="s">
        <v>234</v>
      </c>
      <c r="L1758" t="n">
        <v>373</v>
      </c>
      <c r="M1758" t="n">
        <v>0.09</v>
      </c>
      <c r="N1758" t="n">
        <v>34</v>
      </c>
      <c r="O1758" t="s">
        <v>333</v>
      </c>
      <c r="P1758" t="s">
        <v>270</v>
      </c>
      <c r="Q1758" t="s">
        <v>355</v>
      </c>
      <c r="R1758" t="s">
        <v>237</v>
      </c>
      <c r="S1758" t="s">
        <v>232</v>
      </c>
    </row>
    <row r="1759" spans="1:19">
      <c r="A1759" s="1" t="n">
        <v>37347</v>
      </c>
      <c r="B1759" t="s">
        <v>333</v>
      </c>
      <c r="C1759" t="n">
        <v>4</v>
      </c>
      <c r="D1759" t="s">
        <v>228</v>
      </c>
      <c r="E1759" t="s">
        <v>351</v>
      </c>
      <c r="F1759" t="s">
        <v>229</v>
      </c>
      <c r="G1759" t="s">
        <v>352</v>
      </c>
      <c r="H1759" t="s">
        <v>237</v>
      </c>
      <c r="I1759" t="s">
        <v>353</v>
      </c>
      <c r="J1759" t="s">
        <v>233</v>
      </c>
      <c r="K1759" t="s">
        <v>234</v>
      </c>
      <c r="L1759" t="n">
        <v>301</v>
      </c>
      <c r="M1759" t="n">
        <v>0.21</v>
      </c>
      <c r="N1759" t="n">
        <v>20.4</v>
      </c>
      <c r="O1759" t="s">
        <v>333</v>
      </c>
      <c r="P1759" t="s">
        <v>270</v>
      </c>
      <c r="Q1759" t="s">
        <v>355</v>
      </c>
      <c r="R1759" t="s">
        <v>237</v>
      </c>
      <c r="S1759" t="s">
        <v>232</v>
      </c>
    </row>
    <row r="1760" spans="1:19">
      <c r="A1760" s="1" t="n">
        <v>37347</v>
      </c>
      <c r="B1760" t="s">
        <v>242</v>
      </c>
      <c r="C1760" t="n">
        <v>1</v>
      </c>
      <c r="D1760" t="s">
        <v>288</v>
      </c>
      <c r="E1760" t="s">
        <v>357</v>
      </c>
      <c r="F1760" t="s">
        <v>229</v>
      </c>
      <c r="G1760" t="s">
        <v>352</v>
      </c>
      <c r="H1760" t="s">
        <v>237</v>
      </c>
      <c r="I1760" t="s">
        <v>353</v>
      </c>
      <c r="J1760" t="s">
        <v>371</v>
      </c>
      <c r="K1760" t="s">
        <v>372</v>
      </c>
      <c r="L1760" t="n">
        <v>305</v>
      </c>
      <c r="M1760" t="n">
        <v>0</v>
      </c>
      <c r="N1760" t="n">
        <v>0</v>
      </c>
    </row>
    <row r="1761" spans="1:19">
      <c r="A1761" s="1" t="n">
        <v>37377</v>
      </c>
      <c r="B1761" t="s">
        <v>227</v>
      </c>
      <c r="C1761" t="n">
        <v>58</v>
      </c>
      <c r="D1761" t="s">
        <v>228</v>
      </c>
      <c r="E1761" t="s">
        <v>351</v>
      </c>
      <c r="F1761" t="s">
        <v>229</v>
      </c>
      <c r="G1761" t="s">
        <v>352</v>
      </c>
      <c r="H1761" t="s">
        <v>237</v>
      </c>
      <c r="I1761" t="s">
        <v>353</v>
      </c>
      <c r="J1761" t="s">
        <v>267</v>
      </c>
      <c r="K1761" t="s">
        <v>356</v>
      </c>
      <c r="L1761" t="n">
        <v>459</v>
      </c>
      <c r="M1761" t="n">
        <v>0.06</v>
      </c>
      <c r="N1761" t="n">
        <v>38.9</v>
      </c>
      <c r="O1761" t="s">
        <v>235</v>
      </c>
      <c r="P1761" t="s">
        <v>236</v>
      </c>
      <c r="Q1761" t="s">
        <v>355</v>
      </c>
      <c r="R1761" t="s">
        <v>237</v>
      </c>
      <c r="S1761" t="s">
        <v>232</v>
      </c>
    </row>
    <row r="1762" spans="1:19">
      <c r="A1762" s="1" t="n">
        <v>37377</v>
      </c>
      <c r="B1762" t="s">
        <v>227</v>
      </c>
      <c r="C1762" t="n">
        <v>59</v>
      </c>
      <c r="D1762" t="s">
        <v>228</v>
      </c>
      <c r="E1762" t="s">
        <v>351</v>
      </c>
      <c r="F1762" t="s">
        <v>229</v>
      </c>
      <c r="G1762" t="s">
        <v>352</v>
      </c>
      <c r="H1762" t="s">
        <v>237</v>
      </c>
      <c r="I1762" t="s">
        <v>353</v>
      </c>
      <c r="J1762" t="s">
        <v>233</v>
      </c>
      <c r="K1762" t="s">
        <v>234</v>
      </c>
      <c r="L1762" t="n">
        <v>250</v>
      </c>
      <c r="M1762" t="n">
        <v>0.07000000000000001</v>
      </c>
      <c r="N1762" t="n">
        <v>34.3</v>
      </c>
      <c r="O1762" t="s">
        <v>235</v>
      </c>
      <c r="P1762" t="s">
        <v>236</v>
      </c>
      <c r="Q1762" t="s">
        <v>355</v>
      </c>
      <c r="R1762" t="s">
        <v>237</v>
      </c>
      <c r="S1762" t="s">
        <v>232</v>
      </c>
    </row>
    <row r="1763" spans="1:19">
      <c r="A1763" s="1" t="n">
        <v>37377</v>
      </c>
      <c r="B1763" t="s">
        <v>227</v>
      </c>
      <c r="C1763" t="n">
        <v>60</v>
      </c>
      <c r="D1763" t="s">
        <v>228</v>
      </c>
      <c r="E1763" t="s">
        <v>351</v>
      </c>
      <c r="F1763" t="s">
        <v>229</v>
      </c>
      <c r="G1763" t="s">
        <v>352</v>
      </c>
      <c r="H1763" t="s">
        <v>237</v>
      </c>
      <c r="I1763" t="s">
        <v>353</v>
      </c>
      <c r="J1763" t="s">
        <v>233</v>
      </c>
      <c r="K1763" t="s">
        <v>234</v>
      </c>
      <c r="L1763" t="n">
        <v>99</v>
      </c>
      <c r="M1763" t="n">
        <v>0.2</v>
      </c>
      <c r="N1763" t="n">
        <v>20.8</v>
      </c>
      <c r="O1763" t="s">
        <v>235</v>
      </c>
      <c r="P1763" t="s">
        <v>236</v>
      </c>
      <c r="Q1763" t="s">
        <v>355</v>
      </c>
      <c r="R1763" t="s">
        <v>237</v>
      </c>
      <c r="S1763" t="s">
        <v>232</v>
      </c>
    </row>
    <row r="1764" spans="1:19">
      <c r="A1764" s="1" t="n">
        <v>37377</v>
      </c>
      <c r="B1764" t="s">
        <v>227</v>
      </c>
      <c r="C1764" t="n">
        <v>61</v>
      </c>
      <c r="D1764" t="s">
        <v>228</v>
      </c>
      <c r="E1764" t="s">
        <v>351</v>
      </c>
      <c r="F1764" t="s">
        <v>229</v>
      </c>
      <c r="G1764" t="s">
        <v>352</v>
      </c>
      <c r="H1764" t="s">
        <v>237</v>
      </c>
      <c r="I1764" t="s">
        <v>353</v>
      </c>
      <c r="J1764" t="s">
        <v>354</v>
      </c>
      <c r="K1764" t="s">
        <v>348</v>
      </c>
      <c r="L1764" t="n">
        <v>222</v>
      </c>
      <c r="M1764" t="n">
        <v>0.04</v>
      </c>
      <c r="N1764" t="n">
        <v>42.8</v>
      </c>
      <c r="O1764" t="s">
        <v>235</v>
      </c>
      <c r="P1764" t="s">
        <v>236</v>
      </c>
      <c r="Q1764" t="s">
        <v>355</v>
      </c>
      <c r="R1764" t="s">
        <v>237</v>
      </c>
      <c r="S1764" t="s">
        <v>232</v>
      </c>
    </row>
    <row r="1765" spans="1:19">
      <c r="A1765" s="1" t="n">
        <v>37377</v>
      </c>
      <c r="B1765" t="s">
        <v>227</v>
      </c>
      <c r="C1765" t="n">
        <v>62</v>
      </c>
      <c r="D1765" t="s">
        <v>228</v>
      </c>
      <c r="E1765" t="s">
        <v>351</v>
      </c>
      <c r="F1765" t="s">
        <v>229</v>
      </c>
      <c r="G1765" t="s">
        <v>352</v>
      </c>
      <c r="H1765" t="s">
        <v>237</v>
      </c>
      <c r="I1765" t="s">
        <v>353</v>
      </c>
      <c r="J1765" t="s">
        <v>318</v>
      </c>
      <c r="K1765" t="s">
        <v>319</v>
      </c>
      <c r="L1765" t="n">
        <v>448</v>
      </c>
      <c r="M1765" t="n">
        <v>0.05</v>
      </c>
      <c r="N1765" t="n">
        <v>39.2</v>
      </c>
      <c r="O1765" t="s">
        <v>235</v>
      </c>
      <c r="P1765" t="s">
        <v>236</v>
      </c>
      <c r="Q1765" t="s">
        <v>355</v>
      </c>
      <c r="R1765" t="s">
        <v>237</v>
      </c>
      <c r="S1765" t="s">
        <v>232</v>
      </c>
    </row>
    <row r="1766" spans="1:19">
      <c r="A1766" s="1" t="n">
        <v>37377</v>
      </c>
      <c r="B1766" t="s">
        <v>333</v>
      </c>
      <c r="C1766" t="n">
        <v>1</v>
      </c>
      <c r="D1766" t="s">
        <v>228</v>
      </c>
      <c r="E1766" t="s">
        <v>351</v>
      </c>
      <c r="F1766" t="s">
        <v>229</v>
      </c>
      <c r="G1766" t="s">
        <v>352</v>
      </c>
      <c r="H1766" t="s">
        <v>237</v>
      </c>
      <c r="I1766" t="s">
        <v>353</v>
      </c>
      <c r="J1766" t="s">
        <v>277</v>
      </c>
      <c r="K1766" t="s">
        <v>278</v>
      </c>
      <c r="L1766" t="n">
        <v>640</v>
      </c>
      <c r="M1766" t="n">
        <v>0.21</v>
      </c>
      <c r="N1766" t="n">
        <v>46.7</v>
      </c>
      <c r="O1766" t="s">
        <v>333</v>
      </c>
      <c r="P1766" t="s">
        <v>270</v>
      </c>
      <c r="Q1766" t="s">
        <v>355</v>
      </c>
      <c r="R1766" t="s">
        <v>237</v>
      </c>
      <c r="S1766" t="s">
        <v>232</v>
      </c>
    </row>
    <row r="1767" spans="1:19">
      <c r="A1767" s="1" t="n">
        <v>37377</v>
      </c>
      <c r="B1767" t="s">
        <v>333</v>
      </c>
      <c r="C1767" t="n">
        <v>2</v>
      </c>
      <c r="D1767" t="s">
        <v>228</v>
      </c>
      <c r="E1767" t="s">
        <v>351</v>
      </c>
      <c r="F1767" t="s">
        <v>229</v>
      </c>
      <c r="G1767" t="s">
        <v>352</v>
      </c>
      <c r="H1767" t="s">
        <v>237</v>
      </c>
      <c r="I1767" t="s">
        <v>353</v>
      </c>
      <c r="J1767" t="s">
        <v>233</v>
      </c>
      <c r="K1767" t="s">
        <v>234</v>
      </c>
      <c r="L1767" t="n">
        <v>653</v>
      </c>
      <c r="M1767" t="n">
        <v>0.09</v>
      </c>
      <c r="N1767" t="n">
        <v>34.1</v>
      </c>
      <c r="O1767" t="s">
        <v>333</v>
      </c>
      <c r="P1767" t="s">
        <v>270</v>
      </c>
      <c r="Q1767" t="s">
        <v>355</v>
      </c>
      <c r="R1767" t="s">
        <v>237</v>
      </c>
      <c r="S1767" t="s">
        <v>232</v>
      </c>
    </row>
    <row r="1768" spans="1:19">
      <c r="A1768" s="1" t="n">
        <v>37377</v>
      </c>
      <c r="B1768" t="s">
        <v>333</v>
      </c>
      <c r="C1768" t="n">
        <v>3</v>
      </c>
      <c r="D1768" t="s">
        <v>228</v>
      </c>
      <c r="E1768" t="s">
        <v>351</v>
      </c>
      <c r="F1768" t="s">
        <v>229</v>
      </c>
      <c r="G1768" t="s">
        <v>352</v>
      </c>
      <c r="H1768" t="s">
        <v>237</v>
      </c>
      <c r="I1768" t="s">
        <v>353</v>
      </c>
      <c r="J1768" t="s">
        <v>233</v>
      </c>
      <c r="K1768" t="s">
        <v>234</v>
      </c>
      <c r="L1768" t="n">
        <v>498</v>
      </c>
      <c r="M1768" t="n">
        <v>0.02</v>
      </c>
      <c r="N1768" t="n">
        <v>46.1</v>
      </c>
      <c r="O1768" t="s">
        <v>333</v>
      </c>
      <c r="P1768" t="s">
        <v>270</v>
      </c>
      <c r="Q1768" t="s">
        <v>355</v>
      </c>
      <c r="R1768" t="s">
        <v>237</v>
      </c>
      <c r="S1768" t="s">
        <v>232</v>
      </c>
    </row>
    <row r="1769" spans="1:19">
      <c r="A1769" s="1" t="n">
        <v>37377</v>
      </c>
      <c r="B1769" t="s">
        <v>333</v>
      </c>
      <c r="C1769" t="n">
        <v>4</v>
      </c>
      <c r="D1769" t="s">
        <v>228</v>
      </c>
      <c r="E1769" t="s">
        <v>351</v>
      </c>
      <c r="F1769" t="s">
        <v>229</v>
      </c>
      <c r="G1769" t="s">
        <v>352</v>
      </c>
      <c r="H1769" t="s">
        <v>237</v>
      </c>
      <c r="I1769" t="s">
        <v>353</v>
      </c>
      <c r="J1769" t="s">
        <v>233</v>
      </c>
      <c r="K1769" t="s">
        <v>234</v>
      </c>
      <c r="L1769" t="n">
        <v>125</v>
      </c>
      <c r="M1769" t="n">
        <v>0.06</v>
      </c>
      <c r="N1769" t="n">
        <v>36</v>
      </c>
      <c r="O1769" t="s">
        <v>333</v>
      </c>
      <c r="P1769" t="s">
        <v>270</v>
      </c>
      <c r="Q1769" t="s">
        <v>355</v>
      </c>
      <c r="R1769" t="s">
        <v>237</v>
      </c>
      <c r="S1769" t="s">
        <v>232</v>
      </c>
    </row>
    <row r="1770" spans="1:19">
      <c r="A1770" s="1" t="n">
        <v>37408</v>
      </c>
      <c r="B1770" t="s">
        <v>227</v>
      </c>
      <c r="C1770" t="n">
        <v>53</v>
      </c>
      <c r="D1770" t="s">
        <v>228</v>
      </c>
      <c r="E1770" t="s">
        <v>351</v>
      </c>
      <c r="F1770" t="s">
        <v>229</v>
      </c>
      <c r="G1770" t="s">
        <v>352</v>
      </c>
      <c r="H1770" t="s">
        <v>237</v>
      </c>
      <c r="I1770" t="s">
        <v>353</v>
      </c>
      <c r="J1770" t="s">
        <v>233</v>
      </c>
      <c r="K1770" t="s">
        <v>234</v>
      </c>
      <c r="L1770" t="n">
        <v>99</v>
      </c>
      <c r="M1770" t="n">
        <v>0.2</v>
      </c>
      <c r="N1770" t="n">
        <v>20.8</v>
      </c>
      <c r="O1770" t="s">
        <v>235</v>
      </c>
      <c r="P1770" t="s">
        <v>236</v>
      </c>
      <c r="Q1770" t="s">
        <v>355</v>
      </c>
      <c r="R1770" t="s">
        <v>237</v>
      </c>
      <c r="S1770" t="s">
        <v>232</v>
      </c>
    </row>
    <row r="1771" spans="1:19">
      <c r="A1771" s="1" t="n">
        <v>37408</v>
      </c>
      <c r="B1771" t="s">
        <v>227</v>
      </c>
      <c r="C1771" t="n">
        <v>54</v>
      </c>
      <c r="D1771" t="s">
        <v>228</v>
      </c>
      <c r="E1771" t="s">
        <v>351</v>
      </c>
      <c r="F1771" t="s">
        <v>229</v>
      </c>
      <c r="G1771" t="s">
        <v>352</v>
      </c>
      <c r="H1771" t="s">
        <v>237</v>
      </c>
      <c r="I1771" t="s">
        <v>353</v>
      </c>
      <c r="J1771" t="s">
        <v>318</v>
      </c>
      <c r="K1771" t="s">
        <v>319</v>
      </c>
      <c r="L1771" t="n">
        <v>312</v>
      </c>
      <c r="M1771" t="n">
        <v>0.03</v>
      </c>
      <c r="N1771" t="n">
        <v>38.4</v>
      </c>
      <c r="O1771" t="s">
        <v>235</v>
      </c>
      <c r="P1771" t="s">
        <v>236</v>
      </c>
      <c r="Q1771" t="s">
        <v>355</v>
      </c>
      <c r="R1771" t="s">
        <v>237</v>
      </c>
      <c r="S1771" t="s">
        <v>232</v>
      </c>
    </row>
    <row r="1772" spans="1:19">
      <c r="A1772" s="1" t="n">
        <v>37408</v>
      </c>
      <c r="B1772" t="s">
        <v>227</v>
      </c>
      <c r="C1772" t="n">
        <v>55</v>
      </c>
      <c r="D1772" t="s">
        <v>228</v>
      </c>
      <c r="E1772" t="s">
        <v>351</v>
      </c>
      <c r="F1772" t="s">
        <v>229</v>
      </c>
      <c r="G1772" t="s">
        <v>352</v>
      </c>
      <c r="H1772" t="s">
        <v>237</v>
      </c>
      <c r="I1772" t="s">
        <v>353</v>
      </c>
      <c r="J1772" t="s">
        <v>318</v>
      </c>
      <c r="K1772" t="s">
        <v>319</v>
      </c>
      <c r="L1772" t="n">
        <v>366</v>
      </c>
      <c r="M1772" t="n">
        <v>0.08</v>
      </c>
      <c r="N1772" t="n">
        <v>35</v>
      </c>
      <c r="O1772" t="s">
        <v>235</v>
      </c>
      <c r="P1772" t="s">
        <v>236</v>
      </c>
      <c r="Q1772" t="s">
        <v>355</v>
      </c>
      <c r="R1772" t="s">
        <v>237</v>
      </c>
      <c r="S1772" t="s">
        <v>232</v>
      </c>
    </row>
    <row r="1773" spans="1:19">
      <c r="A1773" s="1" t="n">
        <v>37408</v>
      </c>
      <c r="B1773" t="s">
        <v>227</v>
      </c>
      <c r="C1773" t="n">
        <v>60</v>
      </c>
      <c r="D1773" t="s">
        <v>238</v>
      </c>
      <c r="E1773" t="s">
        <v>370</v>
      </c>
      <c r="F1773" t="s">
        <v>229</v>
      </c>
      <c r="G1773" t="s">
        <v>352</v>
      </c>
      <c r="H1773" t="s">
        <v>237</v>
      </c>
      <c r="I1773" t="s">
        <v>353</v>
      </c>
      <c r="J1773" t="s">
        <v>265</v>
      </c>
      <c r="K1773" t="s">
        <v>266</v>
      </c>
      <c r="L1773" t="n">
        <v>5</v>
      </c>
      <c r="M1773" t="n">
        <v>0</v>
      </c>
      <c r="N1773" t="n">
        <v>0</v>
      </c>
    </row>
    <row r="1774" spans="1:19">
      <c r="A1774" s="1" t="n">
        <v>37408</v>
      </c>
      <c r="B1774" t="s">
        <v>227</v>
      </c>
      <c r="C1774" t="n">
        <v>66</v>
      </c>
      <c r="D1774" t="s">
        <v>228</v>
      </c>
      <c r="E1774" t="s">
        <v>351</v>
      </c>
      <c r="F1774" t="s">
        <v>229</v>
      </c>
      <c r="G1774" t="s">
        <v>352</v>
      </c>
      <c r="H1774" t="s">
        <v>237</v>
      </c>
      <c r="I1774" t="s">
        <v>353</v>
      </c>
      <c r="J1774" t="s">
        <v>318</v>
      </c>
      <c r="K1774" t="s">
        <v>319</v>
      </c>
      <c r="L1774" t="n">
        <v>311</v>
      </c>
      <c r="M1774" t="n">
        <v>0.07000000000000001</v>
      </c>
      <c r="N1774" t="n">
        <v>36</v>
      </c>
      <c r="O1774" t="s">
        <v>235</v>
      </c>
      <c r="P1774" t="s">
        <v>236</v>
      </c>
      <c r="Q1774" t="s">
        <v>355</v>
      </c>
      <c r="R1774" t="s">
        <v>237</v>
      </c>
      <c r="S1774" t="s">
        <v>232</v>
      </c>
    </row>
    <row r="1775" spans="1:19">
      <c r="A1775" s="1" t="n">
        <v>37408</v>
      </c>
      <c r="B1775" t="s">
        <v>227</v>
      </c>
      <c r="C1775" t="n">
        <v>67</v>
      </c>
      <c r="D1775" t="s">
        <v>228</v>
      </c>
      <c r="E1775" t="s">
        <v>351</v>
      </c>
      <c r="F1775" t="s">
        <v>229</v>
      </c>
      <c r="G1775" t="s">
        <v>352</v>
      </c>
      <c r="H1775" t="s">
        <v>237</v>
      </c>
      <c r="I1775" t="s">
        <v>353</v>
      </c>
      <c r="J1775" t="s">
        <v>267</v>
      </c>
      <c r="K1775" t="s">
        <v>356</v>
      </c>
      <c r="L1775" t="n">
        <v>386</v>
      </c>
      <c r="M1775" t="n">
        <v>0.06</v>
      </c>
      <c r="N1775" t="n">
        <v>38.5</v>
      </c>
      <c r="O1775" t="s">
        <v>235</v>
      </c>
      <c r="P1775" t="s">
        <v>236</v>
      </c>
      <c r="Q1775" t="s">
        <v>355</v>
      </c>
      <c r="R1775" t="s">
        <v>237</v>
      </c>
      <c r="S1775" t="s">
        <v>232</v>
      </c>
    </row>
    <row r="1776" spans="1:19">
      <c r="A1776" s="1" t="n">
        <v>37408</v>
      </c>
      <c r="B1776" t="s">
        <v>333</v>
      </c>
      <c r="C1776" t="n">
        <v>1</v>
      </c>
      <c r="D1776" t="s">
        <v>228</v>
      </c>
      <c r="E1776" t="s">
        <v>351</v>
      </c>
      <c r="F1776" t="s">
        <v>229</v>
      </c>
      <c r="G1776" t="s">
        <v>352</v>
      </c>
      <c r="H1776" t="s">
        <v>237</v>
      </c>
      <c r="I1776" t="s">
        <v>353</v>
      </c>
      <c r="J1776" t="s">
        <v>233</v>
      </c>
      <c r="K1776" t="s">
        <v>234</v>
      </c>
      <c r="L1776" t="n">
        <v>217</v>
      </c>
      <c r="M1776" t="n">
        <v>0.21</v>
      </c>
      <c r="N1776" t="n">
        <v>20.5</v>
      </c>
      <c r="O1776" t="s">
        <v>333</v>
      </c>
      <c r="P1776" t="s">
        <v>270</v>
      </c>
      <c r="Q1776" t="s">
        <v>355</v>
      </c>
      <c r="R1776" t="s">
        <v>237</v>
      </c>
      <c r="S1776" t="s">
        <v>232</v>
      </c>
    </row>
    <row r="1777" spans="1:19">
      <c r="A1777" s="1" t="n">
        <v>37408</v>
      </c>
      <c r="B1777" t="s">
        <v>333</v>
      </c>
      <c r="C1777" t="n">
        <v>2</v>
      </c>
      <c r="D1777" t="s">
        <v>228</v>
      </c>
      <c r="E1777" t="s">
        <v>351</v>
      </c>
      <c r="F1777" t="s">
        <v>229</v>
      </c>
      <c r="G1777" t="s">
        <v>352</v>
      </c>
      <c r="H1777" t="s">
        <v>237</v>
      </c>
      <c r="I1777" t="s">
        <v>353</v>
      </c>
      <c r="J1777" t="s">
        <v>233</v>
      </c>
      <c r="K1777" t="s">
        <v>234</v>
      </c>
      <c r="L1777" t="n">
        <v>367</v>
      </c>
      <c r="M1777" t="n">
        <v>0.05</v>
      </c>
      <c r="N1777" t="n">
        <v>40.3</v>
      </c>
      <c r="O1777" t="s">
        <v>333</v>
      </c>
      <c r="P1777" t="s">
        <v>270</v>
      </c>
      <c r="Q1777" t="s">
        <v>355</v>
      </c>
      <c r="R1777" t="s">
        <v>237</v>
      </c>
      <c r="S1777" t="s">
        <v>232</v>
      </c>
    </row>
    <row r="1778" spans="1:19">
      <c r="A1778" s="1" t="n">
        <v>37408</v>
      </c>
      <c r="B1778" t="s">
        <v>333</v>
      </c>
      <c r="C1778" t="n">
        <v>3</v>
      </c>
      <c r="D1778" t="s">
        <v>228</v>
      </c>
      <c r="E1778" t="s">
        <v>351</v>
      </c>
      <c r="F1778" t="s">
        <v>229</v>
      </c>
      <c r="G1778" t="s">
        <v>352</v>
      </c>
      <c r="H1778" t="s">
        <v>237</v>
      </c>
      <c r="I1778" t="s">
        <v>353</v>
      </c>
      <c r="J1778" t="s">
        <v>267</v>
      </c>
      <c r="K1778" t="s">
        <v>356</v>
      </c>
      <c r="L1778" t="n">
        <v>627</v>
      </c>
      <c r="M1778" t="n">
        <v>0.1</v>
      </c>
      <c r="N1778" t="n">
        <v>31</v>
      </c>
      <c r="O1778" t="s">
        <v>333</v>
      </c>
      <c r="P1778" t="s">
        <v>270</v>
      </c>
      <c r="Q1778" t="s">
        <v>355</v>
      </c>
      <c r="R1778" t="s">
        <v>237</v>
      </c>
      <c r="S1778" t="s">
        <v>232</v>
      </c>
    </row>
    <row r="1779" spans="1:19">
      <c r="A1779" s="1" t="n">
        <v>37408</v>
      </c>
      <c r="B1779" t="s">
        <v>333</v>
      </c>
      <c r="C1779" t="n">
        <v>4</v>
      </c>
      <c r="D1779" t="s">
        <v>228</v>
      </c>
      <c r="E1779" t="s">
        <v>351</v>
      </c>
      <c r="F1779" t="s">
        <v>229</v>
      </c>
      <c r="G1779" t="s">
        <v>352</v>
      </c>
      <c r="H1779" t="s">
        <v>237</v>
      </c>
      <c r="I1779" t="s">
        <v>353</v>
      </c>
      <c r="J1779" t="s">
        <v>233</v>
      </c>
      <c r="K1779" t="s">
        <v>234</v>
      </c>
      <c r="L1779" t="n">
        <v>318</v>
      </c>
      <c r="M1779" t="n">
        <v>0.4</v>
      </c>
      <c r="N1779" t="n">
        <v>47.3</v>
      </c>
      <c r="O1779" t="s">
        <v>333</v>
      </c>
      <c r="P1779" t="s">
        <v>270</v>
      </c>
      <c r="Q1779" t="s">
        <v>355</v>
      </c>
      <c r="R1779" t="s">
        <v>237</v>
      </c>
      <c r="S1779" t="s">
        <v>232</v>
      </c>
    </row>
    <row r="1780" spans="1:19">
      <c r="A1780" s="1" t="n">
        <v>37438</v>
      </c>
      <c r="B1780" t="s">
        <v>227</v>
      </c>
      <c r="C1780" t="n">
        <v>62</v>
      </c>
      <c r="D1780" t="s">
        <v>228</v>
      </c>
      <c r="E1780" t="s">
        <v>351</v>
      </c>
      <c r="F1780" t="s">
        <v>229</v>
      </c>
      <c r="G1780" t="s">
        <v>352</v>
      </c>
      <c r="H1780" t="s">
        <v>237</v>
      </c>
      <c r="I1780" t="s">
        <v>353</v>
      </c>
      <c r="J1780" t="s">
        <v>267</v>
      </c>
      <c r="K1780" t="s">
        <v>356</v>
      </c>
      <c r="L1780" t="n">
        <v>401</v>
      </c>
      <c r="M1780" t="n">
        <v>0.05</v>
      </c>
      <c r="N1780" t="n">
        <v>33.1</v>
      </c>
      <c r="O1780" t="s">
        <v>235</v>
      </c>
      <c r="P1780" t="s">
        <v>236</v>
      </c>
      <c r="Q1780" t="s">
        <v>355</v>
      </c>
      <c r="R1780" t="s">
        <v>237</v>
      </c>
      <c r="S1780" t="s">
        <v>232</v>
      </c>
    </row>
    <row r="1781" spans="1:19">
      <c r="A1781" s="1" t="n">
        <v>37438</v>
      </c>
      <c r="B1781" t="s">
        <v>227</v>
      </c>
      <c r="C1781" t="n">
        <v>63</v>
      </c>
      <c r="D1781" t="s">
        <v>228</v>
      </c>
      <c r="E1781" t="s">
        <v>351</v>
      </c>
      <c r="F1781" t="s">
        <v>229</v>
      </c>
      <c r="G1781" t="s">
        <v>352</v>
      </c>
      <c r="H1781" t="s">
        <v>237</v>
      </c>
      <c r="I1781" t="s">
        <v>353</v>
      </c>
      <c r="J1781" t="s">
        <v>233</v>
      </c>
      <c r="K1781" t="s">
        <v>234</v>
      </c>
      <c r="L1781" t="n">
        <v>235</v>
      </c>
      <c r="M1781" t="n">
        <v>0.02</v>
      </c>
      <c r="N1781" t="n">
        <v>46.4</v>
      </c>
      <c r="O1781" t="s">
        <v>235</v>
      </c>
      <c r="P1781" t="s">
        <v>236</v>
      </c>
      <c r="Q1781" t="s">
        <v>355</v>
      </c>
      <c r="R1781" t="s">
        <v>237</v>
      </c>
      <c r="S1781" t="s">
        <v>232</v>
      </c>
    </row>
    <row r="1782" spans="1:19">
      <c r="A1782" s="1" t="n">
        <v>37438</v>
      </c>
      <c r="B1782" t="s">
        <v>227</v>
      </c>
      <c r="C1782" t="n">
        <v>64</v>
      </c>
      <c r="D1782" t="s">
        <v>228</v>
      </c>
      <c r="E1782" t="s">
        <v>351</v>
      </c>
      <c r="F1782" t="s">
        <v>229</v>
      </c>
      <c r="G1782" t="s">
        <v>352</v>
      </c>
      <c r="H1782" t="s">
        <v>237</v>
      </c>
      <c r="I1782" t="s">
        <v>353</v>
      </c>
      <c r="J1782" t="s">
        <v>233</v>
      </c>
      <c r="K1782" t="s">
        <v>234</v>
      </c>
      <c r="L1782" t="n">
        <v>84</v>
      </c>
      <c r="M1782" t="n">
        <v>0.05</v>
      </c>
      <c r="N1782" t="n">
        <v>36.2</v>
      </c>
      <c r="O1782" t="s">
        <v>235</v>
      </c>
      <c r="P1782" t="s">
        <v>236</v>
      </c>
      <c r="Q1782" t="s">
        <v>355</v>
      </c>
      <c r="R1782" t="s">
        <v>237</v>
      </c>
      <c r="S1782" t="s">
        <v>232</v>
      </c>
    </row>
    <row r="1783" spans="1:19">
      <c r="A1783" s="1" t="n">
        <v>37438</v>
      </c>
      <c r="B1783" t="s">
        <v>227</v>
      </c>
      <c r="C1783" t="n">
        <v>65</v>
      </c>
      <c r="D1783" t="s">
        <v>228</v>
      </c>
      <c r="E1783" t="s">
        <v>351</v>
      </c>
      <c r="F1783" t="s">
        <v>229</v>
      </c>
      <c r="G1783" t="s">
        <v>352</v>
      </c>
      <c r="H1783" t="s">
        <v>237</v>
      </c>
      <c r="I1783" t="s">
        <v>353</v>
      </c>
      <c r="J1783" t="s">
        <v>233</v>
      </c>
      <c r="K1783" t="s">
        <v>234</v>
      </c>
      <c r="L1783" t="n">
        <v>101</v>
      </c>
      <c r="M1783" t="n">
        <v>0.2</v>
      </c>
      <c r="N1783" t="n">
        <v>20.8</v>
      </c>
      <c r="O1783" t="s">
        <v>235</v>
      </c>
      <c r="P1783" t="s">
        <v>236</v>
      </c>
      <c r="Q1783" t="s">
        <v>355</v>
      </c>
      <c r="R1783" t="s">
        <v>237</v>
      </c>
      <c r="S1783" t="s">
        <v>232</v>
      </c>
    </row>
    <row r="1784" spans="1:19">
      <c r="A1784" s="1" t="n">
        <v>37438</v>
      </c>
      <c r="B1784" t="s">
        <v>333</v>
      </c>
      <c r="C1784" t="n">
        <v>1</v>
      </c>
      <c r="D1784" t="s">
        <v>228</v>
      </c>
      <c r="E1784" t="s">
        <v>351</v>
      </c>
      <c r="F1784" t="s">
        <v>229</v>
      </c>
      <c r="G1784" t="s">
        <v>352</v>
      </c>
      <c r="H1784" t="s">
        <v>237</v>
      </c>
      <c r="I1784" t="s">
        <v>353</v>
      </c>
      <c r="J1784" t="s">
        <v>373</v>
      </c>
      <c r="K1784" t="s">
        <v>374</v>
      </c>
      <c r="L1784" t="n">
        <v>669</v>
      </c>
      <c r="M1784" t="n">
        <v>0.18</v>
      </c>
      <c r="N1784" t="n">
        <v>39.1</v>
      </c>
      <c r="O1784" t="s">
        <v>333</v>
      </c>
      <c r="P1784" t="s">
        <v>270</v>
      </c>
      <c r="Q1784" t="s">
        <v>355</v>
      </c>
      <c r="R1784" t="s">
        <v>237</v>
      </c>
      <c r="S1784" t="s">
        <v>232</v>
      </c>
    </row>
    <row r="1785" spans="1:19">
      <c r="A1785" s="1" t="n">
        <v>37438</v>
      </c>
      <c r="B1785" t="s">
        <v>333</v>
      </c>
      <c r="C1785" t="n">
        <v>2</v>
      </c>
      <c r="D1785" t="s">
        <v>228</v>
      </c>
      <c r="E1785" t="s">
        <v>351</v>
      </c>
      <c r="F1785" t="s">
        <v>229</v>
      </c>
      <c r="G1785" t="s">
        <v>352</v>
      </c>
      <c r="H1785" t="s">
        <v>237</v>
      </c>
      <c r="I1785" t="s">
        <v>353</v>
      </c>
      <c r="J1785" t="s">
        <v>267</v>
      </c>
      <c r="K1785" t="s">
        <v>356</v>
      </c>
      <c r="L1785" t="n">
        <v>600</v>
      </c>
      <c r="M1785" t="n">
        <v>0.1</v>
      </c>
      <c r="N1785" t="n">
        <v>31.7</v>
      </c>
      <c r="O1785" t="s">
        <v>333</v>
      </c>
      <c r="P1785" t="s">
        <v>270</v>
      </c>
      <c r="Q1785" t="s">
        <v>355</v>
      </c>
      <c r="R1785" t="s">
        <v>237</v>
      </c>
      <c r="S1785" t="s">
        <v>232</v>
      </c>
    </row>
    <row r="1786" spans="1:19">
      <c r="A1786" s="1" t="n">
        <v>37438</v>
      </c>
      <c r="B1786" t="s">
        <v>333</v>
      </c>
      <c r="C1786" t="n">
        <v>3</v>
      </c>
      <c r="D1786" t="s">
        <v>228</v>
      </c>
      <c r="E1786" t="s">
        <v>351</v>
      </c>
      <c r="F1786" t="s">
        <v>229</v>
      </c>
      <c r="G1786" t="s">
        <v>352</v>
      </c>
      <c r="H1786" t="s">
        <v>237</v>
      </c>
      <c r="I1786" t="s">
        <v>353</v>
      </c>
      <c r="J1786" t="s">
        <v>312</v>
      </c>
      <c r="K1786" t="s">
        <v>313</v>
      </c>
      <c r="L1786" t="n">
        <v>650</v>
      </c>
      <c r="M1786" t="n">
        <v>0.04</v>
      </c>
      <c r="N1786" t="n">
        <v>43.8</v>
      </c>
      <c r="O1786" t="s">
        <v>333</v>
      </c>
      <c r="P1786" t="s">
        <v>270</v>
      </c>
      <c r="Q1786" t="s">
        <v>355</v>
      </c>
      <c r="R1786" t="s">
        <v>237</v>
      </c>
      <c r="S1786" t="s">
        <v>232</v>
      </c>
    </row>
    <row r="1787" spans="1:19">
      <c r="A1787" s="1" t="n">
        <v>37438</v>
      </c>
      <c r="B1787" t="s">
        <v>242</v>
      </c>
      <c r="C1787" t="n">
        <v>1</v>
      </c>
      <c r="D1787" t="s">
        <v>288</v>
      </c>
      <c r="E1787" t="s">
        <v>357</v>
      </c>
      <c r="F1787" t="s">
        <v>229</v>
      </c>
      <c r="G1787" t="s">
        <v>352</v>
      </c>
      <c r="H1787" t="s">
        <v>237</v>
      </c>
      <c r="I1787" t="s">
        <v>353</v>
      </c>
      <c r="J1787" t="s">
        <v>246</v>
      </c>
      <c r="K1787" t="s">
        <v>363</v>
      </c>
      <c r="L1787" t="n">
        <v>312</v>
      </c>
      <c r="M1787" t="n">
        <v>0</v>
      </c>
      <c r="N1787" t="n">
        <v>0</v>
      </c>
    </row>
    <row r="1788" spans="1:19">
      <c r="A1788" s="1" t="n">
        <v>37469</v>
      </c>
      <c r="B1788" t="s">
        <v>227</v>
      </c>
      <c r="C1788" t="n">
        <v>41</v>
      </c>
      <c r="D1788" t="s">
        <v>228</v>
      </c>
      <c r="E1788" t="s">
        <v>351</v>
      </c>
      <c r="F1788" t="s">
        <v>229</v>
      </c>
      <c r="G1788" t="s">
        <v>352</v>
      </c>
      <c r="H1788" t="s">
        <v>237</v>
      </c>
      <c r="I1788" t="s">
        <v>353</v>
      </c>
      <c r="J1788" t="s">
        <v>267</v>
      </c>
      <c r="K1788" t="s">
        <v>356</v>
      </c>
      <c r="L1788" t="n">
        <v>98</v>
      </c>
      <c r="M1788" t="n">
        <v>0.24</v>
      </c>
      <c r="N1788" t="n">
        <v>16.7</v>
      </c>
      <c r="O1788" t="s">
        <v>235</v>
      </c>
      <c r="P1788" t="s">
        <v>236</v>
      </c>
      <c r="Q1788" t="s">
        <v>355</v>
      </c>
      <c r="R1788" t="s">
        <v>237</v>
      </c>
      <c r="S1788" t="s">
        <v>232</v>
      </c>
    </row>
    <row r="1789" spans="1:19">
      <c r="A1789" s="1" t="n">
        <v>37469</v>
      </c>
      <c r="B1789" t="s">
        <v>227</v>
      </c>
      <c r="C1789" t="n">
        <v>42</v>
      </c>
      <c r="D1789" t="s">
        <v>228</v>
      </c>
      <c r="E1789" t="s">
        <v>351</v>
      </c>
      <c r="F1789" t="s">
        <v>229</v>
      </c>
      <c r="G1789" t="s">
        <v>352</v>
      </c>
      <c r="H1789" t="s">
        <v>237</v>
      </c>
      <c r="I1789" t="s">
        <v>353</v>
      </c>
      <c r="J1789" t="s">
        <v>267</v>
      </c>
      <c r="K1789" t="s">
        <v>356</v>
      </c>
      <c r="L1789" t="n">
        <v>376</v>
      </c>
      <c r="M1789" t="n">
        <v>0.06</v>
      </c>
      <c r="N1789" t="n">
        <v>39.5</v>
      </c>
      <c r="O1789" t="s">
        <v>235</v>
      </c>
      <c r="P1789" t="s">
        <v>236</v>
      </c>
      <c r="Q1789" t="s">
        <v>355</v>
      </c>
      <c r="R1789" t="s">
        <v>237</v>
      </c>
      <c r="S1789" t="s">
        <v>232</v>
      </c>
    </row>
    <row r="1790" spans="1:19">
      <c r="A1790" s="1" t="n">
        <v>37469</v>
      </c>
      <c r="B1790" t="s">
        <v>227</v>
      </c>
      <c r="C1790" t="n">
        <v>43</v>
      </c>
      <c r="D1790" t="s">
        <v>228</v>
      </c>
      <c r="E1790" t="s">
        <v>351</v>
      </c>
      <c r="F1790" t="s">
        <v>229</v>
      </c>
      <c r="G1790" t="s">
        <v>352</v>
      </c>
      <c r="H1790" t="s">
        <v>237</v>
      </c>
      <c r="I1790" t="s">
        <v>353</v>
      </c>
      <c r="J1790" t="s">
        <v>267</v>
      </c>
      <c r="K1790" t="s">
        <v>356</v>
      </c>
      <c r="L1790" t="n">
        <v>584</v>
      </c>
      <c r="M1790" t="n">
        <v>0.3</v>
      </c>
      <c r="N1790" t="n">
        <v>44.9</v>
      </c>
      <c r="O1790" t="s">
        <v>235</v>
      </c>
      <c r="P1790" t="s">
        <v>236</v>
      </c>
      <c r="Q1790" t="s">
        <v>355</v>
      </c>
      <c r="R1790" t="s">
        <v>237</v>
      </c>
      <c r="S1790" t="s">
        <v>232</v>
      </c>
    </row>
    <row r="1791" spans="1:19">
      <c r="A1791" s="1" t="n">
        <v>37469</v>
      </c>
      <c r="B1791" t="s">
        <v>227</v>
      </c>
      <c r="C1791" t="n">
        <v>44</v>
      </c>
      <c r="D1791" t="s">
        <v>228</v>
      </c>
      <c r="E1791" t="s">
        <v>351</v>
      </c>
      <c r="F1791" t="s">
        <v>229</v>
      </c>
      <c r="G1791" t="s">
        <v>352</v>
      </c>
      <c r="H1791" t="s">
        <v>237</v>
      </c>
      <c r="I1791" t="s">
        <v>353</v>
      </c>
      <c r="J1791" t="s">
        <v>233</v>
      </c>
      <c r="K1791" t="s">
        <v>234</v>
      </c>
      <c r="L1791" t="n">
        <v>88</v>
      </c>
      <c r="M1791" t="n">
        <v>0.2</v>
      </c>
      <c r="N1791" t="n">
        <v>29.8</v>
      </c>
      <c r="O1791" t="s">
        <v>235</v>
      </c>
      <c r="P1791" t="s">
        <v>236</v>
      </c>
      <c r="Q1791" t="s">
        <v>355</v>
      </c>
      <c r="R1791" t="s">
        <v>237</v>
      </c>
      <c r="S1791" t="s">
        <v>232</v>
      </c>
    </row>
    <row r="1792" spans="1:19">
      <c r="A1792" s="1" t="n">
        <v>37469</v>
      </c>
      <c r="B1792" t="s">
        <v>227</v>
      </c>
      <c r="C1792" t="n">
        <v>45</v>
      </c>
      <c r="D1792" t="s">
        <v>228</v>
      </c>
      <c r="E1792" t="s">
        <v>351</v>
      </c>
      <c r="F1792" t="s">
        <v>229</v>
      </c>
      <c r="G1792" t="s">
        <v>352</v>
      </c>
      <c r="H1792" t="s">
        <v>237</v>
      </c>
      <c r="I1792" t="s">
        <v>353</v>
      </c>
      <c r="J1792" t="s">
        <v>233</v>
      </c>
      <c r="K1792" t="s">
        <v>234</v>
      </c>
      <c r="L1792" t="n">
        <v>299</v>
      </c>
      <c r="M1792" t="n">
        <v>0.1</v>
      </c>
      <c r="N1792" t="n">
        <v>31.8</v>
      </c>
      <c r="O1792" t="s">
        <v>235</v>
      </c>
      <c r="P1792" t="s">
        <v>236</v>
      </c>
      <c r="Q1792" t="s">
        <v>355</v>
      </c>
      <c r="R1792" t="s">
        <v>237</v>
      </c>
      <c r="S1792" t="s">
        <v>232</v>
      </c>
    </row>
    <row r="1793" spans="1:19">
      <c r="A1793" s="1" t="n">
        <v>37469</v>
      </c>
      <c r="B1793" t="s">
        <v>227</v>
      </c>
      <c r="C1793" t="n">
        <v>46</v>
      </c>
      <c r="D1793" t="s">
        <v>228</v>
      </c>
      <c r="E1793" t="s">
        <v>351</v>
      </c>
      <c r="F1793" t="s">
        <v>229</v>
      </c>
      <c r="G1793" t="s">
        <v>352</v>
      </c>
      <c r="H1793" t="s">
        <v>237</v>
      </c>
      <c r="I1793" t="s">
        <v>353</v>
      </c>
      <c r="J1793" t="s">
        <v>233</v>
      </c>
      <c r="K1793" t="s">
        <v>234</v>
      </c>
      <c r="L1793" t="n">
        <v>348</v>
      </c>
      <c r="M1793" t="n">
        <v>0.2</v>
      </c>
      <c r="N1793" t="n">
        <v>46.3</v>
      </c>
      <c r="O1793" t="s">
        <v>235</v>
      </c>
      <c r="P1793" t="s">
        <v>236</v>
      </c>
      <c r="Q1793" t="s">
        <v>355</v>
      </c>
      <c r="R1793" t="s">
        <v>237</v>
      </c>
      <c r="S1793" t="s">
        <v>232</v>
      </c>
    </row>
    <row r="1794" spans="1:19">
      <c r="A1794" s="1" t="n">
        <v>37469</v>
      </c>
      <c r="B1794" t="s">
        <v>227</v>
      </c>
      <c r="C1794" t="n">
        <v>47</v>
      </c>
      <c r="D1794" t="s">
        <v>228</v>
      </c>
      <c r="E1794" t="s">
        <v>351</v>
      </c>
      <c r="F1794" t="s">
        <v>229</v>
      </c>
      <c r="G1794" t="s">
        <v>352</v>
      </c>
      <c r="H1794" t="s">
        <v>237</v>
      </c>
      <c r="I1794" t="s">
        <v>353</v>
      </c>
      <c r="J1794" t="s">
        <v>318</v>
      </c>
      <c r="K1794" t="s">
        <v>319</v>
      </c>
      <c r="L1794" t="n">
        <v>332</v>
      </c>
      <c r="M1794" t="n">
        <v>0.08</v>
      </c>
      <c r="N1794" t="n">
        <v>35.5</v>
      </c>
      <c r="O1794" t="s">
        <v>235</v>
      </c>
      <c r="P1794" t="s">
        <v>236</v>
      </c>
      <c r="Q1794" t="s">
        <v>355</v>
      </c>
      <c r="R1794" t="s">
        <v>237</v>
      </c>
      <c r="S1794" t="s">
        <v>232</v>
      </c>
    </row>
    <row r="1795" spans="1:19">
      <c r="A1795" s="1" t="n">
        <v>37469</v>
      </c>
      <c r="B1795" t="s">
        <v>333</v>
      </c>
      <c r="C1795" t="n">
        <v>1</v>
      </c>
      <c r="D1795" t="s">
        <v>228</v>
      </c>
      <c r="E1795" t="s">
        <v>351</v>
      </c>
      <c r="F1795" t="s">
        <v>229</v>
      </c>
      <c r="G1795" t="s">
        <v>352</v>
      </c>
      <c r="H1795" t="s">
        <v>237</v>
      </c>
      <c r="I1795" t="s">
        <v>353</v>
      </c>
      <c r="J1795" t="s">
        <v>318</v>
      </c>
      <c r="K1795" t="s">
        <v>319</v>
      </c>
      <c r="L1795" t="n">
        <v>581</v>
      </c>
      <c r="M1795" t="n">
        <v>0.03</v>
      </c>
      <c r="N1795" t="n">
        <v>40.7</v>
      </c>
      <c r="O1795" t="s">
        <v>333</v>
      </c>
      <c r="P1795" t="s">
        <v>270</v>
      </c>
      <c r="Q1795" t="s">
        <v>355</v>
      </c>
      <c r="R1795" t="s">
        <v>237</v>
      </c>
      <c r="S1795" t="s">
        <v>232</v>
      </c>
    </row>
    <row r="1796" spans="1:19">
      <c r="A1796" s="1" t="n">
        <v>37469</v>
      </c>
      <c r="B1796" t="s">
        <v>333</v>
      </c>
      <c r="C1796" t="n">
        <v>2</v>
      </c>
      <c r="D1796" t="s">
        <v>228</v>
      </c>
      <c r="E1796" t="s">
        <v>351</v>
      </c>
      <c r="F1796" t="s">
        <v>229</v>
      </c>
      <c r="G1796" t="s">
        <v>352</v>
      </c>
      <c r="H1796" t="s">
        <v>237</v>
      </c>
      <c r="I1796" t="s">
        <v>353</v>
      </c>
      <c r="J1796" t="s">
        <v>233</v>
      </c>
      <c r="K1796" t="s">
        <v>234</v>
      </c>
      <c r="L1796" t="n">
        <v>318</v>
      </c>
      <c r="M1796" t="n">
        <v>0.21</v>
      </c>
      <c r="N1796" t="n">
        <v>20.9</v>
      </c>
      <c r="O1796" t="s">
        <v>333</v>
      </c>
      <c r="P1796" t="s">
        <v>270</v>
      </c>
      <c r="Q1796" t="s">
        <v>355</v>
      </c>
      <c r="R1796" t="s">
        <v>237</v>
      </c>
      <c r="S1796" t="s">
        <v>232</v>
      </c>
    </row>
    <row r="1797" spans="1:19">
      <c r="A1797" s="1" t="n">
        <v>37469</v>
      </c>
      <c r="B1797" t="s">
        <v>333</v>
      </c>
      <c r="C1797" t="n">
        <v>3</v>
      </c>
      <c r="D1797" t="s">
        <v>228</v>
      </c>
      <c r="E1797" t="s">
        <v>351</v>
      </c>
      <c r="F1797" t="s">
        <v>229</v>
      </c>
      <c r="G1797" t="s">
        <v>352</v>
      </c>
      <c r="H1797" t="s">
        <v>237</v>
      </c>
      <c r="I1797" t="s">
        <v>353</v>
      </c>
      <c r="J1797" t="s">
        <v>261</v>
      </c>
      <c r="K1797" t="s">
        <v>262</v>
      </c>
      <c r="L1797" t="n">
        <v>343</v>
      </c>
      <c r="M1797" t="n">
        <v>0.06</v>
      </c>
      <c r="N1797" t="n">
        <v>36.8</v>
      </c>
      <c r="O1797" t="s">
        <v>333</v>
      </c>
      <c r="P1797" t="s">
        <v>270</v>
      </c>
      <c r="Q1797" t="s">
        <v>355</v>
      </c>
      <c r="R1797" t="s">
        <v>237</v>
      </c>
      <c r="S1797" t="s">
        <v>232</v>
      </c>
    </row>
    <row r="1798" spans="1:19">
      <c r="A1798" s="1" t="n">
        <v>37469</v>
      </c>
      <c r="B1798" t="s">
        <v>333</v>
      </c>
      <c r="C1798" t="n">
        <v>4</v>
      </c>
      <c r="D1798" t="s">
        <v>228</v>
      </c>
      <c r="E1798" t="s">
        <v>351</v>
      </c>
      <c r="F1798" t="s">
        <v>229</v>
      </c>
      <c r="G1798" t="s">
        <v>352</v>
      </c>
      <c r="H1798" t="s">
        <v>237</v>
      </c>
      <c r="I1798" t="s">
        <v>353</v>
      </c>
      <c r="J1798" t="s">
        <v>292</v>
      </c>
      <c r="K1798" t="s">
        <v>293</v>
      </c>
      <c r="L1798" t="n">
        <v>674</v>
      </c>
      <c r="M1798" t="n">
        <v>0.1</v>
      </c>
      <c r="N1798" t="n">
        <v>33.6</v>
      </c>
      <c r="O1798" t="s">
        <v>333</v>
      </c>
      <c r="P1798" t="s">
        <v>270</v>
      </c>
      <c r="Q1798" t="s">
        <v>355</v>
      </c>
      <c r="R1798" t="s">
        <v>237</v>
      </c>
      <c r="S1798" t="s">
        <v>232</v>
      </c>
    </row>
    <row r="1799" spans="1:19">
      <c r="A1799" s="1" t="n">
        <v>37469</v>
      </c>
      <c r="B1799" t="s">
        <v>242</v>
      </c>
      <c r="C1799" t="n">
        <v>1</v>
      </c>
      <c r="D1799" t="s">
        <v>288</v>
      </c>
      <c r="E1799" t="s">
        <v>357</v>
      </c>
      <c r="F1799" t="s">
        <v>229</v>
      </c>
      <c r="G1799" t="s">
        <v>352</v>
      </c>
      <c r="H1799" t="s">
        <v>237</v>
      </c>
      <c r="I1799" t="s">
        <v>353</v>
      </c>
      <c r="J1799" t="s">
        <v>371</v>
      </c>
      <c r="K1799" t="s">
        <v>372</v>
      </c>
      <c r="L1799" t="n">
        <v>310</v>
      </c>
      <c r="M1799" t="n">
        <v>0</v>
      </c>
      <c r="N1799" t="n">
        <v>0</v>
      </c>
    </row>
    <row r="1800" spans="1:19">
      <c r="A1800" s="1" t="n">
        <v>37500</v>
      </c>
      <c r="B1800" t="s">
        <v>227</v>
      </c>
      <c r="C1800" t="n">
        <v>36</v>
      </c>
      <c r="D1800" t="s">
        <v>228</v>
      </c>
      <c r="E1800" t="s">
        <v>351</v>
      </c>
      <c r="F1800" t="s">
        <v>229</v>
      </c>
      <c r="G1800" t="s">
        <v>352</v>
      </c>
      <c r="H1800" t="s">
        <v>237</v>
      </c>
      <c r="I1800" t="s">
        <v>353</v>
      </c>
      <c r="J1800" t="s">
        <v>233</v>
      </c>
      <c r="K1800" t="s">
        <v>234</v>
      </c>
      <c r="L1800" t="n">
        <v>98</v>
      </c>
      <c r="M1800" t="n">
        <v>0.2</v>
      </c>
      <c r="N1800" t="n">
        <v>20.8</v>
      </c>
      <c r="O1800" t="s">
        <v>235</v>
      </c>
      <c r="P1800" t="s">
        <v>236</v>
      </c>
      <c r="Q1800" t="s">
        <v>355</v>
      </c>
      <c r="R1800" t="s">
        <v>237</v>
      </c>
      <c r="S1800" t="s">
        <v>232</v>
      </c>
    </row>
    <row r="1801" spans="1:19">
      <c r="A1801" s="1" t="n">
        <v>37500</v>
      </c>
      <c r="B1801" t="s">
        <v>227</v>
      </c>
      <c r="C1801" t="n">
        <v>37</v>
      </c>
      <c r="D1801" t="s">
        <v>228</v>
      </c>
      <c r="E1801" t="s">
        <v>351</v>
      </c>
      <c r="F1801" t="s">
        <v>229</v>
      </c>
      <c r="G1801" t="s">
        <v>352</v>
      </c>
      <c r="H1801" t="s">
        <v>237</v>
      </c>
      <c r="I1801" t="s">
        <v>353</v>
      </c>
      <c r="J1801" t="s">
        <v>318</v>
      </c>
      <c r="K1801" t="s">
        <v>319</v>
      </c>
      <c r="L1801" t="n">
        <v>569</v>
      </c>
      <c r="M1801" t="n">
        <v>0.03</v>
      </c>
      <c r="N1801" t="n">
        <v>39.1</v>
      </c>
      <c r="O1801" t="s">
        <v>235</v>
      </c>
      <c r="P1801" t="s">
        <v>236</v>
      </c>
      <c r="Q1801" t="s">
        <v>355</v>
      </c>
      <c r="R1801" t="s">
        <v>237</v>
      </c>
      <c r="S1801" t="s">
        <v>232</v>
      </c>
    </row>
    <row r="1802" spans="1:19">
      <c r="A1802" s="1" t="n">
        <v>37500</v>
      </c>
      <c r="B1802" t="s">
        <v>333</v>
      </c>
      <c r="C1802" t="n">
        <v>1</v>
      </c>
      <c r="D1802" t="s">
        <v>228</v>
      </c>
      <c r="E1802" t="s">
        <v>351</v>
      </c>
      <c r="F1802" t="s">
        <v>229</v>
      </c>
      <c r="G1802" t="s">
        <v>352</v>
      </c>
      <c r="H1802" t="s">
        <v>237</v>
      </c>
      <c r="I1802" t="s">
        <v>353</v>
      </c>
      <c r="J1802" t="s">
        <v>233</v>
      </c>
      <c r="K1802" t="s">
        <v>234</v>
      </c>
      <c r="L1802" t="n">
        <v>237</v>
      </c>
      <c r="M1802" t="n">
        <v>0.15</v>
      </c>
      <c r="N1802" t="n">
        <v>34.1</v>
      </c>
      <c r="O1802" t="s">
        <v>333</v>
      </c>
      <c r="P1802" t="s">
        <v>270</v>
      </c>
      <c r="Q1802" t="s">
        <v>355</v>
      </c>
      <c r="R1802" t="s">
        <v>237</v>
      </c>
      <c r="S1802" t="s">
        <v>232</v>
      </c>
    </row>
    <row r="1803" spans="1:19">
      <c r="A1803" s="1" t="n">
        <v>37500</v>
      </c>
      <c r="B1803" t="s">
        <v>333</v>
      </c>
      <c r="C1803" t="n">
        <v>2</v>
      </c>
      <c r="D1803" t="s">
        <v>228</v>
      </c>
      <c r="E1803" t="s">
        <v>351</v>
      </c>
      <c r="F1803" t="s">
        <v>229</v>
      </c>
      <c r="G1803" t="s">
        <v>352</v>
      </c>
      <c r="H1803" t="s">
        <v>237</v>
      </c>
      <c r="I1803" t="s">
        <v>353</v>
      </c>
      <c r="J1803" t="s">
        <v>233</v>
      </c>
      <c r="K1803" t="s">
        <v>234</v>
      </c>
      <c r="L1803" t="n">
        <v>91</v>
      </c>
      <c r="M1803" t="n">
        <v>0.15</v>
      </c>
      <c r="N1803" t="n">
        <v>25.8</v>
      </c>
      <c r="O1803" t="s">
        <v>333</v>
      </c>
      <c r="P1803" t="s">
        <v>270</v>
      </c>
      <c r="Q1803" t="s">
        <v>355</v>
      </c>
      <c r="R1803" t="s">
        <v>237</v>
      </c>
      <c r="S1803" t="s">
        <v>232</v>
      </c>
    </row>
    <row r="1804" spans="1:19">
      <c r="A1804" s="1" t="n">
        <v>37500</v>
      </c>
      <c r="B1804" t="s">
        <v>333</v>
      </c>
      <c r="C1804" t="n">
        <v>3</v>
      </c>
      <c r="D1804" t="s">
        <v>228</v>
      </c>
      <c r="E1804" t="s">
        <v>351</v>
      </c>
      <c r="F1804" t="s">
        <v>229</v>
      </c>
      <c r="G1804" t="s">
        <v>352</v>
      </c>
      <c r="H1804" t="s">
        <v>237</v>
      </c>
      <c r="I1804" t="s">
        <v>353</v>
      </c>
      <c r="J1804" t="s">
        <v>233</v>
      </c>
      <c r="K1804" t="s">
        <v>234</v>
      </c>
      <c r="L1804" t="n">
        <v>441</v>
      </c>
      <c r="M1804" t="n">
        <v>0.23</v>
      </c>
      <c r="N1804" t="n">
        <v>20.8</v>
      </c>
      <c r="O1804" t="s">
        <v>333</v>
      </c>
      <c r="P1804" t="s">
        <v>270</v>
      </c>
      <c r="Q1804" t="s">
        <v>355</v>
      </c>
      <c r="R1804" t="s">
        <v>237</v>
      </c>
      <c r="S1804" t="s">
        <v>232</v>
      </c>
    </row>
    <row r="1805" spans="1:19">
      <c r="A1805" s="1" t="n">
        <v>37500</v>
      </c>
      <c r="B1805" t="s">
        <v>333</v>
      </c>
      <c r="C1805" t="n">
        <v>4</v>
      </c>
      <c r="D1805" t="s">
        <v>228</v>
      </c>
      <c r="E1805" t="s">
        <v>351</v>
      </c>
      <c r="F1805" t="s">
        <v>229</v>
      </c>
      <c r="G1805" t="s">
        <v>352</v>
      </c>
      <c r="H1805" t="s">
        <v>237</v>
      </c>
      <c r="I1805" t="s">
        <v>353</v>
      </c>
      <c r="J1805" t="s">
        <v>233</v>
      </c>
      <c r="K1805" t="s">
        <v>234</v>
      </c>
      <c r="L1805" t="n">
        <v>334</v>
      </c>
      <c r="M1805" t="n">
        <v>0.06</v>
      </c>
      <c r="N1805" t="n">
        <v>39.9</v>
      </c>
      <c r="O1805" t="s">
        <v>333</v>
      </c>
      <c r="P1805" t="s">
        <v>270</v>
      </c>
      <c r="Q1805" t="s">
        <v>355</v>
      </c>
      <c r="R1805" t="s">
        <v>237</v>
      </c>
      <c r="S1805" t="s">
        <v>232</v>
      </c>
    </row>
    <row r="1806" spans="1:19">
      <c r="A1806" s="1" t="n">
        <v>37500</v>
      </c>
      <c r="B1806" t="s">
        <v>333</v>
      </c>
      <c r="C1806" t="n">
        <v>5</v>
      </c>
      <c r="D1806" t="s">
        <v>228</v>
      </c>
      <c r="E1806" t="s">
        <v>351</v>
      </c>
      <c r="F1806" t="s">
        <v>229</v>
      </c>
      <c r="G1806" t="s">
        <v>352</v>
      </c>
      <c r="H1806" t="s">
        <v>237</v>
      </c>
      <c r="I1806" t="s">
        <v>353</v>
      </c>
      <c r="J1806" t="s">
        <v>233</v>
      </c>
      <c r="K1806" t="s">
        <v>234</v>
      </c>
      <c r="L1806" t="n">
        <v>258</v>
      </c>
      <c r="M1806" t="n">
        <v>0.11</v>
      </c>
      <c r="N1806" t="n">
        <v>35.4</v>
      </c>
      <c r="O1806" t="s">
        <v>333</v>
      </c>
      <c r="P1806" t="s">
        <v>270</v>
      </c>
      <c r="Q1806" t="s">
        <v>355</v>
      </c>
      <c r="R1806" t="s">
        <v>237</v>
      </c>
      <c r="S1806" t="s">
        <v>232</v>
      </c>
    </row>
    <row r="1807" spans="1:19">
      <c r="A1807" s="1" t="n">
        <v>37500</v>
      </c>
      <c r="B1807" t="s">
        <v>242</v>
      </c>
      <c r="C1807" t="n">
        <v>1</v>
      </c>
      <c r="D1807" t="s">
        <v>288</v>
      </c>
      <c r="E1807" t="s">
        <v>357</v>
      </c>
      <c r="F1807" t="s">
        <v>229</v>
      </c>
      <c r="G1807" t="s">
        <v>352</v>
      </c>
      <c r="H1807" t="s">
        <v>237</v>
      </c>
      <c r="I1807" t="s">
        <v>353</v>
      </c>
      <c r="J1807" t="s">
        <v>254</v>
      </c>
      <c r="K1807" t="s">
        <v>255</v>
      </c>
      <c r="L1807" t="n">
        <v>305</v>
      </c>
      <c r="M1807" t="n">
        <v>0</v>
      </c>
      <c r="N1807" t="n">
        <v>0</v>
      </c>
    </row>
    <row r="1808" spans="1:19">
      <c r="A1808" s="1" t="n">
        <v>37530</v>
      </c>
      <c r="B1808" t="s">
        <v>227</v>
      </c>
      <c r="C1808" t="n">
        <v>35</v>
      </c>
      <c r="D1808" t="s">
        <v>228</v>
      </c>
      <c r="E1808" t="s">
        <v>351</v>
      </c>
      <c r="F1808" t="s">
        <v>229</v>
      </c>
      <c r="G1808" t="s">
        <v>352</v>
      </c>
      <c r="H1808" t="s">
        <v>237</v>
      </c>
      <c r="I1808" t="s">
        <v>353</v>
      </c>
      <c r="J1808" t="s">
        <v>267</v>
      </c>
      <c r="K1808" t="s">
        <v>356</v>
      </c>
      <c r="L1808" t="n">
        <v>300</v>
      </c>
      <c r="M1808" t="n">
        <v>0.06</v>
      </c>
      <c r="N1808" t="n">
        <v>33</v>
      </c>
      <c r="O1808" t="s">
        <v>235</v>
      </c>
      <c r="P1808" t="s">
        <v>236</v>
      </c>
      <c r="Q1808" t="s">
        <v>355</v>
      </c>
      <c r="R1808" t="s">
        <v>237</v>
      </c>
      <c r="S1808" t="s">
        <v>232</v>
      </c>
    </row>
    <row r="1809" spans="1:19">
      <c r="A1809" s="1" t="n">
        <v>37530</v>
      </c>
      <c r="B1809" t="s">
        <v>227</v>
      </c>
      <c r="C1809" t="n">
        <v>36</v>
      </c>
      <c r="D1809" t="s">
        <v>228</v>
      </c>
      <c r="E1809" t="s">
        <v>351</v>
      </c>
      <c r="F1809" t="s">
        <v>229</v>
      </c>
      <c r="G1809" t="s">
        <v>352</v>
      </c>
      <c r="H1809" t="s">
        <v>237</v>
      </c>
      <c r="I1809" t="s">
        <v>353</v>
      </c>
      <c r="J1809" t="s">
        <v>267</v>
      </c>
      <c r="K1809" t="s">
        <v>356</v>
      </c>
      <c r="L1809" t="n">
        <v>400</v>
      </c>
      <c r="M1809" t="n">
        <v>0.06</v>
      </c>
      <c r="N1809" t="n">
        <v>38.4</v>
      </c>
      <c r="O1809" t="s">
        <v>235</v>
      </c>
      <c r="P1809" t="s">
        <v>236</v>
      </c>
      <c r="Q1809" t="s">
        <v>355</v>
      </c>
      <c r="R1809" t="s">
        <v>237</v>
      </c>
      <c r="S1809" t="s">
        <v>232</v>
      </c>
    </row>
    <row r="1810" spans="1:19">
      <c r="A1810" s="1" t="n">
        <v>37530</v>
      </c>
      <c r="B1810" t="s">
        <v>227</v>
      </c>
      <c r="C1810" t="n">
        <v>37</v>
      </c>
      <c r="D1810" t="s">
        <v>228</v>
      </c>
      <c r="E1810" t="s">
        <v>351</v>
      </c>
      <c r="F1810" t="s">
        <v>229</v>
      </c>
      <c r="G1810" t="s">
        <v>352</v>
      </c>
      <c r="H1810" t="s">
        <v>237</v>
      </c>
      <c r="I1810" t="s">
        <v>353</v>
      </c>
      <c r="J1810" t="s">
        <v>267</v>
      </c>
      <c r="K1810" t="s">
        <v>356</v>
      </c>
      <c r="L1810" t="n">
        <v>393</v>
      </c>
      <c r="M1810" t="n">
        <v>0.06</v>
      </c>
      <c r="N1810" t="n">
        <v>38.6</v>
      </c>
      <c r="O1810" t="s">
        <v>235</v>
      </c>
      <c r="P1810" t="s">
        <v>236</v>
      </c>
      <c r="Q1810" t="s">
        <v>355</v>
      </c>
      <c r="R1810" t="s">
        <v>237</v>
      </c>
      <c r="S1810" t="s">
        <v>232</v>
      </c>
    </row>
    <row r="1811" spans="1:19">
      <c r="A1811" s="1" t="n">
        <v>37530</v>
      </c>
      <c r="B1811" t="s">
        <v>227</v>
      </c>
      <c r="C1811" t="n">
        <v>38</v>
      </c>
      <c r="D1811" t="s">
        <v>228</v>
      </c>
      <c r="E1811" t="s">
        <v>351</v>
      </c>
      <c r="F1811" t="s">
        <v>229</v>
      </c>
      <c r="G1811" t="s">
        <v>352</v>
      </c>
      <c r="H1811" t="s">
        <v>237</v>
      </c>
      <c r="I1811" t="s">
        <v>353</v>
      </c>
      <c r="J1811" t="s">
        <v>233</v>
      </c>
      <c r="K1811" t="s">
        <v>234</v>
      </c>
      <c r="L1811" t="n">
        <v>393</v>
      </c>
      <c r="M1811" t="n">
        <v>0.09</v>
      </c>
      <c r="N1811" t="n">
        <v>34.2</v>
      </c>
      <c r="O1811" t="s">
        <v>235</v>
      </c>
      <c r="P1811" t="s">
        <v>236</v>
      </c>
      <c r="Q1811" t="s">
        <v>355</v>
      </c>
      <c r="R1811" t="s">
        <v>237</v>
      </c>
      <c r="S1811" t="s">
        <v>232</v>
      </c>
    </row>
    <row r="1812" spans="1:19">
      <c r="A1812" s="1" t="n">
        <v>37530</v>
      </c>
      <c r="B1812" t="s">
        <v>227</v>
      </c>
      <c r="C1812" t="n">
        <v>39</v>
      </c>
      <c r="D1812" t="s">
        <v>228</v>
      </c>
      <c r="E1812" t="s">
        <v>351</v>
      </c>
      <c r="F1812" t="s">
        <v>229</v>
      </c>
      <c r="G1812" t="s">
        <v>352</v>
      </c>
      <c r="H1812" t="s">
        <v>237</v>
      </c>
      <c r="I1812" t="s">
        <v>353</v>
      </c>
      <c r="J1812" t="s">
        <v>233</v>
      </c>
      <c r="K1812" t="s">
        <v>234</v>
      </c>
      <c r="L1812" t="n">
        <v>99</v>
      </c>
      <c r="M1812" t="n">
        <v>0.2</v>
      </c>
      <c r="N1812" t="n">
        <v>20.7</v>
      </c>
      <c r="O1812" t="s">
        <v>235</v>
      </c>
      <c r="P1812" t="s">
        <v>236</v>
      </c>
      <c r="Q1812" t="s">
        <v>355</v>
      </c>
      <c r="R1812" t="s">
        <v>237</v>
      </c>
      <c r="S1812" t="s">
        <v>232</v>
      </c>
    </row>
    <row r="1813" spans="1:19">
      <c r="A1813" s="1" t="n">
        <v>37530</v>
      </c>
      <c r="B1813" t="s">
        <v>227</v>
      </c>
      <c r="C1813" t="n">
        <v>40</v>
      </c>
      <c r="D1813" t="s">
        <v>228</v>
      </c>
      <c r="E1813" t="s">
        <v>351</v>
      </c>
      <c r="F1813" t="s">
        <v>229</v>
      </c>
      <c r="G1813" t="s">
        <v>352</v>
      </c>
      <c r="H1813" t="s">
        <v>237</v>
      </c>
      <c r="I1813" t="s">
        <v>353</v>
      </c>
      <c r="J1813" t="s">
        <v>233</v>
      </c>
      <c r="K1813" t="s">
        <v>234</v>
      </c>
      <c r="L1813" t="n">
        <v>101</v>
      </c>
      <c r="M1813" t="n">
        <v>0.2</v>
      </c>
      <c r="N1813" t="n">
        <v>21</v>
      </c>
      <c r="O1813" t="s">
        <v>235</v>
      </c>
      <c r="P1813" t="s">
        <v>236</v>
      </c>
      <c r="Q1813" t="s">
        <v>355</v>
      </c>
      <c r="R1813" t="s">
        <v>237</v>
      </c>
      <c r="S1813" t="s">
        <v>232</v>
      </c>
    </row>
    <row r="1814" spans="1:19">
      <c r="A1814" s="1" t="n">
        <v>37530</v>
      </c>
      <c r="B1814" t="s">
        <v>227</v>
      </c>
      <c r="C1814" t="n">
        <v>41</v>
      </c>
      <c r="D1814" t="s">
        <v>228</v>
      </c>
      <c r="E1814" t="s">
        <v>351</v>
      </c>
      <c r="F1814" t="s">
        <v>229</v>
      </c>
      <c r="G1814" t="s">
        <v>352</v>
      </c>
      <c r="H1814" t="s">
        <v>237</v>
      </c>
      <c r="I1814" t="s">
        <v>353</v>
      </c>
      <c r="J1814" t="s">
        <v>233</v>
      </c>
      <c r="K1814" t="s">
        <v>234</v>
      </c>
      <c r="L1814" t="n">
        <v>115</v>
      </c>
      <c r="M1814" t="n">
        <v>0.03</v>
      </c>
      <c r="N1814" t="n">
        <v>45.6</v>
      </c>
      <c r="O1814" t="s">
        <v>235</v>
      </c>
      <c r="P1814" t="s">
        <v>236</v>
      </c>
      <c r="Q1814" t="s">
        <v>355</v>
      </c>
      <c r="R1814" t="s">
        <v>237</v>
      </c>
      <c r="S1814" t="s">
        <v>232</v>
      </c>
    </row>
    <row r="1815" spans="1:19">
      <c r="A1815" s="1" t="n">
        <v>37530</v>
      </c>
      <c r="B1815" t="s">
        <v>227</v>
      </c>
      <c r="C1815" t="n">
        <v>42</v>
      </c>
      <c r="D1815" t="s">
        <v>228</v>
      </c>
      <c r="E1815" t="s">
        <v>351</v>
      </c>
      <c r="F1815" t="s">
        <v>229</v>
      </c>
      <c r="G1815" t="s">
        <v>352</v>
      </c>
      <c r="H1815" t="s">
        <v>237</v>
      </c>
      <c r="I1815" t="s">
        <v>353</v>
      </c>
      <c r="J1815" t="s">
        <v>233</v>
      </c>
      <c r="K1815" t="s">
        <v>234</v>
      </c>
      <c r="L1815" t="n">
        <v>62</v>
      </c>
      <c r="M1815" t="n">
        <v>0.05</v>
      </c>
      <c r="N1815" t="n">
        <v>36</v>
      </c>
      <c r="O1815" t="s">
        <v>235</v>
      </c>
      <c r="P1815" t="s">
        <v>236</v>
      </c>
      <c r="Q1815" t="s">
        <v>355</v>
      </c>
      <c r="R1815" t="s">
        <v>237</v>
      </c>
      <c r="S1815" t="s">
        <v>232</v>
      </c>
    </row>
    <row r="1816" spans="1:19">
      <c r="A1816" s="1" t="n">
        <v>37530</v>
      </c>
      <c r="B1816" t="s">
        <v>227</v>
      </c>
      <c r="C1816" t="n">
        <v>43</v>
      </c>
      <c r="D1816" t="s">
        <v>228</v>
      </c>
      <c r="E1816" t="s">
        <v>351</v>
      </c>
      <c r="F1816" t="s">
        <v>229</v>
      </c>
      <c r="G1816" t="s">
        <v>352</v>
      </c>
      <c r="H1816" t="s">
        <v>237</v>
      </c>
      <c r="I1816" t="s">
        <v>353</v>
      </c>
      <c r="J1816" t="s">
        <v>261</v>
      </c>
      <c r="K1816" t="s">
        <v>262</v>
      </c>
      <c r="L1816" t="n">
        <v>240</v>
      </c>
      <c r="M1816" t="n">
        <v>0.02</v>
      </c>
      <c r="N1816" t="n">
        <v>44.9</v>
      </c>
      <c r="O1816" t="s">
        <v>235</v>
      </c>
      <c r="P1816" t="s">
        <v>236</v>
      </c>
      <c r="Q1816" t="s">
        <v>355</v>
      </c>
      <c r="R1816" t="s">
        <v>237</v>
      </c>
      <c r="S1816" t="s">
        <v>232</v>
      </c>
    </row>
    <row r="1817" spans="1:19">
      <c r="A1817" s="1" t="n">
        <v>37530</v>
      </c>
      <c r="B1817" t="s">
        <v>333</v>
      </c>
      <c r="C1817" t="n">
        <v>1</v>
      </c>
      <c r="D1817" t="s">
        <v>228</v>
      </c>
      <c r="E1817" t="s">
        <v>351</v>
      </c>
      <c r="F1817" t="s">
        <v>229</v>
      </c>
      <c r="G1817" t="s">
        <v>352</v>
      </c>
      <c r="H1817" t="s">
        <v>237</v>
      </c>
      <c r="I1817" t="s">
        <v>353</v>
      </c>
      <c r="J1817" t="s">
        <v>277</v>
      </c>
      <c r="K1817" t="s">
        <v>278</v>
      </c>
      <c r="L1817" t="n">
        <v>651</v>
      </c>
      <c r="M1817" t="n">
        <v>0.03</v>
      </c>
      <c r="N1817" t="n">
        <v>46.9</v>
      </c>
      <c r="O1817" t="s">
        <v>333</v>
      </c>
      <c r="P1817" t="s">
        <v>270</v>
      </c>
      <c r="Q1817" t="s">
        <v>355</v>
      </c>
      <c r="R1817" t="s">
        <v>237</v>
      </c>
      <c r="S1817" t="s">
        <v>232</v>
      </c>
    </row>
    <row r="1818" spans="1:19">
      <c r="A1818" s="1" t="n">
        <v>37530</v>
      </c>
      <c r="B1818" t="s">
        <v>333</v>
      </c>
      <c r="C1818" t="n">
        <v>2</v>
      </c>
      <c r="D1818" t="s">
        <v>228</v>
      </c>
      <c r="E1818" t="s">
        <v>351</v>
      </c>
      <c r="F1818" t="s">
        <v>229</v>
      </c>
      <c r="G1818" t="s">
        <v>352</v>
      </c>
      <c r="H1818" t="s">
        <v>237</v>
      </c>
      <c r="I1818" t="s">
        <v>353</v>
      </c>
      <c r="J1818" t="s">
        <v>312</v>
      </c>
      <c r="K1818" t="s">
        <v>313</v>
      </c>
      <c r="L1818" t="n">
        <v>655</v>
      </c>
      <c r="M1818" t="n">
        <v>0.03</v>
      </c>
      <c r="N1818" t="n">
        <v>44.5</v>
      </c>
      <c r="O1818" t="s">
        <v>333</v>
      </c>
      <c r="P1818" t="s">
        <v>270</v>
      </c>
      <c r="Q1818" t="s">
        <v>355</v>
      </c>
      <c r="R1818" t="s">
        <v>237</v>
      </c>
      <c r="S1818" t="s">
        <v>232</v>
      </c>
    </row>
    <row r="1819" spans="1:19">
      <c r="A1819" s="1" t="n">
        <v>37530</v>
      </c>
      <c r="B1819" t="s">
        <v>333</v>
      </c>
      <c r="C1819" t="n">
        <v>3</v>
      </c>
      <c r="D1819" t="s">
        <v>228</v>
      </c>
      <c r="E1819" t="s">
        <v>351</v>
      </c>
      <c r="F1819" t="s">
        <v>229</v>
      </c>
      <c r="G1819" t="s">
        <v>352</v>
      </c>
      <c r="H1819" t="s">
        <v>237</v>
      </c>
      <c r="I1819" t="s">
        <v>353</v>
      </c>
      <c r="J1819" t="s">
        <v>267</v>
      </c>
      <c r="K1819" t="s">
        <v>356</v>
      </c>
      <c r="L1819" t="n">
        <v>401</v>
      </c>
      <c r="M1819" t="n">
        <v>0.21</v>
      </c>
      <c r="N1819" t="n">
        <v>22.9</v>
      </c>
      <c r="O1819" t="s">
        <v>333</v>
      </c>
      <c r="P1819" t="s">
        <v>270</v>
      </c>
      <c r="Q1819" t="s">
        <v>355</v>
      </c>
      <c r="R1819" t="s">
        <v>237</v>
      </c>
      <c r="S1819" t="s">
        <v>232</v>
      </c>
    </row>
    <row r="1820" spans="1:19">
      <c r="A1820" s="1" t="n">
        <v>37530</v>
      </c>
      <c r="B1820" t="s">
        <v>333</v>
      </c>
      <c r="C1820" t="n">
        <v>4</v>
      </c>
      <c r="D1820" t="s">
        <v>228</v>
      </c>
      <c r="E1820" t="s">
        <v>351</v>
      </c>
      <c r="F1820" t="s">
        <v>229</v>
      </c>
      <c r="G1820" t="s">
        <v>352</v>
      </c>
      <c r="H1820" t="s">
        <v>237</v>
      </c>
      <c r="I1820" t="s">
        <v>353</v>
      </c>
      <c r="J1820" t="s">
        <v>261</v>
      </c>
      <c r="K1820" t="s">
        <v>262</v>
      </c>
      <c r="L1820" t="n">
        <v>288</v>
      </c>
      <c r="M1820" t="n">
        <v>0.05</v>
      </c>
      <c r="N1820" t="n">
        <v>36.6</v>
      </c>
      <c r="O1820" t="s">
        <v>333</v>
      </c>
      <c r="P1820" t="s">
        <v>270</v>
      </c>
      <c r="Q1820" t="s">
        <v>355</v>
      </c>
      <c r="R1820" t="s">
        <v>237</v>
      </c>
      <c r="S1820" t="s">
        <v>232</v>
      </c>
    </row>
    <row r="1821" spans="1:19">
      <c r="A1821" s="1" t="n">
        <v>37530</v>
      </c>
      <c r="B1821" t="s">
        <v>333</v>
      </c>
      <c r="C1821" t="n">
        <v>5</v>
      </c>
      <c r="D1821" t="s">
        <v>288</v>
      </c>
      <c r="E1821" t="s">
        <v>357</v>
      </c>
      <c r="F1821" t="s">
        <v>229</v>
      </c>
      <c r="G1821" t="s">
        <v>352</v>
      </c>
      <c r="H1821" t="s">
        <v>237</v>
      </c>
      <c r="I1821" t="s">
        <v>353</v>
      </c>
      <c r="J1821" t="s">
        <v>246</v>
      </c>
      <c r="K1821" t="s">
        <v>363</v>
      </c>
      <c r="L1821" t="n">
        <v>310</v>
      </c>
      <c r="M1821" t="n">
        <v>0</v>
      </c>
      <c r="N1821" t="n">
        <v>0</v>
      </c>
    </row>
    <row r="1822" spans="1:19">
      <c r="A1822" s="1" t="n">
        <v>37530</v>
      </c>
      <c r="B1822" t="s">
        <v>242</v>
      </c>
      <c r="C1822" t="n">
        <v>1</v>
      </c>
      <c r="D1822" t="s">
        <v>288</v>
      </c>
      <c r="E1822" t="s">
        <v>357</v>
      </c>
      <c r="F1822" t="s">
        <v>229</v>
      </c>
      <c r="G1822" t="s">
        <v>352</v>
      </c>
      <c r="H1822" t="s">
        <v>237</v>
      </c>
      <c r="I1822" t="s">
        <v>353</v>
      </c>
      <c r="J1822" t="s">
        <v>254</v>
      </c>
      <c r="K1822" t="s">
        <v>255</v>
      </c>
      <c r="L1822" t="n">
        <v>304</v>
      </c>
      <c r="M1822" t="n">
        <v>0</v>
      </c>
      <c r="N1822" t="n">
        <v>0</v>
      </c>
    </row>
    <row r="1823" spans="1:19">
      <c r="A1823" s="1" t="n">
        <v>37561</v>
      </c>
      <c r="B1823" t="s">
        <v>227</v>
      </c>
      <c r="C1823" t="n">
        <v>30</v>
      </c>
      <c r="D1823" t="s">
        <v>228</v>
      </c>
      <c r="E1823" t="s">
        <v>351</v>
      </c>
      <c r="F1823" t="s">
        <v>229</v>
      </c>
      <c r="G1823" t="s">
        <v>352</v>
      </c>
      <c r="H1823" t="s">
        <v>237</v>
      </c>
      <c r="I1823" t="s">
        <v>353</v>
      </c>
      <c r="J1823" t="s">
        <v>267</v>
      </c>
      <c r="K1823" t="s">
        <v>356</v>
      </c>
      <c r="L1823" t="n">
        <v>426</v>
      </c>
      <c r="M1823" t="n">
        <v>0.06</v>
      </c>
      <c r="N1823" t="n">
        <v>37.1</v>
      </c>
      <c r="O1823" t="s">
        <v>235</v>
      </c>
      <c r="P1823" t="s">
        <v>236</v>
      </c>
      <c r="Q1823" t="s">
        <v>355</v>
      </c>
      <c r="R1823" t="s">
        <v>237</v>
      </c>
      <c r="S1823" t="s">
        <v>232</v>
      </c>
    </row>
    <row r="1824" spans="1:19">
      <c r="A1824" s="1" t="n">
        <v>37561</v>
      </c>
      <c r="B1824" t="s">
        <v>227</v>
      </c>
      <c r="C1824" t="n">
        <v>31</v>
      </c>
      <c r="D1824" t="s">
        <v>228</v>
      </c>
      <c r="E1824" t="s">
        <v>351</v>
      </c>
      <c r="F1824" t="s">
        <v>229</v>
      </c>
      <c r="G1824" t="s">
        <v>352</v>
      </c>
      <c r="H1824" t="s">
        <v>237</v>
      </c>
      <c r="I1824" t="s">
        <v>353</v>
      </c>
      <c r="J1824" t="s">
        <v>267</v>
      </c>
      <c r="K1824" t="s">
        <v>356</v>
      </c>
      <c r="L1824" t="n">
        <v>206</v>
      </c>
      <c r="M1824" t="n">
        <v>0.24</v>
      </c>
      <c r="N1824" t="n">
        <v>16.7</v>
      </c>
      <c r="O1824" t="s">
        <v>235</v>
      </c>
      <c r="P1824" t="s">
        <v>236</v>
      </c>
      <c r="Q1824" t="s">
        <v>355</v>
      </c>
      <c r="R1824" t="s">
        <v>237</v>
      </c>
      <c r="S1824" t="s">
        <v>232</v>
      </c>
    </row>
    <row r="1825" spans="1:19">
      <c r="A1825" s="1" t="n">
        <v>37561</v>
      </c>
      <c r="B1825" t="s">
        <v>227</v>
      </c>
      <c r="C1825" t="n">
        <v>32</v>
      </c>
      <c r="D1825" t="s">
        <v>228</v>
      </c>
      <c r="E1825" t="s">
        <v>351</v>
      </c>
      <c r="F1825" t="s">
        <v>229</v>
      </c>
      <c r="G1825" t="s">
        <v>352</v>
      </c>
      <c r="H1825" t="s">
        <v>237</v>
      </c>
      <c r="I1825" t="s">
        <v>353</v>
      </c>
      <c r="J1825" t="s">
        <v>354</v>
      </c>
      <c r="K1825" t="s">
        <v>348</v>
      </c>
      <c r="L1825" t="n">
        <v>196</v>
      </c>
      <c r="M1825" t="n">
        <v>0.04</v>
      </c>
      <c r="N1825" t="n">
        <v>43</v>
      </c>
      <c r="O1825" t="s">
        <v>235</v>
      </c>
      <c r="P1825" t="s">
        <v>236</v>
      </c>
      <c r="Q1825" t="s">
        <v>355</v>
      </c>
      <c r="R1825" t="s">
        <v>237</v>
      </c>
      <c r="S1825" t="s">
        <v>232</v>
      </c>
    </row>
    <row r="1826" spans="1:19">
      <c r="A1826" s="1" t="n">
        <v>37561</v>
      </c>
      <c r="B1826" t="s">
        <v>227</v>
      </c>
      <c r="C1826" t="n">
        <v>33</v>
      </c>
      <c r="D1826" t="s">
        <v>228</v>
      </c>
      <c r="E1826" t="s">
        <v>351</v>
      </c>
      <c r="F1826" t="s">
        <v>229</v>
      </c>
      <c r="G1826" t="s">
        <v>352</v>
      </c>
      <c r="H1826" t="s">
        <v>237</v>
      </c>
      <c r="I1826" t="s">
        <v>353</v>
      </c>
      <c r="J1826" t="s">
        <v>318</v>
      </c>
      <c r="K1826" t="s">
        <v>319</v>
      </c>
      <c r="L1826" t="n">
        <v>258</v>
      </c>
      <c r="M1826" t="n">
        <v>0.05</v>
      </c>
      <c r="N1826" t="n">
        <v>39.6</v>
      </c>
      <c r="O1826" t="s">
        <v>235</v>
      </c>
      <c r="P1826" t="s">
        <v>236</v>
      </c>
      <c r="Q1826" t="s">
        <v>355</v>
      </c>
      <c r="R1826" t="s">
        <v>237</v>
      </c>
      <c r="S1826" t="s">
        <v>232</v>
      </c>
    </row>
    <row r="1827" spans="1:19">
      <c r="A1827" s="1" t="n">
        <v>37561</v>
      </c>
      <c r="B1827" t="s">
        <v>227</v>
      </c>
      <c r="C1827" t="n">
        <v>34</v>
      </c>
      <c r="D1827" t="s">
        <v>228</v>
      </c>
      <c r="E1827" t="s">
        <v>351</v>
      </c>
      <c r="F1827" t="s">
        <v>229</v>
      </c>
      <c r="G1827" t="s">
        <v>352</v>
      </c>
      <c r="H1827" t="s">
        <v>237</v>
      </c>
      <c r="I1827" t="s">
        <v>353</v>
      </c>
      <c r="J1827" t="s">
        <v>318</v>
      </c>
      <c r="K1827" t="s">
        <v>319</v>
      </c>
      <c r="L1827" t="n">
        <v>251</v>
      </c>
      <c r="M1827" t="n">
        <v>0.05</v>
      </c>
      <c r="N1827" t="n">
        <v>38.5</v>
      </c>
      <c r="O1827" t="s">
        <v>235</v>
      </c>
      <c r="P1827" t="s">
        <v>236</v>
      </c>
      <c r="Q1827" t="s">
        <v>355</v>
      </c>
      <c r="R1827" t="s">
        <v>237</v>
      </c>
      <c r="S1827" t="s">
        <v>232</v>
      </c>
    </row>
    <row r="1828" spans="1:19">
      <c r="A1828" s="1" t="n">
        <v>37561</v>
      </c>
      <c r="B1828" t="s">
        <v>333</v>
      </c>
      <c r="C1828" t="n">
        <v>1</v>
      </c>
      <c r="D1828" t="s">
        <v>228</v>
      </c>
      <c r="E1828" t="s">
        <v>351</v>
      </c>
      <c r="F1828" t="s">
        <v>229</v>
      </c>
      <c r="G1828" t="s">
        <v>352</v>
      </c>
      <c r="H1828" t="s">
        <v>237</v>
      </c>
      <c r="I1828" t="s">
        <v>353</v>
      </c>
      <c r="J1828" t="s">
        <v>261</v>
      </c>
      <c r="K1828" t="s">
        <v>262</v>
      </c>
      <c r="L1828" t="n">
        <v>352</v>
      </c>
      <c r="M1828" t="n">
        <v>0.06</v>
      </c>
      <c r="N1828" t="n">
        <v>36.4</v>
      </c>
      <c r="O1828" t="s">
        <v>333</v>
      </c>
      <c r="P1828" t="s">
        <v>270</v>
      </c>
      <c r="Q1828" t="s">
        <v>355</v>
      </c>
      <c r="R1828" t="s">
        <v>237</v>
      </c>
      <c r="S1828" t="s">
        <v>232</v>
      </c>
    </row>
    <row r="1829" spans="1:19">
      <c r="A1829" s="1" t="n">
        <v>37561</v>
      </c>
      <c r="B1829" t="s">
        <v>333</v>
      </c>
      <c r="C1829" t="n">
        <v>2</v>
      </c>
      <c r="D1829" t="s">
        <v>228</v>
      </c>
      <c r="E1829" t="s">
        <v>351</v>
      </c>
      <c r="F1829" t="s">
        <v>229</v>
      </c>
      <c r="G1829" t="s">
        <v>352</v>
      </c>
      <c r="H1829" t="s">
        <v>237</v>
      </c>
      <c r="I1829" t="s">
        <v>353</v>
      </c>
      <c r="J1829" t="s">
        <v>233</v>
      </c>
      <c r="K1829" t="s">
        <v>234</v>
      </c>
      <c r="L1829" t="n">
        <v>381</v>
      </c>
      <c r="M1829" t="n">
        <v>0.22</v>
      </c>
      <c r="N1829" t="n">
        <v>20.3</v>
      </c>
      <c r="O1829" t="s">
        <v>333</v>
      </c>
      <c r="P1829" t="s">
        <v>270</v>
      </c>
      <c r="Q1829" t="s">
        <v>355</v>
      </c>
      <c r="R1829" t="s">
        <v>237</v>
      </c>
      <c r="S1829" t="s">
        <v>232</v>
      </c>
    </row>
    <row r="1830" spans="1:19">
      <c r="A1830" s="1" t="n">
        <v>37561</v>
      </c>
      <c r="B1830" t="s">
        <v>333</v>
      </c>
      <c r="C1830" t="n">
        <v>3</v>
      </c>
      <c r="D1830" t="s">
        <v>228</v>
      </c>
      <c r="E1830" t="s">
        <v>351</v>
      </c>
      <c r="F1830" t="s">
        <v>229</v>
      </c>
      <c r="G1830" t="s">
        <v>352</v>
      </c>
      <c r="H1830" t="s">
        <v>237</v>
      </c>
      <c r="I1830" t="s">
        <v>353</v>
      </c>
      <c r="J1830" t="s">
        <v>292</v>
      </c>
      <c r="K1830" t="s">
        <v>293</v>
      </c>
      <c r="L1830" t="n">
        <v>725</v>
      </c>
      <c r="M1830" t="n">
        <v>0.08</v>
      </c>
      <c r="N1830" t="n">
        <v>35.2</v>
      </c>
      <c r="O1830" t="s">
        <v>333</v>
      </c>
      <c r="P1830" t="s">
        <v>270</v>
      </c>
      <c r="Q1830" t="s">
        <v>355</v>
      </c>
      <c r="R1830" t="s">
        <v>237</v>
      </c>
      <c r="S1830" t="s">
        <v>232</v>
      </c>
    </row>
    <row r="1831" spans="1:19">
      <c r="A1831" s="1" t="n">
        <v>37591</v>
      </c>
      <c r="B1831" t="s">
        <v>227</v>
      </c>
      <c r="C1831" t="n">
        <v>32</v>
      </c>
      <c r="D1831" t="s">
        <v>228</v>
      </c>
      <c r="E1831" t="s">
        <v>351</v>
      </c>
      <c r="F1831" t="s">
        <v>229</v>
      </c>
      <c r="G1831" t="s">
        <v>352</v>
      </c>
      <c r="H1831" t="s">
        <v>237</v>
      </c>
      <c r="I1831" t="s">
        <v>353</v>
      </c>
      <c r="J1831" t="s">
        <v>267</v>
      </c>
      <c r="K1831" t="s">
        <v>356</v>
      </c>
      <c r="L1831" t="n">
        <v>417</v>
      </c>
      <c r="M1831" t="n">
        <v>0.07000000000000001</v>
      </c>
      <c r="N1831" t="n">
        <v>33</v>
      </c>
      <c r="O1831" t="s">
        <v>235</v>
      </c>
      <c r="P1831" t="s">
        <v>236</v>
      </c>
      <c r="Q1831" t="s">
        <v>355</v>
      </c>
      <c r="R1831" t="s">
        <v>237</v>
      </c>
      <c r="S1831" t="s">
        <v>232</v>
      </c>
    </row>
    <row r="1832" spans="1:19">
      <c r="A1832" s="1" t="n">
        <v>37591</v>
      </c>
      <c r="B1832" t="s">
        <v>227</v>
      </c>
      <c r="C1832" t="n">
        <v>33</v>
      </c>
      <c r="D1832" t="s">
        <v>228</v>
      </c>
      <c r="E1832" t="s">
        <v>351</v>
      </c>
      <c r="F1832" t="s">
        <v>229</v>
      </c>
      <c r="G1832" t="s">
        <v>352</v>
      </c>
      <c r="H1832" t="s">
        <v>237</v>
      </c>
      <c r="I1832" t="s">
        <v>353</v>
      </c>
      <c r="J1832" t="s">
        <v>318</v>
      </c>
      <c r="K1832" t="s">
        <v>319</v>
      </c>
      <c r="L1832" t="n">
        <v>258</v>
      </c>
      <c r="M1832" t="n">
        <v>0.05</v>
      </c>
      <c r="N1832" t="n">
        <v>39.7</v>
      </c>
      <c r="O1832" t="s">
        <v>235</v>
      </c>
      <c r="P1832" t="s">
        <v>236</v>
      </c>
      <c r="Q1832" t="s">
        <v>355</v>
      </c>
      <c r="R1832" t="s">
        <v>237</v>
      </c>
      <c r="S1832" t="s">
        <v>232</v>
      </c>
    </row>
    <row r="1833" spans="1:19">
      <c r="A1833" s="1" t="n">
        <v>37591</v>
      </c>
      <c r="B1833" t="s">
        <v>333</v>
      </c>
      <c r="C1833" t="n">
        <v>1</v>
      </c>
      <c r="D1833" t="s">
        <v>228</v>
      </c>
      <c r="E1833" t="s">
        <v>351</v>
      </c>
      <c r="F1833" t="s">
        <v>229</v>
      </c>
      <c r="G1833" t="s">
        <v>352</v>
      </c>
      <c r="H1833" t="s">
        <v>237</v>
      </c>
      <c r="I1833" t="s">
        <v>353</v>
      </c>
      <c r="J1833" t="s">
        <v>233</v>
      </c>
      <c r="K1833" t="s">
        <v>234</v>
      </c>
      <c r="L1833" t="n">
        <v>460</v>
      </c>
      <c r="M1833" t="n">
        <v>0.23</v>
      </c>
      <c r="N1833" t="n">
        <v>20.6</v>
      </c>
      <c r="O1833" t="s">
        <v>333</v>
      </c>
      <c r="P1833" t="s">
        <v>270</v>
      </c>
      <c r="Q1833" t="s">
        <v>355</v>
      </c>
      <c r="R1833" t="s">
        <v>237</v>
      </c>
      <c r="S1833" t="s">
        <v>232</v>
      </c>
    </row>
    <row r="1834" spans="1:19">
      <c r="A1834" s="1" t="n">
        <v>37591</v>
      </c>
      <c r="B1834" t="s">
        <v>333</v>
      </c>
      <c r="C1834" t="n">
        <v>2</v>
      </c>
      <c r="D1834" t="s">
        <v>228</v>
      </c>
      <c r="E1834" t="s">
        <v>351</v>
      </c>
      <c r="F1834" t="s">
        <v>229</v>
      </c>
      <c r="G1834" t="s">
        <v>352</v>
      </c>
      <c r="H1834" t="s">
        <v>237</v>
      </c>
      <c r="I1834" t="s">
        <v>353</v>
      </c>
      <c r="J1834" t="s">
        <v>290</v>
      </c>
      <c r="K1834" t="s">
        <v>291</v>
      </c>
      <c r="L1834" t="n">
        <v>442</v>
      </c>
      <c r="M1834" t="n">
        <v>1.59</v>
      </c>
      <c r="N1834" t="n">
        <v>23.9</v>
      </c>
      <c r="O1834" t="s">
        <v>333</v>
      </c>
      <c r="P1834" t="s">
        <v>270</v>
      </c>
      <c r="Q1834" t="s">
        <v>355</v>
      </c>
      <c r="R1834" t="s">
        <v>237</v>
      </c>
      <c r="S1834" t="s">
        <v>232</v>
      </c>
    </row>
    <row r="1835" spans="1:19">
      <c r="A1835" s="1" t="n">
        <v>37591</v>
      </c>
      <c r="B1835" t="s">
        <v>333</v>
      </c>
      <c r="C1835" t="n">
        <v>3</v>
      </c>
      <c r="D1835" t="s">
        <v>228</v>
      </c>
      <c r="E1835" t="s">
        <v>351</v>
      </c>
      <c r="F1835" t="s">
        <v>229</v>
      </c>
      <c r="G1835" t="s">
        <v>352</v>
      </c>
      <c r="H1835" t="s">
        <v>237</v>
      </c>
      <c r="I1835" t="s">
        <v>353</v>
      </c>
      <c r="J1835" t="s">
        <v>233</v>
      </c>
      <c r="K1835" t="s">
        <v>234</v>
      </c>
      <c r="L1835" t="n">
        <v>202</v>
      </c>
      <c r="M1835" t="n">
        <v>0.03</v>
      </c>
      <c r="N1835" t="n">
        <v>47.2</v>
      </c>
      <c r="O1835" t="s">
        <v>333</v>
      </c>
      <c r="P1835" t="s">
        <v>270</v>
      </c>
      <c r="Q1835" t="s">
        <v>355</v>
      </c>
      <c r="R1835" t="s">
        <v>237</v>
      </c>
      <c r="S1835" t="s">
        <v>232</v>
      </c>
    </row>
    <row r="1836" spans="1:19">
      <c r="A1836" s="1" t="n">
        <v>37591</v>
      </c>
      <c r="B1836" t="s">
        <v>333</v>
      </c>
      <c r="C1836" t="n">
        <v>4</v>
      </c>
      <c r="D1836" t="s">
        <v>228</v>
      </c>
      <c r="E1836" t="s">
        <v>351</v>
      </c>
      <c r="F1836" t="s">
        <v>229</v>
      </c>
      <c r="G1836" t="s">
        <v>352</v>
      </c>
      <c r="H1836" t="s">
        <v>237</v>
      </c>
      <c r="I1836" t="s">
        <v>353</v>
      </c>
      <c r="J1836" t="s">
        <v>277</v>
      </c>
      <c r="K1836" t="s">
        <v>278</v>
      </c>
      <c r="L1836" t="n">
        <v>650</v>
      </c>
      <c r="M1836" t="n">
        <v>0.01</v>
      </c>
      <c r="N1836" t="n">
        <v>53.9</v>
      </c>
      <c r="O1836" t="s">
        <v>333</v>
      </c>
      <c r="P1836" t="s">
        <v>270</v>
      </c>
      <c r="Q1836" t="s">
        <v>355</v>
      </c>
      <c r="R1836" t="s">
        <v>237</v>
      </c>
      <c r="S1836" t="s">
        <v>232</v>
      </c>
    </row>
    <row r="1837" spans="1:19">
      <c r="A1837" s="1" t="n">
        <v>37652</v>
      </c>
      <c r="B1837" t="s">
        <v>375</v>
      </c>
      <c r="C1837" t="n">
        <v>44</v>
      </c>
      <c r="D1837" t="s">
        <v>228</v>
      </c>
      <c r="E1837" t="s">
        <v>36</v>
      </c>
      <c r="F1837" t="s">
        <v>229</v>
      </c>
      <c r="G1837" t="s">
        <v>230</v>
      </c>
      <c r="H1837" t="s">
        <v>231</v>
      </c>
      <c r="I1837" t="s">
        <v>232</v>
      </c>
      <c r="J1837" t="s">
        <v>233</v>
      </c>
      <c r="K1837" t="s">
        <v>234</v>
      </c>
      <c r="L1837" t="n">
        <v>72</v>
      </c>
      <c r="M1837" t="n">
        <v>0.2</v>
      </c>
      <c r="N1837" t="n">
        <v>20.8</v>
      </c>
      <c r="O1837" t="s">
        <v>376</v>
      </c>
      <c r="P1837" t="s">
        <v>236</v>
      </c>
      <c r="Q1837" t="s">
        <v>237</v>
      </c>
      <c r="R1837" t="s">
        <v>231</v>
      </c>
      <c r="S1837" t="s">
        <v>232</v>
      </c>
    </row>
    <row r="1838" spans="1:19">
      <c r="A1838" s="1" t="n">
        <v>37652</v>
      </c>
      <c r="B1838" t="s">
        <v>375</v>
      </c>
      <c r="C1838" t="n">
        <v>45</v>
      </c>
      <c r="D1838" t="s">
        <v>228</v>
      </c>
      <c r="E1838" t="s">
        <v>36</v>
      </c>
      <c r="F1838" t="s">
        <v>229</v>
      </c>
      <c r="G1838" t="s">
        <v>230</v>
      </c>
      <c r="H1838" t="s">
        <v>231</v>
      </c>
      <c r="I1838" t="s">
        <v>232</v>
      </c>
      <c r="J1838" t="s">
        <v>318</v>
      </c>
      <c r="K1838" t="s">
        <v>319</v>
      </c>
      <c r="L1838" t="n">
        <v>607</v>
      </c>
      <c r="M1838" t="n">
        <v>0.07000000000000001</v>
      </c>
      <c r="N1838" t="n">
        <v>39.6</v>
      </c>
      <c r="O1838" t="s">
        <v>376</v>
      </c>
      <c r="P1838" t="s">
        <v>236</v>
      </c>
      <c r="Q1838" t="s">
        <v>237</v>
      </c>
      <c r="R1838" t="s">
        <v>231</v>
      </c>
      <c r="S1838" t="s">
        <v>232</v>
      </c>
    </row>
    <row r="1839" spans="1:19">
      <c r="A1839" s="1" t="n">
        <v>37652</v>
      </c>
      <c r="B1839" t="s">
        <v>375</v>
      </c>
      <c r="C1839" t="n">
        <v>46</v>
      </c>
      <c r="D1839" t="s">
        <v>228</v>
      </c>
      <c r="E1839" t="s">
        <v>36</v>
      </c>
      <c r="F1839" t="s">
        <v>229</v>
      </c>
      <c r="G1839" t="s">
        <v>230</v>
      </c>
      <c r="H1839" t="s">
        <v>231</v>
      </c>
      <c r="I1839" t="s">
        <v>232</v>
      </c>
      <c r="J1839" t="s">
        <v>321</v>
      </c>
      <c r="K1839" t="s">
        <v>322</v>
      </c>
      <c r="L1839" t="n">
        <v>307</v>
      </c>
      <c r="M1839" t="n">
        <v>0.52</v>
      </c>
      <c r="N1839" t="n">
        <v>29.2</v>
      </c>
      <c r="O1839" t="s">
        <v>376</v>
      </c>
      <c r="P1839" t="s">
        <v>236</v>
      </c>
      <c r="Q1839" t="s">
        <v>237</v>
      </c>
      <c r="R1839" t="s">
        <v>231</v>
      </c>
      <c r="S1839" t="s">
        <v>232</v>
      </c>
    </row>
    <row r="1840" spans="1:19">
      <c r="A1840" s="1" t="n">
        <v>37652</v>
      </c>
      <c r="B1840" t="s">
        <v>375</v>
      </c>
      <c r="C1840" t="n">
        <v>47</v>
      </c>
      <c r="D1840" t="s">
        <v>228</v>
      </c>
      <c r="E1840" t="s">
        <v>36</v>
      </c>
      <c r="F1840" t="s">
        <v>229</v>
      </c>
      <c r="G1840" t="s">
        <v>230</v>
      </c>
      <c r="H1840" t="s">
        <v>231</v>
      </c>
      <c r="I1840" t="s">
        <v>232</v>
      </c>
      <c r="J1840" t="s">
        <v>267</v>
      </c>
      <c r="K1840" t="s">
        <v>268</v>
      </c>
      <c r="L1840" t="n">
        <v>501</v>
      </c>
      <c r="M1840" t="n">
        <v>0.06</v>
      </c>
      <c r="N1840" t="n">
        <v>38.4</v>
      </c>
      <c r="O1840" t="s">
        <v>376</v>
      </c>
      <c r="P1840" t="s">
        <v>236</v>
      </c>
      <c r="Q1840" t="s">
        <v>237</v>
      </c>
      <c r="R1840" t="s">
        <v>231</v>
      </c>
      <c r="S1840" t="s">
        <v>232</v>
      </c>
    </row>
    <row r="1841" spans="1:19">
      <c r="A1841" s="1" t="n">
        <v>37652</v>
      </c>
      <c r="B1841" t="s">
        <v>375</v>
      </c>
      <c r="C1841" t="n">
        <v>48</v>
      </c>
      <c r="D1841" t="s">
        <v>228</v>
      </c>
      <c r="E1841" t="s">
        <v>36</v>
      </c>
      <c r="F1841" t="s">
        <v>229</v>
      </c>
      <c r="G1841" t="s">
        <v>230</v>
      </c>
      <c r="H1841" t="s">
        <v>231</v>
      </c>
      <c r="I1841" t="s">
        <v>232</v>
      </c>
      <c r="J1841" t="s">
        <v>354</v>
      </c>
      <c r="K1841" t="s">
        <v>348</v>
      </c>
      <c r="L1841" t="n">
        <v>155</v>
      </c>
      <c r="M1841" t="n">
        <v>0.05</v>
      </c>
      <c r="N1841" t="n">
        <v>42.4</v>
      </c>
      <c r="O1841" t="s">
        <v>376</v>
      </c>
      <c r="P1841" t="s">
        <v>236</v>
      </c>
      <c r="Q1841" t="s">
        <v>237</v>
      </c>
      <c r="R1841" t="s">
        <v>231</v>
      </c>
      <c r="S1841" t="s">
        <v>232</v>
      </c>
    </row>
    <row r="1842" spans="1:19">
      <c r="A1842" s="1" t="n">
        <v>37652</v>
      </c>
      <c r="B1842" t="s">
        <v>375</v>
      </c>
      <c r="C1842" t="n">
        <v>49</v>
      </c>
      <c r="D1842" t="s">
        <v>228</v>
      </c>
      <c r="E1842" t="s">
        <v>36</v>
      </c>
      <c r="F1842" t="s">
        <v>229</v>
      </c>
      <c r="G1842" t="s">
        <v>230</v>
      </c>
      <c r="H1842" t="s">
        <v>231</v>
      </c>
      <c r="I1842" t="s">
        <v>232</v>
      </c>
      <c r="J1842" t="s">
        <v>377</v>
      </c>
      <c r="K1842" t="s">
        <v>378</v>
      </c>
      <c r="L1842" t="n">
        <v>651</v>
      </c>
      <c r="M1842" t="n">
        <v>0.06</v>
      </c>
      <c r="N1842" t="n">
        <v>33.3</v>
      </c>
      <c r="O1842" t="s">
        <v>376</v>
      </c>
      <c r="P1842" t="s">
        <v>236</v>
      </c>
      <c r="Q1842" t="s">
        <v>237</v>
      </c>
      <c r="R1842" t="s">
        <v>231</v>
      </c>
      <c r="S1842" t="s">
        <v>232</v>
      </c>
    </row>
    <row r="1843" spans="1:19">
      <c r="A1843" s="1" t="n">
        <v>37652</v>
      </c>
      <c r="B1843" t="s">
        <v>379</v>
      </c>
      <c r="C1843" t="n">
        <v>1</v>
      </c>
      <c r="D1843" t="s">
        <v>228</v>
      </c>
      <c r="E1843" t="s">
        <v>36</v>
      </c>
      <c r="F1843" t="s">
        <v>229</v>
      </c>
      <c r="G1843" t="s">
        <v>230</v>
      </c>
      <c r="H1843" t="s">
        <v>231</v>
      </c>
      <c r="I1843" t="s">
        <v>232</v>
      </c>
      <c r="J1843" t="s">
        <v>292</v>
      </c>
      <c r="K1843" t="s">
        <v>293</v>
      </c>
      <c r="L1843" t="n">
        <v>334</v>
      </c>
      <c r="M1843" t="n">
        <v>0.09</v>
      </c>
      <c r="N1843" t="n">
        <v>35.3</v>
      </c>
      <c r="O1843" t="s">
        <v>379</v>
      </c>
      <c r="P1843" t="s">
        <v>270</v>
      </c>
      <c r="Q1843" t="s">
        <v>237</v>
      </c>
      <c r="R1843" t="s">
        <v>231</v>
      </c>
      <c r="S1843" t="s">
        <v>232</v>
      </c>
    </row>
    <row r="1844" spans="1:19">
      <c r="A1844" s="1" t="n">
        <v>37652</v>
      </c>
      <c r="B1844" t="s">
        <v>379</v>
      </c>
      <c r="C1844" t="n">
        <v>2</v>
      </c>
      <c r="D1844" t="s">
        <v>228</v>
      </c>
      <c r="E1844" t="s">
        <v>36</v>
      </c>
      <c r="F1844" t="s">
        <v>229</v>
      </c>
      <c r="G1844" t="s">
        <v>230</v>
      </c>
      <c r="H1844" t="s">
        <v>231</v>
      </c>
      <c r="I1844" t="s">
        <v>232</v>
      </c>
      <c r="J1844" t="s">
        <v>233</v>
      </c>
      <c r="K1844" t="s">
        <v>234</v>
      </c>
      <c r="L1844" t="n">
        <v>412</v>
      </c>
      <c r="M1844" t="n">
        <v>0.22</v>
      </c>
      <c r="N1844" t="n">
        <v>20.1</v>
      </c>
      <c r="O1844" t="s">
        <v>379</v>
      </c>
      <c r="P1844" t="s">
        <v>270</v>
      </c>
      <c r="Q1844" t="s">
        <v>237</v>
      </c>
      <c r="R1844" t="s">
        <v>231</v>
      </c>
      <c r="S1844" t="s">
        <v>232</v>
      </c>
    </row>
    <row r="1845" spans="1:19">
      <c r="A1845" s="1" t="n">
        <v>37652</v>
      </c>
      <c r="B1845" t="s">
        <v>379</v>
      </c>
      <c r="C1845" t="n">
        <v>3</v>
      </c>
      <c r="D1845" t="s">
        <v>228</v>
      </c>
      <c r="E1845" t="s">
        <v>36</v>
      </c>
      <c r="F1845" t="s">
        <v>229</v>
      </c>
      <c r="G1845" t="s">
        <v>230</v>
      </c>
      <c r="H1845" t="s">
        <v>231</v>
      </c>
      <c r="I1845" t="s">
        <v>232</v>
      </c>
      <c r="J1845" t="s">
        <v>292</v>
      </c>
      <c r="K1845" t="s">
        <v>293</v>
      </c>
      <c r="L1845" t="n">
        <v>237</v>
      </c>
      <c r="M1845" t="n">
        <v>0.09</v>
      </c>
      <c r="N1845" t="n">
        <v>35</v>
      </c>
      <c r="O1845" t="s">
        <v>379</v>
      </c>
      <c r="P1845" t="s">
        <v>270</v>
      </c>
      <c r="Q1845" t="s">
        <v>237</v>
      </c>
      <c r="R1845" t="s">
        <v>231</v>
      </c>
      <c r="S1845" t="s">
        <v>232</v>
      </c>
    </row>
    <row r="1846" spans="1:19">
      <c r="A1846" s="1" t="n">
        <v>37652</v>
      </c>
      <c r="B1846" t="s">
        <v>379</v>
      </c>
      <c r="C1846" t="n">
        <v>4</v>
      </c>
      <c r="D1846" t="s">
        <v>228</v>
      </c>
      <c r="E1846" t="s">
        <v>36</v>
      </c>
      <c r="F1846" t="s">
        <v>229</v>
      </c>
      <c r="G1846" t="s">
        <v>230</v>
      </c>
      <c r="H1846" t="s">
        <v>231</v>
      </c>
      <c r="I1846" t="s">
        <v>232</v>
      </c>
      <c r="J1846" t="s">
        <v>233</v>
      </c>
      <c r="K1846" t="s">
        <v>234</v>
      </c>
      <c r="L1846" t="n">
        <v>299</v>
      </c>
      <c r="M1846" t="n">
        <v>0.22</v>
      </c>
      <c r="N1846" t="n">
        <v>21.4</v>
      </c>
      <c r="O1846" t="s">
        <v>379</v>
      </c>
      <c r="P1846" t="s">
        <v>270</v>
      </c>
      <c r="Q1846" t="s">
        <v>237</v>
      </c>
      <c r="R1846" t="s">
        <v>231</v>
      </c>
      <c r="S1846" t="s">
        <v>232</v>
      </c>
    </row>
    <row r="1847" spans="1:19">
      <c r="A1847" s="1" t="n">
        <v>37652</v>
      </c>
      <c r="B1847" t="s">
        <v>379</v>
      </c>
      <c r="C1847" t="n">
        <v>5</v>
      </c>
      <c r="D1847" t="s">
        <v>228</v>
      </c>
      <c r="E1847" t="s">
        <v>36</v>
      </c>
      <c r="F1847" t="s">
        <v>229</v>
      </c>
      <c r="G1847" t="s">
        <v>230</v>
      </c>
      <c r="H1847" t="s">
        <v>231</v>
      </c>
      <c r="I1847" t="s">
        <v>232</v>
      </c>
      <c r="J1847" t="s">
        <v>261</v>
      </c>
      <c r="K1847" t="s">
        <v>262</v>
      </c>
      <c r="L1847" t="n">
        <v>332</v>
      </c>
      <c r="M1847" t="n">
        <v>0.06</v>
      </c>
      <c r="N1847" t="n">
        <v>38</v>
      </c>
      <c r="O1847" t="s">
        <v>379</v>
      </c>
      <c r="P1847" t="s">
        <v>270</v>
      </c>
      <c r="Q1847" t="s">
        <v>237</v>
      </c>
      <c r="R1847" t="s">
        <v>231</v>
      </c>
      <c r="S1847" t="s">
        <v>232</v>
      </c>
    </row>
    <row r="1848" spans="1:19">
      <c r="A1848" s="1" t="n">
        <v>37652</v>
      </c>
      <c r="B1848" t="s">
        <v>379</v>
      </c>
      <c r="C1848" t="n">
        <v>6</v>
      </c>
      <c r="D1848" t="s">
        <v>288</v>
      </c>
      <c r="E1848" t="s">
        <v>289</v>
      </c>
      <c r="F1848" t="s">
        <v>229</v>
      </c>
      <c r="G1848" t="s">
        <v>230</v>
      </c>
      <c r="H1848" t="s">
        <v>231</v>
      </c>
      <c r="I1848" t="s">
        <v>232</v>
      </c>
      <c r="J1848" t="s">
        <v>246</v>
      </c>
      <c r="K1848" t="s">
        <v>247</v>
      </c>
      <c r="L1848" t="n">
        <v>220</v>
      </c>
      <c r="M1848" t="n">
        <v>0</v>
      </c>
      <c r="N1848" t="n">
        <v>0</v>
      </c>
    </row>
    <row r="1849" spans="1:19">
      <c r="A1849" s="1" t="n">
        <v>37652</v>
      </c>
      <c r="B1849" t="s">
        <v>379</v>
      </c>
      <c r="C1849" t="n">
        <v>7</v>
      </c>
      <c r="D1849" t="s">
        <v>288</v>
      </c>
      <c r="E1849" t="s">
        <v>289</v>
      </c>
      <c r="F1849" t="s">
        <v>229</v>
      </c>
      <c r="G1849" t="s">
        <v>230</v>
      </c>
      <c r="H1849" t="s">
        <v>231</v>
      </c>
      <c r="I1849" t="s">
        <v>232</v>
      </c>
      <c r="J1849" t="s">
        <v>248</v>
      </c>
      <c r="K1849" t="s">
        <v>249</v>
      </c>
      <c r="L1849" t="n">
        <v>92</v>
      </c>
      <c r="M1849" t="n">
        <v>0</v>
      </c>
      <c r="N1849" t="n">
        <v>0</v>
      </c>
    </row>
    <row r="1850" spans="1:19">
      <c r="A1850" s="1" t="n">
        <v>37680</v>
      </c>
      <c r="B1850" t="s">
        <v>375</v>
      </c>
      <c r="C1850" t="n">
        <v>245</v>
      </c>
      <c r="D1850" t="s">
        <v>228</v>
      </c>
      <c r="E1850" t="s">
        <v>36</v>
      </c>
      <c r="F1850" t="s">
        <v>229</v>
      </c>
      <c r="G1850" t="s">
        <v>230</v>
      </c>
      <c r="H1850" t="s">
        <v>231</v>
      </c>
      <c r="I1850" t="s">
        <v>232</v>
      </c>
      <c r="J1850" t="s">
        <v>267</v>
      </c>
      <c r="K1850" t="s">
        <v>268</v>
      </c>
      <c r="L1850" t="n">
        <v>399</v>
      </c>
      <c r="M1850" t="n">
        <v>0.06</v>
      </c>
      <c r="N1850" t="n">
        <v>38.6</v>
      </c>
      <c r="O1850" t="s">
        <v>376</v>
      </c>
      <c r="P1850" t="s">
        <v>236</v>
      </c>
      <c r="Q1850" t="s">
        <v>237</v>
      </c>
      <c r="R1850" t="s">
        <v>231</v>
      </c>
      <c r="S1850" t="s">
        <v>232</v>
      </c>
    </row>
    <row r="1851" spans="1:19">
      <c r="A1851" s="1" t="n">
        <v>37680</v>
      </c>
      <c r="B1851" t="s">
        <v>375</v>
      </c>
      <c r="C1851" t="n">
        <v>248</v>
      </c>
      <c r="D1851" t="s">
        <v>228</v>
      </c>
      <c r="E1851" t="s">
        <v>36</v>
      </c>
      <c r="F1851" t="s">
        <v>229</v>
      </c>
      <c r="G1851" t="s">
        <v>230</v>
      </c>
      <c r="H1851" t="s">
        <v>231</v>
      </c>
      <c r="I1851" t="s">
        <v>232</v>
      </c>
      <c r="J1851" t="s">
        <v>377</v>
      </c>
      <c r="K1851" t="s">
        <v>378</v>
      </c>
      <c r="L1851" t="n">
        <v>338</v>
      </c>
      <c r="M1851" t="n">
        <v>0.06</v>
      </c>
      <c r="N1851" t="n">
        <v>33.3</v>
      </c>
      <c r="O1851" t="s">
        <v>376</v>
      </c>
      <c r="P1851" t="s">
        <v>236</v>
      </c>
      <c r="Q1851" t="s">
        <v>237</v>
      </c>
      <c r="R1851" t="s">
        <v>231</v>
      </c>
      <c r="S1851" t="s">
        <v>232</v>
      </c>
    </row>
    <row r="1852" spans="1:19">
      <c r="A1852" s="1" t="n">
        <v>37680</v>
      </c>
      <c r="B1852" t="s">
        <v>375</v>
      </c>
      <c r="C1852" t="n">
        <v>249</v>
      </c>
      <c r="D1852" t="s">
        <v>228</v>
      </c>
      <c r="E1852" t="s">
        <v>36</v>
      </c>
      <c r="F1852" t="s">
        <v>229</v>
      </c>
      <c r="G1852" t="s">
        <v>230</v>
      </c>
      <c r="H1852" t="s">
        <v>231</v>
      </c>
      <c r="I1852" t="s">
        <v>232</v>
      </c>
      <c r="J1852" t="s">
        <v>233</v>
      </c>
      <c r="K1852" t="s">
        <v>234</v>
      </c>
      <c r="L1852" t="n">
        <v>96</v>
      </c>
      <c r="M1852" t="n">
        <v>0.2</v>
      </c>
      <c r="N1852" t="n">
        <v>20.7</v>
      </c>
      <c r="O1852" t="s">
        <v>376</v>
      </c>
      <c r="P1852" t="s">
        <v>236</v>
      </c>
      <c r="Q1852" t="s">
        <v>237</v>
      </c>
      <c r="R1852" t="s">
        <v>231</v>
      </c>
      <c r="S1852" t="s">
        <v>232</v>
      </c>
    </row>
    <row r="1853" spans="1:19">
      <c r="A1853" s="1" t="n">
        <v>37680</v>
      </c>
      <c r="B1853" t="s">
        <v>375</v>
      </c>
      <c r="C1853" t="n">
        <v>282</v>
      </c>
      <c r="D1853" t="s">
        <v>228</v>
      </c>
      <c r="E1853" t="s">
        <v>36</v>
      </c>
      <c r="F1853" t="s">
        <v>229</v>
      </c>
      <c r="G1853" t="s">
        <v>230</v>
      </c>
      <c r="H1853" t="s">
        <v>231</v>
      </c>
      <c r="I1853" t="s">
        <v>232</v>
      </c>
      <c r="J1853" t="s">
        <v>318</v>
      </c>
      <c r="K1853" t="s">
        <v>319</v>
      </c>
      <c r="L1853" t="n">
        <v>199</v>
      </c>
      <c r="M1853" t="n">
        <v>0.07000000000000001</v>
      </c>
      <c r="N1853" t="n">
        <v>39.9</v>
      </c>
      <c r="O1853" t="s">
        <v>376</v>
      </c>
      <c r="P1853" t="s">
        <v>236</v>
      </c>
      <c r="Q1853" t="s">
        <v>237</v>
      </c>
      <c r="R1853" t="s">
        <v>231</v>
      </c>
      <c r="S1853" t="s">
        <v>232</v>
      </c>
    </row>
    <row r="1854" spans="1:19">
      <c r="A1854" s="1" t="n">
        <v>37680</v>
      </c>
      <c r="B1854" t="s">
        <v>380</v>
      </c>
      <c r="C1854" t="n">
        <v>1</v>
      </c>
      <c r="D1854" t="s">
        <v>288</v>
      </c>
      <c r="E1854" t="s">
        <v>289</v>
      </c>
      <c r="F1854" t="s">
        <v>229</v>
      </c>
      <c r="G1854" t="s">
        <v>230</v>
      </c>
      <c r="H1854" t="s">
        <v>231</v>
      </c>
      <c r="I1854" t="s">
        <v>232</v>
      </c>
      <c r="J1854" t="s">
        <v>295</v>
      </c>
      <c r="K1854" t="s">
        <v>296</v>
      </c>
      <c r="L1854" t="n">
        <v>220</v>
      </c>
      <c r="M1854" t="n">
        <v>0</v>
      </c>
      <c r="N1854" t="n">
        <v>0</v>
      </c>
    </row>
    <row r="1855" spans="1:19">
      <c r="A1855" s="1" t="n">
        <v>37680</v>
      </c>
      <c r="B1855" t="s">
        <v>380</v>
      </c>
      <c r="C1855" t="n">
        <v>2</v>
      </c>
      <c r="D1855" t="s">
        <v>288</v>
      </c>
      <c r="E1855" t="s">
        <v>289</v>
      </c>
      <c r="F1855" t="s">
        <v>229</v>
      </c>
      <c r="G1855" t="s">
        <v>230</v>
      </c>
      <c r="H1855" t="s">
        <v>231</v>
      </c>
      <c r="I1855" t="s">
        <v>232</v>
      </c>
      <c r="J1855" t="s">
        <v>381</v>
      </c>
      <c r="K1855" t="s">
        <v>382</v>
      </c>
      <c r="L1855" t="n">
        <v>321</v>
      </c>
      <c r="M1855" t="n">
        <v>0</v>
      </c>
      <c r="N1855" t="n">
        <v>0</v>
      </c>
    </row>
    <row r="1856" spans="1:19">
      <c r="A1856" s="1" t="n">
        <v>37680</v>
      </c>
      <c r="B1856" t="s">
        <v>379</v>
      </c>
      <c r="C1856" t="n">
        <v>9</v>
      </c>
      <c r="D1856" t="s">
        <v>228</v>
      </c>
      <c r="E1856" t="s">
        <v>36</v>
      </c>
      <c r="F1856" t="s">
        <v>229</v>
      </c>
      <c r="G1856" t="s">
        <v>230</v>
      </c>
      <c r="H1856" t="s">
        <v>231</v>
      </c>
      <c r="I1856" t="s">
        <v>232</v>
      </c>
      <c r="J1856" t="s">
        <v>292</v>
      </c>
      <c r="K1856" t="s">
        <v>293</v>
      </c>
      <c r="L1856" t="n">
        <v>361</v>
      </c>
      <c r="M1856" t="n">
        <v>0.09</v>
      </c>
      <c r="N1856" t="n">
        <v>34.9</v>
      </c>
      <c r="O1856" t="s">
        <v>379</v>
      </c>
      <c r="P1856" t="s">
        <v>270</v>
      </c>
      <c r="Q1856" t="s">
        <v>237</v>
      </c>
      <c r="R1856" t="s">
        <v>231</v>
      </c>
      <c r="S1856" t="s">
        <v>232</v>
      </c>
    </row>
    <row r="1857" spans="1:19">
      <c r="A1857" s="1" t="n">
        <v>37680</v>
      </c>
      <c r="B1857" t="s">
        <v>379</v>
      </c>
      <c r="C1857" t="n">
        <v>10</v>
      </c>
      <c r="D1857" t="s">
        <v>228</v>
      </c>
      <c r="E1857" t="s">
        <v>36</v>
      </c>
      <c r="F1857" t="s">
        <v>229</v>
      </c>
      <c r="G1857" t="s">
        <v>230</v>
      </c>
      <c r="H1857" t="s">
        <v>231</v>
      </c>
      <c r="I1857" t="s">
        <v>232</v>
      </c>
      <c r="J1857" t="s">
        <v>233</v>
      </c>
      <c r="K1857" t="s">
        <v>234</v>
      </c>
      <c r="L1857" t="n">
        <v>313</v>
      </c>
      <c r="M1857" t="n">
        <v>0.02</v>
      </c>
      <c r="N1857" t="n">
        <v>46.1</v>
      </c>
      <c r="O1857" t="s">
        <v>379</v>
      </c>
      <c r="P1857" t="s">
        <v>270</v>
      </c>
      <c r="Q1857" t="s">
        <v>237</v>
      </c>
      <c r="R1857" t="s">
        <v>231</v>
      </c>
      <c r="S1857" t="s">
        <v>232</v>
      </c>
    </row>
    <row r="1858" spans="1:19">
      <c r="A1858" s="1" t="n">
        <v>37711</v>
      </c>
      <c r="B1858" t="s">
        <v>375</v>
      </c>
      <c r="C1858" t="n">
        <v>307</v>
      </c>
      <c r="D1858" t="s">
        <v>228</v>
      </c>
      <c r="E1858" t="s">
        <v>36</v>
      </c>
      <c r="F1858" t="s">
        <v>229</v>
      </c>
      <c r="G1858" t="s">
        <v>230</v>
      </c>
      <c r="H1858" t="s">
        <v>231</v>
      </c>
      <c r="I1858" t="s">
        <v>232</v>
      </c>
      <c r="J1858" t="s">
        <v>267</v>
      </c>
      <c r="K1858" t="s">
        <v>268</v>
      </c>
      <c r="L1858" t="n">
        <v>206</v>
      </c>
      <c r="M1858" t="n">
        <v>0.24</v>
      </c>
      <c r="N1858" t="n">
        <v>16.3</v>
      </c>
      <c r="O1858" t="s">
        <v>376</v>
      </c>
      <c r="P1858" t="s">
        <v>236</v>
      </c>
      <c r="Q1858" t="s">
        <v>237</v>
      </c>
      <c r="R1858" t="s">
        <v>231</v>
      </c>
      <c r="S1858" t="s">
        <v>232</v>
      </c>
    </row>
    <row r="1859" spans="1:19">
      <c r="A1859" s="1" t="n">
        <v>37711</v>
      </c>
      <c r="B1859" t="s">
        <v>375</v>
      </c>
      <c r="C1859" t="n">
        <v>351</v>
      </c>
      <c r="D1859" t="s">
        <v>228</v>
      </c>
      <c r="E1859" t="s">
        <v>36</v>
      </c>
      <c r="F1859" t="s">
        <v>229</v>
      </c>
      <c r="G1859" t="s">
        <v>230</v>
      </c>
      <c r="H1859" t="s">
        <v>231</v>
      </c>
      <c r="I1859" t="s">
        <v>232</v>
      </c>
      <c r="J1859" t="s">
        <v>240</v>
      </c>
      <c r="K1859" t="s">
        <v>241</v>
      </c>
      <c r="L1859" t="n">
        <v>67</v>
      </c>
      <c r="M1859" t="n">
        <v>5.4</v>
      </c>
      <c r="N1859" t="n">
        <v>10.8</v>
      </c>
      <c r="O1859" t="s">
        <v>376</v>
      </c>
      <c r="P1859" t="s">
        <v>236</v>
      </c>
      <c r="Q1859" t="s">
        <v>237</v>
      </c>
      <c r="R1859" t="s">
        <v>231</v>
      </c>
      <c r="S1859" t="s">
        <v>232</v>
      </c>
    </row>
    <row r="1860" spans="1:19">
      <c r="A1860" s="1" t="n">
        <v>37711</v>
      </c>
      <c r="B1860" t="s">
        <v>375</v>
      </c>
      <c r="C1860" t="n">
        <v>352</v>
      </c>
      <c r="D1860" t="s">
        <v>228</v>
      </c>
      <c r="E1860" t="s">
        <v>36</v>
      </c>
      <c r="F1860" t="s">
        <v>229</v>
      </c>
      <c r="G1860" t="s">
        <v>230</v>
      </c>
      <c r="H1860" t="s">
        <v>231</v>
      </c>
      <c r="I1860" t="s">
        <v>232</v>
      </c>
      <c r="J1860" t="s">
        <v>318</v>
      </c>
      <c r="K1860" t="s">
        <v>319</v>
      </c>
      <c r="L1860" t="n">
        <v>157</v>
      </c>
      <c r="M1860" t="n">
        <v>0.03</v>
      </c>
      <c r="N1860" t="n">
        <v>40.4</v>
      </c>
      <c r="O1860" t="s">
        <v>376</v>
      </c>
      <c r="P1860" t="s">
        <v>236</v>
      </c>
      <c r="Q1860" t="s">
        <v>237</v>
      </c>
      <c r="R1860" t="s">
        <v>231</v>
      </c>
      <c r="S1860" t="s">
        <v>232</v>
      </c>
    </row>
    <row r="1861" spans="1:19">
      <c r="A1861" s="1" t="n">
        <v>37711</v>
      </c>
      <c r="B1861" t="s">
        <v>375</v>
      </c>
      <c r="C1861" t="n">
        <v>353</v>
      </c>
      <c r="D1861" t="s">
        <v>228</v>
      </c>
      <c r="E1861" t="s">
        <v>36</v>
      </c>
      <c r="F1861" t="s">
        <v>229</v>
      </c>
      <c r="G1861" t="s">
        <v>230</v>
      </c>
      <c r="H1861" t="s">
        <v>231</v>
      </c>
      <c r="I1861" t="s">
        <v>232</v>
      </c>
      <c r="J1861" t="s">
        <v>318</v>
      </c>
      <c r="K1861" t="s">
        <v>319</v>
      </c>
      <c r="L1861" t="n">
        <v>361</v>
      </c>
      <c r="M1861" t="n">
        <v>0.07000000000000001</v>
      </c>
      <c r="N1861" t="n">
        <v>39.6</v>
      </c>
      <c r="O1861" t="s">
        <v>376</v>
      </c>
      <c r="P1861" t="s">
        <v>236</v>
      </c>
      <c r="Q1861" t="s">
        <v>237</v>
      </c>
      <c r="R1861" t="s">
        <v>231</v>
      </c>
      <c r="S1861" t="s">
        <v>232</v>
      </c>
    </row>
    <row r="1862" spans="1:19">
      <c r="A1862" s="1" t="n">
        <v>37711</v>
      </c>
      <c r="B1862" t="s">
        <v>375</v>
      </c>
      <c r="C1862" t="n">
        <v>354</v>
      </c>
      <c r="D1862" t="s">
        <v>228</v>
      </c>
      <c r="E1862" t="s">
        <v>36</v>
      </c>
      <c r="F1862" t="s">
        <v>229</v>
      </c>
      <c r="G1862" t="s">
        <v>230</v>
      </c>
      <c r="H1862" t="s">
        <v>231</v>
      </c>
      <c r="I1862" t="s">
        <v>232</v>
      </c>
      <c r="J1862" t="s">
        <v>318</v>
      </c>
      <c r="K1862" t="s">
        <v>319</v>
      </c>
      <c r="L1862" t="n">
        <v>448</v>
      </c>
      <c r="M1862" t="n">
        <v>0.03</v>
      </c>
      <c r="N1862" t="n">
        <v>40.9</v>
      </c>
      <c r="O1862" t="s">
        <v>376</v>
      </c>
      <c r="P1862" t="s">
        <v>236</v>
      </c>
      <c r="Q1862" t="s">
        <v>237</v>
      </c>
      <c r="R1862" t="s">
        <v>231</v>
      </c>
      <c r="S1862" t="s">
        <v>232</v>
      </c>
    </row>
    <row r="1863" spans="1:19">
      <c r="A1863" s="1" t="n">
        <v>37711</v>
      </c>
      <c r="B1863" t="s">
        <v>380</v>
      </c>
      <c r="C1863" t="n">
        <v>1</v>
      </c>
      <c r="D1863" t="s">
        <v>288</v>
      </c>
      <c r="E1863" t="s">
        <v>289</v>
      </c>
      <c r="F1863" t="s">
        <v>229</v>
      </c>
      <c r="G1863" t="s">
        <v>230</v>
      </c>
      <c r="H1863" t="s">
        <v>231</v>
      </c>
      <c r="I1863" t="s">
        <v>232</v>
      </c>
      <c r="J1863" t="s">
        <v>246</v>
      </c>
      <c r="K1863" t="s">
        <v>247</v>
      </c>
      <c r="L1863" t="n">
        <v>301</v>
      </c>
      <c r="M1863" t="n">
        <v>0</v>
      </c>
      <c r="N1863" t="n">
        <v>0</v>
      </c>
    </row>
    <row r="1864" spans="1:19">
      <c r="A1864" s="1" t="n">
        <v>37711</v>
      </c>
      <c r="B1864" t="s">
        <v>379</v>
      </c>
      <c r="C1864" t="n">
        <v>17</v>
      </c>
      <c r="D1864" t="s">
        <v>228</v>
      </c>
      <c r="E1864" t="s">
        <v>36</v>
      </c>
      <c r="F1864" t="s">
        <v>229</v>
      </c>
      <c r="G1864" t="s">
        <v>230</v>
      </c>
      <c r="H1864" t="s">
        <v>231</v>
      </c>
      <c r="I1864" t="s">
        <v>232</v>
      </c>
      <c r="J1864" t="s">
        <v>292</v>
      </c>
      <c r="K1864" t="s">
        <v>293</v>
      </c>
      <c r="L1864" t="n">
        <v>349</v>
      </c>
      <c r="M1864" t="n">
        <v>0.07000000000000001</v>
      </c>
      <c r="N1864" t="n">
        <v>37.4</v>
      </c>
      <c r="O1864" t="s">
        <v>379</v>
      </c>
      <c r="P1864" t="s">
        <v>270</v>
      </c>
      <c r="Q1864" t="s">
        <v>237</v>
      </c>
      <c r="R1864" t="s">
        <v>231</v>
      </c>
      <c r="S1864" t="s">
        <v>232</v>
      </c>
    </row>
    <row r="1865" spans="1:19">
      <c r="A1865" s="1" t="n">
        <v>37711</v>
      </c>
      <c r="B1865" t="s">
        <v>379</v>
      </c>
      <c r="C1865" t="n">
        <v>18</v>
      </c>
      <c r="D1865" t="s">
        <v>228</v>
      </c>
      <c r="E1865" t="s">
        <v>36</v>
      </c>
      <c r="F1865" t="s">
        <v>229</v>
      </c>
      <c r="G1865" t="s">
        <v>230</v>
      </c>
      <c r="H1865" t="s">
        <v>231</v>
      </c>
      <c r="I1865" t="s">
        <v>232</v>
      </c>
      <c r="J1865" t="s">
        <v>292</v>
      </c>
      <c r="K1865" t="s">
        <v>293</v>
      </c>
      <c r="L1865" t="n">
        <v>660</v>
      </c>
      <c r="M1865" t="n">
        <v>0.08</v>
      </c>
      <c r="N1865" t="n">
        <v>37.9</v>
      </c>
      <c r="O1865" t="s">
        <v>379</v>
      </c>
      <c r="P1865" t="s">
        <v>270</v>
      </c>
      <c r="Q1865" t="s">
        <v>237</v>
      </c>
      <c r="R1865" t="s">
        <v>231</v>
      </c>
      <c r="S1865" t="s">
        <v>232</v>
      </c>
    </row>
    <row r="1866" spans="1:19">
      <c r="A1866" s="1" t="n">
        <v>37711</v>
      </c>
      <c r="B1866" t="s">
        <v>379</v>
      </c>
      <c r="C1866" t="n">
        <v>19</v>
      </c>
      <c r="D1866" t="s">
        <v>228</v>
      </c>
      <c r="E1866" t="s">
        <v>36</v>
      </c>
      <c r="F1866" t="s">
        <v>229</v>
      </c>
      <c r="G1866" t="s">
        <v>230</v>
      </c>
      <c r="H1866" t="s">
        <v>231</v>
      </c>
      <c r="I1866" t="s">
        <v>232</v>
      </c>
      <c r="J1866" t="s">
        <v>233</v>
      </c>
      <c r="K1866" t="s">
        <v>234</v>
      </c>
      <c r="L1866" t="n">
        <v>323</v>
      </c>
      <c r="M1866" t="n">
        <v>0.23</v>
      </c>
      <c r="N1866" t="n">
        <v>20.7</v>
      </c>
      <c r="O1866" t="s">
        <v>379</v>
      </c>
      <c r="P1866" t="s">
        <v>270</v>
      </c>
      <c r="Q1866" t="s">
        <v>237</v>
      </c>
      <c r="R1866" t="s">
        <v>231</v>
      </c>
      <c r="S1866" t="s">
        <v>232</v>
      </c>
    </row>
    <row r="1867" spans="1:19">
      <c r="A1867" s="1" t="n">
        <v>37711</v>
      </c>
      <c r="B1867" t="s">
        <v>379</v>
      </c>
      <c r="C1867" t="n">
        <v>20</v>
      </c>
      <c r="D1867" t="s">
        <v>228</v>
      </c>
      <c r="E1867" t="s">
        <v>36</v>
      </c>
      <c r="F1867" t="s">
        <v>229</v>
      </c>
      <c r="G1867" t="s">
        <v>230</v>
      </c>
      <c r="H1867" t="s">
        <v>231</v>
      </c>
      <c r="I1867" t="s">
        <v>232</v>
      </c>
      <c r="J1867" t="s">
        <v>318</v>
      </c>
      <c r="K1867" t="s">
        <v>319</v>
      </c>
      <c r="L1867" t="n">
        <v>201</v>
      </c>
      <c r="M1867" t="n">
        <v>0.12</v>
      </c>
      <c r="N1867" t="n">
        <v>36.8</v>
      </c>
      <c r="O1867" t="s">
        <v>379</v>
      </c>
      <c r="P1867" t="s">
        <v>270</v>
      </c>
      <c r="Q1867" t="s">
        <v>237</v>
      </c>
      <c r="R1867" t="s">
        <v>231</v>
      </c>
      <c r="S1867" t="s">
        <v>232</v>
      </c>
    </row>
    <row r="1868" spans="1:19">
      <c r="A1868" s="1" t="n">
        <v>37741</v>
      </c>
      <c r="B1868" t="s">
        <v>375</v>
      </c>
      <c r="C1868" t="n">
        <v>101</v>
      </c>
      <c r="D1868" t="s">
        <v>361</v>
      </c>
      <c r="E1868" t="s">
        <v>345</v>
      </c>
      <c r="F1868" t="s">
        <v>229</v>
      </c>
      <c r="G1868" t="s">
        <v>230</v>
      </c>
      <c r="H1868" t="s">
        <v>231</v>
      </c>
      <c r="I1868" t="s">
        <v>232</v>
      </c>
      <c r="J1868" t="s">
        <v>371</v>
      </c>
      <c r="K1868" t="s">
        <v>372</v>
      </c>
      <c r="L1868" t="n">
        <v>37</v>
      </c>
      <c r="M1868" t="n">
        <v>0</v>
      </c>
      <c r="N1868" t="n">
        <v>0</v>
      </c>
    </row>
    <row r="1869" spans="1:19">
      <c r="A1869" s="1" t="n">
        <v>37741</v>
      </c>
      <c r="B1869" t="s">
        <v>375</v>
      </c>
      <c r="C1869" t="n">
        <v>102</v>
      </c>
      <c r="D1869" t="s">
        <v>361</v>
      </c>
      <c r="E1869" t="s">
        <v>345</v>
      </c>
      <c r="F1869" t="s">
        <v>229</v>
      </c>
      <c r="G1869" t="s">
        <v>230</v>
      </c>
      <c r="H1869" t="s">
        <v>231</v>
      </c>
      <c r="I1869" t="s">
        <v>232</v>
      </c>
      <c r="J1869" t="s">
        <v>371</v>
      </c>
      <c r="K1869" t="s">
        <v>372</v>
      </c>
      <c r="L1869" t="n">
        <v>236</v>
      </c>
      <c r="M1869" t="n">
        <v>0</v>
      </c>
      <c r="N1869" t="n">
        <v>0</v>
      </c>
    </row>
    <row r="1870" spans="1:19">
      <c r="A1870" s="1" t="n">
        <v>37741</v>
      </c>
      <c r="B1870" t="s">
        <v>375</v>
      </c>
      <c r="C1870" t="n">
        <v>103</v>
      </c>
      <c r="D1870" t="s">
        <v>361</v>
      </c>
      <c r="E1870" t="s">
        <v>345</v>
      </c>
      <c r="F1870" t="s">
        <v>229</v>
      </c>
      <c r="G1870" t="s">
        <v>230</v>
      </c>
      <c r="H1870" t="s">
        <v>231</v>
      </c>
      <c r="I1870" t="s">
        <v>232</v>
      </c>
      <c r="J1870" t="s">
        <v>383</v>
      </c>
      <c r="K1870" t="s">
        <v>384</v>
      </c>
      <c r="L1870" t="n">
        <v>82</v>
      </c>
      <c r="M1870" t="n">
        <v>0</v>
      </c>
      <c r="N1870" t="n">
        <v>0</v>
      </c>
    </row>
    <row r="1871" spans="1:19">
      <c r="A1871" s="1" t="n">
        <v>37741</v>
      </c>
      <c r="B1871" t="s">
        <v>375</v>
      </c>
      <c r="C1871" t="n">
        <v>104</v>
      </c>
      <c r="D1871" t="s">
        <v>361</v>
      </c>
      <c r="E1871" t="s">
        <v>345</v>
      </c>
      <c r="F1871" t="s">
        <v>229</v>
      </c>
      <c r="G1871" t="s">
        <v>230</v>
      </c>
      <c r="H1871" t="s">
        <v>231</v>
      </c>
      <c r="I1871" t="s">
        <v>232</v>
      </c>
      <c r="J1871" t="s">
        <v>383</v>
      </c>
      <c r="K1871" t="s">
        <v>384</v>
      </c>
      <c r="L1871" t="n">
        <v>120</v>
      </c>
      <c r="M1871" t="n">
        <v>0</v>
      </c>
      <c r="N1871" t="n">
        <v>0</v>
      </c>
    </row>
    <row r="1872" spans="1:19">
      <c r="A1872" s="1" t="n">
        <v>37741</v>
      </c>
      <c r="B1872" t="s">
        <v>375</v>
      </c>
      <c r="C1872" t="n">
        <v>343</v>
      </c>
      <c r="D1872" t="s">
        <v>228</v>
      </c>
      <c r="E1872" t="s">
        <v>36</v>
      </c>
      <c r="F1872" t="s">
        <v>229</v>
      </c>
      <c r="G1872" t="s">
        <v>230</v>
      </c>
      <c r="H1872" t="s">
        <v>231</v>
      </c>
      <c r="I1872" t="s">
        <v>232</v>
      </c>
      <c r="J1872" t="s">
        <v>267</v>
      </c>
      <c r="K1872" t="s">
        <v>268</v>
      </c>
      <c r="L1872" t="n">
        <v>192</v>
      </c>
      <c r="M1872" t="n">
        <v>0.24</v>
      </c>
      <c r="N1872" t="n">
        <v>16.4</v>
      </c>
      <c r="O1872" t="s">
        <v>376</v>
      </c>
      <c r="P1872" t="s">
        <v>236</v>
      </c>
      <c r="Q1872" t="s">
        <v>237</v>
      </c>
      <c r="R1872" t="s">
        <v>231</v>
      </c>
      <c r="S1872" t="s">
        <v>232</v>
      </c>
    </row>
    <row r="1873" spans="1:19">
      <c r="A1873" s="1" t="n">
        <v>37741</v>
      </c>
      <c r="B1873" t="s">
        <v>375</v>
      </c>
      <c r="C1873" t="n">
        <v>407</v>
      </c>
      <c r="D1873" t="s">
        <v>228</v>
      </c>
      <c r="E1873" t="s">
        <v>36</v>
      </c>
      <c r="F1873" t="s">
        <v>229</v>
      </c>
      <c r="G1873" t="s">
        <v>230</v>
      </c>
      <c r="H1873" t="s">
        <v>231</v>
      </c>
      <c r="I1873" t="s">
        <v>232</v>
      </c>
      <c r="J1873" t="s">
        <v>318</v>
      </c>
      <c r="K1873" t="s">
        <v>319</v>
      </c>
      <c r="L1873" t="n">
        <v>198</v>
      </c>
      <c r="M1873" t="n">
        <v>0.08</v>
      </c>
      <c r="N1873" t="n">
        <v>32.5</v>
      </c>
      <c r="O1873" t="s">
        <v>376</v>
      </c>
      <c r="P1873" t="s">
        <v>236</v>
      </c>
      <c r="Q1873" t="s">
        <v>237</v>
      </c>
      <c r="R1873" t="s">
        <v>231</v>
      </c>
      <c r="S1873" t="s">
        <v>232</v>
      </c>
    </row>
    <row r="1874" spans="1:19">
      <c r="A1874" s="1" t="n">
        <v>37741</v>
      </c>
      <c r="B1874" t="s">
        <v>375</v>
      </c>
      <c r="C1874" t="n">
        <v>408</v>
      </c>
      <c r="D1874" t="s">
        <v>228</v>
      </c>
      <c r="E1874" t="s">
        <v>36</v>
      </c>
      <c r="F1874" t="s">
        <v>229</v>
      </c>
      <c r="G1874" t="s">
        <v>230</v>
      </c>
      <c r="H1874" t="s">
        <v>231</v>
      </c>
      <c r="I1874" t="s">
        <v>232</v>
      </c>
      <c r="J1874" t="s">
        <v>318</v>
      </c>
      <c r="K1874" t="s">
        <v>319</v>
      </c>
      <c r="L1874" t="n">
        <v>477</v>
      </c>
      <c r="M1874" t="n">
        <v>0.07000000000000001</v>
      </c>
      <c r="N1874" t="n">
        <v>35.9</v>
      </c>
      <c r="O1874" t="s">
        <v>376</v>
      </c>
      <c r="P1874" t="s">
        <v>236</v>
      </c>
      <c r="Q1874" t="s">
        <v>237</v>
      </c>
      <c r="R1874" t="s">
        <v>231</v>
      </c>
      <c r="S1874" t="s">
        <v>232</v>
      </c>
    </row>
    <row r="1875" spans="1:19">
      <c r="A1875" s="1" t="n">
        <v>37741</v>
      </c>
      <c r="B1875" t="s">
        <v>380</v>
      </c>
      <c r="C1875" t="n">
        <v>1</v>
      </c>
      <c r="D1875" t="s">
        <v>288</v>
      </c>
      <c r="E1875" t="s">
        <v>289</v>
      </c>
      <c r="F1875" t="s">
        <v>229</v>
      </c>
      <c r="G1875" t="s">
        <v>230</v>
      </c>
      <c r="H1875" t="s">
        <v>231</v>
      </c>
      <c r="I1875" t="s">
        <v>232</v>
      </c>
      <c r="J1875" t="s">
        <v>246</v>
      </c>
      <c r="K1875" t="s">
        <v>247</v>
      </c>
      <c r="L1875" t="n">
        <v>320</v>
      </c>
      <c r="M1875" t="n">
        <v>0</v>
      </c>
      <c r="N1875" t="n">
        <v>0</v>
      </c>
    </row>
    <row r="1876" spans="1:19">
      <c r="A1876" s="1" t="n">
        <v>37741</v>
      </c>
      <c r="B1876" t="s">
        <v>380</v>
      </c>
      <c r="C1876" t="n">
        <v>2</v>
      </c>
      <c r="D1876" t="s">
        <v>288</v>
      </c>
      <c r="E1876" t="s">
        <v>289</v>
      </c>
      <c r="F1876" t="s">
        <v>229</v>
      </c>
      <c r="G1876" t="s">
        <v>230</v>
      </c>
      <c r="H1876" t="s">
        <v>231</v>
      </c>
      <c r="I1876" t="s">
        <v>232</v>
      </c>
      <c r="J1876" t="s">
        <v>246</v>
      </c>
      <c r="K1876" t="s">
        <v>247</v>
      </c>
      <c r="L1876" t="n">
        <v>319</v>
      </c>
      <c r="M1876" t="n">
        <v>0</v>
      </c>
      <c r="N1876" t="n">
        <v>0</v>
      </c>
    </row>
    <row r="1877" spans="1:19">
      <c r="A1877" s="1" t="n">
        <v>37741</v>
      </c>
      <c r="B1877" t="s">
        <v>379</v>
      </c>
      <c r="C1877" t="n">
        <v>16</v>
      </c>
      <c r="D1877" t="s">
        <v>228</v>
      </c>
      <c r="E1877" t="s">
        <v>36</v>
      </c>
      <c r="F1877" t="s">
        <v>229</v>
      </c>
      <c r="G1877" t="s">
        <v>230</v>
      </c>
      <c r="H1877" t="s">
        <v>231</v>
      </c>
      <c r="I1877" t="s">
        <v>232</v>
      </c>
      <c r="J1877" t="s">
        <v>233</v>
      </c>
      <c r="K1877" t="s">
        <v>234</v>
      </c>
      <c r="L1877" t="n">
        <v>237</v>
      </c>
      <c r="M1877" t="n">
        <v>0.03</v>
      </c>
      <c r="N1877" t="n">
        <v>45.9</v>
      </c>
      <c r="O1877" t="s">
        <v>379</v>
      </c>
      <c r="P1877" t="s">
        <v>270</v>
      </c>
      <c r="Q1877" t="s">
        <v>237</v>
      </c>
      <c r="R1877" t="s">
        <v>231</v>
      </c>
      <c r="S1877" t="s">
        <v>232</v>
      </c>
    </row>
    <row r="1878" spans="1:19">
      <c r="A1878" s="1" t="n">
        <v>37741</v>
      </c>
      <c r="B1878" t="s">
        <v>379</v>
      </c>
      <c r="C1878" t="n">
        <v>17</v>
      </c>
      <c r="D1878" t="s">
        <v>228</v>
      </c>
      <c r="E1878" t="s">
        <v>36</v>
      </c>
      <c r="F1878" t="s">
        <v>229</v>
      </c>
      <c r="G1878" t="s">
        <v>230</v>
      </c>
      <c r="H1878" t="s">
        <v>231</v>
      </c>
      <c r="I1878" t="s">
        <v>232</v>
      </c>
      <c r="J1878" t="s">
        <v>244</v>
      </c>
      <c r="K1878" t="s">
        <v>304</v>
      </c>
      <c r="L1878" t="n">
        <v>1039</v>
      </c>
      <c r="M1878" t="n">
        <v>1.13</v>
      </c>
      <c r="N1878" t="n">
        <v>33.1</v>
      </c>
      <c r="O1878" t="s">
        <v>379</v>
      </c>
      <c r="P1878" t="s">
        <v>270</v>
      </c>
      <c r="Q1878" t="s">
        <v>237</v>
      </c>
      <c r="R1878" t="s">
        <v>231</v>
      </c>
      <c r="S1878" t="s">
        <v>232</v>
      </c>
    </row>
    <row r="1879" spans="1:19">
      <c r="A1879" s="1" t="n">
        <v>37741</v>
      </c>
      <c r="B1879" t="s">
        <v>379</v>
      </c>
      <c r="C1879" t="n">
        <v>18</v>
      </c>
      <c r="D1879" t="s">
        <v>228</v>
      </c>
      <c r="E1879" t="s">
        <v>36</v>
      </c>
      <c r="F1879" t="s">
        <v>229</v>
      </c>
      <c r="G1879" t="s">
        <v>230</v>
      </c>
      <c r="H1879" t="s">
        <v>231</v>
      </c>
      <c r="I1879" t="s">
        <v>232</v>
      </c>
      <c r="J1879" t="s">
        <v>261</v>
      </c>
      <c r="K1879" t="s">
        <v>262</v>
      </c>
      <c r="L1879" t="n">
        <v>641</v>
      </c>
      <c r="M1879" t="n">
        <v>0.02</v>
      </c>
      <c r="N1879" t="n">
        <v>46.2</v>
      </c>
      <c r="O1879" t="s">
        <v>379</v>
      </c>
      <c r="P1879" t="s">
        <v>270</v>
      </c>
      <c r="Q1879" t="s">
        <v>237</v>
      </c>
      <c r="R1879" t="s">
        <v>231</v>
      </c>
      <c r="S1879" t="s">
        <v>232</v>
      </c>
    </row>
    <row r="1880" spans="1:19">
      <c r="A1880" s="1" t="n">
        <v>37741</v>
      </c>
      <c r="B1880" t="s">
        <v>379</v>
      </c>
      <c r="C1880" t="n">
        <v>19</v>
      </c>
      <c r="D1880" t="s">
        <v>228</v>
      </c>
      <c r="E1880" t="s">
        <v>36</v>
      </c>
      <c r="F1880" t="s">
        <v>229</v>
      </c>
      <c r="G1880" t="s">
        <v>230</v>
      </c>
      <c r="H1880" t="s">
        <v>231</v>
      </c>
      <c r="I1880" t="s">
        <v>232</v>
      </c>
      <c r="J1880" t="s">
        <v>318</v>
      </c>
      <c r="K1880" t="s">
        <v>319</v>
      </c>
      <c r="L1880" t="n">
        <v>199</v>
      </c>
      <c r="M1880" t="n">
        <v>0.11</v>
      </c>
      <c r="N1880" t="n">
        <v>31.5</v>
      </c>
      <c r="O1880" t="s">
        <v>379</v>
      </c>
      <c r="P1880" t="s">
        <v>270</v>
      </c>
      <c r="Q1880" t="s">
        <v>237</v>
      </c>
      <c r="R1880" t="s">
        <v>231</v>
      </c>
      <c r="S1880" t="s">
        <v>232</v>
      </c>
    </row>
    <row r="1881" spans="1:19">
      <c r="A1881" s="1" t="n">
        <v>37772</v>
      </c>
      <c r="B1881" t="s">
        <v>375</v>
      </c>
      <c r="C1881" t="n">
        <v>320</v>
      </c>
      <c r="D1881" t="s">
        <v>228</v>
      </c>
      <c r="E1881" t="s">
        <v>36</v>
      </c>
      <c r="F1881" t="s">
        <v>229</v>
      </c>
      <c r="G1881" t="s">
        <v>230</v>
      </c>
      <c r="H1881" t="s">
        <v>231</v>
      </c>
      <c r="I1881" t="s">
        <v>232</v>
      </c>
      <c r="J1881" t="s">
        <v>267</v>
      </c>
      <c r="K1881" t="s">
        <v>268</v>
      </c>
      <c r="L1881" t="n">
        <v>221</v>
      </c>
      <c r="M1881" t="n">
        <v>0.24</v>
      </c>
      <c r="N1881" t="n">
        <v>24.9</v>
      </c>
      <c r="O1881" t="s">
        <v>376</v>
      </c>
      <c r="P1881" t="s">
        <v>236</v>
      </c>
      <c r="Q1881" t="s">
        <v>237</v>
      </c>
      <c r="R1881" t="s">
        <v>231</v>
      </c>
      <c r="S1881" t="s">
        <v>232</v>
      </c>
    </row>
    <row r="1882" spans="1:19">
      <c r="A1882" s="1" t="n">
        <v>37772</v>
      </c>
      <c r="B1882" t="s">
        <v>375</v>
      </c>
      <c r="C1882" t="n">
        <v>373</v>
      </c>
      <c r="D1882" t="s">
        <v>228</v>
      </c>
      <c r="E1882" t="s">
        <v>36</v>
      </c>
      <c r="F1882" t="s">
        <v>229</v>
      </c>
      <c r="G1882" t="s">
        <v>230</v>
      </c>
      <c r="H1882" t="s">
        <v>231</v>
      </c>
      <c r="I1882" t="s">
        <v>232</v>
      </c>
      <c r="J1882" t="s">
        <v>318</v>
      </c>
      <c r="K1882" t="s">
        <v>319</v>
      </c>
      <c r="L1882" t="n">
        <v>256</v>
      </c>
      <c r="M1882" t="n">
        <v>0.03</v>
      </c>
      <c r="N1882" t="n">
        <v>39.8</v>
      </c>
      <c r="O1882" t="s">
        <v>376</v>
      </c>
      <c r="P1882" t="s">
        <v>236</v>
      </c>
      <c r="Q1882" t="s">
        <v>237</v>
      </c>
      <c r="R1882" t="s">
        <v>231</v>
      </c>
      <c r="S1882" t="s">
        <v>232</v>
      </c>
    </row>
    <row r="1883" spans="1:19">
      <c r="A1883" s="1" t="n">
        <v>37772</v>
      </c>
      <c r="B1883" t="s">
        <v>375</v>
      </c>
      <c r="C1883" t="n">
        <v>374</v>
      </c>
      <c r="D1883" t="s">
        <v>228</v>
      </c>
      <c r="E1883" t="s">
        <v>36</v>
      </c>
      <c r="F1883" t="s">
        <v>229</v>
      </c>
      <c r="G1883" t="s">
        <v>230</v>
      </c>
      <c r="H1883" t="s">
        <v>231</v>
      </c>
      <c r="I1883" t="s">
        <v>232</v>
      </c>
      <c r="J1883" t="s">
        <v>318</v>
      </c>
      <c r="K1883" t="s">
        <v>319</v>
      </c>
      <c r="L1883" t="n">
        <v>432</v>
      </c>
      <c r="M1883" t="n">
        <v>0.03</v>
      </c>
      <c r="N1883" t="n">
        <v>40.9</v>
      </c>
      <c r="O1883" t="s">
        <v>376</v>
      </c>
      <c r="P1883" t="s">
        <v>236</v>
      </c>
      <c r="Q1883" t="s">
        <v>237</v>
      </c>
      <c r="R1883" t="s">
        <v>231</v>
      </c>
      <c r="S1883" t="s">
        <v>232</v>
      </c>
    </row>
    <row r="1884" spans="1:19">
      <c r="A1884" s="1" t="n">
        <v>37772</v>
      </c>
      <c r="B1884" t="s">
        <v>379</v>
      </c>
      <c r="C1884" t="n">
        <v>8</v>
      </c>
      <c r="D1884" t="s">
        <v>361</v>
      </c>
      <c r="E1884" t="s">
        <v>345</v>
      </c>
      <c r="F1884" t="s">
        <v>229</v>
      </c>
      <c r="G1884" t="s">
        <v>230</v>
      </c>
      <c r="H1884" t="s">
        <v>231</v>
      </c>
      <c r="I1884" t="s">
        <v>232</v>
      </c>
      <c r="J1884" t="s">
        <v>246</v>
      </c>
      <c r="K1884" t="s">
        <v>247</v>
      </c>
      <c r="L1884" t="n">
        <v>164</v>
      </c>
      <c r="M1884" t="n">
        <v>0</v>
      </c>
      <c r="N1884" t="n">
        <v>0</v>
      </c>
    </row>
    <row r="1885" spans="1:19">
      <c r="A1885" s="1" t="n">
        <v>37772</v>
      </c>
      <c r="B1885" t="s">
        <v>379</v>
      </c>
      <c r="C1885" t="n">
        <v>9</v>
      </c>
      <c r="D1885" t="s">
        <v>334</v>
      </c>
      <c r="E1885" t="s">
        <v>335</v>
      </c>
      <c r="F1885" t="s">
        <v>229</v>
      </c>
      <c r="G1885" t="s">
        <v>230</v>
      </c>
      <c r="H1885" t="s">
        <v>231</v>
      </c>
      <c r="I1885" t="s">
        <v>232</v>
      </c>
      <c r="J1885" t="s">
        <v>246</v>
      </c>
      <c r="K1885" t="s">
        <v>247</v>
      </c>
      <c r="L1885" t="n">
        <v>155</v>
      </c>
      <c r="M1885" t="n">
        <v>0</v>
      </c>
      <c r="N1885" t="n">
        <v>0</v>
      </c>
    </row>
    <row r="1886" spans="1:19">
      <c r="A1886" s="1" t="n">
        <v>37772</v>
      </c>
      <c r="B1886" t="s">
        <v>379</v>
      </c>
      <c r="C1886" t="n">
        <v>31</v>
      </c>
      <c r="D1886" t="s">
        <v>228</v>
      </c>
      <c r="E1886" t="s">
        <v>36</v>
      </c>
      <c r="F1886" t="s">
        <v>229</v>
      </c>
      <c r="G1886" t="s">
        <v>230</v>
      </c>
      <c r="H1886" t="s">
        <v>231</v>
      </c>
      <c r="I1886" t="s">
        <v>232</v>
      </c>
      <c r="J1886" t="s">
        <v>385</v>
      </c>
      <c r="K1886" t="s">
        <v>338</v>
      </c>
      <c r="L1886" t="n">
        <v>477</v>
      </c>
      <c r="M1886" t="n">
        <v>1.3</v>
      </c>
      <c r="N1886" t="n">
        <v>30.7</v>
      </c>
      <c r="O1886" t="s">
        <v>379</v>
      </c>
      <c r="P1886" t="s">
        <v>270</v>
      </c>
      <c r="Q1886" t="s">
        <v>237</v>
      </c>
      <c r="R1886" t="s">
        <v>231</v>
      </c>
      <c r="S1886" t="s">
        <v>232</v>
      </c>
    </row>
    <row r="1887" spans="1:19">
      <c r="A1887" s="1" t="n">
        <v>37772</v>
      </c>
      <c r="B1887" t="s">
        <v>379</v>
      </c>
      <c r="C1887" t="n">
        <v>32</v>
      </c>
      <c r="D1887" t="s">
        <v>228</v>
      </c>
      <c r="E1887" t="s">
        <v>36</v>
      </c>
      <c r="F1887" t="s">
        <v>229</v>
      </c>
      <c r="G1887" t="s">
        <v>230</v>
      </c>
      <c r="H1887" t="s">
        <v>231</v>
      </c>
      <c r="I1887" t="s">
        <v>232</v>
      </c>
      <c r="J1887" t="s">
        <v>233</v>
      </c>
      <c r="K1887" t="s">
        <v>234</v>
      </c>
      <c r="L1887" t="n">
        <v>303</v>
      </c>
      <c r="M1887" t="n">
        <v>0.21</v>
      </c>
      <c r="N1887" t="n">
        <v>20.4</v>
      </c>
      <c r="O1887" t="s">
        <v>379</v>
      </c>
      <c r="P1887" t="s">
        <v>270</v>
      </c>
      <c r="Q1887" t="s">
        <v>237</v>
      </c>
      <c r="R1887" t="s">
        <v>231</v>
      </c>
      <c r="S1887" t="s">
        <v>232</v>
      </c>
    </row>
    <row r="1888" spans="1:19">
      <c r="A1888" s="1" t="n">
        <v>37772</v>
      </c>
      <c r="B1888" t="s">
        <v>379</v>
      </c>
      <c r="C1888" t="n">
        <v>33</v>
      </c>
      <c r="D1888" t="s">
        <v>228</v>
      </c>
      <c r="E1888" t="s">
        <v>36</v>
      </c>
      <c r="F1888" t="s">
        <v>229</v>
      </c>
      <c r="G1888" t="s">
        <v>230</v>
      </c>
      <c r="H1888" t="s">
        <v>231</v>
      </c>
      <c r="I1888" t="s">
        <v>232</v>
      </c>
      <c r="J1888" t="s">
        <v>244</v>
      </c>
      <c r="K1888" t="s">
        <v>304</v>
      </c>
      <c r="L1888" t="n">
        <v>272</v>
      </c>
      <c r="M1888" t="n">
        <v>1.22</v>
      </c>
      <c r="N1888" t="n">
        <v>32.4</v>
      </c>
      <c r="O1888" t="s">
        <v>379</v>
      </c>
      <c r="P1888" t="s">
        <v>270</v>
      </c>
      <c r="Q1888" t="s">
        <v>237</v>
      </c>
      <c r="R1888" t="s">
        <v>231</v>
      </c>
      <c r="S1888" t="s">
        <v>232</v>
      </c>
    </row>
    <row r="1889" spans="1:19">
      <c r="A1889" s="1" t="n">
        <v>37772</v>
      </c>
      <c r="B1889" t="s">
        <v>379</v>
      </c>
      <c r="C1889" t="n">
        <v>34</v>
      </c>
      <c r="D1889" t="s">
        <v>228</v>
      </c>
      <c r="E1889" t="s">
        <v>36</v>
      </c>
      <c r="F1889" t="s">
        <v>229</v>
      </c>
      <c r="G1889" t="s">
        <v>230</v>
      </c>
      <c r="H1889" t="s">
        <v>231</v>
      </c>
      <c r="I1889" t="s">
        <v>232</v>
      </c>
      <c r="J1889" t="s">
        <v>244</v>
      </c>
      <c r="K1889" t="s">
        <v>304</v>
      </c>
      <c r="L1889" t="n">
        <v>635</v>
      </c>
      <c r="M1889" t="n">
        <v>1.23</v>
      </c>
      <c r="N1889" t="n">
        <v>31.3</v>
      </c>
      <c r="O1889" t="s">
        <v>379</v>
      </c>
      <c r="P1889" t="s">
        <v>270</v>
      </c>
      <c r="Q1889" t="s">
        <v>237</v>
      </c>
      <c r="R1889" t="s">
        <v>231</v>
      </c>
      <c r="S1889" t="s">
        <v>232</v>
      </c>
    </row>
    <row r="1890" spans="1:19">
      <c r="A1890" s="1" t="n">
        <v>37772</v>
      </c>
      <c r="B1890" t="s">
        <v>379</v>
      </c>
      <c r="C1890" t="n">
        <v>35</v>
      </c>
      <c r="D1890" t="s">
        <v>228</v>
      </c>
      <c r="E1890" t="s">
        <v>36</v>
      </c>
      <c r="F1890" t="s">
        <v>229</v>
      </c>
      <c r="G1890" t="s">
        <v>230</v>
      </c>
      <c r="H1890" t="s">
        <v>231</v>
      </c>
      <c r="I1890" t="s">
        <v>232</v>
      </c>
      <c r="J1890" t="s">
        <v>261</v>
      </c>
      <c r="K1890" t="s">
        <v>262</v>
      </c>
      <c r="L1890" t="n">
        <v>315</v>
      </c>
      <c r="M1890" t="n">
        <v>0.06</v>
      </c>
      <c r="N1890" t="n">
        <v>36</v>
      </c>
      <c r="O1890" t="s">
        <v>379</v>
      </c>
      <c r="P1890" t="s">
        <v>270</v>
      </c>
      <c r="Q1890" t="s">
        <v>237</v>
      </c>
      <c r="R1890" t="s">
        <v>231</v>
      </c>
      <c r="S1890" t="s">
        <v>232</v>
      </c>
    </row>
    <row r="1891" spans="1:19">
      <c r="A1891" s="1" t="n">
        <v>37772</v>
      </c>
      <c r="B1891" t="s">
        <v>379</v>
      </c>
      <c r="C1891" t="n">
        <v>36</v>
      </c>
      <c r="D1891" t="s">
        <v>228</v>
      </c>
      <c r="E1891" t="s">
        <v>36</v>
      </c>
      <c r="F1891" t="s">
        <v>229</v>
      </c>
      <c r="G1891" t="s">
        <v>230</v>
      </c>
      <c r="H1891" t="s">
        <v>231</v>
      </c>
      <c r="I1891" t="s">
        <v>232</v>
      </c>
      <c r="J1891" t="s">
        <v>261</v>
      </c>
      <c r="K1891" t="s">
        <v>262</v>
      </c>
      <c r="L1891" t="n">
        <v>365</v>
      </c>
      <c r="M1891" t="n">
        <v>0.1</v>
      </c>
      <c r="N1891" t="n">
        <v>31.1</v>
      </c>
      <c r="O1891" t="s">
        <v>379</v>
      </c>
      <c r="P1891" t="s">
        <v>270</v>
      </c>
      <c r="Q1891" t="s">
        <v>237</v>
      </c>
      <c r="R1891" t="s">
        <v>231</v>
      </c>
      <c r="S1891" t="s">
        <v>232</v>
      </c>
    </row>
    <row r="1892" spans="1:19">
      <c r="A1892" s="1" t="n">
        <v>37772</v>
      </c>
      <c r="B1892" t="s">
        <v>379</v>
      </c>
      <c r="C1892" t="n">
        <v>37</v>
      </c>
      <c r="D1892" t="s">
        <v>228</v>
      </c>
      <c r="E1892" t="s">
        <v>36</v>
      </c>
      <c r="F1892" t="s">
        <v>229</v>
      </c>
      <c r="G1892" t="s">
        <v>230</v>
      </c>
      <c r="H1892" t="s">
        <v>231</v>
      </c>
      <c r="I1892" t="s">
        <v>232</v>
      </c>
      <c r="J1892" t="s">
        <v>318</v>
      </c>
      <c r="K1892" t="s">
        <v>319</v>
      </c>
      <c r="L1892" t="n">
        <v>344</v>
      </c>
      <c r="M1892" t="n">
        <v>0.04</v>
      </c>
      <c r="N1892" t="n">
        <v>39.8</v>
      </c>
      <c r="O1892" t="s">
        <v>379</v>
      </c>
      <c r="P1892" t="s">
        <v>270</v>
      </c>
      <c r="Q1892" t="s">
        <v>237</v>
      </c>
      <c r="R1892" t="s">
        <v>231</v>
      </c>
      <c r="S1892" t="s">
        <v>232</v>
      </c>
    </row>
    <row r="1893" spans="1:19">
      <c r="A1893" s="1" t="n">
        <v>37802</v>
      </c>
      <c r="B1893" t="s">
        <v>375</v>
      </c>
      <c r="C1893" t="n">
        <v>328</v>
      </c>
      <c r="D1893" t="s">
        <v>228</v>
      </c>
      <c r="E1893" t="s">
        <v>36</v>
      </c>
      <c r="F1893" t="s">
        <v>229</v>
      </c>
      <c r="G1893" t="s">
        <v>230</v>
      </c>
      <c r="H1893" t="s">
        <v>231</v>
      </c>
      <c r="I1893" t="s">
        <v>232</v>
      </c>
      <c r="J1893" t="s">
        <v>369</v>
      </c>
      <c r="K1893" t="s">
        <v>344</v>
      </c>
      <c r="L1893" t="n">
        <v>398</v>
      </c>
      <c r="M1893" t="n">
        <v>0.34</v>
      </c>
      <c r="N1893" t="n">
        <v>31.2</v>
      </c>
      <c r="O1893" t="s">
        <v>376</v>
      </c>
      <c r="P1893" t="s">
        <v>236</v>
      </c>
      <c r="Q1893" t="s">
        <v>237</v>
      </c>
      <c r="R1893" t="s">
        <v>231</v>
      </c>
      <c r="S1893" t="s">
        <v>232</v>
      </c>
    </row>
    <row r="1894" spans="1:19">
      <c r="A1894" s="1" t="n">
        <v>37802</v>
      </c>
      <c r="B1894" t="s">
        <v>375</v>
      </c>
      <c r="C1894" t="n">
        <v>336</v>
      </c>
      <c r="D1894" t="s">
        <v>228</v>
      </c>
      <c r="E1894" t="s">
        <v>36</v>
      </c>
      <c r="F1894" t="s">
        <v>229</v>
      </c>
      <c r="G1894" t="s">
        <v>230</v>
      </c>
      <c r="H1894" t="s">
        <v>231</v>
      </c>
      <c r="I1894" t="s">
        <v>232</v>
      </c>
      <c r="J1894" t="s">
        <v>267</v>
      </c>
      <c r="K1894" t="s">
        <v>268</v>
      </c>
      <c r="L1894" t="n">
        <v>192</v>
      </c>
      <c r="M1894" t="n">
        <v>0.24</v>
      </c>
      <c r="N1894" t="n">
        <v>16.3</v>
      </c>
      <c r="O1894" t="s">
        <v>376</v>
      </c>
      <c r="P1894" t="s">
        <v>236</v>
      </c>
      <c r="Q1894" t="s">
        <v>237</v>
      </c>
      <c r="R1894" t="s">
        <v>231</v>
      </c>
      <c r="S1894" t="s">
        <v>232</v>
      </c>
    </row>
    <row r="1895" spans="1:19">
      <c r="A1895" s="1" t="n">
        <v>37802</v>
      </c>
      <c r="B1895" t="s">
        <v>375</v>
      </c>
      <c r="C1895" t="n">
        <v>389</v>
      </c>
      <c r="D1895" t="s">
        <v>228</v>
      </c>
      <c r="E1895" t="s">
        <v>36</v>
      </c>
      <c r="F1895" t="s">
        <v>229</v>
      </c>
      <c r="G1895" t="s">
        <v>230</v>
      </c>
      <c r="H1895" t="s">
        <v>231</v>
      </c>
      <c r="I1895" t="s">
        <v>232</v>
      </c>
      <c r="J1895" t="s">
        <v>354</v>
      </c>
      <c r="K1895" t="s">
        <v>348</v>
      </c>
      <c r="L1895" t="n">
        <v>217</v>
      </c>
      <c r="M1895" t="n">
        <v>0.05</v>
      </c>
      <c r="N1895" t="n">
        <v>43.4</v>
      </c>
      <c r="O1895" t="s">
        <v>376</v>
      </c>
      <c r="P1895" t="s">
        <v>236</v>
      </c>
      <c r="Q1895" t="s">
        <v>237</v>
      </c>
      <c r="R1895" t="s">
        <v>231</v>
      </c>
      <c r="S1895" t="s">
        <v>232</v>
      </c>
    </row>
    <row r="1896" spans="1:19">
      <c r="A1896" s="1" t="n">
        <v>37802</v>
      </c>
      <c r="B1896" t="s">
        <v>375</v>
      </c>
      <c r="C1896" t="n">
        <v>393</v>
      </c>
      <c r="D1896" t="s">
        <v>228</v>
      </c>
      <c r="E1896" t="s">
        <v>36</v>
      </c>
      <c r="F1896" t="s">
        <v>229</v>
      </c>
      <c r="G1896" t="s">
        <v>230</v>
      </c>
      <c r="H1896" t="s">
        <v>231</v>
      </c>
      <c r="I1896" t="s">
        <v>232</v>
      </c>
      <c r="J1896" t="s">
        <v>318</v>
      </c>
      <c r="K1896" t="s">
        <v>319</v>
      </c>
      <c r="L1896" t="n">
        <v>282</v>
      </c>
      <c r="M1896" t="n">
        <v>0.03</v>
      </c>
      <c r="N1896" t="n">
        <v>40</v>
      </c>
      <c r="O1896" t="s">
        <v>376</v>
      </c>
      <c r="P1896" t="s">
        <v>236</v>
      </c>
      <c r="Q1896" t="s">
        <v>237</v>
      </c>
      <c r="R1896" t="s">
        <v>231</v>
      </c>
      <c r="S1896" t="s">
        <v>232</v>
      </c>
    </row>
    <row r="1897" spans="1:19">
      <c r="A1897" s="1" t="n">
        <v>37802</v>
      </c>
      <c r="B1897" t="s">
        <v>375</v>
      </c>
      <c r="C1897" t="n">
        <v>394</v>
      </c>
      <c r="D1897" t="s">
        <v>228</v>
      </c>
      <c r="E1897" t="s">
        <v>36</v>
      </c>
      <c r="F1897" t="s">
        <v>229</v>
      </c>
      <c r="G1897" t="s">
        <v>230</v>
      </c>
      <c r="H1897" t="s">
        <v>231</v>
      </c>
      <c r="I1897" t="s">
        <v>232</v>
      </c>
      <c r="J1897" t="s">
        <v>318</v>
      </c>
      <c r="K1897" t="s">
        <v>319</v>
      </c>
      <c r="L1897" t="n">
        <v>635</v>
      </c>
      <c r="M1897" t="n">
        <v>0.07000000000000001</v>
      </c>
      <c r="N1897" t="n">
        <v>39.3</v>
      </c>
      <c r="O1897" t="s">
        <v>376</v>
      </c>
      <c r="P1897" t="s">
        <v>236</v>
      </c>
      <c r="Q1897" t="s">
        <v>237</v>
      </c>
      <c r="R1897" t="s">
        <v>231</v>
      </c>
      <c r="S1897" t="s">
        <v>232</v>
      </c>
    </row>
    <row r="1898" spans="1:19">
      <c r="A1898" s="1" t="n">
        <v>37802</v>
      </c>
      <c r="B1898" t="s">
        <v>380</v>
      </c>
      <c r="C1898" t="n">
        <v>3</v>
      </c>
      <c r="D1898" t="s">
        <v>238</v>
      </c>
      <c r="E1898" t="s">
        <v>239</v>
      </c>
      <c r="F1898" t="s">
        <v>229</v>
      </c>
      <c r="G1898" t="s">
        <v>230</v>
      </c>
      <c r="H1898" t="s">
        <v>231</v>
      </c>
      <c r="I1898" t="s">
        <v>232</v>
      </c>
      <c r="J1898" t="s">
        <v>246</v>
      </c>
      <c r="K1898" t="s">
        <v>247</v>
      </c>
      <c r="L1898" t="n">
        <v>120</v>
      </c>
      <c r="M1898" t="n">
        <v>0</v>
      </c>
      <c r="N1898" t="n">
        <v>0</v>
      </c>
    </row>
    <row r="1899" spans="1:19">
      <c r="A1899" s="1" t="n">
        <v>37802</v>
      </c>
      <c r="B1899" t="s">
        <v>380</v>
      </c>
      <c r="C1899" t="n">
        <v>4</v>
      </c>
      <c r="D1899" t="s">
        <v>288</v>
      </c>
      <c r="E1899" t="s">
        <v>289</v>
      </c>
      <c r="F1899" t="s">
        <v>229</v>
      </c>
      <c r="G1899" t="s">
        <v>230</v>
      </c>
      <c r="H1899" t="s">
        <v>231</v>
      </c>
      <c r="I1899" t="s">
        <v>232</v>
      </c>
      <c r="J1899" t="s">
        <v>246</v>
      </c>
      <c r="K1899" t="s">
        <v>247</v>
      </c>
      <c r="L1899" t="n">
        <v>189</v>
      </c>
      <c r="M1899" t="n">
        <v>0</v>
      </c>
      <c r="N1899" t="n">
        <v>0</v>
      </c>
    </row>
    <row r="1900" spans="1:19">
      <c r="A1900" s="1" t="n">
        <v>37802</v>
      </c>
      <c r="B1900" t="s">
        <v>379</v>
      </c>
      <c r="C1900" t="n">
        <v>9</v>
      </c>
      <c r="D1900" t="s">
        <v>228</v>
      </c>
      <c r="E1900" t="s">
        <v>36</v>
      </c>
      <c r="F1900" t="s">
        <v>229</v>
      </c>
      <c r="G1900" t="s">
        <v>230</v>
      </c>
      <c r="H1900" t="s">
        <v>231</v>
      </c>
      <c r="I1900" t="s">
        <v>232</v>
      </c>
      <c r="J1900" t="s">
        <v>292</v>
      </c>
      <c r="K1900" t="s">
        <v>293</v>
      </c>
      <c r="L1900" t="n">
        <v>352</v>
      </c>
      <c r="M1900" t="n">
        <v>0.06</v>
      </c>
      <c r="N1900" t="n">
        <v>36.9</v>
      </c>
      <c r="O1900" t="s">
        <v>379</v>
      </c>
      <c r="P1900" t="s">
        <v>270</v>
      </c>
      <c r="Q1900" t="s">
        <v>237</v>
      </c>
      <c r="R1900" t="s">
        <v>231</v>
      </c>
      <c r="S1900" t="s">
        <v>232</v>
      </c>
    </row>
    <row r="1901" spans="1:19">
      <c r="A1901" s="1" t="n">
        <v>37802</v>
      </c>
      <c r="B1901" t="s">
        <v>379</v>
      </c>
      <c r="C1901" t="n">
        <v>10</v>
      </c>
      <c r="D1901" t="s">
        <v>228</v>
      </c>
      <c r="E1901" t="s">
        <v>36</v>
      </c>
      <c r="F1901" t="s">
        <v>229</v>
      </c>
      <c r="G1901" t="s">
        <v>230</v>
      </c>
      <c r="H1901" t="s">
        <v>231</v>
      </c>
      <c r="I1901" t="s">
        <v>232</v>
      </c>
      <c r="J1901" t="s">
        <v>233</v>
      </c>
      <c r="K1901" t="s">
        <v>234</v>
      </c>
      <c r="L1901" t="n">
        <v>326</v>
      </c>
      <c r="M1901" t="n">
        <v>0.24</v>
      </c>
      <c r="N1901" t="n">
        <v>20.1</v>
      </c>
      <c r="O1901" t="s">
        <v>379</v>
      </c>
      <c r="P1901" t="s">
        <v>270</v>
      </c>
      <c r="Q1901" t="s">
        <v>237</v>
      </c>
      <c r="R1901" t="s">
        <v>231</v>
      </c>
      <c r="S1901" t="s">
        <v>232</v>
      </c>
    </row>
    <row r="1902" spans="1:19">
      <c r="A1902" s="1" t="n">
        <v>37833</v>
      </c>
      <c r="B1902" t="s">
        <v>375</v>
      </c>
      <c r="C1902" t="n">
        <v>176</v>
      </c>
      <c r="D1902" t="s">
        <v>228</v>
      </c>
      <c r="E1902" t="s">
        <v>36</v>
      </c>
      <c r="F1902" t="s">
        <v>229</v>
      </c>
      <c r="G1902" t="s">
        <v>230</v>
      </c>
      <c r="H1902" t="s">
        <v>231</v>
      </c>
      <c r="I1902" t="s">
        <v>232</v>
      </c>
      <c r="J1902" t="s">
        <v>267</v>
      </c>
      <c r="K1902" t="s">
        <v>268</v>
      </c>
      <c r="L1902" t="n">
        <v>391</v>
      </c>
      <c r="M1902" t="n">
        <v>0.06</v>
      </c>
      <c r="N1902" t="n">
        <v>32.9</v>
      </c>
      <c r="O1902" t="s">
        <v>376</v>
      </c>
      <c r="P1902" t="s">
        <v>236</v>
      </c>
      <c r="Q1902" t="s">
        <v>237</v>
      </c>
      <c r="R1902" t="s">
        <v>231</v>
      </c>
      <c r="S1902" t="s">
        <v>232</v>
      </c>
    </row>
    <row r="1903" spans="1:19">
      <c r="A1903" s="1" t="n">
        <v>37833</v>
      </c>
      <c r="B1903" t="s">
        <v>375</v>
      </c>
      <c r="C1903" t="n">
        <v>177</v>
      </c>
      <c r="D1903" t="s">
        <v>228</v>
      </c>
      <c r="E1903" t="s">
        <v>36</v>
      </c>
      <c r="F1903" t="s">
        <v>229</v>
      </c>
      <c r="G1903" t="s">
        <v>230</v>
      </c>
      <c r="H1903" t="s">
        <v>231</v>
      </c>
      <c r="I1903" t="s">
        <v>232</v>
      </c>
      <c r="J1903" t="s">
        <v>267</v>
      </c>
      <c r="K1903" t="s">
        <v>268</v>
      </c>
      <c r="L1903" t="n">
        <v>399</v>
      </c>
      <c r="M1903" t="n">
        <v>0.06</v>
      </c>
      <c r="N1903" t="n">
        <v>38.4</v>
      </c>
      <c r="O1903" t="s">
        <v>376</v>
      </c>
      <c r="P1903" t="s">
        <v>236</v>
      </c>
      <c r="Q1903" t="s">
        <v>237</v>
      </c>
      <c r="R1903" t="s">
        <v>231</v>
      </c>
      <c r="S1903" t="s">
        <v>232</v>
      </c>
    </row>
    <row r="1904" spans="1:19">
      <c r="A1904" s="1" t="n">
        <v>37833</v>
      </c>
      <c r="B1904" t="s">
        <v>375</v>
      </c>
      <c r="C1904" t="n">
        <v>235</v>
      </c>
      <c r="D1904" t="s">
        <v>228</v>
      </c>
      <c r="E1904" t="s">
        <v>36</v>
      </c>
      <c r="F1904" t="s">
        <v>229</v>
      </c>
      <c r="G1904" t="s">
        <v>230</v>
      </c>
      <c r="H1904" t="s">
        <v>231</v>
      </c>
      <c r="I1904" t="s">
        <v>232</v>
      </c>
      <c r="J1904" t="s">
        <v>354</v>
      </c>
      <c r="K1904" t="s">
        <v>348</v>
      </c>
      <c r="L1904" t="n">
        <v>111</v>
      </c>
      <c r="M1904" t="n">
        <v>0.05</v>
      </c>
      <c r="N1904" t="n">
        <v>44</v>
      </c>
      <c r="O1904" t="s">
        <v>376</v>
      </c>
      <c r="P1904" t="s">
        <v>236</v>
      </c>
      <c r="Q1904" t="s">
        <v>237</v>
      </c>
      <c r="R1904" t="s">
        <v>231</v>
      </c>
      <c r="S1904" t="s">
        <v>232</v>
      </c>
    </row>
    <row r="1905" spans="1:19">
      <c r="A1905" s="1" t="n">
        <v>37833</v>
      </c>
      <c r="B1905" t="s">
        <v>375</v>
      </c>
      <c r="C1905" t="n">
        <v>236</v>
      </c>
      <c r="D1905" t="s">
        <v>228</v>
      </c>
      <c r="E1905" t="s">
        <v>36</v>
      </c>
      <c r="F1905" t="s">
        <v>229</v>
      </c>
      <c r="G1905" t="s">
        <v>230</v>
      </c>
      <c r="H1905" t="s">
        <v>231</v>
      </c>
      <c r="I1905" t="s">
        <v>232</v>
      </c>
      <c r="J1905" t="s">
        <v>354</v>
      </c>
      <c r="K1905" t="s">
        <v>348</v>
      </c>
      <c r="L1905" t="n">
        <v>185</v>
      </c>
      <c r="M1905" t="n">
        <v>0.05</v>
      </c>
      <c r="N1905" t="n">
        <v>43.7</v>
      </c>
      <c r="O1905" t="s">
        <v>376</v>
      </c>
      <c r="P1905" t="s">
        <v>236</v>
      </c>
      <c r="Q1905" t="s">
        <v>237</v>
      </c>
      <c r="R1905" t="s">
        <v>231</v>
      </c>
      <c r="S1905" t="s">
        <v>232</v>
      </c>
    </row>
    <row r="1906" spans="1:19">
      <c r="A1906" s="1" t="n">
        <v>37833</v>
      </c>
      <c r="B1906" t="s">
        <v>375</v>
      </c>
      <c r="C1906" t="n">
        <v>239</v>
      </c>
      <c r="D1906" t="s">
        <v>228</v>
      </c>
      <c r="E1906" t="s">
        <v>36</v>
      </c>
      <c r="F1906" t="s">
        <v>229</v>
      </c>
      <c r="G1906" t="s">
        <v>230</v>
      </c>
      <c r="H1906" t="s">
        <v>231</v>
      </c>
      <c r="I1906" t="s">
        <v>232</v>
      </c>
      <c r="J1906" t="s">
        <v>318</v>
      </c>
      <c r="K1906" t="s">
        <v>319</v>
      </c>
      <c r="L1906" t="n">
        <v>299</v>
      </c>
      <c r="M1906" t="n">
        <v>0.07000000000000001</v>
      </c>
      <c r="N1906" t="n">
        <v>36.1</v>
      </c>
      <c r="O1906" t="s">
        <v>376</v>
      </c>
      <c r="P1906" t="s">
        <v>236</v>
      </c>
      <c r="Q1906" t="s">
        <v>237</v>
      </c>
      <c r="R1906" t="s">
        <v>231</v>
      </c>
      <c r="S1906" t="s">
        <v>232</v>
      </c>
    </row>
    <row r="1907" spans="1:19">
      <c r="A1907" s="1" t="n">
        <v>37833</v>
      </c>
      <c r="B1907" t="s">
        <v>379</v>
      </c>
      <c r="C1907" t="n">
        <v>13</v>
      </c>
      <c r="D1907" t="s">
        <v>228</v>
      </c>
      <c r="E1907" t="s">
        <v>36</v>
      </c>
      <c r="F1907" t="s">
        <v>229</v>
      </c>
      <c r="G1907" t="s">
        <v>230</v>
      </c>
      <c r="H1907" t="s">
        <v>231</v>
      </c>
      <c r="I1907" t="s">
        <v>232</v>
      </c>
      <c r="J1907" t="s">
        <v>297</v>
      </c>
      <c r="K1907" t="s">
        <v>298</v>
      </c>
      <c r="L1907" t="n">
        <v>365</v>
      </c>
      <c r="M1907" t="n">
        <v>0.17</v>
      </c>
      <c r="N1907" t="n">
        <v>24.3</v>
      </c>
      <c r="O1907" t="s">
        <v>379</v>
      </c>
      <c r="P1907" t="s">
        <v>270</v>
      </c>
      <c r="Q1907" t="s">
        <v>237</v>
      </c>
      <c r="R1907" t="s">
        <v>231</v>
      </c>
      <c r="S1907" t="s">
        <v>232</v>
      </c>
    </row>
    <row r="1908" spans="1:19">
      <c r="A1908" s="1" t="n">
        <v>37833</v>
      </c>
      <c r="B1908" t="s">
        <v>379</v>
      </c>
      <c r="C1908" t="n">
        <v>14</v>
      </c>
      <c r="D1908" t="s">
        <v>228</v>
      </c>
      <c r="E1908" t="s">
        <v>36</v>
      </c>
      <c r="F1908" t="s">
        <v>229</v>
      </c>
      <c r="G1908" t="s">
        <v>230</v>
      </c>
      <c r="H1908" t="s">
        <v>231</v>
      </c>
      <c r="I1908" t="s">
        <v>232</v>
      </c>
      <c r="J1908" t="s">
        <v>297</v>
      </c>
      <c r="K1908" t="s">
        <v>298</v>
      </c>
      <c r="L1908" t="n">
        <v>391</v>
      </c>
      <c r="M1908" t="n">
        <v>0.18</v>
      </c>
      <c r="N1908" t="n">
        <v>23.5</v>
      </c>
      <c r="O1908" t="s">
        <v>379</v>
      </c>
      <c r="P1908" t="s">
        <v>270</v>
      </c>
      <c r="Q1908" t="s">
        <v>237</v>
      </c>
      <c r="R1908" t="s">
        <v>231</v>
      </c>
      <c r="S1908" t="s">
        <v>232</v>
      </c>
    </row>
    <row r="1909" spans="1:19">
      <c r="A1909" s="1" t="n">
        <v>37833</v>
      </c>
      <c r="B1909" t="s">
        <v>379</v>
      </c>
      <c r="C1909" t="n">
        <v>15</v>
      </c>
      <c r="D1909" t="s">
        <v>228</v>
      </c>
      <c r="E1909" t="s">
        <v>36</v>
      </c>
      <c r="F1909" t="s">
        <v>229</v>
      </c>
      <c r="G1909" t="s">
        <v>230</v>
      </c>
      <c r="H1909" t="s">
        <v>231</v>
      </c>
      <c r="I1909" t="s">
        <v>232</v>
      </c>
      <c r="J1909" t="s">
        <v>292</v>
      </c>
      <c r="K1909" t="s">
        <v>293</v>
      </c>
      <c r="L1909" t="n">
        <v>315</v>
      </c>
      <c r="M1909" t="n">
        <v>0.06</v>
      </c>
      <c r="N1909" t="n">
        <v>39.9</v>
      </c>
      <c r="O1909" t="s">
        <v>379</v>
      </c>
      <c r="P1909" t="s">
        <v>270</v>
      </c>
      <c r="Q1909" t="s">
        <v>237</v>
      </c>
      <c r="R1909" t="s">
        <v>231</v>
      </c>
      <c r="S1909" t="s">
        <v>232</v>
      </c>
    </row>
    <row r="1910" spans="1:19">
      <c r="A1910" s="1" t="n">
        <v>37833</v>
      </c>
      <c r="B1910" t="s">
        <v>379</v>
      </c>
      <c r="C1910" t="n">
        <v>16</v>
      </c>
      <c r="D1910" t="s">
        <v>228</v>
      </c>
      <c r="E1910" t="s">
        <v>36</v>
      </c>
      <c r="F1910" t="s">
        <v>229</v>
      </c>
      <c r="G1910" t="s">
        <v>230</v>
      </c>
      <c r="H1910" t="s">
        <v>231</v>
      </c>
      <c r="I1910" t="s">
        <v>232</v>
      </c>
      <c r="J1910" t="s">
        <v>261</v>
      </c>
      <c r="K1910" t="s">
        <v>262</v>
      </c>
      <c r="L1910" t="n">
        <v>365</v>
      </c>
      <c r="M1910" t="n">
        <v>0.06</v>
      </c>
      <c r="N1910" t="n">
        <v>36</v>
      </c>
      <c r="O1910" t="s">
        <v>379</v>
      </c>
      <c r="P1910" t="s">
        <v>270</v>
      </c>
      <c r="Q1910" t="s">
        <v>237</v>
      </c>
      <c r="R1910" t="s">
        <v>231</v>
      </c>
      <c r="S1910" t="s">
        <v>232</v>
      </c>
    </row>
    <row r="1911" spans="1:19">
      <c r="A1911" s="1" t="n">
        <v>37833</v>
      </c>
      <c r="B1911" t="s">
        <v>379</v>
      </c>
      <c r="C1911" t="n">
        <v>17</v>
      </c>
      <c r="D1911" t="s">
        <v>228</v>
      </c>
      <c r="E1911" t="s">
        <v>36</v>
      </c>
      <c r="F1911" t="s">
        <v>229</v>
      </c>
      <c r="G1911" t="s">
        <v>230</v>
      </c>
      <c r="H1911" t="s">
        <v>231</v>
      </c>
      <c r="I1911" t="s">
        <v>232</v>
      </c>
      <c r="J1911" t="s">
        <v>261</v>
      </c>
      <c r="K1911" t="s">
        <v>262</v>
      </c>
      <c r="L1911" t="n">
        <v>648</v>
      </c>
      <c r="M1911" t="n">
        <v>0.02</v>
      </c>
      <c r="N1911" t="n">
        <v>46.2</v>
      </c>
      <c r="O1911" t="s">
        <v>379</v>
      </c>
      <c r="P1911" t="s">
        <v>270</v>
      </c>
      <c r="Q1911" t="s">
        <v>237</v>
      </c>
      <c r="R1911" t="s">
        <v>231</v>
      </c>
      <c r="S1911" t="s">
        <v>232</v>
      </c>
    </row>
    <row r="1912" spans="1:19">
      <c r="A1912" s="1" t="n">
        <v>37833</v>
      </c>
      <c r="B1912" t="s">
        <v>379</v>
      </c>
      <c r="C1912" t="n">
        <v>18</v>
      </c>
      <c r="D1912" t="s">
        <v>228</v>
      </c>
      <c r="E1912" t="s">
        <v>36</v>
      </c>
      <c r="F1912" t="s">
        <v>229</v>
      </c>
      <c r="G1912" t="s">
        <v>230</v>
      </c>
      <c r="H1912" t="s">
        <v>231</v>
      </c>
      <c r="I1912" t="s">
        <v>232</v>
      </c>
      <c r="J1912" t="s">
        <v>261</v>
      </c>
      <c r="K1912" t="s">
        <v>262</v>
      </c>
      <c r="L1912" t="n">
        <v>653</v>
      </c>
      <c r="M1912" t="n">
        <v>0.03</v>
      </c>
      <c r="N1912" t="n">
        <v>46.4</v>
      </c>
      <c r="O1912" t="s">
        <v>379</v>
      </c>
      <c r="P1912" t="s">
        <v>270</v>
      </c>
      <c r="Q1912" t="s">
        <v>237</v>
      </c>
      <c r="R1912" t="s">
        <v>231</v>
      </c>
      <c r="S1912" t="s">
        <v>232</v>
      </c>
    </row>
    <row r="1913" spans="1:19">
      <c r="A1913" s="1" t="n">
        <v>37864</v>
      </c>
      <c r="B1913" t="s">
        <v>375</v>
      </c>
      <c r="C1913" t="n">
        <v>161</v>
      </c>
      <c r="D1913" t="s">
        <v>228</v>
      </c>
      <c r="E1913" t="s">
        <v>36</v>
      </c>
      <c r="F1913" t="s">
        <v>229</v>
      </c>
      <c r="G1913" t="s">
        <v>230</v>
      </c>
      <c r="H1913" t="s">
        <v>231</v>
      </c>
      <c r="I1913" t="s">
        <v>232</v>
      </c>
      <c r="J1913" t="s">
        <v>267</v>
      </c>
      <c r="K1913" t="s">
        <v>268</v>
      </c>
      <c r="L1913" t="n">
        <v>416</v>
      </c>
      <c r="M1913" t="n">
        <v>0.06</v>
      </c>
      <c r="N1913" t="n">
        <v>38.2</v>
      </c>
      <c r="O1913" t="s">
        <v>376</v>
      </c>
      <c r="P1913" t="s">
        <v>236</v>
      </c>
      <c r="Q1913" t="s">
        <v>237</v>
      </c>
      <c r="R1913" t="s">
        <v>231</v>
      </c>
      <c r="S1913" t="s">
        <v>232</v>
      </c>
    </row>
    <row r="1914" spans="1:19">
      <c r="A1914" s="1" t="n">
        <v>37864</v>
      </c>
      <c r="B1914" t="s">
        <v>375</v>
      </c>
      <c r="C1914" t="n">
        <v>167</v>
      </c>
      <c r="D1914" t="s">
        <v>228</v>
      </c>
      <c r="E1914" t="s">
        <v>36</v>
      </c>
      <c r="F1914" t="s">
        <v>229</v>
      </c>
      <c r="G1914" t="s">
        <v>230</v>
      </c>
      <c r="H1914" t="s">
        <v>231</v>
      </c>
      <c r="I1914" t="s">
        <v>232</v>
      </c>
      <c r="J1914" t="s">
        <v>233</v>
      </c>
      <c r="K1914" t="s">
        <v>234</v>
      </c>
      <c r="L1914" t="n">
        <v>150</v>
      </c>
      <c r="M1914" t="n">
        <v>0.09</v>
      </c>
      <c r="N1914" t="n">
        <v>34.4</v>
      </c>
      <c r="O1914" t="s">
        <v>376</v>
      </c>
      <c r="P1914" t="s">
        <v>236</v>
      </c>
      <c r="Q1914" t="s">
        <v>237</v>
      </c>
      <c r="R1914" t="s">
        <v>231</v>
      </c>
      <c r="S1914" t="s">
        <v>232</v>
      </c>
    </row>
    <row r="1915" spans="1:19">
      <c r="A1915" s="1" t="n">
        <v>37864</v>
      </c>
      <c r="B1915" t="s">
        <v>375</v>
      </c>
      <c r="C1915" t="n">
        <v>217</v>
      </c>
      <c r="D1915" t="s">
        <v>228</v>
      </c>
      <c r="E1915" t="s">
        <v>36</v>
      </c>
      <c r="F1915" t="s">
        <v>229</v>
      </c>
      <c r="G1915" t="s">
        <v>230</v>
      </c>
      <c r="H1915" t="s">
        <v>231</v>
      </c>
      <c r="I1915" t="s">
        <v>232</v>
      </c>
      <c r="J1915" t="s">
        <v>318</v>
      </c>
      <c r="K1915" t="s">
        <v>319</v>
      </c>
      <c r="L1915" t="n">
        <v>267</v>
      </c>
      <c r="M1915" t="n">
        <v>0.07000000000000001</v>
      </c>
      <c r="N1915" t="n">
        <v>34.9</v>
      </c>
      <c r="O1915" t="s">
        <v>376</v>
      </c>
      <c r="P1915" t="s">
        <v>236</v>
      </c>
      <c r="Q1915" t="s">
        <v>237</v>
      </c>
      <c r="R1915" t="s">
        <v>231</v>
      </c>
      <c r="S1915" t="s">
        <v>232</v>
      </c>
    </row>
    <row r="1916" spans="1:19">
      <c r="A1916" s="1" t="n">
        <v>37864</v>
      </c>
      <c r="B1916" t="s">
        <v>375</v>
      </c>
      <c r="C1916" t="n">
        <v>218</v>
      </c>
      <c r="D1916" t="s">
        <v>228</v>
      </c>
      <c r="E1916" t="s">
        <v>36</v>
      </c>
      <c r="F1916" t="s">
        <v>229</v>
      </c>
      <c r="G1916" t="s">
        <v>230</v>
      </c>
      <c r="H1916" t="s">
        <v>231</v>
      </c>
      <c r="I1916" t="s">
        <v>232</v>
      </c>
      <c r="J1916" t="s">
        <v>318</v>
      </c>
      <c r="K1916" t="s">
        <v>319</v>
      </c>
      <c r="L1916" t="n">
        <v>563</v>
      </c>
      <c r="M1916" t="n">
        <v>0.07000000000000001</v>
      </c>
      <c r="N1916" t="n">
        <v>35.4</v>
      </c>
      <c r="O1916" t="s">
        <v>376</v>
      </c>
      <c r="P1916" t="s">
        <v>236</v>
      </c>
      <c r="Q1916" t="s">
        <v>237</v>
      </c>
      <c r="R1916" t="s">
        <v>231</v>
      </c>
      <c r="S1916" t="s">
        <v>232</v>
      </c>
    </row>
    <row r="1917" spans="1:19">
      <c r="A1917" s="1" t="n">
        <v>37864</v>
      </c>
      <c r="B1917" t="s">
        <v>380</v>
      </c>
      <c r="C1917" t="n">
        <v>1</v>
      </c>
      <c r="D1917" t="s">
        <v>288</v>
      </c>
      <c r="E1917" t="s">
        <v>289</v>
      </c>
      <c r="F1917" t="s">
        <v>229</v>
      </c>
      <c r="G1917" t="s">
        <v>230</v>
      </c>
      <c r="H1917" t="s">
        <v>231</v>
      </c>
      <c r="I1917" t="s">
        <v>232</v>
      </c>
      <c r="J1917" t="s">
        <v>254</v>
      </c>
      <c r="K1917" t="s">
        <v>255</v>
      </c>
      <c r="L1917" t="n">
        <v>309</v>
      </c>
      <c r="M1917" t="n">
        <v>0</v>
      </c>
      <c r="N1917" t="n">
        <v>0</v>
      </c>
    </row>
    <row r="1918" spans="1:19">
      <c r="A1918" s="1" t="n">
        <v>37864</v>
      </c>
      <c r="B1918" t="s">
        <v>379</v>
      </c>
      <c r="C1918" t="n">
        <v>9</v>
      </c>
      <c r="D1918" t="s">
        <v>228</v>
      </c>
      <c r="E1918" t="s">
        <v>36</v>
      </c>
      <c r="F1918" t="s">
        <v>229</v>
      </c>
      <c r="G1918" t="s">
        <v>230</v>
      </c>
      <c r="H1918" t="s">
        <v>231</v>
      </c>
      <c r="I1918" t="s">
        <v>232</v>
      </c>
      <c r="J1918" t="s">
        <v>385</v>
      </c>
      <c r="K1918" t="s">
        <v>338</v>
      </c>
      <c r="L1918" t="n">
        <v>239</v>
      </c>
      <c r="M1918" t="n">
        <v>0.22</v>
      </c>
      <c r="N1918" t="n">
        <v>34.7</v>
      </c>
      <c r="O1918" t="s">
        <v>379</v>
      </c>
      <c r="P1918" t="s">
        <v>270</v>
      </c>
      <c r="Q1918" t="s">
        <v>237</v>
      </c>
      <c r="R1918" t="s">
        <v>231</v>
      </c>
      <c r="S1918" t="s">
        <v>232</v>
      </c>
    </row>
    <row r="1919" spans="1:19">
      <c r="A1919" s="1" t="n">
        <v>37864</v>
      </c>
      <c r="B1919" t="s">
        <v>379</v>
      </c>
      <c r="C1919" t="n">
        <v>10</v>
      </c>
      <c r="D1919" t="s">
        <v>228</v>
      </c>
      <c r="E1919" t="s">
        <v>36</v>
      </c>
      <c r="F1919" t="s">
        <v>229</v>
      </c>
      <c r="G1919" t="s">
        <v>230</v>
      </c>
      <c r="H1919" t="s">
        <v>231</v>
      </c>
      <c r="I1919" t="s">
        <v>232</v>
      </c>
      <c r="J1919" t="s">
        <v>292</v>
      </c>
      <c r="K1919" t="s">
        <v>293</v>
      </c>
      <c r="L1919" t="n">
        <v>337</v>
      </c>
      <c r="M1919" t="n">
        <v>0.09</v>
      </c>
      <c r="N1919" t="n">
        <v>35.9</v>
      </c>
      <c r="O1919" t="s">
        <v>379</v>
      </c>
      <c r="P1919" t="s">
        <v>270</v>
      </c>
      <c r="Q1919" t="s">
        <v>237</v>
      </c>
      <c r="R1919" t="s">
        <v>231</v>
      </c>
      <c r="S1919" t="s">
        <v>232</v>
      </c>
    </row>
    <row r="1920" spans="1:19">
      <c r="A1920" s="1" t="n">
        <v>37864</v>
      </c>
      <c r="B1920" t="s">
        <v>379</v>
      </c>
      <c r="C1920" t="n">
        <v>11</v>
      </c>
      <c r="D1920" t="s">
        <v>228</v>
      </c>
      <c r="E1920" t="s">
        <v>36</v>
      </c>
      <c r="F1920" t="s">
        <v>229</v>
      </c>
      <c r="G1920" t="s">
        <v>230</v>
      </c>
      <c r="H1920" t="s">
        <v>231</v>
      </c>
      <c r="I1920" t="s">
        <v>232</v>
      </c>
      <c r="J1920" t="s">
        <v>233</v>
      </c>
      <c r="K1920" t="s">
        <v>234</v>
      </c>
      <c r="L1920" t="n">
        <v>352</v>
      </c>
      <c r="M1920" t="n">
        <v>0.22</v>
      </c>
      <c r="N1920" t="n">
        <v>20.4</v>
      </c>
      <c r="O1920" t="s">
        <v>379</v>
      </c>
      <c r="P1920" t="s">
        <v>270</v>
      </c>
      <c r="Q1920" t="s">
        <v>237</v>
      </c>
      <c r="R1920" t="s">
        <v>231</v>
      </c>
      <c r="S1920" t="s">
        <v>232</v>
      </c>
    </row>
    <row r="1921" spans="1:19">
      <c r="A1921" s="1" t="n">
        <v>37864</v>
      </c>
      <c r="B1921" t="s">
        <v>379</v>
      </c>
      <c r="C1921" t="n">
        <v>12</v>
      </c>
      <c r="D1921" t="s">
        <v>228</v>
      </c>
      <c r="E1921" t="s">
        <v>36</v>
      </c>
      <c r="F1921" t="s">
        <v>229</v>
      </c>
      <c r="G1921" t="s">
        <v>230</v>
      </c>
      <c r="H1921" t="s">
        <v>231</v>
      </c>
      <c r="I1921" t="s">
        <v>232</v>
      </c>
      <c r="J1921" t="s">
        <v>244</v>
      </c>
      <c r="K1921" t="s">
        <v>304</v>
      </c>
      <c r="L1921" t="n">
        <v>952</v>
      </c>
      <c r="M1921" t="n">
        <v>1.14</v>
      </c>
      <c r="N1921" t="n">
        <v>33</v>
      </c>
      <c r="O1921" t="s">
        <v>379</v>
      </c>
      <c r="P1921" t="s">
        <v>270</v>
      </c>
      <c r="Q1921" t="s">
        <v>237</v>
      </c>
      <c r="R1921" t="s">
        <v>231</v>
      </c>
      <c r="S1921" t="s">
        <v>232</v>
      </c>
    </row>
    <row r="1922" spans="1:19">
      <c r="A1922" s="1" t="n">
        <v>37894</v>
      </c>
      <c r="B1922" t="s">
        <v>375</v>
      </c>
      <c r="C1922" t="n">
        <v>173</v>
      </c>
      <c r="D1922" t="s">
        <v>228</v>
      </c>
      <c r="E1922" t="s">
        <v>36</v>
      </c>
      <c r="F1922" t="s">
        <v>229</v>
      </c>
      <c r="G1922" t="s">
        <v>230</v>
      </c>
      <c r="H1922" t="s">
        <v>231</v>
      </c>
      <c r="I1922" t="s">
        <v>232</v>
      </c>
      <c r="J1922" t="s">
        <v>267</v>
      </c>
      <c r="K1922" t="s">
        <v>268</v>
      </c>
      <c r="L1922" t="n">
        <v>140</v>
      </c>
      <c r="M1922" t="n">
        <v>0.06</v>
      </c>
      <c r="N1922" t="n">
        <v>38.7</v>
      </c>
      <c r="O1922" t="s">
        <v>376</v>
      </c>
      <c r="P1922" t="s">
        <v>236</v>
      </c>
      <c r="Q1922" t="s">
        <v>237</v>
      </c>
      <c r="R1922" t="s">
        <v>231</v>
      </c>
      <c r="S1922" t="s">
        <v>232</v>
      </c>
    </row>
    <row r="1923" spans="1:19">
      <c r="A1923" s="1" t="n">
        <v>37894</v>
      </c>
      <c r="B1923" t="s">
        <v>375</v>
      </c>
      <c r="C1923" t="n">
        <v>174</v>
      </c>
      <c r="D1923" t="s">
        <v>228</v>
      </c>
      <c r="E1923" t="s">
        <v>36</v>
      </c>
      <c r="F1923" t="s">
        <v>229</v>
      </c>
      <c r="G1923" t="s">
        <v>230</v>
      </c>
      <c r="H1923" t="s">
        <v>231</v>
      </c>
      <c r="I1923" t="s">
        <v>232</v>
      </c>
      <c r="J1923" t="s">
        <v>267</v>
      </c>
      <c r="K1923" t="s">
        <v>268</v>
      </c>
      <c r="L1923" t="n">
        <v>208</v>
      </c>
      <c r="M1923" t="n">
        <v>0.24</v>
      </c>
      <c r="N1923" t="n">
        <v>16.3</v>
      </c>
      <c r="O1923" t="s">
        <v>376</v>
      </c>
      <c r="P1923" t="s">
        <v>236</v>
      </c>
      <c r="Q1923" t="s">
        <v>237</v>
      </c>
      <c r="R1923" t="s">
        <v>231</v>
      </c>
      <c r="S1923" t="s">
        <v>232</v>
      </c>
    </row>
    <row r="1924" spans="1:19">
      <c r="A1924" s="1" t="n">
        <v>37894</v>
      </c>
      <c r="B1924" t="s">
        <v>375</v>
      </c>
      <c r="C1924" t="n">
        <v>175</v>
      </c>
      <c r="D1924" t="s">
        <v>228</v>
      </c>
      <c r="E1924" t="s">
        <v>36</v>
      </c>
      <c r="F1924" t="s">
        <v>229</v>
      </c>
      <c r="G1924" t="s">
        <v>230</v>
      </c>
      <c r="H1924" t="s">
        <v>231</v>
      </c>
      <c r="I1924" t="s">
        <v>232</v>
      </c>
      <c r="J1924" t="s">
        <v>267</v>
      </c>
      <c r="K1924" t="s">
        <v>268</v>
      </c>
      <c r="L1924" t="n">
        <v>368</v>
      </c>
      <c r="M1924" t="n">
        <v>0.1</v>
      </c>
      <c r="N1924" t="n">
        <v>32.1</v>
      </c>
      <c r="O1924" t="s">
        <v>376</v>
      </c>
      <c r="P1924" t="s">
        <v>236</v>
      </c>
      <c r="Q1924" t="s">
        <v>237</v>
      </c>
      <c r="R1924" t="s">
        <v>231</v>
      </c>
      <c r="S1924" t="s">
        <v>232</v>
      </c>
    </row>
    <row r="1925" spans="1:19">
      <c r="A1925" s="1" t="n">
        <v>37894</v>
      </c>
      <c r="B1925" t="s">
        <v>375</v>
      </c>
      <c r="C1925" t="n">
        <v>238</v>
      </c>
      <c r="D1925" t="s">
        <v>228</v>
      </c>
      <c r="E1925" t="s">
        <v>36</v>
      </c>
      <c r="F1925" t="s">
        <v>229</v>
      </c>
      <c r="G1925" t="s">
        <v>230</v>
      </c>
      <c r="H1925" t="s">
        <v>231</v>
      </c>
      <c r="I1925" t="s">
        <v>232</v>
      </c>
      <c r="J1925" t="s">
        <v>318</v>
      </c>
      <c r="K1925" t="s">
        <v>319</v>
      </c>
      <c r="L1925" t="n">
        <v>612</v>
      </c>
      <c r="M1925" t="n">
        <v>0.07000000000000001</v>
      </c>
      <c r="N1925" t="n">
        <v>39.5</v>
      </c>
      <c r="O1925" t="s">
        <v>376</v>
      </c>
      <c r="P1925" t="s">
        <v>236</v>
      </c>
      <c r="Q1925" t="s">
        <v>237</v>
      </c>
      <c r="R1925" t="s">
        <v>231</v>
      </c>
      <c r="S1925" t="s">
        <v>232</v>
      </c>
    </row>
    <row r="1926" spans="1:19">
      <c r="A1926" s="1" t="n">
        <v>37894</v>
      </c>
      <c r="B1926" t="s">
        <v>380</v>
      </c>
      <c r="C1926" t="n">
        <v>1</v>
      </c>
      <c r="D1926" t="s">
        <v>288</v>
      </c>
      <c r="E1926" t="s">
        <v>289</v>
      </c>
      <c r="F1926" t="s">
        <v>229</v>
      </c>
      <c r="G1926" t="s">
        <v>230</v>
      </c>
      <c r="H1926" t="s">
        <v>231</v>
      </c>
      <c r="I1926" t="s">
        <v>232</v>
      </c>
      <c r="J1926" t="s">
        <v>254</v>
      </c>
      <c r="K1926" t="s">
        <v>255</v>
      </c>
      <c r="L1926" t="n">
        <v>309</v>
      </c>
      <c r="M1926" t="n">
        <v>0</v>
      </c>
      <c r="N1926" t="n">
        <v>0</v>
      </c>
    </row>
    <row r="1927" spans="1:19">
      <c r="A1927" s="1" t="n">
        <v>37894</v>
      </c>
      <c r="B1927" t="s">
        <v>379</v>
      </c>
      <c r="C1927" t="n">
        <v>4</v>
      </c>
      <c r="D1927" t="s">
        <v>228</v>
      </c>
      <c r="E1927" t="s">
        <v>36</v>
      </c>
      <c r="F1927" t="s">
        <v>229</v>
      </c>
      <c r="G1927" t="s">
        <v>230</v>
      </c>
      <c r="H1927" t="s">
        <v>231</v>
      </c>
      <c r="I1927" t="s">
        <v>232</v>
      </c>
      <c r="J1927" t="s">
        <v>244</v>
      </c>
      <c r="K1927" t="s">
        <v>304</v>
      </c>
      <c r="L1927" t="n">
        <v>398</v>
      </c>
      <c r="M1927" t="n">
        <v>1.14</v>
      </c>
      <c r="N1927" t="n">
        <v>32.9</v>
      </c>
      <c r="O1927" t="s">
        <v>379</v>
      </c>
      <c r="P1927" t="s">
        <v>270</v>
      </c>
      <c r="Q1927" t="s">
        <v>237</v>
      </c>
      <c r="R1927" t="s">
        <v>231</v>
      </c>
      <c r="S1927" t="s">
        <v>232</v>
      </c>
    </row>
    <row r="1928" spans="1:19">
      <c r="A1928" s="1" t="n">
        <v>37894</v>
      </c>
      <c r="B1928" t="s">
        <v>379</v>
      </c>
      <c r="C1928" t="n">
        <v>5</v>
      </c>
      <c r="D1928" t="s">
        <v>228</v>
      </c>
      <c r="E1928" t="s">
        <v>36</v>
      </c>
      <c r="F1928" t="s">
        <v>229</v>
      </c>
      <c r="G1928" t="s">
        <v>230</v>
      </c>
      <c r="H1928" t="s">
        <v>231</v>
      </c>
      <c r="I1928" t="s">
        <v>232</v>
      </c>
      <c r="J1928" t="s">
        <v>261</v>
      </c>
      <c r="K1928" t="s">
        <v>262</v>
      </c>
      <c r="L1928" t="n">
        <v>664</v>
      </c>
      <c r="M1928" t="n">
        <v>0.02</v>
      </c>
      <c r="N1928" t="n">
        <v>46.1</v>
      </c>
      <c r="O1928" t="s">
        <v>379</v>
      </c>
      <c r="P1928" t="s">
        <v>270</v>
      </c>
      <c r="Q1928" t="s">
        <v>237</v>
      </c>
      <c r="R1928" t="s">
        <v>231</v>
      </c>
      <c r="S1928" t="s">
        <v>232</v>
      </c>
    </row>
    <row r="1929" spans="1:19">
      <c r="A1929" s="1" t="n">
        <v>37894</v>
      </c>
      <c r="B1929" t="s">
        <v>379</v>
      </c>
      <c r="C1929" t="n">
        <v>6</v>
      </c>
      <c r="D1929" t="s">
        <v>228</v>
      </c>
      <c r="E1929" t="s">
        <v>36</v>
      </c>
      <c r="F1929" t="s">
        <v>229</v>
      </c>
      <c r="G1929" t="s">
        <v>230</v>
      </c>
      <c r="H1929" t="s">
        <v>231</v>
      </c>
      <c r="I1929" t="s">
        <v>232</v>
      </c>
      <c r="J1929" t="s">
        <v>312</v>
      </c>
      <c r="K1929" t="s">
        <v>313</v>
      </c>
      <c r="L1929" t="n">
        <v>649</v>
      </c>
      <c r="M1929" t="n">
        <v>0.04</v>
      </c>
      <c r="N1929" t="n">
        <v>45</v>
      </c>
      <c r="O1929" t="s">
        <v>379</v>
      </c>
      <c r="P1929" t="s">
        <v>270</v>
      </c>
      <c r="Q1929" t="s">
        <v>237</v>
      </c>
      <c r="R1929" t="s">
        <v>231</v>
      </c>
      <c r="S1929" t="s">
        <v>232</v>
      </c>
    </row>
    <row r="1930" spans="1:19">
      <c r="A1930" s="1" t="n">
        <v>37925</v>
      </c>
      <c r="B1930" t="s">
        <v>386</v>
      </c>
      <c r="C1930" t="n">
        <v>2</v>
      </c>
      <c r="D1930" t="s">
        <v>288</v>
      </c>
      <c r="E1930" t="s">
        <v>289</v>
      </c>
      <c r="F1930" t="s">
        <v>229</v>
      </c>
      <c r="G1930" t="s">
        <v>230</v>
      </c>
      <c r="H1930" t="s">
        <v>231</v>
      </c>
      <c r="I1930" t="s">
        <v>232</v>
      </c>
      <c r="J1930" t="s">
        <v>248</v>
      </c>
      <c r="K1930" t="s">
        <v>249</v>
      </c>
      <c r="L1930" t="n">
        <v>300</v>
      </c>
      <c r="M1930" t="n">
        <v>0</v>
      </c>
      <c r="N1930" t="n">
        <v>0</v>
      </c>
    </row>
    <row r="1931" spans="1:19">
      <c r="A1931" s="1" t="n">
        <v>37925</v>
      </c>
      <c r="B1931" t="s">
        <v>375</v>
      </c>
      <c r="C1931" t="n">
        <v>55</v>
      </c>
      <c r="D1931" t="s">
        <v>228</v>
      </c>
      <c r="E1931" t="s">
        <v>36</v>
      </c>
      <c r="F1931" t="s">
        <v>229</v>
      </c>
      <c r="G1931" t="s">
        <v>230</v>
      </c>
      <c r="H1931" t="s">
        <v>231</v>
      </c>
      <c r="I1931" t="s">
        <v>232</v>
      </c>
      <c r="J1931" t="s">
        <v>240</v>
      </c>
      <c r="K1931" t="s">
        <v>241</v>
      </c>
      <c r="L1931" t="n">
        <v>75</v>
      </c>
      <c r="M1931" t="n">
        <v>5.5</v>
      </c>
      <c r="N1931" t="n">
        <v>10.6</v>
      </c>
      <c r="O1931" t="s">
        <v>376</v>
      </c>
      <c r="P1931" t="s">
        <v>236</v>
      </c>
      <c r="Q1931" t="s">
        <v>237</v>
      </c>
      <c r="R1931" t="s">
        <v>231</v>
      </c>
      <c r="S1931" t="s">
        <v>232</v>
      </c>
    </row>
    <row r="1932" spans="1:19">
      <c r="A1932" s="1" t="n">
        <v>37925</v>
      </c>
      <c r="B1932" t="s">
        <v>375</v>
      </c>
      <c r="C1932" t="n">
        <v>56</v>
      </c>
      <c r="D1932" t="s">
        <v>228</v>
      </c>
      <c r="E1932" t="s">
        <v>36</v>
      </c>
      <c r="F1932" t="s">
        <v>229</v>
      </c>
      <c r="G1932" t="s">
        <v>230</v>
      </c>
      <c r="H1932" t="s">
        <v>231</v>
      </c>
      <c r="I1932" t="s">
        <v>232</v>
      </c>
      <c r="J1932" t="s">
        <v>321</v>
      </c>
      <c r="K1932" t="s">
        <v>322</v>
      </c>
      <c r="L1932" t="n">
        <v>306</v>
      </c>
      <c r="M1932" t="n">
        <v>0.55</v>
      </c>
      <c r="N1932" t="n">
        <v>29.2</v>
      </c>
      <c r="O1932" t="s">
        <v>376</v>
      </c>
      <c r="P1932" t="s">
        <v>236</v>
      </c>
      <c r="Q1932" t="s">
        <v>237</v>
      </c>
      <c r="R1932" t="s">
        <v>231</v>
      </c>
      <c r="S1932" t="s">
        <v>232</v>
      </c>
    </row>
    <row r="1933" spans="1:19">
      <c r="A1933" s="1" t="n">
        <v>37925</v>
      </c>
      <c r="B1933" t="s">
        <v>375</v>
      </c>
      <c r="C1933" t="n">
        <v>57</v>
      </c>
      <c r="D1933" t="s">
        <v>228</v>
      </c>
      <c r="E1933" t="s">
        <v>36</v>
      </c>
      <c r="F1933" t="s">
        <v>229</v>
      </c>
      <c r="G1933" t="s">
        <v>230</v>
      </c>
      <c r="H1933" t="s">
        <v>231</v>
      </c>
      <c r="I1933" t="s">
        <v>232</v>
      </c>
      <c r="J1933" t="s">
        <v>233</v>
      </c>
      <c r="K1933" t="s">
        <v>234</v>
      </c>
      <c r="L1933" t="n">
        <v>681</v>
      </c>
      <c r="M1933" t="n">
        <v>0.1</v>
      </c>
      <c r="N1933" t="n">
        <v>33.9</v>
      </c>
      <c r="O1933" t="s">
        <v>376</v>
      </c>
      <c r="P1933" t="s">
        <v>236</v>
      </c>
      <c r="Q1933" t="s">
        <v>237</v>
      </c>
      <c r="R1933" t="s">
        <v>231</v>
      </c>
      <c r="S1933" t="s">
        <v>232</v>
      </c>
    </row>
    <row r="1934" spans="1:19">
      <c r="A1934" s="1" t="n">
        <v>37925</v>
      </c>
      <c r="B1934" t="s">
        <v>375</v>
      </c>
      <c r="C1934" t="n">
        <v>58</v>
      </c>
      <c r="D1934" t="s">
        <v>228</v>
      </c>
      <c r="E1934" t="s">
        <v>36</v>
      </c>
      <c r="F1934" t="s">
        <v>229</v>
      </c>
      <c r="G1934" t="s">
        <v>230</v>
      </c>
      <c r="H1934" t="s">
        <v>231</v>
      </c>
      <c r="I1934" t="s">
        <v>232</v>
      </c>
      <c r="J1934" t="s">
        <v>318</v>
      </c>
      <c r="K1934" t="s">
        <v>319</v>
      </c>
      <c r="L1934" t="n">
        <v>523</v>
      </c>
      <c r="M1934" t="n">
        <v>0.1</v>
      </c>
      <c r="N1934" t="n">
        <v>33.1</v>
      </c>
      <c r="O1934" t="s">
        <v>376</v>
      </c>
      <c r="P1934" t="s">
        <v>236</v>
      </c>
      <c r="Q1934" t="s">
        <v>237</v>
      </c>
      <c r="R1934" t="s">
        <v>231</v>
      </c>
      <c r="S1934" t="s">
        <v>232</v>
      </c>
    </row>
    <row r="1935" spans="1:19">
      <c r="A1935" s="1" t="n">
        <v>37925</v>
      </c>
      <c r="B1935" t="s">
        <v>375</v>
      </c>
      <c r="C1935" t="n">
        <v>59</v>
      </c>
      <c r="D1935" t="s">
        <v>228</v>
      </c>
      <c r="E1935" t="s">
        <v>36</v>
      </c>
      <c r="F1935" t="s">
        <v>229</v>
      </c>
      <c r="G1935" t="s">
        <v>230</v>
      </c>
      <c r="H1935" t="s">
        <v>231</v>
      </c>
      <c r="I1935" t="s">
        <v>232</v>
      </c>
      <c r="J1935" t="s">
        <v>267</v>
      </c>
      <c r="K1935" t="s">
        <v>268</v>
      </c>
      <c r="L1935" t="n">
        <v>157</v>
      </c>
      <c r="M1935" t="n">
        <v>0.06</v>
      </c>
      <c r="N1935" t="n">
        <v>38.1</v>
      </c>
      <c r="O1935" t="s">
        <v>376</v>
      </c>
      <c r="P1935" t="s">
        <v>236</v>
      </c>
      <c r="Q1935" t="s">
        <v>237</v>
      </c>
      <c r="R1935" t="s">
        <v>231</v>
      </c>
      <c r="S1935" t="s">
        <v>232</v>
      </c>
    </row>
    <row r="1936" spans="1:19">
      <c r="A1936" s="1" t="n">
        <v>37925</v>
      </c>
      <c r="B1936" t="s">
        <v>380</v>
      </c>
      <c r="C1936" t="n">
        <v>2</v>
      </c>
      <c r="D1936" t="s">
        <v>288</v>
      </c>
      <c r="E1936" t="s">
        <v>289</v>
      </c>
      <c r="F1936" t="s">
        <v>229</v>
      </c>
      <c r="G1936" t="s">
        <v>230</v>
      </c>
      <c r="H1936" t="s">
        <v>231</v>
      </c>
      <c r="I1936" t="s">
        <v>232</v>
      </c>
      <c r="J1936" t="s">
        <v>248</v>
      </c>
      <c r="K1936" t="s">
        <v>249</v>
      </c>
      <c r="L1936" t="n">
        <v>309</v>
      </c>
      <c r="M1936" t="n">
        <v>0</v>
      </c>
      <c r="N1936" t="n">
        <v>0</v>
      </c>
    </row>
    <row r="1937" spans="1:19">
      <c r="A1937" s="1" t="n">
        <v>37925</v>
      </c>
      <c r="B1937" t="s">
        <v>379</v>
      </c>
      <c r="C1937" t="n">
        <v>1</v>
      </c>
      <c r="D1937" t="s">
        <v>228</v>
      </c>
      <c r="E1937" t="s">
        <v>36</v>
      </c>
      <c r="F1937" t="s">
        <v>229</v>
      </c>
      <c r="G1937" t="s">
        <v>230</v>
      </c>
      <c r="H1937" t="s">
        <v>231</v>
      </c>
      <c r="I1937" t="s">
        <v>232</v>
      </c>
      <c r="J1937" t="s">
        <v>233</v>
      </c>
      <c r="K1937" t="s">
        <v>234</v>
      </c>
      <c r="L1937" t="n">
        <v>366</v>
      </c>
      <c r="M1937" t="n">
        <v>0.22</v>
      </c>
      <c r="N1937" t="n">
        <v>20.4</v>
      </c>
      <c r="O1937" t="s">
        <v>379</v>
      </c>
      <c r="P1937" t="s">
        <v>270</v>
      </c>
      <c r="Q1937" t="s">
        <v>237</v>
      </c>
      <c r="R1937" t="s">
        <v>231</v>
      </c>
      <c r="S1937" t="s">
        <v>232</v>
      </c>
    </row>
    <row r="1938" spans="1:19">
      <c r="A1938" s="1" t="n">
        <v>37925</v>
      </c>
      <c r="B1938" t="s">
        <v>379</v>
      </c>
      <c r="C1938" t="n">
        <v>2</v>
      </c>
      <c r="D1938" t="s">
        <v>228</v>
      </c>
      <c r="E1938" t="s">
        <v>36</v>
      </c>
      <c r="F1938" t="s">
        <v>229</v>
      </c>
      <c r="G1938" t="s">
        <v>230</v>
      </c>
      <c r="H1938" t="s">
        <v>231</v>
      </c>
      <c r="I1938" t="s">
        <v>232</v>
      </c>
      <c r="J1938" t="s">
        <v>292</v>
      </c>
      <c r="K1938" t="s">
        <v>293</v>
      </c>
      <c r="L1938" t="n">
        <v>353</v>
      </c>
      <c r="M1938" t="n">
        <v>0.07000000000000001</v>
      </c>
      <c r="N1938" t="n">
        <v>37.1</v>
      </c>
      <c r="O1938" t="s">
        <v>379</v>
      </c>
      <c r="P1938" t="s">
        <v>270</v>
      </c>
      <c r="Q1938" t="s">
        <v>237</v>
      </c>
      <c r="R1938" t="s">
        <v>231</v>
      </c>
      <c r="S1938" t="s">
        <v>232</v>
      </c>
    </row>
    <row r="1939" spans="1:19">
      <c r="A1939" s="1" t="n">
        <v>37925</v>
      </c>
      <c r="B1939" t="s">
        <v>379</v>
      </c>
      <c r="C1939" t="n">
        <v>3</v>
      </c>
      <c r="D1939" t="s">
        <v>228</v>
      </c>
      <c r="E1939" t="s">
        <v>36</v>
      </c>
      <c r="F1939" t="s">
        <v>229</v>
      </c>
      <c r="G1939" t="s">
        <v>230</v>
      </c>
      <c r="H1939" t="s">
        <v>231</v>
      </c>
      <c r="I1939" t="s">
        <v>232</v>
      </c>
      <c r="J1939" t="s">
        <v>244</v>
      </c>
      <c r="K1939" t="s">
        <v>304</v>
      </c>
      <c r="L1939" t="n">
        <v>364</v>
      </c>
      <c r="M1939" t="n">
        <v>1.18</v>
      </c>
      <c r="N1939" t="n">
        <v>33</v>
      </c>
      <c r="O1939" t="s">
        <v>379</v>
      </c>
      <c r="P1939" t="s">
        <v>270</v>
      </c>
      <c r="Q1939" t="s">
        <v>237</v>
      </c>
      <c r="R1939" t="s">
        <v>231</v>
      </c>
      <c r="S1939" t="s">
        <v>232</v>
      </c>
    </row>
    <row r="1940" spans="1:19">
      <c r="A1940" s="1" t="n">
        <v>37925</v>
      </c>
      <c r="B1940" t="s">
        <v>379</v>
      </c>
      <c r="C1940" t="n">
        <v>4</v>
      </c>
      <c r="D1940" t="s">
        <v>228</v>
      </c>
      <c r="E1940" t="s">
        <v>36</v>
      </c>
      <c r="F1940" t="s">
        <v>229</v>
      </c>
      <c r="G1940" t="s">
        <v>230</v>
      </c>
      <c r="H1940" t="s">
        <v>231</v>
      </c>
      <c r="I1940" t="s">
        <v>232</v>
      </c>
      <c r="J1940" t="s">
        <v>261</v>
      </c>
      <c r="K1940" t="s">
        <v>262</v>
      </c>
      <c r="L1940" t="n">
        <v>288</v>
      </c>
      <c r="M1940" t="n">
        <v>0.05</v>
      </c>
      <c r="N1940" t="n">
        <v>37.5</v>
      </c>
      <c r="O1940" t="s">
        <v>379</v>
      </c>
      <c r="P1940" t="s">
        <v>270</v>
      </c>
      <c r="Q1940" t="s">
        <v>237</v>
      </c>
      <c r="R1940" t="s">
        <v>231</v>
      </c>
      <c r="S1940" t="s">
        <v>232</v>
      </c>
    </row>
    <row r="1941" spans="1:19">
      <c r="A1941" s="1" t="n">
        <v>37925</v>
      </c>
      <c r="B1941" t="s">
        <v>379</v>
      </c>
      <c r="C1941" t="n">
        <v>5</v>
      </c>
      <c r="D1941" t="s">
        <v>228</v>
      </c>
      <c r="E1941" t="s">
        <v>36</v>
      </c>
      <c r="F1941" t="s">
        <v>229</v>
      </c>
      <c r="G1941" t="s">
        <v>230</v>
      </c>
      <c r="H1941" t="s">
        <v>231</v>
      </c>
      <c r="I1941" t="s">
        <v>232</v>
      </c>
      <c r="J1941" t="s">
        <v>233</v>
      </c>
      <c r="K1941" t="s">
        <v>234</v>
      </c>
      <c r="L1941" t="n">
        <v>313</v>
      </c>
      <c r="M1941" t="n">
        <v>0.21</v>
      </c>
      <c r="N1941" t="n">
        <v>20.2</v>
      </c>
      <c r="O1941" t="s">
        <v>379</v>
      </c>
      <c r="P1941" t="s">
        <v>270</v>
      </c>
      <c r="Q1941" t="s">
        <v>237</v>
      </c>
      <c r="R1941" t="s">
        <v>231</v>
      </c>
      <c r="S1941" t="s">
        <v>232</v>
      </c>
    </row>
    <row r="1942" spans="1:19">
      <c r="A1942" s="1" t="n">
        <v>37925</v>
      </c>
      <c r="B1942" t="s">
        <v>379</v>
      </c>
      <c r="C1942" t="n">
        <v>6</v>
      </c>
      <c r="D1942" t="s">
        <v>228</v>
      </c>
      <c r="E1942" t="s">
        <v>36</v>
      </c>
      <c r="F1942" t="s">
        <v>229</v>
      </c>
      <c r="G1942" t="s">
        <v>230</v>
      </c>
      <c r="H1942" t="s">
        <v>231</v>
      </c>
      <c r="I1942" t="s">
        <v>232</v>
      </c>
      <c r="J1942" t="s">
        <v>292</v>
      </c>
      <c r="K1942" t="s">
        <v>293</v>
      </c>
      <c r="L1942" t="n">
        <v>367</v>
      </c>
      <c r="M1942" t="n">
        <v>0.73</v>
      </c>
      <c r="N1942" t="n">
        <v>36</v>
      </c>
      <c r="O1942" t="s">
        <v>379</v>
      </c>
      <c r="P1942" t="s">
        <v>270</v>
      </c>
      <c r="Q1942" t="s">
        <v>237</v>
      </c>
      <c r="R1942" t="s">
        <v>231</v>
      </c>
      <c r="S1942" t="s">
        <v>232</v>
      </c>
    </row>
    <row r="1943" spans="1:19">
      <c r="A1943" s="1" t="n">
        <v>37925</v>
      </c>
      <c r="B1943" t="s">
        <v>379</v>
      </c>
      <c r="C1943" t="n">
        <v>7</v>
      </c>
      <c r="D1943" t="s">
        <v>228</v>
      </c>
      <c r="E1943" t="s">
        <v>36</v>
      </c>
      <c r="F1943" t="s">
        <v>229</v>
      </c>
      <c r="G1943" t="s">
        <v>230</v>
      </c>
      <c r="H1943" t="s">
        <v>231</v>
      </c>
      <c r="I1943" t="s">
        <v>232</v>
      </c>
      <c r="J1943" t="s">
        <v>277</v>
      </c>
      <c r="K1943" t="s">
        <v>278</v>
      </c>
      <c r="L1943" t="n">
        <v>672</v>
      </c>
      <c r="M1943" t="n">
        <v>0.9399999999999999</v>
      </c>
      <c r="N1943" t="n">
        <v>49.7</v>
      </c>
      <c r="O1943" t="s">
        <v>379</v>
      </c>
      <c r="P1943" t="s">
        <v>270</v>
      </c>
      <c r="Q1943" t="s">
        <v>237</v>
      </c>
      <c r="R1943" t="s">
        <v>231</v>
      </c>
      <c r="S1943" t="s">
        <v>232</v>
      </c>
    </row>
    <row r="1944" spans="1:19">
      <c r="A1944" s="1" t="n">
        <v>37955</v>
      </c>
      <c r="B1944" t="s">
        <v>375</v>
      </c>
      <c r="C1944" t="n">
        <v>52</v>
      </c>
      <c r="D1944" t="s">
        <v>228</v>
      </c>
      <c r="E1944" t="s">
        <v>36</v>
      </c>
      <c r="F1944" t="s">
        <v>229</v>
      </c>
      <c r="G1944" t="s">
        <v>230</v>
      </c>
      <c r="H1944" t="s">
        <v>231</v>
      </c>
      <c r="I1944" t="s">
        <v>232</v>
      </c>
      <c r="J1944" t="s">
        <v>318</v>
      </c>
      <c r="K1944" t="s">
        <v>319</v>
      </c>
      <c r="L1944" t="n">
        <v>418</v>
      </c>
      <c r="M1944" t="n">
        <v>0.07000000000000001</v>
      </c>
      <c r="N1944" t="n">
        <v>39.5</v>
      </c>
      <c r="O1944" t="s">
        <v>376</v>
      </c>
      <c r="P1944" t="s">
        <v>236</v>
      </c>
      <c r="Q1944" t="s">
        <v>237</v>
      </c>
      <c r="R1944" t="s">
        <v>231</v>
      </c>
      <c r="S1944" t="s">
        <v>232</v>
      </c>
    </row>
    <row r="1945" spans="1:19">
      <c r="A1945" s="1" t="n">
        <v>37955</v>
      </c>
      <c r="B1945" t="s">
        <v>375</v>
      </c>
      <c r="C1945" t="n">
        <v>53</v>
      </c>
      <c r="D1945" t="s">
        <v>228</v>
      </c>
      <c r="E1945" t="s">
        <v>36</v>
      </c>
      <c r="F1945" t="s">
        <v>229</v>
      </c>
      <c r="G1945" t="s">
        <v>230</v>
      </c>
      <c r="H1945" t="s">
        <v>231</v>
      </c>
      <c r="I1945" t="s">
        <v>232</v>
      </c>
      <c r="J1945" t="s">
        <v>233</v>
      </c>
      <c r="K1945" t="s">
        <v>234</v>
      </c>
      <c r="L1945" t="n">
        <v>353</v>
      </c>
      <c r="M1945" t="n">
        <v>3.09</v>
      </c>
      <c r="N1945" t="n">
        <v>34.2</v>
      </c>
      <c r="O1945" t="s">
        <v>376</v>
      </c>
      <c r="P1945" t="s">
        <v>236</v>
      </c>
      <c r="Q1945" t="s">
        <v>237</v>
      </c>
      <c r="R1945" t="s">
        <v>231</v>
      </c>
      <c r="S1945" t="s">
        <v>232</v>
      </c>
    </row>
    <row r="1946" spans="1:19">
      <c r="A1946" s="1" t="n">
        <v>37955</v>
      </c>
      <c r="B1946" t="s">
        <v>375</v>
      </c>
      <c r="C1946" t="n">
        <v>54</v>
      </c>
      <c r="D1946" t="s">
        <v>228</v>
      </c>
      <c r="E1946" t="s">
        <v>36</v>
      </c>
      <c r="F1946" t="s">
        <v>229</v>
      </c>
      <c r="G1946" t="s">
        <v>230</v>
      </c>
      <c r="H1946" t="s">
        <v>231</v>
      </c>
      <c r="I1946" t="s">
        <v>232</v>
      </c>
      <c r="J1946" t="s">
        <v>233</v>
      </c>
      <c r="K1946" t="s">
        <v>234</v>
      </c>
      <c r="L1946" t="n">
        <v>101</v>
      </c>
      <c r="M1946" t="n">
        <v>0.2</v>
      </c>
      <c r="N1946" t="n">
        <v>20.5</v>
      </c>
      <c r="O1946" t="s">
        <v>376</v>
      </c>
      <c r="P1946" t="s">
        <v>236</v>
      </c>
      <c r="Q1946" t="s">
        <v>237</v>
      </c>
      <c r="R1946" t="s">
        <v>231</v>
      </c>
      <c r="S1946" t="s">
        <v>232</v>
      </c>
    </row>
    <row r="1947" spans="1:19">
      <c r="A1947" s="1" t="n">
        <v>37955</v>
      </c>
      <c r="B1947" t="s">
        <v>375</v>
      </c>
      <c r="C1947" t="n">
        <v>55</v>
      </c>
      <c r="D1947" t="s">
        <v>228</v>
      </c>
      <c r="E1947" t="s">
        <v>36</v>
      </c>
      <c r="F1947" t="s">
        <v>229</v>
      </c>
      <c r="G1947" t="s">
        <v>230</v>
      </c>
      <c r="H1947" t="s">
        <v>231</v>
      </c>
      <c r="I1947" t="s">
        <v>232</v>
      </c>
      <c r="J1947" t="s">
        <v>233</v>
      </c>
      <c r="K1947" t="s">
        <v>234</v>
      </c>
      <c r="L1947" t="n">
        <v>105</v>
      </c>
      <c r="M1947" t="n">
        <v>0.2</v>
      </c>
      <c r="N1947" t="n">
        <v>20.6</v>
      </c>
      <c r="O1947" t="s">
        <v>376</v>
      </c>
      <c r="P1947" t="s">
        <v>236</v>
      </c>
      <c r="Q1947" t="s">
        <v>237</v>
      </c>
      <c r="R1947" t="s">
        <v>231</v>
      </c>
      <c r="S1947" t="s">
        <v>232</v>
      </c>
    </row>
    <row r="1948" spans="1:19">
      <c r="A1948" s="1" t="n">
        <v>37955</v>
      </c>
      <c r="B1948" t="s">
        <v>375</v>
      </c>
      <c r="C1948" t="n">
        <v>56</v>
      </c>
      <c r="D1948" t="s">
        <v>228</v>
      </c>
      <c r="E1948" t="s">
        <v>36</v>
      </c>
      <c r="F1948" t="s">
        <v>229</v>
      </c>
      <c r="G1948" t="s">
        <v>230</v>
      </c>
      <c r="H1948" t="s">
        <v>231</v>
      </c>
      <c r="I1948" t="s">
        <v>232</v>
      </c>
      <c r="J1948" t="s">
        <v>233</v>
      </c>
      <c r="K1948" t="s">
        <v>234</v>
      </c>
      <c r="L1948" t="n">
        <v>748</v>
      </c>
      <c r="M1948" t="n">
        <v>0.09</v>
      </c>
      <c r="N1948" t="n">
        <v>34.1</v>
      </c>
      <c r="O1948" t="s">
        <v>376</v>
      </c>
      <c r="P1948" t="s">
        <v>236</v>
      </c>
      <c r="Q1948" t="s">
        <v>237</v>
      </c>
      <c r="R1948" t="s">
        <v>231</v>
      </c>
      <c r="S1948" t="s">
        <v>232</v>
      </c>
    </row>
    <row r="1949" spans="1:19">
      <c r="A1949" s="1" t="n">
        <v>37955</v>
      </c>
      <c r="B1949" t="s">
        <v>380</v>
      </c>
      <c r="C1949" t="n">
        <v>1</v>
      </c>
      <c r="D1949" t="s">
        <v>288</v>
      </c>
      <c r="E1949" t="s">
        <v>289</v>
      </c>
      <c r="F1949" t="s">
        <v>229</v>
      </c>
      <c r="G1949" t="s">
        <v>230</v>
      </c>
      <c r="H1949" t="s">
        <v>231</v>
      </c>
      <c r="I1949" t="s">
        <v>232</v>
      </c>
      <c r="J1949" t="s">
        <v>246</v>
      </c>
      <c r="K1949" t="s">
        <v>247</v>
      </c>
      <c r="L1949" t="n">
        <v>309</v>
      </c>
      <c r="M1949" t="n">
        <v>0</v>
      </c>
      <c r="N1949" t="n">
        <v>0</v>
      </c>
    </row>
    <row r="1950" spans="1:19">
      <c r="A1950" s="1" t="n">
        <v>37955</v>
      </c>
      <c r="B1950" t="s">
        <v>387</v>
      </c>
      <c r="C1950" t="n">
        <v>3</v>
      </c>
      <c r="D1950" t="s">
        <v>388</v>
      </c>
      <c r="E1950" t="s">
        <v>35</v>
      </c>
      <c r="F1950" t="s">
        <v>307</v>
      </c>
      <c r="G1950" t="s">
        <v>308</v>
      </c>
      <c r="H1950" t="s">
        <v>231</v>
      </c>
      <c r="I1950" t="s">
        <v>232</v>
      </c>
      <c r="J1950" t="s">
        <v>265</v>
      </c>
      <c r="K1950" t="s">
        <v>266</v>
      </c>
      <c r="L1950" t="n">
        <v>8</v>
      </c>
      <c r="M1950" t="n">
        <v>0</v>
      </c>
      <c r="N1950" t="n">
        <v>0</v>
      </c>
    </row>
    <row r="1951" spans="1:19">
      <c r="A1951" s="1" t="n">
        <v>37955</v>
      </c>
      <c r="B1951" t="s">
        <v>379</v>
      </c>
      <c r="C1951" t="n">
        <v>1</v>
      </c>
      <c r="D1951" t="s">
        <v>228</v>
      </c>
      <c r="E1951" t="s">
        <v>36</v>
      </c>
      <c r="F1951" t="s">
        <v>229</v>
      </c>
      <c r="G1951" t="s">
        <v>230</v>
      </c>
      <c r="H1951" t="s">
        <v>231</v>
      </c>
      <c r="I1951" t="s">
        <v>232</v>
      </c>
      <c r="J1951" t="s">
        <v>297</v>
      </c>
      <c r="K1951" t="s">
        <v>298</v>
      </c>
      <c r="L1951" t="n">
        <v>599</v>
      </c>
      <c r="M1951" t="n">
        <v>0.18</v>
      </c>
      <c r="N1951" t="n">
        <v>22.9</v>
      </c>
      <c r="O1951" t="s">
        <v>379</v>
      </c>
      <c r="P1951" t="s">
        <v>270</v>
      </c>
      <c r="Q1951" t="s">
        <v>237</v>
      </c>
      <c r="R1951" t="s">
        <v>231</v>
      </c>
      <c r="S1951" t="s">
        <v>232</v>
      </c>
    </row>
    <row r="1952" spans="1:19">
      <c r="A1952" s="1" t="n">
        <v>37955</v>
      </c>
      <c r="B1952" t="s">
        <v>379</v>
      </c>
      <c r="C1952" t="n">
        <v>2</v>
      </c>
      <c r="D1952" t="s">
        <v>228</v>
      </c>
      <c r="E1952" t="s">
        <v>36</v>
      </c>
      <c r="F1952" t="s">
        <v>229</v>
      </c>
      <c r="G1952" t="s">
        <v>230</v>
      </c>
      <c r="H1952" t="s">
        <v>231</v>
      </c>
      <c r="I1952" t="s">
        <v>232</v>
      </c>
      <c r="J1952" t="s">
        <v>373</v>
      </c>
      <c r="K1952" t="s">
        <v>374</v>
      </c>
      <c r="L1952" t="n">
        <v>132</v>
      </c>
      <c r="M1952" t="n">
        <v>0.2</v>
      </c>
      <c r="N1952" t="n">
        <v>39</v>
      </c>
      <c r="O1952" t="s">
        <v>379</v>
      </c>
      <c r="P1952" t="s">
        <v>270</v>
      </c>
      <c r="Q1952" t="s">
        <v>237</v>
      </c>
      <c r="R1952" t="s">
        <v>231</v>
      </c>
      <c r="S1952" t="s">
        <v>232</v>
      </c>
    </row>
    <row r="1953" spans="1:19">
      <c r="A1953" s="1" t="n">
        <v>37955</v>
      </c>
      <c r="B1953" t="s">
        <v>379</v>
      </c>
      <c r="C1953" t="n">
        <v>3</v>
      </c>
      <c r="D1953" t="s">
        <v>228</v>
      </c>
      <c r="E1953" t="s">
        <v>36</v>
      </c>
      <c r="F1953" t="s">
        <v>229</v>
      </c>
      <c r="G1953" t="s">
        <v>230</v>
      </c>
      <c r="H1953" t="s">
        <v>231</v>
      </c>
      <c r="I1953" t="s">
        <v>232</v>
      </c>
      <c r="J1953" t="s">
        <v>373</v>
      </c>
      <c r="K1953" t="s">
        <v>374</v>
      </c>
      <c r="L1953" t="n">
        <v>554</v>
      </c>
      <c r="M1953" t="n">
        <v>0.23</v>
      </c>
      <c r="N1953" t="n">
        <v>38.1</v>
      </c>
      <c r="O1953" t="s">
        <v>379</v>
      </c>
      <c r="P1953" t="s">
        <v>270</v>
      </c>
      <c r="Q1953" t="s">
        <v>237</v>
      </c>
      <c r="R1953" t="s">
        <v>231</v>
      </c>
      <c r="S1953" t="s">
        <v>232</v>
      </c>
    </row>
    <row r="1954" spans="1:19">
      <c r="A1954" s="1" t="n">
        <v>37986</v>
      </c>
      <c r="B1954" t="s">
        <v>375</v>
      </c>
      <c r="C1954" t="n">
        <v>43</v>
      </c>
      <c r="D1954" t="s">
        <v>228</v>
      </c>
      <c r="E1954" t="s">
        <v>36</v>
      </c>
      <c r="F1954" t="s">
        <v>229</v>
      </c>
      <c r="G1954" t="s">
        <v>230</v>
      </c>
      <c r="H1954" t="s">
        <v>231</v>
      </c>
      <c r="I1954" t="s">
        <v>232</v>
      </c>
      <c r="J1954" t="s">
        <v>233</v>
      </c>
      <c r="K1954" t="s">
        <v>234</v>
      </c>
      <c r="L1954" t="n">
        <v>157</v>
      </c>
      <c r="M1954" t="n">
        <v>0.2</v>
      </c>
      <c r="N1954" t="n">
        <v>20.6</v>
      </c>
      <c r="O1954" t="s">
        <v>376</v>
      </c>
      <c r="P1954" t="s">
        <v>236</v>
      </c>
      <c r="Q1954" t="s">
        <v>237</v>
      </c>
      <c r="R1954" t="s">
        <v>231</v>
      </c>
      <c r="S1954" t="s">
        <v>232</v>
      </c>
    </row>
    <row r="1955" spans="1:19">
      <c r="A1955" s="1" t="n">
        <v>37986</v>
      </c>
      <c r="B1955" t="s">
        <v>375</v>
      </c>
      <c r="C1955" t="n">
        <v>44</v>
      </c>
      <c r="D1955" t="s">
        <v>228</v>
      </c>
      <c r="E1955" t="s">
        <v>36</v>
      </c>
      <c r="F1955" t="s">
        <v>229</v>
      </c>
      <c r="G1955" t="s">
        <v>230</v>
      </c>
      <c r="H1955" t="s">
        <v>231</v>
      </c>
      <c r="I1955" t="s">
        <v>232</v>
      </c>
      <c r="J1955" t="s">
        <v>318</v>
      </c>
      <c r="K1955" t="s">
        <v>319</v>
      </c>
      <c r="L1955" t="n">
        <v>550</v>
      </c>
      <c r="M1955" t="n">
        <v>0.05</v>
      </c>
      <c r="N1955" t="n">
        <v>36.7</v>
      </c>
      <c r="O1955" t="s">
        <v>376</v>
      </c>
      <c r="P1955" t="s">
        <v>236</v>
      </c>
      <c r="Q1955" t="s">
        <v>237</v>
      </c>
      <c r="R1955" t="s">
        <v>231</v>
      </c>
      <c r="S1955" t="s">
        <v>232</v>
      </c>
    </row>
    <row r="1956" spans="1:19">
      <c r="A1956" s="1" t="n">
        <v>37986</v>
      </c>
      <c r="B1956" t="s">
        <v>375</v>
      </c>
      <c r="C1956" t="n">
        <v>45</v>
      </c>
      <c r="D1956" t="s">
        <v>228</v>
      </c>
      <c r="E1956" t="s">
        <v>36</v>
      </c>
      <c r="F1956" t="s">
        <v>229</v>
      </c>
      <c r="G1956" t="s">
        <v>230</v>
      </c>
      <c r="H1956" t="s">
        <v>231</v>
      </c>
      <c r="I1956" t="s">
        <v>232</v>
      </c>
      <c r="J1956" t="s">
        <v>318</v>
      </c>
      <c r="K1956" t="s">
        <v>319</v>
      </c>
      <c r="L1956" t="n">
        <v>405</v>
      </c>
      <c r="M1956" t="n">
        <v>0.05</v>
      </c>
      <c r="N1956" t="n">
        <v>40.5</v>
      </c>
      <c r="O1956" t="s">
        <v>376</v>
      </c>
      <c r="P1956" t="s">
        <v>236</v>
      </c>
      <c r="Q1956" t="s">
        <v>237</v>
      </c>
      <c r="R1956" t="s">
        <v>231</v>
      </c>
      <c r="S1956" t="s">
        <v>232</v>
      </c>
    </row>
    <row r="1957" spans="1:19">
      <c r="A1957" s="1" t="n">
        <v>37986</v>
      </c>
      <c r="B1957" t="s">
        <v>375</v>
      </c>
      <c r="C1957" t="n">
        <v>46</v>
      </c>
      <c r="D1957" t="s">
        <v>228</v>
      </c>
      <c r="E1957" t="s">
        <v>36</v>
      </c>
      <c r="F1957" t="s">
        <v>229</v>
      </c>
      <c r="G1957" t="s">
        <v>230</v>
      </c>
      <c r="H1957" t="s">
        <v>231</v>
      </c>
      <c r="I1957" t="s">
        <v>232</v>
      </c>
      <c r="J1957" t="s">
        <v>318</v>
      </c>
      <c r="K1957" t="s">
        <v>319</v>
      </c>
      <c r="L1957" t="n">
        <v>293</v>
      </c>
      <c r="M1957" t="n">
        <v>0.2</v>
      </c>
      <c r="N1957" t="n">
        <v>36.8</v>
      </c>
      <c r="O1957" t="s">
        <v>376</v>
      </c>
      <c r="P1957" t="s">
        <v>236</v>
      </c>
      <c r="Q1957" t="s">
        <v>237</v>
      </c>
      <c r="R1957" t="s">
        <v>231</v>
      </c>
      <c r="S1957" t="s">
        <v>232</v>
      </c>
    </row>
    <row r="1958" spans="1:19">
      <c r="A1958" s="1" t="n">
        <v>37986</v>
      </c>
      <c r="B1958" t="s">
        <v>380</v>
      </c>
      <c r="C1958" t="n">
        <v>1</v>
      </c>
      <c r="D1958" t="s">
        <v>288</v>
      </c>
      <c r="E1958" t="s">
        <v>289</v>
      </c>
      <c r="F1958" t="s">
        <v>229</v>
      </c>
      <c r="G1958" t="s">
        <v>230</v>
      </c>
      <c r="H1958" t="s">
        <v>231</v>
      </c>
      <c r="I1958" t="s">
        <v>232</v>
      </c>
      <c r="J1958" t="s">
        <v>246</v>
      </c>
      <c r="K1958" t="s">
        <v>247</v>
      </c>
      <c r="L1958" t="n">
        <v>309</v>
      </c>
      <c r="M1958" t="n">
        <v>0</v>
      </c>
      <c r="N1958" t="n">
        <v>0</v>
      </c>
    </row>
    <row r="1959" spans="1:19">
      <c r="A1959" s="1" t="n">
        <v>37986</v>
      </c>
      <c r="B1959" t="s">
        <v>379</v>
      </c>
      <c r="C1959" t="n">
        <v>1</v>
      </c>
      <c r="D1959" t="s">
        <v>228</v>
      </c>
      <c r="E1959" t="s">
        <v>36</v>
      </c>
      <c r="F1959" t="s">
        <v>229</v>
      </c>
      <c r="G1959" t="s">
        <v>230</v>
      </c>
      <c r="H1959" t="s">
        <v>231</v>
      </c>
      <c r="I1959" t="s">
        <v>232</v>
      </c>
      <c r="J1959" t="s">
        <v>233</v>
      </c>
      <c r="K1959" t="s">
        <v>234</v>
      </c>
      <c r="L1959" t="n">
        <v>302</v>
      </c>
      <c r="M1959" t="n">
        <v>0.22</v>
      </c>
      <c r="N1959" t="n">
        <v>20.5</v>
      </c>
      <c r="O1959" t="s">
        <v>379</v>
      </c>
      <c r="P1959" t="s">
        <v>270</v>
      </c>
      <c r="Q1959" t="s">
        <v>237</v>
      </c>
      <c r="R1959" t="s">
        <v>231</v>
      </c>
      <c r="S1959" t="s">
        <v>232</v>
      </c>
    </row>
    <row r="1960" spans="1:19">
      <c r="A1960" s="1" t="n">
        <v>37986</v>
      </c>
      <c r="B1960" t="s">
        <v>379</v>
      </c>
      <c r="C1960" t="n">
        <v>2</v>
      </c>
      <c r="D1960" t="s">
        <v>228</v>
      </c>
      <c r="E1960" t="s">
        <v>36</v>
      </c>
      <c r="F1960" t="s">
        <v>229</v>
      </c>
      <c r="G1960" t="s">
        <v>230</v>
      </c>
      <c r="H1960" t="s">
        <v>231</v>
      </c>
      <c r="I1960" t="s">
        <v>232</v>
      </c>
      <c r="J1960" t="s">
        <v>292</v>
      </c>
      <c r="K1960" t="s">
        <v>293</v>
      </c>
      <c r="L1960" t="n">
        <v>333</v>
      </c>
      <c r="M1960" t="n">
        <v>0.08</v>
      </c>
      <c r="N1960" t="n">
        <v>36.5</v>
      </c>
      <c r="O1960" t="s">
        <v>379</v>
      </c>
      <c r="P1960" t="s">
        <v>270</v>
      </c>
      <c r="Q1960" t="s">
        <v>237</v>
      </c>
      <c r="R1960" t="s">
        <v>231</v>
      </c>
      <c r="S1960" t="s">
        <v>232</v>
      </c>
    </row>
    <row r="1961" spans="1:19">
      <c r="A1961" s="1" t="n">
        <v>37986</v>
      </c>
      <c r="B1961" t="s">
        <v>379</v>
      </c>
      <c r="C1961" t="n">
        <v>3</v>
      </c>
      <c r="D1961" t="s">
        <v>228</v>
      </c>
      <c r="E1961" t="s">
        <v>36</v>
      </c>
      <c r="F1961" t="s">
        <v>229</v>
      </c>
      <c r="G1961" t="s">
        <v>230</v>
      </c>
      <c r="H1961" t="s">
        <v>231</v>
      </c>
      <c r="I1961" t="s">
        <v>232</v>
      </c>
      <c r="J1961" t="s">
        <v>292</v>
      </c>
      <c r="K1961" t="s">
        <v>293</v>
      </c>
      <c r="L1961" t="n">
        <v>344</v>
      </c>
      <c r="M1961" t="n">
        <v>0.09</v>
      </c>
      <c r="N1961" t="n">
        <v>36.8</v>
      </c>
      <c r="O1961" t="s">
        <v>379</v>
      </c>
      <c r="P1961" t="s">
        <v>270</v>
      </c>
      <c r="Q1961" t="s">
        <v>237</v>
      </c>
      <c r="R1961" t="s">
        <v>231</v>
      </c>
      <c r="S1961" t="s">
        <v>232</v>
      </c>
    </row>
    <row r="1962" spans="1:19">
      <c r="A1962" s="1" t="n">
        <v>37986</v>
      </c>
      <c r="B1962" t="s">
        <v>379</v>
      </c>
      <c r="C1962" t="n">
        <v>4</v>
      </c>
      <c r="D1962" t="s">
        <v>228</v>
      </c>
      <c r="E1962" t="s">
        <v>36</v>
      </c>
      <c r="F1962" t="s">
        <v>229</v>
      </c>
      <c r="G1962" t="s">
        <v>230</v>
      </c>
      <c r="H1962" t="s">
        <v>231</v>
      </c>
      <c r="I1962" t="s">
        <v>232</v>
      </c>
      <c r="J1962" t="s">
        <v>261</v>
      </c>
      <c r="K1962" t="s">
        <v>262</v>
      </c>
      <c r="L1962" t="n">
        <v>349</v>
      </c>
      <c r="M1962" t="n">
        <v>0.03</v>
      </c>
      <c r="N1962" t="n">
        <v>46</v>
      </c>
      <c r="O1962" t="s">
        <v>379</v>
      </c>
      <c r="P1962" t="s">
        <v>270</v>
      </c>
      <c r="Q1962" t="s">
        <v>237</v>
      </c>
      <c r="R1962" t="s">
        <v>231</v>
      </c>
      <c r="S1962" t="s">
        <v>232</v>
      </c>
    </row>
    <row r="1963" spans="1:19">
      <c r="A1963" s="1" t="n">
        <v>38017</v>
      </c>
      <c r="B1963" t="s">
        <v>375</v>
      </c>
      <c r="C1963" t="n">
        <v>52</v>
      </c>
      <c r="D1963" t="s">
        <v>228</v>
      </c>
      <c r="E1963" t="s">
        <v>36</v>
      </c>
      <c r="F1963" t="s">
        <v>229</v>
      </c>
      <c r="G1963" t="s">
        <v>230</v>
      </c>
      <c r="H1963" t="s">
        <v>231</v>
      </c>
      <c r="I1963" t="s">
        <v>232</v>
      </c>
      <c r="J1963" t="s">
        <v>267</v>
      </c>
      <c r="K1963" t="s">
        <v>268</v>
      </c>
      <c r="L1963" t="n">
        <v>209</v>
      </c>
      <c r="M1963" t="n">
        <v>0.05</v>
      </c>
      <c r="N1963" t="n">
        <v>37.9</v>
      </c>
      <c r="O1963" t="s">
        <v>376</v>
      </c>
      <c r="P1963" t="s">
        <v>236</v>
      </c>
      <c r="Q1963" t="s">
        <v>237</v>
      </c>
      <c r="R1963" t="s">
        <v>231</v>
      </c>
      <c r="S1963" t="s">
        <v>232</v>
      </c>
    </row>
    <row r="1964" spans="1:19">
      <c r="A1964" s="1" t="n">
        <v>38017</v>
      </c>
      <c r="B1964" t="s">
        <v>375</v>
      </c>
      <c r="C1964" t="n">
        <v>53</v>
      </c>
      <c r="D1964" t="s">
        <v>228</v>
      </c>
      <c r="E1964" t="s">
        <v>36</v>
      </c>
      <c r="F1964" t="s">
        <v>229</v>
      </c>
      <c r="G1964" t="s">
        <v>230</v>
      </c>
      <c r="H1964" t="s">
        <v>231</v>
      </c>
      <c r="I1964" t="s">
        <v>232</v>
      </c>
      <c r="J1964" t="s">
        <v>233</v>
      </c>
      <c r="K1964" t="s">
        <v>234</v>
      </c>
      <c r="L1964" t="n">
        <v>201</v>
      </c>
      <c r="M1964" t="n">
        <v>0.1</v>
      </c>
      <c r="N1964" t="n">
        <v>36.6</v>
      </c>
      <c r="O1964" t="s">
        <v>376</v>
      </c>
      <c r="P1964" t="s">
        <v>236</v>
      </c>
      <c r="Q1964" t="s">
        <v>237</v>
      </c>
      <c r="R1964" t="s">
        <v>231</v>
      </c>
      <c r="S1964" t="s">
        <v>232</v>
      </c>
    </row>
    <row r="1965" spans="1:19">
      <c r="A1965" s="1" t="n">
        <v>38017</v>
      </c>
      <c r="B1965" t="s">
        <v>375</v>
      </c>
      <c r="C1965" t="n">
        <v>54</v>
      </c>
      <c r="D1965" t="s">
        <v>228</v>
      </c>
      <c r="E1965" t="s">
        <v>36</v>
      </c>
      <c r="F1965" t="s">
        <v>229</v>
      </c>
      <c r="G1965" t="s">
        <v>230</v>
      </c>
      <c r="H1965" t="s">
        <v>231</v>
      </c>
      <c r="I1965" t="s">
        <v>232</v>
      </c>
      <c r="J1965" t="s">
        <v>354</v>
      </c>
      <c r="K1965" t="s">
        <v>348</v>
      </c>
      <c r="L1965" t="n">
        <v>194</v>
      </c>
      <c r="M1965" t="n">
        <v>0.05</v>
      </c>
      <c r="N1965" t="n">
        <v>44.6</v>
      </c>
      <c r="O1965" t="s">
        <v>376</v>
      </c>
      <c r="P1965" t="s">
        <v>236</v>
      </c>
      <c r="Q1965" t="s">
        <v>237</v>
      </c>
      <c r="R1965" t="s">
        <v>231</v>
      </c>
      <c r="S1965" t="s">
        <v>232</v>
      </c>
    </row>
    <row r="1966" spans="1:19">
      <c r="A1966" s="1" t="n">
        <v>38017</v>
      </c>
      <c r="B1966" t="s">
        <v>375</v>
      </c>
      <c r="C1966" t="n">
        <v>55</v>
      </c>
      <c r="D1966" t="s">
        <v>228</v>
      </c>
      <c r="E1966" t="s">
        <v>36</v>
      </c>
      <c r="F1966" t="s">
        <v>229</v>
      </c>
      <c r="G1966" t="s">
        <v>230</v>
      </c>
      <c r="H1966" t="s">
        <v>231</v>
      </c>
      <c r="I1966" t="s">
        <v>232</v>
      </c>
      <c r="J1966" t="s">
        <v>318</v>
      </c>
      <c r="K1966" t="s">
        <v>319</v>
      </c>
      <c r="L1966" t="n">
        <v>498</v>
      </c>
      <c r="M1966" t="n">
        <v>0.05</v>
      </c>
      <c r="N1966" t="n">
        <v>41</v>
      </c>
      <c r="O1966" t="s">
        <v>376</v>
      </c>
      <c r="P1966" t="s">
        <v>236</v>
      </c>
      <c r="Q1966" t="s">
        <v>237</v>
      </c>
      <c r="R1966" t="s">
        <v>231</v>
      </c>
      <c r="S1966" t="s">
        <v>232</v>
      </c>
    </row>
    <row r="1967" spans="1:19">
      <c r="A1967" s="1" t="n">
        <v>38017</v>
      </c>
      <c r="B1967" t="s">
        <v>375</v>
      </c>
      <c r="C1967" t="n">
        <v>56</v>
      </c>
      <c r="D1967" t="s">
        <v>228</v>
      </c>
      <c r="E1967" t="s">
        <v>36</v>
      </c>
      <c r="F1967" t="s">
        <v>229</v>
      </c>
      <c r="G1967" t="s">
        <v>230</v>
      </c>
      <c r="H1967" t="s">
        <v>231</v>
      </c>
      <c r="I1967" t="s">
        <v>232</v>
      </c>
      <c r="J1967" t="s">
        <v>318</v>
      </c>
      <c r="K1967" t="s">
        <v>319</v>
      </c>
      <c r="L1967" t="n">
        <v>251</v>
      </c>
      <c r="M1967" t="n">
        <v>0.05</v>
      </c>
      <c r="N1967" t="n">
        <v>39.7</v>
      </c>
      <c r="O1967" t="s">
        <v>376</v>
      </c>
      <c r="P1967" t="s">
        <v>236</v>
      </c>
      <c r="Q1967" t="s">
        <v>237</v>
      </c>
      <c r="R1967" t="s">
        <v>231</v>
      </c>
      <c r="S1967" t="s">
        <v>232</v>
      </c>
    </row>
    <row r="1968" spans="1:19">
      <c r="A1968" s="1" t="n">
        <v>38017</v>
      </c>
      <c r="B1968" t="s">
        <v>380</v>
      </c>
      <c r="C1968" t="n">
        <v>1</v>
      </c>
      <c r="D1968" t="s">
        <v>288</v>
      </c>
      <c r="E1968" t="s">
        <v>289</v>
      </c>
      <c r="F1968" t="s">
        <v>389</v>
      </c>
      <c r="G1968" t="s">
        <v>390</v>
      </c>
      <c r="H1968" t="s">
        <v>231</v>
      </c>
      <c r="I1968" t="s">
        <v>232</v>
      </c>
      <c r="J1968" t="s">
        <v>261</v>
      </c>
      <c r="K1968" t="s">
        <v>262</v>
      </c>
      <c r="L1968" t="n">
        <v>311</v>
      </c>
      <c r="M1968" t="n">
        <v>0</v>
      </c>
      <c r="N1968" t="n">
        <v>0</v>
      </c>
    </row>
    <row r="1969" spans="1:19">
      <c r="A1969" s="1" t="n">
        <v>38017</v>
      </c>
      <c r="B1969" t="s">
        <v>379</v>
      </c>
      <c r="C1969" t="n">
        <v>1</v>
      </c>
      <c r="D1969" t="s">
        <v>228</v>
      </c>
      <c r="E1969" t="s">
        <v>36</v>
      </c>
      <c r="F1969" t="s">
        <v>229</v>
      </c>
      <c r="G1969" t="s">
        <v>230</v>
      </c>
      <c r="H1969" t="s">
        <v>231</v>
      </c>
      <c r="I1969" t="s">
        <v>232</v>
      </c>
      <c r="J1969" t="s">
        <v>233</v>
      </c>
      <c r="K1969" t="s">
        <v>234</v>
      </c>
      <c r="L1969" t="n">
        <v>236</v>
      </c>
      <c r="M1969" t="n">
        <v>0.22</v>
      </c>
      <c r="N1969" t="n">
        <v>19.8</v>
      </c>
      <c r="O1969" t="s">
        <v>379</v>
      </c>
      <c r="P1969" t="s">
        <v>270</v>
      </c>
      <c r="Q1969" t="s">
        <v>237</v>
      </c>
      <c r="R1969" t="s">
        <v>231</v>
      </c>
      <c r="S1969" t="s">
        <v>232</v>
      </c>
    </row>
    <row r="1970" spans="1:19">
      <c r="A1970" s="1" t="n">
        <v>38017</v>
      </c>
      <c r="B1970" t="s">
        <v>379</v>
      </c>
      <c r="C1970" t="n">
        <v>2</v>
      </c>
      <c r="D1970" t="s">
        <v>228</v>
      </c>
      <c r="E1970" t="s">
        <v>36</v>
      </c>
      <c r="F1970" t="s">
        <v>229</v>
      </c>
      <c r="G1970" t="s">
        <v>230</v>
      </c>
      <c r="H1970" t="s">
        <v>231</v>
      </c>
      <c r="I1970" t="s">
        <v>232</v>
      </c>
      <c r="J1970" t="s">
        <v>261</v>
      </c>
      <c r="K1970" t="s">
        <v>262</v>
      </c>
      <c r="L1970" t="n">
        <v>430</v>
      </c>
      <c r="M1970" t="n">
        <v>0.02</v>
      </c>
      <c r="N1970" t="n">
        <v>45.9</v>
      </c>
      <c r="O1970" t="s">
        <v>379</v>
      </c>
      <c r="P1970" t="s">
        <v>270</v>
      </c>
      <c r="Q1970" t="s">
        <v>237</v>
      </c>
      <c r="R1970" t="s">
        <v>231</v>
      </c>
      <c r="S1970" t="s">
        <v>232</v>
      </c>
    </row>
    <row r="1971" spans="1:19">
      <c r="A1971" s="1" t="n">
        <v>38046</v>
      </c>
      <c r="B1971" t="s">
        <v>375</v>
      </c>
      <c r="C1971" t="n">
        <v>54</v>
      </c>
      <c r="D1971" t="s">
        <v>228</v>
      </c>
      <c r="E1971" t="s">
        <v>36</v>
      </c>
      <c r="F1971" t="s">
        <v>229</v>
      </c>
      <c r="G1971" t="s">
        <v>230</v>
      </c>
      <c r="H1971" t="s">
        <v>231</v>
      </c>
      <c r="I1971" t="s">
        <v>232</v>
      </c>
      <c r="J1971" t="s">
        <v>267</v>
      </c>
      <c r="K1971" t="s">
        <v>268</v>
      </c>
      <c r="L1971" t="n">
        <v>203</v>
      </c>
      <c r="M1971" t="n">
        <v>0.05</v>
      </c>
      <c r="N1971" t="n">
        <v>38</v>
      </c>
      <c r="O1971" t="s">
        <v>376</v>
      </c>
      <c r="P1971" t="s">
        <v>236</v>
      </c>
      <c r="Q1971" t="s">
        <v>237</v>
      </c>
      <c r="R1971" t="s">
        <v>231</v>
      </c>
      <c r="S1971" t="s">
        <v>232</v>
      </c>
    </row>
    <row r="1972" spans="1:19">
      <c r="A1972" s="1" t="n">
        <v>38046</v>
      </c>
      <c r="B1972" t="s">
        <v>375</v>
      </c>
      <c r="C1972" t="n">
        <v>55</v>
      </c>
      <c r="D1972" t="s">
        <v>228</v>
      </c>
      <c r="E1972" t="s">
        <v>36</v>
      </c>
      <c r="F1972" t="s">
        <v>229</v>
      </c>
      <c r="G1972" t="s">
        <v>230</v>
      </c>
      <c r="H1972" t="s">
        <v>231</v>
      </c>
      <c r="I1972" t="s">
        <v>232</v>
      </c>
      <c r="J1972" t="s">
        <v>267</v>
      </c>
      <c r="K1972" t="s">
        <v>268</v>
      </c>
      <c r="L1972" t="n">
        <v>488</v>
      </c>
      <c r="M1972" t="n">
        <v>0.05</v>
      </c>
      <c r="N1972" t="n">
        <v>38.5</v>
      </c>
      <c r="O1972" t="s">
        <v>376</v>
      </c>
      <c r="P1972" t="s">
        <v>236</v>
      </c>
      <c r="Q1972" t="s">
        <v>237</v>
      </c>
      <c r="R1972" t="s">
        <v>231</v>
      </c>
      <c r="S1972" t="s">
        <v>232</v>
      </c>
    </row>
    <row r="1973" spans="1:19">
      <c r="A1973" s="1" t="n">
        <v>38046</v>
      </c>
      <c r="B1973" t="s">
        <v>375</v>
      </c>
      <c r="C1973" t="n">
        <v>56</v>
      </c>
      <c r="D1973" t="s">
        <v>228</v>
      </c>
      <c r="E1973" t="s">
        <v>36</v>
      </c>
      <c r="F1973" t="s">
        <v>229</v>
      </c>
      <c r="G1973" t="s">
        <v>230</v>
      </c>
      <c r="H1973" t="s">
        <v>231</v>
      </c>
      <c r="I1973" t="s">
        <v>232</v>
      </c>
      <c r="J1973" t="s">
        <v>267</v>
      </c>
      <c r="K1973" t="s">
        <v>268</v>
      </c>
      <c r="L1973" t="n">
        <v>402</v>
      </c>
      <c r="M1973" t="n">
        <v>0.05</v>
      </c>
      <c r="N1973" t="n">
        <v>39.9</v>
      </c>
      <c r="O1973" t="s">
        <v>376</v>
      </c>
      <c r="P1973" t="s">
        <v>236</v>
      </c>
      <c r="Q1973" t="s">
        <v>237</v>
      </c>
      <c r="R1973" t="s">
        <v>231</v>
      </c>
      <c r="S1973" t="s">
        <v>232</v>
      </c>
    </row>
    <row r="1974" spans="1:19">
      <c r="A1974" s="1" t="n">
        <v>38046</v>
      </c>
      <c r="B1974" t="s">
        <v>375</v>
      </c>
      <c r="C1974" t="n">
        <v>57</v>
      </c>
      <c r="D1974" t="s">
        <v>228</v>
      </c>
      <c r="E1974" t="s">
        <v>36</v>
      </c>
      <c r="F1974" t="s">
        <v>229</v>
      </c>
      <c r="G1974" t="s">
        <v>230</v>
      </c>
      <c r="H1974" t="s">
        <v>231</v>
      </c>
      <c r="I1974" t="s">
        <v>232</v>
      </c>
      <c r="J1974" t="s">
        <v>318</v>
      </c>
      <c r="K1974" t="s">
        <v>319</v>
      </c>
      <c r="L1974" t="n">
        <v>298</v>
      </c>
      <c r="M1974" t="n">
        <v>2.46</v>
      </c>
      <c r="N1974" t="n">
        <v>20</v>
      </c>
      <c r="O1974" t="s">
        <v>376</v>
      </c>
      <c r="P1974" t="s">
        <v>236</v>
      </c>
      <c r="Q1974" t="s">
        <v>237</v>
      </c>
      <c r="R1974" t="s">
        <v>231</v>
      </c>
      <c r="S1974" t="s">
        <v>232</v>
      </c>
    </row>
    <row r="1975" spans="1:19">
      <c r="A1975" s="1" t="n">
        <v>38046</v>
      </c>
      <c r="B1975" t="s">
        <v>380</v>
      </c>
      <c r="C1975" t="n">
        <v>1</v>
      </c>
      <c r="D1975" t="s">
        <v>288</v>
      </c>
      <c r="E1975" t="s">
        <v>289</v>
      </c>
      <c r="F1975" t="s">
        <v>229</v>
      </c>
      <c r="G1975" t="s">
        <v>230</v>
      </c>
      <c r="H1975" t="s">
        <v>231</v>
      </c>
      <c r="I1975" t="s">
        <v>232</v>
      </c>
      <c r="J1975" t="s">
        <v>248</v>
      </c>
      <c r="K1975" t="s">
        <v>249</v>
      </c>
      <c r="L1975" t="n">
        <v>308</v>
      </c>
      <c r="M1975" t="n">
        <v>0</v>
      </c>
      <c r="N1975" t="n">
        <v>0</v>
      </c>
    </row>
    <row r="1976" spans="1:19">
      <c r="A1976" s="1" t="n">
        <v>38046</v>
      </c>
      <c r="B1976" t="s">
        <v>379</v>
      </c>
      <c r="C1976" t="n">
        <v>1</v>
      </c>
      <c r="D1976" t="s">
        <v>228</v>
      </c>
      <c r="E1976" t="s">
        <v>36</v>
      </c>
      <c r="F1976" t="s">
        <v>229</v>
      </c>
      <c r="G1976" t="s">
        <v>230</v>
      </c>
      <c r="H1976" t="s">
        <v>231</v>
      </c>
      <c r="I1976" t="s">
        <v>232</v>
      </c>
      <c r="J1976" t="s">
        <v>233</v>
      </c>
      <c r="K1976" t="s">
        <v>234</v>
      </c>
      <c r="L1976" t="n">
        <v>352</v>
      </c>
      <c r="M1976" t="n">
        <v>0.22</v>
      </c>
      <c r="N1976" t="n">
        <v>20.1</v>
      </c>
      <c r="O1976" t="s">
        <v>379</v>
      </c>
      <c r="P1976" t="s">
        <v>270</v>
      </c>
      <c r="Q1976" t="s">
        <v>237</v>
      </c>
      <c r="R1976" t="s">
        <v>231</v>
      </c>
      <c r="S1976" t="s">
        <v>232</v>
      </c>
    </row>
    <row r="1977" spans="1:19">
      <c r="A1977" s="1" t="n">
        <v>38046</v>
      </c>
      <c r="B1977" t="s">
        <v>379</v>
      </c>
      <c r="C1977" t="n">
        <v>2</v>
      </c>
      <c r="D1977" t="s">
        <v>228</v>
      </c>
      <c r="E1977" t="s">
        <v>36</v>
      </c>
      <c r="F1977" t="s">
        <v>229</v>
      </c>
      <c r="G1977" t="s">
        <v>230</v>
      </c>
      <c r="H1977" t="s">
        <v>231</v>
      </c>
      <c r="I1977" t="s">
        <v>232</v>
      </c>
      <c r="J1977" t="s">
        <v>292</v>
      </c>
      <c r="K1977" t="s">
        <v>293</v>
      </c>
      <c r="L1977" t="n">
        <v>350</v>
      </c>
      <c r="M1977" t="n">
        <v>0.08</v>
      </c>
      <c r="N1977" t="n">
        <v>38.1</v>
      </c>
      <c r="O1977" t="s">
        <v>379</v>
      </c>
      <c r="P1977" t="s">
        <v>270</v>
      </c>
      <c r="Q1977" t="s">
        <v>237</v>
      </c>
      <c r="R1977" t="s">
        <v>231</v>
      </c>
      <c r="S1977" t="s">
        <v>232</v>
      </c>
    </row>
    <row r="1978" spans="1:19">
      <c r="A1978" s="1" t="n">
        <v>38046</v>
      </c>
      <c r="B1978" t="s">
        <v>379</v>
      </c>
      <c r="C1978" t="n">
        <v>3</v>
      </c>
      <c r="D1978" t="s">
        <v>228</v>
      </c>
      <c r="E1978" t="s">
        <v>36</v>
      </c>
      <c r="F1978" t="s">
        <v>229</v>
      </c>
      <c r="G1978" t="s">
        <v>230</v>
      </c>
      <c r="H1978" t="s">
        <v>231</v>
      </c>
      <c r="I1978" t="s">
        <v>232</v>
      </c>
      <c r="J1978" t="s">
        <v>277</v>
      </c>
      <c r="K1978" t="s">
        <v>278</v>
      </c>
      <c r="L1978" t="n">
        <v>653</v>
      </c>
      <c r="M1978" t="n">
        <v>0.04</v>
      </c>
      <c r="N1978" t="n">
        <v>47.7</v>
      </c>
      <c r="O1978" t="s">
        <v>379</v>
      </c>
      <c r="P1978" t="s">
        <v>270</v>
      </c>
      <c r="Q1978" t="s">
        <v>237</v>
      </c>
      <c r="R1978" t="s">
        <v>231</v>
      </c>
      <c r="S1978" t="s">
        <v>232</v>
      </c>
    </row>
    <row r="1979" spans="1:19">
      <c r="A1979" s="1" t="n">
        <v>38046</v>
      </c>
      <c r="B1979" t="s">
        <v>379</v>
      </c>
      <c r="C1979" t="n">
        <v>4</v>
      </c>
      <c r="D1979" t="s">
        <v>228</v>
      </c>
      <c r="E1979" t="s">
        <v>36</v>
      </c>
      <c r="F1979" t="s">
        <v>229</v>
      </c>
      <c r="G1979" t="s">
        <v>230</v>
      </c>
      <c r="H1979" t="s">
        <v>231</v>
      </c>
      <c r="I1979" t="s">
        <v>232</v>
      </c>
      <c r="J1979" t="s">
        <v>233</v>
      </c>
      <c r="K1979" t="s">
        <v>234</v>
      </c>
      <c r="L1979" t="n">
        <v>285</v>
      </c>
      <c r="M1979" t="n">
        <v>0.23</v>
      </c>
      <c r="N1979" t="n">
        <v>20.4</v>
      </c>
      <c r="O1979" t="s">
        <v>379</v>
      </c>
      <c r="P1979" t="s">
        <v>270</v>
      </c>
      <c r="Q1979" t="s">
        <v>237</v>
      </c>
      <c r="R1979" t="s">
        <v>231</v>
      </c>
      <c r="S1979" t="s">
        <v>232</v>
      </c>
    </row>
    <row r="1980" spans="1:19">
      <c r="A1980" s="1" t="n">
        <v>38046</v>
      </c>
      <c r="B1980" t="s">
        <v>379</v>
      </c>
      <c r="C1980" t="n">
        <v>5</v>
      </c>
      <c r="D1980" t="s">
        <v>228</v>
      </c>
      <c r="E1980" t="s">
        <v>36</v>
      </c>
      <c r="F1980" t="s">
        <v>229</v>
      </c>
      <c r="G1980" t="s">
        <v>230</v>
      </c>
      <c r="H1980" t="s">
        <v>231</v>
      </c>
      <c r="I1980" t="s">
        <v>232</v>
      </c>
      <c r="J1980" t="s">
        <v>292</v>
      </c>
      <c r="K1980" t="s">
        <v>293</v>
      </c>
      <c r="L1980" t="n">
        <v>384</v>
      </c>
      <c r="M1980" t="n">
        <v>0.08</v>
      </c>
      <c r="N1980" t="n">
        <v>37.4</v>
      </c>
      <c r="O1980" t="s">
        <v>379</v>
      </c>
      <c r="P1980" t="s">
        <v>270</v>
      </c>
      <c r="Q1980" t="s">
        <v>237</v>
      </c>
      <c r="R1980" t="s">
        <v>231</v>
      </c>
      <c r="S1980" t="s">
        <v>232</v>
      </c>
    </row>
    <row r="1981" spans="1:19">
      <c r="A1981" s="1" t="n">
        <v>38077</v>
      </c>
      <c r="B1981" t="s">
        <v>375</v>
      </c>
      <c r="C1981" t="n">
        <v>55</v>
      </c>
      <c r="D1981" t="s">
        <v>228</v>
      </c>
      <c r="E1981" t="s">
        <v>36</v>
      </c>
      <c r="F1981" t="s">
        <v>229</v>
      </c>
      <c r="G1981" t="s">
        <v>230</v>
      </c>
      <c r="H1981" t="s">
        <v>231</v>
      </c>
      <c r="I1981" t="s">
        <v>232</v>
      </c>
      <c r="J1981" t="s">
        <v>267</v>
      </c>
      <c r="K1981" t="s">
        <v>268</v>
      </c>
      <c r="L1981" t="n">
        <v>200</v>
      </c>
      <c r="M1981" t="n">
        <v>0.24</v>
      </c>
      <c r="N1981" t="n">
        <v>16.5</v>
      </c>
      <c r="O1981" t="s">
        <v>376</v>
      </c>
      <c r="P1981" t="s">
        <v>236</v>
      </c>
      <c r="Q1981" t="s">
        <v>237</v>
      </c>
      <c r="R1981" t="s">
        <v>231</v>
      </c>
      <c r="S1981" t="s">
        <v>232</v>
      </c>
    </row>
    <row r="1982" spans="1:19">
      <c r="A1982" s="1" t="n">
        <v>38077</v>
      </c>
      <c r="B1982" t="s">
        <v>375</v>
      </c>
      <c r="C1982" t="n">
        <v>56</v>
      </c>
      <c r="D1982" t="s">
        <v>228</v>
      </c>
      <c r="E1982" t="s">
        <v>36</v>
      </c>
      <c r="F1982" t="s">
        <v>229</v>
      </c>
      <c r="G1982" t="s">
        <v>230</v>
      </c>
      <c r="H1982" t="s">
        <v>231</v>
      </c>
      <c r="I1982" t="s">
        <v>232</v>
      </c>
      <c r="J1982" t="s">
        <v>318</v>
      </c>
      <c r="K1982" t="s">
        <v>319</v>
      </c>
      <c r="L1982" t="n">
        <v>459</v>
      </c>
      <c r="M1982" t="n">
        <v>0.08</v>
      </c>
      <c r="N1982" t="n">
        <v>36.6</v>
      </c>
      <c r="O1982" t="s">
        <v>376</v>
      </c>
      <c r="P1982" t="s">
        <v>236</v>
      </c>
      <c r="Q1982" t="s">
        <v>237</v>
      </c>
      <c r="R1982" t="s">
        <v>231</v>
      </c>
      <c r="S1982" t="s">
        <v>232</v>
      </c>
    </row>
    <row r="1983" spans="1:19">
      <c r="A1983" s="1" t="n">
        <v>38077</v>
      </c>
      <c r="B1983" t="s">
        <v>375</v>
      </c>
      <c r="C1983" t="n">
        <v>57</v>
      </c>
      <c r="D1983" t="s">
        <v>228</v>
      </c>
      <c r="E1983" t="s">
        <v>36</v>
      </c>
      <c r="F1983" t="s">
        <v>229</v>
      </c>
      <c r="G1983" t="s">
        <v>230</v>
      </c>
      <c r="H1983" t="s">
        <v>231</v>
      </c>
      <c r="I1983" t="s">
        <v>232</v>
      </c>
      <c r="J1983" t="s">
        <v>318</v>
      </c>
      <c r="K1983" t="s">
        <v>319</v>
      </c>
      <c r="L1983" t="n">
        <v>358</v>
      </c>
      <c r="M1983" t="n">
        <v>0.08</v>
      </c>
      <c r="N1983" t="n">
        <v>36.6</v>
      </c>
      <c r="O1983" t="s">
        <v>376</v>
      </c>
      <c r="P1983" t="s">
        <v>236</v>
      </c>
      <c r="Q1983" t="s">
        <v>237</v>
      </c>
      <c r="R1983" t="s">
        <v>231</v>
      </c>
      <c r="S1983" t="s">
        <v>232</v>
      </c>
    </row>
    <row r="1984" spans="1:19">
      <c r="A1984" s="1" t="n">
        <v>38077</v>
      </c>
      <c r="B1984" t="s">
        <v>375</v>
      </c>
      <c r="C1984" t="n">
        <v>58</v>
      </c>
      <c r="D1984" t="s">
        <v>228</v>
      </c>
      <c r="E1984" t="s">
        <v>36</v>
      </c>
      <c r="F1984" t="s">
        <v>229</v>
      </c>
      <c r="G1984" t="s">
        <v>230</v>
      </c>
      <c r="H1984" t="s">
        <v>231</v>
      </c>
      <c r="I1984" t="s">
        <v>232</v>
      </c>
      <c r="J1984" t="s">
        <v>318</v>
      </c>
      <c r="K1984" t="s">
        <v>319</v>
      </c>
      <c r="L1984" t="n">
        <v>334</v>
      </c>
      <c r="M1984" t="n">
        <v>0.07000000000000001</v>
      </c>
      <c r="N1984" t="n">
        <v>39.9</v>
      </c>
      <c r="O1984" t="s">
        <v>376</v>
      </c>
      <c r="P1984" t="s">
        <v>236</v>
      </c>
      <c r="Q1984" t="s">
        <v>237</v>
      </c>
      <c r="R1984" t="s">
        <v>231</v>
      </c>
      <c r="S1984" t="s">
        <v>232</v>
      </c>
    </row>
    <row r="1985" spans="1:19">
      <c r="A1985" s="1" t="n">
        <v>38077</v>
      </c>
      <c r="B1985" t="s">
        <v>379</v>
      </c>
      <c r="C1985" t="n">
        <v>1</v>
      </c>
      <c r="D1985" t="s">
        <v>228</v>
      </c>
      <c r="E1985" t="s">
        <v>36</v>
      </c>
      <c r="F1985" t="s">
        <v>229</v>
      </c>
      <c r="G1985" t="s">
        <v>230</v>
      </c>
      <c r="H1985" t="s">
        <v>231</v>
      </c>
      <c r="I1985" t="s">
        <v>232</v>
      </c>
      <c r="J1985" t="s">
        <v>261</v>
      </c>
      <c r="K1985" t="s">
        <v>262</v>
      </c>
      <c r="L1985" t="n">
        <v>258</v>
      </c>
      <c r="M1985" t="n">
        <v>0.06</v>
      </c>
      <c r="N1985" t="n">
        <v>36.7</v>
      </c>
      <c r="O1985" t="s">
        <v>379</v>
      </c>
      <c r="P1985" t="s">
        <v>270</v>
      </c>
      <c r="Q1985" t="s">
        <v>237</v>
      </c>
      <c r="R1985" t="s">
        <v>231</v>
      </c>
      <c r="S1985" t="s">
        <v>232</v>
      </c>
    </row>
    <row r="1986" spans="1:19">
      <c r="A1986" s="1" t="n">
        <v>38077</v>
      </c>
      <c r="B1986" t="s">
        <v>379</v>
      </c>
      <c r="C1986" t="n">
        <v>2</v>
      </c>
      <c r="D1986" t="s">
        <v>228</v>
      </c>
      <c r="E1986" t="s">
        <v>36</v>
      </c>
      <c r="F1986" t="s">
        <v>229</v>
      </c>
      <c r="G1986" t="s">
        <v>230</v>
      </c>
      <c r="H1986" t="s">
        <v>231</v>
      </c>
      <c r="I1986" t="s">
        <v>232</v>
      </c>
      <c r="J1986" t="s">
        <v>244</v>
      </c>
      <c r="K1986" t="s">
        <v>304</v>
      </c>
      <c r="L1986" t="n">
        <v>352</v>
      </c>
      <c r="M1986" t="n">
        <v>1.23</v>
      </c>
      <c r="N1986" t="n">
        <v>32.4</v>
      </c>
      <c r="O1986" t="s">
        <v>379</v>
      </c>
      <c r="P1986" t="s">
        <v>270</v>
      </c>
      <c r="Q1986" t="s">
        <v>237</v>
      </c>
      <c r="R1986" t="s">
        <v>231</v>
      </c>
      <c r="S1986" t="s">
        <v>232</v>
      </c>
    </row>
    <row r="1987" spans="1:19">
      <c r="A1987" s="1" t="n">
        <v>38077</v>
      </c>
      <c r="B1987" t="s">
        <v>379</v>
      </c>
      <c r="C1987" t="n">
        <v>3</v>
      </c>
      <c r="D1987" t="s">
        <v>228</v>
      </c>
      <c r="E1987" t="s">
        <v>36</v>
      </c>
      <c r="F1987" t="s">
        <v>229</v>
      </c>
      <c r="G1987" t="s">
        <v>230</v>
      </c>
      <c r="H1987" t="s">
        <v>231</v>
      </c>
      <c r="I1987" t="s">
        <v>232</v>
      </c>
      <c r="J1987" t="s">
        <v>318</v>
      </c>
      <c r="K1987" t="s">
        <v>319</v>
      </c>
      <c r="L1987" t="n">
        <v>451</v>
      </c>
      <c r="M1987" t="n">
        <v>0.04</v>
      </c>
      <c r="N1987" t="n">
        <v>38</v>
      </c>
      <c r="O1987" t="s">
        <v>379</v>
      </c>
      <c r="P1987" t="s">
        <v>270</v>
      </c>
      <c r="Q1987" t="s">
        <v>237</v>
      </c>
      <c r="R1987" t="s">
        <v>231</v>
      </c>
      <c r="S1987" t="s">
        <v>232</v>
      </c>
    </row>
    <row r="1988" spans="1:19">
      <c r="A1988" s="1" t="n">
        <v>38077</v>
      </c>
      <c r="B1988" t="s">
        <v>379</v>
      </c>
      <c r="C1988" t="n">
        <v>4</v>
      </c>
      <c r="D1988" t="s">
        <v>228</v>
      </c>
      <c r="E1988" t="s">
        <v>36</v>
      </c>
      <c r="F1988" t="s">
        <v>229</v>
      </c>
      <c r="G1988" t="s">
        <v>230</v>
      </c>
      <c r="H1988" t="s">
        <v>231</v>
      </c>
      <c r="I1988" t="s">
        <v>232</v>
      </c>
      <c r="J1988" t="s">
        <v>277</v>
      </c>
      <c r="K1988" t="s">
        <v>278</v>
      </c>
      <c r="L1988" t="n">
        <v>680</v>
      </c>
      <c r="M1988" t="n">
        <v>0.1</v>
      </c>
      <c r="N1988" t="n">
        <v>48.8</v>
      </c>
      <c r="O1988" t="s">
        <v>379</v>
      </c>
      <c r="P1988" t="s">
        <v>270</v>
      </c>
      <c r="Q1988" t="s">
        <v>237</v>
      </c>
      <c r="R1988" t="s">
        <v>231</v>
      </c>
      <c r="S1988" t="s">
        <v>232</v>
      </c>
    </row>
    <row r="1989" spans="1:19">
      <c r="A1989" s="1" t="n">
        <v>38107</v>
      </c>
      <c r="B1989" t="s">
        <v>375</v>
      </c>
      <c r="C1989" t="n">
        <v>50</v>
      </c>
      <c r="D1989" t="s">
        <v>228</v>
      </c>
      <c r="E1989" t="s">
        <v>36</v>
      </c>
      <c r="F1989" t="s">
        <v>229</v>
      </c>
      <c r="G1989" t="s">
        <v>230</v>
      </c>
      <c r="H1989" t="s">
        <v>231</v>
      </c>
      <c r="I1989" t="s">
        <v>232</v>
      </c>
      <c r="J1989" t="s">
        <v>267</v>
      </c>
      <c r="K1989" t="s">
        <v>268</v>
      </c>
      <c r="L1989" t="n">
        <v>210</v>
      </c>
      <c r="M1989" t="n">
        <v>0.24</v>
      </c>
      <c r="N1989" t="n">
        <v>16.3</v>
      </c>
      <c r="O1989" t="s">
        <v>376</v>
      </c>
      <c r="P1989" t="s">
        <v>236</v>
      </c>
      <c r="Q1989" t="s">
        <v>237</v>
      </c>
      <c r="R1989" t="s">
        <v>231</v>
      </c>
      <c r="S1989" t="s">
        <v>232</v>
      </c>
    </row>
    <row r="1990" spans="1:19">
      <c r="A1990" s="1" t="n">
        <v>38107</v>
      </c>
      <c r="B1990" t="s">
        <v>375</v>
      </c>
      <c r="C1990" t="n">
        <v>51</v>
      </c>
      <c r="D1990" t="s">
        <v>228</v>
      </c>
      <c r="E1990" t="s">
        <v>36</v>
      </c>
      <c r="F1990" t="s">
        <v>229</v>
      </c>
      <c r="G1990" t="s">
        <v>230</v>
      </c>
      <c r="H1990" t="s">
        <v>231</v>
      </c>
      <c r="I1990" t="s">
        <v>232</v>
      </c>
      <c r="J1990" t="s">
        <v>233</v>
      </c>
      <c r="K1990" t="s">
        <v>234</v>
      </c>
      <c r="L1990" t="n">
        <v>300</v>
      </c>
      <c r="M1990" t="n">
        <v>0.09</v>
      </c>
      <c r="N1990" t="n">
        <v>33.8</v>
      </c>
      <c r="O1990" t="s">
        <v>376</v>
      </c>
      <c r="P1990" t="s">
        <v>236</v>
      </c>
      <c r="Q1990" t="s">
        <v>237</v>
      </c>
      <c r="R1990" t="s">
        <v>231</v>
      </c>
      <c r="S1990" t="s">
        <v>232</v>
      </c>
    </row>
    <row r="1991" spans="1:19">
      <c r="A1991" s="1" t="n">
        <v>38107</v>
      </c>
      <c r="B1991" t="s">
        <v>375</v>
      </c>
      <c r="C1991" t="n">
        <v>52</v>
      </c>
      <c r="D1991" t="s">
        <v>228</v>
      </c>
      <c r="E1991" t="s">
        <v>36</v>
      </c>
      <c r="F1991" t="s">
        <v>229</v>
      </c>
      <c r="G1991" t="s">
        <v>230</v>
      </c>
      <c r="H1991" t="s">
        <v>231</v>
      </c>
      <c r="I1991" t="s">
        <v>232</v>
      </c>
      <c r="J1991" t="s">
        <v>233</v>
      </c>
      <c r="K1991" t="s">
        <v>234</v>
      </c>
      <c r="L1991" t="n">
        <v>147</v>
      </c>
      <c r="M1991" t="n">
        <v>0.09</v>
      </c>
      <c r="N1991" t="n">
        <v>33.9</v>
      </c>
      <c r="O1991" t="s">
        <v>376</v>
      </c>
      <c r="P1991" t="s">
        <v>236</v>
      </c>
      <c r="Q1991" t="s">
        <v>237</v>
      </c>
      <c r="R1991" t="s">
        <v>231</v>
      </c>
      <c r="S1991" t="s">
        <v>232</v>
      </c>
    </row>
    <row r="1992" spans="1:19">
      <c r="A1992" s="1" t="n">
        <v>38107</v>
      </c>
      <c r="B1992" t="s">
        <v>375</v>
      </c>
      <c r="C1992" t="n">
        <v>53</v>
      </c>
      <c r="D1992" t="s">
        <v>228</v>
      </c>
      <c r="E1992" t="s">
        <v>36</v>
      </c>
      <c r="F1992" t="s">
        <v>229</v>
      </c>
      <c r="G1992" t="s">
        <v>230</v>
      </c>
      <c r="H1992" t="s">
        <v>231</v>
      </c>
      <c r="I1992" t="s">
        <v>232</v>
      </c>
      <c r="J1992" t="s">
        <v>318</v>
      </c>
      <c r="K1992" t="s">
        <v>319</v>
      </c>
      <c r="L1992" t="n">
        <v>397</v>
      </c>
      <c r="M1992" t="n">
        <v>0.07000000000000001</v>
      </c>
      <c r="N1992" t="n">
        <v>39.2</v>
      </c>
      <c r="O1992" t="s">
        <v>376</v>
      </c>
      <c r="P1992" t="s">
        <v>236</v>
      </c>
      <c r="Q1992" t="s">
        <v>237</v>
      </c>
      <c r="R1992" t="s">
        <v>231</v>
      </c>
      <c r="S1992" t="s">
        <v>232</v>
      </c>
    </row>
    <row r="1993" spans="1:19">
      <c r="A1993" s="1" t="n">
        <v>38107</v>
      </c>
      <c r="B1993" t="s">
        <v>375</v>
      </c>
      <c r="C1993" t="n">
        <v>54</v>
      </c>
      <c r="D1993" t="s">
        <v>228</v>
      </c>
      <c r="E1993" t="s">
        <v>36</v>
      </c>
      <c r="F1993" t="s">
        <v>229</v>
      </c>
      <c r="G1993" t="s">
        <v>230</v>
      </c>
      <c r="H1993" t="s">
        <v>231</v>
      </c>
      <c r="I1993" t="s">
        <v>232</v>
      </c>
      <c r="J1993" t="s">
        <v>318</v>
      </c>
      <c r="K1993" t="s">
        <v>319</v>
      </c>
      <c r="L1993" t="n">
        <v>342</v>
      </c>
      <c r="M1993" t="n">
        <v>0.03</v>
      </c>
      <c r="N1993" t="n">
        <v>39.9</v>
      </c>
      <c r="O1993" t="s">
        <v>376</v>
      </c>
      <c r="P1993" t="s">
        <v>236</v>
      </c>
      <c r="Q1993" t="s">
        <v>237</v>
      </c>
      <c r="R1993" t="s">
        <v>231</v>
      </c>
      <c r="S1993" t="s">
        <v>232</v>
      </c>
    </row>
    <row r="1994" spans="1:19">
      <c r="A1994" s="1" t="n">
        <v>38107</v>
      </c>
      <c r="B1994" t="s">
        <v>379</v>
      </c>
      <c r="C1994" t="n">
        <v>1</v>
      </c>
      <c r="D1994" t="s">
        <v>228</v>
      </c>
      <c r="E1994" t="s">
        <v>36</v>
      </c>
      <c r="F1994" t="s">
        <v>229</v>
      </c>
      <c r="G1994" t="s">
        <v>230</v>
      </c>
      <c r="H1994" t="s">
        <v>231</v>
      </c>
      <c r="I1994" t="s">
        <v>232</v>
      </c>
      <c r="J1994" t="s">
        <v>233</v>
      </c>
      <c r="K1994" t="s">
        <v>234</v>
      </c>
      <c r="L1994" t="n">
        <v>349</v>
      </c>
      <c r="M1994" t="n">
        <v>0.22</v>
      </c>
      <c r="N1994" t="n">
        <v>20.2</v>
      </c>
      <c r="O1994" t="s">
        <v>379</v>
      </c>
      <c r="P1994" t="s">
        <v>270</v>
      </c>
      <c r="Q1994" t="s">
        <v>237</v>
      </c>
      <c r="R1994" t="s">
        <v>231</v>
      </c>
      <c r="S1994" t="s">
        <v>232</v>
      </c>
    </row>
    <row r="1995" spans="1:19">
      <c r="A1995" s="1" t="n">
        <v>38107</v>
      </c>
      <c r="B1995" t="s">
        <v>379</v>
      </c>
      <c r="C1995" t="n">
        <v>2</v>
      </c>
      <c r="D1995" t="s">
        <v>228</v>
      </c>
      <c r="E1995" t="s">
        <v>36</v>
      </c>
      <c r="F1995" t="s">
        <v>229</v>
      </c>
      <c r="G1995" t="s">
        <v>230</v>
      </c>
      <c r="H1995" t="s">
        <v>231</v>
      </c>
      <c r="I1995" t="s">
        <v>232</v>
      </c>
      <c r="J1995" t="s">
        <v>292</v>
      </c>
      <c r="K1995" t="s">
        <v>293</v>
      </c>
      <c r="L1995" t="n">
        <v>312</v>
      </c>
      <c r="M1995" t="n">
        <v>0.06</v>
      </c>
      <c r="N1995" t="n">
        <v>41.6</v>
      </c>
      <c r="O1995" t="s">
        <v>379</v>
      </c>
      <c r="P1995" t="s">
        <v>270</v>
      </c>
      <c r="Q1995" t="s">
        <v>237</v>
      </c>
      <c r="R1995" t="s">
        <v>231</v>
      </c>
      <c r="S1995" t="s">
        <v>232</v>
      </c>
    </row>
    <row r="1996" spans="1:19">
      <c r="A1996" s="1" t="n">
        <v>38107</v>
      </c>
      <c r="B1996" t="s">
        <v>379</v>
      </c>
      <c r="C1996" t="n">
        <v>3</v>
      </c>
      <c r="D1996" t="s">
        <v>228</v>
      </c>
      <c r="E1996" t="s">
        <v>36</v>
      </c>
      <c r="F1996" t="s">
        <v>229</v>
      </c>
      <c r="G1996" t="s">
        <v>230</v>
      </c>
      <c r="H1996" t="s">
        <v>231</v>
      </c>
      <c r="I1996" t="s">
        <v>232</v>
      </c>
      <c r="J1996" t="s">
        <v>292</v>
      </c>
      <c r="K1996" t="s">
        <v>293</v>
      </c>
      <c r="L1996" t="n">
        <v>340</v>
      </c>
      <c r="M1996" t="n">
        <v>0.08</v>
      </c>
      <c r="N1996" t="n">
        <v>36.8</v>
      </c>
      <c r="O1996" t="s">
        <v>379</v>
      </c>
      <c r="P1996" t="s">
        <v>270</v>
      </c>
      <c r="Q1996" t="s">
        <v>237</v>
      </c>
      <c r="R1996" t="s">
        <v>231</v>
      </c>
      <c r="S1996" t="s">
        <v>232</v>
      </c>
    </row>
    <row r="1997" spans="1:19">
      <c r="A1997" s="1" t="n">
        <v>38107</v>
      </c>
      <c r="B1997" t="s">
        <v>379</v>
      </c>
      <c r="C1997" t="n">
        <v>4</v>
      </c>
      <c r="D1997" t="s">
        <v>228</v>
      </c>
      <c r="E1997" t="s">
        <v>36</v>
      </c>
      <c r="F1997" t="s">
        <v>229</v>
      </c>
      <c r="G1997" t="s">
        <v>230</v>
      </c>
      <c r="H1997" t="s">
        <v>231</v>
      </c>
      <c r="I1997" t="s">
        <v>232</v>
      </c>
      <c r="J1997" t="s">
        <v>233</v>
      </c>
      <c r="K1997" t="s">
        <v>234</v>
      </c>
      <c r="L1997" t="n">
        <v>334</v>
      </c>
      <c r="M1997" t="n">
        <v>0.21</v>
      </c>
      <c r="N1997" t="n">
        <v>20.2</v>
      </c>
      <c r="O1997" t="s">
        <v>379</v>
      </c>
      <c r="P1997" t="s">
        <v>270</v>
      </c>
      <c r="Q1997" t="s">
        <v>237</v>
      </c>
      <c r="R1997" t="s">
        <v>231</v>
      </c>
      <c r="S1997" t="s">
        <v>232</v>
      </c>
    </row>
    <row r="1998" spans="1:19">
      <c r="A1998" s="1" t="n">
        <v>38107</v>
      </c>
      <c r="B1998" t="s">
        <v>379</v>
      </c>
      <c r="C1998" t="n">
        <v>5</v>
      </c>
      <c r="D1998" t="s">
        <v>228</v>
      </c>
      <c r="E1998" t="s">
        <v>36</v>
      </c>
      <c r="F1998" t="s">
        <v>229</v>
      </c>
      <c r="G1998" t="s">
        <v>230</v>
      </c>
      <c r="H1998" t="s">
        <v>231</v>
      </c>
      <c r="I1998" t="s">
        <v>232</v>
      </c>
      <c r="J1998" t="s">
        <v>391</v>
      </c>
      <c r="K1998" t="s">
        <v>346</v>
      </c>
      <c r="L1998" t="n">
        <v>149</v>
      </c>
      <c r="M1998" t="n">
        <v>2.04</v>
      </c>
      <c r="N1998" t="n">
        <v>33.2</v>
      </c>
      <c r="O1998" t="s">
        <v>379</v>
      </c>
      <c r="P1998" t="s">
        <v>270</v>
      </c>
      <c r="Q1998" t="s">
        <v>237</v>
      </c>
      <c r="R1998" t="s">
        <v>231</v>
      </c>
      <c r="S1998" t="s">
        <v>232</v>
      </c>
    </row>
    <row r="1999" spans="1:19">
      <c r="A1999" s="1" t="n">
        <v>38107</v>
      </c>
      <c r="B1999" t="s">
        <v>379</v>
      </c>
      <c r="C1999" t="n">
        <v>6</v>
      </c>
      <c r="D1999" t="s">
        <v>228</v>
      </c>
      <c r="E1999" t="s">
        <v>36</v>
      </c>
      <c r="F1999" t="s">
        <v>229</v>
      </c>
      <c r="G1999" t="s">
        <v>230</v>
      </c>
      <c r="H1999" t="s">
        <v>231</v>
      </c>
      <c r="I1999" t="s">
        <v>232</v>
      </c>
      <c r="J1999" t="s">
        <v>367</v>
      </c>
      <c r="K1999" t="s">
        <v>368</v>
      </c>
      <c r="L1999" t="n">
        <v>876</v>
      </c>
      <c r="M1999" t="n">
        <v>0.85</v>
      </c>
      <c r="N1999" t="n">
        <v>39.5</v>
      </c>
      <c r="O1999" t="s">
        <v>379</v>
      </c>
      <c r="P1999" t="s">
        <v>270</v>
      </c>
      <c r="Q1999" t="s">
        <v>237</v>
      </c>
      <c r="R1999" t="s">
        <v>231</v>
      </c>
      <c r="S1999" t="s">
        <v>232</v>
      </c>
    </row>
    <row r="2000" spans="1:19">
      <c r="A2000" s="1" t="n">
        <v>38107</v>
      </c>
      <c r="B2000" t="s">
        <v>379</v>
      </c>
      <c r="C2000" t="n">
        <v>7</v>
      </c>
      <c r="D2000" t="s">
        <v>228</v>
      </c>
      <c r="E2000" t="s">
        <v>36</v>
      </c>
      <c r="F2000" t="s">
        <v>229</v>
      </c>
      <c r="G2000" t="s">
        <v>230</v>
      </c>
      <c r="H2000" t="s">
        <v>231</v>
      </c>
      <c r="I2000" t="s">
        <v>232</v>
      </c>
      <c r="J2000" t="s">
        <v>233</v>
      </c>
      <c r="K2000" t="s">
        <v>234</v>
      </c>
      <c r="L2000" t="n">
        <v>172</v>
      </c>
      <c r="M2000" t="n">
        <v>0.22</v>
      </c>
      <c r="N2000" t="n">
        <v>20.2</v>
      </c>
      <c r="O2000" t="s">
        <v>379</v>
      </c>
      <c r="P2000" t="s">
        <v>270</v>
      </c>
      <c r="Q2000" t="s">
        <v>237</v>
      </c>
      <c r="R2000" t="s">
        <v>231</v>
      </c>
      <c r="S2000" t="s">
        <v>232</v>
      </c>
    </row>
    <row r="2001" spans="1:19">
      <c r="A2001" s="1" t="n">
        <v>38107</v>
      </c>
      <c r="B2001" t="s">
        <v>379</v>
      </c>
      <c r="C2001" t="n">
        <v>8</v>
      </c>
      <c r="D2001" t="s">
        <v>228</v>
      </c>
      <c r="E2001" t="s">
        <v>36</v>
      </c>
      <c r="F2001" t="s">
        <v>229</v>
      </c>
      <c r="G2001" t="s">
        <v>230</v>
      </c>
      <c r="H2001" t="s">
        <v>231</v>
      </c>
      <c r="I2001" t="s">
        <v>232</v>
      </c>
      <c r="J2001" t="s">
        <v>292</v>
      </c>
      <c r="K2001" t="s">
        <v>293</v>
      </c>
      <c r="L2001" t="n">
        <v>300</v>
      </c>
      <c r="M2001" t="n">
        <v>0.06</v>
      </c>
      <c r="N2001" t="n">
        <v>41.5</v>
      </c>
      <c r="O2001" t="s">
        <v>379</v>
      </c>
      <c r="P2001" t="s">
        <v>270</v>
      </c>
      <c r="Q2001" t="s">
        <v>237</v>
      </c>
      <c r="R2001" t="s">
        <v>231</v>
      </c>
      <c r="S2001" t="s">
        <v>232</v>
      </c>
    </row>
    <row r="2002" spans="1:19">
      <c r="A2002" s="1" t="n">
        <v>38138</v>
      </c>
      <c r="B2002" t="s">
        <v>375</v>
      </c>
      <c r="C2002" t="n">
        <v>54</v>
      </c>
      <c r="D2002" t="s">
        <v>228</v>
      </c>
      <c r="E2002" t="s">
        <v>36</v>
      </c>
      <c r="F2002" t="s">
        <v>229</v>
      </c>
      <c r="G2002" t="s">
        <v>230</v>
      </c>
      <c r="H2002" t="s">
        <v>231</v>
      </c>
      <c r="I2002" t="s">
        <v>232</v>
      </c>
      <c r="J2002" t="s">
        <v>233</v>
      </c>
      <c r="K2002" t="s">
        <v>234</v>
      </c>
      <c r="L2002" t="n">
        <v>490</v>
      </c>
      <c r="M2002" t="n">
        <v>0.09</v>
      </c>
      <c r="N2002" t="n">
        <v>33.8</v>
      </c>
      <c r="O2002" t="s">
        <v>376</v>
      </c>
      <c r="P2002" t="s">
        <v>236</v>
      </c>
      <c r="Q2002" t="s">
        <v>237</v>
      </c>
      <c r="R2002" t="s">
        <v>231</v>
      </c>
      <c r="S2002" t="s">
        <v>232</v>
      </c>
    </row>
    <row r="2003" spans="1:19">
      <c r="A2003" s="1" t="n">
        <v>38138</v>
      </c>
      <c r="B2003" t="s">
        <v>375</v>
      </c>
      <c r="C2003" t="n">
        <v>55</v>
      </c>
      <c r="D2003" t="s">
        <v>228</v>
      </c>
      <c r="E2003" t="s">
        <v>36</v>
      </c>
      <c r="F2003" t="s">
        <v>229</v>
      </c>
      <c r="G2003" t="s">
        <v>230</v>
      </c>
      <c r="H2003" t="s">
        <v>231</v>
      </c>
      <c r="I2003" t="s">
        <v>232</v>
      </c>
      <c r="J2003" t="s">
        <v>267</v>
      </c>
      <c r="K2003" t="s">
        <v>268</v>
      </c>
      <c r="L2003" t="n">
        <v>204</v>
      </c>
      <c r="M2003" t="n">
        <v>0.24</v>
      </c>
      <c r="N2003" t="n">
        <v>16.2</v>
      </c>
      <c r="O2003" t="s">
        <v>376</v>
      </c>
      <c r="P2003" t="s">
        <v>236</v>
      </c>
      <c r="Q2003" t="s">
        <v>237</v>
      </c>
      <c r="R2003" t="s">
        <v>231</v>
      </c>
      <c r="S2003" t="s">
        <v>232</v>
      </c>
    </row>
    <row r="2004" spans="1:19">
      <c r="A2004" s="1" t="n">
        <v>38138</v>
      </c>
      <c r="B2004" t="s">
        <v>375</v>
      </c>
      <c r="C2004" t="n">
        <v>56</v>
      </c>
      <c r="D2004" t="s">
        <v>228</v>
      </c>
      <c r="E2004" t="s">
        <v>36</v>
      </c>
      <c r="F2004" t="s">
        <v>229</v>
      </c>
      <c r="G2004" t="s">
        <v>230</v>
      </c>
      <c r="H2004" t="s">
        <v>231</v>
      </c>
      <c r="I2004" t="s">
        <v>232</v>
      </c>
      <c r="J2004" t="s">
        <v>233</v>
      </c>
      <c r="K2004" t="s">
        <v>234</v>
      </c>
      <c r="L2004" t="n">
        <v>447</v>
      </c>
      <c r="M2004" t="n">
        <v>0.09</v>
      </c>
      <c r="N2004" t="n">
        <v>33.8</v>
      </c>
      <c r="O2004" t="s">
        <v>376</v>
      </c>
      <c r="P2004" t="s">
        <v>236</v>
      </c>
      <c r="Q2004" t="s">
        <v>237</v>
      </c>
      <c r="R2004" t="s">
        <v>231</v>
      </c>
      <c r="S2004" t="s">
        <v>232</v>
      </c>
    </row>
    <row r="2005" spans="1:19">
      <c r="A2005" s="1" t="n">
        <v>38138</v>
      </c>
      <c r="B2005" t="s">
        <v>375</v>
      </c>
      <c r="C2005" t="n">
        <v>57</v>
      </c>
      <c r="D2005" t="s">
        <v>228</v>
      </c>
      <c r="E2005" t="s">
        <v>36</v>
      </c>
      <c r="F2005" t="s">
        <v>229</v>
      </c>
      <c r="G2005" t="s">
        <v>230</v>
      </c>
      <c r="H2005" t="s">
        <v>231</v>
      </c>
      <c r="I2005" t="s">
        <v>232</v>
      </c>
      <c r="J2005" t="s">
        <v>233</v>
      </c>
      <c r="K2005" t="s">
        <v>234</v>
      </c>
      <c r="L2005" t="n">
        <v>150</v>
      </c>
      <c r="M2005" t="n">
        <v>0.09</v>
      </c>
      <c r="N2005" t="n">
        <v>33.8</v>
      </c>
      <c r="O2005" t="s">
        <v>376</v>
      </c>
      <c r="P2005" t="s">
        <v>236</v>
      </c>
      <c r="Q2005" t="s">
        <v>237</v>
      </c>
      <c r="R2005" t="s">
        <v>231</v>
      </c>
      <c r="S2005" t="s">
        <v>232</v>
      </c>
    </row>
    <row r="2006" spans="1:19">
      <c r="A2006" s="1" t="n">
        <v>38138</v>
      </c>
      <c r="B2006" t="s">
        <v>375</v>
      </c>
      <c r="C2006" t="n">
        <v>58</v>
      </c>
      <c r="D2006" t="s">
        <v>228</v>
      </c>
      <c r="E2006" t="s">
        <v>36</v>
      </c>
      <c r="F2006" t="s">
        <v>229</v>
      </c>
      <c r="G2006" t="s">
        <v>230</v>
      </c>
      <c r="H2006" t="s">
        <v>231</v>
      </c>
      <c r="I2006" t="s">
        <v>232</v>
      </c>
      <c r="J2006" t="s">
        <v>233</v>
      </c>
      <c r="K2006" t="s">
        <v>234</v>
      </c>
      <c r="L2006" t="n">
        <v>111</v>
      </c>
      <c r="M2006" t="n">
        <v>0.2</v>
      </c>
      <c r="N2006" t="n">
        <v>20.4</v>
      </c>
      <c r="O2006" t="s">
        <v>376</v>
      </c>
      <c r="P2006" t="s">
        <v>236</v>
      </c>
      <c r="Q2006" t="s">
        <v>237</v>
      </c>
      <c r="R2006" t="s">
        <v>231</v>
      </c>
      <c r="S2006" t="s">
        <v>232</v>
      </c>
    </row>
    <row r="2007" spans="1:19">
      <c r="A2007" s="1" t="n">
        <v>38138</v>
      </c>
      <c r="B2007" t="s">
        <v>375</v>
      </c>
      <c r="C2007" t="n">
        <v>73</v>
      </c>
      <c r="D2007" t="s">
        <v>392</v>
      </c>
      <c r="E2007" t="s">
        <v>393</v>
      </c>
      <c r="F2007" t="s">
        <v>229</v>
      </c>
      <c r="G2007" t="s">
        <v>230</v>
      </c>
      <c r="H2007" t="s">
        <v>231</v>
      </c>
      <c r="I2007" t="s">
        <v>232</v>
      </c>
      <c r="J2007" t="s">
        <v>246</v>
      </c>
      <c r="K2007" t="s">
        <v>247</v>
      </c>
      <c r="L2007" t="n">
        <v>50</v>
      </c>
      <c r="M2007" t="n">
        <v>0</v>
      </c>
      <c r="N2007" t="n">
        <v>0</v>
      </c>
      <c r="O2007" t="s">
        <v>376</v>
      </c>
      <c r="P2007" t="s">
        <v>236</v>
      </c>
      <c r="Q2007" t="s">
        <v>237</v>
      </c>
      <c r="R2007" t="s">
        <v>231</v>
      </c>
      <c r="S2007" t="s">
        <v>232</v>
      </c>
    </row>
    <row r="2008" spans="1:19">
      <c r="A2008" s="1" t="n">
        <v>38138</v>
      </c>
      <c r="B2008" t="s">
        <v>375</v>
      </c>
      <c r="C2008" t="n">
        <v>81</v>
      </c>
      <c r="D2008" t="s">
        <v>394</v>
      </c>
      <c r="E2008" t="s">
        <v>395</v>
      </c>
      <c r="F2008" t="s">
        <v>229</v>
      </c>
      <c r="G2008" t="s">
        <v>230</v>
      </c>
      <c r="H2008" t="s">
        <v>231</v>
      </c>
      <c r="I2008" t="s">
        <v>232</v>
      </c>
      <c r="J2008" t="s">
        <v>246</v>
      </c>
      <c r="K2008" t="s">
        <v>247</v>
      </c>
      <c r="L2008" t="n">
        <v>1</v>
      </c>
      <c r="M2008" t="n">
        <v>0</v>
      </c>
      <c r="N2008" t="n">
        <v>0</v>
      </c>
    </row>
    <row r="2009" spans="1:19">
      <c r="A2009" s="1" t="n">
        <v>38138</v>
      </c>
      <c r="B2009" t="s">
        <v>380</v>
      </c>
      <c r="C2009" t="n">
        <v>1</v>
      </c>
      <c r="D2009" t="s">
        <v>288</v>
      </c>
      <c r="E2009" t="s">
        <v>289</v>
      </c>
      <c r="F2009" t="s">
        <v>229</v>
      </c>
      <c r="G2009" t="s">
        <v>230</v>
      </c>
      <c r="H2009" t="s">
        <v>231</v>
      </c>
      <c r="I2009" t="s">
        <v>232</v>
      </c>
      <c r="J2009" t="s">
        <v>358</v>
      </c>
      <c r="K2009" t="s">
        <v>359</v>
      </c>
      <c r="L2009" t="n">
        <v>306</v>
      </c>
      <c r="M2009" t="n">
        <v>0</v>
      </c>
      <c r="N2009" t="n">
        <v>0</v>
      </c>
    </row>
    <row r="2010" spans="1:19">
      <c r="A2010" s="1" t="n">
        <v>38138</v>
      </c>
      <c r="B2010" t="s">
        <v>380</v>
      </c>
      <c r="C2010" t="n">
        <v>2</v>
      </c>
      <c r="D2010" t="s">
        <v>288</v>
      </c>
      <c r="E2010" t="s">
        <v>289</v>
      </c>
      <c r="F2010" t="s">
        <v>229</v>
      </c>
      <c r="G2010" t="s">
        <v>230</v>
      </c>
      <c r="H2010" t="s">
        <v>231</v>
      </c>
      <c r="I2010" t="s">
        <v>232</v>
      </c>
      <c r="J2010" t="s">
        <v>371</v>
      </c>
      <c r="K2010" t="s">
        <v>372</v>
      </c>
      <c r="L2010" t="n">
        <v>52</v>
      </c>
      <c r="M2010" t="n">
        <v>0</v>
      </c>
      <c r="N2010" t="n">
        <v>0</v>
      </c>
    </row>
    <row r="2011" spans="1:19">
      <c r="A2011" s="1" t="n">
        <v>38138</v>
      </c>
      <c r="B2011" t="s">
        <v>380</v>
      </c>
      <c r="C2011" t="n">
        <v>3</v>
      </c>
      <c r="D2011" t="s">
        <v>238</v>
      </c>
      <c r="E2011" t="s">
        <v>239</v>
      </c>
      <c r="F2011" t="s">
        <v>229</v>
      </c>
      <c r="G2011" t="s">
        <v>230</v>
      </c>
      <c r="H2011" t="s">
        <v>231</v>
      </c>
      <c r="I2011" t="s">
        <v>232</v>
      </c>
      <c r="J2011" t="s">
        <v>371</v>
      </c>
      <c r="K2011" t="s">
        <v>372</v>
      </c>
      <c r="L2011" t="n">
        <v>210</v>
      </c>
      <c r="M2011" t="n">
        <v>0</v>
      </c>
      <c r="N2011" t="n">
        <v>0</v>
      </c>
    </row>
    <row r="2012" spans="1:19">
      <c r="A2012" s="1" t="n">
        <v>38138</v>
      </c>
      <c r="B2012" t="s">
        <v>379</v>
      </c>
      <c r="C2012" t="n">
        <v>1</v>
      </c>
      <c r="D2012" t="s">
        <v>228</v>
      </c>
      <c r="E2012" t="s">
        <v>36</v>
      </c>
      <c r="F2012" t="s">
        <v>229</v>
      </c>
      <c r="G2012" t="s">
        <v>230</v>
      </c>
      <c r="H2012" t="s">
        <v>231</v>
      </c>
      <c r="I2012" t="s">
        <v>232</v>
      </c>
      <c r="J2012" t="s">
        <v>244</v>
      </c>
      <c r="K2012" t="s">
        <v>304</v>
      </c>
      <c r="L2012" t="n">
        <v>723</v>
      </c>
      <c r="M2012" t="n">
        <v>1.22</v>
      </c>
      <c r="N2012" t="n">
        <v>32.9</v>
      </c>
      <c r="O2012" t="s">
        <v>379</v>
      </c>
      <c r="P2012" t="s">
        <v>270</v>
      </c>
      <c r="Q2012" t="s">
        <v>237</v>
      </c>
      <c r="R2012" t="s">
        <v>231</v>
      </c>
      <c r="S2012" t="s">
        <v>232</v>
      </c>
    </row>
    <row r="2013" spans="1:19">
      <c r="A2013" s="1" t="n">
        <v>38138</v>
      </c>
      <c r="B2013" t="s">
        <v>379</v>
      </c>
      <c r="C2013" t="n">
        <v>2</v>
      </c>
      <c r="D2013" t="s">
        <v>228</v>
      </c>
      <c r="E2013" t="s">
        <v>36</v>
      </c>
      <c r="F2013" t="s">
        <v>229</v>
      </c>
      <c r="G2013" t="s">
        <v>230</v>
      </c>
      <c r="H2013" t="s">
        <v>231</v>
      </c>
      <c r="I2013" t="s">
        <v>232</v>
      </c>
      <c r="J2013" t="s">
        <v>277</v>
      </c>
      <c r="K2013" t="s">
        <v>278</v>
      </c>
      <c r="L2013" t="n">
        <v>614</v>
      </c>
      <c r="M2013" t="n">
        <v>0.09</v>
      </c>
      <c r="N2013" t="n">
        <v>49.2</v>
      </c>
      <c r="O2013" t="s">
        <v>379</v>
      </c>
      <c r="P2013" t="s">
        <v>270</v>
      </c>
      <c r="Q2013" t="s">
        <v>237</v>
      </c>
      <c r="R2013" t="s">
        <v>231</v>
      </c>
      <c r="S2013" t="s">
        <v>232</v>
      </c>
    </row>
    <row r="2014" spans="1:19">
      <c r="A2014" s="1" t="n">
        <v>38138</v>
      </c>
      <c r="B2014" t="s">
        <v>379</v>
      </c>
      <c r="C2014" t="n">
        <v>3</v>
      </c>
      <c r="D2014" t="s">
        <v>396</v>
      </c>
      <c r="E2014" t="s">
        <v>397</v>
      </c>
      <c r="F2014" t="s">
        <v>229</v>
      </c>
      <c r="G2014" t="s">
        <v>230</v>
      </c>
      <c r="H2014" t="s">
        <v>231</v>
      </c>
      <c r="I2014" t="s">
        <v>232</v>
      </c>
      <c r="J2014" t="s">
        <v>246</v>
      </c>
      <c r="K2014" t="s">
        <v>247</v>
      </c>
      <c r="L2014" t="n">
        <v>228</v>
      </c>
      <c r="M2014" t="n">
        <v>0</v>
      </c>
      <c r="N2014" t="n">
        <v>0</v>
      </c>
    </row>
    <row r="2015" spans="1:19">
      <c r="A2015" s="1" t="n">
        <v>38168</v>
      </c>
      <c r="B2015" t="s">
        <v>375</v>
      </c>
      <c r="C2015" t="n">
        <v>61</v>
      </c>
      <c r="D2015" t="s">
        <v>228</v>
      </c>
      <c r="E2015" t="s">
        <v>36</v>
      </c>
      <c r="F2015" t="s">
        <v>229</v>
      </c>
      <c r="G2015" t="s">
        <v>230</v>
      </c>
      <c r="H2015" t="s">
        <v>231</v>
      </c>
      <c r="I2015" t="s">
        <v>232</v>
      </c>
      <c r="J2015" t="s">
        <v>318</v>
      </c>
      <c r="K2015" t="s">
        <v>319</v>
      </c>
      <c r="L2015" t="n">
        <v>253</v>
      </c>
      <c r="M2015" t="n">
        <v>0.03</v>
      </c>
      <c r="N2015" t="n">
        <v>39.4</v>
      </c>
      <c r="O2015" t="s">
        <v>376</v>
      </c>
      <c r="P2015" t="s">
        <v>236</v>
      </c>
      <c r="Q2015" t="s">
        <v>237</v>
      </c>
      <c r="R2015" t="s">
        <v>231</v>
      </c>
      <c r="S2015" t="s">
        <v>232</v>
      </c>
    </row>
    <row r="2016" spans="1:19">
      <c r="A2016" s="1" t="n">
        <v>38168</v>
      </c>
      <c r="B2016" t="s">
        <v>375</v>
      </c>
      <c r="C2016" t="n">
        <v>62</v>
      </c>
      <c r="D2016" t="s">
        <v>228</v>
      </c>
      <c r="E2016" t="s">
        <v>36</v>
      </c>
      <c r="F2016" t="s">
        <v>229</v>
      </c>
      <c r="G2016" t="s">
        <v>230</v>
      </c>
      <c r="H2016" t="s">
        <v>231</v>
      </c>
      <c r="I2016" t="s">
        <v>232</v>
      </c>
      <c r="J2016" t="s">
        <v>233</v>
      </c>
      <c r="K2016" t="s">
        <v>234</v>
      </c>
      <c r="L2016" t="n">
        <v>338</v>
      </c>
      <c r="M2016" t="n">
        <v>0.09</v>
      </c>
      <c r="N2016" t="n">
        <v>33.9</v>
      </c>
      <c r="O2016" t="s">
        <v>376</v>
      </c>
      <c r="P2016" t="s">
        <v>236</v>
      </c>
      <c r="Q2016" t="s">
        <v>237</v>
      </c>
      <c r="R2016" t="s">
        <v>231</v>
      </c>
      <c r="S2016" t="s">
        <v>232</v>
      </c>
    </row>
    <row r="2017" spans="1:19">
      <c r="A2017" s="1" t="n">
        <v>38168</v>
      </c>
      <c r="B2017" t="s">
        <v>375</v>
      </c>
      <c r="C2017" t="n">
        <v>63</v>
      </c>
      <c r="D2017" t="s">
        <v>228</v>
      </c>
      <c r="E2017" t="s">
        <v>36</v>
      </c>
      <c r="F2017" t="s">
        <v>229</v>
      </c>
      <c r="G2017" t="s">
        <v>230</v>
      </c>
      <c r="H2017" t="s">
        <v>231</v>
      </c>
      <c r="I2017" t="s">
        <v>232</v>
      </c>
      <c r="J2017" t="s">
        <v>267</v>
      </c>
      <c r="K2017" t="s">
        <v>268</v>
      </c>
      <c r="L2017" t="n">
        <v>200</v>
      </c>
      <c r="M2017" t="n">
        <v>0.09</v>
      </c>
      <c r="N2017" t="n">
        <v>30.8</v>
      </c>
      <c r="O2017" t="s">
        <v>376</v>
      </c>
      <c r="P2017" t="s">
        <v>236</v>
      </c>
      <c r="Q2017" t="s">
        <v>237</v>
      </c>
      <c r="R2017" t="s">
        <v>231</v>
      </c>
      <c r="S2017" t="s">
        <v>232</v>
      </c>
    </row>
    <row r="2018" spans="1:19">
      <c r="A2018" s="1" t="n">
        <v>38168</v>
      </c>
      <c r="B2018" t="s">
        <v>375</v>
      </c>
      <c r="C2018" t="n">
        <v>64</v>
      </c>
      <c r="D2018" t="s">
        <v>228</v>
      </c>
      <c r="E2018" t="s">
        <v>36</v>
      </c>
      <c r="F2018" t="s">
        <v>229</v>
      </c>
      <c r="G2018" t="s">
        <v>230</v>
      </c>
      <c r="H2018" t="s">
        <v>231</v>
      </c>
      <c r="I2018" t="s">
        <v>232</v>
      </c>
      <c r="J2018" t="s">
        <v>318</v>
      </c>
      <c r="K2018" t="s">
        <v>319</v>
      </c>
      <c r="L2018" t="n">
        <v>496</v>
      </c>
      <c r="M2018" t="n">
        <v>0.03</v>
      </c>
      <c r="N2018" t="n">
        <v>39.9</v>
      </c>
      <c r="O2018" t="s">
        <v>376</v>
      </c>
      <c r="P2018" t="s">
        <v>236</v>
      </c>
      <c r="Q2018" t="s">
        <v>237</v>
      </c>
      <c r="R2018" t="s">
        <v>231</v>
      </c>
      <c r="S2018" t="s">
        <v>232</v>
      </c>
    </row>
    <row r="2019" spans="1:19">
      <c r="A2019" s="1" t="n">
        <v>38168</v>
      </c>
      <c r="B2019" t="s">
        <v>375</v>
      </c>
      <c r="C2019" t="n">
        <v>65</v>
      </c>
      <c r="D2019" t="s">
        <v>228</v>
      </c>
      <c r="E2019" t="s">
        <v>36</v>
      </c>
      <c r="F2019" t="s">
        <v>229</v>
      </c>
      <c r="G2019" t="s">
        <v>230</v>
      </c>
      <c r="H2019" t="s">
        <v>231</v>
      </c>
      <c r="I2019" t="s">
        <v>232</v>
      </c>
      <c r="J2019" t="s">
        <v>233</v>
      </c>
      <c r="K2019" t="s">
        <v>234</v>
      </c>
      <c r="L2019" t="n">
        <v>105</v>
      </c>
      <c r="M2019" t="n">
        <v>0.2</v>
      </c>
      <c r="N2019" t="n">
        <v>20.5</v>
      </c>
      <c r="O2019" t="s">
        <v>376</v>
      </c>
      <c r="P2019" t="s">
        <v>236</v>
      </c>
      <c r="Q2019" t="s">
        <v>237</v>
      </c>
      <c r="R2019" t="s">
        <v>231</v>
      </c>
      <c r="S2019" t="s">
        <v>232</v>
      </c>
    </row>
    <row r="2020" spans="1:19">
      <c r="A2020" s="1" t="n">
        <v>38168</v>
      </c>
      <c r="B2020" t="s">
        <v>379</v>
      </c>
      <c r="C2020" t="n">
        <v>1</v>
      </c>
      <c r="D2020" t="s">
        <v>228</v>
      </c>
      <c r="E2020" t="s">
        <v>36</v>
      </c>
      <c r="F2020" t="s">
        <v>229</v>
      </c>
      <c r="G2020" t="s">
        <v>230</v>
      </c>
      <c r="H2020" t="s">
        <v>231</v>
      </c>
      <c r="I2020" t="s">
        <v>232</v>
      </c>
      <c r="J2020" t="s">
        <v>233</v>
      </c>
      <c r="K2020" t="s">
        <v>234</v>
      </c>
      <c r="L2020" t="n">
        <v>301</v>
      </c>
      <c r="M2020" t="n">
        <v>0.22</v>
      </c>
      <c r="N2020" t="n">
        <v>20.1</v>
      </c>
      <c r="O2020" t="s">
        <v>379</v>
      </c>
      <c r="P2020" t="s">
        <v>270</v>
      </c>
      <c r="Q2020" t="s">
        <v>237</v>
      </c>
      <c r="R2020" t="s">
        <v>231</v>
      </c>
      <c r="S2020" t="s">
        <v>232</v>
      </c>
    </row>
    <row r="2021" spans="1:19">
      <c r="A2021" s="1" t="n">
        <v>38168</v>
      </c>
      <c r="B2021" t="s">
        <v>379</v>
      </c>
      <c r="C2021" t="n">
        <v>2</v>
      </c>
      <c r="D2021" t="s">
        <v>228</v>
      </c>
      <c r="E2021" t="s">
        <v>36</v>
      </c>
      <c r="F2021" t="s">
        <v>229</v>
      </c>
      <c r="G2021" t="s">
        <v>230</v>
      </c>
      <c r="H2021" t="s">
        <v>231</v>
      </c>
      <c r="I2021" t="s">
        <v>232</v>
      </c>
      <c r="J2021" t="s">
        <v>233</v>
      </c>
      <c r="K2021" t="s">
        <v>234</v>
      </c>
      <c r="L2021" t="n">
        <v>390</v>
      </c>
      <c r="M2021" t="n">
        <v>0.05</v>
      </c>
      <c r="N2021" t="n">
        <v>44.9</v>
      </c>
      <c r="O2021" t="s">
        <v>379</v>
      </c>
      <c r="P2021" t="s">
        <v>270</v>
      </c>
      <c r="Q2021" t="s">
        <v>237</v>
      </c>
      <c r="R2021" t="s">
        <v>231</v>
      </c>
      <c r="S2021" t="s">
        <v>232</v>
      </c>
    </row>
    <row r="2022" spans="1:19">
      <c r="A2022" s="1" t="n">
        <v>38168</v>
      </c>
      <c r="B2022" t="s">
        <v>379</v>
      </c>
      <c r="C2022" t="n">
        <v>3</v>
      </c>
      <c r="D2022" t="s">
        <v>228</v>
      </c>
      <c r="E2022" t="s">
        <v>36</v>
      </c>
      <c r="F2022" t="s">
        <v>229</v>
      </c>
      <c r="G2022" t="s">
        <v>230</v>
      </c>
      <c r="H2022" t="s">
        <v>231</v>
      </c>
      <c r="I2022" t="s">
        <v>232</v>
      </c>
      <c r="J2022" t="s">
        <v>261</v>
      </c>
      <c r="K2022" t="s">
        <v>262</v>
      </c>
      <c r="L2022" t="n">
        <v>162</v>
      </c>
      <c r="M2022" t="n">
        <v>0.03</v>
      </c>
      <c r="N2022" t="n">
        <v>45.4</v>
      </c>
      <c r="O2022" t="s">
        <v>379</v>
      </c>
      <c r="P2022" t="s">
        <v>270</v>
      </c>
      <c r="Q2022" t="s">
        <v>237</v>
      </c>
      <c r="R2022" t="s">
        <v>231</v>
      </c>
      <c r="S2022" t="s">
        <v>232</v>
      </c>
    </row>
    <row r="2023" spans="1:19">
      <c r="A2023" s="1" t="n">
        <v>38168</v>
      </c>
      <c r="B2023" t="s">
        <v>379</v>
      </c>
      <c r="C2023" t="n">
        <v>4</v>
      </c>
      <c r="D2023" t="s">
        <v>228</v>
      </c>
      <c r="E2023" t="s">
        <v>36</v>
      </c>
      <c r="F2023" t="s">
        <v>229</v>
      </c>
      <c r="G2023" t="s">
        <v>230</v>
      </c>
      <c r="H2023" t="s">
        <v>231</v>
      </c>
      <c r="I2023" t="s">
        <v>232</v>
      </c>
      <c r="J2023" t="s">
        <v>385</v>
      </c>
      <c r="K2023" t="s">
        <v>338</v>
      </c>
      <c r="L2023" t="n">
        <v>273</v>
      </c>
      <c r="M2023" t="n">
        <v>0.24</v>
      </c>
      <c r="N2023" t="n">
        <v>34.5</v>
      </c>
      <c r="O2023" t="s">
        <v>379</v>
      </c>
      <c r="P2023" t="s">
        <v>270</v>
      </c>
      <c r="Q2023" t="s">
        <v>237</v>
      </c>
      <c r="R2023" t="s">
        <v>231</v>
      </c>
      <c r="S2023" t="s">
        <v>232</v>
      </c>
    </row>
    <row r="2024" spans="1:19">
      <c r="A2024" s="1" t="n">
        <v>38168</v>
      </c>
      <c r="B2024" t="s">
        <v>379</v>
      </c>
      <c r="C2024" t="n">
        <v>5</v>
      </c>
      <c r="D2024" t="s">
        <v>228</v>
      </c>
      <c r="E2024" t="s">
        <v>36</v>
      </c>
      <c r="F2024" t="s">
        <v>229</v>
      </c>
      <c r="G2024" t="s">
        <v>230</v>
      </c>
      <c r="H2024" t="s">
        <v>231</v>
      </c>
      <c r="I2024" t="s">
        <v>232</v>
      </c>
      <c r="J2024" t="s">
        <v>292</v>
      </c>
      <c r="K2024" t="s">
        <v>293</v>
      </c>
      <c r="L2024" t="n">
        <v>221</v>
      </c>
      <c r="M2024" t="n">
        <v>0.07000000000000001</v>
      </c>
      <c r="N2024" t="n">
        <v>38.9</v>
      </c>
      <c r="O2024" t="s">
        <v>379</v>
      </c>
      <c r="P2024" t="s">
        <v>270</v>
      </c>
      <c r="Q2024" t="s">
        <v>237</v>
      </c>
      <c r="R2024" t="s">
        <v>231</v>
      </c>
      <c r="S2024" t="s">
        <v>232</v>
      </c>
    </row>
    <row r="2025" spans="1:19">
      <c r="A2025" s="1" t="n">
        <v>38168</v>
      </c>
      <c r="B2025" t="s">
        <v>379</v>
      </c>
      <c r="C2025" t="n">
        <v>6</v>
      </c>
      <c r="D2025" t="s">
        <v>396</v>
      </c>
      <c r="E2025" t="s">
        <v>397</v>
      </c>
      <c r="F2025" t="s">
        <v>229</v>
      </c>
      <c r="G2025" t="s">
        <v>230</v>
      </c>
      <c r="H2025" t="s">
        <v>231</v>
      </c>
      <c r="I2025" t="s">
        <v>232</v>
      </c>
      <c r="J2025" t="s">
        <v>279</v>
      </c>
      <c r="K2025" t="s">
        <v>280</v>
      </c>
      <c r="L2025" t="n">
        <v>178</v>
      </c>
      <c r="M2025" t="n">
        <v>0</v>
      </c>
      <c r="N2025" t="n">
        <v>0</v>
      </c>
    </row>
    <row r="2026" spans="1:19">
      <c r="A2026" s="1" t="n">
        <v>38199</v>
      </c>
      <c r="B2026" t="s">
        <v>375</v>
      </c>
      <c r="C2026" t="n">
        <v>60</v>
      </c>
      <c r="D2026" t="s">
        <v>228</v>
      </c>
      <c r="E2026" t="s">
        <v>36</v>
      </c>
      <c r="F2026" t="s">
        <v>229</v>
      </c>
      <c r="G2026" t="s">
        <v>230</v>
      </c>
      <c r="H2026" t="s">
        <v>231</v>
      </c>
      <c r="I2026" t="s">
        <v>232</v>
      </c>
      <c r="J2026" t="s">
        <v>233</v>
      </c>
      <c r="K2026" t="s">
        <v>234</v>
      </c>
      <c r="L2026" t="n">
        <v>100</v>
      </c>
      <c r="M2026" t="n">
        <v>0.09</v>
      </c>
      <c r="N2026" t="n">
        <v>33.9</v>
      </c>
      <c r="O2026" t="s">
        <v>376</v>
      </c>
      <c r="P2026" t="s">
        <v>236</v>
      </c>
      <c r="Q2026" t="s">
        <v>237</v>
      </c>
      <c r="R2026" t="s">
        <v>231</v>
      </c>
      <c r="S2026" t="s">
        <v>232</v>
      </c>
    </row>
    <row r="2027" spans="1:19">
      <c r="A2027" s="1" t="n">
        <v>38199</v>
      </c>
      <c r="B2027" t="s">
        <v>375</v>
      </c>
      <c r="C2027" t="n">
        <v>61</v>
      </c>
      <c r="D2027" t="s">
        <v>228</v>
      </c>
      <c r="E2027" t="s">
        <v>36</v>
      </c>
      <c r="F2027" t="s">
        <v>229</v>
      </c>
      <c r="G2027" t="s">
        <v>230</v>
      </c>
      <c r="H2027" t="s">
        <v>231</v>
      </c>
      <c r="I2027" t="s">
        <v>232</v>
      </c>
      <c r="J2027" t="s">
        <v>233</v>
      </c>
      <c r="K2027" t="s">
        <v>234</v>
      </c>
      <c r="L2027" t="n">
        <v>248</v>
      </c>
      <c r="M2027" t="n">
        <v>0.08</v>
      </c>
      <c r="N2027" t="n">
        <v>31.9</v>
      </c>
      <c r="O2027" t="s">
        <v>376</v>
      </c>
      <c r="P2027" t="s">
        <v>236</v>
      </c>
      <c r="Q2027" t="s">
        <v>237</v>
      </c>
      <c r="R2027" t="s">
        <v>231</v>
      </c>
      <c r="S2027" t="s">
        <v>232</v>
      </c>
    </row>
    <row r="2028" spans="1:19">
      <c r="A2028" s="1" t="n">
        <v>38199</v>
      </c>
      <c r="B2028" t="s">
        <v>375</v>
      </c>
      <c r="C2028" t="n">
        <v>62</v>
      </c>
      <c r="D2028" t="s">
        <v>228</v>
      </c>
      <c r="E2028" t="s">
        <v>36</v>
      </c>
      <c r="F2028" t="s">
        <v>229</v>
      </c>
      <c r="G2028" t="s">
        <v>230</v>
      </c>
      <c r="H2028" t="s">
        <v>231</v>
      </c>
      <c r="I2028" t="s">
        <v>232</v>
      </c>
      <c r="J2028" t="s">
        <v>233</v>
      </c>
      <c r="K2028" t="s">
        <v>234</v>
      </c>
      <c r="L2028" t="n">
        <v>357</v>
      </c>
      <c r="M2028" t="n">
        <v>0.03</v>
      </c>
      <c r="N2028" t="n">
        <v>46.2</v>
      </c>
      <c r="O2028" t="s">
        <v>376</v>
      </c>
      <c r="P2028" t="s">
        <v>236</v>
      </c>
      <c r="Q2028" t="s">
        <v>237</v>
      </c>
      <c r="R2028" t="s">
        <v>231</v>
      </c>
      <c r="S2028" t="s">
        <v>232</v>
      </c>
    </row>
    <row r="2029" spans="1:19">
      <c r="A2029" s="1" t="n">
        <v>38199</v>
      </c>
      <c r="B2029" t="s">
        <v>375</v>
      </c>
      <c r="C2029" t="n">
        <v>63</v>
      </c>
      <c r="D2029" t="s">
        <v>228</v>
      </c>
      <c r="E2029" t="s">
        <v>36</v>
      </c>
      <c r="F2029" t="s">
        <v>229</v>
      </c>
      <c r="G2029" t="s">
        <v>230</v>
      </c>
      <c r="H2029" t="s">
        <v>231</v>
      </c>
      <c r="I2029" t="s">
        <v>232</v>
      </c>
      <c r="J2029" t="s">
        <v>267</v>
      </c>
      <c r="K2029" t="s">
        <v>268</v>
      </c>
      <c r="L2029" t="n">
        <v>663</v>
      </c>
      <c r="M2029" t="n">
        <v>0.06</v>
      </c>
      <c r="N2029" t="n">
        <v>37.3</v>
      </c>
      <c r="O2029" t="s">
        <v>376</v>
      </c>
      <c r="P2029" t="s">
        <v>236</v>
      </c>
      <c r="Q2029" t="s">
        <v>237</v>
      </c>
      <c r="R2029" t="s">
        <v>231</v>
      </c>
      <c r="S2029" t="s">
        <v>232</v>
      </c>
    </row>
    <row r="2030" spans="1:19">
      <c r="A2030" s="1" t="n">
        <v>38199</v>
      </c>
      <c r="B2030" t="s">
        <v>375</v>
      </c>
      <c r="C2030" t="n">
        <v>85</v>
      </c>
      <c r="D2030" t="s">
        <v>394</v>
      </c>
      <c r="E2030" t="s">
        <v>395</v>
      </c>
      <c r="F2030" t="s">
        <v>229</v>
      </c>
      <c r="G2030" t="s">
        <v>230</v>
      </c>
      <c r="H2030" t="s">
        <v>231</v>
      </c>
      <c r="I2030" t="s">
        <v>232</v>
      </c>
      <c r="J2030" t="s">
        <v>277</v>
      </c>
      <c r="K2030" t="s">
        <v>278</v>
      </c>
      <c r="L2030" t="n">
        <v>60</v>
      </c>
      <c r="M2030" t="n">
        <v>0</v>
      </c>
      <c r="N2030" t="n">
        <v>0</v>
      </c>
    </row>
    <row r="2031" spans="1:19">
      <c r="A2031" s="1" t="n">
        <v>38199</v>
      </c>
      <c r="B2031" t="s">
        <v>379</v>
      </c>
      <c r="C2031" t="n">
        <v>1</v>
      </c>
      <c r="D2031" t="s">
        <v>228</v>
      </c>
      <c r="E2031" t="s">
        <v>36</v>
      </c>
      <c r="F2031" t="s">
        <v>229</v>
      </c>
      <c r="G2031" t="s">
        <v>230</v>
      </c>
      <c r="H2031" t="s">
        <v>231</v>
      </c>
      <c r="I2031" t="s">
        <v>232</v>
      </c>
      <c r="J2031" t="s">
        <v>277</v>
      </c>
      <c r="K2031" t="s">
        <v>278</v>
      </c>
      <c r="L2031" t="n">
        <v>248</v>
      </c>
      <c r="M2031" t="n">
        <v>0.09</v>
      </c>
      <c r="N2031" t="n">
        <v>51.3</v>
      </c>
      <c r="O2031" t="s">
        <v>379</v>
      </c>
      <c r="P2031" t="s">
        <v>270</v>
      </c>
      <c r="Q2031" t="s">
        <v>237</v>
      </c>
      <c r="R2031" t="s">
        <v>231</v>
      </c>
      <c r="S2031" t="s">
        <v>232</v>
      </c>
    </row>
    <row r="2032" spans="1:19">
      <c r="A2032" s="1" t="n">
        <v>38199</v>
      </c>
      <c r="B2032" t="s">
        <v>379</v>
      </c>
      <c r="C2032" t="n">
        <v>2</v>
      </c>
      <c r="D2032" t="s">
        <v>228</v>
      </c>
      <c r="E2032" t="s">
        <v>36</v>
      </c>
      <c r="F2032" t="s">
        <v>229</v>
      </c>
      <c r="G2032" t="s">
        <v>230</v>
      </c>
      <c r="H2032" t="s">
        <v>231</v>
      </c>
      <c r="I2032" t="s">
        <v>232</v>
      </c>
      <c r="J2032" t="s">
        <v>233</v>
      </c>
      <c r="K2032" t="s">
        <v>234</v>
      </c>
      <c r="L2032" t="n">
        <v>82</v>
      </c>
      <c r="M2032" t="n">
        <v>0.22</v>
      </c>
      <c r="N2032" t="n">
        <v>20.7</v>
      </c>
      <c r="O2032" t="s">
        <v>379</v>
      </c>
      <c r="P2032" t="s">
        <v>270</v>
      </c>
      <c r="Q2032" t="s">
        <v>237</v>
      </c>
      <c r="R2032" t="s">
        <v>231</v>
      </c>
      <c r="S2032" t="s">
        <v>232</v>
      </c>
    </row>
    <row r="2033" spans="1:19">
      <c r="A2033" s="1" t="n">
        <v>38199</v>
      </c>
      <c r="B2033" t="s">
        <v>379</v>
      </c>
      <c r="C2033" t="n">
        <v>3</v>
      </c>
      <c r="D2033" t="s">
        <v>228</v>
      </c>
      <c r="E2033" t="s">
        <v>36</v>
      </c>
      <c r="F2033" t="s">
        <v>229</v>
      </c>
      <c r="G2033" t="s">
        <v>230</v>
      </c>
      <c r="H2033" t="s">
        <v>231</v>
      </c>
      <c r="I2033" t="s">
        <v>232</v>
      </c>
      <c r="J2033" t="s">
        <v>233</v>
      </c>
      <c r="K2033" t="s">
        <v>234</v>
      </c>
      <c r="L2033" t="n">
        <v>272</v>
      </c>
      <c r="M2033" t="n">
        <v>0.11</v>
      </c>
      <c r="N2033" t="n">
        <v>33.8</v>
      </c>
      <c r="O2033" t="s">
        <v>379</v>
      </c>
      <c r="P2033" t="s">
        <v>270</v>
      </c>
      <c r="Q2033" t="s">
        <v>237</v>
      </c>
      <c r="R2033" t="s">
        <v>231</v>
      </c>
      <c r="S2033" t="s">
        <v>232</v>
      </c>
    </row>
    <row r="2034" spans="1:19">
      <c r="A2034" s="1" t="n">
        <v>38199</v>
      </c>
      <c r="B2034" t="s">
        <v>379</v>
      </c>
      <c r="C2034" t="n">
        <v>4</v>
      </c>
      <c r="D2034" t="s">
        <v>228</v>
      </c>
      <c r="E2034" t="s">
        <v>36</v>
      </c>
      <c r="F2034" t="s">
        <v>229</v>
      </c>
      <c r="G2034" t="s">
        <v>230</v>
      </c>
      <c r="H2034" t="s">
        <v>231</v>
      </c>
      <c r="I2034" t="s">
        <v>232</v>
      </c>
      <c r="J2034" t="s">
        <v>261</v>
      </c>
      <c r="K2034" t="s">
        <v>262</v>
      </c>
      <c r="L2034" t="n">
        <v>350</v>
      </c>
      <c r="M2034" t="n">
        <v>0.07000000000000001</v>
      </c>
      <c r="N2034" t="n">
        <v>36.4</v>
      </c>
      <c r="O2034" t="s">
        <v>379</v>
      </c>
      <c r="P2034" t="s">
        <v>270</v>
      </c>
      <c r="Q2034" t="s">
        <v>237</v>
      </c>
      <c r="R2034" t="s">
        <v>231</v>
      </c>
      <c r="S2034" t="s">
        <v>232</v>
      </c>
    </row>
    <row r="2035" spans="1:19">
      <c r="A2035" s="1" t="n">
        <v>38199</v>
      </c>
      <c r="B2035" t="s">
        <v>379</v>
      </c>
      <c r="C2035" t="n">
        <v>5</v>
      </c>
      <c r="D2035" t="s">
        <v>228</v>
      </c>
      <c r="E2035" t="s">
        <v>36</v>
      </c>
      <c r="F2035" t="s">
        <v>229</v>
      </c>
      <c r="G2035" t="s">
        <v>230</v>
      </c>
      <c r="H2035" t="s">
        <v>231</v>
      </c>
      <c r="I2035" t="s">
        <v>232</v>
      </c>
      <c r="J2035" t="s">
        <v>261</v>
      </c>
      <c r="K2035" t="s">
        <v>262</v>
      </c>
      <c r="L2035" t="n">
        <v>52</v>
      </c>
      <c r="M2035" t="n">
        <v>0.1</v>
      </c>
      <c r="N2035" t="n">
        <v>31</v>
      </c>
      <c r="O2035" t="s">
        <v>379</v>
      </c>
      <c r="P2035" t="s">
        <v>270</v>
      </c>
      <c r="Q2035" t="s">
        <v>237</v>
      </c>
      <c r="R2035" t="s">
        <v>231</v>
      </c>
      <c r="S2035" t="s">
        <v>232</v>
      </c>
    </row>
    <row r="2036" spans="1:19">
      <c r="A2036" s="1" t="n">
        <v>38199</v>
      </c>
      <c r="B2036" t="s">
        <v>379</v>
      </c>
      <c r="C2036" t="n">
        <v>6</v>
      </c>
      <c r="D2036" t="s">
        <v>228</v>
      </c>
      <c r="E2036" t="s">
        <v>36</v>
      </c>
      <c r="F2036" t="s">
        <v>229</v>
      </c>
      <c r="G2036" t="s">
        <v>230</v>
      </c>
      <c r="H2036" t="s">
        <v>231</v>
      </c>
      <c r="I2036" t="s">
        <v>232</v>
      </c>
      <c r="J2036" t="s">
        <v>233</v>
      </c>
      <c r="K2036" t="s">
        <v>234</v>
      </c>
      <c r="L2036" t="n">
        <v>260</v>
      </c>
      <c r="M2036" t="n">
        <v>0.22</v>
      </c>
      <c r="N2036" t="n">
        <v>20.2</v>
      </c>
      <c r="O2036" t="s">
        <v>379</v>
      </c>
      <c r="P2036" t="s">
        <v>270</v>
      </c>
      <c r="Q2036" t="s">
        <v>237</v>
      </c>
      <c r="R2036" t="s">
        <v>231</v>
      </c>
      <c r="S2036" t="s">
        <v>232</v>
      </c>
    </row>
    <row r="2037" spans="1:19">
      <c r="A2037" s="1" t="n">
        <v>38230</v>
      </c>
      <c r="B2037" t="s">
        <v>375</v>
      </c>
      <c r="C2037" t="n">
        <v>63</v>
      </c>
      <c r="D2037" t="s">
        <v>228</v>
      </c>
      <c r="E2037" t="s">
        <v>36</v>
      </c>
      <c r="F2037" t="s">
        <v>229</v>
      </c>
      <c r="G2037" t="s">
        <v>230</v>
      </c>
      <c r="H2037" t="s">
        <v>231</v>
      </c>
      <c r="I2037" t="s">
        <v>232</v>
      </c>
      <c r="J2037" t="s">
        <v>318</v>
      </c>
      <c r="K2037" t="s">
        <v>319</v>
      </c>
      <c r="L2037" t="n">
        <v>490</v>
      </c>
      <c r="M2037" t="n">
        <v>0.07000000000000001</v>
      </c>
      <c r="N2037" t="n">
        <v>35.9</v>
      </c>
      <c r="O2037" t="s">
        <v>376</v>
      </c>
      <c r="P2037" t="s">
        <v>236</v>
      </c>
      <c r="Q2037" t="s">
        <v>237</v>
      </c>
      <c r="R2037" t="s">
        <v>231</v>
      </c>
      <c r="S2037" t="s">
        <v>232</v>
      </c>
    </row>
    <row r="2038" spans="1:19">
      <c r="A2038" s="1" t="n">
        <v>38230</v>
      </c>
      <c r="B2038" t="s">
        <v>375</v>
      </c>
      <c r="C2038" t="n">
        <v>64</v>
      </c>
      <c r="D2038" t="s">
        <v>228</v>
      </c>
      <c r="E2038" t="s">
        <v>36</v>
      </c>
      <c r="F2038" t="s">
        <v>229</v>
      </c>
      <c r="G2038" t="s">
        <v>230</v>
      </c>
      <c r="H2038" t="s">
        <v>231</v>
      </c>
      <c r="I2038" t="s">
        <v>232</v>
      </c>
      <c r="J2038" t="s">
        <v>318</v>
      </c>
      <c r="K2038" t="s">
        <v>319</v>
      </c>
      <c r="L2038" t="n">
        <v>646</v>
      </c>
      <c r="M2038" t="n">
        <v>0.08</v>
      </c>
      <c r="N2038" t="n">
        <v>36.5</v>
      </c>
      <c r="O2038" t="s">
        <v>376</v>
      </c>
      <c r="P2038" t="s">
        <v>236</v>
      </c>
      <c r="Q2038" t="s">
        <v>237</v>
      </c>
      <c r="R2038" t="s">
        <v>231</v>
      </c>
      <c r="S2038" t="s">
        <v>232</v>
      </c>
    </row>
    <row r="2039" spans="1:19">
      <c r="A2039" s="1" t="n">
        <v>38230</v>
      </c>
      <c r="B2039" t="s">
        <v>375</v>
      </c>
      <c r="C2039" t="n">
        <v>65</v>
      </c>
      <c r="D2039" t="s">
        <v>228</v>
      </c>
      <c r="E2039" t="s">
        <v>36</v>
      </c>
      <c r="F2039" t="s">
        <v>229</v>
      </c>
      <c r="G2039" t="s">
        <v>230</v>
      </c>
      <c r="H2039" t="s">
        <v>231</v>
      </c>
      <c r="I2039" t="s">
        <v>232</v>
      </c>
      <c r="J2039" t="s">
        <v>318</v>
      </c>
      <c r="K2039" t="s">
        <v>319</v>
      </c>
      <c r="L2039" t="n">
        <v>193</v>
      </c>
      <c r="M2039" t="n">
        <v>0.03</v>
      </c>
      <c r="N2039" t="n">
        <v>40.5</v>
      </c>
      <c r="O2039" t="s">
        <v>376</v>
      </c>
      <c r="P2039" t="s">
        <v>236</v>
      </c>
      <c r="Q2039" t="s">
        <v>237</v>
      </c>
      <c r="R2039" t="s">
        <v>231</v>
      </c>
      <c r="S2039" t="s">
        <v>232</v>
      </c>
    </row>
    <row r="2040" spans="1:19">
      <c r="A2040" s="1" t="n">
        <v>38230</v>
      </c>
      <c r="B2040" t="s">
        <v>375</v>
      </c>
      <c r="C2040" t="n">
        <v>66</v>
      </c>
      <c r="D2040" t="s">
        <v>228</v>
      </c>
      <c r="E2040" t="s">
        <v>36</v>
      </c>
      <c r="F2040" t="s">
        <v>229</v>
      </c>
      <c r="G2040" t="s">
        <v>230</v>
      </c>
      <c r="H2040" t="s">
        <v>231</v>
      </c>
      <c r="I2040" t="s">
        <v>232</v>
      </c>
      <c r="J2040" t="s">
        <v>318</v>
      </c>
      <c r="K2040" t="s">
        <v>319</v>
      </c>
      <c r="L2040" t="n">
        <v>192</v>
      </c>
      <c r="M2040" t="n">
        <v>0.07000000000000001</v>
      </c>
      <c r="N2040" t="n">
        <v>39.9</v>
      </c>
      <c r="O2040" t="s">
        <v>376</v>
      </c>
      <c r="P2040" t="s">
        <v>236</v>
      </c>
      <c r="Q2040" t="s">
        <v>237</v>
      </c>
      <c r="R2040" t="s">
        <v>231</v>
      </c>
      <c r="S2040" t="s">
        <v>232</v>
      </c>
    </row>
    <row r="2041" spans="1:19">
      <c r="A2041" s="1" t="n">
        <v>38230</v>
      </c>
      <c r="B2041" t="s">
        <v>375</v>
      </c>
      <c r="C2041" t="n">
        <v>67</v>
      </c>
      <c r="D2041" t="s">
        <v>228</v>
      </c>
      <c r="E2041" t="s">
        <v>36</v>
      </c>
      <c r="F2041" t="s">
        <v>229</v>
      </c>
      <c r="G2041" t="s">
        <v>230</v>
      </c>
      <c r="H2041" t="s">
        <v>231</v>
      </c>
      <c r="I2041" t="s">
        <v>232</v>
      </c>
      <c r="J2041" t="s">
        <v>318</v>
      </c>
      <c r="K2041" t="s">
        <v>319</v>
      </c>
      <c r="L2041" t="n">
        <v>299</v>
      </c>
      <c r="M2041" t="n">
        <v>0.08</v>
      </c>
      <c r="N2041" t="n">
        <v>36.6</v>
      </c>
      <c r="O2041" t="s">
        <v>376</v>
      </c>
      <c r="P2041" t="s">
        <v>236</v>
      </c>
      <c r="Q2041" t="s">
        <v>237</v>
      </c>
      <c r="R2041" t="s">
        <v>231</v>
      </c>
      <c r="S2041" t="s">
        <v>232</v>
      </c>
    </row>
    <row r="2042" spans="1:19">
      <c r="A2042" s="1" t="n">
        <v>38230</v>
      </c>
      <c r="B2042" t="s">
        <v>375</v>
      </c>
      <c r="C2042" t="n">
        <v>68</v>
      </c>
      <c r="D2042" t="s">
        <v>228</v>
      </c>
      <c r="E2042" t="s">
        <v>36</v>
      </c>
      <c r="F2042" t="s">
        <v>229</v>
      </c>
      <c r="G2042" t="s">
        <v>230</v>
      </c>
      <c r="H2042" t="s">
        <v>231</v>
      </c>
      <c r="I2042" t="s">
        <v>232</v>
      </c>
      <c r="J2042" t="s">
        <v>267</v>
      </c>
      <c r="K2042" t="s">
        <v>268</v>
      </c>
      <c r="L2042" t="n">
        <v>204</v>
      </c>
      <c r="M2042" t="n">
        <v>0.02</v>
      </c>
      <c r="N2042" t="n">
        <v>16.1</v>
      </c>
      <c r="O2042" t="s">
        <v>376</v>
      </c>
      <c r="P2042" t="s">
        <v>236</v>
      </c>
      <c r="Q2042" t="s">
        <v>237</v>
      </c>
      <c r="R2042" t="s">
        <v>231</v>
      </c>
      <c r="S2042" t="s">
        <v>232</v>
      </c>
    </row>
    <row r="2043" spans="1:19">
      <c r="A2043" s="1" t="n">
        <v>38230</v>
      </c>
      <c r="B2043" t="s">
        <v>380</v>
      </c>
      <c r="C2043" t="n">
        <v>1</v>
      </c>
      <c r="D2043" t="s">
        <v>288</v>
      </c>
      <c r="E2043" t="s">
        <v>289</v>
      </c>
      <c r="F2043" t="s">
        <v>229</v>
      </c>
      <c r="G2043" t="s">
        <v>230</v>
      </c>
      <c r="H2043" t="s">
        <v>231</v>
      </c>
      <c r="I2043" t="s">
        <v>232</v>
      </c>
      <c r="J2043" t="s">
        <v>254</v>
      </c>
      <c r="K2043" t="s">
        <v>255</v>
      </c>
      <c r="L2043" t="n">
        <v>310</v>
      </c>
      <c r="M2043" t="n">
        <v>0</v>
      </c>
      <c r="N2043" t="n">
        <v>0</v>
      </c>
    </row>
    <row r="2044" spans="1:19">
      <c r="A2044" s="1" t="n">
        <v>38230</v>
      </c>
      <c r="B2044" t="s">
        <v>380</v>
      </c>
      <c r="C2044" t="n">
        <v>2</v>
      </c>
      <c r="D2044" t="s">
        <v>288</v>
      </c>
      <c r="E2044" t="s">
        <v>289</v>
      </c>
      <c r="F2044" t="s">
        <v>229</v>
      </c>
      <c r="G2044" t="s">
        <v>230</v>
      </c>
      <c r="H2044" t="s">
        <v>231</v>
      </c>
      <c r="I2044" t="s">
        <v>232</v>
      </c>
      <c r="J2044" t="s">
        <v>254</v>
      </c>
      <c r="K2044" t="s">
        <v>255</v>
      </c>
      <c r="L2044" t="n">
        <v>320</v>
      </c>
      <c r="M2044" t="n">
        <v>0</v>
      </c>
      <c r="N2044" t="n">
        <v>0</v>
      </c>
    </row>
    <row r="2045" spans="1:19">
      <c r="A2045" s="1" t="n">
        <v>38230</v>
      </c>
      <c r="B2045" t="s">
        <v>379</v>
      </c>
      <c r="C2045" t="n">
        <v>1</v>
      </c>
      <c r="D2045" t="s">
        <v>228</v>
      </c>
      <c r="E2045" t="s">
        <v>36</v>
      </c>
      <c r="F2045" t="s">
        <v>229</v>
      </c>
      <c r="G2045" t="s">
        <v>230</v>
      </c>
      <c r="H2045" t="s">
        <v>231</v>
      </c>
      <c r="I2045" t="s">
        <v>232</v>
      </c>
      <c r="J2045" t="s">
        <v>292</v>
      </c>
      <c r="K2045" t="s">
        <v>293</v>
      </c>
      <c r="L2045" t="n">
        <v>198</v>
      </c>
      <c r="M2045" t="n">
        <v>0.07000000000000001</v>
      </c>
      <c r="N2045" t="n">
        <v>39.1</v>
      </c>
      <c r="O2045" t="s">
        <v>379</v>
      </c>
      <c r="P2045" t="s">
        <v>270</v>
      </c>
      <c r="Q2045" t="s">
        <v>237</v>
      </c>
      <c r="R2045" t="s">
        <v>231</v>
      </c>
      <c r="S2045" t="s">
        <v>232</v>
      </c>
    </row>
    <row r="2046" spans="1:19">
      <c r="A2046" s="1" t="n">
        <v>38230</v>
      </c>
      <c r="B2046" t="s">
        <v>379</v>
      </c>
      <c r="C2046" t="n">
        <v>2</v>
      </c>
      <c r="D2046" t="s">
        <v>228</v>
      </c>
      <c r="E2046" t="s">
        <v>36</v>
      </c>
      <c r="F2046" t="s">
        <v>229</v>
      </c>
      <c r="G2046" t="s">
        <v>230</v>
      </c>
      <c r="H2046" t="s">
        <v>231</v>
      </c>
      <c r="I2046" t="s">
        <v>232</v>
      </c>
      <c r="J2046" t="s">
        <v>373</v>
      </c>
      <c r="K2046" t="s">
        <v>374</v>
      </c>
      <c r="L2046" t="n">
        <v>395</v>
      </c>
      <c r="M2046" t="n">
        <v>0.27</v>
      </c>
      <c r="N2046" t="n">
        <v>28.5</v>
      </c>
      <c r="O2046" t="s">
        <v>379</v>
      </c>
      <c r="P2046" t="s">
        <v>270</v>
      </c>
      <c r="Q2046" t="s">
        <v>237</v>
      </c>
      <c r="R2046" t="s">
        <v>231</v>
      </c>
      <c r="S2046" t="s">
        <v>232</v>
      </c>
    </row>
    <row r="2047" spans="1:19">
      <c r="A2047" s="1" t="n">
        <v>38230</v>
      </c>
      <c r="B2047" t="s">
        <v>379</v>
      </c>
      <c r="C2047" t="n">
        <v>4</v>
      </c>
      <c r="D2047" t="s">
        <v>228</v>
      </c>
      <c r="E2047" t="s">
        <v>36</v>
      </c>
      <c r="F2047" t="s">
        <v>229</v>
      </c>
      <c r="G2047" t="s">
        <v>230</v>
      </c>
      <c r="H2047" t="s">
        <v>231</v>
      </c>
      <c r="I2047" t="s">
        <v>232</v>
      </c>
      <c r="J2047" t="s">
        <v>261</v>
      </c>
      <c r="K2047" t="s">
        <v>262</v>
      </c>
      <c r="L2047" t="n">
        <v>663</v>
      </c>
      <c r="M2047" t="n">
        <v>0.03</v>
      </c>
      <c r="N2047" t="n">
        <v>45.5</v>
      </c>
      <c r="O2047" t="s">
        <v>379</v>
      </c>
      <c r="P2047" t="s">
        <v>270</v>
      </c>
      <c r="Q2047" t="s">
        <v>237</v>
      </c>
      <c r="R2047" t="s">
        <v>231</v>
      </c>
      <c r="S2047" t="s">
        <v>232</v>
      </c>
    </row>
    <row r="2048" spans="1:19">
      <c r="A2048" s="1" t="n">
        <v>38230</v>
      </c>
      <c r="B2048" t="s">
        <v>379</v>
      </c>
      <c r="C2048" t="n">
        <v>5</v>
      </c>
      <c r="D2048" t="s">
        <v>228</v>
      </c>
      <c r="E2048" t="s">
        <v>36</v>
      </c>
      <c r="F2048" t="s">
        <v>229</v>
      </c>
      <c r="G2048" t="s">
        <v>230</v>
      </c>
      <c r="H2048" t="s">
        <v>231</v>
      </c>
      <c r="I2048" t="s">
        <v>232</v>
      </c>
      <c r="J2048" t="s">
        <v>233</v>
      </c>
      <c r="K2048" t="s">
        <v>234</v>
      </c>
      <c r="L2048" t="n">
        <v>269</v>
      </c>
      <c r="M2048" t="n">
        <v>0.22</v>
      </c>
      <c r="N2048" t="n">
        <v>20.1</v>
      </c>
      <c r="O2048" t="s">
        <v>379</v>
      </c>
      <c r="P2048" t="s">
        <v>270</v>
      </c>
      <c r="Q2048" t="s">
        <v>237</v>
      </c>
      <c r="R2048" t="s">
        <v>231</v>
      </c>
      <c r="S2048" t="s">
        <v>232</v>
      </c>
    </row>
    <row r="2049" spans="1:19">
      <c r="A2049" s="1" t="n">
        <v>38260</v>
      </c>
      <c r="B2049" t="s">
        <v>375</v>
      </c>
      <c r="C2049" t="n">
        <v>1</v>
      </c>
      <c r="D2049" t="s">
        <v>228</v>
      </c>
      <c r="E2049" t="s">
        <v>36</v>
      </c>
      <c r="F2049" t="s">
        <v>229</v>
      </c>
      <c r="G2049" t="s">
        <v>230</v>
      </c>
      <c r="H2049" t="s">
        <v>231</v>
      </c>
      <c r="I2049" t="s">
        <v>232</v>
      </c>
      <c r="J2049" t="s">
        <v>267</v>
      </c>
      <c r="K2049" t="s">
        <v>268</v>
      </c>
      <c r="L2049" t="n">
        <v>194</v>
      </c>
      <c r="M2049" t="n">
        <v>0.02</v>
      </c>
      <c r="N2049" t="n">
        <v>16.9</v>
      </c>
      <c r="O2049" t="s">
        <v>376</v>
      </c>
      <c r="P2049" t="s">
        <v>236</v>
      </c>
      <c r="Q2049" t="s">
        <v>237</v>
      </c>
      <c r="R2049" t="s">
        <v>231</v>
      </c>
      <c r="S2049" t="s">
        <v>232</v>
      </c>
    </row>
    <row r="2050" spans="1:19">
      <c r="A2050" s="1" t="n">
        <v>38260</v>
      </c>
      <c r="B2050" t="s">
        <v>375</v>
      </c>
      <c r="C2050" t="n">
        <v>2</v>
      </c>
      <c r="D2050" t="s">
        <v>228</v>
      </c>
      <c r="E2050" t="s">
        <v>36</v>
      </c>
      <c r="F2050" t="s">
        <v>229</v>
      </c>
      <c r="G2050" t="s">
        <v>230</v>
      </c>
      <c r="H2050" t="s">
        <v>231</v>
      </c>
      <c r="I2050" t="s">
        <v>232</v>
      </c>
      <c r="J2050" t="s">
        <v>318</v>
      </c>
      <c r="K2050" t="s">
        <v>319</v>
      </c>
      <c r="L2050" t="n">
        <v>312</v>
      </c>
      <c r="M2050" t="n">
        <v>0.08</v>
      </c>
      <c r="N2050" t="n">
        <v>36.5</v>
      </c>
      <c r="O2050" t="s">
        <v>376</v>
      </c>
      <c r="P2050" t="s">
        <v>236</v>
      </c>
      <c r="Q2050" t="s">
        <v>237</v>
      </c>
      <c r="R2050" t="s">
        <v>231</v>
      </c>
      <c r="S2050" t="s">
        <v>232</v>
      </c>
    </row>
    <row r="2051" spans="1:19">
      <c r="A2051" s="1" t="n">
        <v>38260</v>
      </c>
      <c r="B2051" t="s">
        <v>375</v>
      </c>
      <c r="C2051" t="n">
        <v>3</v>
      </c>
      <c r="D2051" t="s">
        <v>228</v>
      </c>
      <c r="E2051" t="s">
        <v>36</v>
      </c>
      <c r="F2051" t="s">
        <v>229</v>
      </c>
      <c r="G2051" t="s">
        <v>230</v>
      </c>
      <c r="H2051" t="s">
        <v>231</v>
      </c>
      <c r="I2051" t="s">
        <v>232</v>
      </c>
      <c r="J2051" t="s">
        <v>318</v>
      </c>
      <c r="K2051" t="s">
        <v>319</v>
      </c>
      <c r="L2051" t="n">
        <v>201</v>
      </c>
      <c r="M2051" t="n">
        <v>0.03</v>
      </c>
      <c r="N2051" t="n">
        <v>40</v>
      </c>
      <c r="O2051" t="s">
        <v>376</v>
      </c>
      <c r="P2051" t="s">
        <v>236</v>
      </c>
      <c r="Q2051" t="s">
        <v>237</v>
      </c>
      <c r="R2051" t="s">
        <v>231</v>
      </c>
      <c r="S2051" t="s">
        <v>232</v>
      </c>
    </row>
    <row r="2052" spans="1:19">
      <c r="A2052" s="1" t="n">
        <v>38260</v>
      </c>
      <c r="B2052" t="s">
        <v>380</v>
      </c>
      <c r="C2052" t="n">
        <v>1</v>
      </c>
      <c r="D2052" t="s">
        <v>288</v>
      </c>
      <c r="E2052" t="s">
        <v>289</v>
      </c>
      <c r="F2052" t="s">
        <v>229</v>
      </c>
      <c r="G2052" t="s">
        <v>230</v>
      </c>
      <c r="H2052" t="s">
        <v>231</v>
      </c>
      <c r="I2052" t="s">
        <v>232</v>
      </c>
      <c r="J2052" t="s">
        <v>254</v>
      </c>
      <c r="K2052" t="s">
        <v>255</v>
      </c>
      <c r="L2052" t="n">
        <v>320</v>
      </c>
      <c r="M2052" t="n">
        <v>0</v>
      </c>
      <c r="N2052" t="n">
        <v>0</v>
      </c>
    </row>
    <row r="2053" spans="1:19">
      <c r="A2053" s="1" t="n">
        <v>38260</v>
      </c>
      <c r="B2053" t="s">
        <v>380</v>
      </c>
      <c r="C2053" t="n">
        <v>2</v>
      </c>
      <c r="D2053" t="s">
        <v>288</v>
      </c>
      <c r="E2053" t="s">
        <v>289</v>
      </c>
      <c r="F2053" t="s">
        <v>229</v>
      </c>
      <c r="G2053" t="s">
        <v>230</v>
      </c>
      <c r="H2053" t="s">
        <v>231</v>
      </c>
      <c r="I2053" t="s">
        <v>232</v>
      </c>
      <c r="J2053" t="s">
        <v>246</v>
      </c>
      <c r="K2053" t="s">
        <v>247</v>
      </c>
      <c r="L2053" t="n">
        <v>310</v>
      </c>
      <c r="M2053" t="n">
        <v>0</v>
      </c>
      <c r="N2053" t="n">
        <v>0</v>
      </c>
    </row>
    <row r="2054" spans="1:19">
      <c r="A2054" s="1" t="n">
        <v>38260</v>
      </c>
      <c r="B2054" t="s">
        <v>379</v>
      </c>
      <c r="C2054" t="n">
        <v>1</v>
      </c>
      <c r="D2054" t="s">
        <v>228</v>
      </c>
      <c r="E2054" t="s">
        <v>36</v>
      </c>
      <c r="F2054" t="s">
        <v>229</v>
      </c>
      <c r="G2054" t="s">
        <v>230</v>
      </c>
      <c r="H2054" t="s">
        <v>231</v>
      </c>
      <c r="I2054" t="s">
        <v>232</v>
      </c>
      <c r="J2054" t="s">
        <v>233</v>
      </c>
      <c r="K2054" t="s">
        <v>234</v>
      </c>
      <c r="L2054" t="n">
        <v>294</v>
      </c>
      <c r="M2054" t="n">
        <v>0.22</v>
      </c>
      <c r="N2054" t="n">
        <v>20.2</v>
      </c>
      <c r="O2054" t="s">
        <v>379</v>
      </c>
      <c r="P2054" t="s">
        <v>270</v>
      </c>
      <c r="Q2054" t="s">
        <v>237</v>
      </c>
      <c r="R2054" t="s">
        <v>231</v>
      </c>
      <c r="S2054" t="s">
        <v>232</v>
      </c>
    </row>
    <row r="2055" spans="1:19">
      <c r="A2055" s="1" t="n">
        <v>38260</v>
      </c>
      <c r="B2055" t="s">
        <v>379</v>
      </c>
      <c r="C2055" t="n">
        <v>2</v>
      </c>
      <c r="D2055" t="s">
        <v>228</v>
      </c>
      <c r="E2055" t="s">
        <v>36</v>
      </c>
      <c r="F2055" t="s">
        <v>229</v>
      </c>
      <c r="G2055" t="s">
        <v>230</v>
      </c>
      <c r="H2055" t="s">
        <v>231</v>
      </c>
      <c r="I2055" t="s">
        <v>232</v>
      </c>
      <c r="J2055" t="s">
        <v>233</v>
      </c>
      <c r="K2055" t="s">
        <v>234</v>
      </c>
      <c r="L2055" t="n">
        <v>301</v>
      </c>
      <c r="M2055" t="n">
        <v>0.22</v>
      </c>
      <c r="N2055" t="n">
        <v>20.1</v>
      </c>
      <c r="O2055" t="s">
        <v>379</v>
      </c>
      <c r="P2055" t="s">
        <v>270</v>
      </c>
      <c r="Q2055" t="s">
        <v>237</v>
      </c>
      <c r="R2055" t="s">
        <v>231</v>
      </c>
      <c r="S2055" t="s">
        <v>232</v>
      </c>
    </row>
    <row r="2056" spans="1:19">
      <c r="A2056" s="1" t="n">
        <v>38260</v>
      </c>
      <c r="B2056" t="s">
        <v>379</v>
      </c>
      <c r="C2056" t="n">
        <v>3</v>
      </c>
      <c r="D2056" t="s">
        <v>228</v>
      </c>
      <c r="E2056" t="s">
        <v>36</v>
      </c>
      <c r="F2056" t="s">
        <v>229</v>
      </c>
      <c r="G2056" t="s">
        <v>230</v>
      </c>
      <c r="H2056" t="s">
        <v>231</v>
      </c>
      <c r="I2056" t="s">
        <v>232</v>
      </c>
      <c r="J2056" t="s">
        <v>261</v>
      </c>
      <c r="K2056" t="s">
        <v>262</v>
      </c>
      <c r="L2056" t="n">
        <v>350</v>
      </c>
      <c r="M2056" t="n">
        <v>0.08</v>
      </c>
      <c r="N2056" t="n">
        <v>36.2</v>
      </c>
      <c r="O2056" t="s">
        <v>379</v>
      </c>
      <c r="P2056" t="s">
        <v>270</v>
      </c>
      <c r="Q2056" t="s">
        <v>237</v>
      </c>
      <c r="R2056" t="s">
        <v>231</v>
      </c>
      <c r="S2056" t="s">
        <v>232</v>
      </c>
    </row>
    <row r="2057" spans="1:19">
      <c r="A2057" s="1" t="n">
        <v>38260</v>
      </c>
      <c r="B2057" t="s">
        <v>379</v>
      </c>
      <c r="C2057" t="n">
        <v>4</v>
      </c>
      <c r="D2057" t="s">
        <v>228</v>
      </c>
      <c r="E2057" t="s">
        <v>36</v>
      </c>
      <c r="F2057" t="s">
        <v>229</v>
      </c>
      <c r="G2057" t="s">
        <v>230</v>
      </c>
      <c r="H2057" t="s">
        <v>231</v>
      </c>
      <c r="I2057" t="s">
        <v>232</v>
      </c>
      <c r="J2057" t="s">
        <v>373</v>
      </c>
      <c r="K2057" t="s">
        <v>374</v>
      </c>
      <c r="L2057" t="n">
        <v>384</v>
      </c>
      <c r="M2057" t="n">
        <v>0.26</v>
      </c>
      <c r="N2057" t="n">
        <v>28.7</v>
      </c>
      <c r="O2057" t="s">
        <v>379</v>
      </c>
      <c r="P2057" t="s">
        <v>270</v>
      </c>
      <c r="Q2057" t="s">
        <v>237</v>
      </c>
      <c r="R2057" t="s">
        <v>231</v>
      </c>
      <c r="S2057" t="s">
        <v>232</v>
      </c>
    </row>
    <row r="2058" spans="1:19">
      <c r="A2058" s="1" t="n">
        <v>38260</v>
      </c>
      <c r="B2058" t="s">
        <v>379</v>
      </c>
      <c r="C2058" t="n">
        <v>5</v>
      </c>
      <c r="D2058" t="s">
        <v>228</v>
      </c>
      <c r="E2058" t="s">
        <v>36</v>
      </c>
      <c r="F2058" t="s">
        <v>229</v>
      </c>
      <c r="G2058" t="s">
        <v>230</v>
      </c>
      <c r="H2058" t="s">
        <v>231</v>
      </c>
      <c r="I2058" t="s">
        <v>232</v>
      </c>
      <c r="J2058" t="s">
        <v>398</v>
      </c>
      <c r="K2058" t="s">
        <v>399</v>
      </c>
      <c r="L2058" t="n">
        <v>414</v>
      </c>
      <c r="M2058" t="n">
        <v>0.68</v>
      </c>
      <c r="N2058" t="n">
        <v>31.3</v>
      </c>
      <c r="O2058" t="s">
        <v>379</v>
      </c>
      <c r="P2058" t="s">
        <v>270</v>
      </c>
      <c r="Q2058" t="s">
        <v>237</v>
      </c>
      <c r="R2058" t="s">
        <v>231</v>
      </c>
      <c r="S2058" t="s">
        <v>232</v>
      </c>
    </row>
    <row r="2059" spans="1:19">
      <c r="A2059" s="1" t="n">
        <v>38260</v>
      </c>
      <c r="B2059" t="s">
        <v>379</v>
      </c>
      <c r="C2059" t="n">
        <v>6</v>
      </c>
      <c r="D2059" t="s">
        <v>228</v>
      </c>
      <c r="E2059" t="s">
        <v>36</v>
      </c>
      <c r="F2059" t="s">
        <v>229</v>
      </c>
      <c r="G2059" t="s">
        <v>230</v>
      </c>
      <c r="H2059" t="s">
        <v>231</v>
      </c>
      <c r="I2059" t="s">
        <v>232</v>
      </c>
      <c r="J2059" t="s">
        <v>279</v>
      </c>
      <c r="K2059" t="s">
        <v>280</v>
      </c>
      <c r="L2059" t="n">
        <v>496</v>
      </c>
      <c r="M2059" t="n">
        <v>1.08</v>
      </c>
      <c r="N2059" t="n">
        <v>38.3</v>
      </c>
      <c r="O2059" t="s">
        <v>379</v>
      </c>
      <c r="P2059" t="s">
        <v>270</v>
      </c>
      <c r="Q2059" t="s">
        <v>237</v>
      </c>
      <c r="R2059" t="s">
        <v>231</v>
      </c>
      <c r="S2059" t="s">
        <v>232</v>
      </c>
    </row>
    <row r="2060" spans="1:19">
      <c r="A2060" s="1" t="n">
        <v>38260</v>
      </c>
      <c r="B2060" t="s">
        <v>379</v>
      </c>
      <c r="C2060" t="n">
        <v>7</v>
      </c>
      <c r="D2060" t="s">
        <v>228</v>
      </c>
      <c r="E2060" t="s">
        <v>36</v>
      </c>
      <c r="F2060" t="s">
        <v>229</v>
      </c>
      <c r="G2060" t="s">
        <v>230</v>
      </c>
      <c r="H2060" t="s">
        <v>231</v>
      </c>
      <c r="I2060" t="s">
        <v>232</v>
      </c>
      <c r="J2060" t="s">
        <v>277</v>
      </c>
      <c r="K2060" t="s">
        <v>278</v>
      </c>
      <c r="L2060" t="n">
        <v>650</v>
      </c>
      <c r="M2060" t="n">
        <v>0.1</v>
      </c>
      <c r="N2060" t="n">
        <v>50.4</v>
      </c>
      <c r="O2060" t="s">
        <v>379</v>
      </c>
      <c r="P2060" t="s">
        <v>270</v>
      </c>
      <c r="Q2060" t="s">
        <v>237</v>
      </c>
      <c r="R2060" t="s">
        <v>231</v>
      </c>
      <c r="S2060" t="s">
        <v>232</v>
      </c>
    </row>
    <row r="2061" spans="1:19">
      <c r="A2061" s="1" t="n">
        <v>38291</v>
      </c>
      <c r="B2061" t="s">
        <v>375</v>
      </c>
      <c r="C2061" t="n">
        <v>46</v>
      </c>
      <c r="D2061" t="s">
        <v>228</v>
      </c>
      <c r="E2061" t="s">
        <v>36</v>
      </c>
      <c r="F2061" t="s">
        <v>229</v>
      </c>
      <c r="G2061" t="s">
        <v>230</v>
      </c>
      <c r="H2061" t="s">
        <v>231</v>
      </c>
      <c r="I2061" t="s">
        <v>232</v>
      </c>
      <c r="J2061" t="s">
        <v>318</v>
      </c>
      <c r="K2061" t="s">
        <v>319</v>
      </c>
      <c r="L2061" t="n">
        <v>384</v>
      </c>
      <c r="M2061" t="n">
        <v>0.03</v>
      </c>
      <c r="N2061" t="n">
        <v>40.5</v>
      </c>
      <c r="O2061" t="s">
        <v>376</v>
      </c>
      <c r="P2061" t="s">
        <v>236</v>
      </c>
      <c r="Q2061" t="s">
        <v>237</v>
      </c>
      <c r="R2061" t="s">
        <v>231</v>
      </c>
      <c r="S2061" t="s">
        <v>232</v>
      </c>
    </row>
    <row r="2062" spans="1:19">
      <c r="A2062" s="1" t="n">
        <v>38291</v>
      </c>
      <c r="B2062" t="s">
        <v>375</v>
      </c>
      <c r="C2062" t="n">
        <v>47</v>
      </c>
      <c r="D2062" t="s">
        <v>228</v>
      </c>
      <c r="E2062" t="s">
        <v>36</v>
      </c>
      <c r="F2062" t="s">
        <v>229</v>
      </c>
      <c r="G2062" t="s">
        <v>230</v>
      </c>
      <c r="H2062" t="s">
        <v>231</v>
      </c>
      <c r="I2062" t="s">
        <v>232</v>
      </c>
      <c r="J2062" t="s">
        <v>267</v>
      </c>
      <c r="K2062" t="s">
        <v>268</v>
      </c>
      <c r="L2062" t="n">
        <v>313</v>
      </c>
      <c r="M2062" t="n">
        <v>0.1</v>
      </c>
      <c r="N2062" t="n">
        <v>32</v>
      </c>
      <c r="O2062" t="s">
        <v>376</v>
      </c>
      <c r="P2062" t="s">
        <v>236</v>
      </c>
      <c r="Q2062" t="s">
        <v>237</v>
      </c>
      <c r="R2062" t="s">
        <v>231</v>
      </c>
      <c r="S2062" t="s">
        <v>232</v>
      </c>
    </row>
    <row r="2063" spans="1:19">
      <c r="A2063" s="1" t="n">
        <v>38291</v>
      </c>
      <c r="B2063" t="s">
        <v>375</v>
      </c>
      <c r="C2063" t="n">
        <v>48</v>
      </c>
      <c r="D2063" t="s">
        <v>228</v>
      </c>
      <c r="E2063" t="s">
        <v>36</v>
      </c>
      <c r="F2063" t="s">
        <v>229</v>
      </c>
      <c r="G2063" t="s">
        <v>230</v>
      </c>
      <c r="H2063" t="s">
        <v>231</v>
      </c>
      <c r="I2063" t="s">
        <v>232</v>
      </c>
      <c r="J2063" t="s">
        <v>318</v>
      </c>
      <c r="K2063" t="s">
        <v>319</v>
      </c>
      <c r="L2063" t="n">
        <v>384</v>
      </c>
      <c r="M2063" t="n">
        <v>0.03</v>
      </c>
      <c r="N2063" t="n">
        <v>39.8</v>
      </c>
      <c r="O2063" t="s">
        <v>376</v>
      </c>
      <c r="P2063" t="s">
        <v>236</v>
      </c>
      <c r="Q2063" t="s">
        <v>237</v>
      </c>
      <c r="R2063" t="s">
        <v>231</v>
      </c>
      <c r="S2063" t="s">
        <v>232</v>
      </c>
    </row>
    <row r="2064" spans="1:19">
      <c r="A2064" s="1" t="n">
        <v>38291</v>
      </c>
      <c r="B2064" t="s">
        <v>375</v>
      </c>
      <c r="C2064" t="n">
        <v>49</v>
      </c>
      <c r="D2064" t="s">
        <v>228</v>
      </c>
      <c r="E2064" t="s">
        <v>36</v>
      </c>
      <c r="F2064" t="s">
        <v>229</v>
      </c>
      <c r="G2064" t="s">
        <v>230</v>
      </c>
      <c r="H2064" t="s">
        <v>231</v>
      </c>
      <c r="I2064" t="s">
        <v>232</v>
      </c>
      <c r="J2064" t="s">
        <v>233</v>
      </c>
      <c r="K2064" t="s">
        <v>234</v>
      </c>
      <c r="L2064" t="n">
        <v>298</v>
      </c>
      <c r="M2064" t="n">
        <v>0.05</v>
      </c>
      <c r="N2064" t="n">
        <v>35.4</v>
      </c>
      <c r="O2064" t="s">
        <v>376</v>
      </c>
      <c r="P2064" t="s">
        <v>236</v>
      </c>
      <c r="Q2064" t="s">
        <v>237</v>
      </c>
      <c r="R2064" t="s">
        <v>231</v>
      </c>
      <c r="S2064" t="s">
        <v>232</v>
      </c>
    </row>
    <row r="2065" spans="1:19">
      <c r="A2065" s="1" t="n">
        <v>38291</v>
      </c>
      <c r="B2065" t="s">
        <v>379</v>
      </c>
      <c r="C2065" t="n">
        <v>1</v>
      </c>
      <c r="D2065" t="s">
        <v>228</v>
      </c>
      <c r="E2065" t="s">
        <v>36</v>
      </c>
      <c r="F2065" t="s">
        <v>229</v>
      </c>
      <c r="G2065" t="s">
        <v>230</v>
      </c>
      <c r="H2065" t="s">
        <v>231</v>
      </c>
      <c r="I2065" t="s">
        <v>232</v>
      </c>
      <c r="J2065" t="s">
        <v>373</v>
      </c>
      <c r="K2065" t="s">
        <v>374</v>
      </c>
      <c r="L2065" t="n">
        <v>425</v>
      </c>
      <c r="M2065" t="n">
        <v>0.25</v>
      </c>
      <c r="N2065" t="n">
        <v>38.4</v>
      </c>
      <c r="O2065" t="s">
        <v>379</v>
      </c>
      <c r="P2065" t="s">
        <v>270</v>
      </c>
      <c r="Q2065" t="s">
        <v>237</v>
      </c>
      <c r="R2065" t="s">
        <v>231</v>
      </c>
      <c r="S2065" t="s">
        <v>232</v>
      </c>
    </row>
    <row r="2066" spans="1:19">
      <c r="A2066" s="1" t="n">
        <v>38291</v>
      </c>
      <c r="B2066" t="s">
        <v>379</v>
      </c>
      <c r="C2066" t="n">
        <v>2</v>
      </c>
      <c r="D2066" t="s">
        <v>228</v>
      </c>
      <c r="E2066" t="s">
        <v>36</v>
      </c>
      <c r="F2066" t="s">
        <v>229</v>
      </c>
      <c r="G2066" t="s">
        <v>230</v>
      </c>
      <c r="H2066" t="s">
        <v>231</v>
      </c>
      <c r="I2066" t="s">
        <v>232</v>
      </c>
      <c r="J2066" t="s">
        <v>244</v>
      </c>
      <c r="K2066" t="s">
        <v>304</v>
      </c>
      <c r="L2066" t="n">
        <v>287</v>
      </c>
      <c r="M2066" t="n">
        <v>1.1</v>
      </c>
      <c r="N2066" t="n">
        <v>33.1</v>
      </c>
      <c r="O2066" t="s">
        <v>379</v>
      </c>
      <c r="P2066" t="s">
        <v>270</v>
      </c>
      <c r="Q2066" t="s">
        <v>237</v>
      </c>
      <c r="R2066" t="s">
        <v>231</v>
      </c>
      <c r="S2066" t="s">
        <v>232</v>
      </c>
    </row>
    <row r="2067" spans="1:19">
      <c r="A2067" s="1" t="n">
        <v>38291</v>
      </c>
      <c r="B2067" t="s">
        <v>379</v>
      </c>
      <c r="C2067" t="n">
        <v>3</v>
      </c>
      <c r="D2067" t="s">
        <v>228</v>
      </c>
      <c r="E2067" t="s">
        <v>36</v>
      </c>
      <c r="F2067" t="s">
        <v>229</v>
      </c>
      <c r="G2067" t="s">
        <v>230</v>
      </c>
      <c r="H2067" t="s">
        <v>231</v>
      </c>
      <c r="I2067" t="s">
        <v>232</v>
      </c>
      <c r="J2067" t="s">
        <v>261</v>
      </c>
      <c r="K2067" t="s">
        <v>262</v>
      </c>
      <c r="L2067" t="n">
        <v>681</v>
      </c>
      <c r="M2067" t="n">
        <v>0.04</v>
      </c>
      <c r="N2067" t="n">
        <v>44.6</v>
      </c>
      <c r="O2067" t="s">
        <v>379</v>
      </c>
      <c r="P2067" t="s">
        <v>270</v>
      </c>
      <c r="Q2067" t="s">
        <v>237</v>
      </c>
      <c r="R2067" t="s">
        <v>231</v>
      </c>
      <c r="S2067" t="s">
        <v>232</v>
      </c>
    </row>
    <row r="2068" spans="1:19">
      <c r="A2068" s="1" t="n">
        <v>38291</v>
      </c>
      <c r="B2068" t="s">
        <v>379</v>
      </c>
      <c r="C2068" t="n">
        <v>4</v>
      </c>
      <c r="D2068" t="s">
        <v>228</v>
      </c>
      <c r="E2068" t="s">
        <v>36</v>
      </c>
      <c r="F2068" t="s">
        <v>229</v>
      </c>
      <c r="G2068" t="s">
        <v>230</v>
      </c>
      <c r="H2068" t="s">
        <v>231</v>
      </c>
      <c r="I2068" t="s">
        <v>232</v>
      </c>
      <c r="J2068" t="s">
        <v>267</v>
      </c>
      <c r="K2068" t="s">
        <v>268</v>
      </c>
      <c r="L2068" t="n">
        <v>418</v>
      </c>
      <c r="M2068" t="n">
        <v>0.16</v>
      </c>
      <c r="N2068" t="n">
        <v>37.8</v>
      </c>
      <c r="O2068" t="s">
        <v>379</v>
      </c>
      <c r="P2068" t="s">
        <v>270</v>
      </c>
      <c r="Q2068" t="s">
        <v>237</v>
      </c>
      <c r="R2068" t="s">
        <v>231</v>
      </c>
      <c r="S2068" t="s">
        <v>232</v>
      </c>
    </row>
    <row r="2069" spans="1:19">
      <c r="A2069" s="1" t="n">
        <v>38291</v>
      </c>
      <c r="B2069" t="s">
        <v>379</v>
      </c>
      <c r="C2069" t="n">
        <v>5</v>
      </c>
      <c r="D2069" t="s">
        <v>228</v>
      </c>
      <c r="E2069" t="s">
        <v>36</v>
      </c>
      <c r="F2069" t="s">
        <v>229</v>
      </c>
      <c r="G2069" t="s">
        <v>230</v>
      </c>
      <c r="H2069" t="s">
        <v>231</v>
      </c>
      <c r="I2069" t="s">
        <v>232</v>
      </c>
      <c r="J2069" t="s">
        <v>261</v>
      </c>
      <c r="K2069" t="s">
        <v>262</v>
      </c>
      <c r="L2069" t="n">
        <v>239</v>
      </c>
      <c r="M2069" t="n">
        <v>0.25</v>
      </c>
      <c r="N2069" t="n">
        <v>20.5</v>
      </c>
      <c r="O2069" t="s">
        <v>379</v>
      </c>
      <c r="P2069" t="s">
        <v>270</v>
      </c>
      <c r="Q2069" t="s">
        <v>237</v>
      </c>
      <c r="R2069" t="s">
        <v>231</v>
      </c>
      <c r="S2069" t="s">
        <v>232</v>
      </c>
    </row>
    <row r="2070" spans="1:19">
      <c r="A2070" s="1" t="n">
        <v>38291</v>
      </c>
      <c r="B2070" t="s">
        <v>379</v>
      </c>
      <c r="C2070" t="n">
        <v>6</v>
      </c>
      <c r="D2070" t="s">
        <v>228</v>
      </c>
      <c r="E2070" t="s">
        <v>36</v>
      </c>
      <c r="F2070" t="s">
        <v>229</v>
      </c>
      <c r="G2070" t="s">
        <v>230</v>
      </c>
      <c r="H2070" t="s">
        <v>231</v>
      </c>
      <c r="I2070" t="s">
        <v>232</v>
      </c>
      <c r="J2070" t="s">
        <v>279</v>
      </c>
      <c r="K2070" t="s">
        <v>280</v>
      </c>
      <c r="L2070" t="n">
        <v>543</v>
      </c>
      <c r="M2070" t="n">
        <v>1.08</v>
      </c>
      <c r="N2070" t="n">
        <v>38.3</v>
      </c>
      <c r="O2070" t="s">
        <v>379</v>
      </c>
      <c r="P2070" t="s">
        <v>270</v>
      </c>
      <c r="Q2070" t="s">
        <v>237</v>
      </c>
      <c r="R2070" t="s">
        <v>231</v>
      </c>
      <c r="S2070" t="s">
        <v>232</v>
      </c>
    </row>
    <row r="2071" spans="1:19">
      <c r="A2071" s="1" t="n">
        <v>38321</v>
      </c>
      <c r="B2071" t="s">
        <v>375</v>
      </c>
      <c r="C2071" t="n">
        <v>47</v>
      </c>
      <c r="D2071" t="s">
        <v>228</v>
      </c>
      <c r="E2071" t="s">
        <v>36</v>
      </c>
      <c r="F2071" t="s">
        <v>229</v>
      </c>
      <c r="G2071" t="s">
        <v>230</v>
      </c>
      <c r="H2071" t="s">
        <v>231</v>
      </c>
      <c r="I2071" t="s">
        <v>232</v>
      </c>
      <c r="J2071" t="s">
        <v>267</v>
      </c>
      <c r="K2071" t="s">
        <v>268</v>
      </c>
      <c r="L2071" t="n">
        <v>497</v>
      </c>
      <c r="M2071" t="n">
        <v>0.06</v>
      </c>
      <c r="N2071" t="n">
        <v>38.2</v>
      </c>
      <c r="O2071" t="s">
        <v>376</v>
      </c>
      <c r="P2071" t="s">
        <v>236</v>
      </c>
      <c r="Q2071" t="s">
        <v>237</v>
      </c>
      <c r="R2071" t="s">
        <v>231</v>
      </c>
      <c r="S2071" t="s">
        <v>232</v>
      </c>
    </row>
    <row r="2072" spans="1:19">
      <c r="A2072" s="1" t="n">
        <v>38321</v>
      </c>
      <c r="B2072" t="s">
        <v>375</v>
      </c>
      <c r="C2072" t="n">
        <v>48</v>
      </c>
      <c r="D2072" t="s">
        <v>228</v>
      </c>
      <c r="E2072" t="s">
        <v>36</v>
      </c>
      <c r="F2072" t="s">
        <v>229</v>
      </c>
      <c r="G2072" t="s">
        <v>230</v>
      </c>
      <c r="H2072" t="s">
        <v>231</v>
      </c>
      <c r="I2072" t="s">
        <v>232</v>
      </c>
      <c r="J2072" t="s">
        <v>267</v>
      </c>
      <c r="K2072" t="s">
        <v>268</v>
      </c>
      <c r="L2072" t="n">
        <v>193</v>
      </c>
      <c r="M2072" t="n">
        <v>0.24</v>
      </c>
      <c r="N2072" t="n">
        <v>16.2</v>
      </c>
      <c r="O2072" t="s">
        <v>376</v>
      </c>
      <c r="P2072" t="s">
        <v>236</v>
      </c>
      <c r="Q2072" t="s">
        <v>237</v>
      </c>
      <c r="R2072" t="s">
        <v>231</v>
      </c>
      <c r="S2072" t="s">
        <v>232</v>
      </c>
    </row>
    <row r="2073" spans="1:19">
      <c r="A2073" s="1" t="n">
        <v>38321</v>
      </c>
      <c r="B2073" t="s">
        <v>375</v>
      </c>
      <c r="C2073" t="n">
        <v>49</v>
      </c>
      <c r="D2073" t="s">
        <v>228</v>
      </c>
      <c r="E2073" t="s">
        <v>36</v>
      </c>
      <c r="F2073" t="s">
        <v>229</v>
      </c>
      <c r="G2073" t="s">
        <v>230</v>
      </c>
      <c r="H2073" t="s">
        <v>231</v>
      </c>
      <c r="I2073" t="s">
        <v>232</v>
      </c>
      <c r="J2073" t="s">
        <v>318</v>
      </c>
      <c r="K2073" t="s">
        <v>319</v>
      </c>
      <c r="L2073" t="n">
        <v>273</v>
      </c>
      <c r="M2073" t="n">
        <v>0.07000000000000001</v>
      </c>
      <c r="N2073" t="n">
        <v>35.8</v>
      </c>
      <c r="O2073" t="s">
        <v>376</v>
      </c>
      <c r="P2073" t="s">
        <v>236</v>
      </c>
      <c r="Q2073" t="s">
        <v>237</v>
      </c>
      <c r="R2073" t="s">
        <v>231</v>
      </c>
      <c r="S2073" t="s">
        <v>232</v>
      </c>
    </row>
    <row r="2074" spans="1:19">
      <c r="A2074" s="1" t="n">
        <v>38321</v>
      </c>
      <c r="B2074" t="s">
        <v>375</v>
      </c>
      <c r="C2074" t="n">
        <v>50</v>
      </c>
      <c r="D2074" t="s">
        <v>228</v>
      </c>
      <c r="E2074" t="s">
        <v>36</v>
      </c>
      <c r="F2074" t="s">
        <v>229</v>
      </c>
      <c r="G2074" t="s">
        <v>230</v>
      </c>
      <c r="H2074" t="s">
        <v>231</v>
      </c>
      <c r="I2074" t="s">
        <v>232</v>
      </c>
      <c r="J2074" t="s">
        <v>318</v>
      </c>
      <c r="K2074" t="s">
        <v>319</v>
      </c>
      <c r="L2074" t="n">
        <v>398</v>
      </c>
      <c r="M2074" t="n">
        <v>0.08</v>
      </c>
      <c r="N2074" t="n">
        <v>36.6</v>
      </c>
      <c r="O2074" t="s">
        <v>376</v>
      </c>
      <c r="P2074" t="s">
        <v>236</v>
      </c>
      <c r="Q2074" t="s">
        <v>237</v>
      </c>
      <c r="R2074" t="s">
        <v>231</v>
      </c>
      <c r="S2074" t="s">
        <v>232</v>
      </c>
    </row>
    <row r="2075" spans="1:19">
      <c r="A2075" s="1" t="n">
        <v>38321</v>
      </c>
      <c r="B2075" t="s">
        <v>380</v>
      </c>
      <c r="C2075" t="n">
        <v>1</v>
      </c>
      <c r="D2075" t="s">
        <v>288</v>
      </c>
      <c r="E2075" t="s">
        <v>289</v>
      </c>
      <c r="F2075" t="s">
        <v>229</v>
      </c>
      <c r="G2075" t="s">
        <v>230</v>
      </c>
      <c r="H2075" t="s">
        <v>231</v>
      </c>
      <c r="I2075" t="s">
        <v>232</v>
      </c>
      <c r="J2075" t="s">
        <v>254</v>
      </c>
      <c r="K2075" t="s">
        <v>255</v>
      </c>
      <c r="L2075" t="n">
        <v>314</v>
      </c>
      <c r="M2075" t="n">
        <v>0</v>
      </c>
      <c r="N2075" t="n">
        <v>0</v>
      </c>
    </row>
    <row r="2076" spans="1:19">
      <c r="A2076" s="1" t="n">
        <v>38321</v>
      </c>
      <c r="B2076" t="s">
        <v>379</v>
      </c>
      <c r="C2076" t="n">
        <v>1</v>
      </c>
      <c r="D2076" t="s">
        <v>228</v>
      </c>
      <c r="E2076" t="s">
        <v>36</v>
      </c>
      <c r="F2076" t="s">
        <v>229</v>
      </c>
      <c r="G2076" t="s">
        <v>230</v>
      </c>
      <c r="H2076" t="s">
        <v>231</v>
      </c>
      <c r="I2076" t="s">
        <v>232</v>
      </c>
      <c r="J2076" t="s">
        <v>244</v>
      </c>
      <c r="K2076" t="s">
        <v>304</v>
      </c>
      <c r="L2076" t="n">
        <v>724</v>
      </c>
      <c r="M2076" t="n">
        <v>1.19</v>
      </c>
      <c r="N2076" t="n">
        <v>32.6</v>
      </c>
      <c r="O2076" t="s">
        <v>379</v>
      </c>
      <c r="P2076" t="s">
        <v>270</v>
      </c>
      <c r="Q2076" t="s">
        <v>237</v>
      </c>
      <c r="R2076" t="s">
        <v>231</v>
      </c>
      <c r="S2076" t="s">
        <v>232</v>
      </c>
    </row>
    <row r="2077" spans="1:19">
      <c r="A2077" s="1" t="n">
        <v>38321</v>
      </c>
      <c r="B2077" t="s">
        <v>379</v>
      </c>
      <c r="C2077" t="n">
        <v>2</v>
      </c>
      <c r="D2077" t="s">
        <v>228</v>
      </c>
      <c r="E2077" t="s">
        <v>36</v>
      </c>
      <c r="F2077" t="s">
        <v>229</v>
      </c>
      <c r="G2077" t="s">
        <v>230</v>
      </c>
      <c r="H2077" t="s">
        <v>231</v>
      </c>
      <c r="I2077" t="s">
        <v>232</v>
      </c>
      <c r="J2077" t="s">
        <v>279</v>
      </c>
      <c r="K2077" t="s">
        <v>280</v>
      </c>
      <c r="L2077" t="n">
        <v>678</v>
      </c>
      <c r="M2077" t="n">
        <v>1.14</v>
      </c>
      <c r="N2077" t="n">
        <v>39</v>
      </c>
      <c r="O2077" t="s">
        <v>379</v>
      </c>
      <c r="P2077" t="s">
        <v>270</v>
      </c>
      <c r="Q2077" t="s">
        <v>237</v>
      </c>
      <c r="R2077" t="s">
        <v>231</v>
      </c>
      <c r="S2077" t="s">
        <v>232</v>
      </c>
    </row>
    <row r="2078" spans="1:19">
      <c r="A2078" s="1" t="n">
        <v>38321</v>
      </c>
      <c r="B2078" t="s">
        <v>379</v>
      </c>
      <c r="C2078" t="n">
        <v>3</v>
      </c>
      <c r="D2078" t="s">
        <v>228</v>
      </c>
      <c r="E2078" t="s">
        <v>36</v>
      </c>
      <c r="F2078" t="s">
        <v>229</v>
      </c>
      <c r="G2078" t="s">
        <v>230</v>
      </c>
      <c r="H2078" t="s">
        <v>231</v>
      </c>
      <c r="I2078" t="s">
        <v>232</v>
      </c>
      <c r="J2078" t="s">
        <v>261</v>
      </c>
      <c r="K2078" t="s">
        <v>262</v>
      </c>
      <c r="L2078" t="n">
        <v>365</v>
      </c>
      <c r="M2078" t="n">
        <v>0.08</v>
      </c>
      <c r="N2078" t="n">
        <v>35.7</v>
      </c>
      <c r="O2078" t="s">
        <v>379</v>
      </c>
      <c r="P2078" t="s">
        <v>270</v>
      </c>
      <c r="Q2078" t="s">
        <v>237</v>
      </c>
      <c r="R2078" t="s">
        <v>231</v>
      </c>
      <c r="S2078" t="s">
        <v>232</v>
      </c>
    </row>
    <row r="2079" spans="1:19">
      <c r="A2079" s="1" t="n">
        <v>38321</v>
      </c>
      <c r="B2079" t="s">
        <v>379</v>
      </c>
      <c r="C2079" t="n">
        <v>4</v>
      </c>
      <c r="D2079" t="s">
        <v>228</v>
      </c>
      <c r="E2079" t="s">
        <v>36</v>
      </c>
      <c r="F2079" t="s">
        <v>229</v>
      </c>
      <c r="G2079" t="s">
        <v>230</v>
      </c>
      <c r="H2079" t="s">
        <v>231</v>
      </c>
      <c r="I2079" t="s">
        <v>232</v>
      </c>
      <c r="J2079" t="s">
        <v>233</v>
      </c>
      <c r="K2079" t="s">
        <v>234</v>
      </c>
      <c r="L2079" t="n">
        <v>317</v>
      </c>
      <c r="M2079" t="n">
        <v>0.22</v>
      </c>
      <c r="N2079" t="n">
        <v>20.3</v>
      </c>
      <c r="O2079" t="s">
        <v>379</v>
      </c>
      <c r="P2079" t="s">
        <v>270</v>
      </c>
      <c r="Q2079" t="s">
        <v>237</v>
      </c>
      <c r="R2079" t="s">
        <v>231</v>
      </c>
      <c r="S2079" t="s">
        <v>232</v>
      </c>
    </row>
    <row r="2080" spans="1:19">
      <c r="A2080" s="1" t="n">
        <v>38352</v>
      </c>
      <c r="B2080" t="s">
        <v>375</v>
      </c>
      <c r="C2080" t="n">
        <v>49</v>
      </c>
      <c r="D2080" t="s">
        <v>228</v>
      </c>
      <c r="E2080" t="s">
        <v>36</v>
      </c>
      <c r="F2080" t="s">
        <v>229</v>
      </c>
      <c r="G2080" t="s">
        <v>230</v>
      </c>
      <c r="H2080" t="s">
        <v>231</v>
      </c>
      <c r="I2080" t="s">
        <v>232</v>
      </c>
      <c r="J2080" t="s">
        <v>318</v>
      </c>
      <c r="K2080" t="s">
        <v>319</v>
      </c>
      <c r="L2080" t="n">
        <v>459</v>
      </c>
      <c r="M2080" t="n">
        <v>0.07000000000000001</v>
      </c>
      <c r="N2080" t="n">
        <v>39.5</v>
      </c>
      <c r="O2080" t="s">
        <v>376</v>
      </c>
      <c r="P2080" t="s">
        <v>236</v>
      </c>
      <c r="Q2080" t="s">
        <v>237</v>
      </c>
      <c r="R2080" t="s">
        <v>231</v>
      </c>
      <c r="S2080" t="s">
        <v>232</v>
      </c>
    </row>
    <row r="2081" spans="1:19">
      <c r="A2081" s="1" t="n">
        <v>38352</v>
      </c>
      <c r="B2081" t="s">
        <v>375</v>
      </c>
      <c r="C2081" t="n">
        <v>50</v>
      </c>
      <c r="D2081" t="s">
        <v>228</v>
      </c>
      <c r="E2081" t="s">
        <v>36</v>
      </c>
      <c r="F2081" t="s">
        <v>229</v>
      </c>
      <c r="G2081" t="s">
        <v>230</v>
      </c>
      <c r="H2081" t="s">
        <v>231</v>
      </c>
      <c r="I2081" t="s">
        <v>232</v>
      </c>
      <c r="J2081" t="s">
        <v>318</v>
      </c>
      <c r="K2081" t="s">
        <v>319</v>
      </c>
      <c r="L2081" t="n">
        <v>469</v>
      </c>
      <c r="M2081" t="n">
        <v>0.08</v>
      </c>
      <c r="N2081" t="n">
        <v>37</v>
      </c>
      <c r="O2081" t="s">
        <v>376</v>
      </c>
      <c r="P2081" t="s">
        <v>236</v>
      </c>
      <c r="Q2081" t="s">
        <v>237</v>
      </c>
      <c r="R2081" t="s">
        <v>231</v>
      </c>
      <c r="S2081" t="s">
        <v>232</v>
      </c>
    </row>
    <row r="2082" spans="1:19">
      <c r="A2082" s="1" t="n">
        <v>38352</v>
      </c>
      <c r="B2082" t="s">
        <v>375</v>
      </c>
      <c r="C2082" t="n">
        <v>51</v>
      </c>
      <c r="D2082" t="s">
        <v>228</v>
      </c>
      <c r="E2082" t="s">
        <v>36</v>
      </c>
      <c r="F2082" t="s">
        <v>229</v>
      </c>
      <c r="G2082" t="s">
        <v>230</v>
      </c>
      <c r="H2082" t="s">
        <v>231</v>
      </c>
      <c r="I2082" t="s">
        <v>232</v>
      </c>
      <c r="J2082" t="s">
        <v>318</v>
      </c>
      <c r="K2082" t="s">
        <v>319</v>
      </c>
      <c r="L2082" t="n">
        <v>208</v>
      </c>
      <c r="M2082" t="n">
        <v>0.07000000000000001</v>
      </c>
      <c r="N2082" t="n">
        <v>40.4</v>
      </c>
      <c r="O2082" t="s">
        <v>376</v>
      </c>
      <c r="P2082" t="s">
        <v>236</v>
      </c>
      <c r="Q2082" t="s">
        <v>237</v>
      </c>
      <c r="R2082" t="s">
        <v>231</v>
      </c>
      <c r="S2082" t="s">
        <v>232</v>
      </c>
    </row>
    <row r="2083" spans="1:19">
      <c r="A2083" s="1" t="n">
        <v>38352</v>
      </c>
      <c r="B2083" t="s">
        <v>375</v>
      </c>
      <c r="C2083" t="n">
        <v>52</v>
      </c>
      <c r="D2083" t="s">
        <v>228</v>
      </c>
      <c r="E2083" t="s">
        <v>36</v>
      </c>
      <c r="F2083" t="s">
        <v>229</v>
      </c>
      <c r="G2083" t="s">
        <v>230</v>
      </c>
      <c r="H2083" t="s">
        <v>231</v>
      </c>
      <c r="I2083" t="s">
        <v>232</v>
      </c>
      <c r="J2083" t="s">
        <v>267</v>
      </c>
      <c r="K2083" t="s">
        <v>268</v>
      </c>
      <c r="L2083" t="n">
        <v>475</v>
      </c>
      <c r="M2083" t="n">
        <v>0.06</v>
      </c>
      <c r="N2083" t="n">
        <v>38.4</v>
      </c>
      <c r="O2083" t="s">
        <v>376</v>
      </c>
      <c r="P2083" t="s">
        <v>236</v>
      </c>
      <c r="Q2083" t="s">
        <v>237</v>
      </c>
      <c r="R2083" t="s">
        <v>231</v>
      </c>
      <c r="S2083" t="s">
        <v>232</v>
      </c>
    </row>
    <row r="2084" spans="1:19">
      <c r="A2084" s="1" t="n">
        <v>38352</v>
      </c>
      <c r="B2084" t="s">
        <v>375</v>
      </c>
      <c r="C2084" t="n">
        <v>53</v>
      </c>
      <c r="D2084" t="s">
        <v>228</v>
      </c>
      <c r="E2084" t="s">
        <v>36</v>
      </c>
      <c r="F2084" t="s">
        <v>229</v>
      </c>
      <c r="G2084" t="s">
        <v>230</v>
      </c>
      <c r="H2084" t="s">
        <v>231</v>
      </c>
      <c r="I2084" t="s">
        <v>232</v>
      </c>
      <c r="J2084" t="s">
        <v>318</v>
      </c>
      <c r="K2084" t="s">
        <v>319</v>
      </c>
      <c r="L2084" t="n">
        <v>211</v>
      </c>
      <c r="M2084" t="n">
        <v>0.08</v>
      </c>
      <c r="N2084" t="n">
        <v>36.8</v>
      </c>
      <c r="O2084" t="s">
        <v>376</v>
      </c>
      <c r="P2084" t="s">
        <v>236</v>
      </c>
      <c r="Q2084" t="s">
        <v>237</v>
      </c>
      <c r="R2084" t="s">
        <v>231</v>
      </c>
      <c r="S2084" t="s">
        <v>232</v>
      </c>
    </row>
    <row r="2085" spans="1:19">
      <c r="A2085" s="1" t="n">
        <v>38352</v>
      </c>
      <c r="B2085" t="s">
        <v>375</v>
      </c>
      <c r="C2085" t="n">
        <v>54</v>
      </c>
      <c r="D2085" t="s">
        <v>228</v>
      </c>
      <c r="E2085" t="s">
        <v>36</v>
      </c>
      <c r="F2085" t="s">
        <v>229</v>
      </c>
      <c r="G2085" t="s">
        <v>230</v>
      </c>
      <c r="H2085" t="s">
        <v>231</v>
      </c>
      <c r="I2085" t="s">
        <v>232</v>
      </c>
      <c r="J2085" t="s">
        <v>267</v>
      </c>
      <c r="K2085" t="s">
        <v>268</v>
      </c>
      <c r="L2085" t="n">
        <v>200</v>
      </c>
      <c r="M2085" t="n">
        <v>0.24</v>
      </c>
      <c r="N2085" t="n">
        <v>16.3</v>
      </c>
      <c r="O2085" t="s">
        <v>376</v>
      </c>
      <c r="P2085" t="s">
        <v>236</v>
      </c>
      <c r="Q2085" t="s">
        <v>237</v>
      </c>
      <c r="R2085" t="s">
        <v>231</v>
      </c>
      <c r="S2085" t="s">
        <v>232</v>
      </c>
    </row>
    <row r="2086" spans="1:19">
      <c r="A2086" s="1" t="n">
        <v>38352</v>
      </c>
      <c r="B2086" t="s">
        <v>380</v>
      </c>
      <c r="C2086" t="n">
        <v>1</v>
      </c>
      <c r="D2086" t="s">
        <v>288</v>
      </c>
      <c r="E2086" t="s">
        <v>289</v>
      </c>
      <c r="F2086" t="s">
        <v>229</v>
      </c>
      <c r="G2086" t="s">
        <v>230</v>
      </c>
      <c r="H2086" t="s">
        <v>231</v>
      </c>
      <c r="I2086" t="s">
        <v>232</v>
      </c>
      <c r="J2086" t="s">
        <v>254</v>
      </c>
      <c r="K2086" t="s">
        <v>255</v>
      </c>
      <c r="L2086" t="n">
        <v>320</v>
      </c>
      <c r="M2086" t="n">
        <v>0</v>
      </c>
      <c r="N2086" t="n">
        <v>0</v>
      </c>
    </row>
    <row r="2087" spans="1:19">
      <c r="A2087" s="1" t="n">
        <v>38352</v>
      </c>
      <c r="B2087" t="s">
        <v>379</v>
      </c>
      <c r="C2087" t="n">
        <v>1</v>
      </c>
      <c r="D2087" t="s">
        <v>228</v>
      </c>
      <c r="E2087" t="s">
        <v>36</v>
      </c>
      <c r="F2087" t="s">
        <v>229</v>
      </c>
      <c r="G2087" t="s">
        <v>230</v>
      </c>
      <c r="H2087" t="s">
        <v>231</v>
      </c>
      <c r="I2087" t="s">
        <v>232</v>
      </c>
      <c r="J2087" t="s">
        <v>400</v>
      </c>
      <c r="K2087" t="s">
        <v>401</v>
      </c>
      <c r="L2087" t="n">
        <v>981</v>
      </c>
      <c r="M2087" t="n">
        <v>0.17</v>
      </c>
      <c r="N2087" t="n">
        <v>32.9</v>
      </c>
      <c r="O2087" t="s">
        <v>379</v>
      </c>
      <c r="P2087" t="s">
        <v>270</v>
      </c>
      <c r="Q2087" t="s">
        <v>237</v>
      </c>
      <c r="R2087" t="s">
        <v>231</v>
      </c>
      <c r="S2087" t="s">
        <v>232</v>
      </c>
    </row>
    <row r="2088" spans="1:19">
      <c r="A2088" s="1" t="n">
        <v>38352</v>
      </c>
      <c r="B2088" t="s">
        <v>379</v>
      </c>
      <c r="C2088" t="n">
        <v>2</v>
      </c>
      <c r="D2088" t="s">
        <v>228</v>
      </c>
      <c r="E2088" t="s">
        <v>36</v>
      </c>
      <c r="F2088" t="s">
        <v>229</v>
      </c>
      <c r="G2088" t="s">
        <v>230</v>
      </c>
      <c r="H2088" t="s">
        <v>231</v>
      </c>
      <c r="I2088" t="s">
        <v>232</v>
      </c>
      <c r="J2088" t="s">
        <v>233</v>
      </c>
      <c r="K2088" t="s">
        <v>234</v>
      </c>
      <c r="L2088" t="n">
        <v>352</v>
      </c>
      <c r="M2088" t="n">
        <v>0.21</v>
      </c>
      <c r="N2088" t="n">
        <v>20.4</v>
      </c>
      <c r="O2088" t="s">
        <v>379</v>
      </c>
      <c r="P2088" t="s">
        <v>270</v>
      </c>
      <c r="Q2088" t="s">
        <v>237</v>
      </c>
      <c r="R2088" t="s">
        <v>231</v>
      </c>
      <c r="S2088" t="s">
        <v>232</v>
      </c>
    </row>
    <row r="2089" spans="1:19">
      <c r="A2089" s="1" t="n">
        <v>38352</v>
      </c>
      <c r="B2089" t="s">
        <v>379</v>
      </c>
      <c r="C2089" t="n">
        <v>3</v>
      </c>
      <c r="D2089" t="s">
        <v>228</v>
      </c>
      <c r="E2089" t="s">
        <v>36</v>
      </c>
      <c r="F2089" t="s">
        <v>229</v>
      </c>
      <c r="G2089" t="s">
        <v>230</v>
      </c>
      <c r="H2089" t="s">
        <v>231</v>
      </c>
      <c r="I2089" t="s">
        <v>232</v>
      </c>
      <c r="J2089" t="s">
        <v>261</v>
      </c>
      <c r="K2089" t="s">
        <v>262</v>
      </c>
      <c r="L2089" t="n">
        <v>300</v>
      </c>
      <c r="M2089" t="n">
        <v>0.08</v>
      </c>
      <c r="N2089" t="n">
        <v>36.7</v>
      </c>
      <c r="O2089" t="s">
        <v>379</v>
      </c>
      <c r="P2089" t="s">
        <v>270</v>
      </c>
      <c r="Q2089" t="s">
        <v>237</v>
      </c>
      <c r="R2089" t="s">
        <v>231</v>
      </c>
      <c r="S2089" t="s">
        <v>232</v>
      </c>
    </row>
    <row r="2090" spans="1:19">
      <c r="A2090" s="1" t="n">
        <v>38352</v>
      </c>
      <c r="B2090" t="s">
        <v>379</v>
      </c>
      <c r="C2090" t="n">
        <v>4</v>
      </c>
      <c r="D2090" t="s">
        <v>228</v>
      </c>
      <c r="E2090" t="s">
        <v>36</v>
      </c>
      <c r="F2090" t="s">
        <v>229</v>
      </c>
      <c r="G2090" t="s">
        <v>230</v>
      </c>
      <c r="H2090" t="s">
        <v>231</v>
      </c>
      <c r="I2090" t="s">
        <v>232</v>
      </c>
      <c r="J2090" t="s">
        <v>279</v>
      </c>
      <c r="K2090" t="s">
        <v>280</v>
      </c>
      <c r="L2090" t="n">
        <v>691</v>
      </c>
      <c r="M2090" t="n">
        <v>1.16</v>
      </c>
      <c r="N2090" t="n">
        <v>38.7</v>
      </c>
      <c r="O2090" t="s">
        <v>379</v>
      </c>
      <c r="P2090" t="s">
        <v>270</v>
      </c>
      <c r="Q2090" t="s">
        <v>237</v>
      </c>
      <c r="R2090" t="s">
        <v>231</v>
      </c>
      <c r="S2090" t="s">
        <v>232</v>
      </c>
    </row>
    <row r="2091" spans="1:19">
      <c r="A2091" s="1" t="n">
        <v>38383</v>
      </c>
      <c r="B2091" t="s">
        <v>375</v>
      </c>
      <c r="C2091" t="n">
        <v>44</v>
      </c>
      <c r="D2091" t="s">
        <v>228</v>
      </c>
      <c r="E2091" t="s">
        <v>36</v>
      </c>
      <c r="F2091" t="s">
        <v>229</v>
      </c>
      <c r="G2091" t="s">
        <v>230</v>
      </c>
      <c r="H2091" t="s">
        <v>231</v>
      </c>
      <c r="I2091" t="s">
        <v>232</v>
      </c>
      <c r="J2091" t="s">
        <v>267</v>
      </c>
      <c r="K2091" t="s">
        <v>268</v>
      </c>
      <c r="L2091" t="n">
        <v>427</v>
      </c>
      <c r="M2091" t="n">
        <v>0.06</v>
      </c>
      <c r="N2091" t="n">
        <v>38.3</v>
      </c>
      <c r="O2091" t="s">
        <v>376</v>
      </c>
      <c r="P2091" t="s">
        <v>236</v>
      </c>
      <c r="Q2091" t="s">
        <v>237</v>
      </c>
      <c r="R2091" t="s">
        <v>231</v>
      </c>
      <c r="S2091" t="s">
        <v>232</v>
      </c>
    </row>
    <row r="2092" spans="1:19">
      <c r="A2092" s="1" t="n">
        <v>38383</v>
      </c>
      <c r="B2092" t="s">
        <v>375</v>
      </c>
      <c r="C2092" t="n">
        <v>45</v>
      </c>
      <c r="D2092" t="s">
        <v>228</v>
      </c>
      <c r="E2092" t="s">
        <v>36</v>
      </c>
      <c r="F2092" t="s">
        <v>229</v>
      </c>
      <c r="G2092" t="s">
        <v>230</v>
      </c>
      <c r="H2092" t="s">
        <v>231</v>
      </c>
      <c r="I2092" t="s">
        <v>232</v>
      </c>
      <c r="J2092" t="s">
        <v>318</v>
      </c>
      <c r="K2092" t="s">
        <v>319</v>
      </c>
      <c r="L2092" t="n">
        <v>575</v>
      </c>
      <c r="M2092" t="n">
        <v>0.07000000000000001</v>
      </c>
      <c r="N2092" t="n">
        <v>40</v>
      </c>
      <c r="O2092" t="s">
        <v>376</v>
      </c>
      <c r="P2092" t="s">
        <v>236</v>
      </c>
      <c r="Q2092" t="s">
        <v>237</v>
      </c>
      <c r="R2092" t="s">
        <v>231</v>
      </c>
      <c r="S2092" t="s">
        <v>232</v>
      </c>
    </row>
    <row r="2093" spans="1:19">
      <c r="A2093" s="1" t="n">
        <v>38383</v>
      </c>
      <c r="B2093" t="s">
        <v>375</v>
      </c>
      <c r="C2093" t="n">
        <v>46</v>
      </c>
      <c r="D2093" t="s">
        <v>228</v>
      </c>
      <c r="E2093" t="s">
        <v>36</v>
      </c>
      <c r="F2093" t="s">
        <v>229</v>
      </c>
      <c r="G2093" t="s">
        <v>230</v>
      </c>
      <c r="H2093" t="s">
        <v>231</v>
      </c>
      <c r="I2093" t="s">
        <v>232</v>
      </c>
      <c r="J2093" t="s">
        <v>267</v>
      </c>
      <c r="K2093" t="s">
        <v>268</v>
      </c>
      <c r="L2093" t="n">
        <v>252</v>
      </c>
      <c r="M2093" t="n">
        <v>0.24</v>
      </c>
      <c r="N2093" t="n">
        <v>16.4</v>
      </c>
      <c r="O2093" t="s">
        <v>376</v>
      </c>
      <c r="P2093" t="s">
        <v>236</v>
      </c>
      <c r="Q2093" t="s">
        <v>237</v>
      </c>
      <c r="R2093" t="s">
        <v>231</v>
      </c>
      <c r="S2093" t="s">
        <v>232</v>
      </c>
    </row>
    <row r="2094" spans="1:19">
      <c r="A2094" s="1" t="n">
        <v>38383</v>
      </c>
      <c r="B2094" t="s">
        <v>375</v>
      </c>
      <c r="C2094" t="n">
        <v>66</v>
      </c>
      <c r="D2094" t="s">
        <v>402</v>
      </c>
      <c r="E2094" t="s">
        <v>403</v>
      </c>
      <c r="F2094" t="s">
        <v>229</v>
      </c>
      <c r="G2094" t="s">
        <v>230</v>
      </c>
      <c r="H2094" t="s">
        <v>231</v>
      </c>
      <c r="I2094" t="s">
        <v>232</v>
      </c>
      <c r="J2094" t="s">
        <v>261</v>
      </c>
      <c r="K2094" t="s">
        <v>262</v>
      </c>
      <c r="L2094" t="n">
        <v>96</v>
      </c>
      <c r="M2094" t="n">
        <v>0</v>
      </c>
      <c r="N2094" t="n">
        <v>0</v>
      </c>
      <c r="O2094" t="s">
        <v>376</v>
      </c>
      <c r="P2094" t="s">
        <v>236</v>
      </c>
      <c r="Q2094" t="s">
        <v>237</v>
      </c>
      <c r="R2094" t="s">
        <v>231</v>
      </c>
      <c r="S2094" t="s">
        <v>232</v>
      </c>
    </row>
    <row r="2095" spans="1:19">
      <c r="A2095" s="1" t="n">
        <v>38383</v>
      </c>
      <c r="B2095" t="s">
        <v>380</v>
      </c>
      <c r="C2095" t="n">
        <v>3</v>
      </c>
      <c r="D2095" t="s">
        <v>288</v>
      </c>
      <c r="E2095" t="s">
        <v>289</v>
      </c>
      <c r="F2095" t="s">
        <v>229</v>
      </c>
      <c r="G2095" t="s">
        <v>230</v>
      </c>
      <c r="H2095" t="s">
        <v>231</v>
      </c>
      <c r="I2095" t="s">
        <v>232</v>
      </c>
      <c r="J2095" t="n">
        <v>515</v>
      </c>
      <c r="K2095" t="s">
        <v>404</v>
      </c>
      <c r="L2095" t="n">
        <v>145</v>
      </c>
      <c r="M2095" t="n">
        <v>0</v>
      </c>
      <c r="N2095" t="n">
        <v>0</v>
      </c>
    </row>
    <row r="2096" spans="1:19">
      <c r="A2096" s="1" t="n">
        <v>38383</v>
      </c>
      <c r="B2096" t="s">
        <v>405</v>
      </c>
      <c r="C2096" t="n">
        <v>8</v>
      </c>
      <c r="D2096" t="s">
        <v>394</v>
      </c>
      <c r="E2096" t="s">
        <v>395</v>
      </c>
      <c r="F2096" t="s">
        <v>229</v>
      </c>
      <c r="G2096" t="s">
        <v>230</v>
      </c>
      <c r="H2096" t="s">
        <v>231</v>
      </c>
      <c r="I2096" t="s">
        <v>232</v>
      </c>
      <c r="J2096" t="s">
        <v>265</v>
      </c>
      <c r="K2096" t="s">
        <v>266</v>
      </c>
      <c r="L2096" t="n">
        <v>244</v>
      </c>
      <c r="M2096" t="n">
        <v>0</v>
      </c>
      <c r="N2096" t="n">
        <v>0</v>
      </c>
    </row>
    <row r="2097" spans="1:19">
      <c r="A2097" s="1" t="n">
        <v>38383</v>
      </c>
      <c r="B2097" t="s">
        <v>405</v>
      </c>
      <c r="C2097" t="n">
        <v>9</v>
      </c>
      <c r="D2097" t="s">
        <v>406</v>
      </c>
      <c r="E2097" t="s">
        <v>407</v>
      </c>
      <c r="F2097" t="s">
        <v>229</v>
      </c>
      <c r="G2097" t="s">
        <v>230</v>
      </c>
      <c r="H2097" t="s">
        <v>231</v>
      </c>
      <c r="I2097" t="s">
        <v>232</v>
      </c>
      <c r="J2097" t="s">
        <v>265</v>
      </c>
      <c r="K2097" t="s">
        <v>266</v>
      </c>
      <c r="L2097" t="n">
        <v>32</v>
      </c>
      <c r="M2097" t="n">
        <v>0</v>
      </c>
      <c r="N2097" t="n">
        <v>0</v>
      </c>
    </row>
    <row r="2098" spans="1:19">
      <c r="A2098" s="1" t="n">
        <v>38383</v>
      </c>
      <c r="B2098" t="s">
        <v>379</v>
      </c>
      <c r="C2098" t="n">
        <v>1</v>
      </c>
      <c r="D2098" t="s">
        <v>228</v>
      </c>
      <c r="E2098" t="s">
        <v>36</v>
      </c>
      <c r="F2098" t="s">
        <v>229</v>
      </c>
      <c r="G2098" t="s">
        <v>230</v>
      </c>
      <c r="H2098" t="s">
        <v>231</v>
      </c>
      <c r="I2098" t="s">
        <v>232</v>
      </c>
      <c r="J2098" t="s">
        <v>233</v>
      </c>
      <c r="K2098" t="s">
        <v>234</v>
      </c>
      <c r="L2098" t="n">
        <v>340</v>
      </c>
      <c r="M2098" t="n">
        <v>0.22</v>
      </c>
      <c r="N2098" t="n">
        <v>20.3</v>
      </c>
      <c r="O2098" t="s">
        <v>379</v>
      </c>
      <c r="P2098" t="s">
        <v>270</v>
      </c>
      <c r="Q2098" t="s">
        <v>237</v>
      </c>
      <c r="R2098" t="s">
        <v>231</v>
      </c>
      <c r="S2098" t="s">
        <v>232</v>
      </c>
    </row>
    <row r="2099" spans="1:19">
      <c r="A2099" s="1" t="n">
        <v>38383</v>
      </c>
      <c r="B2099" t="s">
        <v>379</v>
      </c>
      <c r="C2099" t="n">
        <v>2</v>
      </c>
      <c r="D2099" t="s">
        <v>228</v>
      </c>
      <c r="E2099" t="s">
        <v>36</v>
      </c>
      <c r="F2099" t="s">
        <v>229</v>
      </c>
      <c r="G2099" t="s">
        <v>230</v>
      </c>
      <c r="H2099" t="s">
        <v>231</v>
      </c>
      <c r="I2099" t="s">
        <v>232</v>
      </c>
      <c r="J2099" t="s">
        <v>261</v>
      </c>
      <c r="K2099" t="s">
        <v>262</v>
      </c>
      <c r="L2099" t="n">
        <v>367</v>
      </c>
      <c r="M2099" t="n">
        <v>0.04</v>
      </c>
      <c r="N2099" t="n">
        <v>44.8</v>
      </c>
      <c r="O2099" t="s">
        <v>379</v>
      </c>
      <c r="P2099" t="s">
        <v>270</v>
      </c>
      <c r="Q2099" t="s">
        <v>237</v>
      </c>
      <c r="R2099" t="s">
        <v>231</v>
      </c>
      <c r="S2099" t="s">
        <v>232</v>
      </c>
    </row>
    <row r="2100" spans="1:19">
      <c r="A2100" s="1" t="n">
        <v>38383</v>
      </c>
      <c r="B2100" t="s">
        <v>379</v>
      </c>
      <c r="C2100" t="n">
        <v>3</v>
      </c>
      <c r="D2100" t="s">
        <v>228</v>
      </c>
      <c r="E2100" t="s">
        <v>36</v>
      </c>
      <c r="F2100" t="s">
        <v>229</v>
      </c>
      <c r="G2100" t="s">
        <v>230</v>
      </c>
      <c r="H2100" t="s">
        <v>231</v>
      </c>
      <c r="I2100" t="s">
        <v>232</v>
      </c>
      <c r="J2100" t="s">
        <v>233</v>
      </c>
      <c r="K2100" t="s">
        <v>234</v>
      </c>
      <c r="L2100" t="n">
        <v>334</v>
      </c>
      <c r="M2100" t="n">
        <v>0.04</v>
      </c>
      <c r="N2100" t="n">
        <v>43.7</v>
      </c>
      <c r="O2100" t="s">
        <v>379</v>
      </c>
      <c r="P2100" t="s">
        <v>270</v>
      </c>
      <c r="Q2100" t="s">
        <v>237</v>
      </c>
      <c r="R2100" t="s">
        <v>231</v>
      </c>
      <c r="S2100" t="s">
        <v>232</v>
      </c>
    </row>
    <row r="2101" spans="1:19">
      <c r="A2101" s="1" t="n">
        <v>38383</v>
      </c>
      <c r="B2101" t="s">
        <v>379</v>
      </c>
      <c r="C2101" t="n">
        <v>4</v>
      </c>
      <c r="D2101" t="s">
        <v>228</v>
      </c>
      <c r="E2101" t="s">
        <v>36</v>
      </c>
      <c r="F2101" t="s">
        <v>229</v>
      </c>
      <c r="G2101" t="s">
        <v>230</v>
      </c>
      <c r="H2101" t="s">
        <v>231</v>
      </c>
      <c r="I2101" t="s">
        <v>232</v>
      </c>
      <c r="J2101" t="s">
        <v>261</v>
      </c>
      <c r="K2101" t="s">
        <v>262</v>
      </c>
      <c r="L2101" t="n">
        <v>312</v>
      </c>
      <c r="M2101" t="n">
        <v>0.22</v>
      </c>
      <c r="N2101" t="n">
        <v>20.4</v>
      </c>
      <c r="O2101" t="s">
        <v>379</v>
      </c>
      <c r="P2101" t="s">
        <v>270</v>
      </c>
      <c r="Q2101" t="s">
        <v>237</v>
      </c>
      <c r="R2101" t="s">
        <v>231</v>
      </c>
      <c r="S2101" t="s">
        <v>232</v>
      </c>
    </row>
    <row r="2102" spans="1:19">
      <c r="A2102" s="1" t="n">
        <v>38383</v>
      </c>
      <c r="B2102" t="s">
        <v>379</v>
      </c>
      <c r="C2102" t="n">
        <v>5</v>
      </c>
      <c r="D2102" t="s">
        <v>228</v>
      </c>
      <c r="E2102" t="s">
        <v>36</v>
      </c>
      <c r="F2102" t="s">
        <v>229</v>
      </c>
      <c r="G2102" t="s">
        <v>230</v>
      </c>
      <c r="H2102" t="s">
        <v>231</v>
      </c>
      <c r="I2102" t="s">
        <v>232</v>
      </c>
      <c r="J2102" t="s">
        <v>279</v>
      </c>
      <c r="K2102" t="s">
        <v>280</v>
      </c>
      <c r="L2102" t="n">
        <v>1017</v>
      </c>
      <c r="M2102" t="n">
        <v>1.13</v>
      </c>
      <c r="N2102" t="n">
        <v>38.6</v>
      </c>
      <c r="O2102" t="s">
        <v>379</v>
      </c>
      <c r="P2102" t="s">
        <v>270</v>
      </c>
      <c r="Q2102" t="s">
        <v>237</v>
      </c>
      <c r="R2102" t="s">
        <v>231</v>
      </c>
      <c r="S2102" t="s">
        <v>232</v>
      </c>
    </row>
    <row r="2103" spans="1:19">
      <c r="A2103" s="1" t="n">
        <v>38411</v>
      </c>
      <c r="B2103" t="s">
        <v>375</v>
      </c>
      <c r="C2103" t="n">
        <v>44</v>
      </c>
      <c r="D2103" t="s">
        <v>228</v>
      </c>
      <c r="E2103" t="s">
        <v>36</v>
      </c>
      <c r="F2103" t="s">
        <v>229</v>
      </c>
      <c r="G2103" t="s">
        <v>230</v>
      </c>
      <c r="H2103" t="s">
        <v>231</v>
      </c>
      <c r="I2103" t="s">
        <v>232</v>
      </c>
      <c r="J2103" t="s">
        <v>267</v>
      </c>
      <c r="K2103" t="s">
        <v>268</v>
      </c>
      <c r="L2103" t="n">
        <v>209</v>
      </c>
      <c r="M2103" t="n">
        <v>0.3</v>
      </c>
      <c r="N2103" t="n">
        <v>16.6</v>
      </c>
      <c r="O2103" t="s">
        <v>376</v>
      </c>
      <c r="P2103" t="s">
        <v>236</v>
      </c>
      <c r="Q2103" t="s">
        <v>237</v>
      </c>
      <c r="R2103" t="s">
        <v>231</v>
      </c>
      <c r="S2103" t="s">
        <v>232</v>
      </c>
    </row>
    <row r="2104" spans="1:19">
      <c r="A2104" s="1" t="n">
        <v>38411</v>
      </c>
      <c r="B2104" t="s">
        <v>375</v>
      </c>
      <c r="C2104" t="n">
        <v>45</v>
      </c>
      <c r="D2104" t="s">
        <v>228</v>
      </c>
      <c r="E2104" t="s">
        <v>36</v>
      </c>
      <c r="F2104" t="s">
        <v>229</v>
      </c>
      <c r="G2104" t="s">
        <v>230</v>
      </c>
      <c r="H2104" t="s">
        <v>231</v>
      </c>
      <c r="I2104" t="s">
        <v>232</v>
      </c>
      <c r="J2104" t="s">
        <v>267</v>
      </c>
      <c r="K2104" t="s">
        <v>268</v>
      </c>
      <c r="L2104" t="n">
        <v>426</v>
      </c>
      <c r="M2104" t="n">
        <v>0.06</v>
      </c>
      <c r="N2104" t="n">
        <v>38.6</v>
      </c>
      <c r="O2104" t="s">
        <v>376</v>
      </c>
      <c r="P2104" t="s">
        <v>236</v>
      </c>
      <c r="Q2104" t="s">
        <v>237</v>
      </c>
      <c r="R2104" t="s">
        <v>231</v>
      </c>
      <c r="S2104" t="s">
        <v>232</v>
      </c>
    </row>
    <row r="2105" spans="1:19">
      <c r="A2105" s="1" t="n">
        <v>38411</v>
      </c>
      <c r="B2105" t="s">
        <v>375</v>
      </c>
      <c r="C2105" t="n">
        <v>46</v>
      </c>
      <c r="D2105" t="s">
        <v>228</v>
      </c>
      <c r="E2105" t="s">
        <v>36</v>
      </c>
      <c r="F2105" t="s">
        <v>229</v>
      </c>
      <c r="G2105" t="s">
        <v>230</v>
      </c>
      <c r="H2105" t="s">
        <v>231</v>
      </c>
      <c r="I2105" t="s">
        <v>232</v>
      </c>
      <c r="J2105" t="s">
        <v>240</v>
      </c>
      <c r="K2105" t="s">
        <v>241</v>
      </c>
      <c r="L2105" t="n">
        <v>69</v>
      </c>
      <c r="M2105" t="n">
        <v>5.4</v>
      </c>
      <c r="N2105" t="n">
        <v>10.8</v>
      </c>
      <c r="O2105" t="s">
        <v>376</v>
      </c>
      <c r="P2105" t="s">
        <v>236</v>
      </c>
      <c r="Q2105" t="s">
        <v>237</v>
      </c>
      <c r="R2105" t="s">
        <v>231</v>
      </c>
      <c r="S2105" t="s">
        <v>232</v>
      </c>
    </row>
    <row r="2106" spans="1:19">
      <c r="A2106" s="1" t="n">
        <v>38411</v>
      </c>
      <c r="B2106" t="s">
        <v>375</v>
      </c>
      <c r="C2106" t="n">
        <v>47</v>
      </c>
      <c r="D2106" t="s">
        <v>228</v>
      </c>
      <c r="E2106" t="s">
        <v>36</v>
      </c>
      <c r="F2106" t="s">
        <v>229</v>
      </c>
      <c r="G2106" t="s">
        <v>230</v>
      </c>
      <c r="H2106" t="s">
        <v>231</v>
      </c>
      <c r="I2106" t="s">
        <v>232</v>
      </c>
      <c r="J2106" t="s">
        <v>318</v>
      </c>
      <c r="K2106" t="s">
        <v>319</v>
      </c>
      <c r="L2106" t="n">
        <v>379</v>
      </c>
      <c r="M2106" t="n">
        <v>0.07000000000000001</v>
      </c>
      <c r="N2106" t="n">
        <v>39.7</v>
      </c>
      <c r="O2106" t="s">
        <v>376</v>
      </c>
      <c r="P2106" t="s">
        <v>236</v>
      </c>
      <c r="Q2106" t="s">
        <v>237</v>
      </c>
      <c r="R2106" t="s">
        <v>231</v>
      </c>
      <c r="S2106" t="s">
        <v>232</v>
      </c>
    </row>
    <row r="2107" spans="1:19">
      <c r="A2107" s="1" t="n">
        <v>38411</v>
      </c>
      <c r="B2107" t="s">
        <v>375</v>
      </c>
      <c r="C2107" t="n">
        <v>48</v>
      </c>
      <c r="D2107" t="s">
        <v>228</v>
      </c>
      <c r="E2107" t="s">
        <v>36</v>
      </c>
      <c r="F2107" t="s">
        <v>229</v>
      </c>
      <c r="G2107" t="s">
        <v>230</v>
      </c>
      <c r="H2107" t="s">
        <v>231</v>
      </c>
      <c r="I2107" t="s">
        <v>232</v>
      </c>
      <c r="J2107" t="s">
        <v>318</v>
      </c>
      <c r="K2107" t="s">
        <v>319</v>
      </c>
      <c r="L2107" t="n">
        <v>314</v>
      </c>
      <c r="M2107" t="n">
        <v>0.08</v>
      </c>
      <c r="N2107" t="n">
        <v>36.5</v>
      </c>
      <c r="O2107" t="s">
        <v>376</v>
      </c>
      <c r="P2107" t="s">
        <v>236</v>
      </c>
      <c r="Q2107" t="s">
        <v>237</v>
      </c>
      <c r="R2107" t="s">
        <v>231</v>
      </c>
      <c r="S2107" t="s">
        <v>232</v>
      </c>
    </row>
    <row r="2108" spans="1:19">
      <c r="A2108" s="1" t="n">
        <v>38411</v>
      </c>
      <c r="B2108" t="s">
        <v>380</v>
      </c>
      <c r="C2108" t="n">
        <v>1</v>
      </c>
      <c r="D2108" t="s">
        <v>238</v>
      </c>
      <c r="E2108" t="s">
        <v>239</v>
      </c>
      <c r="F2108" t="s">
        <v>229</v>
      </c>
      <c r="G2108" t="s">
        <v>230</v>
      </c>
      <c r="H2108" t="s">
        <v>231</v>
      </c>
      <c r="I2108" t="s">
        <v>232</v>
      </c>
      <c r="J2108" t="s">
        <v>371</v>
      </c>
      <c r="K2108" t="s">
        <v>372</v>
      </c>
      <c r="L2108" t="n">
        <v>300</v>
      </c>
      <c r="M2108" t="n">
        <v>0</v>
      </c>
      <c r="N2108" t="n">
        <v>0</v>
      </c>
    </row>
    <row r="2109" spans="1:19">
      <c r="A2109" s="1" t="n">
        <v>38411</v>
      </c>
      <c r="B2109" t="s">
        <v>379</v>
      </c>
      <c r="C2109" t="n">
        <v>1</v>
      </c>
      <c r="D2109" t="s">
        <v>228</v>
      </c>
      <c r="E2109" t="s">
        <v>36</v>
      </c>
      <c r="F2109" t="s">
        <v>229</v>
      </c>
      <c r="G2109" t="s">
        <v>230</v>
      </c>
      <c r="H2109" t="s">
        <v>231</v>
      </c>
      <c r="I2109" t="s">
        <v>232</v>
      </c>
      <c r="J2109" t="s">
        <v>233</v>
      </c>
      <c r="K2109" t="s">
        <v>234</v>
      </c>
      <c r="L2109" t="n">
        <v>302</v>
      </c>
      <c r="M2109" t="n">
        <v>0.22</v>
      </c>
      <c r="N2109" t="n">
        <v>19.6</v>
      </c>
      <c r="O2109" t="s">
        <v>379</v>
      </c>
      <c r="P2109" t="s">
        <v>270</v>
      </c>
      <c r="Q2109" t="s">
        <v>237</v>
      </c>
      <c r="R2109" t="s">
        <v>231</v>
      </c>
      <c r="S2109" t="s">
        <v>232</v>
      </c>
    </row>
    <row r="2110" spans="1:19">
      <c r="A2110" s="1" t="n">
        <v>38411</v>
      </c>
      <c r="B2110" t="s">
        <v>379</v>
      </c>
      <c r="C2110" t="n">
        <v>2</v>
      </c>
      <c r="D2110" t="s">
        <v>228</v>
      </c>
      <c r="E2110" t="s">
        <v>36</v>
      </c>
      <c r="F2110" t="s">
        <v>229</v>
      </c>
      <c r="G2110" t="s">
        <v>230</v>
      </c>
      <c r="H2110" t="s">
        <v>231</v>
      </c>
      <c r="I2110" t="s">
        <v>232</v>
      </c>
      <c r="J2110" t="s">
        <v>292</v>
      </c>
      <c r="K2110" t="s">
        <v>293</v>
      </c>
      <c r="L2110" t="n">
        <v>400</v>
      </c>
      <c r="M2110" t="n">
        <v>0.08</v>
      </c>
      <c r="N2110" t="n">
        <v>36.8</v>
      </c>
      <c r="O2110" t="s">
        <v>379</v>
      </c>
      <c r="P2110" t="s">
        <v>270</v>
      </c>
      <c r="Q2110" t="s">
        <v>237</v>
      </c>
      <c r="R2110" t="s">
        <v>231</v>
      </c>
      <c r="S2110" t="s">
        <v>232</v>
      </c>
    </row>
    <row r="2111" spans="1:19">
      <c r="A2111" s="1" t="n">
        <v>38411</v>
      </c>
      <c r="B2111" t="s">
        <v>379</v>
      </c>
      <c r="C2111" t="n">
        <v>3</v>
      </c>
      <c r="D2111" t="s">
        <v>228</v>
      </c>
      <c r="E2111" t="s">
        <v>36</v>
      </c>
      <c r="F2111" t="s">
        <v>229</v>
      </c>
      <c r="G2111" t="s">
        <v>230</v>
      </c>
      <c r="H2111" t="s">
        <v>231</v>
      </c>
      <c r="I2111" t="s">
        <v>232</v>
      </c>
      <c r="J2111" t="s">
        <v>279</v>
      </c>
      <c r="K2111" t="s">
        <v>280</v>
      </c>
      <c r="L2111" t="n">
        <v>692</v>
      </c>
      <c r="M2111" t="n">
        <v>1.17</v>
      </c>
      <c r="N2111" t="n">
        <v>38.2</v>
      </c>
      <c r="O2111" t="s">
        <v>379</v>
      </c>
      <c r="P2111" t="s">
        <v>270</v>
      </c>
      <c r="Q2111" t="s">
        <v>237</v>
      </c>
      <c r="R2111" t="s">
        <v>231</v>
      </c>
      <c r="S2111" t="s">
        <v>232</v>
      </c>
    </row>
    <row r="2112" spans="1:19">
      <c r="A2112" s="1" t="n">
        <v>38442</v>
      </c>
      <c r="B2112" t="s">
        <v>375</v>
      </c>
      <c r="C2112" t="n">
        <v>40</v>
      </c>
      <c r="D2112" t="s">
        <v>228</v>
      </c>
      <c r="E2112" t="s">
        <v>36</v>
      </c>
      <c r="F2112" t="s">
        <v>229</v>
      </c>
      <c r="G2112" t="s">
        <v>230</v>
      </c>
      <c r="H2112" t="s">
        <v>231</v>
      </c>
      <c r="I2112" t="s">
        <v>232</v>
      </c>
      <c r="J2112" t="s">
        <v>267</v>
      </c>
      <c r="K2112" t="s">
        <v>268</v>
      </c>
      <c r="L2112" t="n">
        <v>283</v>
      </c>
      <c r="M2112" t="n">
        <v>0.1</v>
      </c>
      <c r="N2112" t="n">
        <v>31.9</v>
      </c>
      <c r="O2112" t="s">
        <v>376</v>
      </c>
      <c r="P2112" t="s">
        <v>236</v>
      </c>
      <c r="Q2112" t="s">
        <v>237</v>
      </c>
      <c r="R2112" t="s">
        <v>231</v>
      </c>
      <c r="S2112" t="s">
        <v>232</v>
      </c>
    </row>
    <row r="2113" spans="1:19">
      <c r="A2113" s="1" t="n">
        <v>38442</v>
      </c>
      <c r="B2113" t="s">
        <v>375</v>
      </c>
      <c r="C2113" t="n">
        <v>41</v>
      </c>
      <c r="D2113" t="s">
        <v>228</v>
      </c>
      <c r="E2113" t="s">
        <v>36</v>
      </c>
      <c r="F2113" t="s">
        <v>229</v>
      </c>
      <c r="G2113" t="s">
        <v>230</v>
      </c>
      <c r="H2113" t="s">
        <v>231</v>
      </c>
      <c r="I2113" t="s">
        <v>232</v>
      </c>
      <c r="J2113" t="s">
        <v>233</v>
      </c>
      <c r="K2113" t="s">
        <v>234</v>
      </c>
      <c r="L2113" t="n">
        <v>382</v>
      </c>
      <c r="M2113" t="n">
        <v>0.09</v>
      </c>
      <c r="N2113" t="n">
        <v>33.8</v>
      </c>
      <c r="O2113" t="s">
        <v>376</v>
      </c>
      <c r="P2113" t="s">
        <v>236</v>
      </c>
      <c r="Q2113" t="s">
        <v>237</v>
      </c>
      <c r="R2113" t="s">
        <v>231</v>
      </c>
      <c r="S2113" t="s">
        <v>232</v>
      </c>
    </row>
    <row r="2114" spans="1:19">
      <c r="A2114" s="1" t="n">
        <v>38442</v>
      </c>
      <c r="B2114" t="s">
        <v>375</v>
      </c>
      <c r="C2114" t="n">
        <v>42</v>
      </c>
      <c r="D2114" t="s">
        <v>228</v>
      </c>
      <c r="E2114" t="s">
        <v>36</v>
      </c>
      <c r="F2114" t="s">
        <v>229</v>
      </c>
      <c r="G2114" t="s">
        <v>230</v>
      </c>
      <c r="H2114" t="s">
        <v>231</v>
      </c>
      <c r="I2114" t="s">
        <v>232</v>
      </c>
      <c r="J2114" t="s">
        <v>318</v>
      </c>
      <c r="K2114" t="s">
        <v>319</v>
      </c>
      <c r="L2114" t="n">
        <v>297</v>
      </c>
      <c r="M2114" t="n">
        <v>0.08</v>
      </c>
      <c r="N2114" t="n">
        <v>36.6</v>
      </c>
      <c r="O2114" t="s">
        <v>376</v>
      </c>
      <c r="P2114" t="s">
        <v>236</v>
      </c>
      <c r="Q2114" t="s">
        <v>237</v>
      </c>
      <c r="R2114" t="s">
        <v>231</v>
      </c>
      <c r="S2114" t="s">
        <v>232</v>
      </c>
    </row>
    <row r="2115" spans="1:19">
      <c r="A2115" s="1" t="n">
        <v>38442</v>
      </c>
      <c r="B2115" t="s">
        <v>375</v>
      </c>
      <c r="C2115" t="n">
        <v>43</v>
      </c>
      <c r="D2115" t="s">
        <v>228</v>
      </c>
      <c r="E2115" t="s">
        <v>36</v>
      </c>
      <c r="F2115" t="s">
        <v>229</v>
      </c>
      <c r="G2115" t="s">
        <v>230</v>
      </c>
      <c r="H2115" t="s">
        <v>231</v>
      </c>
      <c r="I2115" t="s">
        <v>232</v>
      </c>
      <c r="J2115" t="s">
        <v>318</v>
      </c>
      <c r="K2115" t="s">
        <v>319</v>
      </c>
      <c r="L2115" t="n">
        <v>151</v>
      </c>
      <c r="M2115" t="n">
        <v>0.07000000000000001</v>
      </c>
      <c r="N2115" t="n">
        <v>36.5</v>
      </c>
      <c r="O2115" t="s">
        <v>376</v>
      </c>
      <c r="P2115" t="s">
        <v>236</v>
      </c>
      <c r="Q2115" t="s">
        <v>237</v>
      </c>
      <c r="R2115" t="s">
        <v>231</v>
      </c>
      <c r="S2115" t="s">
        <v>232</v>
      </c>
    </row>
    <row r="2116" spans="1:19">
      <c r="A2116" s="1" t="n">
        <v>38442</v>
      </c>
      <c r="B2116" t="s">
        <v>375</v>
      </c>
      <c r="C2116" t="n">
        <v>44</v>
      </c>
      <c r="D2116" t="s">
        <v>228</v>
      </c>
      <c r="E2116" t="s">
        <v>36</v>
      </c>
      <c r="F2116" t="s">
        <v>229</v>
      </c>
      <c r="G2116" t="s">
        <v>230</v>
      </c>
      <c r="H2116" t="s">
        <v>231</v>
      </c>
      <c r="I2116" t="s">
        <v>232</v>
      </c>
      <c r="J2116" t="s">
        <v>267</v>
      </c>
      <c r="K2116" t="s">
        <v>268</v>
      </c>
      <c r="L2116" t="n">
        <v>208</v>
      </c>
      <c r="M2116" t="n">
        <v>0.24</v>
      </c>
      <c r="N2116" t="n">
        <v>16.5</v>
      </c>
      <c r="O2116" t="s">
        <v>376</v>
      </c>
      <c r="P2116" t="s">
        <v>236</v>
      </c>
      <c r="Q2116" t="s">
        <v>237</v>
      </c>
      <c r="R2116" t="s">
        <v>231</v>
      </c>
      <c r="S2116" t="s">
        <v>232</v>
      </c>
    </row>
    <row r="2117" spans="1:19">
      <c r="A2117" s="1" t="n">
        <v>38442</v>
      </c>
      <c r="B2117" t="s">
        <v>379</v>
      </c>
      <c r="C2117" t="n">
        <v>1</v>
      </c>
      <c r="D2117" t="s">
        <v>228</v>
      </c>
      <c r="E2117" t="s">
        <v>36</v>
      </c>
      <c r="F2117" t="s">
        <v>229</v>
      </c>
      <c r="G2117" t="s">
        <v>230</v>
      </c>
      <c r="H2117" t="s">
        <v>231</v>
      </c>
      <c r="I2117" t="s">
        <v>232</v>
      </c>
      <c r="J2117" t="s">
        <v>292</v>
      </c>
      <c r="K2117" t="s">
        <v>293</v>
      </c>
      <c r="L2117" t="n">
        <v>481</v>
      </c>
      <c r="M2117" t="n">
        <v>0.08</v>
      </c>
      <c r="N2117" t="n">
        <v>37</v>
      </c>
      <c r="O2117" t="s">
        <v>379</v>
      </c>
      <c r="P2117" t="s">
        <v>270</v>
      </c>
      <c r="Q2117" t="s">
        <v>237</v>
      </c>
      <c r="R2117" t="s">
        <v>231</v>
      </c>
      <c r="S2117" t="s">
        <v>232</v>
      </c>
    </row>
    <row r="2118" spans="1:19">
      <c r="A2118" s="1" t="n">
        <v>38442</v>
      </c>
      <c r="B2118" t="s">
        <v>379</v>
      </c>
      <c r="C2118" t="n">
        <v>2</v>
      </c>
      <c r="D2118" t="s">
        <v>228</v>
      </c>
      <c r="E2118" t="s">
        <v>36</v>
      </c>
      <c r="F2118" t="s">
        <v>229</v>
      </c>
      <c r="G2118" t="s">
        <v>230</v>
      </c>
      <c r="H2118" t="s">
        <v>231</v>
      </c>
      <c r="I2118" t="s">
        <v>232</v>
      </c>
      <c r="J2118" t="s">
        <v>233</v>
      </c>
      <c r="K2118" t="s">
        <v>234</v>
      </c>
      <c r="L2118" t="n">
        <v>195</v>
      </c>
      <c r="M2118" t="n">
        <v>0.22</v>
      </c>
      <c r="N2118" t="n">
        <v>20</v>
      </c>
      <c r="O2118" t="s">
        <v>379</v>
      </c>
      <c r="P2118" t="s">
        <v>270</v>
      </c>
      <c r="Q2118" t="s">
        <v>237</v>
      </c>
      <c r="R2118" t="s">
        <v>231</v>
      </c>
      <c r="S2118" t="s">
        <v>232</v>
      </c>
    </row>
    <row r="2119" spans="1:19">
      <c r="A2119" s="1" t="n">
        <v>38442</v>
      </c>
      <c r="B2119" t="s">
        <v>379</v>
      </c>
      <c r="C2119" t="n">
        <v>3</v>
      </c>
      <c r="D2119" t="s">
        <v>228</v>
      </c>
      <c r="E2119" t="s">
        <v>36</v>
      </c>
      <c r="F2119" t="s">
        <v>229</v>
      </c>
      <c r="G2119" t="s">
        <v>230</v>
      </c>
      <c r="H2119" t="s">
        <v>231</v>
      </c>
      <c r="I2119" t="s">
        <v>232</v>
      </c>
      <c r="J2119" t="s">
        <v>398</v>
      </c>
      <c r="K2119" t="s">
        <v>399</v>
      </c>
      <c r="L2119" t="n">
        <v>373</v>
      </c>
      <c r="M2119" t="n">
        <v>0.6</v>
      </c>
      <c r="N2119" t="n">
        <v>32.1</v>
      </c>
      <c r="O2119" t="s">
        <v>379</v>
      </c>
      <c r="P2119" t="s">
        <v>270</v>
      </c>
      <c r="Q2119" t="s">
        <v>237</v>
      </c>
      <c r="R2119" t="s">
        <v>231</v>
      </c>
      <c r="S2119" t="s">
        <v>232</v>
      </c>
    </row>
    <row r="2120" spans="1:19">
      <c r="A2120" s="1" t="n">
        <v>38442</v>
      </c>
      <c r="B2120" t="s">
        <v>379</v>
      </c>
      <c r="C2120" t="n">
        <v>4</v>
      </c>
      <c r="D2120" t="s">
        <v>228</v>
      </c>
      <c r="E2120" t="s">
        <v>36</v>
      </c>
      <c r="F2120" t="s">
        <v>229</v>
      </c>
      <c r="G2120" t="s">
        <v>230</v>
      </c>
      <c r="H2120" t="s">
        <v>231</v>
      </c>
      <c r="I2120" t="s">
        <v>232</v>
      </c>
      <c r="J2120" t="s">
        <v>267</v>
      </c>
      <c r="K2120" t="s">
        <v>268</v>
      </c>
      <c r="L2120" t="n">
        <v>353</v>
      </c>
      <c r="M2120" t="n">
        <v>0.25</v>
      </c>
      <c r="N2120" t="n">
        <v>20.4</v>
      </c>
      <c r="O2120" t="s">
        <v>379</v>
      </c>
      <c r="P2120" t="s">
        <v>270</v>
      </c>
      <c r="Q2120" t="s">
        <v>237</v>
      </c>
      <c r="R2120" t="s">
        <v>231</v>
      </c>
      <c r="S2120" t="s">
        <v>232</v>
      </c>
    </row>
    <row r="2121" spans="1:19">
      <c r="A2121" s="1" t="n">
        <v>38442</v>
      </c>
      <c r="B2121" t="s">
        <v>379</v>
      </c>
      <c r="C2121" t="n">
        <v>5</v>
      </c>
      <c r="D2121" t="s">
        <v>228</v>
      </c>
      <c r="E2121" t="s">
        <v>36</v>
      </c>
      <c r="F2121" t="s">
        <v>229</v>
      </c>
      <c r="G2121" t="s">
        <v>230</v>
      </c>
      <c r="H2121" t="s">
        <v>231</v>
      </c>
      <c r="I2121" t="s">
        <v>232</v>
      </c>
      <c r="J2121" t="s">
        <v>292</v>
      </c>
      <c r="K2121" t="s">
        <v>293</v>
      </c>
      <c r="L2121" t="n">
        <v>306</v>
      </c>
      <c r="M2121" t="n">
        <v>0.09</v>
      </c>
      <c r="N2121" t="n">
        <v>36.1</v>
      </c>
      <c r="O2121" t="s">
        <v>379</v>
      </c>
      <c r="P2121" t="s">
        <v>270</v>
      </c>
      <c r="Q2121" t="s">
        <v>237</v>
      </c>
      <c r="R2121" t="s">
        <v>231</v>
      </c>
      <c r="S2121" t="s">
        <v>232</v>
      </c>
    </row>
    <row r="2122" spans="1:19">
      <c r="A2122" s="1" t="n">
        <v>38472</v>
      </c>
      <c r="B2122" t="s">
        <v>375</v>
      </c>
      <c r="C2122" t="n">
        <v>50</v>
      </c>
      <c r="D2122" t="s">
        <v>228</v>
      </c>
      <c r="E2122" t="s">
        <v>36</v>
      </c>
      <c r="F2122" t="s">
        <v>229</v>
      </c>
      <c r="G2122" t="s">
        <v>230</v>
      </c>
      <c r="H2122" t="s">
        <v>231</v>
      </c>
      <c r="I2122" t="s">
        <v>232</v>
      </c>
      <c r="J2122" t="s">
        <v>318</v>
      </c>
      <c r="K2122" t="s">
        <v>319</v>
      </c>
      <c r="L2122" t="n">
        <v>241</v>
      </c>
      <c r="M2122" t="n">
        <v>0.1</v>
      </c>
      <c r="N2122" t="n">
        <v>36.4</v>
      </c>
      <c r="O2122" t="s">
        <v>376</v>
      </c>
      <c r="P2122" t="s">
        <v>236</v>
      </c>
      <c r="Q2122" t="s">
        <v>237</v>
      </c>
      <c r="R2122" t="s">
        <v>231</v>
      </c>
      <c r="S2122" t="s">
        <v>232</v>
      </c>
    </row>
    <row r="2123" spans="1:19">
      <c r="A2123" s="1" t="n">
        <v>38472</v>
      </c>
      <c r="B2123" t="s">
        <v>375</v>
      </c>
      <c r="C2123" t="n">
        <v>51</v>
      </c>
      <c r="D2123" t="s">
        <v>228</v>
      </c>
      <c r="E2123" t="s">
        <v>36</v>
      </c>
      <c r="F2123" t="s">
        <v>229</v>
      </c>
      <c r="G2123" t="s">
        <v>230</v>
      </c>
      <c r="H2123" t="s">
        <v>231</v>
      </c>
      <c r="I2123" t="s">
        <v>232</v>
      </c>
      <c r="J2123" t="s">
        <v>233</v>
      </c>
      <c r="K2123" t="s">
        <v>234</v>
      </c>
      <c r="L2123" t="n">
        <v>191</v>
      </c>
      <c r="M2123" t="n">
        <v>0.1</v>
      </c>
      <c r="N2123" t="n">
        <v>33.9</v>
      </c>
      <c r="O2123" t="s">
        <v>376</v>
      </c>
      <c r="P2123" t="s">
        <v>236</v>
      </c>
      <c r="Q2123" t="s">
        <v>237</v>
      </c>
      <c r="R2123" t="s">
        <v>231</v>
      </c>
      <c r="S2123" t="s">
        <v>232</v>
      </c>
    </row>
    <row r="2124" spans="1:19">
      <c r="A2124" s="1" t="n">
        <v>38472</v>
      </c>
      <c r="B2124" t="s">
        <v>375</v>
      </c>
      <c r="C2124" t="n">
        <v>52</v>
      </c>
      <c r="D2124" t="s">
        <v>228</v>
      </c>
      <c r="E2124" t="s">
        <v>36</v>
      </c>
      <c r="F2124" t="s">
        <v>229</v>
      </c>
      <c r="G2124" t="s">
        <v>230</v>
      </c>
      <c r="H2124" t="s">
        <v>231</v>
      </c>
      <c r="I2124" t="s">
        <v>232</v>
      </c>
      <c r="J2124" t="s">
        <v>267</v>
      </c>
      <c r="K2124" t="s">
        <v>268</v>
      </c>
      <c r="L2124" t="n">
        <v>238</v>
      </c>
      <c r="M2124" t="n">
        <v>0.12</v>
      </c>
      <c r="N2124" t="n">
        <v>38.2</v>
      </c>
      <c r="O2124" t="s">
        <v>376</v>
      </c>
      <c r="P2124" t="s">
        <v>236</v>
      </c>
      <c r="Q2124" t="s">
        <v>237</v>
      </c>
      <c r="R2124" t="s">
        <v>231</v>
      </c>
      <c r="S2124" t="s">
        <v>232</v>
      </c>
    </row>
    <row r="2125" spans="1:19">
      <c r="A2125" s="1" t="n">
        <v>38472</v>
      </c>
      <c r="B2125" t="s">
        <v>375</v>
      </c>
      <c r="C2125" t="n">
        <v>53</v>
      </c>
      <c r="D2125" t="s">
        <v>228</v>
      </c>
      <c r="E2125" t="s">
        <v>36</v>
      </c>
      <c r="F2125" t="s">
        <v>229</v>
      </c>
      <c r="G2125" t="s">
        <v>230</v>
      </c>
      <c r="H2125" t="s">
        <v>231</v>
      </c>
      <c r="I2125" t="s">
        <v>232</v>
      </c>
      <c r="J2125" t="s">
        <v>267</v>
      </c>
      <c r="K2125" t="s">
        <v>268</v>
      </c>
      <c r="L2125" t="n">
        <v>399</v>
      </c>
      <c r="M2125" t="n">
        <v>0.1</v>
      </c>
      <c r="N2125" t="n">
        <v>38.6</v>
      </c>
      <c r="O2125" t="s">
        <v>376</v>
      </c>
      <c r="P2125" t="s">
        <v>236</v>
      </c>
      <c r="Q2125" t="s">
        <v>237</v>
      </c>
      <c r="R2125" t="s">
        <v>231</v>
      </c>
      <c r="S2125" t="s">
        <v>232</v>
      </c>
    </row>
    <row r="2126" spans="1:19">
      <c r="A2126" s="1" t="n">
        <v>38472</v>
      </c>
      <c r="B2126" t="s">
        <v>375</v>
      </c>
      <c r="C2126" t="n">
        <v>54</v>
      </c>
      <c r="D2126" t="s">
        <v>228</v>
      </c>
      <c r="E2126" t="s">
        <v>36</v>
      </c>
      <c r="F2126" t="s">
        <v>229</v>
      </c>
      <c r="G2126" t="s">
        <v>230</v>
      </c>
      <c r="H2126" t="s">
        <v>231</v>
      </c>
      <c r="I2126" t="s">
        <v>232</v>
      </c>
      <c r="J2126" t="s">
        <v>233</v>
      </c>
      <c r="K2126" t="s">
        <v>234</v>
      </c>
      <c r="L2126" t="n">
        <v>253</v>
      </c>
      <c r="M2126" t="n">
        <v>0.15</v>
      </c>
      <c r="N2126" t="n">
        <v>33.6</v>
      </c>
      <c r="O2126" t="s">
        <v>376</v>
      </c>
      <c r="P2126" t="s">
        <v>236</v>
      </c>
      <c r="Q2126" t="s">
        <v>237</v>
      </c>
      <c r="R2126" t="s">
        <v>231</v>
      </c>
      <c r="S2126" t="s">
        <v>232</v>
      </c>
    </row>
    <row r="2127" spans="1:19">
      <c r="A2127" s="1" t="n">
        <v>38472</v>
      </c>
      <c r="B2127" t="s">
        <v>408</v>
      </c>
      <c r="C2127" t="n">
        <v>1</v>
      </c>
      <c r="D2127" t="s">
        <v>409</v>
      </c>
      <c r="E2127" t="s">
        <v>410</v>
      </c>
      <c r="F2127" t="s">
        <v>307</v>
      </c>
      <c r="G2127" t="s">
        <v>308</v>
      </c>
      <c r="H2127" t="s">
        <v>231</v>
      </c>
      <c r="I2127" t="s">
        <v>232</v>
      </c>
      <c r="J2127" t="s">
        <v>261</v>
      </c>
      <c r="K2127" t="s">
        <v>262</v>
      </c>
      <c r="L2127" t="n">
        <v>20</v>
      </c>
      <c r="M2127" t="n">
        <v>0</v>
      </c>
      <c r="N2127" t="n">
        <v>0</v>
      </c>
    </row>
    <row r="2128" spans="1:19">
      <c r="A2128" s="1" t="n">
        <v>38472</v>
      </c>
      <c r="B2128" t="s">
        <v>408</v>
      </c>
      <c r="C2128" t="n">
        <v>2</v>
      </c>
      <c r="D2128" t="s">
        <v>409</v>
      </c>
      <c r="E2128" t="s">
        <v>410</v>
      </c>
      <c r="F2128" t="s">
        <v>411</v>
      </c>
      <c r="G2128" t="s">
        <v>412</v>
      </c>
      <c r="H2128" t="s">
        <v>231</v>
      </c>
      <c r="I2128" t="s">
        <v>232</v>
      </c>
      <c r="J2128" t="s">
        <v>261</v>
      </c>
      <c r="K2128" t="s">
        <v>262</v>
      </c>
      <c r="L2128" t="n">
        <v>14</v>
      </c>
      <c r="M2128" t="n">
        <v>0</v>
      </c>
      <c r="N2128" t="n">
        <v>0</v>
      </c>
    </row>
    <row r="2129" spans="1:19">
      <c r="A2129" s="1" t="n">
        <v>38472</v>
      </c>
      <c r="B2129" t="s">
        <v>408</v>
      </c>
      <c r="C2129" t="n">
        <v>3</v>
      </c>
      <c r="D2129" t="s">
        <v>409</v>
      </c>
      <c r="E2129" t="s">
        <v>410</v>
      </c>
      <c r="F2129" t="s">
        <v>413</v>
      </c>
      <c r="G2129" t="s">
        <v>414</v>
      </c>
      <c r="H2129" t="s">
        <v>231</v>
      </c>
      <c r="I2129" t="s">
        <v>232</v>
      </c>
      <c r="J2129" t="s">
        <v>261</v>
      </c>
      <c r="K2129" t="s">
        <v>262</v>
      </c>
      <c r="L2129" t="n">
        <v>11</v>
      </c>
      <c r="M2129" t="n">
        <v>0</v>
      </c>
      <c r="N2129" t="n">
        <v>0</v>
      </c>
    </row>
    <row r="2130" spans="1:19">
      <c r="A2130" s="1" t="n">
        <v>38472</v>
      </c>
      <c r="B2130" t="s">
        <v>380</v>
      </c>
      <c r="C2130" t="n">
        <v>1</v>
      </c>
      <c r="D2130" t="s">
        <v>238</v>
      </c>
      <c r="E2130" t="s">
        <v>239</v>
      </c>
      <c r="F2130" t="s">
        <v>229</v>
      </c>
      <c r="G2130" t="s">
        <v>230</v>
      </c>
      <c r="H2130" t="s">
        <v>231</v>
      </c>
      <c r="I2130" t="s">
        <v>232</v>
      </c>
      <c r="J2130" t="n">
        <v>515</v>
      </c>
      <c r="K2130" t="s">
        <v>404</v>
      </c>
      <c r="L2130" t="n">
        <v>314</v>
      </c>
      <c r="M2130" t="n">
        <v>0</v>
      </c>
      <c r="N2130" t="n">
        <v>0</v>
      </c>
    </row>
    <row r="2131" spans="1:19">
      <c r="A2131" s="1" t="n">
        <v>38472</v>
      </c>
      <c r="B2131" t="s">
        <v>380</v>
      </c>
      <c r="C2131" t="n">
        <v>2</v>
      </c>
      <c r="D2131" t="s">
        <v>238</v>
      </c>
      <c r="E2131" t="s">
        <v>239</v>
      </c>
      <c r="F2131" t="s">
        <v>229</v>
      </c>
      <c r="G2131" t="s">
        <v>230</v>
      </c>
      <c r="H2131" t="s">
        <v>231</v>
      </c>
      <c r="I2131" t="s">
        <v>232</v>
      </c>
      <c r="J2131" t="s">
        <v>283</v>
      </c>
      <c r="K2131" t="s">
        <v>284</v>
      </c>
      <c r="L2131" t="n">
        <v>404</v>
      </c>
      <c r="M2131" t="n">
        <v>0</v>
      </c>
      <c r="N2131" t="n">
        <v>0</v>
      </c>
    </row>
    <row r="2132" spans="1:19">
      <c r="A2132" s="1" t="n">
        <v>38472</v>
      </c>
      <c r="B2132" t="s">
        <v>379</v>
      </c>
      <c r="C2132" t="n">
        <v>1</v>
      </c>
      <c r="D2132" t="s">
        <v>228</v>
      </c>
      <c r="E2132" t="s">
        <v>36</v>
      </c>
      <c r="F2132" t="s">
        <v>229</v>
      </c>
      <c r="G2132" t="s">
        <v>230</v>
      </c>
      <c r="H2132" t="s">
        <v>231</v>
      </c>
      <c r="I2132" t="s">
        <v>232</v>
      </c>
      <c r="J2132" t="s">
        <v>279</v>
      </c>
      <c r="K2132" t="s">
        <v>280</v>
      </c>
      <c r="L2132" t="n">
        <v>1014</v>
      </c>
      <c r="M2132" t="n">
        <v>1.12</v>
      </c>
      <c r="N2132" t="n">
        <v>39.2</v>
      </c>
      <c r="O2132" t="s">
        <v>379</v>
      </c>
      <c r="P2132" t="s">
        <v>270</v>
      </c>
      <c r="Q2132" t="s">
        <v>237</v>
      </c>
      <c r="R2132" t="s">
        <v>231</v>
      </c>
      <c r="S2132" t="s">
        <v>232</v>
      </c>
    </row>
    <row r="2133" spans="1:19">
      <c r="A2133" s="1" t="n">
        <v>38472</v>
      </c>
      <c r="B2133" t="s">
        <v>379</v>
      </c>
      <c r="C2133" t="n">
        <v>2</v>
      </c>
      <c r="D2133" t="s">
        <v>228</v>
      </c>
      <c r="E2133" t="s">
        <v>36</v>
      </c>
      <c r="F2133" t="s">
        <v>229</v>
      </c>
      <c r="G2133" t="s">
        <v>230</v>
      </c>
      <c r="H2133" t="s">
        <v>231</v>
      </c>
      <c r="I2133" t="s">
        <v>232</v>
      </c>
      <c r="J2133" t="s">
        <v>292</v>
      </c>
      <c r="K2133" t="s">
        <v>293</v>
      </c>
      <c r="L2133" t="n">
        <v>322</v>
      </c>
      <c r="M2133" t="n">
        <v>0.09</v>
      </c>
      <c r="N2133" t="n">
        <v>36.3</v>
      </c>
      <c r="O2133" t="s">
        <v>379</v>
      </c>
      <c r="P2133" t="s">
        <v>270</v>
      </c>
      <c r="Q2133" t="s">
        <v>237</v>
      </c>
      <c r="R2133" t="s">
        <v>231</v>
      </c>
      <c r="S2133" t="s">
        <v>232</v>
      </c>
    </row>
    <row r="2134" spans="1:19">
      <c r="A2134" s="1" t="n">
        <v>38472</v>
      </c>
      <c r="B2134" t="s">
        <v>379</v>
      </c>
      <c r="C2134" t="n">
        <v>3</v>
      </c>
      <c r="D2134" t="s">
        <v>228</v>
      </c>
      <c r="E2134" t="s">
        <v>36</v>
      </c>
      <c r="F2134" t="s">
        <v>229</v>
      </c>
      <c r="G2134" t="s">
        <v>230</v>
      </c>
      <c r="H2134" t="s">
        <v>231</v>
      </c>
      <c r="I2134" t="s">
        <v>232</v>
      </c>
      <c r="J2134" t="s">
        <v>369</v>
      </c>
      <c r="K2134" t="s">
        <v>344</v>
      </c>
      <c r="L2134" t="n">
        <v>463</v>
      </c>
      <c r="M2134" t="n">
        <v>0.62</v>
      </c>
      <c r="N2134" t="n">
        <v>28.8</v>
      </c>
      <c r="O2134" t="s">
        <v>379</v>
      </c>
      <c r="P2134" t="s">
        <v>270</v>
      </c>
      <c r="Q2134" t="s">
        <v>237</v>
      </c>
      <c r="R2134" t="s">
        <v>231</v>
      </c>
      <c r="S2134" t="s">
        <v>232</v>
      </c>
    </row>
    <row r="2135" spans="1:19">
      <c r="A2135" s="1" t="n">
        <v>38472</v>
      </c>
      <c r="B2135" t="s">
        <v>379</v>
      </c>
      <c r="C2135" t="n">
        <v>4</v>
      </c>
      <c r="D2135" t="s">
        <v>228</v>
      </c>
      <c r="E2135" t="s">
        <v>36</v>
      </c>
      <c r="F2135" t="s">
        <v>229</v>
      </c>
      <c r="G2135" t="s">
        <v>230</v>
      </c>
      <c r="H2135" t="s">
        <v>231</v>
      </c>
      <c r="I2135" t="s">
        <v>232</v>
      </c>
      <c r="J2135" t="s">
        <v>292</v>
      </c>
      <c r="K2135" t="s">
        <v>293</v>
      </c>
      <c r="L2135" t="n">
        <v>350</v>
      </c>
      <c r="M2135" t="n">
        <v>0.1</v>
      </c>
      <c r="N2135" t="n">
        <v>35.1</v>
      </c>
      <c r="O2135" t="s">
        <v>379</v>
      </c>
      <c r="P2135" t="s">
        <v>270</v>
      </c>
      <c r="Q2135" t="s">
        <v>237</v>
      </c>
      <c r="R2135" t="s">
        <v>231</v>
      </c>
      <c r="S2135" t="s">
        <v>232</v>
      </c>
    </row>
    <row r="2136" spans="1:19">
      <c r="A2136" s="1" t="n">
        <v>38472</v>
      </c>
      <c r="B2136" t="s">
        <v>379</v>
      </c>
      <c r="C2136" t="n">
        <v>5</v>
      </c>
      <c r="D2136" t="s">
        <v>228</v>
      </c>
      <c r="E2136" t="s">
        <v>36</v>
      </c>
      <c r="F2136" t="s">
        <v>229</v>
      </c>
      <c r="G2136" t="s">
        <v>230</v>
      </c>
      <c r="H2136" t="s">
        <v>231</v>
      </c>
      <c r="I2136" t="s">
        <v>232</v>
      </c>
      <c r="J2136" t="s">
        <v>233</v>
      </c>
      <c r="K2136" t="s">
        <v>234</v>
      </c>
      <c r="L2136" t="n">
        <v>303</v>
      </c>
      <c r="M2136" t="n">
        <v>0.22</v>
      </c>
      <c r="N2136" t="n">
        <v>19.6</v>
      </c>
      <c r="O2136" t="s">
        <v>379</v>
      </c>
      <c r="P2136" t="s">
        <v>270</v>
      </c>
      <c r="Q2136" t="s">
        <v>237</v>
      </c>
      <c r="R2136" t="s">
        <v>231</v>
      </c>
      <c r="S2136" t="s">
        <v>232</v>
      </c>
    </row>
    <row r="2137" spans="1:19">
      <c r="A2137" s="1" t="n">
        <v>38503</v>
      </c>
      <c r="B2137" t="s">
        <v>375</v>
      </c>
      <c r="C2137" t="n">
        <v>58</v>
      </c>
      <c r="D2137" t="s">
        <v>228</v>
      </c>
      <c r="E2137" t="s">
        <v>36</v>
      </c>
      <c r="F2137" t="s">
        <v>229</v>
      </c>
      <c r="G2137" t="s">
        <v>230</v>
      </c>
      <c r="H2137" t="s">
        <v>231</v>
      </c>
      <c r="I2137" t="s">
        <v>232</v>
      </c>
      <c r="J2137" t="s">
        <v>267</v>
      </c>
      <c r="K2137" t="s">
        <v>268</v>
      </c>
      <c r="L2137" t="n">
        <v>309</v>
      </c>
      <c r="M2137" t="n">
        <v>0.05</v>
      </c>
      <c r="N2137" t="n">
        <v>38.5</v>
      </c>
      <c r="O2137" t="s">
        <v>376</v>
      </c>
      <c r="P2137" t="s">
        <v>236</v>
      </c>
      <c r="Q2137" t="s">
        <v>237</v>
      </c>
      <c r="R2137" t="s">
        <v>231</v>
      </c>
      <c r="S2137" t="s">
        <v>232</v>
      </c>
    </row>
    <row r="2138" spans="1:19">
      <c r="A2138" s="1" t="n">
        <v>38503</v>
      </c>
      <c r="B2138" t="s">
        <v>375</v>
      </c>
      <c r="C2138" t="n">
        <v>59</v>
      </c>
      <c r="D2138" t="s">
        <v>228</v>
      </c>
      <c r="E2138" t="s">
        <v>36</v>
      </c>
      <c r="F2138" t="s">
        <v>229</v>
      </c>
      <c r="G2138" t="s">
        <v>230</v>
      </c>
      <c r="H2138" t="s">
        <v>231</v>
      </c>
      <c r="I2138" t="s">
        <v>232</v>
      </c>
      <c r="J2138" t="s">
        <v>267</v>
      </c>
      <c r="K2138" t="s">
        <v>268</v>
      </c>
      <c r="L2138" t="n">
        <v>198</v>
      </c>
      <c r="M2138" t="n">
        <v>0.1</v>
      </c>
      <c r="N2138" t="n">
        <v>32.2</v>
      </c>
      <c r="O2138" t="s">
        <v>376</v>
      </c>
      <c r="P2138" t="s">
        <v>236</v>
      </c>
      <c r="Q2138" t="s">
        <v>237</v>
      </c>
      <c r="R2138" t="s">
        <v>231</v>
      </c>
      <c r="S2138" t="s">
        <v>232</v>
      </c>
    </row>
    <row r="2139" spans="1:19">
      <c r="A2139" s="1" t="n">
        <v>38503</v>
      </c>
      <c r="B2139" t="s">
        <v>375</v>
      </c>
      <c r="C2139" t="n">
        <v>60</v>
      </c>
      <c r="D2139" t="s">
        <v>228</v>
      </c>
      <c r="E2139" t="s">
        <v>36</v>
      </c>
      <c r="F2139" t="s">
        <v>229</v>
      </c>
      <c r="G2139" t="s">
        <v>230</v>
      </c>
      <c r="H2139" t="s">
        <v>231</v>
      </c>
      <c r="I2139" t="s">
        <v>232</v>
      </c>
      <c r="J2139" t="s">
        <v>318</v>
      </c>
      <c r="K2139" t="s">
        <v>319</v>
      </c>
      <c r="L2139" t="n">
        <v>413</v>
      </c>
      <c r="M2139" t="n">
        <v>0.1</v>
      </c>
      <c r="N2139" t="n">
        <v>36.5</v>
      </c>
      <c r="O2139" t="s">
        <v>376</v>
      </c>
      <c r="P2139" t="s">
        <v>236</v>
      </c>
      <c r="Q2139" t="s">
        <v>237</v>
      </c>
      <c r="R2139" t="s">
        <v>231</v>
      </c>
      <c r="S2139" t="s">
        <v>232</v>
      </c>
    </row>
    <row r="2140" spans="1:19">
      <c r="A2140" s="1" t="n">
        <v>38503</v>
      </c>
      <c r="B2140" t="s">
        <v>375</v>
      </c>
      <c r="C2140" t="n">
        <v>61</v>
      </c>
      <c r="D2140" t="s">
        <v>228</v>
      </c>
      <c r="E2140" t="s">
        <v>36</v>
      </c>
      <c r="F2140" t="s">
        <v>229</v>
      </c>
      <c r="G2140" t="s">
        <v>230</v>
      </c>
      <c r="H2140" t="s">
        <v>231</v>
      </c>
      <c r="I2140" t="s">
        <v>232</v>
      </c>
      <c r="J2140" t="s">
        <v>318</v>
      </c>
      <c r="K2140" t="s">
        <v>319</v>
      </c>
      <c r="L2140" t="n">
        <v>194</v>
      </c>
      <c r="M2140" t="n">
        <v>0.05</v>
      </c>
      <c r="N2140" t="n">
        <v>39.2</v>
      </c>
      <c r="O2140" t="s">
        <v>376</v>
      </c>
      <c r="P2140" t="s">
        <v>236</v>
      </c>
      <c r="Q2140" t="s">
        <v>237</v>
      </c>
      <c r="R2140" t="s">
        <v>231</v>
      </c>
      <c r="S2140" t="s">
        <v>232</v>
      </c>
    </row>
    <row r="2141" spans="1:19">
      <c r="A2141" s="1" t="n">
        <v>38503</v>
      </c>
      <c r="B2141" t="s">
        <v>375</v>
      </c>
      <c r="C2141" t="n">
        <v>62</v>
      </c>
      <c r="D2141" t="s">
        <v>228</v>
      </c>
      <c r="E2141" t="s">
        <v>36</v>
      </c>
      <c r="F2141" t="s">
        <v>229</v>
      </c>
      <c r="G2141" t="s">
        <v>230</v>
      </c>
      <c r="H2141" t="s">
        <v>231</v>
      </c>
      <c r="I2141" t="s">
        <v>232</v>
      </c>
      <c r="J2141" t="s">
        <v>318</v>
      </c>
      <c r="K2141" t="s">
        <v>319</v>
      </c>
      <c r="L2141" t="n">
        <v>303</v>
      </c>
      <c r="M2141" t="n">
        <v>0.05</v>
      </c>
      <c r="N2141" t="n">
        <v>36.1</v>
      </c>
      <c r="O2141" t="s">
        <v>376</v>
      </c>
      <c r="P2141" t="s">
        <v>236</v>
      </c>
      <c r="Q2141" t="s">
        <v>237</v>
      </c>
      <c r="R2141" t="s">
        <v>231</v>
      </c>
      <c r="S2141" t="s">
        <v>232</v>
      </c>
    </row>
    <row r="2142" spans="1:19">
      <c r="A2142" s="1" t="n">
        <v>38503</v>
      </c>
      <c r="B2142" t="s">
        <v>375</v>
      </c>
      <c r="C2142" t="n">
        <v>63</v>
      </c>
      <c r="D2142" t="s">
        <v>228</v>
      </c>
      <c r="E2142" t="s">
        <v>36</v>
      </c>
      <c r="F2142" t="s">
        <v>229</v>
      </c>
      <c r="G2142" t="s">
        <v>230</v>
      </c>
      <c r="H2142" t="s">
        <v>231</v>
      </c>
      <c r="I2142" t="s">
        <v>232</v>
      </c>
      <c r="J2142" t="s">
        <v>318</v>
      </c>
      <c r="K2142" t="s">
        <v>319</v>
      </c>
      <c r="L2142" t="n">
        <v>260</v>
      </c>
      <c r="M2142" t="n">
        <v>0.1</v>
      </c>
      <c r="N2142" t="n">
        <v>36.8</v>
      </c>
      <c r="O2142" t="s">
        <v>376</v>
      </c>
      <c r="P2142" t="s">
        <v>236</v>
      </c>
      <c r="Q2142" t="s">
        <v>237</v>
      </c>
      <c r="R2142" t="s">
        <v>231</v>
      </c>
      <c r="S2142" t="s">
        <v>232</v>
      </c>
    </row>
    <row r="2143" spans="1:19">
      <c r="A2143" s="1" t="n">
        <v>38503</v>
      </c>
      <c r="B2143" t="s">
        <v>375</v>
      </c>
      <c r="C2143" t="n">
        <v>64</v>
      </c>
      <c r="D2143" t="s">
        <v>228</v>
      </c>
      <c r="E2143" t="s">
        <v>36</v>
      </c>
      <c r="F2143" t="s">
        <v>229</v>
      </c>
      <c r="G2143" t="s">
        <v>230</v>
      </c>
      <c r="H2143" t="s">
        <v>231</v>
      </c>
      <c r="I2143" t="s">
        <v>232</v>
      </c>
      <c r="J2143" t="s">
        <v>267</v>
      </c>
      <c r="K2143" t="s">
        <v>268</v>
      </c>
      <c r="L2143" t="n">
        <v>203</v>
      </c>
      <c r="M2143" t="n">
        <v>0.4</v>
      </c>
      <c r="N2143" t="n">
        <v>16.2</v>
      </c>
      <c r="O2143" t="s">
        <v>376</v>
      </c>
      <c r="P2143" t="s">
        <v>236</v>
      </c>
      <c r="Q2143" t="s">
        <v>237</v>
      </c>
      <c r="R2143" t="s">
        <v>231</v>
      </c>
      <c r="S2143" t="s">
        <v>232</v>
      </c>
    </row>
    <row r="2144" spans="1:19">
      <c r="A2144" s="1" t="n">
        <v>38503</v>
      </c>
      <c r="B2144" t="s">
        <v>375</v>
      </c>
      <c r="C2144" t="n">
        <v>65</v>
      </c>
      <c r="D2144" t="s">
        <v>228</v>
      </c>
      <c r="E2144" t="s">
        <v>36</v>
      </c>
      <c r="F2144" t="s">
        <v>229</v>
      </c>
      <c r="G2144" t="s">
        <v>230</v>
      </c>
      <c r="H2144" t="s">
        <v>231</v>
      </c>
      <c r="I2144" t="s">
        <v>232</v>
      </c>
      <c r="J2144" t="s">
        <v>267</v>
      </c>
      <c r="K2144" t="s">
        <v>268</v>
      </c>
      <c r="L2144" t="n">
        <v>207</v>
      </c>
      <c r="M2144" t="n">
        <v>0.1</v>
      </c>
      <c r="N2144" t="n">
        <v>16.7</v>
      </c>
      <c r="O2144" t="s">
        <v>376</v>
      </c>
      <c r="P2144" t="s">
        <v>236</v>
      </c>
      <c r="Q2144" t="s">
        <v>237</v>
      </c>
      <c r="R2144" t="s">
        <v>231</v>
      </c>
      <c r="S2144" t="s">
        <v>232</v>
      </c>
    </row>
    <row r="2145" spans="1:19">
      <c r="A2145" s="1" t="n">
        <v>38503</v>
      </c>
      <c r="B2145" t="s">
        <v>375</v>
      </c>
      <c r="C2145" t="n">
        <v>79</v>
      </c>
      <c r="D2145" t="s">
        <v>392</v>
      </c>
      <c r="E2145" t="s">
        <v>393</v>
      </c>
      <c r="F2145" t="s">
        <v>229</v>
      </c>
      <c r="G2145" t="s">
        <v>230</v>
      </c>
      <c r="H2145" t="s">
        <v>231</v>
      </c>
      <c r="I2145" t="s">
        <v>232</v>
      </c>
      <c r="J2145" t="s">
        <v>265</v>
      </c>
      <c r="K2145" t="s">
        <v>266</v>
      </c>
      <c r="L2145" t="n">
        <v>50</v>
      </c>
      <c r="M2145" t="n">
        <v>0</v>
      </c>
      <c r="N2145" t="n">
        <v>0</v>
      </c>
      <c r="O2145" t="s">
        <v>376</v>
      </c>
      <c r="P2145" t="s">
        <v>236</v>
      </c>
      <c r="Q2145" t="s">
        <v>237</v>
      </c>
      <c r="R2145" t="s">
        <v>231</v>
      </c>
      <c r="S2145" t="s">
        <v>232</v>
      </c>
    </row>
    <row r="2146" spans="1:19">
      <c r="A2146" s="1" t="n">
        <v>38503</v>
      </c>
      <c r="B2146" t="s">
        <v>375</v>
      </c>
      <c r="C2146" t="n">
        <v>80</v>
      </c>
      <c r="D2146" t="s">
        <v>392</v>
      </c>
      <c r="E2146" t="s">
        <v>393</v>
      </c>
      <c r="F2146" t="s">
        <v>229</v>
      </c>
      <c r="G2146" t="s">
        <v>230</v>
      </c>
      <c r="H2146" t="s">
        <v>231</v>
      </c>
      <c r="I2146" t="s">
        <v>232</v>
      </c>
      <c r="J2146" t="s">
        <v>265</v>
      </c>
      <c r="K2146" t="s">
        <v>266</v>
      </c>
      <c r="L2146" t="n">
        <v>30</v>
      </c>
      <c r="M2146" t="n">
        <v>0</v>
      </c>
      <c r="N2146" t="n">
        <v>0</v>
      </c>
      <c r="O2146" t="s">
        <v>376</v>
      </c>
      <c r="P2146" t="s">
        <v>236</v>
      </c>
      <c r="Q2146" t="s">
        <v>237</v>
      </c>
      <c r="R2146" t="s">
        <v>231</v>
      </c>
      <c r="S2146" t="s">
        <v>232</v>
      </c>
    </row>
    <row r="2147" spans="1:19">
      <c r="A2147" s="1" t="n">
        <v>38503</v>
      </c>
      <c r="B2147" t="s">
        <v>380</v>
      </c>
      <c r="C2147" t="n">
        <v>1</v>
      </c>
      <c r="D2147" t="s">
        <v>238</v>
      </c>
      <c r="E2147" t="s">
        <v>239</v>
      </c>
      <c r="F2147" t="s">
        <v>229</v>
      </c>
      <c r="G2147" t="s">
        <v>230</v>
      </c>
      <c r="H2147" t="s">
        <v>231</v>
      </c>
      <c r="I2147" t="s">
        <v>232</v>
      </c>
      <c r="J2147" t="n">
        <v>515</v>
      </c>
      <c r="K2147" t="s">
        <v>404</v>
      </c>
      <c r="L2147" t="n">
        <v>256</v>
      </c>
      <c r="M2147" t="n">
        <v>0</v>
      </c>
      <c r="N2147" t="n">
        <v>0</v>
      </c>
    </row>
    <row r="2148" spans="1:19">
      <c r="A2148" s="1" t="n">
        <v>38503</v>
      </c>
      <c r="B2148" t="s">
        <v>380</v>
      </c>
      <c r="C2148" t="n">
        <v>2</v>
      </c>
      <c r="D2148" t="s">
        <v>238</v>
      </c>
      <c r="E2148" t="s">
        <v>239</v>
      </c>
      <c r="F2148" t="s">
        <v>229</v>
      </c>
      <c r="G2148" t="s">
        <v>230</v>
      </c>
      <c r="H2148" t="s">
        <v>231</v>
      </c>
      <c r="I2148" t="s">
        <v>232</v>
      </c>
      <c r="J2148" t="n">
        <v>515</v>
      </c>
      <c r="K2148" t="s">
        <v>404</v>
      </c>
      <c r="L2148" t="n">
        <v>326</v>
      </c>
      <c r="M2148" t="n">
        <v>0</v>
      </c>
      <c r="N2148" t="n">
        <v>0</v>
      </c>
    </row>
    <row r="2149" spans="1:19">
      <c r="A2149" s="1" t="n">
        <v>38503</v>
      </c>
      <c r="B2149" t="s">
        <v>379</v>
      </c>
      <c r="C2149" t="n">
        <v>1</v>
      </c>
      <c r="D2149" t="s">
        <v>228</v>
      </c>
      <c r="E2149" t="s">
        <v>36</v>
      </c>
      <c r="F2149" t="s">
        <v>229</v>
      </c>
      <c r="G2149" t="s">
        <v>230</v>
      </c>
      <c r="H2149" t="s">
        <v>231</v>
      </c>
      <c r="I2149" t="s">
        <v>232</v>
      </c>
      <c r="J2149" t="s">
        <v>292</v>
      </c>
      <c r="K2149" t="s">
        <v>293</v>
      </c>
      <c r="L2149" t="n">
        <v>300</v>
      </c>
      <c r="M2149" t="n">
        <v>0.08</v>
      </c>
      <c r="N2149" t="n">
        <v>38.7</v>
      </c>
      <c r="O2149" t="s">
        <v>379</v>
      </c>
      <c r="P2149" t="s">
        <v>270</v>
      </c>
      <c r="Q2149" t="s">
        <v>237</v>
      </c>
      <c r="R2149" t="s">
        <v>231</v>
      </c>
      <c r="S2149" t="s">
        <v>232</v>
      </c>
    </row>
    <row r="2150" spans="1:19">
      <c r="A2150" s="1" t="n">
        <v>38503</v>
      </c>
      <c r="B2150" t="s">
        <v>379</v>
      </c>
      <c r="C2150" t="n">
        <v>2</v>
      </c>
      <c r="D2150" t="s">
        <v>228</v>
      </c>
      <c r="E2150" t="s">
        <v>36</v>
      </c>
      <c r="F2150" t="s">
        <v>229</v>
      </c>
      <c r="G2150" t="s">
        <v>230</v>
      </c>
      <c r="H2150" t="s">
        <v>231</v>
      </c>
      <c r="I2150" t="s">
        <v>232</v>
      </c>
      <c r="J2150" t="s">
        <v>233</v>
      </c>
      <c r="K2150" t="s">
        <v>234</v>
      </c>
      <c r="L2150" t="n">
        <v>301</v>
      </c>
      <c r="M2150" t="n">
        <v>0.23</v>
      </c>
      <c r="N2150" t="n">
        <v>20.1</v>
      </c>
      <c r="O2150" t="s">
        <v>379</v>
      </c>
      <c r="P2150" t="s">
        <v>270</v>
      </c>
      <c r="Q2150" t="s">
        <v>237</v>
      </c>
      <c r="R2150" t="s">
        <v>231</v>
      </c>
      <c r="S2150" t="s">
        <v>232</v>
      </c>
    </row>
    <row r="2151" spans="1:19">
      <c r="A2151" s="1" t="n">
        <v>38503</v>
      </c>
      <c r="B2151" t="s">
        <v>379</v>
      </c>
      <c r="C2151" t="n">
        <v>4</v>
      </c>
      <c r="D2151" t="s">
        <v>228</v>
      </c>
      <c r="E2151" t="s">
        <v>36</v>
      </c>
      <c r="F2151" t="s">
        <v>229</v>
      </c>
      <c r="G2151" t="s">
        <v>230</v>
      </c>
      <c r="H2151" t="s">
        <v>231</v>
      </c>
      <c r="I2151" t="s">
        <v>232</v>
      </c>
      <c r="J2151" t="s">
        <v>279</v>
      </c>
      <c r="K2151" t="s">
        <v>280</v>
      </c>
      <c r="L2151" t="n">
        <v>523</v>
      </c>
      <c r="M2151" t="n">
        <v>1.13</v>
      </c>
      <c r="N2151" t="n">
        <v>39</v>
      </c>
      <c r="O2151" t="s">
        <v>379</v>
      </c>
      <c r="P2151" t="s">
        <v>270</v>
      </c>
      <c r="Q2151" t="s">
        <v>237</v>
      </c>
      <c r="R2151" t="s">
        <v>231</v>
      </c>
      <c r="S2151" t="s">
        <v>232</v>
      </c>
    </row>
    <row r="2152" spans="1:19">
      <c r="A2152" s="1" t="n">
        <v>38503</v>
      </c>
      <c r="B2152" t="s">
        <v>379</v>
      </c>
      <c r="C2152" t="n">
        <v>5</v>
      </c>
      <c r="D2152" t="s">
        <v>415</v>
      </c>
      <c r="E2152" t="s">
        <v>416</v>
      </c>
      <c r="F2152" t="s">
        <v>229</v>
      </c>
      <c r="G2152" t="s">
        <v>230</v>
      </c>
      <c r="H2152" t="s">
        <v>231</v>
      </c>
      <c r="I2152" t="s">
        <v>232</v>
      </c>
      <c r="J2152" t="s">
        <v>248</v>
      </c>
      <c r="K2152" t="s">
        <v>249</v>
      </c>
      <c r="L2152" t="n">
        <v>25</v>
      </c>
      <c r="M2152" t="n">
        <v>0</v>
      </c>
      <c r="N2152" t="n">
        <v>0</v>
      </c>
      <c r="O2152" t="s">
        <v>379</v>
      </c>
      <c r="P2152" t="s">
        <v>270</v>
      </c>
      <c r="Q2152" t="s">
        <v>237</v>
      </c>
      <c r="R2152" t="s">
        <v>231</v>
      </c>
      <c r="S2152" t="s">
        <v>232</v>
      </c>
    </row>
    <row r="2153" spans="1:19">
      <c r="A2153" s="1" t="n">
        <v>38503</v>
      </c>
      <c r="B2153" t="s">
        <v>379</v>
      </c>
      <c r="C2153" t="n">
        <v>6</v>
      </c>
      <c r="D2153" t="s">
        <v>228</v>
      </c>
      <c r="E2153" t="s">
        <v>36</v>
      </c>
      <c r="F2153" t="s">
        <v>229</v>
      </c>
      <c r="G2153" t="s">
        <v>230</v>
      </c>
      <c r="H2153" t="s">
        <v>231</v>
      </c>
      <c r="I2153" t="s">
        <v>232</v>
      </c>
      <c r="J2153" t="s">
        <v>367</v>
      </c>
      <c r="K2153" t="s">
        <v>368</v>
      </c>
      <c r="L2153" t="n">
        <v>681</v>
      </c>
      <c r="M2153" t="n">
        <v>0.79</v>
      </c>
      <c r="N2153" t="n">
        <v>39.3</v>
      </c>
      <c r="O2153" t="s">
        <v>379</v>
      </c>
      <c r="P2153" t="s">
        <v>270</v>
      </c>
      <c r="Q2153" t="s">
        <v>237</v>
      </c>
      <c r="R2153" t="s">
        <v>231</v>
      </c>
      <c r="S2153" t="s">
        <v>232</v>
      </c>
    </row>
    <row r="2154" spans="1:19">
      <c r="A2154" s="1" t="n">
        <v>38533</v>
      </c>
      <c r="B2154" t="s">
        <v>375</v>
      </c>
      <c r="C2154" t="n">
        <v>51</v>
      </c>
      <c r="D2154" t="s">
        <v>228</v>
      </c>
      <c r="E2154" t="s">
        <v>36</v>
      </c>
      <c r="F2154" t="s">
        <v>229</v>
      </c>
      <c r="G2154" t="s">
        <v>230</v>
      </c>
      <c r="H2154" t="s">
        <v>231</v>
      </c>
      <c r="I2154" t="s">
        <v>232</v>
      </c>
      <c r="J2154" t="s">
        <v>318</v>
      </c>
      <c r="K2154" t="s">
        <v>319</v>
      </c>
      <c r="L2154" t="n">
        <v>304</v>
      </c>
      <c r="M2154" t="n">
        <v>0.1</v>
      </c>
      <c r="N2154" t="n">
        <v>39.6</v>
      </c>
      <c r="O2154" t="s">
        <v>376</v>
      </c>
      <c r="P2154" t="s">
        <v>236</v>
      </c>
      <c r="Q2154" t="s">
        <v>237</v>
      </c>
      <c r="R2154" t="s">
        <v>231</v>
      </c>
      <c r="S2154" t="s">
        <v>232</v>
      </c>
    </row>
    <row r="2155" spans="1:19">
      <c r="A2155" s="1" t="n">
        <v>38533</v>
      </c>
      <c r="B2155" t="s">
        <v>375</v>
      </c>
      <c r="C2155" t="n">
        <v>52</v>
      </c>
      <c r="D2155" t="s">
        <v>228</v>
      </c>
      <c r="E2155" t="s">
        <v>36</v>
      </c>
      <c r="F2155" t="s">
        <v>229</v>
      </c>
      <c r="G2155" t="s">
        <v>230</v>
      </c>
      <c r="H2155" t="s">
        <v>231</v>
      </c>
      <c r="I2155" t="s">
        <v>232</v>
      </c>
      <c r="J2155" t="s">
        <v>318</v>
      </c>
      <c r="K2155" t="s">
        <v>319</v>
      </c>
      <c r="L2155" t="n">
        <v>158</v>
      </c>
      <c r="M2155" t="n">
        <v>0.1</v>
      </c>
      <c r="N2155" t="n">
        <v>36.8</v>
      </c>
      <c r="O2155" t="s">
        <v>376</v>
      </c>
      <c r="P2155" t="s">
        <v>236</v>
      </c>
      <c r="Q2155" t="s">
        <v>237</v>
      </c>
      <c r="R2155" t="s">
        <v>231</v>
      </c>
      <c r="S2155" t="s">
        <v>232</v>
      </c>
    </row>
    <row r="2156" spans="1:19">
      <c r="A2156" s="1" t="n">
        <v>38533</v>
      </c>
      <c r="B2156" t="s">
        <v>375</v>
      </c>
      <c r="C2156" t="n">
        <v>53</v>
      </c>
      <c r="D2156" t="s">
        <v>228</v>
      </c>
      <c r="E2156" t="s">
        <v>36</v>
      </c>
      <c r="F2156" t="s">
        <v>229</v>
      </c>
      <c r="G2156" t="s">
        <v>230</v>
      </c>
      <c r="H2156" t="s">
        <v>231</v>
      </c>
      <c r="I2156" t="s">
        <v>232</v>
      </c>
      <c r="J2156" t="s">
        <v>233</v>
      </c>
      <c r="K2156" t="s">
        <v>234</v>
      </c>
      <c r="L2156" t="n">
        <v>208</v>
      </c>
      <c r="M2156" t="n">
        <v>0.02</v>
      </c>
      <c r="N2156" t="n">
        <v>48.4</v>
      </c>
      <c r="O2156" t="s">
        <v>376</v>
      </c>
      <c r="P2156" t="s">
        <v>236</v>
      </c>
      <c r="Q2156" t="s">
        <v>237</v>
      </c>
      <c r="R2156" t="s">
        <v>231</v>
      </c>
      <c r="S2156" t="s">
        <v>232</v>
      </c>
    </row>
    <row r="2157" spans="1:19">
      <c r="A2157" s="1" t="n">
        <v>38533</v>
      </c>
      <c r="B2157" t="s">
        <v>375</v>
      </c>
      <c r="C2157" t="n">
        <v>54</v>
      </c>
      <c r="D2157" t="s">
        <v>228</v>
      </c>
      <c r="E2157" t="s">
        <v>36</v>
      </c>
      <c r="F2157" t="s">
        <v>229</v>
      </c>
      <c r="G2157" t="s">
        <v>230</v>
      </c>
      <c r="H2157" t="s">
        <v>231</v>
      </c>
      <c r="I2157" t="s">
        <v>232</v>
      </c>
      <c r="J2157" t="s">
        <v>354</v>
      </c>
      <c r="K2157" t="s">
        <v>348</v>
      </c>
      <c r="L2157" t="n">
        <v>260</v>
      </c>
      <c r="M2157" t="n">
        <v>0.05</v>
      </c>
      <c r="N2157" t="n">
        <v>42.5</v>
      </c>
      <c r="O2157" t="s">
        <v>376</v>
      </c>
      <c r="P2157" t="s">
        <v>236</v>
      </c>
      <c r="Q2157" t="s">
        <v>237</v>
      </c>
      <c r="R2157" t="s">
        <v>231</v>
      </c>
      <c r="S2157" t="s">
        <v>232</v>
      </c>
    </row>
    <row r="2158" spans="1:19">
      <c r="A2158" s="1" t="n">
        <v>38533</v>
      </c>
      <c r="B2158" t="s">
        <v>375</v>
      </c>
      <c r="C2158" t="n">
        <v>55</v>
      </c>
      <c r="D2158" t="s">
        <v>228</v>
      </c>
      <c r="E2158" t="s">
        <v>36</v>
      </c>
      <c r="F2158" t="s">
        <v>229</v>
      </c>
      <c r="G2158" t="s">
        <v>230</v>
      </c>
      <c r="H2158" t="s">
        <v>231</v>
      </c>
      <c r="I2158" t="s">
        <v>232</v>
      </c>
      <c r="J2158" t="s">
        <v>267</v>
      </c>
      <c r="K2158" t="s">
        <v>268</v>
      </c>
      <c r="L2158" t="n">
        <v>421</v>
      </c>
      <c r="M2158" t="n">
        <v>0.1</v>
      </c>
      <c r="N2158" t="n">
        <v>32.1</v>
      </c>
      <c r="O2158" t="s">
        <v>376</v>
      </c>
      <c r="P2158" t="s">
        <v>236</v>
      </c>
      <c r="Q2158" t="s">
        <v>237</v>
      </c>
      <c r="R2158" t="s">
        <v>231</v>
      </c>
      <c r="S2158" t="s">
        <v>232</v>
      </c>
    </row>
    <row r="2159" spans="1:19">
      <c r="A2159" s="1" t="n">
        <v>38533</v>
      </c>
      <c r="B2159" t="s">
        <v>408</v>
      </c>
      <c r="C2159" t="n">
        <v>1</v>
      </c>
      <c r="D2159" t="s">
        <v>409</v>
      </c>
      <c r="E2159" t="s">
        <v>410</v>
      </c>
      <c r="F2159" t="s">
        <v>307</v>
      </c>
      <c r="G2159" t="s">
        <v>308</v>
      </c>
      <c r="H2159" t="s">
        <v>231</v>
      </c>
      <c r="I2159" t="s">
        <v>232</v>
      </c>
      <c r="J2159" t="s">
        <v>302</v>
      </c>
      <c r="K2159" t="s">
        <v>303</v>
      </c>
      <c r="L2159" t="n">
        <v>20</v>
      </c>
      <c r="M2159" t="n">
        <v>0</v>
      </c>
      <c r="N2159" t="n">
        <v>0</v>
      </c>
    </row>
    <row r="2160" spans="1:19">
      <c r="A2160" s="1" t="n">
        <v>38533</v>
      </c>
      <c r="B2160" t="s">
        <v>408</v>
      </c>
      <c r="C2160" t="n">
        <v>2</v>
      </c>
      <c r="D2160" t="s">
        <v>409</v>
      </c>
      <c r="E2160" t="s">
        <v>410</v>
      </c>
      <c r="F2160" t="s">
        <v>411</v>
      </c>
      <c r="G2160" t="s">
        <v>412</v>
      </c>
      <c r="H2160" t="s">
        <v>231</v>
      </c>
      <c r="I2160" t="s">
        <v>232</v>
      </c>
      <c r="J2160" t="s">
        <v>302</v>
      </c>
      <c r="K2160" t="s">
        <v>303</v>
      </c>
      <c r="L2160" t="n">
        <v>14</v>
      </c>
      <c r="M2160" t="n">
        <v>0</v>
      </c>
      <c r="N2160" t="n">
        <v>0</v>
      </c>
    </row>
    <row r="2161" spans="1:19">
      <c r="A2161" s="1" t="n">
        <v>38533</v>
      </c>
      <c r="B2161" t="s">
        <v>408</v>
      </c>
      <c r="C2161" t="n">
        <v>3</v>
      </c>
      <c r="D2161" t="s">
        <v>409</v>
      </c>
      <c r="E2161" t="s">
        <v>410</v>
      </c>
      <c r="F2161" t="s">
        <v>413</v>
      </c>
      <c r="G2161" t="s">
        <v>414</v>
      </c>
      <c r="H2161" t="s">
        <v>231</v>
      </c>
      <c r="I2161" t="s">
        <v>232</v>
      </c>
      <c r="J2161" t="s">
        <v>302</v>
      </c>
      <c r="K2161" t="s">
        <v>303</v>
      </c>
      <c r="L2161" t="n">
        <v>11</v>
      </c>
      <c r="M2161" t="n">
        <v>0</v>
      </c>
      <c r="N2161" t="n">
        <v>0</v>
      </c>
    </row>
    <row r="2162" spans="1:19">
      <c r="A2162" s="1" t="n">
        <v>38533</v>
      </c>
      <c r="B2162" t="s">
        <v>380</v>
      </c>
      <c r="C2162" t="n">
        <v>1</v>
      </c>
      <c r="D2162" t="s">
        <v>238</v>
      </c>
      <c r="E2162" t="s">
        <v>239</v>
      </c>
      <c r="F2162" t="s">
        <v>229</v>
      </c>
      <c r="G2162" t="s">
        <v>230</v>
      </c>
      <c r="H2162" t="s">
        <v>231</v>
      </c>
      <c r="I2162" t="s">
        <v>232</v>
      </c>
      <c r="J2162" t="n">
        <v>515</v>
      </c>
      <c r="K2162" t="s">
        <v>404</v>
      </c>
      <c r="L2162" t="n">
        <v>311</v>
      </c>
      <c r="M2162" t="n">
        <v>0</v>
      </c>
      <c r="N2162" t="n">
        <v>0</v>
      </c>
    </row>
    <row r="2163" spans="1:19">
      <c r="A2163" s="1" t="n">
        <v>38533</v>
      </c>
      <c r="B2163" t="s">
        <v>379</v>
      </c>
      <c r="C2163" t="n">
        <v>1</v>
      </c>
      <c r="D2163" t="s">
        <v>228</v>
      </c>
      <c r="E2163" t="s">
        <v>36</v>
      </c>
      <c r="F2163" t="s">
        <v>229</v>
      </c>
      <c r="G2163" t="s">
        <v>230</v>
      </c>
      <c r="H2163" t="s">
        <v>231</v>
      </c>
      <c r="I2163" t="s">
        <v>232</v>
      </c>
      <c r="J2163" t="s">
        <v>279</v>
      </c>
      <c r="K2163" t="s">
        <v>280</v>
      </c>
      <c r="L2163" t="n">
        <v>492</v>
      </c>
      <c r="M2163" t="n">
        <v>1.13</v>
      </c>
      <c r="N2163" t="n">
        <v>39</v>
      </c>
      <c r="O2163" t="s">
        <v>379</v>
      </c>
      <c r="P2163" t="s">
        <v>270</v>
      </c>
      <c r="Q2163" t="s">
        <v>237</v>
      </c>
      <c r="R2163" t="s">
        <v>231</v>
      </c>
      <c r="S2163" t="s">
        <v>232</v>
      </c>
    </row>
    <row r="2164" spans="1:19">
      <c r="A2164" s="1" t="n">
        <v>38533</v>
      </c>
      <c r="B2164" t="s">
        <v>379</v>
      </c>
      <c r="C2164" t="n">
        <v>2</v>
      </c>
      <c r="D2164" t="s">
        <v>228</v>
      </c>
      <c r="E2164" t="s">
        <v>36</v>
      </c>
      <c r="F2164" t="s">
        <v>229</v>
      </c>
      <c r="G2164" t="s">
        <v>230</v>
      </c>
      <c r="H2164" t="s">
        <v>231</v>
      </c>
      <c r="I2164" t="s">
        <v>232</v>
      </c>
      <c r="J2164" t="s">
        <v>244</v>
      </c>
      <c r="K2164" t="s">
        <v>304</v>
      </c>
      <c r="L2164" t="n">
        <v>262</v>
      </c>
      <c r="M2164" t="n">
        <v>1.19</v>
      </c>
      <c r="N2164" t="n">
        <v>32.8</v>
      </c>
      <c r="O2164" t="s">
        <v>379</v>
      </c>
      <c r="P2164" t="s">
        <v>270</v>
      </c>
      <c r="Q2164" t="s">
        <v>237</v>
      </c>
      <c r="R2164" t="s">
        <v>231</v>
      </c>
      <c r="S2164" t="s">
        <v>232</v>
      </c>
    </row>
    <row r="2165" spans="1:19">
      <c r="A2165" s="1" t="n">
        <v>38533</v>
      </c>
      <c r="B2165" t="s">
        <v>379</v>
      </c>
      <c r="C2165" t="n">
        <v>3</v>
      </c>
      <c r="D2165" t="s">
        <v>228</v>
      </c>
      <c r="E2165" t="s">
        <v>36</v>
      </c>
      <c r="F2165" t="s">
        <v>229</v>
      </c>
      <c r="G2165" t="s">
        <v>230</v>
      </c>
      <c r="H2165" t="s">
        <v>231</v>
      </c>
      <c r="I2165" t="s">
        <v>232</v>
      </c>
      <c r="J2165" t="s">
        <v>277</v>
      </c>
      <c r="K2165" t="s">
        <v>278</v>
      </c>
      <c r="L2165" t="n">
        <v>621</v>
      </c>
      <c r="M2165" t="n">
        <v>0.04</v>
      </c>
      <c r="N2165" t="n">
        <v>47.1</v>
      </c>
      <c r="O2165" t="s">
        <v>379</v>
      </c>
      <c r="P2165" t="s">
        <v>270</v>
      </c>
      <c r="Q2165" t="s">
        <v>237</v>
      </c>
      <c r="R2165" t="s">
        <v>231</v>
      </c>
      <c r="S2165" t="s">
        <v>232</v>
      </c>
    </row>
    <row r="2166" spans="1:19">
      <c r="A2166" s="1" t="n">
        <v>38533</v>
      </c>
      <c r="B2166" t="s">
        <v>379</v>
      </c>
      <c r="C2166" t="n">
        <v>4</v>
      </c>
      <c r="D2166" t="s">
        <v>228</v>
      </c>
      <c r="E2166" t="s">
        <v>36</v>
      </c>
      <c r="F2166" t="s">
        <v>229</v>
      </c>
      <c r="G2166" t="s">
        <v>230</v>
      </c>
      <c r="H2166" t="s">
        <v>231</v>
      </c>
      <c r="I2166" t="s">
        <v>232</v>
      </c>
      <c r="J2166" t="s">
        <v>297</v>
      </c>
      <c r="K2166" t="s">
        <v>298</v>
      </c>
      <c r="L2166" t="n">
        <v>486</v>
      </c>
      <c r="M2166" t="n">
        <v>0.2</v>
      </c>
      <c r="N2166" t="n">
        <v>23.6</v>
      </c>
      <c r="O2166" t="s">
        <v>379</v>
      </c>
      <c r="P2166" t="s">
        <v>270</v>
      </c>
      <c r="Q2166" t="s">
        <v>237</v>
      </c>
      <c r="R2166" t="s">
        <v>231</v>
      </c>
      <c r="S2166" t="s">
        <v>232</v>
      </c>
    </row>
    <row r="2167" spans="1:19">
      <c r="A2167" s="1" t="n">
        <v>38533</v>
      </c>
      <c r="B2167" t="s">
        <v>379</v>
      </c>
      <c r="C2167" t="n">
        <v>5</v>
      </c>
      <c r="D2167" t="s">
        <v>228</v>
      </c>
      <c r="E2167" t="s">
        <v>36</v>
      </c>
      <c r="F2167" t="s">
        <v>229</v>
      </c>
      <c r="G2167" t="s">
        <v>230</v>
      </c>
      <c r="H2167" t="s">
        <v>231</v>
      </c>
      <c r="I2167" t="s">
        <v>232</v>
      </c>
      <c r="J2167" t="s">
        <v>400</v>
      </c>
      <c r="K2167" t="s">
        <v>401</v>
      </c>
      <c r="L2167" t="n">
        <v>447</v>
      </c>
      <c r="M2167" t="n">
        <v>0.09</v>
      </c>
      <c r="N2167" t="n">
        <v>39.4</v>
      </c>
      <c r="O2167" t="s">
        <v>379</v>
      </c>
      <c r="P2167" t="s">
        <v>270</v>
      </c>
      <c r="Q2167" t="s">
        <v>237</v>
      </c>
      <c r="R2167" t="s">
        <v>231</v>
      </c>
      <c r="S2167" t="s">
        <v>232</v>
      </c>
    </row>
    <row r="2168" spans="1:19">
      <c r="A2168" s="1" t="n">
        <v>38564</v>
      </c>
      <c r="B2168" t="s">
        <v>375</v>
      </c>
      <c r="C2168" t="n">
        <v>43</v>
      </c>
      <c r="D2168" t="s">
        <v>228</v>
      </c>
      <c r="E2168" t="s">
        <v>36</v>
      </c>
      <c r="F2168" t="s">
        <v>229</v>
      </c>
      <c r="G2168" t="s">
        <v>230</v>
      </c>
      <c r="H2168" t="s">
        <v>231</v>
      </c>
      <c r="I2168" t="s">
        <v>232</v>
      </c>
      <c r="J2168" t="s">
        <v>267</v>
      </c>
      <c r="K2168" t="s">
        <v>268</v>
      </c>
      <c r="L2168" t="n">
        <v>195</v>
      </c>
      <c r="M2168" t="n">
        <v>0.3</v>
      </c>
      <c r="N2168" t="n">
        <v>16.9</v>
      </c>
      <c r="O2168" t="s">
        <v>376</v>
      </c>
      <c r="P2168" t="s">
        <v>236</v>
      </c>
      <c r="Q2168" t="s">
        <v>237</v>
      </c>
      <c r="R2168" t="s">
        <v>231</v>
      </c>
      <c r="S2168" t="s">
        <v>232</v>
      </c>
    </row>
    <row r="2169" spans="1:19">
      <c r="A2169" s="1" t="n">
        <v>38564</v>
      </c>
      <c r="B2169" t="s">
        <v>375</v>
      </c>
      <c r="C2169" t="n">
        <v>44</v>
      </c>
      <c r="D2169" t="s">
        <v>228</v>
      </c>
      <c r="E2169" t="s">
        <v>36</v>
      </c>
      <c r="F2169" t="s">
        <v>229</v>
      </c>
      <c r="G2169" t="s">
        <v>230</v>
      </c>
      <c r="H2169" t="s">
        <v>231</v>
      </c>
      <c r="I2169" t="s">
        <v>232</v>
      </c>
      <c r="J2169" t="s">
        <v>354</v>
      </c>
      <c r="K2169" t="s">
        <v>348</v>
      </c>
      <c r="L2169" t="n">
        <v>225</v>
      </c>
      <c r="M2169" t="n">
        <v>0.05</v>
      </c>
      <c r="N2169" t="n">
        <v>42</v>
      </c>
      <c r="O2169" t="s">
        <v>376</v>
      </c>
      <c r="P2169" t="s">
        <v>236</v>
      </c>
      <c r="Q2169" t="s">
        <v>237</v>
      </c>
      <c r="R2169" t="s">
        <v>231</v>
      </c>
      <c r="S2169" t="s">
        <v>232</v>
      </c>
    </row>
    <row r="2170" spans="1:19">
      <c r="A2170" s="1" t="n">
        <v>38564</v>
      </c>
      <c r="B2170" t="s">
        <v>375</v>
      </c>
      <c r="C2170" t="n">
        <v>45</v>
      </c>
      <c r="D2170" t="s">
        <v>228</v>
      </c>
      <c r="E2170" t="s">
        <v>36</v>
      </c>
      <c r="F2170" t="s">
        <v>229</v>
      </c>
      <c r="G2170" t="s">
        <v>230</v>
      </c>
      <c r="H2170" t="s">
        <v>231</v>
      </c>
      <c r="I2170" t="s">
        <v>232</v>
      </c>
      <c r="J2170" t="s">
        <v>318</v>
      </c>
      <c r="K2170" t="s">
        <v>319</v>
      </c>
      <c r="L2170" t="n">
        <v>251</v>
      </c>
      <c r="M2170" t="n">
        <v>0.08</v>
      </c>
      <c r="N2170" t="n">
        <v>36.5</v>
      </c>
      <c r="O2170" t="s">
        <v>376</v>
      </c>
      <c r="P2170" t="s">
        <v>236</v>
      </c>
      <c r="Q2170" t="s">
        <v>237</v>
      </c>
      <c r="R2170" t="s">
        <v>231</v>
      </c>
      <c r="S2170" t="s">
        <v>232</v>
      </c>
    </row>
    <row r="2171" spans="1:19">
      <c r="A2171" s="1" t="n">
        <v>38564</v>
      </c>
      <c r="B2171" t="s">
        <v>375</v>
      </c>
      <c r="C2171" t="n">
        <v>46</v>
      </c>
      <c r="D2171" t="s">
        <v>228</v>
      </c>
      <c r="E2171" t="s">
        <v>36</v>
      </c>
      <c r="F2171" t="s">
        <v>229</v>
      </c>
      <c r="G2171" t="s">
        <v>230</v>
      </c>
      <c r="H2171" t="s">
        <v>231</v>
      </c>
      <c r="I2171" t="s">
        <v>232</v>
      </c>
      <c r="J2171" t="s">
        <v>318</v>
      </c>
      <c r="K2171" t="s">
        <v>319</v>
      </c>
      <c r="L2171" t="n">
        <v>300</v>
      </c>
      <c r="M2171" t="n">
        <v>0.08</v>
      </c>
      <c r="N2171" t="n">
        <v>36.8</v>
      </c>
      <c r="O2171" t="s">
        <v>376</v>
      </c>
      <c r="P2171" t="s">
        <v>236</v>
      </c>
      <c r="Q2171" t="s">
        <v>237</v>
      </c>
      <c r="R2171" t="s">
        <v>231</v>
      </c>
      <c r="S2171" t="s">
        <v>232</v>
      </c>
    </row>
    <row r="2172" spans="1:19">
      <c r="A2172" s="1" t="n">
        <v>38564</v>
      </c>
      <c r="B2172" t="s">
        <v>375</v>
      </c>
      <c r="C2172" t="n">
        <v>47</v>
      </c>
      <c r="D2172" t="s">
        <v>228</v>
      </c>
      <c r="E2172" t="s">
        <v>36</v>
      </c>
      <c r="F2172" t="s">
        <v>229</v>
      </c>
      <c r="G2172" t="s">
        <v>230</v>
      </c>
      <c r="H2172" t="s">
        <v>231</v>
      </c>
      <c r="I2172" t="s">
        <v>232</v>
      </c>
      <c r="J2172" t="s">
        <v>318</v>
      </c>
      <c r="K2172" t="s">
        <v>319</v>
      </c>
      <c r="L2172" t="n">
        <v>196</v>
      </c>
      <c r="M2172" t="n">
        <v>0.07000000000000001</v>
      </c>
      <c r="N2172" t="n">
        <v>40.1</v>
      </c>
      <c r="O2172" t="s">
        <v>376</v>
      </c>
      <c r="P2172" t="s">
        <v>236</v>
      </c>
      <c r="Q2172" t="s">
        <v>237</v>
      </c>
      <c r="R2172" t="s">
        <v>231</v>
      </c>
      <c r="S2172" t="s">
        <v>232</v>
      </c>
    </row>
    <row r="2173" spans="1:19">
      <c r="A2173" s="1" t="n">
        <v>38564</v>
      </c>
      <c r="B2173" t="s">
        <v>375</v>
      </c>
      <c r="C2173" t="n">
        <v>48</v>
      </c>
      <c r="D2173" t="s">
        <v>228</v>
      </c>
      <c r="E2173" t="s">
        <v>36</v>
      </c>
      <c r="F2173" t="s">
        <v>229</v>
      </c>
      <c r="G2173" t="s">
        <v>230</v>
      </c>
      <c r="H2173" t="s">
        <v>231</v>
      </c>
      <c r="I2173" t="s">
        <v>232</v>
      </c>
      <c r="J2173" t="s">
        <v>318</v>
      </c>
      <c r="K2173" t="s">
        <v>319</v>
      </c>
      <c r="L2173" t="n">
        <v>195</v>
      </c>
      <c r="M2173" t="n">
        <v>0.03</v>
      </c>
      <c r="N2173" t="n">
        <v>40.9</v>
      </c>
      <c r="O2173" t="s">
        <v>376</v>
      </c>
      <c r="P2173" t="s">
        <v>236</v>
      </c>
      <c r="Q2173" t="s">
        <v>237</v>
      </c>
      <c r="R2173" t="s">
        <v>231</v>
      </c>
      <c r="S2173" t="s">
        <v>232</v>
      </c>
    </row>
    <row r="2174" spans="1:19">
      <c r="A2174" s="1" t="n">
        <v>38564</v>
      </c>
      <c r="B2174" t="s">
        <v>379</v>
      </c>
      <c r="C2174" t="n">
        <v>1</v>
      </c>
      <c r="D2174" t="s">
        <v>228</v>
      </c>
      <c r="E2174" t="s">
        <v>36</v>
      </c>
      <c r="F2174" t="s">
        <v>229</v>
      </c>
      <c r="G2174" t="s">
        <v>230</v>
      </c>
      <c r="H2174" t="s">
        <v>231</v>
      </c>
      <c r="I2174" t="s">
        <v>232</v>
      </c>
      <c r="J2174" t="s">
        <v>279</v>
      </c>
      <c r="K2174" t="s">
        <v>280</v>
      </c>
      <c r="L2174" t="n">
        <v>751</v>
      </c>
      <c r="M2174" t="n">
        <v>1.12</v>
      </c>
      <c r="N2174" t="n">
        <v>38.4</v>
      </c>
      <c r="O2174" t="s">
        <v>379</v>
      </c>
      <c r="P2174" t="s">
        <v>270</v>
      </c>
      <c r="Q2174" t="s">
        <v>237</v>
      </c>
      <c r="R2174" t="s">
        <v>231</v>
      </c>
      <c r="S2174" t="s">
        <v>232</v>
      </c>
    </row>
    <row r="2175" spans="1:19">
      <c r="A2175" s="1" t="n">
        <v>38564</v>
      </c>
      <c r="B2175" t="s">
        <v>379</v>
      </c>
      <c r="C2175" t="n">
        <v>2</v>
      </c>
      <c r="D2175" t="s">
        <v>228</v>
      </c>
      <c r="E2175" t="s">
        <v>36</v>
      </c>
      <c r="F2175" t="s">
        <v>229</v>
      </c>
      <c r="G2175" t="s">
        <v>230</v>
      </c>
      <c r="H2175" t="s">
        <v>231</v>
      </c>
      <c r="I2175" t="s">
        <v>232</v>
      </c>
      <c r="J2175" t="s">
        <v>244</v>
      </c>
      <c r="K2175" t="s">
        <v>304</v>
      </c>
      <c r="L2175" t="n">
        <v>262</v>
      </c>
      <c r="M2175" t="n">
        <v>1.19</v>
      </c>
      <c r="N2175" t="n">
        <v>32.7</v>
      </c>
      <c r="O2175" t="s">
        <v>379</v>
      </c>
      <c r="P2175" t="s">
        <v>270</v>
      </c>
      <c r="Q2175" t="s">
        <v>237</v>
      </c>
      <c r="R2175" t="s">
        <v>231</v>
      </c>
      <c r="S2175" t="s">
        <v>232</v>
      </c>
    </row>
    <row r="2176" spans="1:19">
      <c r="A2176" s="1" t="n">
        <v>38564</v>
      </c>
      <c r="B2176" t="s">
        <v>379</v>
      </c>
      <c r="C2176" t="n">
        <v>3</v>
      </c>
      <c r="D2176" t="s">
        <v>228</v>
      </c>
      <c r="E2176" t="s">
        <v>36</v>
      </c>
      <c r="F2176" t="s">
        <v>229</v>
      </c>
      <c r="G2176" t="s">
        <v>230</v>
      </c>
      <c r="H2176" t="s">
        <v>231</v>
      </c>
      <c r="I2176" t="s">
        <v>232</v>
      </c>
      <c r="J2176" t="s">
        <v>233</v>
      </c>
      <c r="K2176" t="s">
        <v>234</v>
      </c>
      <c r="L2176" t="n">
        <v>331</v>
      </c>
      <c r="M2176" t="n">
        <v>0.23</v>
      </c>
      <c r="N2176" t="n">
        <v>19.9</v>
      </c>
      <c r="O2176" t="s">
        <v>379</v>
      </c>
      <c r="P2176" t="s">
        <v>270</v>
      </c>
      <c r="Q2176" t="s">
        <v>237</v>
      </c>
      <c r="R2176" t="s">
        <v>231</v>
      </c>
      <c r="S2176" t="s">
        <v>232</v>
      </c>
    </row>
    <row r="2177" spans="1:19">
      <c r="A2177" s="1" t="n">
        <v>38564</v>
      </c>
      <c r="B2177" t="s">
        <v>379</v>
      </c>
      <c r="C2177" t="n">
        <v>4</v>
      </c>
      <c r="D2177" t="s">
        <v>228</v>
      </c>
      <c r="E2177" t="s">
        <v>36</v>
      </c>
      <c r="F2177" t="s">
        <v>229</v>
      </c>
      <c r="G2177" t="s">
        <v>230</v>
      </c>
      <c r="H2177" t="s">
        <v>231</v>
      </c>
      <c r="I2177" t="s">
        <v>232</v>
      </c>
      <c r="J2177" t="s">
        <v>261</v>
      </c>
      <c r="K2177" t="s">
        <v>262</v>
      </c>
      <c r="L2177" t="n">
        <v>328</v>
      </c>
      <c r="M2177" t="n">
        <v>0.04</v>
      </c>
      <c r="N2177" t="n">
        <v>44.4</v>
      </c>
      <c r="O2177" t="s">
        <v>379</v>
      </c>
      <c r="P2177" t="s">
        <v>270</v>
      </c>
      <c r="Q2177" t="s">
        <v>237</v>
      </c>
      <c r="R2177" t="s">
        <v>231</v>
      </c>
      <c r="S2177" t="s">
        <v>232</v>
      </c>
    </row>
    <row r="2178" spans="1:19">
      <c r="A2178" s="1" t="n">
        <v>38564</v>
      </c>
      <c r="B2178" t="s">
        <v>379</v>
      </c>
      <c r="C2178" t="n">
        <v>5</v>
      </c>
      <c r="D2178" t="s">
        <v>228</v>
      </c>
      <c r="E2178" t="s">
        <v>36</v>
      </c>
      <c r="F2178" t="s">
        <v>229</v>
      </c>
      <c r="G2178" t="s">
        <v>230</v>
      </c>
      <c r="H2178" t="s">
        <v>231</v>
      </c>
      <c r="I2178" t="s">
        <v>232</v>
      </c>
      <c r="J2178" t="s">
        <v>267</v>
      </c>
      <c r="K2178" t="s">
        <v>268</v>
      </c>
      <c r="L2178" t="n">
        <v>98</v>
      </c>
      <c r="M2178" t="n">
        <v>0.28</v>
      </c>
      <c r="N2178" t="n">
        <v>15.8</v>
      </c>
      <c r="O2178" t="s">
        <v>379</v>
      </c>
      <c r="P2178" t="s">
        <v>270</v>
      </c>
      <c r="Q2178" t="s">
        <v>237</v>
      </c>
      <c r="R2178" t="s">
        <v>231</v>
      </c>
      <c r="S2178" t="s">
        <v>232</v>
      </c>
    </row>
    <row r="2179" spans="1:19">
      <c r="A2179" s="1" t="n">
        <v>38595</v>
      </c>
      <c r="B2179" t="s">
        <v>375</v>
      </c>
      <c r="C2179" t="n">
        <v>44</v>
      </c>
      <c r="D2179" t="s">
        <v>228</v>
      </c>
      <c r="E2179" t="s">
        <v>36</v>
      </c>
      <c r="F2179" t="s">
        <v>229</v>
      </c>
      <c r="G2179" t="s">
        <v>230</v>
      </c>
      <c r="H2179" t="s">
        <v>231</v>
      </c>
      <c r="I2179" t="s">
        <v>232</v>
      </c>
      <c r="J2179" t="s">
        <v>240</v>
      </c>
      <c r="K2179" t="s">
        <v>241</v>
      </c>
      <c r="L2179" t="n">
        <v>50</v>
      </c>
      <c r="M2179" t="n">
        <v>5.4</v>
      </c>
      <c r="N2179" t="n">
        <v>10.9</v>
      </c>
      <c r="O2179" t="s">
        <v>376</v>
      </c>
      <c r="P2179" t="s">
        <v>236</v>
      </c>
      <c r="Q2179" t="s">
        <v>237</v>
      </c>
      <c r="R2179" t="s">
        <v>231</v>
      </c>
      <c r="S2179" t="s">
        <v>232</v>
      </c>
    </row>
    <row r="2180" spans="1:19">
      <c r="A2180" s="1" t="n">
        <v>38595</v>
      </c>
      <c r="B2180" t="s">
        <v>375</v>
      </c>
      <c r="C2180" t="n">
        <v>45</v>
      </c>
      <c r="D2180" t="s">
        <v>228</v>
      </c>
      <c r="E2180" t="s">
        <v>36</v>
      </c>
      <c r="F2180" t="s">
        <v>229</v>
      </c>
      <c r="G2180" t="s">
        <v>230</v>
      </c>
      <c r="H2180" t="s">
        <v>231</v>
      </c>
      <c r="I2180" t="s">
        <v>232</v>
      </c>
      <c r="J2180" t="s">
        <v>267</v>
      </c>
      <c r="K2180" t="s">
        <v>268</v>
      </c>
      <c r="L2180" t="n">
        <v>298</v>
      </c>
      <c r="M2180" t="n">
        <v>0.06</v>
      </c>
      <c r="N2180" t="n">
        <v>38.7</v>
      </c>
      <c r="O2180" t="s">
        <v>376</v>
      </c>
      <c r="P2180" t="s">
        <v>236</v>
      </c>
      <c r="Q2180" t="s">
        <v>237</v>
      </c>
      <c r="R2180" t="s">
        <v>231</v>
      </c>
      <c r="S2180" t="s">
        <v>232</v>
      </c>
    </row>
    <row r="2181" spans="1:19">
      <c r="A2181" s="1" t="n">
        <v>38595</v>
      </c>
      <c r="B2181" t="s">
        <v>375</v>
      </c>
      <c r="C2181" t="n">
        <v>46</v>
      </c>
      <c r="D2181" t="s">
        <v>228</v>
      </c>
      <c r="E2181" t="s">
        <v>36</v>
      </c>
      <c r="F2181" t="s">
        <v>229</v>
      </c>
      <c r="G2181" t="s">
        <v>230</v>
      </c>
      <c r="H2181" t="s">
        <v>231</v>
      </c>
      <c r="I2181" t="s">
        <v>232</v>
      </c>
      <c r="J2181" t="s">
        <v>354</v>
      </c>
      <c r="K2181" t="s">
        <v>348</v>
      </c>
      <c r="L2181" t="n">
        <v>199</v>
      </c>
      <c r="M2181" t="n">
        <v>0.05</v>
      </c>
      <c r="N2181" t="n">
        <v>46.4</v>
      </c>
      <c r="O2181" t="s">
        <v>376</v>
      </c>
      <c r="P2181" t="s">
        <v>236</v>
      </c>
      <c r="Q2181" t="s">
        <v>237</v>
      </c>
      <c r="R2181" t="s">
        <v>231</v>
      </c>
      <c r="S2181" t="s">
        <v>232</v>
      </c>
    </row>
    <row r="2182" spans="1:19">
      <c r="A2182" s="1" t="n">
        <v>38595</v>
      </c>
      <c r="B2182" t="s">
        <v>375</v>
      </c>
      <c r="C2182" t="n">
        <v>47</v>
      </c>
      <c r="D2182" t="s">
        <v>228</v>
      </c>
      <c r="E2182" t="s">
        <v>36</v>
      </c>
      <c r="F2182" t="s">
        <v>229</v>
      </c>
      <c r="G2182" t="s">
        <v>230</v>
      </c>
      <c r="H2182" t="s">
        <v>231</v>
      </c>
      <c r="I2182" t="s">
        <v>232</v>
      </c>
      <c r="J2182" t="s">
        <v>267</v>
      </c>
      <c r="K2182" t="s">
        <v>268</v>
      </c>
      <c r="L2182" t="n">
        <v>111</v>
      </c>
      <c r="M2182" t="n">
        <v>0.24</v>
      </c>
      <c r="N2182" t="n">
        <v>15.9</v>
      </c>
      <c r="O2182" t="s">
        <v>376</v>
      </c>
      <c r="P2182" t="s">
        <v>236</v>
      </c>
      <c r="Q2182" t="s">
        <v>237</v>
      </c>
      <c r="R2182" t="s">
        <v>231</v>
      </c>
      <c r="S2182" t="s">
        <v>232</v>
      </c>
    </row>
    <row r="2183" spans="1:19">
      <c r="A2183" s="1" t="n">
        <v>38595</v>
      </c>
      <c r="B2183" t="s">
        <v>375</v>
      </c>
      <c r="C2183" t="n">
        <v>48</v>
      </c>
      <c r="D2183" t="s">
        <v>228</v>
      </c>
      <c r="E2183" t="s">
        <v>36</v>
      </c>
      <c r="F2183" t="s">
        <v>229</v>
      </c>
      <c r="G2183" t="s">
        <v>230</v>
      </c>
      <c r="H2183" t="s">
        <v>231</v>
      </c>
      <c r="I2183" t="s">
        <v>232</v>
      </c>
      <c r="J2183" t="s">
        <v>267</v>
      </c>
      <c r="K2183" t="s">
        <v>268</v>
      </c>
      <c r="L2183" t="n">
        <v>151</v>
      </c>
      <c r="M2183" t="n">
        <v>0.06</v>
      </c>
      <c r="N2183" t="n">
        <v>33</v>
      </c>
      <c r="O2183" t="s">
        <v>376</v>
      </c>
      <c r="P2183" t="s">
        <v>236</v>
      </c>
      <c r="Q2183" t="s">
        <v>237</v>
      </c>
      <c r="R2183" t="s">
        <v>231</v>
      </c>
      <c r="S2183" t="s">
        <v>232</v>
      </c>
    </row>
    <row r="2184" spans="1:19">
      <c r="A2184" s="1" t="n">
        <v>38595</v>
      </c>
      <c r="B2184" t="s">
        <v>375</v>
      </c>
      <c r="C2184" t="n">
        <v>49</v>
      </c>
      <c r="D2184" t="s">
        <v>228</v>
      </c>
      <c r="E2184" t="s">
        <v>36</v>
      </c>
      <c r="F2184" t="s">
        <v>229</v>
      </c>
      <c r="G2184" t="s">
        <v>230</v>
      </c>
      <c r="H2184" t="s">
        <v>231</v>
      </c>
      <c r="I2184" t="s">
        <v>232</v>
      </c>
      <c r="J2184" t="s">
        <v>318</v>
      </c>
      <c r="K2184" t="s">
        <v>319</v>
      </c>
      <c r="L2184" t="n">
        <v>292</v>
      </c>
      <c r="M2184" t="n">
        <v>0.07000000000000001</v>
      </c>
      <c r="N2184" t="n">
        <v>37.1</v>
      </c>
      <c r="O2184" t="s">
        <v>376</v>
      </c>
      <c r="P2184" t="s">
        <v>236</v>
      </c>
      <c r="Q2184" t="s">
        <v>237</v>
      </c>
      <c r="R2184" t="s">
        <v>231</v>
      </c>
      <c r="S2184" t="s">
        <v>232</v>
      </c>
    </row>
    <row r="2185" spans="1:19">
      <c r="A2185" s="1" t="n">
        <v>38595</v>
      </c>
      <c r="B2185" t="s">
        <v>375</v>
      </c>
      <c r="C2185" t="n">
        <v>50</v>
      </c>
      <c r="D2185" t="s">
        <v>228</v>
      </c>
      <c r="E2185" t="s">
        <v>36</v>
      </c>
      <c r="F2185" t="s">
        <v>229</v>
      </c>
      <c r="G2185" t="s">
        <v>230</v>
      </c>
      <c r="H2185" t="s">
        <v>231</v>
      </c>
      <c r="I2185" t="s">
        <v>232</v>
      </c>
      <c r="J2185" t="s">
        <v>233</v>
      </c>
      <c r="K2185" t="s">
        <v>234</v>
      </c>
      <c r="L2185" t="n">
        <v>312</v>
      </c>
      <c r="M2185" t="n">
        <v>0.02</v>
      </c>
      <c r="N2185" t="n">
        <v>48.4</v>
      </c>
      <c r="O2185" t="s">
        <v>376</v>
      </c>
      <c r="P2185" t="s">
        <v>236</v>
      </c>
      <c r="Q2185" t="s">
        <v>237</v>
      </c>
      <c r="R2185" t="s">
        <v>231</v>
      </c>
      <c r="S2185" t="s">
        <v>232</v>
      </c>
    </row>
    <row r="2186" spans="1:19">
      <c r="A2186" s="1" t="n">
        <v>38595</v>
      </c>
      <c r="B2186" t="s">
        <v>408</v>
      </c>
      <c r="C2186" t="n">
        <v>1</v>
      </c>
      <c r="D2186" t="s">
        <v>409</v>
      </c>
      <c r="E2186" t="s">
        <v>410</v>
      </c>
      <c r="F2186" t="s">
        <v>307</v>
      </c>
      <c r="G2186" t="s">
        <v>308</v>
      </c>
      <c r="H2186" t="s">
        <v>231</v>
      </c>
      <c r="I2186" t="s">
        <v>232</v>
      </c>
      <c r="J2186" t="s">
        <v>277</v>
      </c>
      <c r="K2186" t="s">
        <v>278</v>
      </c>
      <c r="L2186" t="n">
        <v>20</v>
      </c>
      <c r="M2186" t="n">
        <v>0</v>
      </c>
      <c r="N2186" t="n">
        <v>0</v>
      </c>
    </row>
    <row r="2187" spans="1:19">
      <c r="A2187" s="1" t="n">
        <v>38595</v>
      </c>
      <c r="B2187" t="s">
        <v>408</v>
      </c>
      <c r="C2187" t="n">
        <v>2</v>
      </c>
      <c r="D2187" t="s">
        <v>409</v>
      </c>
      <c r="E2187" t="s">
        <v>410</v>
      </c>
      <c r="F2187" t="s">
        <v>411</v>
      </c>
      <c r="G2187" t="s">
        <v>412</v>
      </c>
      <c r="H2187" t="s">
        <v>231</v>
      </c>
      <c r="I2187" t="s">
        <v>232</v>
      </c>
      <c r="J2187" t="s">
        <v>277</v>
      </c>
      <c r="K2187" t="s">
        <v>278</v>
      </c>
      <c r="L2187" t="n">
        <v>14</v>
      </c>
      <c r="M2187" t="n">
        <v>0</v>
      </c>
      <c r="N2187" t="n">
        <v>0</v>
      </c>
    </row>
    <row r="2188" spans="1:19">
      <c r="A2188" s="1" t="n">
        <v>38595</v>
      </c>
      <c r="B2188" t="s">
        <v>408</v>
      </c>
      <c r="C2188" t="n">
        <v>3</v>
      </c>
      <c r="D2188" t="s">
        <v>409</v>
      </c>
      <c r="E2188" t="s">
        <v>410</v>
      </c>
      <c r="F2188" t="s">
        <v>413</v>
      </c>
      <c r="G2188" t="s">
        <v>414</v>
      </c>
      <c r="H2188" t="s">
        <v>231</v>
      </c>
      <c r="I2188" t="s">
        <v>232</v>
      </c>
      <c r="J2188" t="s">
        <v>277</v>
      </c>
      <c r="K2188" t="s">
        <v>278</v>
      </c>
      <c r="L2188" t="n">
        <v>10</v>
      </c>
      <c r="M2188" t="n">
        <v>0</v>
      </c>
      <c r="N2188" t="n">
        <v>0</v>
      </c>
    </row>
    <row r="2189" spans="1:19">
      <c r="A2189" s="1" t="n">
        <v>38595</v>
      </c>
      <c r="B2189" t="s">
        <v>380</v>
      </c>
      <c r="C2189" t="n">
        <v>1</v>
      </c>
      <c r="D2189" t="s">
        <v>238</v>
      </c>
      <c r="E2189" t="s">
        <v>239</v>
      </c>
      <c r="F2189" t="s">
        <v>229</v>
      </c>
      <c r="G2189" t="s">
        <v>230</v>
      </c>
      <c r="H2189" t="s">
        <v>231</v>
      </c>
      <c r="I2189" t="s">
        <v>232</v>
      </c>
      <c r="J2189" t="n">
        <v>515</v>
      </c>
      <c r="K2189" t="s">
        <v>404</v>
      </c>
      <c r="L2189" t="n">
        <v>313</v>
      </c>
      <c r="M2189" t="n">
        <v>0</v>
      </c>
      <c r="N2189" t="n">
        <v>0</v>
      </c>
    </row>
    <row r="2190" spans="1:19">
      <c r="A2190" s="1" t="n">
        <v>38595</v>
      </c>
      <c r="B2190" t="s">
        <v>380</v>
      </c>
      <c r="C2190" t="n">
        <v>2</v>
      </c>
      <c r="D2190" t="s">
        <v>238</v>
      </c>
      <c r="E2190" t="s">
        <v>239</v>
      </c>
      <c r="F2190" t="s">
        <v>229</v>
      </c>
      <c r="G2190" t="s">
        <v>230</v>
      </c>
      <c r="H2190" t="s">
        <v>231</v>
      </c>
      <c r="I2190" t="s">
        <v>232</v>
      </c>
      <c r="J2190" t="n">
        <v>515</v>
      </c>
      <c r="K2190" t="s">
        <v>404</v>
      </c>
      <c r="L2190" t="n">
        <v>72</v>
      </c>
      <c r="M2190" t="n">
        <v>0</v>
      </c>
      <c r="N2190" t="n">
        <v>0</v>
      </c>
    </row>
    <row r="2191" spans="1:19">
      <c r="A2191" s="1" t="n">
        <v>38595</v>
      </c>
      <c r="B2191" t="s">
        <v>379</v>
      </c>
      <c r="C2191" t="n">
        <v>1</v>
      </c>
      <c r="D2191" t="s">
        <v>228</v>
      </c>
      <c r="E2191" t="s">
        <v>36</v>
      </c>
      <c r="F2191" t="s">
        <v>229</v>
      </c>
      <c r="G2191" t="s">
        <v>230</v>
      </c>
      <c r="H2191" t="s">
        <v>231</v>
      </c>
      <c r="I2191" t="s">
        <v>232</v>
      </c>
      <c r="J2191" t="s">
        <v>279</v>
      </c>
      <c r="K2191" t="s">
        <v>280</v>
      </c>
      <c r="L2191" t="n">
        <v>1010</v>
      </c>
      <c r="M2191" t="n">
        <v>1.17</v>
      </c>
      <c r="N2191" t="n">
        <v>38.4</v>
      </c>
      <c r="O2191" t="s">
        <v>379</v>
      </c>
      <c r="P2191" t="s">
        <v>270</v>
      </c>
      <c r="Q2191" t="s">
        <v>237</v>
      </c>
      <c r="R2191" t="s">
        <v>231</v>
      </c>
      <c r="S2191" t="s">
        <v>232</v>
      </c>
    </row>
    <row r="2192" spans="1:19">
      <c r="A2192" s="1" t="n">
        <v>38595</v>
      </c>
      <c r="B2192" t="s">
        <v>379</v>
      </c>
      <c r="C2192" t="n">
        <v>2</v>
      </c>
      <c r="D2192" t="s">
        <v>228</v>
      </c>
      <c r="E2192" t="s">
        <v>36</v>
      </c>
      <c r="F2192" t="s">
        <v>229</v>
      </c>
      <c r="G2192" t="s">
        <v>230</v>
      </c>
      <c r="H2192" t="s">
        <v>231</v>
      </c>
      <c r="I2192" t="s">
        <v>232</v>
      </c>
      <c r="J2192" t="s">
        <v>292</v>
      </c>
      <c r="K2192" t="s">
        <v>293</v>
      </c>
      <c r="L2192" t="n">
        <v>526</v>
      </c>
      <c r="M2192" t="n">
        <v>0.08</v>
      </c>
      <c r="N2192" t="n">
        <v>37.7</v>
      </c>
      <c r="O2192" t="s">
        <v>379</v>
      </c>
      <c r="P2192" t="s">
        <v>270</v>
      </c>
      <c r="Q2192" t="s">
        <v>237</v>
      </c>
      <c r="R2192" t="s">
        <v>231</v>
      </c>
      <c r="S2192" t="s">
        <v>232</v>
      </c>
    </row>
    <row r="2193" spans="1:19">
      <c r="A2193" s="1" t="n">
        <v>38595</v>
      </c>
      <c r="B2193" t="s">
        <v>379</v>
      </c>
      <c r="C2193" t="n">
        <v>3</v>
      </c>
      <c r="D2193" t="s">
        <v>228</v>
      </c>
      <c r="E2193" t="s">
        <v>36</v>
      </c>
      <c r="F2193" t="s">
        <v>229</v>
      </c>
      <c r="G2193" t="s">
        <v>230</v>
      </c>
      <c r="H2193" t="s">
        <v>231</v>
      </c>
      <c r="I2193" t="s">
        <v>232</v>
      </c>
      <c r="J2193" t="s">
        <v>398</v>
      </c>
      <c r="K2193" t="s">
        <v>399</v>
      </c>
      <c r="L2193" t="n">
        <v>405</v>
      </c>
      <c r="M2193" t="n">
        <v>0.62</v>
      </c>
      <c r="N2193" t="n">
        <v>31.2</v>
      </c>
      <c r="O2193" t="s">
        <v>379</v>
      </c>
      <c r="P2193" t="s">
        <v>270</v>
      </c>
      <c r="Q2193" t="s">
        <v>237</v>
      </c>
      <c r="R2193" t="s">
        <v>231</v>
      </c>
      <c r="S2193" t="s">
        <v>232</v>
      </c>
    </row>
    <row r="2194" spans="1:19">
      <c r="A2194" s="1" t="n">
        <v>38595</v>
      </c>
      <c r="B2194" t="s">
        <v>379</v>
      </c>
      <c r="C2194" t="n">
        <v>4</v>
      </c>
      <c r="D2194" t="s">
        <v>228</v>
      </c>
      <c r="E2194" t="s">
        <v>36</v>
      </c>
      <c r="F2194" t="s">
        <v>229</v>
      </c>
      <c r="G2194" t="s">
        <v>230</v>
      </c>
      <c r="H2194" t="s">
        <v>231</v>
      </c>
      <c r="I2194" t="s">
        <v>232</v>
      </c>
      <c r="J2194" t="s">
        <v>417</v>
      </c>
      <c r="K2194" t="s">
        <v>418</v>
      </c>
      <c r="L2194" t="n">
        <v>415</v>
      </c>
      <c r="M2194" t="n">
        <v>0.16</v>
      </c>
      <c r="N2194" t="n">
        <v>36.7</v>
      </c>
      <c r="O2194" t="s">
        <v>379</v>
      </c>
      <c r="P2194" t="s">
        <v>270</v>
      </c>
      <c r="Q2194" t="s">
        <v>237</v>
      </c>
      <c r="R2194" t="s">
        <v>231</v>
      </c>
      <c r="S2194" t="s">
        <v>232</v>
      </c>
    </row>
    <row r="2195" spans="1:19">
      <c r="A2195" s="1" t="n">
        <v>38595</v>
      </c>
      <c r="B2195" t="s">
        <v>379</v>
      </c>
      <c r="C2195" t="n">
        <v>5</v>
      </c>
      <c r="D2195" t="s">
        <v>228</v>
      </c>
      <c r="E2195" t="s">
        <v>36</v>
      </c>
      <c r="F2195" t="s">
        <v>229</v>
      </c>
      <c r="G2195" t="s">
        <v>230</v>
      </c>
      <c r="H2195" t="s">
        <v>231</v>
      </c>
      <c r="I2195" t="s">
        <v>232</v>
      </c>
      <c r="J2195" t="s">
        <v>233</v>
      </c>
      <c r="K2195" t="s">
        <v>234</v>
      </c>
      <c r="L2195" t="n">
        <v>318</v>
      </c>
      <c r="M2195" t="n">
        <v>0.23</v>
      </c>
      <c r="N2195" t="n">
        <v>19.9</v>
      </c>
      <c r="O2195" t="s">
        <v>379</v>
      </c>
      <c r="P2195" t="s">
        <v>270</v>
      </c>
      <c r="Q2195" t="s">
        <v>237</v>
      </c>
      <c r="R2195" t="s">
        <v>231</v>
      </c>
      <c r="S2195" t="s">
        <v>232</v>
      </c>
    </row>
    <row r="2196" spans="1:19">
      <c r="A2196" s="1" t="n">
        <v>38595</v>
      </c>
      <c r="B2196" t="s">
        <v>379</v>
      </c>
      <c r="C2196" t="n">
        <v>6</v>
      </c>
      <c r="D2196" t="s">
        <v>228</v>
      </c>
      <c r="E2196" t="s">
        <v>36</v>
      </c>
      <c r="F2196" t="s">
        <v>229</v>
      </c>
      <c r="G2196" t="s">
        <v>230</v>
      </c>
      <c r="H2196" t="s">
        <v>231</v>
      </c>
      <c r="I2196" t="s">
        <v>232</v>
      </c>
      <c r="J2196" t="s">
        <v>279</v>
      </c>
      <c r="K2196" t="s">
        <v>280</v>
      </c>
      <c r="L2196" t="n">
        <v>421</v>
      </c>
      <c r="M2196" t="n">
        <v>1.67</v>
      </c>
      <c r="N2196" t="n">
        <v>38.5</v>
      </c>
      <c r="O2196" t="s">
        <v>379</v>
      </c>
      <c r="P2196" t="s">
        <v>270</v>
      </c>
      <c r="Q2196" t="s">
        <v>237</v>
      </c>
      <c r="R2196" t="s">
        <v>231</v>
      </c>
      <c r="S2196" t="s">
        <v>232</v>
      </c>
    </row>
    <row r="2197" spans="1:19">
      <c r="A2197" s="1" t="n">
        <v>38625</v>
      </c>
      <c r="B2197" t="s">
        <v>375</v>
      </c>
      <c r="C2197" t="n">
        <v>38</v>
      </c>
      <c r="D2197" t="s">
        <v>228</v>
      </c>
      <c r="E2197" t="s">
        <v>36</v>
      </c>
      <c r="F2197" t="s">
        <v>229</v>
      </c>
      <c r="G2197" t="s">
        <v>230</v>
      </c>
      <c r="H2197" t="s">
        <v>231</v>
      </c>
      <c r="I2197" t="s">
        <v>232</v>
      </c>
      <c r="J2197" t="s">
        <v>267</v>
      </c>
      <c r="K2197" t="s">
        <v>268</v>
      </c>
      <c r="L2197" t="n">
        <v>209</v>
      </c>
      <c r="M2197" t="n">
        <v>0.06</v>
      </c>
      <c r="N2197" t="n">
        <v>38.6</v>
      </c>
      <c r="O2197" t="s">
        <v>376</v>
      </c>
      <c r="P2197" t="s">
        <v>236</v>
      </c>
      <c r="Q2197" t="s">
        <v>237</v>
      </c>
      <c r="R2197" t="s">
        <v>231</v>
      </c>
      <c r="S2197" t="s">
        <v>232</v>
      </c>
    </row>
    <row r="2198" spans="1:19">
      <c r="A2198" s="1" t="n">
        <v>38625</v>
      </c>
      <c r="B2198" t="s">
        <v>375</v>
      </c>
      <c r="C2198" t="n">
        <v>39</v>
      </c>
      <c r="D2198" t="s">
        <v>228</v>
      </c>
      <c r="E2198" t="s">
        <v>36</v>
      </c>
      <c r="F2198" t="s">
        <v>229</v>
      </c>
      <c r="G2198" t="s">
        <v>230</v>
      </c>
      <c r="H2198" t="s">
        <v>231</v>
      </c>
      <c r="I2198" t="s">
        <v>232</v>
      </c>
      <c r="J2198" t="s">
        <v>318</v>
      </c>
      <c r="K2198" t="s">
        <v>319</v>
      </c>
      <c r="L2198" t="n">
        <v>262</v>
      </c>
      <c r="M2198" t="n">
        <v>0.08</v>
      </c>
      <c r="N2198" t="n">
        <v>36.6</v>
      </c>
      <c r="O2198" t="s">
        <v>376</v>
      </c>
      <c r="P2198" t="s">
        <v>236</v>
      </c>
      <c r="Q2198" t="s">
        <v>237</v>
      </c>
      <c r="R2198" t="s">
        <v>231</v>
      </c>
      <c r="S2198" t="s">
        <v>232</v>
      </c>
    </row>
    <row r="2199" spans="1:19">
      <c r="A2199" s="1" t="n">
        <v>38625</v>
      </c>
      <c r="B2199" t="s">
        <v>375</v>
      </c>
      <c r="C2199" t="n">
        <v>40</v>
      </c>
      <c r="D2199" t="s">
        <v>228</v>
      </c>
      <c r="E2199" t="s">
        <v>36</v>
      </c>
      <c r="F2199" t="s">
        <v>229</v>
      </c>
      <c r="G2199" t="s">
        <v>230</v>
      </c>
      <c r="H2199" t="s">
        <v>231</v>
      </c>
      <c r="I2199" t="s">
        <v>232</v>
      </c>
      <c r="J2199" t="s">
        <v>267</v>
      </c>
      <c r="K2199" t="s">
        <v>268</v>
      </c>
      <c r="L2199" t="n">
        <v>259</v>
      </c>
      <c r="M2199" t="n">
        <v>0.3</v>
      </c>
      <c r="N2199" t="n">
        <v>16.8</v>
      </c>
      <c r="O2199" t="s">
        <v>376</v>
      </c>
      <c r="P2199" t="s">
        <v>236</v>
      </c>
      <c r="Q2199" t="s">
        <v>237</v>
      </c>
      <c r="R2199" t="s">
        <v>231</v>
      </c>
      <c r="S2199" t="s">
        <v>232</v>
      </c>
    </row>
    <row r="2200" spans="1:19">
      <c r="A2200" s="1" t="n">
        <v>38625</v>
      </c>
      <c r="B2200" t="s">
        <v>375</v>
      </c>
      <c r="C2200" t="n">
        <v>41</v>
      </c>
      <c r="D2200" t="s">
        <v>228</v>
      </c>
      <c r="E2200" t="s">
        <v>36</v>
      </c>
      <c r="F2200" t="s">
        <v>229</v>
      </c>
      <c r="G2200" t="s">
        <v>230</v>
      </c>
      <c r="H2200" t="s">
        <v>231</v>
      </c>
      <c r="I2200" t="s">
        <v>232</v>
      </c>
      <c r="J2200" t="s">
        <v>318</v>
      </c>
      <c r="K2200" t="s">
        <v>319</v>
      </c>
      <c r="L2200" t="n">
        <v>256</v>
      </c>
      <c r="M2200" t="n">
        <v>0.07000000000000001</v>
      </c>
      <c r="N2200" t="n">
        <v>39.6</v>
      </c>
      <c r="O2200" t="s">
        <v>376</v>
      </c>
      <c r="P2200" t="s">
        <v>236</v>
      </c>
      <c r="Q2200" t="s">
        <v>237</v>
      </c>
      <c r="R2200" t="s">
        <v>231</v>
      </c>
      <c r="S2200" t="s">
        <v>232</v>
      </c>
    </row>
    <row r="2201" spans="1:19">
      <c r="A2201" s="1" t="n">
        <v>38625</v>
      </c>
      <c r="B2201" t="s">
        <v>375</v>
      </c>
      <c r="C2201" t="n">
        <v>42</v>
      </c>
      <c r="D2201" t="s">
        <v>228</v>
      </c>
      <c r="E2201" t="s">
        <v>36</v>
      </c>
      <c r="F2201" t="s">
        <v>229</v>
      </c>
      <c r="G2201" t="s">
        <v>230</v>
      </c>
      <c r="H2201" t="s">
        <v>231</v>
      </c>
      <c r="I2201" t="s">
        <v>232</v>
      </c>
      <c r="J2201" t="s">
        <v>318</v>
      </c>
      <c r="K2201" t="s">
        <v>319</v>
      </c>
      <c r="L2201" t="n">
        <v>240</v>
      </c>
      <c r="M2201" t="n">
        <v>0.08</v>
      </c>
      <c r="N2201" t="n">
        <v>35.6</v>
      </c>
      <c r="O2201" t="s">
        <v>376</v>
      </c>
      <c r="P2201" t="s">
        <v>236</v>
      </c>
      <c r="Q2201" t="s">
        <v>237</v>
      </c>
      <c r="R2201" t="s">
        <v>231</v>
      </c>
      <c r="S2201" t="s">
        <v>232</v>
      </c>
    </row>
    <row r="2202" spans="1:19">
      <c r="A2202" s="1" t="n">
        <v>38625</v>
      </c>
      <c r="B2202" t="s">
        <v>375</v>
      </c>
      <c r="C2202" t="n">
        <v>43</v>
      </c>
      <c r="D2202" t="s">
        <v>228</v>
      </c>
      <c r="E2202" t="s">
        <v>36</v>
      </c>
      <c r="F2202" t="s">
        <v>229</v>
      </c>
      <c r="G2202" t="s">
        <v>230</v>
      </c>
      <c r="H2202" t="s">
        <v>231</v>
      </c>
      <c r="I2202" t="s">
        <v>232</v>
      </c>
      <c r="J2202" t="s">
        <v>267</v>
      </c>
      <c r="K2202" t="s">
        <v>268</v>
      </c>
      <c r="L2202" t="n">
        <v>207</v>
      </c>
      <c r="M2202" t="n">
        <v>0.3</v>
      </c>
      <c r="N2202" t="n">
        <v>17.1</v>
      </c>
      <c r="O2202" t="s">
        <v>376</v>
      </c>
      <c r="P2202" t="s">
        <v>236</v>
      </c>
      <c r="Q2202" t="s">
        <v>237</v>
      </c>
      <c r="R2202" t="s">
        <v>231</v>
      </c>
      <c r="S2202" t="s">
        <v>232</v>
      </c>
    </row>
    <row r="2203" spans="1:19">
      <c r="A2203" s="1" t="n">
        <v>38625</v>
      </c>
      <c r="B2203" t="s">
        <v>380</v>
      </c>
      <c r="C2203" t="n">
        <v>1</v>
      </c>
      <c r="D2203" t="s">
        <v>238</v>
      </c>
      <c r="E2203" t="s">
        <v>239</v>
      </c>
      <c r="F2203" t="s">
        <v>229</v>
      </c>
      <c r="G2203" t="s">
        <v>230</v>
      </c>
      <c r="H2203" t="s">
        <v>231</v>
      </c>
      <c r="I2203" t="s">
        <v>232</v>
      </c>
      <c r="J2203" t="n">
        <v>515</v>
      </c>
      <c r="K2203" t="s">
        <v>404</v>
      </c>
      <c r="L2203" t="n">
        <v>305</v>
      </c>
      <c r="M2203" t="n">
        <v>0</v>
      </c>
      <c r="N2203" t="n">
        <v>0</v>
      </c>
    </row>
    <row r="2204" spans="1:19">
      <c r="A2204" s="1" t="n">
        <v>38625</v>
      </c>
      <c r="B2204" t="s">
        <v>379</v>
      </c>
      <c r="C2204" t="n">
        <v>1</v>
      </c>
      <c r="D2204" t="s">
        <v>228</v>
      </c>
      <c r="E2204" t="s">
        <v>36</v>
      </c>
      <c r="F2204" t="s">
        <v>229</v>
      </c>
      <c r="G2204" t="s">
        <v>230</v>
      </c>
      <c r="H2204" t="s">
        <v>231</v>
      </c>
      <c r="I2204" t="s">
        <v>232</v>
      </c>
      <c r="J2204" t="s">
        <v>279</v>
      </c>
      <c r="K2204" t="s">
        <v>280</v>
      </c>
      <c r="L2204" t="n">
        <v>314</v>
      </c>
      <c r="M2204" t="n">
        <v>1.67</v>
      </c>
      <c r="N2204" t="n">
        <v>38.5</v>
      </c>
      <c r="O2204" t="s">
        <v>379</v>
      </c>
      <c r="P2204" t="s">
        <v>270</v>
      </c>
      <c r="Q2204" t="s">
        <v>237</v>
      </c>
      <c r="R2204" t="s">
        <v>231</v>
      </c>
      <c r="S2204" t="s">
        <v>232</v>
      </c>
    </row>
    <row r="2205" spans="1:19">
      <c r="A2205" s="1" t="n">
        <v>38625</v>
      </c>
      <c r="B2205" t="s">
        <v>379</v>
      </c>
      <c r="C2205" t="n">
        <v>2</v>
      </c>
      <c r="D2205" t="s">
        <v>228</v>
      </c>
      <c r="E2205" t="s">
        <v>36</v>
      </c>
      <c r="F2205" t="s">
        <v>229</v>
      </c>
      <c r="G2205" t="s">
        <v>230</v>
      </c>
      <c r="H2205" t="s">
        <v>231</v>
      </c>
      <c r="I2205" t="s">
        <v>232</v>
      </c>
      <c r="J2205" t="s">
        <v>261</v>
      </c>
      <c r="K2205" t="s">
        <v>262</v>
      </c>
      <c r="L2205" t="n">
        <v>334</v>
      </c>
      <c r="M2205" t="n">
        <v>0.1</v>
      </c>
      <c r="N2205" t="n">
        <v>30.3</v>
      </c>
      <c r="O2205" t="s">
        <v>379</v>
      </c>
      <c r="P2205" t="s">
        <v>270</v>
      </c>
      <c r="Q2205" t="s">
        <v>237</v>
      </c>
      <c r="R2205" t="s">
        <v>231</v>
      </c>
      <c r="S2205" t="s">
        <v>232</v>
      </c>
    </row>
    <row r="2206" spans="1:19">
      <c r="A2206" s="1" t="n">
        <v>38625</v>
      </c>
      <c r="B2206" t="s">
        <v>379</v>
      </c>
      <c r="C2206" t="n">
        <v>3</v>
      </c>
      <c r="D2206" t="s">
        <v>228</v>
      </c>
      <c r="E2206" t="s">
        <v>36</v>
      </c>
      <c r="F2206" t="s">
        <v>229</v>
      </c>
      <c r="G2206" t="s">
        <v>230</v>
      </c>
      <c r="H2206" t="s">
        <v>231</v>
      </c>
      <c r="I2206" t="s">
        <v>232</v>
      </c>
      <c r="J2206" t="s">
        <v>233</v>
      </c>
      <c r="K2206" t="s">
        <v>234</v>
      </c>
      <c r="L2206" t="n">
        <v>299</v>
      </c>
      <c r="M2206" t="n">
        <v>0.23</v>
      </c>
      <c r="N2206" t="n">
        <v>19.9</v>
      </c>
      <c r="O2206" t="s">
        <v>379</v>
      </c>
      <c r="P2206" t="s">
        <v>270</v>
      </c>
      <c r="Q2206" t="s">
        <v>237</v>
      </c>
      <c r="R2206" t="s">
        <v>231</v>
      </c>
      <c r="S2206" t="s">
        <v>232</v>
      </c>
    </row>
    <row r="2207" spans="1:19">
      <c r="A2207" s="1" t="n">
        <v>38625</v>
      </c>
      <c r="B2207" t="s">
        <v>379</v>
      </c>
      <c r="C2207" t="n">
        <v>4</v>
      </c>
      <c r="D2207" t="s">
        <v>228</v>
      </c>
      <c r="E2207" t="s">
        <v>36</v>
      </c>
      <c r="F2207" t="s">
        <v>229</v>
      </c>
      <c r="G2207" t="s">
        <v>230</v>
      </c>
      <c r="H2207" t="s">
        <v>231</v>
      </c>
      <c r="I2207" t="s">
        <v>232</v>
      </c>
      <c r="J2207" t="s">
        <v>279</v>
      </c>
      <c r="K2207" t="s">
        <v>280</v>
      </c>
      <c r="L2207" t="n">
        <v>641</v>
      </c>
      <c r="M2207" t="n">
        <v>1.17</v>
      </c>
      <c r="N2207" t="n">
        <v>38.6</v>
      </c>
      <c r="O2207" t="s">
        <v>379</v>
      </c>
      <c r="P2207" t="s">
        <v>270</v>
      </c>
      <c r="Q2207" t="s">
        <v>237</v>
      </c>
      <c r="R2207" t="s">
        <v>231</v>
      </c>
      <c r="S2207" t="s">
        <v>232</v>
      </c>
    </row>
    <row r="2208" spans="1:19">
      <c r="A2208" s="1" t="n">
        <v>38625</v>
      </c>
      <c r="B2208" t="s">
        <v>379</v>
      </c>
      <c r="C2208" t="n">
        <v>5</v>
      </c>
      <c r="D2208" t="s">
        <v>228</v>
      </c>
      <c r="E2208" t="s">
        <v>36</v>
      </c>
      <c r="F2208" t="s">
        <v>229</v>
      </c>
      <c r="G2208" t="s">
        <v>230</v>
      </c>
      <c r="H2208" t="s">
        <v>231</v>
      </c>
      <c r="I2208" t="s">
        <v>232</v>
      </c>
      <c r="J2208" t="s">
        <v>277</v>
      </c>
      <c r="K2208" t="s">
        <v>278</v>
      </c>
      <c r="L2208" t="n">
        <v>629</v>
      </c>
      <c r="M2208" t="n">
        <v>0.1</v>
      </c>
      <c r="N2208" t="n">
        <v>52</v>
      </c>
      <c r="O2208" t="s">
        <v>379</v>
      </c>
      <c r="P2208" t="s">
        <v>270</v>
      </c>
      <c r="Q2208" t="s">
        <v>237</v>
      </c>
      <c r="R2208" t="s">
        <v>231</v>
      </c>
      <c r="S2208" t="s">
        <v>232</v>
      </c>
    </row>
    <row r="2209" spans="1:19">
      <c r="A2209" s="1" t="n">
        <v>38625</v>
      </c>
      <c r="B2209" t="s">
        <v>379</v>
      </c>
      <c r="C2209" t="n">
        <v>6</v>
      </c>
      <c r="D2209" t="s">
        <v>228</v>
      </c>
      <c r="E2209" t="s">
        <v>36</v>
      </c>
      <c r="F2209" t="s">
        <v>229</v>
      </c>
      <c r="G2209" t="s">
        <v>230</v>
      </c>
      <c r="H2209" t="s">
        <v>231</v>
      </c>
      <c r="I2209" t="s">
        <v>232</v>
      </c>
      <c r="J2209" t="s">
        <v>398</v>
      </c>
      <c r="K2209" t="s">
        <v>399</v>
      </c>
      <c r="L2209" t="n">
        <v>131</v>
      </c>
      <c r="M2209" t="n">
        <v>0.62</v>
      </c>
      <c r="N2209" t="n">
        <v>31.8</v>
      </c>
      <c r="O2209" t="s">
        <v>379</v>
      </c>
      <c r="P2209" t="s">
        <v>270</v>
      </c>
      <c r="Q2209" t="s">
        <v>237</v>
      </c>
      <c r="R2209" t="s">
        <v>231</v>
      </c>
      <c r="S2209" t="s">
        <v>232</v>
      </c>
    </row>
    <row r="2210" spans="1:19">
      <c r="A2210" s="1" t="n">
        <v>38625</v>
      </c>
      <c r="B2210" t="s">
        <v>379</v>
      </c>
      <c r="C2210" t="n">
        <v>7</v>
      </c>
      <c r="D2210" t="s">
        <v>257</v>
      </c>
      <c r="E2210" t="s">
        <v>258</v>
      </c>
      <c r="F2210" t="s">
        <v>229</v>
      </c>
      <c r="G2210" t="s">
        <v>230</v>
      </c>
      <c r="H2210" t="s">
        <v>231</v>
      </c>
      <c r="I2210" t="s">
        <v>232</v>
      </c>
      <c r="J2210" t="n">
        <v>515</v>
      </c>
      <c r="K2210" t="s">
        <v>404</v>
      </c>
      <c r="L2210" t="n">
        <v>296</v>
      </c>
      <c r="M2210" t="n">
        <v>0.1</v>
      </c>
      <c r="N2210" t="n">
        <v>0</v>
      </c>
    </row>
    <row r="2211" spans="1:19">
      <c r="A2211" s="1" t="n">
        <v>38656</v>
      </c>
      <c r="B2211" t="s">
        <v>375</v>
      </c>
      <c r="C2211" t="n">
        <v>48</v>
      </c>
      <c r="D2211" t="s">
        <v>228</v>
      </c>
      <c r="E2211" t="s">
        <v>36</v>
      </c>
      <c r="F2211" t="s">
        <v>229</v>
      </c>
      <c r="G2211" t="s">
        <v>230</v>
      </c>
      <c r="H2211" t="s">
        <v>231</v>
      </c>
      <c r="I2211" t="s">
        <v>232</v>
      </c>
      <c r="J2211" t="s">
        <v>318</v>
      </c>
      <c r="K2211" t="s">
        <v>319</v>
      </c>
      <c r="L2211" t="n">
        <v>298</v>
      </c>
      <c r="M2211" t="n">
        <v>0.08</v>
      </c>
      <c r="N2211" t="n">
        <v>36.5</v>
      </c>
      <c r="O2211" t="s">
        <v>376</v>
      </c>
      <c r="P2211" t="s">
        <v>236</v>
      </c>
      <c r="Q2211" t="s">
        <v>237</v>
      </c>
      <c r="R2211" t="s">
        <v>231</v>
      </c>
      <c r="S2211" t="s">
        <v>232</v>
      </c>
    </row>
    <row r="2212" spans="1:19">
      <c r="A2212" s="1" t="n">
        <v>38656</v>
      </c>
      <c r="B2212" t="s">
        <v>375</v>
      </c>
      <c r="C2212" t="n">
        <v>49</v>
      </c>
      <c r="D2212" t="s">
        <v>228</v>
      </c>
      <c r="E2212" t="s">
        <v>36</v>
      </c>
      <c r="F2212" t="s">
        <v>229</v>
      </c>
      <c r="G2212" t="s">
        <v>230</v>
      </c>
      <c r="H2212" t="s">
        <v>231</v>
      </c>
      <c r="I2212" t="s">
        <v>232</v>
      </c>
      <c r="J2212" t="s">
        <v>267</v>
      </c>
      <c r="K2212" t="s">
        <v>268</v>
      </c>
      <c r="L2212" t="n">
        <v>416</v>
      </c>
      <c r="M2212" t="n">
        <v>0.06</v>
      </c>
      <c r="N2212" t="n">
        <v>38.6</v>
      </c>
      <c r="O2212" t="s">
        <v>376</v>
      </c>
      <c r="P2212" t="s">
        <v>236</v>
      </c>
      <c r="Q2212" t="s">
        <v>237</v>
      </c>
      <c r="R2212" t="s">
        <v>231</v>
      </c>
      <c r="S2212" t="s">
        <v>232</v>
      </c>
    </row>
    <row r="2213" spans="1:19">
      <c r="A2213" s="1" t="n">
        <v>38656</v>
      </c>
      <c r="B2213" t="s">
        <v>375</v>
      </c>
      <c r="C2213" t="n">
        <v>50</v>
      </c>
      <c r="D2213" t="s">
        <v>228</v>
      </c>
      <c r="E2213" t="s">
        <v>36</v>
      </c>
      <c r="F2213" t="s">
        <v>229</v>
      </c>
      <c r="G2213" t="s">
        <v>230</v>
      </c>
      <c r="H2213" t="s">
        <v>231</v>
      </c>
      <c r="I2213" t="s">
        <v>232</v>
      </c>
      <c r="J2213" t="s">
        <v>233</v>
      </c>
      <c r="K2213" t="s">
        <v>234</v>
      </c>
      <c r="L2213" t="n">
        <v>246</v>
      </c>
      <c r="M2213" t="n">
        <v>0.09</v>
      </c>
      <c r="N2213" t="n">
        <v>35.2</v>
      </c>
      <c r="O2213" t="s">
        <v>376</v>
      </c>
      <c r="P2213" t="s">
        <v>236</v>
      </c>
      <c r="Q2213" t="s">
        <v>237</v>
      </c>
      <c r="R2213" t="s">
        <v>231</v>
      </c>
      <c r="S2213" t="s">
        <v>232</v>
      </c>
    </row>
    <row r="2214" spans="1:19">
      <c r="A2214" s="1" t="n">
        <v>38656</v>
      </c>
      <c r="B2214" t="s">
        <v>375</v>
      </c>
      <c r="C2214" t="n">
        <v>51</v>
      </c>
      <c r="D2214" t="s">
        <v>228</v>
      </c>
      <c r="E2214" t="s">
        <v>36</v>
      </c>
      <c r="F2214" t="s">
        <v>229</v>
      </c>
      <c r="G2214" t="s">
        <v>230</v>
      </c>
      <c r="H2214" t="s">
        <v>231</v>
      </c>
      <c r="I2214" t="s">
        <v>232</v>
      </c>
      <c r="J2214" t="s">
        <v>267</v>
      </c>
      <c r="K2214" t="s">
        <v>268</v>
      </c>
      <c r="L2214" t="n">
        <v>265</v>
      </c>
      <c r="M2214" t="n">
        <v>0.06</v>
      </c>
      <c r="N2214" t="n">
        <v>38.2</v>
      </c>
      <c r="O2214" t="s">
        <v>376</v>
      </c>
      <c r="P2214" t="s">
        <v>236</v>
      </c>
      <c r="Q2214" t="s">
        <v>237</v>
      </c>
      <c r="R2214" t="s">
        <v>231</v>
      </c>
      <c r="S2214" t="s">
        <v>232</v>
      </c>
    </row>
    <row r="2215" spans="1:19">
      <c r="A2215" s="1" t="n">
        <v>38656</v>
      </c>
      <c r="B2215" t="s">
        <v>375</v>
      </c>
      <c r="C2215" t="n">
        <v>52</v>
      </c>
      <c r="D2215" t="s">
        <v>228</v>
      </c>
      <c r="E2215" t="s">
        <v>36</v>
      </c>
      <c r="F2215" t="s">
        <v>229</v>
      </c>
      <c r="G2215" t="s">
        <v>230</v>
      </c>
      <c r="H2215" t="s">
        <v>231</v>
      </c>
      <c r="I2215" t="s">
        <v>232</v>
      </c>
      <c r="J2215" t="s">
        <v>267</v>
      </c>
      <c r="K2215" t="s">
        <v>268</v>
      </c>
      <c r="L2215" t="n">
        <v>196</v>
      </c>
      <c r="M2215" t="n">
        <v>0.24</v>
      </c>
      <c r="N2215" t="n">
        <v>16.2</v>
      </c>
      <c r="O2215" t="s">
        <v>376</v>
      </c>
      <c r="P2215" t="s">
        <v>236</v>
      </c>
      <c r="Q2215" t="s">
        <v>237</v>
      </c>
      <c r="R2215" t="s">
        <v>231</v>
      </c>
      <c r="S2215" t="s">
        <v>232</v>
      </c>
    </row>
    <row r="2216" spans="1:19">
      <c r="A2216" s="1" t="n">
        <v>38656</v>
      </c>
      <c r="B2216" t="s">
        <v>380</v>
      </c>
      <c r="C2216" t="n">
        <v>1</v>
      </c>
      <c r="D2216" t="s">
        <v>238</v>
      </c>
      <c r="E2216" t="s">
        <v>239</v>
      </c>
      <c r="F2216" t="s">
        <v>229</v>
      </c>
      <c r="G2216" t="s">
        <v>230</v>
      </c>
      <c r="H2216" t="s">
        <v>231</v>
      </c>
      <c r="I2216" t="s">
        <v>232</v>
      </c>
      <c r="J2216" t="n">
        <v>515</v>
      </c>
      <c r="K2216" t="s">
        <v>404</v>
      </c>
      <c r="L2216" t="n">
        <v>321</v>
      </c>
      <c r="M2216" t="n">
        <v>0</v>
      </c>
      <c r="N2216" t="n">
        <v>0</v>
      </c>
    </row>
    <row r="2217" spans="1:19">
      <c r="A2217" s="1" t="n">
        <v>38656</v>
      </c>
      <c r="B2217" t="s">
        <v>379</v>
      </c>
      <c r="C2217" t="n">
        <v>1</v>
      </c>
      <c r="D2217" t="s">
        <v>228</v>
      </c>
      <c r="E2217" t="s">
        <v>36</v>
      </c>
      <c r="F2217" t="s">
        <v>229</v>
      </c>
      <c r="G2217" t="s">
        <v>230</v>
      </c>
      <c r="H2217" t="s">
        <v>231</v>
      </c>
      <c r="I2217" t="s">
        <v>232</v>
      </c>
      <c r="J2217" t="s">
        <v>233</v>
      </c>
      <c r="K2217" t="s">
        <v>234</v>
      </c>
      <c r="L2217" t="n">
        <v>354</v>
      </c>
      <c r="M2217" t="n">
        <v>0.22</v>
      </c>
      <c r="N2217" t="n">
        <v>20.1</v>
      </c>
      <c r="O2217" t="s">
        <v>379</v>
      </c>
      <c r="P2217" t="s">
        <v>270</v>
      </c>
      <c r="Q2217" t="s">
        <v>237</v>
      </c>
      <c r="R2217" t="s">
        <v>231</v>
      </c>
      <c r="S2217" t="s">
        <v>232</v>
      </c>
    </row>
    <row r="2218" spans="1:19">
      <c r="A2218" s="1" t="n">
        <v>38656</v>
      </c>
      <c r="B2218" t="s">
        <v>379</v>
      </c>
      <c r="C2218" t="n">
        <v>2</v>
      </c>
      <c r="D2218" t="s">
        <v>228</v>
      </c>
      <c r="E2218" t="s">
        <v>36</v>
      </c>
      <c r="F2218" t="s">
        <v>229</v>
      </c>
      <c r="G2218" t="s">
        <v>230</v>
      </c>
      <c r="H2218" t="s">
        <v>231</v>
      </c>
      <c r="I2218" t="s">
        <v>232</v>
      </c>
      <c r="J2218" t="s">
        <v>261</v>
      </c>
      <c r="K2218" t="s">
        <v>262</v>
      </c>
      <c r="L2218" t="n">
        <v>349</v>
      </c>
      <c r="M2218" t="n">
        <v>0.07000000000000001</v>
      </c>
      <c r="N2218" t="n">
        <v>35.2</v>
      </c>
      <c r="O2218" t="s">
        <v>379</v>
      </c>
      <c r="P2218" t="s">
        <v>270</v>
      </c>
      <c r="Q2218" t="s">
        <v>237</v>
      </c>
      <c r="R2218" t="s">
        <v>231</v>
      </c>
      <c r="S2218" t="s">
        <v>232</v>
      </c>
    </row>
    <row r="2219" spans="1:19">
      <c r="A2219" s="1" t="n">
        <v>38656</v>
      </c>
      <c r="B2219" t="s">
        <v>379</v>
      </c>
      <c r="C2219" t="n">
        <v>3</v>
      </c>
      <c r="D2219" t="s">
        <v>228</v>
      </c>
      <c r="E2219" t="s">
        <v>36</v>
      </c>
      <c r="F2219" t="s">
        <v>229</v>
      </c>
      <c r="G2219" t="s">
        <v>230</v>
      </c>
      <c r="H2219" t="s">
        <v>231</v>
      </c>
      <c r="I2219" t="s">
        <v>232</v>
      </c>
      <c r="J2219" t="s">
        <v>233</v>
      </c>
      <c r="K2219" t="s">
        <v>234</v>
      </c>
      <c r="L2219" t="n">
        <v>328</v>
      </c>
      <c r="M2219" t="n">
        <v>0.22</v>
      </c>
      <c r="N2219" t="n">
        <v>20.1</v>
      </c>
      <c r="O2219" t="s">
        <v>379</v>
      </c>
      <c r="P2219" t="s">
        <v>270</v>
      </c>
      <c r="Q2219" t="s">
        <v>237</v>
      </c>
      <c r="R2219" t="s">
        <v>231</v>
      </c>
      <c r="S2219" t="s">
        <v>232</v>
      </c>
    </row>
    <row r="2220" spans="1:19">
      <c r="A2220" s="1" t="n">
        <v>38656</v>
      </c>
      <c r="B2220" t="s">
        <v>379</v>
      </c>
      <c r="C2220" t="n">
        <v>4</v>
      </c>
      <c r="D2220" t="s">
        <v>228</v>
      </c>
      <c r="E2220" t="s">
        <v>36</v>
      </c>
      <c r="F2220" t="s">
        <v>229</v>
      </c>
      <c r="G2220" t="s">
        <v>230</v>
      </c>
      <c r="H2220" t="s">
        <v>231</v>
      </c>
      <c r="I2220" t="s">
        <v>232</v>
      </c>
      <c r="J2220" t="s">
        <v>233</v>
      </c>
      <c r="K2220" t="s">
        <v>234</v>
      </c>
      <c r="L2220" t="n">
        <v>296</v>
      </c>
      <c r="M2220" t="n">
        <v>0.06</v>
      </c>
      <c r="N2220" t="n">
        <v>44.7</v>
      </c>
      <c r="O2220" t="s">
        <v>379</v>
      </c>
      <c r="P2220" t="s">
        <v>270</v>
      </c>
      <c r="Q2220" t="s">
        <v>237</v>
      </c>
      <c r="R2220" t="s">
        <v>231</v>
      </c>
      <c r="S2220" t="s">
        <v>232</v>
      </c>
    </row>
    <row r="2221" spans="1:19">
      <c r="A2221" s="1" t="n">
        <v>38656</v>
      </c>
      <c r="B2221" t="s">
        <v>379</v>
      </c>
      <c r="C2221" t="n">
        <v>5</v>
      </c>
      <c r="D2221" t="s">
        <v>228</v>
      </c>
      <c r="E2221" t="s">
        <v>36</v>
      </c>
      <c r="F2221" t="s">
        <v>229</v>
      </c>
      <c r="G2221" t="s">
        <v>230</v>
      </c>
      <c r="H2221" t="s">
        <v>231</v>
      </c>
      <c r="I2221" t="s">
        <v>232</v>
      </c>
      <c r="J2221" t="s">
        <v>398</v>
      </c>
      <c r="K2221" t="s">
        <v>399</v>
      </c>
      <c r="L2221" t="n">
        <v>94</v>
      </c>
      <c r="M2221" t="n">
        <v>0.63</v>
      </c>
      <c r="N2221" t="n">
        <v>31.7</v>
      </c>
      <c r="O2221" t="s">
        <v>379</v>
      </c>
      <c r="P2221" t="s">
        <v>270</v>
      </c>
      <c r="Q2221" t="s">
        <v>237</v>
      </c>
      <c r="R2221" t="s">
        <v>231</v>
      </c>
      <c r="S2221" t="s">
        <v>232</v>
      </c>
    </row>
    <row r="2222" spans="1:19">
      <c r="A2222" s="1" t="n">
        <v>38656</v>
      </c>
      <c r="B2222" t="s">
        <v>379</v>
      </c>
      <c r="C2222" t="n">
        <v>6</v>
      </c>
      <c r="D2222" t="s">
        <v>228</v>
      </c>
      <c r="E2222" t="s">
        <v>36</v>
      </c>
      <c r="F2222" t="s">
        <v>229</v>
      </c>
      <c r="G2222" t="s">
        <v>230</v>
      </c>
      <c r="H2222" t="s">
        <v>231</v>
      </c>
      <c r="I2222" t="s">
        <v>232</v>
      </c>
      <c r="J2222" t="s">
        <v>279</v>
      </c>
      <c r="K2222" t="s">
        <v>280</v>
      </c>
      <c r="L2222" t="n">
        <v>698</v>
      </c>
      <c r="M2222" t="n">
        <v>1.2</v>
      </c>
      <c r="N2222" t="n">
        <v>38.4</v>
      </c>
      <c r="O2222" t="s">
        <v>379</v>
      </c>
      <c r="P2222" t="s">
        <v>270</v>
      </c>
      <c r="Q2222" t="s">
        <v>237</v>
      </c>
      <c r="R2222" t="s">
        <v>231</v>
      </c>
      <c r="S2222" t="s">
        <v>232</v>
      </c>
    </row>
    <row r="2223" spans="1:19">
      <c r="A2223" s="1" t="n">
        <v>38656</v>
      </c>
      <c r="B2223" t="s">
        <v>379</v>
      </c>
      <c r="C2223" t="n">
        <v>8</v>
      </c>
      <c r="D2223" t="s">
        <v>228</v>
      </c>
      <c r="E2223" t="s">
        <v>36</v>
      </c>
      <c r="F2223" t="s">
        <v>229</v>
      </c>
      <c r="G2223" t="s">
        <v>230</v>
      </c>
      <c r="H2223" t="s">
        <v>231</v>
      </c>
      <c r="I2223" t="s">
        <v>232</v>
      </c>
      <c r="J2223" t="s">
        <v>367</v>
      </c>
      <c r="K2223" t="s">
        <v>368</v>
      </c>
      <c r="L2223" t="n">
        <v>321</v>
      </c>
      <c r="M2223" t="n">
        <v>0.82</v>
      </c>
      <c r="N2223" t="n">
        <v>39.2</v>
      </c>
      <c r="O2223" t="s">
        <v>379</v>
      </c>
      <c r="P2223" t="s">
        <v>270</v>
      </c>
      <c r="Q2223" t="s">
        <v>237</v>
      </c>
      <c r="R2223" t="s">
        <v>231</v>
      </c>
      <c r="S2223" t="s">
        <v>232</v>
      </c>
    </row>
    <row r="2224" spans="1:19">
      <c r="A2224" s="1" t="n">
        <v>38686</v>
      </c>
      <c r="B2224" t="s">
        <v>375</v>
      </c>
      <c r="C2224" t="n">
        <v>51</v>
      </c>
      <c r="D2224" t="s">
        <v>228</v>
      </c>
      <c r="E2224" t="s">
        <v>36</v>
      </c>
      <c r="F2224" t="s">
        <v>229</v>
      </c>
      <c r="G2224" t="s">
        <v>230</v>
      </c>
      <c r="H2224" t="s">
        <v>231</v>
      </c>
      <c r="I2224" t="s">
        <v>232</v>
      </c>
      <c r="J2224" t="s">
        <v>267</v>
      </c>
      <c r="K2224" t="s">
        <v>268</v>
      </c>
      <c r="L2224" t="n">
        <v>403</v>
      </c>
      <c r="M2224" t="n">
        <v>0.03</v>
      </c>
      <c r="N2224" t="n">
        <v>33</v>
      </c>
      <c r="O2224" t="s">
        <v>376</v>
      </c>
      <c r="P2224" t="s">
        <v>236</v>
      </c>
      <c r="Q2224" t="s">
        <v>237</v>
      </c>
      <c r="R2224" t="s">
        <v>231</v>
      </c>
      <c r="S2224" t="s">
        <v>232</v>
      </c>
    </row>
    <row r="2225" spans="1:19">
      <c r="A2225" s="1" t="n">
        <v>38686</v>
      </c>
      <c r="B2225" t="s">
        <v>375</v>
      </c>
      <c r="C2225" t="n">
        <v>52</v>
      </c>
      <c r="D2225" t="s">
        <v>228</v>
      </c>
      <c r="E2225" t="s">
        <v>36</v>
      </c>
      <c r="F2225" t="s">
        <v>229</v>
      </c>
      <c r="G2225" t="s">
        <v>230</v>
      </c>
      <c r="H2225" t="s">
        <v>231</v>
      </c>
      <c r="I2225" t="s">
        <v>232</v>
      </c>
      <c r="J2225" t="s">
        <v>267</v>
      </c>
      <c r="K2225" t="s">
        <v>268</v>
      </c>
      <c r="L2225" t="n">
        <v>295</v>
      </c>
      <c r="M2225" t="n">
        <v>0.03</v>
      </c>
      <c r="N2225" t="n">
        <v>38.4</v>
      </c>
      <c r="O2225" t="s">
        <v>376</v>
      </c>
      <c r="P2225" t="s">
        <v>236</v>
      </c>
      <c r="Q2225" t="s">
        <v>237</v>
      </c>
      <c r="R2225" t="s">
        <v>231</v>
      </c>
      <c r="S2225" t="s">
        <v>232</v>
      </c>
    </row>
    <row r="2226" spans="1:19">
      <c r="A2226" s="1" t="n">
        <v>38686</v>
      </c>
      <c r="B2226" t="s">
        <v>375</v>
      </c>
      <c r="C2226" t="n">
        <v>53</v>
      </c>
      <c r="D2226" t="s">
        <v>228</v>
      </c>
      <c r="E2226" t="s">
        <v>36</v>
      </c>
      <c r="F2226" t="s">
        <v>229</v>
      </c>
      <c r="G2226" t="s">
        <v>230</v>
      </c>
      <c r="H2226" t="s">
        <v>231</v>
      </c>
      <c r="I2226" t="s">
        <v>232</v>
      </c>
      <c r="J2226" t="s">
        <v>318</v>
      </c>
      <c r="K2226" t="s">
        <v>319</v>
      </c>
      <c r="L2226" t="n">
        <v>291</v>
      </c>
      <c r="M2226" t="n">
        <v>0.08</v>
      </c>
      <c r="N2226" t="n">
        <v>36.6</v>
      </c>
      <c r="O2226" t="s">
        <v>376</v>
      </c>
      <c r="P2226" t="s">
        <v>236</v>
      </c>
      <c r="Q2226" t="s">
        <v>237</v>
      </c>
      <c r="R2226" t="s">
        <v>231</v>
      </c>
      <c r="S2226" t="s">
        <v>232</v>
      </c>
    </row>
    <row r="2227" spans="1:19">
      <c r="A2227" s="1" t="n">
        <v>38686</v>
      </c>
      <c r="B2227" t="s">
        <v>375</v>
      </c>
      <c r="C2227" t="n">
        <v>54</v>
      </c>
      <c r="D2227" t="s">
        <v>228</v>
      </c>
      <c r="E2227" t="s">
        <v>36</v>
      </c>
      <c r="F2227" t="s">
        <v>229</v>
      </c>
      <c r="G2227" t="s">
        <v>230</v>
      </c>
      <c r="H2227" t="s">
        <v>231</v>
      </c>
      <c r="I2227" t="s">
        <v>232</v>
      </c>
      <c r="J2227" t="s">
        <v>267</v>
      </c>
      <c r="K2227" t="s">
        <v>268</v>
      </c>
      <c r="L2227" t="n">
        <v>390</v>
      </c>
      <c r="M2227" t="n">
        <v>0.06</v>
      </c>
      <c r="N2227" t="n">
        <v>38.1</v>
      </c>
      <c r="O2227" t="s">
        <v>376</v>
      </c>
      <c r="P2227" t="s">
        <v>236</v>
      </c>
      <c r="Q2227" t="s">
        <v>237</v>
      </c>
      <c r="R2227" t="s">
        <v>231</v>
      </c>
      <c r="S2227" t="s">
        <v>232</v>
      </c>
    </row>
    <row r="2228" spans="1:19">
      <c r="A2228" s="1" t="n">
        <v>38686</v>
      </c>
      <c r="B2228" t="s">
        <v>375</v>
      </c>
      <c r="C2228" t="n">
        <v>55</v>
      </c>
      <c r="D2228" t="s">
        <v>228</v>
      </c>
      <c r="E2228" t="s">
        <v>36</v>
      </c>
      <c r="F2228" t="s">
        <v>229</v>
      </c>
      <c r="G2228" t="s">
        <v>230</v>
      </c>
      <c r="H2228" t="s">
        <v>231</v>
      </c>
      <c r="I2228" t="s">
        <v>232</v>
      </c>
      <c r="J2228" t="s">
        <v>321</v>
      </c>
      <c r="K2228" t="s">
        <v>322</v>
      </c>
      <c r="L2228" t="n">
        <v>398</v>
      </c>
      <c r="M2228" t="n">
        <v>0.53</v>
      </c>
      <c r="N2228" t="n">
        <v>28.9</v>
      </c>
      <c r="O2228" t="s">
        <v>376</v>
      </c>
      <c r="P2228" t="s">
        <v>236</v>
      </c>
      <c r="Q2228" t="s">
        <v>237</v>
      </c>
      <c r="R2228" t="s">
        <v>231</v>
      </c>
      <c r="S2228" t="s">
        <v>232</v>
      </c>
    </row>
    <row r="2229" spans="1:19">
      <c r="A2229" s="1" t="n">
        <v>38686</v>
      </c>
      <c r="B2229" t="s">
        <v>408</v>
      </c>
      <c r="C2229" t="n">
        <v>1</v>
      </c>
      <c r="D2229" t="s">
        <v>409</v>
      </c>
      <c r="E2229" t="s">
        <v>410</v>
      </c>
      <c r="F2229" t="s">
        <v>307</v>
      </c>
      <c r="G2229" t="s">
        <v>308</v>
      </c>
      <c r="H2229" t="s">
        <v>231</v>
      </c>
      <c r="I2229" t="s">
        <v>232</v>
      </c>
      <c r="J2229" t="n">
        <v>515</v>
      </c>
      <c r="K2229" t="s">
        <v>404</v>
      </c>
      <c r="L2229" t="n">
        <v>17</v>
      </c>
      <c r="M2229" t="n">
        <v>0</v>
      </c>
      <c r="N2229" t="n">
        <v>0</v>
      </c>
    </row>
    <row r="2230" spans="1:19">
      <c r="A2230" s="1" t="n">
        <v>38686</v>
      </c>
      <c r="B2230" t="s">
        <v>408</v>
      </c>
      <c r="C2230" t="n">
        <v>2</v>
      </c>
      <c r="D2230" t="s">
        <v>409</v>
      </c>
      <c r="E2230" t="s">
        <v>410</v>
      </c>
      <c r="F2230" t="s">
        <v>411</v>
      </c>
      <c r="G2230" t="s">
        <v>412</v>
      </c>
      <c r="H2230" t="s">
        <v>231</v>
      </c>
      <c r="I2230" t="s">
        <v>232</v>
      </c>
      <c r="J2230" t="n">
        <v>515</v>
      </c>
      <c r="K2230" t="s">
        <v>404</v>
      </c>
      <c r="L2230" t="n">
        <v>13</v>
      </c>
      <c r="M2230" t="n">
        <v>0</v>
      </c>
      <c r="N2230" t="n">
        <v>0</v>
      </c>
    </row>
    <row r="2231" spans="1:19">
      <c r="A2231" s="1" t="n">
        <v>38686</v>
      </c>
      <c r="B2231" t="s">
        <v>408</v>
      </c>
      <c r="C2231" t="n">
        <v>3</v>
      </c>
      <c r="D2231" t="s">
        <v>409</v>
      </c>
      <c r="E2231" t="s">
        <v>410</v>
      </c>
      <c r="F2231" t="s">
        <v>413</v>
      </c>
      <c r="G2231" t="s">
        <v>414</v>
      </c>
      <c r="H2231" t="s">
        <v>231</v>
      </c>
      <c r="I2231" t="s">
        <v>232</v>
      </c>
      <c r="J2231" t="n">
        <v>515</v>
      </c>
      <c r="K2231" t="s">
        <v>404</v>
      </c>
      <c r="L2231" t="n">
        <v>11</v>
      </c>
      <c r="M2231" t="n">
        <v>0</v>
      </c>
      <c r="N2231" t="n">
        <v>0</v>
      </c>
    </row>
    <row r="2232" spans="1:19">
      <c r="A2232" s="1" t="n">
        <v>38686</v>
      </c>
      <c r="B2232" t="s">
        <v>379</v>
      </c>
      <c r="C2232" t="n">
        <v>1</v>
      </c>
      <c r="D2232" t="s">
        <v>228</v>
      </c>
      <c r="E2232" t="s">
        <v>36</v>
      </c>
      <c r="F2232" t="s">
        <v>229</v>
      </c>
      <c r="G2232" t="s">
        <v>230</v>
      </c>
      <c r="H2232" t="s">
        <v>231</v>
      </c>
      <c r="I2232" t="s">
        <v>232</v>
      </c>
      <c r="J2232" t="s">
        <v>292</v>
      </c>
      <c r="K2232" t="s">
        <v>293</v>
      </c>
      <c r="L2232" t="n">
        <v>295</v>
      </c>
      <c r="M2232" t="n">
        <v>0.09</v>
      </c>
      <c r="N2232" t="n">
        <v>37.5</v>
      </c>
      <c r="O2232" t="s">
        <v>379</v>
      </c>
      <c r="P2232" t="s">
        <v>270</v>
      </c>
      <c r="Q2232" t="s">
        <v>237</v>
      </c>
      <c r="R2232" t="s">
        <v>231</v>
      </c>
      <c r="S2232" t="s">
        <v>232</v>
      </c>
    </row>
    <row r="2233" spans="1:19">
      <c r="A2233" s="1" t="n">
        <v>38686</v>
      </c>
      <c r="B2233" t="s">
        <v>379</v>
      </c>
      <c r="C2233" t="n">
        <v>2</v>
      </c>
      <c r="D2233" t="s">
        <v>228</v>
      </c>
      <c r="E2233" t="s">
        <v>36</v>
      </c>
      <c r="F2233" t="s">
        <v>229</v>
      </c>
      <c r="G2233" t="s">
        <v>230</v>
      </c>
      <c r="H2233" t="s">
        <v>231</v>
      </c>
      <c r="I2233" t="s">
        <v>232</v>
      </c>
      <c r="J2233" t="s">
        <v>233</v>
      </c>
      <c r="K2233" t="s">
        <v>234</v>
      </c>
      <c r="L2233" t="n">
        <v>351</v>
      </c>
      <c r="M2233" t="n">
        <v>0.23</v>
      </c>
      <c r="N2233" t="n">
        <v>20.1</v>
      </c>
      <c r="O2233" t="s">
        <v>379</v>
      </c>
      <c r="P2233" t="s">
        <v>270</v>
      </c>
      <c r="Q2233" t="s">
        <v>237</v>
      </c>
      <c r="R2233" t="s">
        <v>231</v>
      </c>
      <c r="S2233" t="s">
        <v>232</v>
      </c>
    </row>
    <row r="2234" spans="1:19">
      <c r="A2234" s="1" t="n">
        <v>38686</v>
      </c>
      <c r="B2234" t="s">
        <v>379</v>
      </c>
      <c r="C2234" t="n">
        <v>3</v>
      </c>
      <c r="D2234" t="s">
        <v>228</v>
      </c>
      <c r="E2234" t="s">
        <v>36</v>
      </c>
      <c r="F2234" t="s">
        <v>229</v>
      </c>
      <c r="G2234" t="s">
        <v>230</v>
      </c>
      <c r="H2234" t="s">
        <v>231</v>
      </c>
      <c r="I2234" t="s">
        <v>232</v>
      </c>
      <c r="J2234" t="s">
        <v>261</v>
      </c>
      <c r="K2234" t="s">
        <v>262</v>
      </c>
      <c r="L2234" t="n">
        <v>309</v>
      </c>
      <c r="M2234" t="n">
        <v>0.07000000000000001</v>
      </c>
      <c r="N2234" t="n">
        <v>36</v>
      </c>
      <c r="O2234" t="s">
        <v>379</v>
      </c>
      <c r="P2234" t="s">
        <v>270</v>
      </c>
      <c r="Q2234" t="s">
        <v>237</v>
      </c>
      <c r="R2234" t="s">
        <v>231</v>
      </c>
      <c r="S2234" t="s">
        <v>232</v>
      </c>
    </row>
    <row r="2235" spans="1:19">
      <c r="A2235" s="1" t="n">
        <v>38686</v>
      </c>
      <c r="B2235" t="s">
        <v>379</v>
      </c>
      <c r="C2235" t="n">
        <v>4</v>
      </c>
      <c r="D2235" t="s">
        <v>228</v>
      </c>
      <c r="E2235" t="s">
        <v>36</v>
      </c>
      <c r="F2235" t="s">
        <v>229</v>
      </c>
      <c r="G2235" t="s">
        <v>230</v>
      </c>
      <c r="H2235" t="s">
        <v>231</v>
      </c>
      <c r="I2235" t="s">
        <v>232</v>
      </c>
      <c r="J2235" t="s">
        <v>279</v>
      </c>
      <c r="K2235" t="s">
        <v>280</v>
      </c>
      <c r="L2235" t="n">
        <v>716</v>
      </c>
      <c r="M2235" t="n">
        <v>1.19</v>
      </c>
      <c r="N2235" t="n">
        <v>38.9</v>
      </c>
      <c r="O2235" t="s">
        <v>379</v>
      </c>
      <c r="P2235" t="s">
        <v>270</v>
      </c>
      <c r="Q2235" t="s">
        <v>237</v>
      </c>
      <c r="R2235" t="s">
        <v>231</v>
      </c>
      <c r="S2235" t="s">
        <v>232</v>
      </c>
    </row>
    <row r="2236" spans="1:19">
      <c r="A2236" s="1" t="n">
        <v>38686</v>
      </c>
      <c r="B2236" t="s">
        <v>379</v>
      </c>
      <c r="C2236" t="n">
        <v>5</v>
      </c>
      <c r="D2236" t="s">
        <v>228</v>
      </c>
      <c r="E2236" t="s">
        <v>36</v>
      </c>
      <c r="F2236" t="s">
        <v>229</v>
      </c>
      <c r="G2236" t="s">
        <v>230</v>
      </c>
      <c r="H2236" t="s">
        <v>231</v>
      </c>
      <c r="I2236" t="s">
        <v>232</v>
      </c>
      <c r="J2236" t="s">
        <v>277</v>
      </c>
      <c r="K2236" t="s">
        <v>278</v>
      </c>
      <c r="L2236" t="n">
        <v>620</v>
      </c>
      <c r="M2236" t="n">
        <v>0.04</v>
      </c>
      <c r="N2236" t="n">
        <v>47.7</v>
      </c>
      <c r="O2236" t="s">
        <v>379</v>
      </c>
      <c r="P2236" t="s">
        <v>270</v>
      </c>
      <c r="Q2236" t="s">
        <v>237</v>
      </c>
      <c r="R2236" t="s">
        <v>231</v>
      </c>
      <c r="S2236" t="s">
        <v>232</v>
      </c>
    </row>
    <row r="2237" spans="1:19">
      <c r="A2237" s="1" t="n">
        <v>38686</v>
      </c>
      <c r="B2237" t="s">
        <v>379</v>
      </c>
      <c r="C2237" t="n">
        <v>6</v>
      </c>
      <c r="D2237" t="s">
        <v>228</v>
      </c>
      <c r="E2237" t="s">
        <v>36</v>
      </c>
      <c r="F2237" t="s">
        <v>229</v>
      </c>
      <c r="G2237" t="s">
        <v>230</v>
      </c>
      <c r="H2237" t="s">
        <v>231</v>
      </c>
      <c r="I2237" t="s">
        <v>232</v>
      </c>
      <c r="J2237" t="s">
        <v>233</v>
      </c>
      <c r="K2237" t="s">
        <v>234</v>
      </c>
      <c r="L2237" t="n">
        <v>302</v>
      </c>
      <c r="M2237" t="n">
        <v>0.23</v>
      </c>
      <c r="N2237" t="n">
        <v>20.5</v>
      </c>
      <c r="O2237" t="s">
        <v>379</v>
      </c>
      <c r="P2237" t="s">
        <v>270</v>
      </c>
      <c r="Q2237" t="s">
        <v>237</v>
      </c>
      <c r="R2237" t="s">
        <v>231</v>
      </c>
      <c r="S2237" t="s">
        <v>232</v>
      </c>
    </row>
    <row r="2238" spans="1:19">
      <c r="A2238" s="1" t="n">
        <v>38686</v>
      </c>
      <c r="B2238" t="s">
        <v>379</v>
      </c>
      <c r="C2238" t="n">
        <v>7</v>
      </c>
      <c r="D2238" t="s">
        <v>228</v>
      </c>
      <c r="E2238" t="s">
        <v>36</v>
      </c>
      <c r="F2238" t="s">
        <v>229</v>
      </c>
      <c r="G2238" t="s">
        <v>230</v>
      </c>
      <c r="H2238" t="s">
        <v>231</v>
      </c>
      <c r="I2238" t="s">
        <v>232</v>
      </c>
      <c r="J2238" t="s">
        <v>292</v>
      </c>
      <c r="K2238" t="s">
        <v>293</v>
      </c>
      <c r="L2238" t="n">
        <v>410</v>
      </c>
      <c r="M2238" t="n">
        <v>0.07000000000000001</v>
      </c>
      <c r="N2238" t="n">
        <v>43.2</v>
      </c>
      <c r="O2238" t="s">
        <v>379</v>
      </c>
      <c r="P2238" t="s">
        <v>270</v>
      </c>
      <c r="Q2238" t="s">
        <v>237</v>
      </c>
      <c r="R2238" t="s">
        <v>231</v>
      </c>
      <c r="S2238" t="s">
        <v>232</v>
      </c>
    </row>
    <row r="2239" spans="1:19">
      <c r="A2239" s="1" t="n">
        <v>38717</v>
      </c>
      <c r="B2239" t="s">
        <v>375</v>
      </c>
      <c r="C2239" t="n">
        <v>61</v>
      </c>
      <c r="D2239" t="s">
        <v>228</v>
      </c>
      <c r="E2239" t="s">
        <v>36</v>
      </c>
      <c r="F2239" t="s">
        <v>229</v>
      </c>
      <c r="G2239" t="s">
        <v>230</v>
      </c>
      <c r="H2239" t="s">
        <v>231</v>
      </c>
      <c r="I2239" t="s">
        <v>232</v>
      </c>
      <c r="J2239" t="s">
        <v>233</v>
      </c>
      <c r="K2239" t="s">
        <v>234</v>
      </c>
      <c r="L2239" t="n">
        <v>183</v>
      </c>
      <c r="M2239" t="n">
        <v>0.05</v>
      </c>
      <c r="N2239" t="n">
        <v>37.5</v>
      </c>
      <c r="O2239" t="s">
        <v>376</v>
      </c>
      <c r="P2239" t="s">
        <v>236</v>
      </c>
      <c r="Q2239" t="s">
        <v>237</v>
      </c>
      <c r="R2239" t="s">
        <v>231</v>
      </c>
      <c r="S2239" t="s">
        <v>232</v>
      </c>
    </row>
    <row r="2240" spans="1:19">
      <c r="A2240" s="1" t="n">
        <v>38717</v>
      </c>
      <c r="B2240" t="s">
        <v>375</v>
      </c>
      <c r="C2240" t="n">
        <v>62</v>
      </c>
      <c r="D2240" t="s">
        <v>228</v>
      </c>
      <c r="E2240" t="s">
        <v>36</v>
      </c>
      <c r="F2240" t="s">
        <v>229</v>
      </c>
      <c r="G2240" t="s">
        <v>230</v>
      </c>
      <c r="H2240" t="s">
        <v>231</v>
      </c>
      <c r="I2240" t="s">
        <v>232</v>
      </c>
      <c r="J2240" t="s">
        <v>267</v>
      </c>
      <c r="K2240" t="s">
        <v>268</v>
      </c>
      <c r="L2240" t="n">
        <v>301</v>
      </c>
      <c r="M2240" t="n">
        <v>0.06</v>
      </c>
      <c r="N2240" t="n">
        <v>38.2</v>
      </c>
      <c r="O2240" t="s">
        <v>376</v>
      </c>
      <c r="P2240" t="s">
        <v>236</v>
      </c>
      <c r="Q2240" t="s">
        <v>237</v>
      </c>
      <c r="R2240" t="s">
        <v>231</v>
      </c>
      <c r="S2240" t="s">
        <v>232</v>
      </c>
    </row>
    <row r="2241" spans="1:19">
      <c r="A2241" s="1" t="n">
        <v>38717</v>
      </c>
      <c r="B2241" t="s">
        <v>375</v>
      </c>
      <c r="C2241" t="n">
        <v>63</v>
      </c>
      <c r="D2241" t="s">
        <v>228</v>
      </c>
      <c r="E2241" t="s">
        <v>36</v>
      </c>
      <c r="F2241" t="s">
        <v>229</v>
      </c>
      <c r="G2241" t="s">
        <v>230</v>
      </c>
      <c r="H2241" t="s">
        <v>231</v>
      </c>
      <c r="I2241" t="s">
        <v>232</v>
      </c>
      <c r="J2241" t="s">
        <v>318</v>
      </c>
      <c r="K2241" t="s">
        <v>319</v>
      </c>
      <c r="L2241" t="n">
        <v>339</v>
      </c>
      <c r="M2241" t="n">
        <v>0.08</v>
      </c>
      <c r="N2241" t="n">
        <v>36.8</v>
      </c>
      <c r="O2241" t="s">
        <v>376</v>
      </c>
      <c r="P2241" t="s">
        <v>236</v>
      </c>
      <c r="Q2241" t="s">
        <v>237</v>
      </c>
      <c r="R2241" t="s">
        <v>231</v>
      </c>
      <c r="S2241" t="s">
        <v>232</v>
      </c>
    </row>
    <row r="2242" spans="1:19">
      <c r="A2242" s="1" t="n">
        <v>38717</v>
      </c>
      <c r="B2242" t="s">
        <v>375</v>
      </c>
      <c r="C2242" t="n">
        <v>64</v>
      </c>
      <c r="D2242" t="s">
        <v>228</v>
      </c>
      <c r="E2242" t="s">
        <v>36</v>
      </c>
      <c r="F2242" t="s">
        <v>229</v>
      </c>
      <c r="G2242" t="s">
        <v>230</v>
      </c>
      <c r="H2242" t="s">
        <v>231</v>
      </c>
      <c r="I2242" t="s">
        <v>232</v>
      </c>
      <c r="J2242" t="s">
        <v>354</v>
      </c>
      <c r="K2242" t="s">
        <v>348</v>
      </c>
      <c r="L2242" t="n">
        <v>138</v>
      </c>
      <c r="M2242" t="n">
        <v>0.05</v>
      </c>
      <c r="N2242" t="n">
        <v>42.2</v>
      </c>
      <c r="O2242" t="s">
        <v>376</v>
      </c>
      <c r="P2242" t="s">
        <v>236</v>
      </c>
      <c r="Q2242" t="s">
        <v>237</v>
      </c>
      <c r="R2242" t="s">
        <v>231</v>
      </c>
      <c r="S2242" t="s">
        <v>232</v>
      </c>
    </row>
    <row r="2243" spans="1:19">
      <c r="A2243" s="1" t="n">
        <v>38717</v>
      </c>
      <c r="B2243" t="s">
        <v>375</v>
      </c>
      <c r="C2243" t="n">
        <v>65</v>
      </c>
      <c r="D2243" t="s">
        <v>228</v>
      </c>
      <c r="E2243" t="s">
        <v>36</v>
      </c>
      <c r="F2243" t="s">
        <v>229</v>
      </c>
      <c r="G2243" t="s">
        <v>230</v>
      </c>
      <c r="H2243" t="s">
        <v>231</v>
      </c>
      <c r="I2243" t="s">
        <v>232</v>
      </c>
      <c r="J2243" t="s">
        <v>267</v>
      </c>
      <c r="K2243" t="s">
        <v>268</v>
      </c>
      <c r="L2243" t="n">
        <v>208</v>
      </c>
      <c r="M2243" t="n">
        <v>0.24</v>
      </c>
      <c r="N2243" t="n">
        <v>16.1</v>
      </c>
      <c r="O2243" t="s">
        <v>376</v>
      </c>
      <c r="P2243" t="s">
        <v>236</v>
      </c>
      <c r="Q2243" t="s">
        <v>237</v>
      </c>
      <c r="R2243" t="s">
        <v>231</v>
      </c>
      <c r="S2243" t="s">
        <v>232</v>
      </c>
    </row>
    <row r="2244" spans="1:19">
      <c r="A2244" s="1" t="n">
        <v>38717</v>
      </c>
      <c r="B2244" t="s">
        <v>375</v>
      </c>
      <c r="C2244" t="n">
        <v>66</v>
      </c>
      <c r="D2244" t="s">
        <v>228</v>
      </c>
      <c r="E2244" t="s">
        <v>36</v>
      </c>
      <c r="F2244" t="s">
        <v>229</v>
      </c>
      <c r="G2244" t="s">
        <v>230</v>
      </c>
      <c r="H2244" t="s">
        <v>231</v>
      </c>
      <c r="I2244" t="s">
        <v>232</v>
      </c>
      <c r="J2244" t="s">
        <v>267</v>
      </c>
      <c r="K2244" t="s">
        <v>268</v>
      </c>
      <c r="L2244" t="n">
        <v>194</v>
      </c>
      <c r="M2244" t="n">
        <v>0.3</v>
      </c>
      <c r="N2244" t="n">
        <v>17.5</v>
      </c>
      <c r="O2244" t="s">
        <v>376</v>
      </c>
      <c r="P2244" t="s">
        <v>236</v>
      </c>
      <c r="Q2244" t="s">
        <v>237</v>
      </c>
      <c r="R2244" t="s">
        <v>231</v>
      </c>
      <c r="S2244" t="s">
        <v>232</v>
      </c>
    </row>
    <row r="2245" spans="1:19">
      <c r="A2245" s="1" t="n">
        <v>38717</v>
      </c>
      <c r="B2245" t="s">
        <v>375</v>
      </c>
      <c r="C2245" t="n">
        <v>67</v>
      </c>
      <c r="D2245" t="s">
        <v>228</v>
      </c>
      <c r="E2245" t="s">
        <v>36</v>
      </c>
      <c r="F2245" t="s">
        <v>229</v>
      </c>
      <c r="G2245" t="s">
        <v>230</v>
      </c>
      <c r="H2245" t="s">
        <v>231</v>
      </c>
      <c r="I2245" t="s">
        <v>232</v>
      </c>
      <c r="J2245" t="s">
        <v>318</v>
      </c>
      <c r="K2245" t="s">
        <v>319</v>
      </c>
      <c r="L2245" t="n">
        <v>362</v>
      </c>
      <c r="M2245" t="n">
        <v>0.07000000000000001</v>
      </c>
      <c r="N2245" t="n">
        <v>40.4</v>
      </c>
      <c r="O2245" t="s">
        <v>376</v>
      </c>
      <c r="P2245" t="s">
        <v>236</v>
      </c>
      <c r="Q2245" t="s">
        <v>237</v>
      </c>
      <c r="R2245" t="s">
        <v>231</v>
      </c>
      <c r="S2245" t="s">
        <v>232</v>
      </c>
    </row>
    <row r="2246" spans="1:19">
      <c r="A2246" s="1" t="n">
        <v>38717</v>
      </c>
      <c r="B2246" t="s">
        <v>375</v>
      </c>
      <c r="C2246" t="n">
        <v>68</v>
      </c>
      <c r="D2246" t="s">
        <v>228</v>
      </c>
      <c r="E2246" t="s">
        <v>36</v>
      </c>
      <c r="F2246" t="s">
        <v>229</v>
      </c>
      <c r="G2246" t="s">
        <v>230</v>
      </c>
      <c r="H2246" t="s">
        <v>231</v>
      </c>
      <c r="I2246" t="s">
        <v>232</v>
      </c>
      <c r="J2246" t="s">
        <v>318</v>
      </c>
      <c r="K2246" t="s">
        <v>319</v>
      </c>
      <c r="L2246" t="n">
        <v>296</v>
      </c>
      <c r="M2246" t="n">
        <v>0.08</v>
      </c>
      <c r="N2246" t="n">
        <v>36.7</v>
      </c>
      <c r="O2246" t="s">
        <v>376</v>
      </c>
      <c r="P2246" t="s">
        <v>236</v>
      </c>
      <c r="Q2246" t="s">
        <v>237</v>
      </c>
      <c r="R2246" t="s">
        <v>231</v>
      </c>
      <c r="S2246" t="s">
        <v>232</v>
      </c>
    </row>
    <row r="2247" spans="1:19">
      <c r="A2247" s="1" t="n">
        <v>38717</v>
      </c>
      <c r="B2247" t="s">
        <v>375</v>
      </c>
      <c r="C2247" t="n">
        <v>79</v>
      </c>
      <c r="D2247" t="s">
        <v>392</v>
      </c>
      <c r="E2247" t="s">
        <v>393</v>
      </c>
      <c r="F2247" t="s">
        <v>229</v>
      </c>
      <c r="G2247" t="s">
        <v>230</v>
      </c>
      <c r="H2247" t="s">
        <v>231</v>
      </c>
      <c r="I2247" t="s">
        <v>232</v>
      </c>
      <c r="J2247" t="s">
        <v>371</v>
      </c>
      <c r="K2247" t="s">
        <v>372</v>
      </c>
      <c r="L2247" t="n">
        <v>55</v>
      </c>
      <c r="M2247" t="n">
        <v>0</v>
      </c>
      <c r="N2247" t="n">
        <v>0</v>
      </c>
      <c r="O2247" t="s">
        <v>376</v>
      </c>
      <c r="P2247" t="s">
        <v>236</v>
      </c>
      <c r="Q2247" t="s">
        <v>237</v>
      </c>
      <c r="R2247" t="s">
        <v>231</v>
      </c>
      <c r="S2247" t="s">
        <v>232</v>
      </c>
    </row>
    <row r="2248" spans="1:19">
      <c r="A2248" s="1" t="n">
        <v>38717</v>
      </c>
      <c r="B2248" t="s">
        <v>379</v>
      </c>
      <c r="C2248" t="n">
        <v>1</v>
      </c>
      <c r="D2248" t="s">
        <v>228</v>
      </c>
      <c r="E2248" t="s">
        <v>36</v>
      </c>
      <c r="F2248" t="s">
        <v>229</v>
      </c>
      <c r="G2248" t="s">
        <v>230</v>
      </c>
      <c r="H2248" t="s">
        <v>231</v>
      </c>
      <c r="I2248" t="s">
        <v>232</v>
      </c>
      <c r="J2248" t="s">
        <v>233</v>
      </c>
      <c r="K2248" t="s">
        <v>234</v>
      </c>
      <c r="L2248" t="n">
        <v>357</v>
      </c>
      <c r="M2248" t="n">
        <v>0.22</v>
      </c>
      <c r="N2248" t="n">
        <v>20.1</v>
      </c>
      <c r="O2248" t="s">
        <v>379</v>
      </c>
      <c r="P2248" t="s">
        <v>270</v>
      </c>
      <c r="Q2248" t="s">
        <v>237</v>
      </c>
      <c r="R2248" t="s">
        <v>231</v>
      </c>
      <c r="S2248" t="s">
        <v>232</v>
      </c>
    </row>
    <row r="2249" spans="1:19">
      <c r="A2249" s="1" t="n">
        <v>38717</v>
      </c>
      <c r="B2249" t="s">
        <v>379</v>
      </c>
      <c r="C2249" t="n">
        <v>2</v>
      </c>
      <c r="D2249" t="s">
        <v>228</v>
      </c>
      <c r="E2249" t="s">
        <v>36</v>
      </c>
      <c r="F2249" t="s">
        <v>229</v>
      </c>
      <c r="G2249" t="s">
        <v>230</v>
      </c>
      <c r="H2249" t="s">
        <v>231</v>
      </c>
      <c r="I2249" t="s">
        <v>232</v>
      </c>
      <c r="J2249" t="s">
        <v>292</v>
      </c>
      <c r="K2249" t="s">
        <v>293</v>
      </c>
      <c r="L2249" t="n">
        <v>364</v>
      </c>
      <c r="M2249" t="n">
        <v>0.08</v>
      </c>
      <c r="N2249" t="n">
        <v>36.6</v>
      </c>
      <c r="O2249" t="s">
        <v>379</v>
      </c>
      <c r="P2249" t="s">
        <v>270</v>
      </c>
      <c r="Q2249" t="s">
        <v>237</v>
      </c>
      <c r="R2249" t="s">
        <v>231</v>
      </c>
      <c r="S2249" t="s">
        <v>232</v>
      </c>
    </row>
    <row r="2250" spans="1:19">
      <c r="A2250" s="1" t="n">
        <v>38717</v>
      </c>
      <c r="B2250" t="s">
        <v>379</v>
      </c>
      <c r="C2250" t="n">
        <v>3</v>
      </c>
      <c r="D2250" t="s">
        <v>228</v>
      </c>
      <c r="E2250" t="s">
        <v>36</v>
      </c>
      <c r="F2250" t="s">
        <v>229</v>
      </c>
      <c r="G2250" t="s">
        <v>230</v>
      </c>
      <c r="H2250" t="s">
        <v>231</v>
      </c>
      <c r="I2250" t="s">
        <v>232</v>
      </c>
      <c r="J2250" t="s">
        <v>279</v>
      </c>
      <c r="K2250" t="s">
        <v>280</v>
      </c>
      <c r="L2250" t="n">
        <v>686</v>
      </c>
      <c r="M2250" t="n">
        <v>1.13</v>
      </c>
      <c r="N2250" t="n">
        <v>39.1</v>
      </c>
      <c r="O2250" t="s">
        <v>379</v>
      </c>
      <c r="P2250" t="s">
        <v>270</v>
      </c>
      <c r="Q2250" t="s">
        <v>237</v>
      </c>
      <c r="R2250" t="s">
        <v>231</v>
      </c>
      <c r="S2250" t="s">
        <v>232</v>
      </c>
    </row>
    <row r="2251" spans="1:19">
      <c r="A2251" s="1" t="n">
        <v>38717</v>
      </c>
      <c r="B2251" t="s">
        <v>379</v>
      </c>
      <c r="C2251" t="n">
        <v>4</v>
      </c>
      <c r="D2251" t="s">
        <v>228</v>
      </c>
      <c r="E2251" t="s">
        <v>36</v>
      </c>
      <c r="F2251" t="s">
        <v>229</v>
      </c>
      <c r="G2251" t="s">
        <v>230</v>
      </c>
      <c r="H2251" t="s">
        <v>231</v>
      </c>
      <c r="I2251" t="s">
        <v>232</v>
      </c>
      <c r="J2251" t="s">
        <v>292</v>
      </c>
      <c r="K2251" t="s">
        <v>293</v>
      </c>
      <c r="L2251" t="n">
        <v>377</v>
      </c>
      <c r="M2251" t="n">
        <v>0.08</v>
      </c>
      <c r="N2251" t="n">
        <v>39.3</v>
      </c>
      <c r="O2251" t="s">
        <v>379</v>
      </c>
      <c r="P2251" t="s">
        <v>270</v>
      </c>
      <c r="Q2251" t="s">
        <v>237</v>
      </c>
      <c r="R2251" t="s">
        <v>231</v>
      </c>
      <c r="S2251" t="s">
        <v>232</v>
      </c>
    </row>
    <row r="2252" spans="1:19">
      <c r="A2252" s="1" t="n">
        <v>38717</v>
      </c>
      <c r="B2252" t="s">
        <v>379</v>
      </c>
      <c r="C2252" t="n">
        <v>5</v>
      </c>
      <c r="D2252" t="s">
        <v>228</v>
      </c>
      <c r="E2252" t="s">
        <v>36</v>
      </c>
      <c r="F2252" t="s">
        <v>229</v>
      </c>
      <c r="G2252" t="s">
        <v>230</v>
      </c>
      <c r="H2252" t="s">
        <v>231</v>
      </c>
      <c r="I2252" t="s">
        <v>232</v>
      </c>
      <c r="J2252" t="s">
        <v>233</v>
      </c>
      <c r="K2252" t="s">
        <v>234</v>
      </c>
      <c r="L2252" t="n">
        <v>330</v>
      </c>
      <c r="M2252" t="n">
        <v>0.22</v>
      </c>
      <c r="N2252" t="n">
        <v>20.1</v>
      </c>
      <c r="O2252" t="s">
        <v>379</v>
      </c>
      <c r="P2252" t="s">
        <v>270</v>
      </c>
      <c r="Q2252" t="s">
        <v>237</v>
      </c>
      <c r="R2252" t="s">
        <v>231</v>
      </c>
      <c r="S2252" t="s">
        <v>232</v>
      </c>
    </row>
    <row r="2253" spans="1:19">
      <c r="A2253" s="1" t="n">
        <v>38717</v>
      </c>
      <c r="B2253" t="s">
        <v>379</v>
      </c>
      <c r="C2253" t="n">
        <v>6</v>
      </c>
      <c r="D2253" t="s">
        <v>228</v>
      </c>
      <c r="E2253" t="s">
        <v>36</v>
      </c>
      <c r="F2253" t="s">
        <v>229</v>
      </c>
      <c r="G2253" t="s">
        <v>230</v>
      </c>
      <c r="H2253" t="s">
        <v>231</v>
      </c>
      <c r="I2253" t="s">
        <v>232</v>
      </c>
      <c r="J2253" t="s">
        <v>369</v>
      </c>
      <c r="K2253" t="s">
        <v>344</v>
      </c>
      <c r="L2253" t="n">
        <v>71</v>
      </c>
      <c r="M2253" t="n">
        <v>0.49</v>
      </c>
      <c r="N2253" t="n">
        <v>29.4</v>
      </c>
      <c r="O2253" t="s">
        <v>379</v>
      </c>
      <c r="P2253" t="s">
        <v>270</v>
      </c>
      <c r="Q2253" t="s">
        <v>237</v>
      </c>
      <c r="R2253" t="s">
        <v>231</v>
      </c>
      <c r="S2253" t="s">
        <v>232</v>
      </c>
    </row>
    <row r="2254" spans="1:19">
      <c r="A2254" s="1" t="n">
        <v>38748</v>
      </c>
      <c r="B2254" t="s">
        <v>376</v>
      </c>
      <c r="C2254" t="n">
        <v>62</v>
      </c>
      <c r="D2254" t="s">
        <v>228</v>
      </c>
      <c r="E2254" t="s">
        <v>36</v>
      </c>
      <c r="F2254" t="s">
        <v>229</v>
      </c>
      <c r="G2254" t="s">
        <v>230</v>
      </c>
      <c r="H2254" t="s">
        <v>231</v>
      </c>
      <c r="I2254" t="s">
        <v>232</v>
      </c>
      <c r="J2254" t="s">
        <v>354</v>
      </c>
      <c r="K2254" t="s">
        <v>348</v>
      </c>
      <c r="L2254" t="n">
        <v>262</v>
      </c>
      <c r="M2254" t="n">
        <v>0.04</v>
      </c>
      <c r="N2254" t="n">
        <v>42.5</v>
      </c>
      <c r="O2254" t="s">
        <v>376</v>
      </c>
      <c r="P2254" t="s">
        <v>419</v>
      </c>
      <c r="Q2254" t="s">
        <v>237</v>
      </c>
      <c r="R2254" t="s">
        <v>231</v>
      </c>
      <c r="S2254" t="s">
        <v>232</v>
      </c>
    </row>
    <row r="2255" spans="1:19">
      <c r="A2255" s="1" t="n">
        <v>38748</v>
      </c>
      <c r="B2255" t="s">
        <v>376</v>
      </c>
      <c r="C2255" t="n">
        <v>61</v>
      </c>
      <c r="D2255" t="s">
        <v>228</v>
      </c>
      <c r="E2255" t="s">
        <v>36</v>
      </c>
      <c r="F2255" t="s">
        <v>229</v>
      </c>
      <c r="G2255" t="s">
        <v>230</v>
      </c>
      <c r="H2255" t="s">
        <v>231</v>
      </c>
      <c r="I2255" t="s">
        <v>232</v>
      </c>
      <c r="J2255" t="s">
        <v>318</v>
      </c>
      <c r="K2255" t="s">
        <v>319</v>
      </c>
      <c r="L2255" t="n">
        <v>391</v>
      </c>
      <c r="M2255" t="n">
        <v>0.03</v>
      </c>
      <c r="N2255" t="n">
        <v>40.3</v>
      </c>
      <c r="O2255" t="s">
        <v>376</v>
      </c>
      <c r="P2255" t="s">
        <v>419</v>
      </c>
      <c r="Q2255" t="s">
        <v>237</v>
      </c>
      <c r="R2255" t="s">
        <v>231</v>
      </c>
      <c r="S2255" t="s">
        <v>232</v>
      </c>
    </row>
    <row r="2256" spans="1:19">
      <c r="A2256" s="1" t="n">
        <v>38748</v>
      </c>
      <c r="B2256" t="s">
        <v>376</v>
      </c>
      <c r="C2256" t="n">
        <v>63</v>
      </c>
      <c r="D2256" t="s">
        <v>228</v>
      </c>
      <c r="E2256" t="s">
        <v>36</v>
      </c>
      <c r="F2256" t="s">
        <v>229</v>
      </c>
      <c r="G2256" t="s">
        <v>230</v>
      </c>
      <c r="H2256" t="s">
        <v>231</v>
      </c>
      <c r="I2256" t="s">
        <v>232</v>
      </c>
      <c r="J2256" t="s">
        <v>267</v>
      </c>
      <c r="K2256" t="s">
        <v>268</v>
      </c>
      <c r="L2256" t="n">
        <v>165</v>
      </c>
      <c r="M2256" t="n">
        <v>0.3</v>
      </c>
      <c r="N2256" t="n">
        <v>17.3</v>
      </c>
      <c r="O2256" t="s">
        <v>376</v>
      </c>
      <c r="P2256" t="s">
        <v>419</v>
      </c>
      <c r="Q2256" t="s">
        <v>237</v>
      </c>
      <c r="R2256" t="s">
        <v>231</v>
      </c>
      <c r="S2256" t="s">
        <v>232</v>
      </c>
    </row>
    <row r="2257" spans="1:19">
      <c r="A2257" s="1" t="n">
        <v>38748</v>
      </c>
      <c r="B2257" t="s">
        <v>376</v>
      </c>
      <c r="C2257" t="n">
        <v>58</v>
      </c>
      <c r="D2257" t="s">
        <v>228</v>
      </c>
      <c r="E2257" t="s">
        <v>36</v>
      </c>
      <c r="F2257" t="s">
        <v>229</v>
      </c>
      <c r="G2257" t="s">
        <v>230</v>
      </c>
      <c r="H2257" t="s">
        <v>231</v>
      </c>
      <c r="I2257" t="s">
        <v>232</v>
      </c>
      <c r="J2257" t="s">
        <v>267</v>
      </c>
      <c r="K2257" t="s">
        <v>268</v>
      </c>
      <c r="L2257" t="n">
        <v>189</v>
      </c>
      <c r="M2257" t="n">
        <v>0.07000000000000001</v>
      </c>
      <c r="N2257" t="n">
        <v>38.1</v>
      </c>
      <c r="O2257" t="s">
        <v>376</v>
      </c>
      <c r="P2257" t="s">
        <v>419</v>
      </c>
      <c r="Q2257" t="s">
        <v>237</v>
      </c>
      <c r="R2257" t="s">
        <v>231</v>
      </c>
      <c r="S2257" t="s">
        <v>232</v>
      </c>
    </row>
    <row r="2258" spans="1:19">
      <c r="A2258" s="1" t="n">
        <v>38748</v>
      </c>
      <c r="B2258" t="s">
        <v>376</v>
      </c>
      <c r="C2258" t="n">
        <v>59</v>
      </c>
      <c r="D2258" t="s">
        <v>228</v>
      </c>
      <c r="E2258" t="s">
        <v>36</v>
      </c>
      <c r="F2258" t="s">
        <v>229</v>
      </c>
      <c r="G2258" t="s">
        <v>230</v>
      </c>
      <c r="H2258" t="s">
        <v>231</v>
      </c>
      <c r="I2258" t="s">
        <v>232</v>
      </c>
      <c r="J2258" t="s">
        <v>267</v>
      </c>
      <c r="K2258" t="s">
        <v>268</v>
      </c>
      <c r="L2258" t="n">
        <v>231</v>
      </c>
      <c r="M2258" t="n">
        <v>0.07000000000000001</v>
      </c>
      <c r="N2258" t="n">
        <v>38.1</v>
      </c>
      <c r="O2258" t="s">
        <v>376</v>
      </c>
      <c r="P2258" t="s">
        <v>419</v>
      </c>
      <c r="Q2258" t="s">
        <v>237</v>
      </c>
      <c r="R2258" t="s">
        <v>231</v>
      </c>
      <c r="S2258" t="s">
        <v>232</v>
      </c>
    </row>
    <row r="2259" spans="1:19">
      <c r="A2259" s="1" t="n">
        <v>38748</v>
      </c>
      <c r="B2259" t="s">
        <v>376</v>
      </c>
      <c r="C2259" t="n">
        <v>60</v>
      </c>
      <c r="D2259" t="s">
        <v>228</v>
      </c>
      <c r="E2259" t="s">
        <v>36</v>
      </c>
      <c r="F2259" t="s">
        <v>229</v>
      </c>
      <c r="G2259" t="s">
        <v>230</v>
      </c>
      <c r="H2259" t="s">
        <v>231</v>
      </c>
      <c r="I2259" t="s">
        <v>232</v>
      </c>
      <c r="J2259" t="s">
        <v>267</v>
      </c>
      <c r="K2259" t="s">
        <v>268</v>
      </c>
      <c r="L2259" t="n">
        <v>130</v>
      </c>
      <c r="M2259" t="n">
        <v>0.3</v>
      </c>
      <c r="N2259" t="n">
        <v>17.3</v>
      </c>
      <c r="O2259" t="s">
        <v>376</v>
      </c>
      <c r="P2259" t="s">
        <v>419</v>
      </c>
      <c r="Q2259" t="s">
        <v>237</v>
      </c>
      <c r="R2259" t="s">
        <v>231</v>
      </c>
      <c r="S2259" t="s">
        <v>232</v>
      </c>
    </row>
    <row r="2260" spans="1:19">
      <c r="A2260" s="1" t="n">
        <v>38748</v>
      </c>
      <c r="B2260" t="s">
        <v>380</v>
      </c>
      <c r="C2260" t="n">
        <v>1</v>
      </c>
      <c r="D2260" t="s">
        <v>420</v>
      </c>
      <c r="E2260" t="s">
        <v>239</v>
      </c>
      <c r="F2260" t="s">
        <v>229</v>
      </c>
      <c r="G2260" t="s">
        <v>230</v>
      </c>
      <c r="H2260" t="s">
        <v>231</v>
      </c>
      <c r="I2260" t="s">
        <v>232</v>
      </c>
      <c r="J2260" t="s">
        <v>295</v>
      </c>
      <c r="K2260" t="s">
        <v>296</v>
      </c>
      <c r="L2260" t="n">
        <v>241</v>
      </c>
      <c r="M2260" t="n">
        <v>0</v>
      </c>
      <c r="N2260" t="n">
        <v>0</v>
      </c>
    </row>
    <row r="2261" spans="1:19">
      <c r="A2261" s="1" t="n">
        <v>38748</v>
      </c>
      <c r="B2261" t="s">
        <v>379</v>
      </c>
      <c r="C2261" t="n">
        <v>2</v>
      </c>
      <c r="D2261" t="s">
        <v>228</v>
      </c>
      <c r="E2261" t="s">
        <v>36</v>
      </c>
      <c r="F2261" t="s">
        <v>229</v>
      </c>
      <c r="G2261" t="s">
        <v>230</v>
      </c>
      <c r="H2261" t="s">
        <v>231</v>
      </c>
      <c r="I2261" t="s">
        <v>232</v>
      </c>
      <c r="J2261" t="s">
        <v>277</v>
      </c>
      <c r="K2261" t="s">
        <v>278</v>
      </c>
      <c r="L2261" t="n">
        <v>622</v>
      </c>
      <c r="M2261" t="n">
        <v>0.04</v>
      </c>
      <c r="N2261" t="n">
        <v>47.1</v>
      </c>
      <c r="O2261" t="s">
        <v>379</v>
      </c>
      <c r="P2261" t="s">
        <v>270</v>
      </c>
      <c r="Q2261" t="s">
        <v>237</v>
      </c>
      <c r="R2261" t="s">
        <v>231</v>
      </c>
      <c r="S2261" t="s">
        <v>232</v>
      </c>
    </row>
    <row r="2262" spans="1:19">
      <c r="A2262" s="1" t="n">
        <v>38748</v>
      </c>
      <c r="B2262" t="s">
        <v>379</v>
      </c>
      <c r="C2262" t="n">
        <v>7</v>
      </c>
      <c r="D2262" t="s">
        <v>228</v>
      </c>
      <c r="E2262" t="s">
        <v>36</v>
      </c>
      <c r="F2262" t="s">
        <v>229</v>
      </c>
      <c r="G2262" t="s">
        <v>230</v>
      </c>
      <c r="H2262" t="s">
        <v>231</v>
      </c>
      <c r="I2262" t="s">
        <v>232</v>
      </c>
      <c r="J2262" t="s">
        <v>290</v>
      </c>
      <c r="K2262" t="s">
        <v>291</v>
      </c>
      <c r="L2262" t="n">
        <v>102</v>
      </c>
      <c r="M2262" t="n">
        <v>1.56</v>
      </c>
      <c r="N2262" t="n">
        <v>23.4</v>
      </c>
      <c r="O2262" t="s">
        <v>379</v>
      </c>
      <c r="P2262" t="s">
        <v>270</v>
      </c>
      <c r="Q2262" t="s">
        <v>237</v>
      </c>
      <c r="R2262" t="s">
        <v>231</v>
      </c>
      <c r="S2262" t="s">
        <v>232</v>
      </c>
    </row>
    <row r="2263" spans="1:19">
      <c r="A2263" s="1" t="n">
        <v>38748</v>
      </c>
      <c r="B2263" t="s">
        <v>379</v>
      </c>
      <c r="C2263" t="n">
        <v>1</v>
      </c>
      <c r="D2263" t="s">
        <v>228</v>
      </c>
      <c r="E2263" t="s">
        <v>36</v>
      </c>
      <c r="F2263" t="s">
        <v>229</v>
      </c>
      <c r="G2263" t="s">
        <v>230</v>
      </c>
      <c r="H2263" t="s">
        <v>231</v>
      </c>
      <c r="I2263" t="s">
        <v>232</v>
      </c>
      <c r="J2263" t="s">
        <v>421</v>
      </c>
      <c r="K2263" t="s">
        <v>422</v>
      </c>
      <c r="L2263" t="n">
        <v>395</v>
      </c>
      <c r="M2263" t="n">
        <v>0.61</v>
      </c>
      <c r="N2263" t="n">
        <v>29.9</v>
      </c>
      <c r="O2263" t="s">
        <v>379</v>
      </c>
      <c r="P2263" t="s">
        <v>270</v>
      </c>
      <c r="Q2263" t="s">
        <v>237</v>
      </c>
      <c r="R2263" t="s">
        <v>231</v>
      </c>
      <c r="S2263" t="s">
        <v>232</v>
      </c>
    </row>
    <row r="2264" spans="1:19">
      <c r="A2264" s="1" t="n">
        <v>38748</v>
      </c>
      <c r="B2264" t="s">
        <v>379</v>
      </c>
      <c r="C2264" t="n">
        <v>5</v>
      </c>
      <c r="D2264" t="s">
        <v>228</v>
      </c>
      <c r="E2264" t="s">
        <v>36</v>
      </c>
      <c r="F2264" t="s">
        <v>229</v>
      </c>
      <c r="G2264" t="s">
        <v>230</v>
      </c>
      <c r="H2264" t="s">
        <v>231</v>
      </c>
      <c r="I2264" t="s">
        <v>232</v>
      </c>
      <c r="J2264" t="s">
        <v>233</v>
      </c>
      <c r="K2264" t="s">
        <v>234</v>
      </c>
      <c r="L2264" t="n">
        <v>252</v>
      </c>
      <c r="M2264" t="n">
        <v>0.21</v>
      </c>
      <c r="N2264" t="n">
        <v>20.2</v>
      </c>
      <c r="O2264" t="s">
        <v>379</v>
      </c>
      <c r="P2264" t="s">
        <v>270</v>
      </c>
      <c r="Q2264" t="s">
        <v>237</v>
      </c>
      <c r="R2264" t="s">
        <v>231</v>
      </c>
      <c r="S2264" t="s">
        <v>232</v>
      </c>
    </row>
    <row r="2265" spans="1:19">
      <c r="A2265" s="1" t="n">
        <v>38748</v>
      </c>
      <c r="B2265" t="s">
        <v>379</v>
      </c>
      <c r="C2265" t="n">
        <v>4</v>
      </c>
      <c r="D2265" t="s">
        <v>228</v>
      </c>
      <c r="E2265" t="s">
        <v>36</v>
      </c>
      <c r="F2265" t="s">
        <v>229</v>
      </c>
      <c r="G2265" t="s">
        <v>230</v>
      </c>
      <c r="H2265" t="s">
        <v>231</v>
      </c>
      <c r="I2265" t="s">
        <v>232</v>
      </c>
      <c r="J2265" t="s">
        <v>261</v>
      </c>
      <c r="K2265" t="s">
        <v>262</v>
      </c>
      <c r="L2265" t="n">
        <v>390</v>
      </c>
      <c r="M2265" t="n">
        <v>0.06</v>
      </c>
      <c r="N2265" t="n">
        <v>37</v>
      </c>
      <c r="O2265" t="s">
        <v>379</v>
      </c>
      <c r="P2265" t="s">
        <v>270</v>
      </c>
      <c r="Q2265" t="s">
        <v>237</v>
      </c>
      <c r="R2265" t="s">
        <v>231</v>
      </c>
      <c r="S2265" t="s">
        <v>232</v>
      </c>
    </row>
    <row r="2266" spans="1:19">
      <c r="A2266" s="1" t="n">
        <v>38748</v>
      </c>
      <c r="B2266" t="s">
        <v>379</v>
      </c>
      <c r="C2266" t="n">
        <v>3</v>
      </c>
      <c r="D2266" t="s">
        <v>228</v>
      </c>
      <c r="E2266" t="s">
        <v>36</v>
      </c>
      <c r="F2266" t="s">
        <v>229</v>
      </c>
      <c r="G2266" t="s">
        <v>230</v>
      </c>
      <c r="H2266" t="s">
        <v>231</v>
      </c>
      <c r="I2266" t="s">
        <v>232</v>
      </c>
      <c r="J2266" t="s">
        <v>279</v>
      </c>
      <c r="K2266" t="s">
        <v>280</v>
      </c>
      <c r="L2266" t="n">
        <v>247</v>
      </c>
      <c r="M2266" t="n">
        <v>1.12</v>
      </c>
      <c r="N2266" t="n">
        <v>38.9</v>
      </c>
      <c r="O2266" t="s">
        <v>379</v>
      </c>
      <c r="P2266" t="s">
        <v>270</v>
      </c>
      <c r="Q2266" t="s">
        <v>237</v>
      </c>
      <c r="R2266" t="s">
        <v>231</v>
      </c>
      <c r="S2266" t="s">
        <v>232</v>
      </c>
    </row>
    <row r="2267" spans="1:19">
      <c r="A2267" s="1" t="n">
        <v>38748</v>
      </c>
      <c r="B2267" t="s">
        <v>379</v>
      </c>
      <c r="C2267" t="n">
        <v>6</v>
      </c>
      <c r="D2267" t="s">
        <v>228</v>
      </c>
      <c r="E2267" t="s">
        <v>36</v>
      </c>
      <c r="F2267" t="s">
        <v>229</v>
      </c>
      <c r="G2267" t="s">
        <v>230</v>
      </c>
      <c r="H2267" t="s">
        <v>231</v>
      </c>
      <c r="I2267" t="s">
        <v>232</v>
      </c>
      <c r="J2267" t="s">
        <v>279</v>
      </c>
      <c r="K2267" t="s">
        <v>280</v>
      </c>
      <c r="L2267" t="n">
        <v>762</v>
      </c>
      <c r="M2267" t="n">
        <v>1.12</v>
      </c>
      <c r="N2267" t="n">
        <v>38.9</v>
      </c>
      <c r="O2267" t="s">
        <v>379</v>
      </c>
      <c r="P2267" t="s">
        <v>270</v>
      </c>
      <c r="Q2267" t="s">
        <v>237</v>
      </c>
      <c r="R2267" t="s">
        <v>231</v>
      </c>
      <c r="S2267" t="s">
        <v>232</v>
      </c>
    </row>
    <row r="2268" spans="1:19">
      <c r="A2268" s="1" t="n">
        <v>38776</v>
      </c>
      <c r="B2268" t="s">
        <v>376</v>
      </c>
      <c r="C2268" t="n">
        <v>58</v>
      </c>
      <c r="D2268" t="s">
        <v>228</v>
      </c>
      <c r="E2268" t="s">
        <v>36</v>
      </c>
      <c r="F2268" t="s">
        <v>229</v>
      </c>
      <c r="G2268" t="s">
        <v>230</v>
      </c>
      <c r="H2268" t="s">
        <v>231</v>
      </c>
      <c r="I2268" t="s">
        <v>232</v>
      </c>
      <c r="J2268" t="s">
        <v>267</v>
      </c>
      <c r="K2268" t="s">
        <v>268</v>
      </c>
      <c r="L2268" t="n">
        <v>391</v>
      </c>
      <c r="M2268" t="n">
        <v>0.06</v>
      </c>
      <c r="N2268" t="n">
        <v>38</v>
      </c>
      <c r="O2268" t="s">
        <v>376</v>
      </c>
      <c r="P2268" t="s">
        <v>419</v>
      </c>
      <c r="Q2268" t="s">
        <v>237</v>
      </c>
      <c r="R2268" t="s">
        <v>231</v>
      </c>
      <c r="S2268" t="s">
        <v>232</v>
      </c>
    </row>
    <row r="2269" spans="1:19">
      <c r="A2269" s="1" t="n">
        <v>38776</v>
      </c>
      <c r="B2269" t="s">
        <v>376</v>
      </c>
      <c r="C2269" t="n">
        <v>61</v>
      </c>
      <c r="D2269" t="s">
        <v>228</v>
      </c>
      <c r="E2269" t="s">
        <v>36</v>
      </c>
      <c r="F2269" t="s">
        <v>229</v>
      </c>
      <c r="G2269" t="s">
        <v>230</v>
      </c>
      <c r="H2269" t="s">
        <v>231</v>
      </c>
      <c r="I2269" t="s">
        <v>232</v>
      </c>
      <c r="J2269" t="s">
        <v>267</v>
      </c>
      <c r="K2269" t="s">
        <v>268</v>
      </c>
      <c r="L2269" t="n">
        <v>209</v>
      </c>
      <c r="M2269" t="n">
        <v>0.31</v>
      </c>
      <c r="N2269" t="n">
        <v>17.2</v>
      </c>
      <c r="O2269" t="s">
        <v>376</v>
      </c>
      <c r="P2269" t="s">
        <v>419</v>
      </c>
      <c r="Q2269" t="s">
        <v>237</v>
      </c>
      <c r="R2269" t="s">
        <v>231</v>
      </c>
      <c r="S2269" t="s">
        <v>232</v>
      </c>
    </row>
    <row r="2270" spans="1:19">
      <c r="A2270" s="1" t="n">
        <v>38776</v>
      </c>
      <c r="B2270" t="s">
        <v>376</v>
      </c>
      <c r="C2270" t="n">
        <v>59</v>
      </c>
      <c r="D2270" t="s">
        <v>228</v>
      </c>
      <c r="E2270" t="s">
        <v>36</v>
      </c>
      <c r="F2270" t="s">
        <v>229</v>
      </c>
      <c r="G2270" t="s">
        <v>230</v>
      </c>
      <c r="H2270" t="s">
        <v>231</v>
      </c>
      <c r="I2270" t="s">
        <v>232</v>
      </c>
      <c r="J2270" t="s">
        <v>354</v>
      </c>
      <c r="K2270" t="s">
        <v>348</v>
      </c>
      <c r="L2270" t="n">
        <v>284</v>
      </c>
      <c r="M2270" t="n">
        <v>0.05</v>
      </c>
      <c r="N2270" t="n">
        <v>42.4</v>
      </c>
      <c r="O2270" t="s">
        <v>376</v>
      </c>
      <c r="P2270" t="s">
        <v>419</v>
      </c>
      <c r="Q2270" t="s">
        <v>237</v>
      </c>
      <c r="R2270" t="s">
        <v>231</v>
      </c>
      <c r="S2270" t="s">
        <v>232</v>
      </c>
    </row>
    <row r="2271" spans="1:19">
      <c r="A2271" s="1" t="n">
        <v>38776</v>
      </c>
      <c r="B2271" t="s">
        <v>376</v>
      </c>
      <c r="C2271" t="n">
        <v>55</v>
      </c>
      <c r="D2271" t="s">
        <v>228</v>
      </c>
      <c r="E2271" t="s">
        <v>36</v>
      </c>
      <c r="F2271" t="s">
        <v>229</v>
      </c>
      <c r="G2271" t="s">
        <v>230</v>
      </c>
      <c r="H2271" t="s">
        <v>231</v>
      </c>
      <c r="I2271" t="s">
        <v>232</v>
      </c>
      <c r="J2271" t="s">
        <v>318</v>
      </c>
      <c r="K2271" t="s">
        <v>319</v>
      </c>
      <c r="L2271" t="n">
        <v>193</v>
      </c>
      <c r="M2271" t="n">
        <v>0.07000000000000001</v>
      </c>
      <c r="N2271" t="n">
        <v>36.3</v>
      </c>
      <c r="O2271" t="s">
        <v>376</v>
      </c>
      <c r="P2271" t="s">
        <v>419</v>
      </c>
      <c r="Q2271" t="s">
        <v>237</v>
      </c>
      <c r="R2271" t="s">
        <v>231</v>
      </c>
      <c r="S2271" t="s">
        <v>232</v>
      </c>
    </row>
    <row r="2272" spans="1:19">
      <c r="A2272" s="1" t="n">
        <v>38776</v>
      </c>
      <c r="B2272" t="s">
        <v>376</v>
      </c>
      <c r="C2272" t="n">
        <v>56</v>
      </c>
      <c r="D2272" t="s">
        <v>228</v>
      </c>
      <c r="E2272" t="s">
        <v>36</v>
      </c>
      <c r="F2272" t="s">
        <v>229</v>
      </c>
      <c r="G2272" t="s">
        <v>230</v>
      </c>
      <c r="H2272" t="s">
        <v>231</v>
      </c>
      <c r="I2272" t="s">
        <v>232</v>
      </c>
      <c r="J2272" t="s">
        <v>318</v>
      </c>
      <c r="K2272" t="s">
        <v>319</v>
      </c>
      <c r="L2272" t="n">
        <v>259</v>
      </c>
      <c r="M2272" t="n">
        <v>0.05</v>
      </c>
      <c r="N2272" t="n">
        <v>39.9</v>
      </c>
      <c r="O2272" t="s">
        <v>376</v>
      </c>
      <c r="P2272" t="s">
        <v>419</v>
      </c>
      <c r="Q2272" t="s">
        <v>237</v>
      </c>
      <c r="R2272" t="s">
        <v>231</v>
      </c>
      <c r="S2272" t="s">
        <v>232</v>
      </c>
    </row>
    <row r="2273" spans="1:19">
      <c r="A2273" s="1" t="n">
        <v>38776</v>
      </c>
      <c r="B2273" t="s">
        <v>376</v>
      </c>
      <c r="C2273" t="n">
        <v>57</v>
      </c>
      <c r="D2273" t="s">
        <v>228</v>
      </c>
      <c r="E2273" t="s">
        <v>36</v>
      </c>
      <c r="F2273" t="s">
        <v>229</v>
      </c>
      <c r="G2273" t="s">
        <v>230</v>
      </c>
      <c r="H2273" t="s">
        <v>231</v>
      </c>
      <c r="I2273" t="s">
        <v>232</v>
      </c>
      <c r="J2273" t="s">
        <v>318</v>
      </c>
      <c r="K2273" t="s">
        <v>319</v>
      </c>
      <c r="L2273" t="n">
        <v>256</v>
      </c>
      <c r="M2273" t="n">
        <v>0.06</v>
      </c>
      <c r="N2273" t="n">
        <v>36.4</v>
      </c>
      <c r="O2273" t="s">
        <v>376</v>
      </c>
      <c r="P2273" t="s">
        <v>419</v>
      </c>
      <c r="Q2273" t="s">
        <v>237</v>
      </c>
      <c r="R2273" t="s">
        <v>231</v>
      </c>
      <c r="S2273" t="s">
        <v>232</v>
      </c>
    </row>
    <row r="2274" spans="1:19">
      <c r="A2274" s="1" t="n">
        <v>38776</v>
      </c>
      <c r="B2274" t="s">
        <v>376</v>
      </c>
      <c r="C2274" t="n">
        <v>60</v>
      </c>
      <c r="D2274" t="s">
        <v>228</v>
      </c>
      <c r="E2274" t="s">
        <v>36</v>
      </c>
      <c r="F2274" t="s">
        <v>229</v>
      </c>
      <c r="G2274" t="s">
        <v>230</v>
      </c>
      <c r="H2274" t="s">
        <v>231</v>
      </c>
      <c r="I2274" t="s">
        <v>232</v>
      </c>
      <c r="J2274" t="s">
        <v>318</v>
      </c>
      <c r="K2274" t="s">
        <v>319</v>
      </c>
      <c r="L2274" t="n">
        <v>403</v>
      </c>
      <c r="M2274" t="n">
        <v>0.08</v>
      </c>
      <c r="N2274" t="n">
        <v>36.1</v>
      </c>
      <c r="O2274" t="s">
        <v>376</v>
      </c>
      <c r="P2274" t="s">
        <v>419</v>
      </c>
      <c r="Q2274" t="s">
        <v>237</v>
      </c>
      <c r="R2274" t="s">
        <v>231</v>
      </c>
      <c r="S2274" t="s">
        <v>232</v>
      </c>
    </row>
    <row r="2275" spans="1:19">
      <c r="A2275" s="1" t="n">
        <v>38776</v>
      </c>
      <c r="B2275" t="s">
        <v>423</v>
      </c>
      <c r="C2275" t="n">
        <v>1</v>
      </c>
      <c r="D2275" t="s">
        <v>424</v>
      </c>
      <c r="E2275" t="s">
        <v>38</v>
      </c>
      <c r="F2275" t="s">
        <v>229</v>
      </c>
      <c r="G2275" t="s">
        <v>230</v>
      </c>
      <c r="H2275" t="s">
        <v>231</v>
      </c>
      <c r="I2275" t="s">
        <v>232</v>
      </c>
      <c r="J2275" t="s">
        <v>425</v>
      </c>
      <c r="K2275" t="s">
        <v>426</v>
      </c>
      <c r="L2275" t="n">
        <v>114</v>
      </c>
      <c r="M2275" t="n">
        <v>0</v>
      </c>
      <c r="N2275" t="n">
        <v>0</v>
      </c>
      <c r="O2275" t="s">
        <v>427</v>
      </c>
      <c r="P2275" t="s">
        <v>428</v>
      </c>
      <c r="Q2275" t="s">
        <v>237</v>
      </c>
      <c r="R2275" t="s">
        <v>231</v>
      </c>
      <c r="S2275" t="s">
        <v>232</v>
      </c>
    </row>
    <row r="2276" spans="1:19">
      <c r="A2276" s="1" t="n">
        <v>38776</v>
      </c>
      <c r="B2276" t="s">
        <v>379</v>
      </c>
      <c r="C2276" t="n">
        <v>1</v>
      </c>
      <c r="D2276" t="s">
        <v>228</v>
      </c>
      <c r="E2276" t="s">
        <v>36</v>
      </c>
      <c r="F2276" t="s">
        <v>229</v>
      </c>
      <c r="G2276" t="s">
        <v>230</v>
      </c>
      <c r="H2276" t="s">
        <v>231</v>
      </c>
      <c r="I2276" t="s">
        <v>232</v>
      </c>
      <c r="J2276" t="s">
        <v>292</v>
      </c>
      <c r="K2276" t="s">
        <v>293</v>
      </c>
      <c r="L2276" t="n">
        <v>629</v>
      </c>
      <c r="M2276" t="n">
        <v>0.09</v>
      </c>
      <c r="N2276" t="n">
        <v>37.3</v>
      </c>
      <c r="O2276" t="s">
        <v>379</v>
      </c>
      <c r="P2276" t="s">
        <v>270</v>
      </c>
      <c r="Q2276" t="s">
        <v>237</v>
      </c>
      <c r="R2276" t="s">
        <v>231</v>
      </c>
      <c r="S2276" t="s">
        <v>232</v>
      </c>
    </row>
    <row r="2277" spans="1:19">
      <c r="A2277" s="1" t="n">
        <v>38776</v>
      </c>
      <c r="B2277" t="s">
        <v>379</v>
      </c>
      <c r="C2277" t="n">
        <v>3</v>
      </c>
      <c r="D2277" t="s">
        <v>228</v>
      </c>
      <c r="E2277" t="s">
        <v>36</v>
      </c>
      <c r="F2277" t="s">
        <v>229</v>
      </c>
      <c r="G2277" t="s">
        <v>230</v>
      </c>
      <c r="H2277" t="s">
        <v>231</v>
      </c>
      <c r="I2277" t="s">
        <v>232</v>
      </c>
      <c r="J2277" t="s">
        <v>233</v>
      </c>
      <c r="K2277" t="s">
        <v>234</v>
      </c>
      <c r="L2277" t="n">
        <v>334</v>
      </c>
      <c r="M2277" t="n">
        <v>0.22</v>
      </c>
      <c r="N2277" t="n">
        <v>19.9</v>
      </c>
      <c r="O2277" t="s">
        <v>379</v>
      </c>
      <c r="P2277" t="s">
        <v>270</v>
      </c>
      <c r="Q2277" t="s">
        <v>237</v>
      </c>
      <c r="R2277" t="s">
        <v>231</v>
      </c>
      <c r="S2277" t="s">
        <v>232</v>
      </c>
    </row>
    <row r="2278" spans="1:19">
      <c r="A2278" s="1" t="n">
        <v>38776</v>
      </c>
      <c r="B2278" t="s">
        <v>379</v>
      </c>
      <c r="C2278" t="n">
        <v>2</v>
      </c>
      <c r="D2278" t="s">
        <v>228</v>
      </c>
      <c r="E2278" t="s">
        <v>36</v>
      </c>
      <c r="F2278" t="s">
        <v>229</v>
      </c>
      <c r="G2278" t="s">
        <v>230</v>
      </c>
      <c r="H2278" t="s">
        <v>231</v>
      </c>
      <c r="I2278" t="s">
        <v>232</v>
      </c>
      <c r="J2278" t="s">
        <v>261</v>
      </c>
      <c r="K2278" t="s">
        <v>262</v>
      </c>
      <c r="L2278" t="n">
        <v>331</v>
      </c>
      <c r="M2278" t="n">
        <v>0.06</v>
      </c>
      <c r="N2278" t="n">
        <v>37.1</v>
      </c>
      <c r="O2278" t="s">
        <v>379</v>
      </c>
      <c r="P2278" t="s">
        <v>270</v>
      </c>
      <c r="Q2278" t="s">
        <v>237</v>
      </c>
      <c r="R2278" t="s">
        <v>231</v>
      </c>
      <c r="S2278" t="s">
        <v>232</v>
      </c>
    </row>
    <row r="2279" spans="1:19">
      <c r="A2279" s="1" t="n">
        <v>38776</v>
      </c>
      <c r="B2279" t="s">
        <v>379</v>
      </c>
      <c r="C2279" t="n">
        <v>4</v>
      </c>
      <c r="D2279" t="s">
        <v>228</v>
      </c>
      <c r="E2279" t="s">
        <v>36</v>
      </c>
      <c r="F2279" t="s">
        <v>229</v>
      </c>
      <c r="G2279" t="s">
        <v>230</v>
      </c>
      <c r="H2279" t="s">
        <v>231</v>
      </c>
      <c r="I2279" t="s">
        <v>232</v>
      </c>
      <c r="J2279" t="s">
        <v>279</v>
      </c>
      <c r="K2279" t="s">
        <v>280</v>
      </c>
      <c r="L2279" t="n">
        <v>720</v>
      </c>
      <c r="M2279" t="n">
        <v>1.29</v>
      </c>
      <c r="N2279" t="n">
        <v>38.6</v>
      </c>
      <c r="O2279" t="s">
        <v>379</v>
      </c>
      <c r="P2279" t="s">
        <v>270</v>
      </c>
      <c r="Q2279" t="s">
        <v>237</v>
      </c>
      <c r="R2279" t="s">
        <v>231</v>
      </c>
      <c r="S2279" t="s">
        <v>232</v>
      </c>
    </row>
    <row r="2280" spans="1:19">
      <c r="A2280" s="1" t="n">
        <v>38807</v>
      </c>
      <c r="B2280" t="s">
        <v>376</v>
      </c>
      <c r="C2280" t="n">
        <v>73</v>
      </c>
      <c r="D2280" t="s">
        <v>228</v>
      </c>
      <c r="E2280" t="s">
        <v>36</v>
      </c>
      <c r="F2280" t="s">
        <v>229</v>
      </c>
      <c r="G2280" t="s">
        <v>230</v>
      </c>
      <c r="H2280" t="s">
        <v>231</v>
      </c>
      <c r="I2280" t="s">
        <v>232</v>
      </c>
      <c r="J2280" t="s">
        <v>267</v>
      </c>
      <c r="K2280" t="s">
        <v>268</v>
      </c>
      <c r="L2280" t="n">
        <v>208</v>
      </c>
      <c r="M2280" t="n">
        <v>0.3</v>
      </c>
      <c r="N2280" t="n">
        <v>17.1</v>
      </c>
      <c r="O2280" t="s">
        <v>376</v>
      </c>
      <c r="P2280" t="s">
        <v>419</v>
      </c>
      <c r="Q2280" t="s">
        <v>237</v>
      </c>
      <c r="R2280" t="s">
        <v>231</v>
      </c>
      <c r="S2280" t="s">
        <v>232</v>
      </c>
    </row>
    <row r="2281" spans="1:19">
      <c r="A2281" s="1" t="n">
        <v>38807</v>
      </c>
      <c r="B2281" t="s">
        <v>376</v>
      </c>
      <c r="C2281" t="n">
        <v>68</v>
      </c>
      <c r="D2281" t="s">
        <v>228</v>
      </c>
      <c r="E2281" t="s">
        <v>36</v>
      </c>
      <c r="F2281" t="s">
        <v>229</v>
      </c>
      <c r="G2281" t="s">
        <v>230</v>
      </c>
      <c r="H2281" t="s">
        <v>231</v>
      </c>
      <c r="I2281" t="s">
        <v>232</v>
      </c>
      <c r="J2281" t="s">
        <v>267</v>
      </c>
      <c r="K2281" t="s">
        <v>268</v>
      </c>
      <c r="L2281" t="n">
        <v>300</v>
      </c>
      <c r="M2281" t="n">
        <v>0.07000000000000001</v>
      </c>
      <c r="N2281" t="n">
        <v>38.9</v>
      </c>
      <c r="O2281" t="s">
        <v>376</v>
      </c>
      <c r="P2281" t="s">
        <v>419</v>
      </c>
      <c r="Q2281" t="s">
        <v>237</v>
      </c>
      <c r="R2281" t="s">
        <v>231</v>
      </c>
      <c r="S2281" t="s">
        <v>232</v>
      </c>
    </row>
    <row r="2282" spans="1:19">
      <c r="A2282" s="1" t="n">
        <v>38807</v>
      </c>
      <c r="B2282" t="s">
        <v>376</v>
      </c>
      <c r="C2282" t="n">
        <v>70</v>
      </c>
      <c r="D2282" t="s">
        <v>228</v>
      </c>
      <c r="E2282" t="s">
        <v>36</v>
      </c>
      <c r="F2282" t="s">
        <v>229</v>
      </c>
      <c r="G2282" t="s">
        <v>230</v>
      </c>
      <c r="H2282" t="s">
        <v>231</v>
      </c>
      <c r="I2282" t="s">
        <v>232</v>
      </c>
      <c r="J2282" t="s">
        <v>354</v>
      </c>
      <c r="K2282" t="s">
        <v>348</v>
      </c>
      <c r="L2282" t="n">
        <v>230</v>
      </c>
      <c r="M2282" t="n">
        <v>0.04</v>
      </c>
      <c r="N2282" t="n">
        <v>42.5</v>
      </c>
      <c r="O2282" t="s">
        <v>376</v>
      </c>
      <c r="P2282" t="s">
        <v>419</v>
      </c>
      <c r="Q2282" t="s">
        <v>237</v>
      </c>
      <c r="R2282" t="s">
        <v>231</v>
      </c>
      <c r="S2282" t="s">
        <v>232</v>
      </c>
    </row>
    <row r="2283" spans="1:19">
      <c r="A2283" s="1" t="n">
        <v>38807</v>
      </c>
      <c r="B2283" t="s">
        <v>376</v>
      </c>
      <c r="C2283" t="n">
        <v>72</v>
      </c>
      <c r="D2283" t="s">
        <v>228</v>
      </c>
      <c r="E2283" t="s">
        <v>36</v>
      </c>
      <c r="F2283" t="s">
        <v>229</v>
      </c>
      <c r="G2283" t="s">
        <v>230</v>
      </c>
      <c r="H2283" t="s">
        <v>231</v>
      </c>
      <c r="I2283" t="s">
        <v>232</v>
      </c>
      <c r="J2283" t="s">
        <v>354</v>
      </c>
      <c r="K2283" t="s">
        <v>348</v>
      </c>
      <c r="L2283" t="n">
        <v>190</v>
      </c>
      <c r="M2283" t="n">
        <v>0.05</v>
      </c>
      <c r="N2283" t="n">
        <v>42.2</v>
      </c>
      <c r="O2283" t="s">
        <v>376</v>
      </c>
      <c r="P2283" t="s">
        <v>419</v>
      </c>
      <c r="Q2283" t="s">
        <v>237</v>
      </c>
      <c r="R2283" t="s">
        <v>231</v>
      </c>
      <c r="S2283" t="s">
        <v>232</v>
      </c>
    </row>
    <row r="2284" spans="1:19">
      <c r="A2284" s="1" t="n">
        <v>38807</v>
      </c>
      <c r="B2284" t="s">
        <v>376</v>
      </c>
      <c r="C2284" t="n">
        <v>66</v>
      </c>
      <c r="D2284" t="s">
        <v>228</v>
      </c>
      <c r="E2284" t="s">
        <v>36</v>
      </c>
      <c r="F2284" t="s">
        <v>229</v>
      </c>
      <c r="G2284" t="s">
        <v>230</v>
      </c>
      <c r="H2284" t="s">
        <v>231</v>
      </c>
      <c r="I2284" t="s">
        <v>232</v>
      </c>
      <c r="J2284" t="s">
        <v>318</v>
      </c>
      <c r="K2284" t="s">
        <v>319</v>
      </c>
      <c r="L2284" t="n">
        <v>211</v>
      </c>
      <c r="M2284" t="n">
        <v>0.06</v>
      </c>
      <c r="N2284" t="n">
        <v>36.6</v>
      </c>
      <c r="O2284" t="s">
        <v>376</v>
      </c>
      <c r="P2284" t="s">
        <v>419</v>
      </c>
      <c r="Q2284" t="s">
        <v>237</v>
      </c>
      <c r="R2284" t="s">
        <v>231</v>
      </c>
      <c r="S2284" t="s">
        <v>232</v>
      </c>
    </row>
    <row r="2285" spans="1:19">
      <c r="A2285" s="1" t="n">
        <v>38807</v>
      </c>
      <c r="B2285" t="s">
        <v>376</v>
      </c>
      <c r="C2285" t="n">
        <v>67</v>
      </c>
      <c r="D2285" t="s">
        <v>228</v>
      </c>
      <c r="E2285" t="s">
        <v>36</v>
      </c>
      <c r="F2285" t="s">
        <v>229</v>
      </c>
      <c r="G2285" t="s">
        <v>230</v>
      </c>
      <c r="H2285" t="s">
        <v>231</v>
      </c>
      <c r="I2285" t="s">
        <v>232</v>
      </c>
      <c r="J2285" t="s">
        <v>318</v>
      </c>
      <c r="K2285" t="s">
        <v>319</v>
      </c>
      <c r="L2285" t="n">
        <v>279</v>
      </c>
      <c r="M2285" t="n">
        <v>0.04</v>
      </c>
      <c r="N2285" t="n">
        <v>39.8</v>
      </c>
      <c r="O2285" t="s">
        <v>376</v>
      </c>
      <c r="P2285" t="s">
        <v>419</v>
      </c>
      <c r="Q2285" t="s">
        <v>237</v>
      </c>
      <c r="R2285" t="s">
        <v>231</v>
      </c>
      <c r="S2285" t="s">
        <v>232</v>
      </c>
    </row>
    <row r="2286" spans="1:19">
      <c r="A2286" s="1" t="n">
        <v>38807</v>
      </c>
      <c r="B2286" t="s">
        <v>376</v>
      </c>
      <c r="C2286" t="n">
        <v>69</v>
      </c>
      <c r="D2286" t="s">
        <v>228</v>
      </c>
      <c r="E2286" t="s">
        <v>36</v>
      </c>
      <c r="F2286" t="s">
        <v>229</v>
      </c>
      <c r="G2286" t="s">
        <v>230</v>
      </c>
      <c r="H2286" t="s">
        <v>231</v>
      </c>
      <c r="I2286" t="s">
        <v>232</v>
      </c>
      <c r="J2286" t="s">
        <v>318</v>
      </c>
      <c r="K2286" t="s">
        <v>319</v>
      </c>
      <c r="L2286" t="n">
        <v>145</v>
      </c>
      <c r="M2286" t="n">
        <v>0.07000000000000001</v>
      </c>
      <c r="N2286" t="n">
        <v>36.7</v>
      </c>
      <c r="O2286" t="s">
        <v>376</v>
      </c>
      <c r="P2286" t="s">
        <v>419</v>
      </c>
      <c r="Q2286" t="s">
        <v>237</v>
      </c>
      <c r="R2286" t="s">
        <v>231</v>
      </c>
      <c r="S2286" t="s">
        <v>232</v>
      </c>
    </row>
    <row r="2287" spans="1:19">
      <c r="A2287" s="1" t="n">
        <v>38807</v>
      </c>
      <c r="B2287" t="s">
        <v>376</v>
      </c>
      <c r="C2287" t="n">
        <v>71</v>
      </c>
      <c r="D2287" t="s">
        <v>228</v>
      </c>
      <c r="E2287" t="s">
        <v>36</v>
      </c>
      <c r="F2287" t="s">
        <v>229</v>
      </c>
      <c r="G2287" t="s">
        <v>230</v>
      </c>
      <c r="H2287" t="s">
        <v>231</v>
      </c>
      <c r="I2287" t="s">
        <v>232</v>
      </c>
      <c r="J2287" t="s">
        <v>318</v>
      </c>
      <c r="K2287" t="s">
        <v>319</v>
      </c>
      <c r="L2287" t="n">
        <v>163</v>
      </c>
      <c r="M2287" t="n">
        <v>0.03</v>
      </c>
      <c r="N2287" t="n">
        <v>41</v>
      </c>
      <c r="O2287" t="s">
        <v>376</v>
      </c>
      <c r="P2287" t="s">
        <v>419</v>
      </c>
      <c r="Q2287" t="s">
        <v>237</v>
      </c>
      <c r="R2287" t="s">
        <v>231</v>
      </c>
      <c r="S2287" t="s">
        <v>232</v>
      </c>
    </row>
    <row r="2288" spans="1:19">
      <c r="A2288" s="1" t="n">
        <v>38807</v>
      </c>
      <c r="B2288" t="s">
        <v>376</v>
      </c>
      <c r="C2288" t="n">
        <v>87</v>
      </c>
      <c r="D2288" t="s">
        <v>402</v>
      </c>
      <c r="E2288" t="s">
        <v>403</v>
      </c>
      <c r="F2288" t="s">
        <v>229</v>
      </c>
      <c r="G2288" t="s">
        <v>230</v>
      </c>
      <c r="H2288" t="s">
        <v>231</v>
      </c>
      <c r="I2288" t="s">
        <v>232</v>
      </c>
      <c r="J2288" t="s">
        <v>248</v>
      </c>
      <c r="K2288" t="s">
        <v>249</v>
      </c>
      <c r="L2288" t="n">
        <v>189</v>
      </c>
      <c r="M2288" t="n">
        <v>0</v>
      </c>
      <c r="N2288" t="n">
        <v>0</v>
      </c>
      <c r="O2288" t="s">
        <v>376</v>
      </c>
      <c r="P2288" t="s">
        <v>419</v>
      </c>
      <c r="Q2288" t="s">
        <v>237</v>
      </c>
      <c r="R2288" t="s">
        <v>231</v>
      </c>
      <c r="S2288" t="s">
        <v>232</v>
      </c>
    </row>
    <row r="2289" spans="1:19">
      <c r="A2289" s="1" t="n">
        <v>38807</v>
      </c>
      <c r="B2289" t="s">
        <v>408</v>
      </c>
      <c r="C2289" t="n">
        <v>1</v>
      </c>
      <c r="D2289" t="s">
        <v>409</v>
      </c>
      <c r="E2289" t="s">
        <v>410</v>
      </c>
      <c r="F2289" t="s">
        <v>307</v>
      </c>
      <c r="G2289" t="s">
        <v>308</v>
      </c>
      <c r="H2289" t="s">
        <v>231</v>
      </c>
      <c r="I2289" t="s">
        <v>232</v>
      </c>
      <c r="J2289" t="s">
        <v>429</v>
      </c>
      <c r="K2289" t="s">
        <v>430</v>
      </c>
      <c r="L2289" t="n">
        <v>20</v>
      </c>
      <c r="M2289" t="n">
        <v>0</v>
      </c>
      <c r="N2289" t="n">
        <v>0</v>
      </c>
    </row>
    <row r="2290" spans="1:19">
      <c r="A2290" s="1" t="n">
        <v>38807</v>
      </c>
      <c r="B2290" t="s">
        <v>408</v>
      </c>
      <c r="C2290" t="n">
        <v>2</v>
      </c>
      <c r="D2290" t="s">
        <v>409</v>
      </c>
      <c r="E2290" t="s">
        <v>410</v>
      </c>
      <c r="F2290" t="s">
        <v>411</v>
      </c>
      <c r="G2290" t="s">
        <v>412</v>
      </c>
      <c r="H2290" t="s">
        <v>231</v>
      </c>
      <c r="I2290" t="s">
        <v>232</v>
      </c>
      <c r="J2290" t="s">
        <v>429</v>
      </c>
      <c r="K2290" t="s">
        <v>430</v>
      </c>
      <c r="L2290" t="n">
        <v>14</v>
      </c>
      <c r="M2290" t="n">
        <v>0</v>
      </c>
      <c r="N2290" t="n">
        <v>0</v>
      </c>
    </row>
    <row r="2291" spans="1:19">
      <c r="A2291" s="1" t="n">
        <v>38807</v>
      </c>
      <c r="B2291" t="s">
        <v>408</v>
      </c>
      <c r="C2291" t="n">
        <v>3</v>
      </c>
      <c r="D2291" t="s">
        <v>409</v>
      </c>
      <c r="E2291" t="s">
        <v>410</v>
      </c>
      <c r="F2291" t="s">
        <v>413</v>
      </c>
      <c r="G2291" t="s">
        <v>414</v>
      </c>
      <c r="H2291" t="s">
        <v>231</v>
      </c>
      <c r="I2291" t="s">
        <v>232</v>
      </c>
      <c r="J2291" t="s">
        <v>429</v>
      </c>
      <c r="K2291" t="s">
        <v>430</v>
      </c>
      <c r="L2291" t="n">
        <v>11</v>
      </c>
      <c r="M2291" t="n">
        <v>0</v>
      </c>
      <c r="N2291" t="n">
        <v>0</v>
      </c>
    </row>
    <row r="2292" spans="1:19">
      <c r="A2292" s="1" t="n">
        <v>38807</v>
      </c>
      <c r="B2292" t="s">
        <v>431</v>
      </c>
      <c r="C2292" t="n">
        <v>16</v>
      </c>
      <c r="D2292" t="s">
        <v>424</v>
      </c>
      <c r="E2292" t="s">
        <v>38</v>
      </c>
      <c r="F2292" t="s">
        <v>229</v>
      </c>
      <c r="G2292" t="s">
        <v>230</v>
      </c>
      <c r="H2292" t="s">
        <v>231</v>
      </c>
      <c r="I2292" t="s">
        <v>232</v>
      </c>
      <c r="J2292" t="s">
        <v>425</v>
      </c>
      <c r="K2292" t="s">
        <v>426</v>
      </c>
      <c r="L2292" t="n">
        <v>75</v>
      </c>
      <c r="M2292" t="n">
        <v>0</v>
      </c>
      <c r="N2292" t="n">
        <v>0</v>
      </c>
      <c r="O2292" t="s">
        <v>427</v>
      </c>
      <c r="P2292" t="s">
        <v>428</v>
      </c>
      <c r="Q2292" t="s">
        <v>237</v>
      </c>
      <c r="R2292" t="s">
        <v>231</v>
      </c>
      <c r="S2292" t="s">
        <v>232</v>
      </c>
    </row>
    <row r="2293" spans="1:19">
      <c r="A2293" s="1" t="n">
        <v>38807</v>
      </c>
      <c r="B2293" t="s">
        <v>379</v>
      </c>
      <c r="C2293" t="n">
        <v>3</v>
      </c>
      <c r="D2293" t="s">
        <v>228</v>
      </c>
      <c r="E2293" t="s">
        <v>36</v>
      </c>
      <c r="F2293" t="s">
        <v>229</v>
      </c>
      <c r="G2293" t="s">
        <v>230</v>
      </c>
      <c r="H2293" t="s">
        <v>231</v>
      </c>
      <c r="I2293" t="s">
        <v>232</v>
      </c>
      <c r="J2293" t="s">
        <v>292</v>
      </c>
      <c r="K2293" t="s">
        <v>293</v>
      </c>
      <c r="L2293" t="n">
        <v>365</v>
      </c>
      <c r="M2293" t="n">
        <v>0.08</v>
      </c>
      <c r="N2293" t="n">
        <v>37.2</v>
      </c>
      <c r="O2293" t="s">
        <v>379</v>
      </c>
      <c r="P2293" t="s">
        <v>270</v>
      </c>
      <c r="Q2293" t="s">
        <v>237</v>
      </c>
      <c r="R2293" t="s">
        <v>231</v>
      </c>
      <c r="S2293" t="s">
        <v>232</v>
      </c>
    </row>
    <row r="2294" spans="1:19">
      <c r="A2294" s="1" t="n">
        <v>38807</v>
      </c>
      <c r="B2294" t="s">
        <v>379</v>
      </c>
      <c r="C2294" t="n">
        <v>4</v>
      </c>
      <c r="D2294" t="s">
        <v>228</v>
      </c>
      <c r="E2294" t="s">
        <v>36</v>
      </c>
      <c r="F2294" t="s">
        <v>229</v>
      </c>
      <c r="G2294" t="s">
        <v>230</v>
      </c>
      <c r="H2294" t="s">
        <v>231</v>
      </c>
      <c r="I2294" t="s">
        <v>232</v>
      </c>
      <c r="J2294" t="s">
        <v>233</v>
      </c>
      <c r="K2294" t="s">
        <v>234</v>
      </c>
      <c r="L2294" t="n">
        <v>319</v>
      </c>
      <c r="M2294" t="n">
        <v>0.22</v>
      </c>
      <c r="N2294" t="n">
        <v>20.2</v>
      </c>
      <c r="O2294" t="s">
        <v>379</v>
      </c>
      <c r="P2294" t="s">
        <v>270</v>
      </c>
      <c r="Q2294" t="s">
        <v>237</v>
      </c>
      <c r="R2294" t="s">
        <v>231</v>
      </c>
      <c r="S2294" t="s">
        <v>232</v>
      </c>
    </row>
    <row r="2295" spans="1:19">
      <c r="A2295" s="1" t="n">
        <v>38807</v>
      </c>
      <c r="B2295" t="s">
        <v>379</v>
      </c>
      <c r="C2295" t="n">
        <v>1</v>
      </c>
      <c r="D2295" t="s">
        <v>228</v>
      </c>
      <c r="E2295" t="s">
        <v>36</v>
      </c>
      <c r="F2295" t="s">
        <v>229</v>
      </c>
      <c r="G2295" t="s">
        <v>230</v>
      </c>
      <c r="H2295" t="s">
        <v>231</v>
      </c>
      <c r="I2295" t="s">
        <v>232</v>
      </c>
      <c r="J2295" t="s">
        <v>417</v>
      </c>
      <c r="K2295" t="s">
        <v>418</v>
      </c>
      <c r="L2295" t="n">
        <v>985</v>
      </c>
      <c r="M2295" t="n">
        <v>0.15</v>
      </c>
      <c r="N2295" t="n">
        <v>36.5</v>
      </c>
      <c r="O2295" t="s">
        <v>379</v>
      </c>
      <c r="P2295" t="s">
        <v>270</v>
      </c>
      <c r="Q2295" t="s">
        <v>237</v>
      </c>
      <c r="R2295" t="s">
        <v>231</v>
      </c>
      <c r="S2295" t="s">
        <v>232</v>
      </c>
    </row>
    <row r="2296" spans="1:19">
      <c r="A2296" s="1" t="n">
        <v>38807</v>
      </c>
      <c r="B2296" t="s">
        <v>379</v>
      </c>
      <c r="C2296" t="n">
        <v>2</v>
      </c>
      <c r="D2296" t="s">
        <v>228</v>
      </c>
      <c r="E2296" t="s">
        <v>36</v>
      </c>
      <c r="F2296" t="s">
        <v>229</v>
      </c>
      <c r="G2296" t="s">
        <v>230</v>
      </c>
      <c r="H2296" t="s">
        <v>231</v>
      </c>
      <c r="I2296" t="s">
        <v>232</v>
      </c>
      <c r="J2296" t="s">
        <v>279</v>
      </c>
      <c r="K2296" t="s">
        <v>280</v>
      </c>
      <c r="L2296" t="n">
        <v>1001</v>
      </c>
      <c r="M2296" t="n">
        <v>1.12</v>
      </c>
      <c r="N2296" t="n">
        <v>39.6</v>
      </c>
      <c r="O2296" t="s">
        <v>379</v>
      </c>
      <c r="P2296" t="s">
        <v>270</v>
      </c>
      <c r="Q2296" t="s">
        <v>237</v>
      </c>
      <c r="R2296" t="s">
        <v>231</v>
      </c>
      <c r="S2296" t="s">
        <v>232</v>
      </c>
    </row>
    <row r="2297" spans="1:19">
      <c r="A2297" s="1" t="n">
        <v>38807</v>
      </c>
      <c r="B2297" t="s">
        <v>379</v>
      </c>
      <c r="C2297" t="n">
        <v>5</v>
      </c>
      <c r="D2297" t="s">
        <v>228</v>
      </c>
      <c r="E2297" t="s">
        <v>36</v>
      </c>
      <c r="F2297" t="s">
        <v>229</v>
      </c>
      <c r="G2297" t="s">
        <v>230</v>
      </c>
      <c r="H2297" t="s">
        <v>231</v>
      </c>
      <c r="I2297" t="s">
        <v>232</v>
      </c>
      <c r="J2297" t="s">
        <v>398</v>
      </c>
      <c r="K2297" t="s">
        <v>399</v>
      </c>
      <c r="L2297" t="n">
        <v>177</v>
      </c>
      <c r="M2297" t="n">
        <v>0.58</v>
      </c>
      <c r="N2297" t="n">
        <v>31.4</v>
      </c>
      <c r="O2297" t="s">
        <v>379</v>
      </c>
      <c r="P2297" t="s">
        <v>270</v>
      </c>
      <c r="Q2297" t="s">
        <v>237</v>
      </c>
      <c r="R2297" t="s">
        <v>231</v>
      </c>
      <c r="S2297" t="s">
        <v>232</v>
      </c>
    </row>
    <row r="2298" spans="1:19">
      <c r="A2298" s="1" t="n">
        <v>38837</v>
      </c>
      <c r="B2298" t="s">
        <v>376</v>
      </c>
      <c r="C2298" t="n">
        <v>3</v>
      </c>
      <c r="D2298" t="s">
        <v>228</v>
      </c>
      <c r="E2298" t="s">
        <v>36</v>
      </c>
      <c r="F2298" t="s">
        <v>229</v>
      </c>
      <c r="G2298" t="s">
        <v>230</v>
      </c>
      <c r="H2298" t="s">
        <v>231</v>
      </c>
      <c r="I2298" t="s">
        <v>232</v>
      </c>
      <c r="J2298" t="s">
        <v>267</v>
      </c>
      <c r="K2298" t="s">
        <v>268</v>
      </c>
      <c r="L2298" t="n">
        <v>452</v>
      </c>
      <c r="M2298" t="n">
        <v>0.06</v>
      </c>
      <c r="N2298" t="n">
        <v>38.7</v>
      </c>
      <c r="O2298" t="s">
        <v>376</v>
      </c>
      <c r="P2298" t="s">
        <v>419</v>
      </c>
      <c r="Q2298" t="s">
        <v>237</v>
      </c>
      <c r="R2298" t="s">
        <v>231</v>
      </c>
      <c r="S2298" t="s">
        <v>232</v>
      </c>
    </row>
    <row r="2299" spans="1:19">
      <c r="A2299" s="1" t="n">
        <v>38837</v>
      </c>
      <c r="B2299" t="s">
        <v>376</v>
      </c>
      <c r="C2299" t="n">
        <v>4</v>
      </c>
      <c r="D2299" t="s">
        <v>228</v>
      </c>
      <c r="E2299" t="s">
        <v>36</v>
      </c>
      <c r="F2299" t="s">
        <v>229</v>
      </c>
      <c r="G2299" t="s">
        <v>230</v>
      </c>
      <c r="H2299" t="s">
        <v>231</v>
      </c>
      <c r="I2299" t="s">
        <v>232</v>
      </c>
      <c r="J2299" t="s">
        <v>267</v>
      </c>
      <c r="K2299" t="s">
        <v>268</v>
      </c>
      <c r="L2299" t="n">
        <v>338</v>
      </c>
      <c r="M2299" t="n">
        <v>0.06</v>
      </c>
      <c r="N2299" t="n">
        <v>39.1</v>
      </c>
      <c r="O2299" t="s">
        <v>376</v>
      </c>
      <c r="P2299" t="s">
        <v>419</v>
      </c>
      <c r="Q2299" t="s">
        <v>237</v>
      </c>
      <c r="R2299" t="s">
        <v>231</v>
      </c>
      <c r="S2299" t="s">
        <v>232</v>
      </c>
    </row>
    <row r="2300" spans="1:19">
      <c r="A2300" s="1" t="n">
        <v>38837</v>
      </c>
      <c r="B2300" t="s">
        <v>376</v>
      </c>
      <c r="C2300" t="n">
        <v>79</v>
      </c>
      <c r="D2300" t="s">
        <v>228</v>
      </c>
      <c r="E2300" t="s">
        <v>36</v>
      </c>
      <c r="F2300" t="s">
        <v>229</v>
      </c>
      <c r="G2300" t="s">
        <v>230</v>
      </c>
      <c r="H2300" t="s">
        <v>231</v>
      </c>
      <c r="I2300" t="s">
        <v>232</v>
      </c>
      <c r="J2300" t="s">
        <v>267</v>
      </c>
      <c r="K2300" t="s">
        <v>268</v>
      </c>
      <c r="L2300" t="n">
        <v>198</v>
      </c>
      <c r="M2300" t="n">
        <v>0.28</v>
      </c>
      <c r="N2300" t="n">
        <v>16.2</v>
      </c>
      <c r="O2300" t="s">
        <v>376</v>
      </c>
      <c r="P2300" t="s">
        <v>419</v>
      </c>
      <c r="Q2300" t="s">
        <v>237</v>
      </c>
      <c r="R2300" t="s">
        <v>231</v>
      </c>
      <c r="S2300" t="s">
        <v>232</v>
      </c>
    </row>
    <row r="2301" spans="1:19">
      <c r="A2301" s="1" t="n">
        <v>38837</v>
      </c>
      <c r="B2301" t="s">
        <v>376</v>
      </c>
      <c r="C2301" t="n">
        <v>5</v>
      </c>
      <c r="D2301" t="s">
        <v>228</v>
      </c>
      <c r="E2301" t="s">
        <v>36</v>
      </c>
      <c r="F2301" t="s">
        <v>229</v>
      </c>
      <c r="G2301" t="s">
        <v>230</v>
      </c>
      <c r="H2301" t="s">
        <v>231</v>
      </c>
      <c r="I2301" t="s">
        <v>232</v>
      </c>
      <c r="J2301" t="s">
        <v>354</v>
      </c>
      <c r="K2301" t="s">
        <v>348</v>
      </c>
      <c r="L2301" t="n">
        <v>169</v>
      </c>
      <c r="M2301" t="n">
        <v>0.05</v>
      </c>
      <c r="N2301" t="n">
        <v>40.4</v>
      </c>
      <c r="O2301" t="s">
        <v>376</v>
      </c>
      <c r="P2301" t="s">
        <v>419</v>
      </c>
      <c r="Q2301" t="s">
        <v>237</v>
      </c>
      <c r="R2301" t="s">
        <v>231</v>
      </c>
      <c r="S2301" t="s">
        <v>232</v>
      </c>
    </row>
    <row r="2302" spans="1:19">
      <c r="A2302" s="1" t="n">
        <v>38837</v>
      </c>
      <c r="B2302" t="s">
        <v>376</v>
      </c>
      <c r="C2302" t="n">
        <v>6</v>
      </c>
      <c r="D2302" t="s">
        <v>228</v>
      </c>
      <c r="E2302" t="s">
        <v>36</v>
      </c>
      <c r="F2302" t="s">
        <v>229</v>
      </c>
      <c r="G2302" t="s">
        <v>230</v>
      </c>
      <c r="H2302" t="s">
        <v>231</v>
      </c>
      <c r="I2302" t="s">
        <v>232</v>
      </c>
      <c r="J2302" t="s">
        <v>318</v>
      </c>
      <c r="K2302" t="s">
        <v>319</v>
      </c>
      <c r="L2302" t="n">
        <v>176</v>
      </c>
      <c r="M2302" t="n">
        <v>0.08</v>
      </c>
      <c r="N2302" t="n">
        <v>36</v>
      </c>
      <c r="O2302" t="s">
        <v>376</v>
      </c>
      <c r="P2302" t="s">
        <v>419</v>
      </c>
      <c r="Q2302" t="s">
        <v>237</v>
      </c>
      <c r="R2302" t="s">
        <v>231</v>
      </c>
      <c r="S2302" t="s">
        <v>232</v>
      </c>
    </row>
    <row r="2303" spans="1:19">
      <c r="A2303" s="1" t="n">
        <v>38837</v>
      </c>
      <c r="B2303" t="s">
        <v>376</v>
      </c>
      <c r="C2303" t="n">
        <v>7</v>
      </c>
      <c r="D2303" t="s">
        <v>228</v>
      </c>
      <c r="E2303" t="s">
        <v>36</v>
      </c>
      <c r="F2303" t="s">
        <v>229</v>
      </c>
      <c r="G2303" t="s">
        <v>230</v>
      </c>
      <c r="H2303" t="s">
        <v>231</v>
      </c>
      <c r="I2303" t="s">
        <v>232</v>
      </c>
      <c r="J2303" t="s">
        <v>318</v>
      </c>
      <c r="K2303" t="s">
        <v>319</v>
      </c>
      <c r="L2303" t="n">
        <v>313</v>
      </c>
      <c r="M2303" t="n">
        <v>0.06</v>
      </c>
      <c r="N2303" t="n">
        <v>36.6</v>
      </c>
      <c r="O2303" t="s">
        <v>376</v>
      </c>
      <c r="P2303" t="s">
        <v>419</v>
      </c>
      <c r="Q2303" t="s">
        <v>237</v>
      </c>
      <c r="R2303" t="s">
        <v>231</v>
      </c>
      <c r="S2303" t="s">
        <v>232</v>
      </c>
    </row>
    <row r="2304" spans="1:19">
      <c r="A2304" s="1" t="n">
        <v>38837</v>
      </c>
      <c r="B2304" t="s">
        <v>376</v>
      </c>
      <c r="C2304" t="n">
        <v>8</v>
      </c>
      <c r="D2304" t="s">
        <v>228</v>
      </c>
      <c r="E2304" t="s">
        <v>36</v>
      </c>
      <c r="F2304" t="s">
        <v>229</v>
      </c>
      <c r="G2304" t="s">
        <v>230</v>
      </c>
      <c r="H2304" t="s">
        <v>231</v>
      </c>
      <c r="I2304" t="s">
        <v>232</v>
      </c>
      <c r="J2304" t="s">
        <v>318</v>
      </c>
      <c r="K2304" t="s">
        <v>319</v>
      </c>
      <c r="L2304" t="n">
        <v>333</v>
      </c>
      <c r="M2304" t="n">
        <v>0.04</v>
      </c>
      <c r="N2304" t="n">
        <v>40.3</v>
      </c>
      <c r="O2304" t="s">
        <v>376</v>
      </c>
      <c r="P2304" t="s">
        <v>419</v>
      </c>
      <c r="Q2304" t="s">
        <v>237</v>
      </c>
      <c r="R2304" t="s">
        <v>231</v>
      </c>
      <c r="S2304" t="s">
        <v>232</v>
      </c>
    </row>
    <row r="2305" spans="1:19">
      <c r="A2305" s="1" t="n">
        <v>38837</v>
      </c>
      <c r="B2305" t="s">
        <v>380</v>
      </c>
      <c r="C2305" t="n">
        <v>1</v>
      </c>
      <c r="D2305" t="s">
        <v>420</v>
      </c>
      <c r="E2305" t="s">
        <v>239</v>
      </c>
      <c r="F2305" t="s">
        <v>229</v>
      </c>
      <c r="G2305" t="s">
        <v>230</v>
      </c>
      <c r="H2305" t="s">
        <v>231</v>
      </c>
      <c r="I2305" t="s">
        <v>232</v>
      </c>
      <c r="J2305" t="s">
        <v>358</v>
      </c>
      <c r="K2305" t="s">
        <v>359</v>
      </c>
      <c r="L2305" t="n">
        <v>303</v>
      </c>
      <c r="M2305" t="n">
        <v>0</v>
      </c>
      <c r="N2305" t="n">
        <v>0</v>
      </c>
    </row>
    <row r="2306" spans="1:19">
      <c r="A2306" s="1" t="n">
        <v>38837</v>
      </c>
      <c r="B2306" t="s">
        <v>380</v>
      </c>
      <c r="C2306" t="n">
        <v>2</v>
      </c>
      <c r="D2306" t="s">
        <v>420</v>
      </c>
      <c r="E2306" t="s">
        <v>239</v>
      </c>
      <c r="F2306" t="s">
        <v>229</v>
      </c>
      <c r="G2306" t="s">
        <v>230</v>
      </c>
      <c r="H2306" t="s">
        <v>231</v>
      </c>
      <c r="I2306" t="s">
        <v>232</v>
      </c>
      <c r="J2306" t="s">
        <v>248</v>
      </c>
      <c r="K2306" t="s">
        <v>249</v>
      </c>
      <c r="L2306" t="n">
        <v>304</v>
      </c>
      <c r="M2306" t="n">
        <v>0</v>
      </c>
      <c r="N2306" t="n">
        <v>0</v>
      </c>
    </row>
    <row r="2307" spans="1:19">
      <c r="A2307" s="1" t="n">
        <v>38837</v>
      </c>
      <c r="B2307" t="s">
        <v>379</v>
      </c>
      <c r="C2307" t="n">
        <v>3</v>
      </c>
      <c r="D2307" t="s">
        <v>228</v>
      </c>
      <c r="E2307" t="s">
        <v>36</v>
      </c>
      <c r="F2307" t="s">
        <v>229</v>
      </c>
      <c r="G2307" t="s">
        <v>230</v>
      </c>
      <c r="H2307" t="s">
        <v>231</v>
      </c>
      <c r="I2307" t="s">
        <v>232</v>
      </c>
      <c r="J2307" t="s">
        <v>369</v>
      </c>
      <c r="K2307" t="s">
        <v>344</v>
      </c>
      <c r="L2307" t="n">
        <v>379</v>
      </c>
      <c r="M2307" t="n">
        <v>0.63</v>
      </c>
      <c r="N2307" t="n">
        <v>28.9</v>
      </c>
      <c r="O2307" t="s">
        <v>379</v>
      </c>
      <c r="P2307" t="s">
        <v>270</v>
      </c>
      <c r="Q2307" t="s">
        <v>237</v>
      </c>
      <c r="R2307" t="s">
        <v>231</v>
      </c>
      <c r="S2307" t="s">
        <v>232</v>
      </c>
    </row>
    <row r="2308" spans="1:19">
      <c r="A2308" s="1" t="n">
        <v>38837</v>
      </c>
      <c r="B2308" t="s">
        <v>379</v>
      </c>
      <c r="C2308" t="n">
        <v>5</v>
      </c>
      <c r="D2308" t="s">
        <v>228</v>
      </c>
      <c r="E2308" t="s">
        <v>36</v>
      </c>
      <c r="F2308" t="s">
        <v>229</v>
      </c>
      <c r="G2308" t="s">
        <v>230</v>
      </c>
      <c r="H2308" t="s">
        <v>231</v>
      </c>
      <c r="I2308" t="s">
        <v>232</v>
      </c>
      <c r="J2308" t="s">
        <v>369</v>
      </c>
      <c r="K2308" t="s">
        <v>344</v>
      </c>
      <c r="L2308" t="n">
        <v>453</v>
      </c>
      <c r="M2308" t="n">
        <v>0.37</v>
      </c>
      <c r="N2308" t="n">
        <v>30.1</v>
      </c>
      <c r="O2308" t="s">
        <v>379</v>
      </c>
      <c r="P2308" t="s">
        <v>270</v>
      </c>
      <c r="Q2308" t="s">
        <v>237</v>
      </c>
      <c r="R2308" t="s">
        <v>231</v>
      </c>
      <c r="S2308" t="s">
        <v>232</v>
      </c>
    </row>
    <row r="2309" spans="1:19">
      <c r="A2309" s="1" t="n">
        <v>38837</v>
      </c>
      <c r="B2309" t="s">
        <v>379</v>
      </c>
      <c r="C2309" t="n">
        <v>2</v>
      </c>
      <c r="D2309" t="s">
        <v>228</v>
      </c>
      <c r="E2309" t="s">
        <v>36</v>
      </c>
      <c r="F2309" t="s">
        <v>229</v>
      </c>
      <c r="G2309" t="s">
        <v>230</v>
      </c>
      <c r="H2309" t="s">
        <v>231</v>
      </c>
      <c r="I2309" t="s">
        <v>232</v>
      </c>
      <c r="J2309" t="s">
        <v>292</v>
      </c>
      <c r="K2309" t="s">
        <v>293</v>
      </c>
      <c r="L2309" t="n">
        <v>373</v>
      </c>
      <c r="M2309" t="n">
        <v>0.08</v>
      </c>
      <c r="N2309" t="n">
        <v>37.7</v>
      </c>
      <c r="O2309" t="s">
        <v>379</v>
      </c>
      <c r="P2309" t="s">
        <v>270</v>
      </c>
      <c r="Q2309" t="s">
        <v>237</v>
      </c>
      <c r="R2309" t="s">
        <v>231</v>
      </c>
      <c r="S2309" t="s">
        <v>232</v>
      </c>
    </row>
    <row r="2310" spans="1:19">
      <c r="A2310" s="1" t="n">
        <v>38837</v>
      </c>
      <c r="B2310" t="s">
        <v>379</v>
      </c>
      <c r="C2310" t="n">
        <v>6</v>
      </c>
      <c r="D2310" t="s">
        <v>228</v>
      </c>
      <c r="E2310" t="s">
        <v>36</v>
      </c>
      <c r="F2310" t="s">
        <v>229</v>
      </c>
      <c r="G2310" t="s">
        <v>230</v>
      </c>
      <c r="H2310" t="s">
        <v>231</v>
      </c>
      <c r="I2310" t="s">
        <v>232</v>
      </c>
      <c r="J2310" t="s">
        <v>292</v>
      </c>
      <c r="K2310" t="s">
        <v>293</v>
      </c>
      <c r="L2310" t="n">
        <v>247</v>
      </c>
      <c r="M2310" t="n">
        <v>0.07000000000000001</v>
      </c>
      <c r="N2310" t="n">
        <v>37.1</v>
      </c>
      <c r="O2310" t="s">
        <v>379</v>
      </c>
      <c r="P2310" t="s">
        <v>270</v>
      </c>
      <c r="Q2310" t="s">
        <v>237</v>
      </c>
      <c r="R2310" t="s">
        <v>231</v>
      </c>
      <c r="S2310" t="s">
        <v>232</v>
      </c>
    </row>
    <row r="2311" spans="1:19">
      <c r="A2311" s="1" t="n">
        <v>38837</v>
      </c>
      <c r="B2311" t="s">
        <v>379</v>
      </c>
      <c r="C2311" t="n">
        <v>1</v>
      </c>
      <c r="D2311" t="s">
        <v>228</v>
      </c>
      <c r="E2311" t="s">
        <v>36</v>
      </c>
      <c r="F2311" t="s">
        <v>229</v>
      </c>
      <c r="G2311" t="s">
        <v>230</v>
      </c>
      <c r="H2311" t="s">
        <v>231</v>
      </c>
      <c r="I2311" t="s">
        <v>232</v>
      </c>
      <c r="J2311" t="s">
        <v>233</v>
      </c>
      <c r="K2311" t="s">
        <v>234</v>
      </c>
      <c r="L2311" t="n">
        <v>348</v>
      </c>
      <c r="M2311" t="n">
        <v>0.24</v>
      </c>
      <c r="N2311" t="n">
        <v>20.1</v>
      </c>
      <c r="O2311" t="s">
        <v>379</v>
      </c>
      <c r="P2311" t="s">
        <v>270</v>
      </c>
      <c r="Q2311" t="s">
        <v>237</v>
      </c>
      <c r="R2311" t="s">
        <v>231</v>
      </c>
      <c r="S2311" t="s">
        <v>232</v>
      </c>
    </row>
    <row r="2312" spans="1:19">
      <c r="A2312" s="1" t="n">
        <v>38837</v>
      </c>
      <c r="B2312" t="s">
        <v>379</v>
      </c>
      <c r="C2312" t="n">
        <v>7</v>
      </c>
      <c r="D2312" t="s">
        <v>228</v>
      </c>
      <c r="E2312" t="s">
        <v>36</v>
      </c>
      <c r="F2312" t="s">
        <v>229</v>
      </c>
      <c r="G2312" t="s">
        <v>230</v>
      </c>
      <c r="H2312" t="s">
        <v>231</v>
      </c>
      <c r="I2312" t="s">
        <v>232</v>
      </c>
      <c r="J2312" t="s">
        <v>233</v>
      </c>
      <c r="K2312" t="s">
        <v>234</v>
      </c>
      <c r="L2312" t="n">
        <v>167</v>
      </c>
      <c r="M2312" t="n">
        <v>0.23</v>
      </c>
      <c r="N2312" t="n">
        <v>20</v>
      </c>
      <c r="O2312" t="s">
        <v>379</v>
      </c>
      <c r="P2312" t="s">
        <v>270</v>
      </c>
      <c r="Q2312" t="s">
        <v>237</v>
      </c>
      <c r="R2312" t="s">
        <v>231</v>
      </c>
      <c r="S2312" t="s">
        <v>232</v>
      </c>
    </row>
    <row r="2313" spans="1:19">
      <c r="A2313" s="1" t="n">
        <v>38837</v>
      </c>
      <c r="B2313" t="s">
        <v>379</v>
      </c>
      <c r="C2313" t="n">
        <v>4</v>
      </c>
      <c r="D2313" t="s">
        <v>228</v>
      </c>
      <c r="E2313" t="s">
        <v>36</v>
      </c>
      <c r="F2313" t="s">
        <v>229</v>
      </c>
      <c r="G2313" t="s">
        <v>230</v>
      </c>
      <c r="H2313" t="s">
        <v>231</v>
      </c>
      <c r="I2313" t="s">
        <v>232</v>
      </c>
      <c r="J2313" t="s">
        <v>279</v>
      </c>
      <c r="K2313" t="s">
        <v>280</v>
      </c>
      <c r="L2313" t="n">
        <v>743</v>
      </c>
      <c r="M2313" t="n">
        <v>1.18</v>
      </c>
      <c r="N2313" t="n">
        <v>39.3</v>
      </c>
      <c r="O2313" t="s">
        <v>379</v>
      </c>
      <c r="P2313" t="s">
        <v>270</v>
      </c>
      <c r="Q2313" t="s">
        <v>237</v>
      </c>
      <c r="R2313" t="s">
        <v>231</v>
      </c>
      <c r="S2313" t="s">
        <v>232</v>
      </c>
    </row>
    <row r="2314" spans="1:19">
      <c r="A2314" s="1" t="n">
        <v>38868</v>
      </c>
      <c r="B2314" t="s">
        <v>376</v>
      </c>
      <c r="C2314" t="n">
        <v>65</v>
      </c>
      <c r="D2314" t="s">
        <v>228</v>
      </c>
      <c r="E2314" t="s">
        <v>36</v>
      </c>
      <c r="F2314" t="s">
        <v>229</v>
      </c>
      <c r="G2314" t="s">
        <v>230</v>
      </c>
      <c r="H2314" t="s">
        <v>231</v>
      </c>
      <c r="I2314" t="s">
        <v>232</v>
      </c>
      <c r="J2314" t="s">
        <v>267</v>
      </c>
      <c r="K2314" t="s">
        <v>268</v>
      </c>
      <c r="L2314" t="n">
        <v>210</v>
      </c>
      <c r="M2314" t="n">
        <v>0.03</v>
      </c>
      <c r="N2314" t="n">
        <v>16.1</v>
      </c>
      <c r="O2314" t="s">
        <v>376</v>
      </c>
      <c r="P2314" t="s">
        <v>419</v>
      </c>
      <c r="Q2314" t="s">
        <v>237</v>
      </c>
      <c r="R2314" t="s">
        <v>231</v>
      </c>
      <c r="S2314" t="s">
        <v>232</v>
      </c>
    </row>
    <row r="2315" spans="1:19">
      <c r="A2315" s="1" t="n">
        <v>38868</v>
      </c>
      <c r="B2315" t="s">
        <v>376</v>
      </c>
      <c r="C2315" t="n">
        <v>5</v>
      </c>
      <c r="D2315" t="s">
        <v>228</v>
      </c>
      <c r="E2315" t="s">
        <v>36</v>
      </c>
      <c r="F2315" t="s">
        <v>229</v>
      </c>
      <c r="G2315" t="s">
        <v>230</v>
      </c>
      <c r="H2315" t="s">
        <v>231</v>
      </c>
      <c r="I2315" t="s">
        <v>232</v>
      </c>
      <c r="J2315" t="s">
        <v>354</v>
      </c>
      <c r="K2315" t="s">
        <v>348</v>
      </c>
      <c r="L2315" t="n">
        <v>252</v>
      </c>
      <c r="M2315" t="n">
        <v>0.05</v>
      </c>
      <c r="N2315" t="n">
        <v>41.5</v>
      </c>
      <c r="O2315" t="s">
        <v>376</v>
      </c>
      <c r="P2315" t="s">
        <v>419</v>
      </c>
      <c r="Q2315" t="s">
        <v>237</v>
      </c>
      <c r="R2315" t="s">
        <v>231</v>
      </c>
      <c r="S2315" t="s">
        <v>232</v>
      </c>
    </row>
    <row r="2316" spans="1:19">
      <c r="A2316" s="1" t="n">
        <v>38868</v>
      </c>
      <c r="B2316" t="s">
        <v>376</v>
      </c>
      <c r="C2316" t="n">
        <v>6</v>
      </c>
      <c r="D2316" t="s">
        <v>228</v>
      </c>
      <c r="E2316" t="s">
        <v>36</v>
      </c>
      <c r="F2316" t="s">
        <v>229</v>
      </c>
      <c r="G2316" t="s">
        <v>230</v>
      </c>
      <c r="H2316" t="s">
        <v>231</v>
      </c>
      <c r="I2316" t="s">
        <v>232</v>
      </c>
      <c r="J2316" t="s">
        <v>318</v>
      </c>
      <c r="K2316" t="s">
        <v>319</v>
      </c>
      <c r="L2316" t="n">
        <v>434</v>
      </c>
      <c r="M2316" t="n">
        <v>0.07000000000000001</v>
      </c>
      <c r="N2316" t="n">
        <v>36.5</v>
      </c>
      <c r="O2316" t="s">
        <v>376</v>
      </c>
      <c r="P2316" t="s">
        <v>419</v>
      </c>
      <c r="Q2316" t="s">
        <v>237</v>
      </c>
      <c r="R2316" t="s">
        <v>231</v>
      </c>
      <c r="S2316" t="s">
        <v>232</v>
      </c>
    </row>
    <row r="2317" spans="1:19">
      <c r="A2317" s="1" t="n">
        <v>38868</v>
      </c>
      <c r="B2317" t="s">
        <v>376</v>
      </c>
      <c r="C2317" t="n">
        <v>7</v>
      </c>
      <c r="D2317" t="s">
        <v>228</v>
      </c>
      <c r="E2317" t="s">
        <v>36</v>
      </c>
      <c r="F2317" t="s">
        <v>229</v>
      </c>
      <c r="G2317" t="s">
        <v>230</v>
      </c>
      <c r="H2317" t="s">
        <v>231</v>
      </c>
      <c r="I2317" t="s">
        <v>232</v>
      </c>
      <c r="J2317" t="s">
        <v>318</v>
      </c>
      <c r="K2317" t="s">
        <v>319</v>
      </c>
      <c r="L2317" t="n">
        <v>191</v>
      </c>
      <c r="M2317" t="n">
        <v>0.06</v>
      </c>
      <c r="N2317" t="n">
        <v>36.7</v>
      </c>
      <c r="O2317" t="s">
        <v>376</v>
      </c>
      <c r="P2317" t="s">
        <v>419</v>
      </c>
      <c r="Q2317" t="s">
        <v>237</v>
      </c>
      <c r="R2317" t="s">
        <v>231</v>
      </c>
      <c r="S2317" t="s">
        <v>232</v>
      </c>
    </row>
    <row r="2318" spans="1:19">
      <c r="A2318" s="1" t="n">
        <v>38868</v>
      </c>
      <c r="B2318" t="s">
        <v>376</v>
      </c>
      <c r="C2318" t="n">
        <v>8</v>
      </c>
      <c r="D2318" t="s">
        <v>228</v>
      </c>
      <c r="E2318" t="s">
        <v>36</v>
      </c>
      <c r="F2318" t="s">
        <v>229</v>
      </c>
      <c r="G2318" t="s">
        <v>230</v>
      </c>
      <c r="H2318" t="s">
        <v>231</v>
      </c>
      <c r="I2318" t="s">
        <v>232</v>
      </c>
      <c r="J2318" t="s">
        <v>318</v>
      </c>
      <c r="K2318" t="s">
        <v>319</v>
      </c>
      <c r="L2318" t="n">
        <v>294</v>
      </c>
      <c r="M2318" t="n">
        <v>0.02</v>
      </c>
      <c r="N2318" t="n">
        <v>40.9</v>
      </c>
      <c r="O2318" t="s">
        <v>376</v>
      </c>
      <c r="P2318" t="s">
        <v>419</v>
      </c>
      <c r="Q2318" t="s">
        <v>237</v>
      </c>
      <c r="R2318" t="s">
        <v>231</v>
      </c>
      <c r="S2318" t="s">
        <v>232</v>
      </c>
    </row>
    <row r="2319" spans="1:19">
      <c r="A2319" s="1" t="n">
        <v>38868</v>
      </c>
      <c r="B2319" t="s">
        <v>423</v>
      </c>
      <c r="C2319" t="n">
        <v>2</v>
      </c>
      <c r="D2319" t="s">
        <v>424</v>
      </c>
      <c r="E2319" t="s">
        <v>38</v>
      </c>
      <c r="F2319" t="s">
        <v>229</v>
      </c>
      <c r="G2319" t="s">
        <v>230</v>
      </c>
      <c r="H2319" t="s">
        <v>231</v>
      </c>
      <c r="I2319" t="s">
        <v>232</v>
      </c>
      <c r="J2319" t="s">
        <v>425</v>
      </c>
      <c r="K2319" t="s">
        <v>426</v>
      </c>
      <c r="L2319" t="n">
        <v>90</v>
      </c>
      <c r="M2319" t="n">
        <v>0</v>
      </c>
      <c r="N2319" t="n">
        <v>0</v>
      </c>
      <c r="O2319" t="s">
        <v>427</v>
      </c>
      <c r="P2319" t="s">
        <v>428</v>
      </c>
      <c r="Q2319" t="s">
        <v>237</v>
      </c>
      <c r="R2319" t="s">
        <v>231</v>
      </c>
      <c r="S2319" t="s">
        <v>232</v>
      </c>
    </row>
    <row r="2320" spans="1:19">
      <c r="A2320" s="1" t="n">
        <v>38868</v>
      </c>
      <c r="B2320" t="s">
        <v>408</v>
      </c>
      <c r="C2320" t="n">
        <v>1</v>
      </c>
      <c r="D2320" t="s">
        <v>409</v>
      </c>
      <c r="E2320" t="s">
        <v>410</v>
      </c>
      <c r="F2320" t="s">
        <v>413</v>
      </c>
      <c r="G2320" t="s">
        <v>414</v>
      </c>
      <c r="H2320" t="s">
        <v>231</v>
      </c>
      <c r="I2320" t="s">
        <v>232</v>
      </c>
      <c r="J2320" t="s">
        <v>400</v>
      </c>
      <c r="K2320" t="s">
        <v>401</v>
      </c>
      <c r="L2320" t="n">
        <v>11</v>
      </c>
      <c r="M2320" t="n">
        <v>0</v>
      </c>
      <c r="N2320" t="n">
        <v>0</v>
      </c>
    </row>
    <row r="2321" spans="1:19">
      <c r="A2321" s="1" t="n">
        <v>38868</v>
      </c>
      <c r="B2321" t="s">
        <v>379</v>
      </c>
      <c r="C2321" t="n">
        <v>6</v>
      </c>
      <c r="D2321" t="s">
        <v>228</v>
      </c>
      <c r="E2321" t="s">
        <v>36</v>
      </c>
      <c r="F2321" t="s">
        <v>229</v>
      </c>
      <c r="G2321" t="s">
        <v>230</v>
      </c>
      <c r="H2321" t="s">
        <v>231</v>
      </c>
      <c r="I2321" t="s">
        <v>232</v>
      </c>
      <c r="J2321" t="s">
        <v>292</v>
      </c>
      <c r="K2321" t="s">
        <v>293</v>
      </c>
      <c r="L2321" t="n">
        <v>301</v>
      </c>
      <c r="M2321" t="n">
        <v>0.08</v>
      </c>
      <c r="N2321" t="n">
        <v>38.1</v>
      </c>
      <c r="O2321" t="s">
        <v>379</v>
      </c>
      <c r="P2321" t="s">
        <v>270</v>
      </c>
      <c r="Q2321" t="s">
        <v>237</v>
      </c>
      <c r="R2321" t="s">
        <v>231</v>
      </c>
      <c r="S2321" t="s">
        <v>232</v>
      </c>
    </row>
    <row r="2322" spans="1:19">
      <c r="A2322" s="1" t="n">
        <v>38868</v>
      </c>
      <c r="B2322" t="s">
        <v>379</v>
      </c>
      <c r="C2322" t="n">
        <v>1</v>
      </c>
      <c r="D2322" t="s">
        <v>228</v>
      </c>
      <c r="E2322" t="s">
        <v>36</v>
      </c>
      <c r="F2322" t="s">
        <v>229</v>
      </c>
      <c r="G2322" t="s">
        <v>230</v>
      </c>
      <c r="H2322" t="s">
        <v>231</v>
      </c>
      <c r="I2322" t="s">
        <v>232</v>
      </c>
      <c r="J2322" t="s">
        <v>233</v>
      </c>
      <c r="K2322" t="s">
        <v>234</v>
      </c>
      <c r="L2322" t="n">
        <v>135</v>
      </c>
      <c r="M2322" t="n">
        <v>0.23</v>
      </c>
      <c r="N2322" t="n">
        <v>20</v>
      </c>
      <c r="O2322" t="s">
        <v>379</v>
      </c>
      <c r="P2322" t="s">
        <v>270</v>
      </c>
      <c r="Q2322" t="s">
        <v>237</v>
      </c>
      <c r="R2322" t="s">
        <v>231</v>
      </c>
      <c r="S2322" t="s">
        <v>232</v>
      </c>
    </row>
    <row r="2323" spans="1:19">
      <c r="A2323" s="1" t="n">
        <v>38868</v>
      </c>
      <c r="B2323" t="s">
        <v>379</v>
      </c>
      <c r="C2323" t="n">
        <v>5</v>
      </c>
      <c r="D2323" t="s">
        <v>228</v>
      </c>
      <c r="E2323" t="s">
        <v>36</v>
      </c>
      <c r="F2323" t="s">
        <v>229</v>
      </c>
      <c r="G2323" t="s">
        <v>230</v>
      </c>
      <c r="H2323" t="s">
        <v>231</v>
      </c>
      <c r="I2323" t="s">
        <v>232</v>
      </c>
      <c r="J2323" t="s">
        <v>233</v>
      </c>
      <c r="K2323" t="s">
        <v>234</v>
      </c>
      <c r="L2323" t="n">
        <v>337</v>
      </c>
      <c r="M2323" t="n">
        <v>0.23</v>
      </c>
      <c r="N2323" t="n">
        <v>21.4</v>
      </c>
      <c r="O2323" t="s">
        <v>379</v>
      </c>
      <c r="P2323" t="s">
        <v>270</v>
      </c>
      <c r="Q2323" t="s">
        <v>237</v>
      </c>
      <c r="R2323" t="s">
        <v>231</v>
      </c>
      <c r="S2323" t="s">
        <v>232</v>
      </c>
    </row>
    <row r="2324" spans="1:19">
      <c r="A2324" s="1" t="n">
        <v>38868</v>
      </c>
      <c r="B2324" t="s">
        <v>379</v>
      </c>
      <c r="C2324" t="n">
        <v>3</v>
      </c>
      <c r="D2324" t="s">
        <v>228</v>
      </c>
      <c r="E2324" t="s">
        <v>36</v>
      </c>
      <c r="F2324" t="s">
        <v>229</v>
      </c>
      <c r="G2324" t="s">
        <v>230</v>
      </c>
      <c r="H2324" t="s">
        <v>231</v>
      </c>
      <c r="I2324" t="s">
        <v>232</v>
      </c>
      <c r="J2324" t="s">
        <v>400</v>
      </c>
      <c r="K2324" t="s">
        <v>401</v>
      </c>
      <c r="L2324" t="n">
        <v>956</v>
      </c>
      <c r="M2324" t="n">
        <v>0.1</v>
      </c>
      <c r="N2324" t="n">
        <v>38.8</v>
      </c>
      <c r="O2324" t="s">
        <v>379</v>
      </c>
      <c r="P2324" t="s">
        <v>270</v>
      </c>
      <c r="Q2324" t="s">
        <v>237</v>
      </c>
      <c r="R2324" t="s">
        <v>231</v>
      </c>
      <c r="S2324" t="s">
        <v>232</v>
      </c>
    </row>
    <row r="2325" spans="1:19">
      <c r="A2325" s="1" t="n">
        <v>38868</v>
      </c>
      <c r="B2325" t="s">
        <v>379</v>
      </c>
      <c r="C2325" t="n">
        <v>4</v>
      </c>
      <c r="D2325" t="s">
        <v>228</v>
      </c>
      <c r="E2325" t="s">
        <v>36</v>
      </c>
      <c r="F2325" t="s">
        <v>229</v>
      </c>
      <c r="G2325" t="s">
        <v>230</v>
      </c>
      <c r="H2325" t="s">
        <v>231</v>
      </c>
      <c r="I2325" t="s">
        <v>232</v>
      </c>
      <c r="J2325" t="s">
        <v>279</v>
      </c>
      <c r="K2325" t="s">
        <v>280</v>
      </c>
      <c r="L2325" t="n">
        <v>1000</v>
      </c>
      <c r="M2325" t="n">
        <v>1.11</v>
      </c>
      <c r="N2325" t="n">
        <v>39</v>
      </c>
      <c r="O2325" t="s">
        <v>379</v>
      </c>
      <c r="P2325" t="s">
        <v>270</v>
      </c>
      <c r="Q2325" t="s">
        <v>237</v>
      </c>
      <c r="R2325" t="s">
        <v>231</v>
      </c>
      <c r="S2325" t="s">
        <v>232</v>
      </c>
    </row>
    <row r="2326" spans="1:19">
      <c r="A2326" s="1" t="n">
        <v>38868</v>
      </c>
      <c r="B2326" t="s">
        <v>379</v>
      </c>
      <c r="C2326" t="n">
        <v>2</v>
      </c>
      <c r="D2326" t="s">
        <v>228</v>
      </c>
      <c r="E2326" t="s">
        <v>36</v>
      </c>
      <c r="F2326" t="s">
        <v>229</v>
      </c>
      <c r="G2326" t="s">
        <v>230</v>
      </c>
      <c r="H2326" t="s">
        <v>231</v>
      </c>
      <c r="I2326" t="s">
        <v>232</v>
      </c>
      <c r="J2326" t="s">
        <v>292</v>
      </c>
      <c r="K2326" t="s">
        <v>293</v>
      </c>
      <c r="L2326" t="n">
        <v>128</v>
      </c>
      <c r="M2326" t="n">
        <v>0.07000000000000001</v>
      </c>
      <c r="N2326" t="n">
        <v>37.1</v>
      </c>
      <c r="O2326" t="s">
        <v>379</v>
      </c>
      <c r="P2326" t="s">
        <v>270</v>
      </c>
      <c r="Q2326" t="s">
        <v>237</v>
      </c>
      <c r="R2326" t="s">
        <v>231</v>
      </c>
      <c r="S2326" t="s">
        <v>232</v>
      </c>
    </row>
    <row r="2327" spans="1:19">
      <c r="A2327" s="1" t="n">
        <v>38898</v>
      </c>
      <c r="B2327" t="s">
        <v>376</v>
      </c>
      <c r="C2327" t="n">
        <v>165</v>
      </c>
      <c r="D2327" t="s">
        <v>228</v>
      </c>
      <c r="E2327" t="s">
        <v>36</v>
      </c>
      <c r="F2327" t="s">
        <v>229</v>
      </c>
      <c r="G2327" t="s">
        <v>230</v>
      </c>
      <c r="H2327" t="s">
        <v>231</v>
      </c>
      <c r="I2327" t="s">
        <v>232</v>
      </c>
      <c r="J2327" t="s">
        <v>318</v>
      </c>
      <c r="K2327" t="s">
        <v>319</v>
      </c>
      <c r="L2327" t="n">
        <v>288</v>
      </c>
      <c r="M2327" t="n">
        <v>0.07000000000000001</v>
      </c>
      <c r="N2327" t="n">
        <v>36.2</v>
      </c>
      <c r="O2327" t="s">
        <v>376</v>
      </c>
      <c r="P2327" t="s">
        <v>419</v>
      </c>
      <c r="Q2327" t="s">
        <v>237</v>
      </c>
      <c r="R2327" t="s">
        <v>231</v>
      </c>
      <c r="S2327" t="s">
        <v>232</v>
      </c>
    </row>
    <row r="2328" spans="1:19">
      <c r="A2328" s="1" t="n">
        <v>38898</v>
      </c>
      <c r="B2328" t="s">
        <v>376</v>
      </c>
      <c r="C2328" t="n">
        <v>166</v>
      </c>
      <c r="D2328" t="s">
        <v>228</v>
      </c>
      <c r="E2328" t="s">
        <v>36</v>
      </c>
      <c r="F2328" t="s">
        <v>229</v>
      </c>
      <c r="G2328" t="s">
        <v>230</v>
      </c>
      <c r="H2328" t="s">
        <v>231</v>
      </c>
      <c r="I2328" t="s">
        <v>232</v>
      </c>
      <c r="J2328" t="s">
        <v>318</v>
      </c>
      <c r="K2328" t="s">
        <v>319</v>
      </c>
      <c r="L2328" t="n">
        <v>326</v>
      </c>
      <c r="M2328" t="n">
        <v>0.02</v>
      </c>
      <c r="N2328" t="n">
        <v>40.7</v>
      </c>
      <c r="O2328" t="s">
        <v>376</v>
      </c>
      <c r="P2328" t="s">
        <v>419</v>
      </c>
      <c r="Q2328" t="s">
        <v>237</v>
      </c>
      <c r="R2328" t="s">
        <v>231</v>
      </c>
      <c r="S2328" t="s">
        <v>232</v>
      </c>
    </row>
    <row r="2329" spans="1:19">
      <c r="A2329" s="1" t="n">
        <v>38898</v>
      </c>
      <c r="B2329" t="s">
        <v>376</v>
      </c>
      <c r="C2329" t="n">
        <v>167</v>
      </c>
      <c r="D2329" t="s">
        <v>228</v>
      </c>
      <c r="E2329" t="s">
        <v>36</v>
      </c>
      <c r="F2329" t="s">
        <v>229</v>
      </c>
      <c r="G2329" t="s">
        <v>230</v>
      </c>
      <c r="H2329" t="s">
        <v>231</v>
      </c>
      <c r="I2329" t="s">
        <v>232</v>
      </c>
      <c r="J2329" t="s">
        <v>318</v>
      </c>
      <c r="K2329" t="s">
        <v>319</v>
      </c>
      <c r="L2329" t="n">
        <v>354</v>
      </c>
      <c r="M2329" t="n">
        <v>0.06</v>
      </c>
      <c r="N2329" t="n">
        <v>36.4</v>
      </c>
      <c r="O2329" t="s">
        <v>376</v>
      </c>
      <c r="P2329" t="s">
        <v>419</v>
      </c>
      <c r="Q2329" t="s">
        <v>237</v>
      </c>
      <c r="R2329" t="s">
        <v>231</v>
      </c>
      <c r="S2329" t="s">
        <v>232</v>
      </c>
    </row>
    <row r="2330" spans="1:19">
      <c r="A2330" s="1" t="n">
        <v>38898</v>
      </c>
      <c r="B2330" t="s">
        <v>376</v>
      </c>
      <c r="C2330" t="n">
        <v>168</v>
      </c>
      <c r="D2330" t="s">
        <v>228</v>
      </c>
      <c r="E2330" t="s">
        <v>36</v>
      </c>
      <c r="F2330" t="s">
        <v>229</v>
      </c>
      <c r="G2330" t="s">
        <v>230</v>
      </c>
      <c r="H2330" t="s">
        <v>231</v>
      </c>
      <c r="I2330" t="s">
        <v>232</v>
      </c>
      <c r="J2330" t="s">
        <v>318</v>
      </c>
      <c r="K2330" t="s">
        <v>319</v>
      </c>
      <c r="L2330" t="n">
        <v>360</v>
      </c>
      <c r="M2330" t="n">
        <v>0.06</v>
      </c>
      <c r="N2330" t="n">
        <v>36.6</v>
      </c>
      <c r="O2330" t="s">
        <v>376</v>
      </c>
      <c r="P2330" t="s">
        <v>419</v>
      </c>
      <c r="Q2330" t="s">
        <v>237</v>
      </c>
      <c r="R2330" t="s">
        <v>231</v>
      </c>
      <c r="S2330" t="s">
        <v>232</v>
      </c>
    </row>
    <row r="2331" spans="1:19">
      <c r="A2331" s="1" t="n">
        <v>38898</v>
      </c>
      <c r="B2331" t="s">
        <v>376</v>
      </c>
      <c r="C2331" t="n">
        <v>169</v>
      </c>
      <c r="D2331" t="s">
        <v>228</v>
      </c>
      <c r="E2331" t="s">
        <v>36</v>
      </c>
      <c r="F2331" t="s">
        <v>229</v>
      </c>
      <c r="G2331" t="s">
        <v>230</v>
      </c>
      <c r="H2331" t="s">
        <v>231</v>
      </c>
      <c r="I2331" t="s">
        <v>232</v>
      </c>
      <c r="J2331" t="s">
        <v>318</v>
      </c>
      <c r="K2331" t="s">
        <v>319</v>
      </c>
      <c r="L2331" t="n">
        <v>416</v>
      </c>
      <c r="M2331" t="n">
        <v>0.08</v>
      </c>
      <c r="N2331" t="n">
        <v>35.9</v>
      </c>
      <c r="O2331" t="s">
        <v>376</v>
      </c>
      <c r="P2331" t="s">
        <v>419</v>
      </c>
      <c r="Q2331" t="s">
        <v>237</v>
      </c>
      <c r="R2331" t="s">
        <v>231</v>
      </c>
      <c r="S2331" t="s">
        <v>232</v>
      </c>
    </row>
    <row r="2332" spans="1:19">
      <c r="A2332" s="1" t="n">
        <v>38898</v>
      </c>
      <c r="B2332" t="s">
        <v>376</v>
      </c>
      <c r="C2332" t="n">
        <v>189</v>
      </c>
      <c r="D2332" t="s">
        <v>392</v>
      </c>
      <c r="E2332" t="s">
        <v>393</v>
      </c>
      <c r="F2332" t="s">
        <v>229</v>
      </c>
      <c r="G2332" t="s">
        <v>230</v>
      </c>
      <c r="H2332" t="s">
        <v>231</v>
      </c>
      <c r="I2332" t="s">
        <v>232</v>
      </c>
      <c r="K2332" t="s">
        <v>404</v>
      </c>
      <c r="L2332" t="n">
        <v>142</v>
      </c>
      <c r="M2332" t="n">
        <v>0</v>
      </c>
      <c r="N2332" t="n">
        <v>0</v>
      </c>
      <c r="O2332" t="s">
        <v>376</v>
      </c>
      <c r="P2332" t="s">
        <v>236</v>
      </c>
      <c r="Q2332" t="s">
        <v>237</v>
      </c>
      <c r="R2332" t="s">
        <v>231</v>
      </c>
      <c r="S2332" t="s">
        <v>232</v>
      </c>
    </row>
    <row r="2333" spans="1:19">
      <c r="A2333" s="1" t="n">
        <v>38898</v>
      </c>
      <c r="B2333" t="s">
        <v>376</v>
      </c>
      <c r="C2333" t="n">
        <v>192</v>
      </c>
      <c r="D2333" t="s">
        <v>424</v>
      </c>
      <c r="E2333" t="s">
        <v>38</v>
      </c>
      <c r="F2333" t="s">
        <v>229</v>
      </c>
      <c r="G2333" t="s">
        <v>230</v>
      </c>
      <c r="H2333" t="s">
        <v>231</v>
      </c>
      <c r="I2333" t="s">
        <v>232</v>
      </c>
      <c r="J2333" t="s">
        <v>302</v>
      </c>
      <c r="K2333" t="s">
        <v>303</v>
      </c>
      <c r="L2333" t="n">
        <v>25</v>
      </c>
      <c r="M2333" t="n">
        <v>0</v>
      </c>
      <c r="N2333" t="n">
        <v>0</v>
      </c>
      <c r="O2333" t="s">
        <v>376</v>
      </c>
      <c r="P2333" t="s">
        <v>236</v>
      </c>
      <c r="Q2333" t="s">
        <v>237</v>
      </c>
      <c r="R2333" t="s">
        <v>231</v>
      </c>
      <c r="S2333" t="s">
        <v>232</v>
      </c>
    </row>
    <row r="2334" spans="1:19">
      <c r="A2334" s="1" t="n">
        <v>38898</v>
      </c>
      <c r="B2334" t="s">
        <v>376</v>
      </c>
      <c r="C2334" t="n">
        <v>193</v>
      </c>
      <c r="D2334" t="s">
        <v>424</v>
      </c>
      <c r="E2334" t="s">
        <v>38</v>
      </c>
      <c r="F2334" t="s">
        <v>229</v>
      </c>
      <c r="G2334" t="s">
        <v>230</v>
      </c>
      <c r="H2334" t="s">
        <v>231</v>
      </c>
      <c r="I2334" t="s">
        <v>232</v>
      </c>
      <c r="J2334" t="s">
        <v>302</v>
      </c>
      <c r="K2334" t="s">
        <v>303</v>
      </c>
      <c r="L2334" t="n">
        <v>58</v>
      </c>
      <c r="M2334" t="n">
        <v>0</v>
      </c>
      <c r="N2334" t="n">
        <v>0</v>
      </c>
      <c r="O2334" t="s">
        <v>376</v>
      </c>
      <c r="P2334" t="s">
        <v>236</v>
      </c>
      <c r="Q2334" t="s">
        <v>237</v>
      </c>
      <c r="R2334" t="s">
        <v>231</v>
      </c>
      <c r="S2334" t="s">
        <v>232</v>
      </c>
    </row>
    <row r="2335" spans="1:19">
      <c r="A2335" s="1" t="n">
        <v>38898</v>
      </c>
      <c r="B2335" t="s">
        <v>376</v>
      </c>
      <c r="C2335" t="n">
        <v>109</v>
      </c>
      <c r="D2335" t="s">
        <v>228</v>
      </c>
      <c r="E2335" t="s">
        <v>36</v>
      </c>
      <c r="F2335" t="s">
        <v>229</v>
      </c>
      <c r="G2335" t="s">
        <v>230</v>
      </c>
      <c r="H2335" t="s">
        <v>231</v>
      </c>
      <c r="I2335" t="s">
        <v>232</v>
      </c>
      <c r="J2335" t="s">
        <v>267</v>
      </c>
      <c r="K2335" t="s">
        <v>268</v>
      </c>
      <c r="L2335" t="n">
        <v>149</v>
      </c>
      <c r="M2335" t="n">
        <v>0.28</v>
      </c>
      <c r="N2335" t="n">
        <v>16.1</v>
      </c>
      <c r="O2335" t="s">
        <v>376</v>
      </c>
      <c r="P2335" t="s">
        <v>419</v>
      </c>
      <c r="Q2335" t="s">
        <v>237</v>
      </c>
      <c r="R2335" t="s">
        <v>231</v>
      </c>
      <c r="S2335" t="s">
        <v>232</v>
      </c>
    </row>
    <row r="2336" spans="1:19">
      <c r="A2336" s="1" t="n">
        <v>38898</v>
      </c>
      <c r="B2336" t="s">
        <v>408</v>
      </c>
      <c r="C2336" t="n">
        <v>1</v>
      </c>
      <c r="D2336" t="s">
        <v>409</v>
      </c>
      <c r="E2336" t="s">
        <v>410</v>
      </c>
      <c r="F2336" t="s">
        <v>307</v>
      </c>
      <c r="G2336" t="s">
        <v>308</v>
      </c>
      <c r="H2336" t="s">
        <v>231</v>
      </c>
      <c r="I2336" t="s">
        <v>232</v>
      </c>
      <c r="J2336" t="s">
        <v>400</v>
      </c>
      <c r="K2336" t="s">
        <v>401</v>
      </c>
      <c r="L2336" t="n">
        <v>20</v>
      </c>
      <c r="M2336" t="n">
        <v>0</v>
      </c>
      <c r="N2336" t="n">
        <v>0</v>
      </c>
    </row>
    <row r="2337" spans="1:19">
      <c r="A2337" s="1" t="n">
        <v>38898</v>
      </c>
      <c r="B2337" t="s">
        <v>408</v>
      </c>
      <c r="C2337" t="n">
        <v>2</v>
      </c>
      <c r="D2337" t="s">
        <v>409</v>
      </c>
      <c r="E2337" t="s">
        <v>410</v>
      </c>
      <c r="F2337" t="s">
        <v>411</v>
      </c>
      <c r="G2337" t="s">
        <v>412</v>
      </c>
      <c r="H2337" t="s">
        <v>231</v>
      </c>
      <c r="I2337" t="s">
        <v>232</v>
      </c>
      <c r="J2337" t="s">
        <v>400</v>
      </c>
      <c r="K2337" t="s">
        <v>401</v>
      </c>
      <c r="L2337" t="n">
        <v>14</v>
      </c>
      <c r="M2337" t="n">
        <v>0</v>
      </c>
      <c r="N2337" t="n">
        <v>0</v>
      </c>
    </row>
    <row r="2338" spans="1:19">
      <c r="A2338" s="1" t="n">
        <v>38898</v>
      </c>
      <c r="B2338" t="s">
        <v>380</v>
      </c>
      <c r="C2338" t="n">
        <v>1</v>
      </c>
      <c r="D2338" t="s">
        <v>420</v>
      </c>
      <c r="E2338" t="s">
        <v>239</v>
      </c>
      <c r="F2338" t="s">
        <v>229</v>
      </c>
      <c r="G2338" t="s">
        <v>230</v>
      </c>
      <c r="H2338" t="s">
        <v>231</v>
      </c>
      <c r="I2338" t="s">
        <v>232</v>
      </c>
      <c r="K2338" t="s">
        <v>404</v>
      </c>
      <c r="L2338" t="n">
        <v>312</v>
      </c>
      <c r="M2338" t="n">
        <v>0</v>
      </c>
      <c r="N2338" t="n">
        <v>0</v>
      </c>
    </row>
    <row r="2339" spans="1:19">
      <c r="A2339" s="1" t="n">
        <v>38898</v>
      </c>
      <c r="B2339" t="s">
        <v>432</v>
      </c>
      <c r="C2339" t="n">
        <v>8</v>
      </c>
      <c r="D2339" t="s">
        <v>424</v>
      </c>
      <c r="E2339" t="s">
        <v>38</v>
      </c>
      <c r="F2339" t="s">
        <v>229</v>
      </c>
      <c r="G2339" t="s">
        <v>230</v>
      </c>
      <c r="H2339" t="s">
        <v>231</v>
      </c>
      <c r="I2339" t="s">
        <v>232</v>
      </c>
      <c r="J2339" t="s">
        <v>302</v>
      </c>
      <c r="K2339" t="s">
        <v>303</v>
      </c>
      <c r="L2339" t="n">
        <v>58</v>
      </c>
      <c r="M2339" t="n">
        <v>0</v>
      </c>
      <c r="N2339" t="n">
        <v>0</v>
      </c>
      <c r="O2339" t="s">
        <v>376</v>
      </c>
      <c r="P2339" t="s">
        <v>236</v>
      </c>
      <c r="Q2339" t="s">
        <v>237</v>
      </c>
      <c r="R2339" t="s">
        <v>231</v>
      </c>
      <c r="S2339" t="s">
        <v>232</v>
      </c>
    </row>
    <row r="2340" spans="1:19">
      <c r="A2340" s="1" t="n">
        <v>38898</v>
      </c>
      <c r="B2340" t="s">
        <v>432</v>
      </c>
      <c r="C2340" t="n">
        <v>9</v>
      </c>
      <c r="D2340" t="s">
        <v>424</v>
      </c>
      <c r="E2340" t="s">
        <v>38</v>
      </c>
      <c r="F2340" t="s">
        <v>411</v>
      </c>
      <c r="G2340" t="s">
        <v>412</v>
      </c>
      <c r="H2340" t="s">
        <v>231</v>
      </c>
      <c r="I2340" t="s">
        <v>232</v>
      </c>
      <c r="J2340" t="s">
        <v>302</v>
      </c>
      <c r="K2340" t="s">
        <v>303</v>
      </c>
      <c r="L2340" t="n">
        <v>25</v>
      </c>
      <c r="M2340" t="n">
        <v>0</v>
      </c>
      <c r="N2340" t="n">
        <v>0</v>
      </c>
      <c r="O2340" t="s">
        <v>376</v>
      </c>
      <c r="P2340" t="s">
        <v>433</v>
      </c>
      <c r="Q2340" t="s">
        <v>237</v>
      </c>
      <c r="R2340" t="s">
        <v>231</v>
      </c>
      <c r="S2340" t="s">
        <v>232</v>
      </c>
    </row>
    <row r="2341" spans="1:19">
      <c r="A2341" s="1" t="n">
        <v>38898</v>
      </c>
      <c r="B2341" t="s">
        <v>379</v>
      </c>
      <c r="C2341" t="n">
        <v>1</v>
      </c>
      <c r="D2341" t="s">
        <v>228</v>
      </c>
      <c r="E2341" t="s">
        <v>36</v>
      </c>
      <c r="F2341" t="s">
        <v>229</v>
      </c>
      <c r="G2341" t="s">
        <v>230</v>
      </c>
      <c r="H2341" t="s">
        <v>231</v>
      </c>
      <c r="I2341" t="s">
        <v>232</v>
      </c>
      <c r="J2341" t="s">
        <v>292</v>
      </c>
      <c r="K2341" t="s">
        <v>293</v>
      </c>
      <c r="L2341" t="n">
        <v>74</v>
      </c>
      <c r="M2341" t="n">
        <v>0.08</v>
      </c>
      <c r="N2341" t="n">
        <v>38.1</v>
      </c>
      <c r="O2341" t="s">
        <v>434</v>
      </c>
      <c r="P2341" t="s">
        <v>435</v>
      </c>
      <c r="Q2341" t="s">
        <v>436</v>
      </c>
      <c r="R2341" t="s">
        <v>437</v>
      </c>
      <c r="S2341" t="s">
        <v>232</v>
      </c>
    </row>
    <row r="2342" spans="1:19">
      <c r="A2342" s="1" t="n">
        <v>38898</v>
      </c>
      <c r="B2342" t="s">
        <v>379</v>
      </c>
      <c r="C2342" t="n">
        <v>6</v>
      </c>
      <c r="D2342" t="s">
        <v>228</v>
      </c>
      <c r="E2342" t="s">
        <v>36</v>
      </c>
      <c r="F2342" t="s">
        <v>229</v>
      </c>
      <c r="G2342" t="s">
        <v>230</v>
      </c>
      <c r="H2342" t="s">
        <v>231</v>
      </c>
      <c r="I2342" t="s">
        <v>232</v>
      </c>
      <c r="J2342" t="s">
        <v>292</v>
      </c>
      <c r="K2342" t="s">
        <v>293</v>
      </c>
      <c r="L2342" t="n">
        <v>248</v>
      </c>
      <c r="M2342" t="n">
        <v>0.06</v>
      </c>
      <c r="N2342" t="n">
        <v>41.5</v>
      </c>
      <c r="O2342" t="s">
        <v>434</v>
      </c>
      <c r="P2342" t="s">
        <v>435</v>
      </c>
      <c r="Q2342" t="s">
        <v>436</v>
      </c>
      <c r="R2342" t="s">
        <v>437</v>
      </c>
      <c r="S2342" t="s">
        <v>232</v>
      </c>
    </row>
    <row r="2343" spans="1:19">
      <c r="A2343" s="1" t="n">
        <v>38898</v>
      </c>
      <c r="B2343" t="s">
        <v>379</v>
      </c>
      <c r="C2343" t="n">
        <v>3</v>
      </c>
      <c r="D2343" t="s">
        <v>228</v>
      </c>
      <c r="E2343" t="s">
        <v>36</v>
      </c>
      <c r="F2343" t="s">
        <v>229</v>
      </c>
      <c r="G2343" t="s">
        <v>230</v>
      </c>
      <c r="H2343" t="s">
        <v>231</v>
      </c>
      <c r="I2343" t="s">
        <v>232</v>
      </c>
      <c r="J2343" t="s">
        <v>290</v>
      </c>
      <c r="K2343" t="s">
        <v>291</v>
      </c>
      <c r="L2343" t="n">
        <v>246</v>
      </c>
      <c r="M2343" t="n">
        <v>1.6</v>
      </c>
      <c r="N2343" t="n">
        <v>23.5</v>
      </c>
      <c r="O2343" t="s">
        <v>434</v>
      </c>
      <c r="P2343" t="s">
        <v>435</v>
      </c>
      <c r="Q2343" t="s">
        <v>436</v>
      </c>
      <c r="R2343" t="s">
        <v>437</v>
      </c>
      <c r="S2343" t="s">
        <v>232</v>
      </c>
    </row>
    <row r="2344" spans="1:19">
      <c r="A2344" s="1" t="n">
        <v>38898</v>
      </c>
      <c r="B2344" t="s">
        <v>379</v>
      </c>
      <c r="C2344" t="n">
        <v>2</v>
      </c>
      <c r="D2344" t="s">
        <v>228</v>
      </c>
      <c r="E2344" t="s">
        <v>36</v>
      </c>
      <c r="F2344" t="s">
        <v>229</v>
      </c>
      <c r="G2344" t="s">
        <v>230</v>
      </c>
      <c r="H2344" t="s">
        <v>231</v>
      </c>
      <c r="I2344" t="s">
        <v>232</v>
      </c>
      <c r="J2344" t="s">
        <v>421</v>
      </c>
      <c r="K2344" t="s">
        <v>422</v>
      </c>
      <c r="L2344" t="n">
        <v>435</v>
      </c>
      <c r="M2344" t="n">
        <v>0.57</v>
      </c>
      <c r="N2344" t="n">
        <v>29.8</v>
      </c>
      <c r="O2344" t="s">
        <v>434</v>
      </c>
      <c r="P2344" t="s">
        <v>435</v>
      </c>
      <c r="Q2344" t="s">
        <v>436</v>
      </c>
      <c r="R2344" t="s">
        <v>437</v>
      </c>
      <c r="S2344" t="s">
        <v>232</v>
      </c>
    </row>
    <row r="2345" spans="1:19">
      <c r="A2345" s="1" t="n">
        <v>38898</v>
      </c>
      <c r="B2345" t="s">
        <v>379</v>
      </c>
      <c r="C2345" t="n">
        <v>5</v>
      </c>
      <c r="D2345" t="s">
        <v>228</v>
      </c>
      <c r="E2345" t="s">
        <v>36</v>
      </c>
      <c r="F2345" t="s">
        <v>229</v>
      </c>
      <c r="G2345" t="s">
        <v>230</v>
      </c>
      <c r="H2345" t="s">
        <v>231</v>
      </c>
      <c r="I2345" t="s">
        <v>232</v>
      </c>
      <c r="J2345" t="s">
        <v>233</v>
      </c>
      <c r="K2345" t="s">
        <v>234</v>
      </c>
      <c r="L2345" t="n">
        <v>321</v>
      </c>
      <c r="M2345" t="n">
        <v>0.23</v>
      </c>
      <c r="N2345" t="n">
        <v>20</v>
      </c>
      <c r="O2345" t="s">
        <v>434</v>
      </c>
      <c r="P2345" t="s">
        <v>435</v>
      </c>
      <c r="Q2345" t="s">
        <v>436</v>
      </c>
      <c r="R2345" t="s">
        <v>437</v>
      </c>
      <c r="S2345" t="s">
        <v>232</v>
      </c>
    </row>
    <row r="2346" spans="1:19">
      <c r="A2346" s="1" t="n">
        <v>38898</v>
      </c>
      <c r="B2346" t="s">
        <v>379</v>
      </c>
      <c r="C2346" t="n">
        <v>4</v>
      </c>
      <c r="D2346" t="s">
        <v>228</v>
      </c>
      <c r="E2346" t="s">
        <v>36</v>
      </c>
      <c r="F2346" t="s">
        <v>229</v>
      </c>
      <c r="G2346" t="s">
        <v>230</v>
      </c>
      <c r="H2346" t="s">
        <v>231</v>
      </c>
      <c r="I2346" t="s">
        <v>232</v>
      </c>
      <c r="J2346" t="s">
        <v>279</v>
      </c>
      <c r="K2346" t="s">
        <v>280</v>
      </c>
      <c r="L2346" t="n">
        <v>777</v>
      </c>
      <c r="M2346" t="n">
        <v>1.09</v>
      </c>
      <c r="N2346" t="n">
        <v>38</v>
      </c>
      <c r="O2346" t="s">
        <v>434</v>
      </c>
      <c r="P2346" t="s">
        <v>435</v>
      </c>
      <c r="Q2346" t="s">
        <v>436</v>
      </c>
      <c r="R2346" t="s">
        <v>437</v>
      </c>
      <c r="S2346" t="s">
        <v>232</v>
      </c>
    </row>
    <row r="2347" spans="1:19">
      <c r="A2347" s="1" t="n">
        <v>38929</v>
      </c>
      <c r="B2347" t="s">
        <v>438</v>
      </c>
      <c r="C2347" t="n">
        <v>5</v>
      </c>
      <c r="D2347" t="s">
        <v>424</v>
      </c>
      <c r="E2347" t="s">
        <v>38</v>
      </c>
      <c r="F2347" t="s">
        <v>229</v>
      </c>
      <c r="G2347" t="s">
        <v>230</v>
      </c>
      <c r="H2347" t="s">
        <v>231</v>
      </c>
      <c r="I2347" t="s">
        <v>232</v>
      </c>
      <c r="J2347" t="s">
        <v>425</v>
      </c>
      <c r="K2347" t="s">
        <v>426</v>
      </c>
      <c r="L2347" t="n">
        <v>57</v>
      </c>
      <c r="M2347" t="n">
        <v>0</v>
      </c>
      <c r="N2347" t="n">
        <v>0</v>
      </c>
      <c r="O2347" t="s">
        <v>376</v>
      </c>
      <c r="P2347" t="s">
        <v>236</v>
      </c>
      <c r="Q2347" t="s">
        <v>237</v>
      </c>
      <c r="R2347" t="s">
        <v>231</v>
      </c>
      <c r="S2347" t="s">
        <v>232</v>
      </c>
    </row>
    <row r="2348" spans="1:19">
      <c r="A2348" s="1" t="n">
        <v>38929</v>
      </c>
      <c r="B2348" t="s">
        <v>438</v>
      </c>
      <c r="C2348" t="n">
        <v>6</v>
      </c>
      <c r="D2348" t="s">
        <v>424</v>
      </c>
      <c r="E2348" t="s">
        <v>38</v>
      </c>
      <c r="F2348" t="s">
        <v>229</v>
      </c>
      <c r="G2348" t="s">
        <v>230</v>
      </c>
      <c r="H2348" t="s">
        <v>231</v>
      </c>
      <c r="I2348" t="s">
        <v>232</v>
      </c>
      <c r="J2348" t="s">
        <v>425</v>
      </c>
      <c r="K2348" t="s">
        <v>426</v>
      </c>
      <c r="L2348" t="n">
        <v>38</v>
      </c>
      <c r="M2348" t="n">
        <v>0</v>
      </c>
      <c r="N2348" t="n">
        <v>0</v>
      </c>
      <c r="O2348" t="s">
        <v>379</v>
      </c>
      <c r="P2348" t="s">
        <v>270</v>
      </c>
      <c r="Q2348" t="s">
        <v>237</v>
      </c>
      <c r="R2348" t="s">
        <v>231</v>
      </c>
      <c r="S2348" t="s">
        <v>232</v>
      </c>
    </row>
    <row r="2349" spans="1:19">
      <c r="A2349" s="1" t="n">
        <v>38929</v>
      </c>
      <c r="B2349" t="s">
        <v>376</v>
      </c>
      <c r="C2349" t="n">
        <v>3</v>
      </c>
      <c r="D2349" t="s">
        <v>228</v>
      </c>
      <c r="E2349" t="s">
        <v>36</v>
      </c>
      <c r="F2349" t="s">
        <v>229</v>
      </c>
      <c r="G2349" t="s">
        <v>230</v>
      </c>
      <c r="H2349" t="s">
        <v>231</v>
      </c>
      <c r="I2349" t="s">
        <v>232</v>
      </c>
      <c r="J2349" t="s">
        <v>354</v>
      </c>
      <c r="K2349" t="s">
        <v>348</v>
      </c>
      <c r="L2349" t="n">
        <v>104</v>
      </c>
      <c r="M2349" t="n">
        <v>0.04</v>
      </c>
      <c r="N2349" t="n">
        <v>42</v>
      </c>
      <c r="O2349" t="s">
        <v>376</v>
      </c>
      <c r="P2349" t="s">
        <v>419</v>
      </c>
      <c r="Q2349" t="s">
        <v>237</v>
      </c>
      <c r="R2349" t="s">
        <v>231</v>
      </c>
      <c r="S2349" t="s">
        <v>232</v>
      </c>
    </row>
    <row r="2350" spans="1:19">
      <c r="A2350" s="1" t="n">
        <v>38929</v>
      </c>
      <c r="B2350" t="s">
        <v>376</v>
      </c>
      <c r="C2350" t="n">
        <v>5</v>
      </c>
      <c r="D2350" t="s">
        <v>228</v>
      </c>
      <c r="E2350" t="s">
        <v>36</v>
      </c>
      <c r="F2350" t="s">
        <v>229</v>
      </c>
      <c r="G2350" t="s">
        <v>230</v>
      </c>
      <c r="H2350" t="s">
        <v>231</v>
      </c>
      <c r="I2350" t="s">
        <v>232</v>
      </c>
      <c r="J2350" t="s">
        <v>354</v>
      </c>
      <c r="K2350" t="s">
        <v>348</v>
      </c>
      <c r="L2350" t="n">
        <v>203</v>
      </c>
      <c r="M2350" t="n">
        <v>0.04</v>
      </c>
      <c r="N2350" t="n">
        <v>41.5</v>
      </c>
      <c r="O2350" t="s">
        <v>376</v>
      </c>
      <c r="P2350" t="s">
        <v>419</v>
      </c>
      <c r="Q2350" t="s">
        <v>237</v>
      </c>
      <c r="R2350" t="s">
        <v>231</v>
      </c>
      <c r="S2350" t="s">
        <v>232</v>
      </c>
    </row>
    <row r="2351" spans="1:19">
      <c r="A2351" s="1" t="n">
        <v>38929</v>
      </c>
      <c r="B2351" t="s">
        <v>376</v>
      </c>
      <c r="C2351" t="n">
        <v>2</v>
      </c>
      <c r="D2351" t="s">
        <v>228</v>
      </c>
      <c r="E2351" t="s">
        <v>36</v>
      </c>
      <c r="F2351" t="s">
        <v>229</v>
      </c>
      <c r="G2351" t="s">
        <v>230</v>
      </c>
      <c r="H2351" t="s">
        <v>231</v>
      </c>
      <c r="I2351" t="s">
        <v>232</v>
      </c>
      <c r="J2351" t="s">
        <v>318</v>
      </c>
      <c r="K2351" t="s">
        <v>319</v>
      </c>
      <c r="L2351" t="n">
        <v>572</v>
      </c>
      <c r="M2351" t="n">
        <v>0.06</v>
      </c>
      <c r="N2351" t="n">
        <v>36.4</v>
      </c>
      <c r="O2351" t="s">
        <v>376</v>
      </c>
      <c r="P2351" t="s">
        <v>419</v>
      </c>
      <c r="Q2351" t="s">
        <v>237</v>
      </c>
      <c r="R2351" t="s">
        <v>231</v>
      </c>
      <c r="S2351" t="s">
        <v>232</v>
      </c>
    </row>
    <row r="2352" spans="1:19">
      <c r="A2352" s="1" t="n">
        <v>38929</v>
      </c>
      <c r="B2352" t="s">
        <v>376</v>
      </c>
      <c r="C2352" t="n">
        <v>4</v>
      </c>
      <c r="D2352" t="s">
        <v>228</v>
      </c>
      <c r="E2352" t="s">
        <v>36</v>
      </c>
      <c r="F2352" t="s">
        <v>229</v>
      </c>
      <c r="G2352" t="s">
        <v>230</v>
      </c>
      <c r="H2352" t="s">
        <v>231</v>
      </c>
      <c r="I2352" t="s">
        <v>232</v>
      </c>
      <c r="J2352" t="s">
        <v>318</v>
      </c>
      <c r="K2352" t="s">
        <v>319</v>
      </c>
      <c r="L2352" t="n">
        <v>505</v>
      </c>
      <c r="M2352" t="n">
        <v>0.06</v>
      </c>
      <c r="N2352" t="n">
        <v>36.6</v>
      </c>
      <c r="O2352" t="s">
        <v>376</v>
      </c>
      <c r="P2352" t="s">
        <v>419</v>
      </c>
      <c r="Q2352" t="s">
        <v>237</v>
      </c>
      <c r="R2352" t="s">
        <v>231</v>
      </c>
      <c r="S2352" t="s">
        <v>232</v>
      </c>
    </row>
    <row r="2353" spans="1:19">
      <c r="A2353" s="1" t="n">
        <v>38929</v>
      </c>
      <c r="B2353" t="s">
        <v>376</v>
      </c>
      <c r="C2353" t="n">
        <v>61</v>
      </c>
      <c r="D2353" t="s">
        <v>228</v>
      </c>
      <c r="E2353" t="s">
        <v>36</v>
      </c>
      <c r="F2353" t="s">
        <v>229</v>
      </c>
      <c r="G2353" t="s">
        <v>230</v>
      </c>
      <c r="H2353" t="s">
        <v>231</v>
      </c>
      <c r="I2353" t="s">
        <v>232</v>
      </c>
      <c r="J2353" t="s">
        <v>318</v>
      </c>
      <c r="K2353" t="s">
        <v>319</v>
      </c>
      <c r="L2353" t="n">
        <v>96</v>
      </c>
      <c r="M2353" t="n">
        <v>0.03</v>
      </c>
      <c r="N2353" t="n">
        <v>40.7</v>
      </c>
      <c r="O2353" t="s">
        <v>376</v>
      </c>
      <c r="P2353" t="s">
        <v>419</v>
      </c>
      <c r="Q2353" t="s">
        <v>237</v>
      </c>
      <c r="R2353" t="s">
        <v>231</v>
      </c>
      <c r="S2353" t="s">
        <v>232</v>
      </c>
    </row>
    <row r="2354" spans="1:19">
      <c r="A2354" s="1" t="n">
        <v>38929</v>
      </c>
      <c r="B2354" t="s">
        <v>376</v>
      </c>
      <c r="C2354" t="n">
        <v>23</v>
      </c>
      <c r="D2354" t="s">
        <v>257</v>
      </c>
      <c r="E2354" t="s">
        <v>258</v>
      </c>
      <c r="F2354" t="s">
        <v>229</v>
      </c>
      <c r="G2354" t="s">
        <v>230</v>
      </c>
      <c r="H2354" t="s">
        <v>231</v>
      </c>
      <c r="I2354" t="s">
        <v>232</v>
      </c>
      <c r="J2354" t="s">
        <v>318</v>
      </c>
      <c r="K2354" t="s">
        <v>319</v>
      </c>
      <c r="L2354" t="n">
        <v>367</v>
      </c>
      <c r="M2354" t="n">
        <v>0.06</v>
      </c>
      <c r="N2354" t="n">
        <v>0</v>
      </c>
    </row>
    <row r="2355" spans="1:19">
      <c r="A2355" s="1" t="n">
        <v>38929</v>
      </c>
      <c r="B2355" t="s">
        <v>423</v>
      </c>
      <c r="C2355" t="n">
        <v>2</v>
      </c>
      <c r="D2355" t="s">
        <v>424</v>
      </c>
      <c r="E2355" t="s">
        <v>38</v>
      </c>
      <c r="F2355" t="s">
        <v>229</v>
      </c>
      <c r="G2355" t="s">
        <v>230</v>
      </c>
      <c r="H2355" t="s">
        <v>231</v>
      </c>
      <c r="I2355" t="s">
        <v>232</v>
      </c>
      <c r="J2355" t="s">
        <v>425</v>
      </c>
      <c r="K2355" t="s">
        <v>426</v>
      </c>
      <c r="L2355" t="n">
        <v>79</v>
      </c>
      <c r="M2355" t="n">
        <v>0</v>
      </c>
      <c r="N2355" t="n">
        <v>0</v>
      </c>
      <c r="O2355" t="s">
        <v>427</v>
      </c>
      <c r="P2355" t="s">
        <v>428</v>
      </c>
      <c r="Q2355" t="s">
        <v>237</v>
      </c>
      <c r="R2355" t="s">
        <v>231</v>
      </c>
      <c r="S2355" t="s">
        <v>232</v>
      </c>
    </row>
    <row r="2356" spans="1:19">
      <c r="A2356" s="1" t="n">
        <v>38929</v>
      </c>
      <c r="B2356" t="s">
        <v>379</v>
      </c>
      <c r="C2356" t="n">
        <v>1</v>
      </c>
      <c r="D2356" t="s">
        <v>228</v>
      </c>
      <c r="E2356" t="s">
        <v>36</v>
      </c>
      <c r="F2356" t="s">
        <v>229</v>
      </c>
      <c r="G2356" t="s">
        <v>230</v>
      </c>
      <c r="H2356" t="s">
        <v>231</v>
      </c>
      <c r="I2356" t="s">
        <v>232</v>
      </c>
      <c r="J2356" t="s">
        <v>292</v>
      </c>
      <c r="K2356" t="s">
        <v>293</v>
      </c>
      <c r="L2356" t="n">
        <v>424</v>
      </c>
      <c r="M2356" t="n">
        <v>0.08</v>
      </c>
      <c r="N2356" t="n">
        <v>37.2</v>
      </c>
      <c r="O2356" t="s">
        <v>379</v>
      </c>
      <c r="P2356" t="s">
        <v>270</v>
      </c>
      <c r="Q2356" t="s">
        <v>237</v>
      </c>
      <c r="R2356" t="s">
        <v>231</v>
      </c>
      <c r="S2356" t="s">
        <v>232</v>
      </c>
    </row>
    <row r="2357" spans="1:19">
      <c r="A2357" s="1" t="n">
        <v>38929</v>
      </c>
      <c r="B2357" t="s">
        <v>379</v>
      </c>
      <c r="C2357" t="n">
        <v>5</v>
      </c>
      <c r="D2357" t="s">
        <v>228</v>
      </c>
      <c r="E2357" t="s">
        <v>36</v>
      </c>
      <c r="F2357" t="s">
        <v>229</v>
      </c>
      <c r="G2357" t="s">
        <v>230</v>
      </c>
      <c r="H2357" t="s">
        <v>231</v>
      </c>
      <c r="I2357" t="s">
        <v>232</v>
      </c>
      <c r="J2357" t="s">
        <v>292</v>
      </c>
      <c r="K2357" t="s">
        <v>293</v>
      </c>
      <c r="L2357" t="n">
        <v>365</v>
      </c>
      <c r="M2357" t="n">
        <v>0.08</v>
      </c>
      <c r="N2357" t="n">
        <v>34.9</v>
      </c>
      <c r="O2357" t="s">
        <v>379</v>
      </c>
      <c r="P2357" t="s">
        <v>270</v>
      </c>
      <c r="Q2357" t="s">
        <v>237</v>
      </c>
      <c r="R2357" t="s">
        <v>231</v>
      </c>
      <c r="S2357" t="s">
        <v>232</v>
      </c>
    </row>
    <row r="2358" spans="1:19">
      <c r="A2358" s="1" t="n">
        <v>38929</v>
      </c>
      <c r="B2358" t="s">
        <v>379</v>
      </c>
      <c r="C2358" t="n">
        <v>2</v>
      </c>
      <c r="D2358" t="s">
        <v>228</v>
      </c>
      <c r="E2358" t="s">
        <v>36</v>
      </c>
      <c r="F2358" t="s">
        <v>229</v>
      </c>
      <c r="G2358" t="s">
        <v>230</v>
      </c>
      <c r="H2358" t="s">
        <v>231</v>
      </c>
      <c r="I2358" t="s">
        <v>232</v>
      </c>
      <c r="J2358" t="s">
        <v>233</v>
      </c>
      <c r="K2358" t="s">
        <v>234</v>
      </c>
      <c r="L2358" t="n">
        <v>251</v>
      </c>
      <c r="M2358" t="n">
        <v>0.27</v>
      </c>
      <c r="N2358" t="n">
        <v>20</v>
      </c>
      <c r="O2358" t="s">
        <v>379</v>
      </c>
      <c r="P2358" t="s">
        <v>270</v>
      </c>
      <c r="Q2358" t="s">
        <v>237</v>
      </c>
      <c r="R2358" t="s">
        <v>231</v>
      </c>
      <c r="S2358" t="s">
        <v>232</v>
      </c>
    </row>
    <row r="2359" spans="1:19">
      <c r="A2359" s="1" t="n">
        <v>38929</v>
      </c>
      <c r="B2359" t="s">
        <v>379</v>
      </c>
      <c r="C2359" t="n">
        <v>6</v>
      </c>
      <c r="D2359" t="s">
        <v>228</v>
      </c>
      <c r="E2359" t="s">
        <v>36</v>
      </c>
      <c r="F2359" t="s">
        <v>229</v>
      </c>
      <c r="G2359" t="s">
        <v>230</v>
      </c>
      <c r="H2359" t="s">
        <v>231</v>
      </c>
      <c r="I2359" t="s">
        <v>232</v>
      </c>
      <c r="J2359" t="s">
        <v>233</v>
      </c>
      <c r="K2359" t="s">
        <v>234</v>
      </c>
      <c r="L2359" t="n">
        <v>322</v>
      </c>
      <c r="M2359" t="n">
        <v>0.22</v>
      </c>
      <c r="N2359" t="n">
        <v>20</v>
      </c>
      <c r="O2359" t="s">
        <v>379</v>
      </c>
      <c r="P2359" t="s">
        <v>270</v>
      </c>
      <c r="Q2359" t="s">
        <v>237</v>
      </c>
      <c r="R2359" t="s">
        <v>231</v>
      </c>
      <c r="S2359" t="s">
        <v>232</v>
      </c>
    </row>
    <row r="2360" spans="1:19">
      <c r="A2360" s="1" t="n">
        <v>38929</v>
      </c>
      <c r="B2360" t="s">
        <v>379</v>
      </c>
      <c r="C2360" t="n">
        <v>3</v>
      </c>
      <c r="D2360" t="s">
        <v>228</v>
      </c>
      <c r="E2360" t="s">
        <v>36</v>
      </c>
      <c r="F2360" t="s">
        <v>229</v>
      </c>
      <c r="G2360" t="s">
        <v>230</v>
      </c>
      <c r="H2360" t="s">
        <v>231</v>
      </c>
      <c r="I2360" t="s">
        <v>232</v>
      </c>
      <c r="J2360" t="s">
        <v>244</v>
      </c>
      <c r="K2360" t="s">
        <v>304</v>
      </c>
      <c r="L2360" t="n">
        <v>374</v>
      </c>
      <c r="M2360" t="n">
        <v>1.22</v>
      </c>
      <c r="N2360" t="n">
        <v>32.9</v>
      </c>
      <c r="O2360" t="s">
        <v>379</v>
      </c>
      <c r="P2360" t="s">
        <v>270</v>
      </c>
      <c r="Q2360" t="s">
        <v>237</v>
      </c>
      <c r="R2360" t="s">
        <v>231</v>
      </c>
      <c r="S2360" t="s">
        <v>232</v>
      </c>
    </row>
    <row r="2361" spans="1:19">
      <c r="A2361" s="1" t="n">
        <v>38929</v>
      </c>
      <c r="B2361" t="s">
        <v>379</v>
      </c>
      <c r="C2361" t="n">
        <v>4</v>
      </c>
      <c r="D2361" t="s">
        <v>228</v>
      </c>
      <c r="E2361" t="s">
        <v>36</v>
      </c>
      <c r="F2361" t="s">
        <v>229</v>
      </c>
      <c r="G2361" t="s">
        <v>230</v>
      </c>
      <c r="H2361" t="s">
        <v>231</v>
      </c>
      <c r="I2361" t="s">
        <v>232</v>
      </c>
      <c r="J2361" t="s">
        <v>279</v>
      </c>
      <c r="K2361" t="s">
        <v>280</v>
      </c>
      <c r="L2361" t="n">
        <v>659</v>
      </c>
      <c r="M2361" t="n">
        <v>1.14</v>
      </c>
      <c r="N2361" t="n">
        <v>39</v>
      </c>
      <c r="O2361" t="s">
        <v>379</v>
      </c>
      <c r="P2361" t="s">
        <v>270</v>
      </c>
      <c r="Q2361" t="s">
        <v>237</v>
      </c>
      <c r="R2361" t="s">
        <v>231</v>
      </c>
      <c r="S2361" t="s">
        <v>232</v>
      </c>
    </row>
    <row r="2362" spans="1:19">
      <c r="A2362" s="1" t="n">
        <v>38960</v>
      </c>
      <c r="B2362" t="s">
        <v>376</v>
      </c>
      <c r="C2362" t="n">
        <v>46</v>
      </c>
      <c r="D2362" t="s">
        <v>228</v>
      </c>
      <c r="E2362" t="s">
        <v>36</v>
      </c>
      <c r="F2362" t="s">
        <v>229</v>
      </c>
      <c r="G2362" t="s">
        <v>230</v>
      </c>
      <c r="H2362" t="s">
        <v>231</v>
      </c>
      <c r="I2362" t="s">
        <v>232</v>
      </c>
      <c r="J2362" t="s">
        <v>267</v>
      </c>
      <c r="K2362" t="s">
        <v>268</v>
      </c>
      <c r="L2362" t="n">
        <v>204</v>
      </c>
      <c r="M2362" t="n">
        <v>0.01</v>
      </c>
      <c r="N2362" t="n">
        <v>40.3</v>
      </c>
      <c r="O2362" t="s">
        <v>376</v>
      </c>
      <c r="P2362" t="s">
        <v>419</v>
      </c>
      <c r="Q2362" t="s">
        <v>237</v>
      </c>
      <c r="R2362" t="s">
        <v>231</v>
      </c>
      <c r="S2362" t="s">
        <v>232</v>
      </c>
    </row>
    <row r="2363" spans="1:19">
      <c r="A2363" s="1" t="n">
        <v>38960</v>
      </c>
      <c r="B2363" t="s">
        <v>376</v>
      </c>
      <c r="C2363" t="n">
        <v>45</v>
      </c>
      <c r="D2363" t="s">
        <v>228</v>
      </c>
      <c r="E2363" t="s">
        <v>36</v>
      </c>
      <c r="F2363" t="s">
        <v>229</v>
      </c>
      <c r="G2363" t="s">
        <v>230</v>
      </c>
      <c r="H2363" t="s">
        <v>231</v>
      </c>
      <c r="I2363" t="s">
        <v>232</v>
      </c>
      <c r="J2363" t="s">
        <v>318</v>
      </c>
      <c r="K2363" t="s">
        <v>319</v>
      </c>
      <c r="L2363" t="n">
        <v>393</v>
      </c>
      <c r="M2363" t="n">
        <v>0.06</v>
      </c>
      <c r="N2363" t="n">
        <v>36.1</v>
      </c>
      <c r="O2363" t="s">
        <v>376</v>
      </c>
      <c r="P2363" t="s">
        <v>419</v>
      </c>
      <c r="Q2363" t="s">
        <v>237</v>
      </c>
      <c r="R2363" t="s">
        <v>231</v>
      </c>
      <c r="S2363" t="s">
        <v>232</v>
      </c>
    </row>
    <row r="2364" spans="1:19">
      <c r="A2364" s="1" t="n">
        <v>38960</v>
      </c>
      <c r="B2364" t="s">
        <v>376</v>
      </c>
      <c r="C2364" t="n">
        <v>47</v>
      </c>
      <c r="D2364" t="s">
        <v>228</v>
      </c>
      <c r="E2364" t="s">
        <v>36</v>
      </c>
      <c r="F2364" t="s">
        <v>229</v>
      </c>
      <c r="G2364" t="s">
        <v>230</v>
      </c>
      <c r="H2364" t="s">
        <v>231</v>
      </c>
      <c r="I2364" t="s">
        <v>232</v>
      </c>
      <c r="J2364" t="s">
        <v>318</v>
      </c>
      <c r="K2364" t="s">
        <v>319</v>
      </c>
      <c r="L2364" t="n">
        <v>465</v>
      </c>
      <c r="M2364" t="n">
        <v>0.06</v>
      </c>
      <c r="N2364" t="n">
        <v>36.4</v>
      </c>
      <c r="O2364" t="s">
        <v>376</v>
      </c>
      <c r="P2364" t="s">
        <v>419</v>
      </c>
      <c r="Q2364" t="s">
        <v>237</v>
      </c>
      <c r="R2364" t="s">
        <v>231</v>
      </c>
      <c r="S2364" t="s">
        <v>232</v>
      </c>
    </row>
    <row r="2365" spans="1:19">
      <c r="A2365" s="1" t="n">
        <v>38960</v>
      </c>
      <c r="B2365" t="s">
        <v>376</v>
      </c>
      <c r="C2365" t="n">
        <v>44</v>
      </c>
      <c r="D2365" t="s">
        <v>228</v>
      </c>
      <c r="E2365" t="s">
        <v>36</v>
      </c>
      <c r="F2365" t="s">
        <v>229</v>
      </c>
      <c r="G2365" t="s">
        <v>230</v>
      </c>
      <c r="H2365" t="s">
        <v>231</v>
      </c>
      <c r="I2365" t="s">
        <v>232</v>
      </c>
      <c r="J2365" t="s">
        <v>233</v>
      </c>
      <c r="K2365" t="s">
        <v>234</v>
      </c>
      <c r="L2365" t="n">
        <v>255</v>
      </c>
      <c r="M2365" t="n">
        <v>0.09</v>
      </c>
      <c r="N2365" t="n">
        <v>34.2</v>
      </c>
      <c r="O2365" t="s">
        <v>376</v>
      </c>
      <c r="P2365" t="s">
        <v>419</v>
      </c>
      <c r="Q2365" t="s">
        <v>237</v>
      </c>
      <c r="R2365" t="s">
        <v>231</v>
      </c>
      <c r="S2365" t="s">
        <v>232</v>
      </c>
    </row>
    <row r="2366" spans="1:19">
      <c r="A2366" s="1" t="n">
        <v>38960</v>
      </c>
      <c r="B2366" t="s">
        <v>376</v>
      </c>
      <c r="C2366" t="n">
        <v>85</v>
      </c>
      <c r="D2366" t="s">
        <v>424</v>
      </c>
      <c r="E2366" t="s">
        <v>38</v>
      </c>
      <c r="F2366" t="s">
        <v>229</v>
      </c>
      <c r="G2366" t="s">
        <v>230</v>
      </c>
      <c r="H2366" t="s">
        <v>231</v>
      </c>
      <c r="I2366" t="s">
        <v>232</v>
      </c>
      <c r="J2366" t="s">
        <v>267</v>
      </c>
      <c r="K2366" t="s">
        <v>268</v>
      </c>
      <c r="L2366" t="n">
        <v>42</v>
      </c>
      <c r="M2366" t="n">
        <v>0</v>
      </c>
      <c r="N2366" t="n">
        <v>0</v>
      </c>
      <c r="O2366" t="s">
        <v>376</v>
      </c>
      <c r="P2366" t="s">
        <v>236</v>
      </c>
      <c r="Q2366" t="s">
        <v>237</v>
      </c>
      <c r="R2366" t="s">
        <v>231</v>
      </c>
      <c r="S2366" t="s">
        <v>232</v>
      </c>
    </row>
    <row r="2367" spans="1:19">
      <c r="A2367" s="1" t="n">
        <v>38960</v>
      </c>
      <c r="B2367" t="s">
        <v>379</v>
      </c>
      <c r="C2367" t="n">
        <v>1</v>
      </c>
      <c r="D2367" t="s">
        <v>228</v>
      </c>
      <c r="E2367" t="s">
        <v>36</v>
      </c>
      <c r="F2367" t="s">
        <v>229</v>
      </c>
      <c r="G2367" t="s">
        <v>230</v>
      </c>
      <c r="H2367" t="s">
        <v>231</v>
      </c>
      <c r="I2367" t="s">
        <v>232</v>
      </c>
      <c r="J2367" t="s">
        <v>367</v>
      </c>
      <c r="K2367" t="s">
        <v>368</v>
      </c>
      <c r="L2367" t="n">
        <v>432</v>
      </c>
      <c r="M2367" t="n">
        <v>0.8100000000000001</v>
      </c>
      <c r="N2367" t="n">
        <v>39.5</v>
      </c>
      <c r="O2367" t="s">
        <v>379</v>
      </c>
      <c r="P2367" t="s">
        <v>270</v>
      </c>
      <c r="Q2367" t="s">
        <v>237</v>
      </c>
      <c r="R2367" t="s">
        <v>231</v>
      </c>
      <c r="S2367" t="s">
        <v>232</v>
      </c>
    </row>
    <row r="2368" spans="1:19">
      <c r="A2368" s="1" t="n">
        <v>38960</v>
      </c>
      <c r="B2368" t="s">
        <v>379</v>
      </c>
      <c r="C2368" t="n">
        <v>2</v>
      </c>
      <c r="D2368" t="s">
        <v>228</v>
      </c>
      <c r="E2368" t="s">
        <v>36</v>
      </c>
      <c r="F2368" t="s">
        <v>229</v>
      </c>
      <c r="G2368" t="s">
        <v>230</v>
      </c>
      <c r="H2368" t="s">
        <v>231</v>
      </c>
      <c r="I2368" t="s">
        <v>232</v>
      </c>
      <c r="J2368" t="s">
        <v>292</v>
      </c>
      <c r="K2368" t="s">
        <v>293</v>
      </c>
      <c r="L2368" t="n">
        <v>305</v>
      </c>
      <c r="M2368" t="n">
        <v>0.07000000000000001</v>
      </c>
      <c r="N2368" t="n">
        <v>38.3</v>
      </c>
      <c r="O2368" t="s">
        <v>379</v>
      </c>
      <c r="P2368" t="s">
        <v>270</v>
      </c>
      <c r="Q2368" t="s">
        <v>237</v>
      </c>
      <c r="R2368" t="s">
        <v>231</v>
      </c>
      <c r="S2368" t="s">
        <v>232</v>
      </c>
    </row>
    <row r="2369" spans="1:19">
      <c r="A2369" s="1" t="n">
        <v>38960</v>
      </c>
      <c r="B2369" t="s">
        <v>379</v>
      </c>
      <c r="C2369" t="n">
        <v>8</v>
      </c>
      <c r="D2369" t="s">
        <v>228</v>
      </c>
      <c r="E2369" t="s">
        <v>36</v>
      </c>
      <c r="F2369" t="s">
        <v>229</v>
      </c>
      <c r="G2369" t="s">
        <v>230</v>
      </c>
      <c r="H2369" t="s">
        <v>231</v>
      </c>
      <c r="I2369" t="s">
        <v>232</v>
      </c>
      <c r="J2369" t="s">
        <v>292</v>
      </c>
      <c r="K2369" t="s">
        <v>293</v>
      </c>
      <c r="L2369" t="n">
        <v>349</v>
      </c>
      <c r="M2369" t="n">
        <v>0.08</v>
      </c>
      <c r="N2369" t="n">
        <v>36.3</v>
      </c>
      <c r="O2369" t="s">
        <v>379</v>
      </c>
      <c r="P2369" t="s">
        <v>270</v>
      </c>
      <c r="Q2369" t="s">
        <v>237</v>
      </c>
      <c r="R2369" t="s">
        <v>231</v>
      </c>
      <c r="S2369" t="s">
        <v>232</v>
      </c>
    </row>
    <row r="2370" spans="1:19">
      <c r="A2370" s="1" t="n">
        <v>38960</v>
      </c>
      <c r="B2370" t="s">
        <v>379</v>
      </c>
      <c r="C2370" t="n">
        <v>3</v>
      </c>
      <c r="D2370" t="s">
        <v>228</v>
      </c>
      <c r="E2370" t="s">
        <v>36</v>
      </c>
      <c r="F2370" t="s">
        <v>229</v>
      </c>
      <c r="G2370" t="s">
        <v>230</v>
      </c>
      <c r="H2370" t="s">
        <v>231</v>
      </c>
      <c r="I2370" t="s">
        <v>232</v>
      </c>
      <c r="J2370" t="s">
        <v>267</v>
      </c>
      <c r="K2370" t="s">
        <v>268</v>
      </c>
      <c r="L2370" t="n">
        <v>207</v>
      </c>
      <c r="M2370" t="n">
        <v>0.28</v>
      </c>
      <c r="N2370" t="n">
        <v>15.8</v>
      </c>
      <c r="O2370" t="s">
        <v>379</v>
      </c>
      <c r="P2370" t="s">
        <v>270</v>
      </c>
      <c r="Q2370" t="s">
        <v>237</v>
      </c>
      <c r="R2370" t="s">
        <v>231</v>
      </c>
      <c r="S2370" t="s">
        <v>232</v>
      </c>
    </row>
    <row r="2371" spans="1:19">
      <c r="A2371" s="1" t="n">
        <v>38960</v>
      </c>
      <c r="B2371" t="s">
        <v>379</v>
      </c>
      <c r="C2371" t="n">
        <v>5</v>
      </c>
      <c r="D2371" t="s">
        <v>228</v>
      </c>
      <c r="E2371" t="s">
        <v>36</v>
      </c>
      <c r="F2371" t="s">
        <v>229</v>
      </c>
      <c r="G2371" t="s">
        <v>230</v>
      </c>
      <c r="H2371" t="s">
        <v>231</v>
      </c>
      <c r="I2371" t="s">
        <v>232</v>
      </c>
      <c r="J2371" t="s">
        <v>290</v>
      </c>
      <c r="K2371" t="s">
        <v>291</v>
      </c>
      <c r="L2371" t="n">
        <v>326</v>
      </c>
      <c r="M2371" t="n">
        <v>1.61</v>
      </c>
      <c r="N2371" t="n">
        <v>23.4</v>
      </c>
      <c r="O2371" t="s">
        <v>379</v>
      </c>
      <c r="P2371" t="s">
        <v>270</v>
      </c>
      <c r="Q2371" t="s">
        <v>237</v>
      </c>
      <c r="R2371" t="s">
        <v>231</v>
      </c>
      <c r="S2371" t="s">
        <v>232</v>
      </c>
    </row>
    <row r="2372" spans="1:19">
      <c r="A2372" s="1" t="n">
        <v>38960</v>
      </c>
      <c r="B2372" t="s">
        <v>379</v>
      </c>
      <c r="C2372" t="n">
        <v>7</v>
      </c>
      <c r="D2372" t="s">
        <v>228</v>
      </c>
      <c r="E2372" t="s">
        <v>36</v>
      </c>
      <c r="F2372" t="s">
        <v>229</v>
      </c>
      <c r="G2372" t="s">
        <v>230</v>
      </c>
      <c r="H2372" t="s">
        <v>231</v>
      </c>
      <c r="I2372" t="s">
        <v>232</v>
      </c>
      <c r="J2372" t="s">
        <v>233</v>
      </c>
      <c r="K2372" t="s">
        <v>234</v>
      </c>
      <c r="L2372" t="n">
        <v>309</v>
      </c>
      <c r="M2372" t="n">
        <v>0.22</v>
      </c>
      <c r="N2372" t="n">
        <v>19.9</v>
      </c>
      <c r="O2372" t="s">
        <v>379</v>
      </c>
      <c r="P2372" t="s">
        <v>270</v>
      </c>
      <c r="Q2372" t="s">
        <v>237</v>
      </c>
      <c r="R2372" t="s">
        <v>231</v>
      </c>
      <c r="S2372" t="s">
        <v>232</v>
      </c>
    </row>
    <row r="2373" spans="1:19">
      <c r="A2373" s="1" t="n">
        <v>38960</v>
      </c>
      <c r="B2373" t="s">
        <v>379</v>
      </c>
      <c r="C2373" t="n">
        <v>6</v>
      </c>
      <c r="D2373" t="s">
        <v>228</v>
      </c>
      <c r="E2373" t="s">
        <v>36</v>
      </c>
      <c r="F2373" t="s">
        <v>229</v>
      </c>
      <c r="G2373" t="s">
        <v>230</v>
      </c>
      <c r="H2373" t="s">
        <v>231</v>
      </c>
      <c r="I2373" t="s">
        <v>232</v>
      </c>
      <c r="J2373" t="s">
        <v>279</v>
      </c>
      <c r="K2373" t="s">
        <v>280</v>
      </c>
      <c r="L2373" t="n">
        <v>662</v>
      </c>
      <c r="M2373" t="n">
        <v>1.12</v>
      </c>
      <c r="N2373" t="n">
        <v>38.9</v>
      </c>
      <c r="O2373" t="s">
        <v>379</v>
      </c>
      <c r="P2373" t="s">
        <v>270</v>
      </c>
      <c r="Q2373" t="s">
        <v>237</v>
      </c>
      <c r="R2373" t="s">
        <v>231</v>
      </c>
      <c r="S2373" t="s">
        <v>232</v>
      </c>
    </row>
    <row r="2374" spans="1:19">
      <c r="A2374" s="1" t="n">
        <v>38960</v>
      </c>
      <c r="B2374" t="s">
        <v>379</v>
      </c>
      <c r="C2374" t="n">
        <v>4</v>
      </c>
      <c r="D2374" t="s">
        <v>228</v>
      </c>
      <c r="E2374" t="s">
        <v>36</v>
      </c>
      <c r="F2374" t="s">
        <v>229</v>
      </c>
      <c r="G2374" t="s">
        <v>230</v>
      </c>
      <c r="H2374" t="s">
        <v>231</v>
      </c>
      <c r="I2374" t="s">
        <v>232</v>
      </c>
      <c r="J2374" t="s">
        <v>398</v>
      </c>
      <c r="K2374" t="s">
        <v>399</v>
      </c>
      <c r="L2374" t="n">
        <v>369</v>
      </c>
      <c r="M2374" t="n">
        <v>0.58</v>
      </c>
      <c r="N2374" t="n">
        <v>32</v>
      </c>
      <c r="O2374" t="s">
        <v>379</v>
      </c>
      <c r="P2374" t="s">
        <v>270</v>
      </c>
      <c r="Q2374" t="s">
        <v>237</v>
      </c>
      <c r="R2374" t="s">
        <v>231</v>
      </c>
      <c r="S2374" t="s">
        <v>232</v>
      </c>
    </row>
    <row r="2375" spans="1:19">
      <c r="A2375" s="1" t="n">
        <v>38990</v>
      </c>
      <c r="B2375" t="s">
        <v>438</v>
      </c>
      <c r="C2375" t="n">
        <v>3</v>
      </c>
      <c r="D2375" t="s">
        <v>424</v>
      </c>
      <c r="E2375" t="s">
        <v>38</v>
      </c>
      <c r="F2375" t="s">
        <v>229</v>
      </c>
      <c r="G2375" t="s">
        <v>230</v>
      </c>
      <c r="H2375" t="s">
        <v>231</v>
      </c>
      <c r="I2375" t="s">
        <v>232</v>
      </c>
      <c r="J2375" t="s">
        <v>425</v>
      </c>
      <c r="K2375" t="s">
        <v>426</v>
      </c>
      <c r="L2375" t="n">
        <v>25</v>
      </c>
      <c r="M2375" t="n">
        <v>0</v>
      </c>
      <c r="N2375" t="n">
        <v>0</v>
      </c>
      <c r="O2375" t="s">
        <v>427</v>
      </c>
      <c r="P2375" t="s">
        <v>428</v>
      </c>
      <c r="Q2375" t="s">
        <v>237</v>
      </c>
      <c r="R2375" t="s">
        <v>231</v>
      </c>
      <c r="S2375" t="s">
        <v>232</v>
      </c>
    </row>
    <row r="2376" spans="1:19">
      <c r="A2376" s="1" t="n">
        <v>38990</v>
      </c>
      <c r="B2376" t="s">
        <v>438</v>
      </c>
      <c r="C2376" t="n">
        <v>4</v>
      </c>
      <c r="D2376" t="s">
        <v>424</v>
      </c>
      <c r="E2376" t="s">
        <v>38</v>
      </c>
      <c r="F2376" t="s">
        <v>229</v>
      </c>
      <c r="G2376" t="s">
        <v>230</v>
      </c>
      <c r="H2376" t="s">
        <v>231</v>
      </c>
      <c r="I2376" t="s">
        <v>232</v>
      </c>
      <c r="J2376" t="s">
        <v>425</v>
      </c>
      <c r="K2376" t="s">
        <v>426</v>
      </c>
      <c r="L2376" t="n">
        <v>34</v>
      </c>
      <c r="M2376" t="n">
        <v>0</v>
      </c>
      <c r="N2376" t="n">
        <v>0</v>
      </c>
      <c r="O2376" t="s">
        <v>376</v>
      </c>
      <c r="P2376" t="s">
        <v>236</v>
      </c>
      <c r="Q2376" t="s">
        <v>237</v>
      </c>
      <c r="R2376" t="s">
        <v>231</v>
      </c>
      <c r="S2376" t="s">
        <v>232</v>
      </c>
    </row>
    <row r="2377" spans="1:19">
      <c r="A2377" s="1" t="n">
        <v>38990</v>
      </c>
      <c r="B2377" t="s">
        <v>376</v>
      </c>
      <c r="C2377" t="n">
        <v>3</v>
      </c>
      <c r="D2377" t="s">
        <v>228</v>
      </c>
      <c r="E2377" t="s">
        <v>36</v>
      </c>
      <c r="F2377" t="s">
        <v>229</v>
      </c>
      <c r="G2377" t="s">
        <v>230</v>
      </c>
      <c r="H2377" t="s">
        <v>231</v>
      </c>
      <c r="I2377" t="s">
        <v>232</v>
      </c>
      <c r="J2377" t="s">
        <v>354</v>
      </c>
      <c r="K2377" t="s">
        <v>348</v>
      </c>
      <c r="L2377" t="n">
        <v>386</v>
      </c>
      <c r="M2377" t="n">
        <v>0.04</v>
      </c>
      <c r="N2377" t="n">
        <v>42.4</v>
      </c>
      <c r="O2377" t="s">
        <v>376</v>
      </c>
      <c r="P2377" t="s">
        <v>419</v>
      </c>
      <c r="Q2377" t="s">
        <v>237</v>
      </c>
      <c r="R2377" t="s">
        <v>231</v>
      </c>
      <c r="S2377" t="s">
        <v>232</v>
      </c>
    </row>
    <row r="2378" spans="1:19">
      <c r="A2378" s="1" t="n">
        <v>38990</v>
      </c>
      <c r="B2378" t="s">
        <v>376</v>
      </c>
      <c r="C2378" t="n">
        <v>2</v>
      </c>
      <c r="D2378" t="s">
        <v>228</v>
      </c>
      <c r="E2378" t="s">
        <v>36</v>
      </c>
      <c r="F2378" t="s">
        <v>229</v>
      </c>
      <c r="G2378" t="s">
        <v>230</v>
      </c>
      <c r="H2378" t="s">
        <v>231</v>
      </c>
      <c r="I2378" t="s">
        <v>232</v>
      </c>
      <c r="J2378" t="s">
        <v>318</v>
      </c>
      <c r="K2378" t="s">
        <v>319</v>
      </c>
      <c r="L2378" t="n">
        <v>315</v>
      </c>
      <c r="M2378" t="n">
        <v>0.06</v>
      </c>
      <c r="N2378" t="n">
        <v>36.5</v>
      </c>
      <c r="O2378" t="s">
        <v>376</v>
      </c>
      <c r="P2378" t="s">
        <v>419</v>
      </c>
      <c r="Q2378" t="s">
        <v>237</v>
      </c>
      <c r="R2378" t="s">
        <v>231</v>
      </c>
      <c r="S2378" t="s">
        <v>232</v>
      </c>
    </row>
    <row r="2379" spans="1:19">
      <c r="A2379" s="1" t="n">
        <v>38990</v>
      </c>
      <c r="B2379" t="s">
        <v>376</v>
      </c>
      <c r="C2379" t="n">
        <v>31</v>
      </c>
      <c r="D2379" t="s">
        <v>228</v>
      </c>
      <c r="E2379" t="s">
        <v>36</v>
      </c>
      <c r="F2379" t="s">
        <v>229</v>
      </c>
      <c r="G2379" t="s">
        <v>230</v>
      </c>
      <c r="H2379" t="s">
        <v>231</v>
      </c>
      <c r="I2379" t="s">
        <v>232</v>
      </c>
      <c r="J2379" t="s">
        <v>267</v>
      </c>
      <c r="K2379" t="s">
        <v>268</v>
      </c>
      <c r="L2379" t="n">
        <v>201</v>
      </c>
      <c r="M2379" t="n">
        <v>0.28</v>
      </c>
      <c r="N2379" t="n">
        <v>24.9</v>
      </c>
      <c r="O2379" t="s">
        <v>376</v>
      </c>
      <c r="P2379" t="s">
        <v>419</v>
      </c>
      <c r="Q2379" t="s">
        <v>237</v>
      </c>
      <c r="R2379" t="s">
        <v>231</v>
      </c>
      <c r="S2379" t="s">
        <v>232</v>
      </c>
    </row>
    <row r="2380" spans="1:19">
      <c r="A2380" s="1" t="n">
        <v>38990</v>
      </c>
      <c r="B2380" t="s">
        <v>376</v>
      </c>
      <c r="C2380" t="n">
        <v>36</v>
      </c>
      <c r="D2380" t="s">
        <v>228</v>
      </c>
      <c r="E2380" t="s">
        <v>36</v>
      </c>
      <c r="F2380" t="s">
        <v>229</v>
      </c>
      <c r="G2380" t="s">
        <v>230</v>
      </c>
      <c r="H2380" t="s">
        <v>231</v>
      </c>
      <c r="I2380" t="s">
        <v>232</v>
      </c>
      <c r="J2380" t="s">
        <v>267</v>
      </c>
      <c r="K2380" t="s">
        <v>268</v>
      </c>
      <c r="L2380" t="n">
        <v>314</v>
      </c>
      <c r="M2380" t="n">
        <v>0.06</v>
      </c>
      <c r="N2380" t="n">
        <v>39.7</v>
      </c>
      <c r="O2380" t="s">
        <v>376</v>
      </c>
      <c r="P2380" t="s">
        <v>419</v>
      </c>
      <c r="Q2380" t="s">
        <v>237</v>
      </c>
      <c r="R2380" t="s">
        <v>231</v>
      </c>
      <c r="S2380" t="s">
        <v>232</v>
      </c>
    </row>
    <row r="2381" spans="1:19">
      <c r="A2381" s="1" t="n">
        <v>38990</v>
      </c>
      <c r="B2381" t="s">
        <v>376</v>
      </c>
      <c r="C2381" t="n">
        <v>34</v>
      </c>
      <c r="D2381" t="s">
        <v>228</v>
      </c>
      <c r="E2381" t="s">
        <v>36</v>
      </c>
      <c r="F2381" t="s">
        <v>229</v>
      </c>
      <c r="G2381" t="s">
        <v>230</v>
      </c>
      <c r="H2381" t="s">
        <v>231</v>
      </c>
      <c r="I2381" t="s">
        <v>232</v>
      </c>
      <c r="J2381" t="s">
        <v>318</v>
      </c>
      <c r="K2381" t="s">
        <v>319</v>
      </c>
      <c r="L2381" t="n">
        <v>495</v>
      </c>
      <c r="M2381" t="n">
        <v>0.06</v>
      </c>
      <c r="N2381" t="n">
        <v>36.5</v>
      </c>
      <c r="O2381" t="s">
        <v>376</v>
      </c>
      <c r="P2381" t="s">
        <v>419</v>
      </c>
      <c r="Q2381" t="s">
        <v>237</v>
      </c>
      <c r="R2381" t="s">
        <v>231</v>
      </c>
      <c r="S2381" t="s">
        <v>232</v>
      </c>
    </row>
    <row r="2382" spans="1:19">
      <c r="A2382" s="1" t="n">
        <v>38990</v>
      </c>
      <c r="B2382" t="s">
        <v>376</v>
      </c>
      <c r="C2382" t="n">
        <v>35</v>
      </c>
      <c r="D2382" t="s">
        <v>228</v>
      </c>
      <c r="E2382" t="s">
        <v>36</v>
      </c>
      <c r="F2382" t="s">
        <v>229</v>
      </c>
      <c r="G2382" t="s">
        <v>230</v>
      </c>
      <c r="H2382" t="s">
        <v>231</v>
      </c>
      <c r="I2382" t="s">
        <v>232</v>
      </c>
      <c r="J2382" t="s">
        <v>318</v>
      </c>
      <c r="K2382" t="s">
        <v>319</v>
      </c>
      <c r="L2382" t="n">
        <v>347</v>
      </c>
      <c r="M2382" t="n">
        <v>0.06</v>
      </c>
      <c r="N2382" t="n">
        <v>36.5</v>
      </c>
      <c r="O2382" t="s">
        <v>376</v>
      </c>
      <c r="P2382" t="s">
        <v>419</v>
      </c>
      <c r="Q2382" t="s">
        <v>237</v>
      </c>
      <c r="R2382" t="s">
        <v>231</v>
      </c>
      <c r="S2382" t="s">
        <v>232</v>
      </c>
    </row>
    <row r="2383" spans="1:19">
      <c r="A2383" s="1" t="n">
        <v>38990</v>
      </c>
      <c r="B2383" t="s">
        <v>423</v>
      </c>
      <c r="C2383" t="n">
        <v>1</v>
      </c>
      <c r="D2383" t="s">
        <v>424</v>
      </c>
      <c r="E2383" t="s">
        <v>38</v>
      </c>
      <c r="F2383" t="s">
        <v>229</v>
      </c>
      <c r="G2383" t="s">
        <v>230</v>
      </c>
      <c r="H2383" t="s">
        <v>231</v>
      </c>
      <c r="I2383" t="s">
        <v>232</v>
      </c>
      <c r="J2383" t="s">
        <v>439</v>
      </c>
      <c r="K2383" t="s">
        <v>440</v>
      </c>
      <c r="L2383" t="n">
        <v>100</v>
      </c>
      <c r="M2383" t="n">
        <v>0</v>
      </c>
      <c r="N2383" t="n">
        <v>0</v>
      </c>
      <c r="O2383" t="s">
        <v>427</v>
      </c>
      <c r="P2383" t="s">
        <v>428</v>
      </c>
      <c r="Q2383" t="s">
        <v>237</v>
      </c>
      <c r="R2383" t="s">
        <v>231</v>
      </c>
      <c r="S2383" t="s">
        <v>232</v>
      </c>
    </row>
    <row r="2384" spans="1:19">
      <c r="A2384" s="1" t="n">
        <v>38990</v>
      </c>
      <c r="B2384" t="s">
        <v>380</v>
      </c>
      <c r="C2384" t="n">
        <v>1</v>
      </c>
      <c r="D2384" t="s">
        <v>420</v>
      </c>
      <c r="E2384" t="s">
        <v>239</v>
      </c>
      <c r="F2384" t="s">
        <v>229</v>
      </c>
      <c r="G2384" t="s">
        <v>230</v>
      </c>
      <c r="H2384" t="s">
        <v>231</v>
      </c>
      <c r="I2384" t="s">
        <v>232</v>
      </c>
      <c r="K2384" t="s">
        <v>404</v>
      </c>
      <c r="L2384" t="n">
        <v>319</v>
      </c>
      <c r="M2384" t="n">
        <v>0</v>
      </c>
      <c r="N2384" t="n">
        <v>0</v>
      </c>
    </row>
    <row r="2385" spans="1:19">
      <c r="A2385" s="1" t="n">
        <v>38990</v>
      </c>
      <c r="B2385" t="s">
        <v>431</v>
      </c>
      <c r="C2385" t="n">
        <v>51</v>
      </c>
      <c r="D2385" t="s">
        <v>424</v>
      </c>
      <c r="E2385" t="s">
        <v>38</v>
      </c>
      <c r="F2385" t="s">
        <v>229</v>
      </c>
      <c r="G2385" t="s">
        <v>230</v>
      </c>
      <c r="H2385" t="s">
        <v>231</v>
      </c>
      <c r="I2385" t="s">
        <v>232</v>
      </c>
      <c r="J2385" t="s">
        <v>425</v>
      </c>
      <c r="K2385" t="s">
        <v>426</v>
      </c>
      <c r="L2385" t="n">
        <v>44</v>
      </c>
      <c r="M2385" t="n">
        <v>0</v>
      </c>
      <c r="N2385" t="n">
        <v>0</v>
      </c>
      <c r="O2385" t="s">
        <v>427</v>
      </c>
      <c r="P2385" t="s">
        <v>428</v>
      </c>
      <c r="Q2385" t="s">
        <v>237</v>
      </c>
      <c r="R2385" t="s">
        <v>231</v>
      </c>
      <c r="S2385" t="s">
        <v>232</v>
      </c>
    </row>
    <row r="2386" spans="1:19">
      <c r="A2386" s="1" t="n">
        <v>38990</v>
      </c>
      <c r="B2386" t="s">
        <v>379</v>
      </c>
      <c r="C2386" t="n">
        <v>1</v>
      </c>
      <c r="D2386" t="s">
        <v>228</v>
      </c>
      <c r="E2386" t="s">
        <v>36</v>
      </c>
      <c r="F2386" t="s">
        <v>229</v>
      </c>
      <c r="G2386" t="s">
        <v>230</v>
      </c>
      <c r="H2386" t="s">
        <v>231</v>
      </c>
      <c r="I2386" t="s">
        <v>232</v>
      </c>
      <c r="J2386" t="s">
        <v>367</v>
      </c>
      <c r="K2386" t="s">
        <v>368</v>
      </c>
      <c r="L2386" t="n">
        <v>722</v>
      </c>
      <c r="M2386" t="n">
        <v>0.79</v>
      </c>
      <c r="N2386" t="n">
        <v>39.1</v>
      </c>
      <c r="O2386" t="s">
        <v>379</v>
      </c>
      <c r="P2386" t="s">
        <v>270</v>
      </c>
      <c r="Q2386" t="s">
        <v>237</v>
      </c>
      <c r="R2386" t="s">
        <v>231</v>
      </c>
      <c r="S2386" t="s">
        <v>232</v>
      </c>
    </row>
    <row r="2387" spans="1:19">
      <c r="A2387" s="1" t="n">
        <v>38990</v>
      </c>
      <c r="B2387" t="s">
        <v>379</v>
      </c>
      <c r="C2387" t="n">
        <v>2</v>
      </c>
      <c r="D2387" t="s">
        <v>228</v>
      </c>
      <c r="E2387" t="s">
        <v>36</v>
      </c>
      <c r="F2387" t="s">
        <v>229</v>
      </c>
      <c r="G2387" t="s">
        <v>230</v>
      </c>
      <c r="H2387" t="s">
        <v>231</v>
      </c>
      <c r="I2387" t="s">
        <v>232</v>
      </c>
      <c r="J2387" t="s">
        <v>292</v>
      </c>
      <c r="K2387" t="s">
        <v>293</v>
      </c>
      <c r="L2387" t="n">
        <v>399</v>
      </c>
      <c r="M2387" t="n">
        <v>0.07000000000000001</v>
      </c>
      <c r="N2387" t="n">
        <v>38.2</v>
      </c>
      <c r="O2387" t="s">
        <v>379</v>
      </c>
      <c r="P2387" t="s">
        <v>270</v>
      </c>
      <c r="Q2387" t="s">
        <v>237</v>
      </c>
      <c r="R2387" t="s">
        <v>231</v>
      </c>
      <c r="S2387" t="s">
        <v>232</v>
      </c>
    </row>
    <row r="2388" spans="1:19">
      <c r="A2388" s="1" t="n">
        <v>38990</v>
      </c>
      <c r="B2388" t="s">
        <v>379</v>
      </c>
      <c r="C2388" t="n">
        <v>4</v>
      </c>
      <c r="D2388" t="s">
        <v>228</v>
      </c>
      <c r="E2388" t="s">
        <v>36</v>
      </c>
      <c r="F2388" t="s">
        <v>229</v>
      </c>
      <c r="G2388" t="s">
        <v>230</v>
      </c>
      <c r="H2388" t="s">
        <v>231</v>
      </c>
      <c r="I2388" t="s">
        <v>232</v>
      </c>
      <c r="J2388" t="s">
        <v>290</v>
      </c>
      <c r="K2388" t="s">
        <v>291</v>
      </c>
      <c r="L2388" t="n">
        <v>361</v>
      </c>
      <c r="M2388" t="n">
        <v>1.59</v>
      </c>
      <c r="N2388" t="n">
        <v>23.9</v>
      </c>
      <c r="O2388" t="s">
        <v>379</v>
      </c>
      <c r="P2388" t="s">
        <v>270</v>
      </c>
      <c r="Q2388" t="s">
        <v>237</v>
      </c>
      <c r="R2388" t="s">
        <v>231</v>
      </c>
      <c r="S2388" t="s">
        <v>232</v>
      </c>
    </row>
    <row r="2389" spans="1:19">
      <c r="A2389" s="1" t="n">
        <v>38990</v>
      </c>
      <c r="B2389" t="s">
        <v>379</v>
      </c>
      <c r="C2389" t="n">
        <v>3</v>
      </c>
      <c r="D2389" t="s">
        <v>228</v>
      </c>
      <c r="E2389" t="s">
        <v>36</v>
      </c>
      <c r="F2389" t="s">
        <v>229</v>
      </c>
      <c r="G2389" t="s">
        <v>230</v>
      </c>
      <c r="H2389" t="s">
        <v>231</v>
      </c>
      <c r="I2389" t="s">
        <v>232</v>
      </c>
      <c r="J2389" t="s">
        <v>233</v>
      </c>
      <c r="K2389" t="s">
        <v>234</v>
      </c>
      <c r="L2389" t="n">
        <v>250</v>
      </c>
      <c r="M2389" t="n">
        <v>0.22</v>
      </c>
      <c r="N2389" t="n">
        <v>19.9</v>
      </c>
      <c r="O2389" t="s">
        <v>379</v>
      </c>
      <c r="P2389" t="s">
        <v>270</v>
      </c>
      <c r="Q2389" t="s">
        <v>237</v>
      </c>
      <c r="R2389" t="s">
        <v>231</v>
      </c>
      <c r="S2389" t="s">
        <v>232</v>
      </c>
    </row>
    <row r="2390" spans="1:19">
      <c r="A2390" s="1" t="n">
        <v>38990</v>
      </c>
      <c r="B2390" t="s">
        <v>379</v>
      </c>
      <c r="C2390" t="n">
        <v>5</v>
      </c>
      <c r="D2390" t="s">
        <v>228</v>
      </c>
      <c r="E2390" t="s">
        <v>36</v>
      </c>
      <c r="F2390" t="s">
        <v>229</v>
      </c>
      <c r="G2390" t="s">
        <v>230</v>
      </c>
      <c r="H2390" t="s">
        <v>231</v>
      </c>
      <c r="I2390" t="s">
        <v>232</v>
      </c>
      <c r="J2390" t="s">
        <v>279</v>
      </c>
      <c r="K2390" t="s">
        <v>280</v>
      </c>
      <c r="L2390" t="n">
        <v>849</v>
      </c>
      <c r="M2390" t="n">
        <v>1.17</v>
      </c>
      <c r="N2390" t="n">
        <v>38.7</v>
      </c>
      <c r="O2390" t="s">
        <v>379</v>
      </c>
      <c r="P2390" t="s">
        <v>270</v>
      </c>
      <c r="Q2390" t="s">
        <v>237</v>
      </c>
      <c r="R2390" t="s">
        <v>231</v>
      </c>
      <c r="S2390" t="s">
        <v>232</v>
      </c>
    </row>
    <row r="2391" spans="1:19">
      <c r="A2391" s="1" t="n">
        <v>38990</v>
      </c>
      <c r="B2391" t="s">
        <v>379</v>
      </c>
      <c r="C2391" t="n">
        <v>6</v>
      </c>
      <c r="D2391" t="s">
        <v>257</v>
      </c>
      <c r="E2391" t="s">
        <v>258</v>
      </c>
      <c r="F2391" t="s">
        <v>229</v>
      </c>
      <c r="G2391" t="s">
        <v>230</v>
      </c>
      <c r="H2391" t="s">
        <v>231</v>
      </c>
      <c r="I2391" t="s">
        <v>232</v>
      </c>
      <c r="J2391" t="s">
        <v>233</v>
      </c>
      <c r="K2391" t="s">
        <v>234</v>
      </c>
      <c r="L2391" t="n">
        <v>217</v>
      </c>
      <c r="M2391" t="n">
        <v>0.16</v>
      </c>
      <c r="N2391" t="n">
        <v>0</v>
      </c>
    </row>
    <row r="2392" spans="1:19">
      <c r="A2392" s="1" t="n">
        <v>38990</v>
      </c>
      <c r="B2392" t="s">
        <v>441</v>
      </c>
      <c r="C2392" t="n">
        <v>9</v>
      </c>
      <c r="D2392" t="s">
        <v>406</v>
      </c>
      <c r="E2392" t="s">
        <v>407</v>
      </c>
      <c r="F2392" t="s">
        <v>229</v>
      </c>
      <c r="G2392" t="s">
        <v>230</v>
      </c>
      <c r="H2392" t="s">
        <v>231</v>
      </c>
      <c r="I2392" t="s">
        <v>232</v>
      </c>
      <c r="K2392" t="s">
        <v>404</v>
      </c>
      <c r="L2392" t="n">
        <v>30</v>
      </c>
      <c r="M2392" t="n">
        <v>0</v>
      </c>
      <c r="N2392" t="n">
        <v>0</v>
      </c>
    </row>
    <row r="2393" spans="1:19">
      <c r="A2393" s="1" t="n">
        <v>38990</v>
      </c>
      <c r="B2393" t="s">
        <v>441</v>
      </c>
      <c r="C2393" t="n">
        <v>10</v>
      </c>
      <c r="D2393" t="s">
        <v>406</v>
      </c>
      <c r="E2393" t="s">
        <v>407</v>
      </c>
      <c r="F2393" t="s">
        <v>229</v>
      </c>
      <c r="G2393" t="s">
        <v>230</v>
      </c>
      <c r="H2393" t="s">
        <v>231</v>
      </c>
      <c r="I2393" t="s">
        <v>232</v>
      </c>
      <c r="K2393" t="s">
        <v>404</v>
      </c>
      <c r="L2393" t="n">
        <v>50</v>
      </c>
      <c r="M2393" t="n">
        <v>0</v>
      </c>
      <c r="N2393" t="n">
        <v>0</v>
      </c>
    </row>
    <row r="2394" spans="1:19">
      <c r="A2394" s="1" t="n">
        <v>39021</v>
      </c>
      <c r="B2394" t="s">
        <v>438</v>
      </c>
      <c r="C2394" t="n">
        <v>2</v>
      </c>
      <c r="D2394" t="s">
        <v>424</v>
      </c>
      <c r="E2394" t="s">
        <v>38</v>
      </c>
      <c r="F2394" t="s">
        <v>229</v>
      </c>
      <c r="G2394" t="s">
        <v>230</v>
      </c>
      <c r="H2394" t="s">
        <v>231</v>
      </c>
      <c r="I2394" t="s">
        <v>232</v>
      </c>
      <c r="J2394" t="s">
        <v>425</v>
      </c>
      <c r="K2394" t="s">
        <v>426</v>
      </c>
      <c r="L2394" t="n">
        <v>20</v>
      </c>
      <c r="M2394" t="n">
        <v>0</v>
      </c>
      <c r="N2394" t="n">
        <v>0</v>
      </c>
      <c r="O2394" t="s">
        <v>427</v>
      </c>
      <c r="P2394" t="s">
        <v>428</v>
      </c>
      <c r="Q2394" t="s">
        <v>237</v>
      </c>
      <c r="R2394" t="s">
        <v>231</v>
      </c>
      <c r="S2394" t="s">
        <v>232</v>
      </c>
    </row>
    <row r="2395" spans="1:19">
      <c r="A2395" s="1" t="n">
        <v>39021</v>
      </c>
      <c r="B2395" t="s">
        <v>438</v>
      </c>
      <c r="C2395" t="n">
        <v>3</v>
      </c>
      <c r="D2395" t="s">
        <v>424</v>
      </c>
      <c r="E2395" t="s">
        <v>38</v>
      </c>
      <c r="F2395" t="s">
        <v>229</v>
      </c>
      <c r="G2395" t="s">
        <v>230</v>
      </c>
      <c r="H2395" t="s">
        <v>231</v>
      </c>
      <c r="I2395" t="s">
        <v>232</v>
      </c>
      <c r="J2395" t="s">
        <v>425</v>
      </c>
      <c r="K2395" t="s">
        <v>426</v>
      </c>
      <c r="L2395" t="n">
        <v>30</v>
      </c>
      <c r="M2395" t="n">
        <v>0</v>
      </c>
      <c r="N2395" t="n">
        <v>0</v>
      </c>
      <c r="O2395" t="s">
        <v>442</v>
      </c>
      <c r="P2395" t="s">
        <v>443</v>
      </c>
      <c r="Q2395" t="s">
        <v>444</v>
      </c>
      <c r="R2395" t="s">
        <v>445</v>
      </c>
      <c r="S2395" t="s">
        <v>232</v>
      </c>
    </row>
    <row r="2396" spans="1:19">
      <c r="A2396" s="1" t="n">
        <v>39021</v>
      </c>
      <c r="B2396" t="s">
        <v>438</v>
      </c>
      <c r="C2396" t="n">
        <v>4</v>
      </c>
      <c r="D2396" t="s">
        <v>424</v>
      </c>
      <c r="E2396" t="s">
        <v>38</v>
      </c>
      <c r="F2396" t="s">
        <v>229</v>
      </c>
      <c r="G2396" t="s">
        <v>230</v>
      </c>
      <c r="H2396" t="s">
        <v>231</v>
      </c>
      <c r="I2396" t="s">
        <v>232</v>
      </c>
      <c r="J2396" t="s">
        <v>425</v>
      </c>
      <c r="K2396" t="s">
        <v>426</v>
      </c>
      <c r="L2396" t="n">
        <v>10</v>
      </c>
      <c r="M2396" t="n">
        <v>0</v>
      </c>
      <c r="N2396" t="n">
        <v>0</v>
      </c>
      <c r="O2396" t="s">
        <v>427</v>
      </c>
      <c r="P2396" t="s">
        <v>428</v>
      </c>
      <c r="Q2396" t="s">
        <v>237</v>
      </c>
      <c r="R2396" t="s">
        <v>231</v>
      </c>
      <c r="S2396" t="s">
        <v>232</v>
      </c>
    </row>
    <row r="2397" spans="1:19">
      <c r="A2397" s="1" t="n">
        <v>39021</v>
      </c>
      <c r="B2397" t="s">
        <v>376</v>
      </c>
      <c r="C2397" t="n">
        <v>67</v>
      </c>
      <c r="D2397" t="s">
        <v>228</v>
      </c>
      <c r="E2397" t="s">
        <v>36</v>
      </c>
      <c r="F2397" t="s">
        <v>229</v>
      </c>
      <c r="G2397" t="s">
        <v>230</v>
      </c>
      <c r="H2397" t="s">
        <v>231</v>
      </c>
      <c r="I2397" t="s">
        <v>232</v>
      </c>
      <c r="J2397" t="s">
        <v>267</v>
      </c>
      <c r="K2397" t="s">
        <v>268</v>
      </c>
      <c r="L2397" t="n">
        <v>450</v>
      </c>
      <c r="M2397" t="n">
        <v>0.06</v>
      </c>
      <c r="N2397" t="n">
        <v>38.5</v>
      </c>
      <c r="O2397" t="s">
        <v>376</v>
      </c>
      <c r="P2397" t="s">
        <v>419</v>
      </c>
      <c r="Q2397" t="s">
        <v>237</v>
      </c>
      <c r="R2397" t="s">
        <v>231</v>
      </c>
      <c r="S2397" t="s">
        <v>232</v>
      </c>
    </row>
    <row r="2398" spans="1:19">
      <c r="A2398" s="1" t="n">
        <v>39021</v>
      </c>
      <c r="B2398" t="s">
        <v>376</v>
      </c>
      <c r="C2398" t="n">
        <v>6</v>
      </c>
      <c r="D2398" t="s">
        <v>228</v>
      </c>
      <c r="E2398" t="s">
        <v>36</v>
      </c>
      <c r="F2398" t="s">
        <v>229</v>
      </c>
      <c r="G2398" t="s">
        <v>230</v>
      </c>
      <c r="H2398" t="s">
        <v>231</v>
      </c>
      <c r="I2398" t="s">
        <v>232</v>
      </c>
      <c r="J2398" t="s">
        <v>318</v>
      </c>
      <c r="K2398" t="s">
        <v>319</v>
      </c>
      <c r="L2398" t="n">
        <v>706</v>
      </c>
      <c r="M2398" t="n">
        <v>0.05</v>
      </c>
      <c r="N2398" t="n">
        <v>36.4</v>
      </c>
      <c r="O2398" t="s">
        <v>376</v>
      </c>
      <c r="P2398" t="s">
        <v>419</v>
      </c>
      <c r="Q2398" t="s">
        <v>237</v>
      </c>
      <c r="R2398" t="s">
        <v>231</v>
      </c>
      <c r="S2398" t="s">
        <v>232</v>
      </c>
    </row>
    <row r="2399" spans="1:19">
      <c r="A2399" s="1" t="n">
        <v>39021</v>
      </c>
      <c r="B2399" t="s">
        <v>380</v>
      </c>
      <c r="C2399" t="n">
        <v>1</v>
      </c>
      <c r="D2399" t="s">
        <v>420</v>
      </c>
      <c r="E2399" t="s">
        <v>239</v>
      </c>
      <c r="F2399" t="s">
        <v>229</v>
      </c>
      <c r="G2399" t="s">
        <v>230</v>
      </c>
      <c r="H2399" t="s">
        <v>231</v>
      </c>
      <c r="I2399" t="s">
        <v>232</v>
      </c>
      <c r="J2399" t="s">
        <v>358</v>
      </c>
      <c r="K2399" t="s">
        <v>359</v>
      </c>
      <c r="L2399" t="n">
        <v>304</v>
      </c>
      <c r="M2399" t="n">
        <v>0</v>
      </c>
      <c r="N2399" t="n">
        <v>0</v>
      </c>
    </row>
    <row r="2400" spans="1:19">
      <c r="A2400" s="1" t="n">
        <v>39021</v>
      </c>
      <c r="B2400" t="s">
        <v>431</v>
      </c>
      <c r="C2400" t="n">
        <v>33</v>
      </c>
      <c r="D2400" t="s">
        <v>424</v>
      </c>
      <c r="E2400" t="s">
        <v>38</v>
      </c>
      <c r="F2400" t="s">
        <v>229</v>
      </c>
      <c r="G2400" t="s">
        <v>230</v>
      </c>
      <c r="H2400" t="s">
        <v>231</v>
      </c>
      <c r="I2400" t="s">
        <v>232</v>
      </c>
      <c r="J2400" t="s">
        <v>425</v>
      </c>
      <c r="K2400" t="s">
        <v>426</v>
      </c>
      <c r="L2400" t="n">
        <v>10</v>
      </c>
      <c r="M2400" t="n">
        <v>0</v>
      </c>
      <c r="N2400" t="n">
        <v>0</v>
      </c>
      <c r="O2400" t="s">
        <v>427</v>
      </c>
      <c r="P2400" t="s">
        <v>428</v>
      </c>
      <c r="Q2400" t="s">
        <v>237</v>
      </c>
      <c r="R2400" t="s">
        <v>231</v>
      </c>
      <c r="S2400" t="s">
        <v>232</v>
      </c>
    </row>
    <row r="2401" spans="1:19">
      <c r="A2401" s="1" t="n">
        <v>39021</v>
      </c>
      <c r="B2401" t="s">
        <v>431</v>
      </c>
      <c r="C2401" t="n">
        <v>34</v>
      </c>
      <c r="D2401" t="s">
        <v>424</v>
      </c>
      <c r="E2401" t="s">
        <v>38</v>
      </c>
      <c r="F2401" t="s">
        <v>229</v>
      </c>
      <c r="G2401" t="s">
        <v>230</v>
      </c>
      <c r="H2401" t="s">
        <v>231</v>
      </c>
      <c r="I2401" t="s">
        <v>232</v>
      </c>
      <c r="J2401" t="s">
        <v>425</v>
      </c>
      <c r="K2401" t="s">
        <v>426</v>
      </c>
      <c r="L2401" t="n">
        <v>8</v>
      </c>
      <c r="M2401" t="n">
        <v>0</v>
      </c>
      <c r="N2401" t="n">
        <v>0</v>
      </c>
      <c r="O2401" t="s">
        <v>427</v>
      </c>
      <c r="P2401" t="s">
        <v>428</v>
      </c>
      <c r="Q2401" t="s">
        <v>237</v>
      </c>
      <c r="R2401" t="s">
        <v>231</v>
      </c>
      <c r="S2401" t="s">
        <v>232</v>
      </c>
    </row>
    <row r="2402" spans="1:19">
      <c r="A2402" s="1" t="n">
        <v>39021</v>
      </c>
      <c r="B2402" t="s">
        <v>379</v>
      </c>
      <c r="C2402" t="n">
        <v>1</v>
      </c>
      <c r="D2402" t="s">
        <v>228</v>
      </c>
      <c r="E2402" t="s">
        <v>36</v>
      </c>
      <c r="F2402" t="s">
        <v>229</v>
      </c>
      <c r="G2402" t="s">
        <v>230</v>
      </c>
      <c r="H2402" t="s">
        <v>231</v>
      </c>
      <c r="I2402" t="s">
        <v>232</v>
      </c>
      <c r="J2402" t="s">
        <v>292</v>
      </c>
      <c r="K2402" t="s">
        <v>293</v>
      </c>
      <c r="L2402" t="n">
        <v>358</v>
      </c>
      <c r="M2402" t="n">
        <v>0.07000000000000001</v>
      </c>
      <c r="N2402" t="n">
        <v>38.4</v>
      </c>
      <c r="O2402" t="s">
        <v>379</v>
      </c>
      <c r="P2402" t="s">
        <v>270</v>
      </c>
      <c r="Q2402" t="s">
        <v>237</v>
      </c>
      <c r="R2402" t="s">
        <v>231</v>
      </c>
      <c r="S2402" t="s">
        <v>232</v>
      </c>
    </row>
    <row r="2403" spans="1:19">
      <c r="A2403" s="1" t="n">
        <v>39021</v>
      </c>
      <c r="B2403" t="s">
        <v>379</v>
      </c>
      <c r="C2403" t="n">
        <v>2</v>
      </c>
      <c r="D2403" t="s">
        <v>228</v>
      </c>
      <c r="E2403" t="s">
        <v>36</v>
      </c>
      <c r="F2403" t="s">
        <v>229</v>
      </c>
      <c r="G2403" t="s">
        <v>230</v>
      </c>
      <c r="H2403" t="s">
        <v>231</v>
      </c>
      <c r="I2403" t="s">
        <v>232</v>
      </c>
      <c r="J2403" t="s">
        <v>233</v>
      </c>
      <c r="K2403" t="s">
        <v>234</v>
      </c>
      <c r="L2403" t="n">
        <v>290</v>
      </c>
      <c r="M2403" t="n">
        <v>0.22</v>
      </c>
      <c r="N2403" t="n">
        <v>20</v>
      </c>
      <c r="O2403" t="s">
        <v>379</v>
      </c>
      <c r="P2403" t="s">
        <v>270</v>
      </c>
      <c r="Q2403" t="s">
        <v>237</v>
      </c>
      <c r="R2403" t="s">
        <v>231</v>
      </c>
      <c r="S2403" t="s">
        <v>232</v>
      </c>
    </row>
    <row r="2404" spans="1:19">
      <c r="A2404" s="1" t="n">
        <v>39021</v>
      </c>
      <c r="B2404" t="s">
        <v>379</v>
      </c>
      <c r="C2404" t="n">
        <v>5</v>
      </c>
      <c r="D2404" t="s">
        <v>228</v>
      </c>
      <c r="E2404" t="s">
        <v>36</v>
      </c>
      <c r="F2404" t="s">
        <v>229</v>
      </c>
      <c r="G2404" t="s">
        <v>230</v>
      </c>
      <c r="H2404" t="s">
        <v>231</v>
      </c>
      <c r="I2404" t="s">
        <v>232</v>
      </c>
      <c r="J2404" t="s">
        <v>417</v>
      </c>
      <c r="K2404" t="s">
        <v>418</v>
      </c>
      <c r="L2404" t="n">
        <v>260</v>
      </c>
      <c r="M2404" t="n">
        <v>0.15</v>
      </c>
      <c r="N2404" t="n">
        <v>36.2</v>
      </c>
      <c r="O2404" t="s">
        <v>379</v>
      </c>
      <c r="P2404" t="s">
        <v>270</v>
      </c>
      <c r="Q2404" t="s">
        <v>237</v>
      </c>
      <c r="R2404" t="s">
        <v>231</v>
      </c>
      <c r="S2404" t="s">
        <v>232</v>
      </c>
    </row>
    <row r="2405" spans="1:19">
      <c r="A2405" s="1" t="n">
        <v>39021</v>
      </c>
      <c r="B2405" t="s">
        <v>379</v>
      </c>
      <c r="C2405" t="n">
        <v>3</v>
      </c>
      <c r="D2405" t="s">
        <v>228</v>
      </c>
      <c r="E2405" t="s">
        <v>36</v>
      </c>
      <c r="F2405" t="s">
        <v>229</v>
      </c>
      <c r="G2405" t="s">
        <v>230</v>
      </c>
      <c r="H2405" t="s">
        <v>231</v>
      </c>
      <c r="I2405" t="s">
        <v>232</v>
      </c>
      <c r="J2405" t="s">
        <v>244</v>
      </c>
      <c r="K2405" t="s">
        <v>304</v>
      </c>
      <c r="L2405" t="n">
        <v>653</v>
      </c>
      <c r="M2405" t="n">
        <v>1.21</v>
      </c>
      <c r="N2405" t="n">
        <v>32.8</v>
      </c>
      <c r="O2405" t="s">
        <v>379</v>
      </c>
      <c r="P2405" t="s">
        <v>270</v>
      </c>
      <c r="Q2405" t="s">
        <v>237</v>
      </c>
      <c r="R2405" t="s">
        <v>231</v>
      </c>
      <c r="S2405" t="s">
        <v>232</v>
      </c>
    </row>
    <row r="2406" spans="1:19">
      <c r="A2406" s="1" t="n">
        <v>39021</v>
      </c>
      <c r="B2406" t="s">
        <v>379</v>
      </c>
      <c r="C2406" t="n">
        <v>4</v>
      </c>
      <c r="D2406" t="s">
        <v>228</v>
      </c>
      <c r="E2406" t="s">
        <v>36</v>
      </c>
      <c r="F2406" t="s">
        <v>229</v>
      </c>
      <c r="G2406" t="s">
        <v>230</v>
      </c>
      <c r="H2406" t="s">
        <v>231</v>
      </c>
      <c r="I2406" t="s">
        <v>232</v>
      </c>
      <c r="J2406" t="s">
        <v>279</v>
      </c>
      <c r="K2406" t="s">
        <v>280</v>
      </c>
      <c r="L2406" t="n">
        <v>720</v>
      </c>
      <c r="M2406" t="n">
        <v>1.25</v>
      </c>
      <c r="N2406" t="n">
        <v>39</v>
      </c>
      <c r="O2406" t="s">
        <v>379</v>
      </c>
      <c r="P2406" t="s">
        <v>270</v>
      </c>
      <c r="Q2406" t="s">
        <v>237</v>
      </c>
      <c r="R2406" t="s">
        <v>231</v>
      </c>
      <c r="S2406" t="s">
        <v>232</v>
      </c>
    </row>
    <row r="2407" spans="1:19">
      <c r="A2407" s="1" t="n">
        <v>39051</v>
      </c>
      <c r="B2407" t="s">
        <v>376</v>
      </c>
      <c r="C2407" t="n">
        <v>22</v>
      </c>
      <c r="D2407" t="s">
        <v>228</v>
      </c>
      <c r="E2407" t="s">
        <v>36</v>
      </c>
      <c r="F2407" t="s">
        <v>229</v>
      </c>
      <c r="G2407" t="s">
        <v>230</v>
      </c>
      <c r="H2407" t="s">
        <v>231</v>
      </c>
      <c r="I2407" t="s">
        <v>232</v>
      </c>
      <c r="J2407" t="s">
        <v>354</v>
      </c>
      <c r="K2407" t="s">
        <v>348</v>
      </c>
      <c r="L2407" t="n">
        <v>387</v>
      </c>
      <c r="M2407" t="n">
        <v>0.04</v>
      </c>
      <c r="N2407" t="n">
        <v>42</v>
      </c>
      <c r="O2407" t="s">
        <v>376</v>
      </c>
      <c r="P2407" t="s">
        <v>419</v>
      </c>
      <c r="Q2407" t="s">
        <v>237</v>
      </c>
      <c r="R2407" t="s">
        <v>231</v>
      </c>
      <c r="S2407" t="s">
        <v>232</v>
      </c>
    </row>
    <row r="2408" spans="1:19">
      <c r="A2408" s="1" t="n">
        <v>39051</v>
      </c>
      <c r="B2408" t="s">
        <v>376</v>
      </c>
      <c r="C2408" t="n">
        <v>24</v>
      </c>
      <c r="D2408" t="s">
        <v>228</v>
      </c>
      <c r="E2408" t="s">
        <v>36</v>
      </c>
      <c r="F2408" t="s">
        <v>229</v>
      </c>
      <c r="G2408" t="s">
        <v>230</v>
      </c>
      <c r="H2408" t="s">
        <v>231</v>
      </c>
      <c r="I2408" t="s">
        <v>232</v>
      </c>
      <c r="J2408" t="s">
        <v>354</v>
      </c>
      <c r="K2408" t="s">
        <v>348</v>
      </c>
      <c r="L2408" t="n">
        <v>209</v>
      </c>
      <c r="M2408" t="n">
        <v>0.04</v>
      </c>
      <c r="N2408" t="n">
        <v>42.4</v>
      </c>
      <c r="O2408" t="s">
        <v>376</v>
      </c>
      <c r="P2408" t="s">
        <v>419</v>
      </c>
      <c r="Q2408" t="s">
        <v>237</v>
      </c>
      <c r="R2408" t="s">
        <v>231</v>
      </c>
      <c r="S2408" t="s">
        <v>232</v>
      </c>
    </row>
    <row r="2409" spans="1:19">
      <c r="A2409" s="1" t="n">
        <v>39051</v>
      </c>
      <c r="B2409" t="s">
        <v>376</v>
      </c>
      <c r="C2409" t="n">
        <v>23</v>
      </c>
      <c r="D2409" t="s">
        <v>228</v>
      </c>
      <c r="E2409" t="s">
        <v>36</v>
      </c>
      <c r="F2409" t="s">
        <v>229</v>
      </c>
      <c r="G2409" t="s">
        <v>230</v>
      </c>
      <c r="H2409" t="s">
        <v>231</v>
      </c>
      <c r="I2409" t="s">
        <v>232</v>
      </c>
      <c r="J2409" t="s">
        <v>318</v>
      </c>
      <c r="K2409" t="s">
        <v>319</v>
      </c>
      <c r="L2409" t="n">
        <v>476</v>
      </c>
      <c r="M2409" t="n">
        <v>0.05</v>
      </c>
      <c r="N2409" t="n">
        <v>36.1</v>
      </c>
      <c r="O2409" t="s">
        <v>376</v>
      </c>
      <c r="P2409" t="s">
        <v>419</v>
      </c>
      <c r="Q2409" t="s">
        <v>237</v>
      </c>
      <c r="R2409" t="s">
        <v>231</v>
      </c>
      <c r="S2409" t="s">
        <v>232</v>
      </c>
    </row>
    <row r="2410" spans="1:19">
      <c r="A2410" s="1" t="n">
        <v>39051</v>
      </c>
      <c r="B2410" t="s">
        <v>376</v>
      </c>
      <c r="C2410" t="n">
        <v>25</v>
      </c>
      <c r="D2410" t="s">
        <v>228</v>
      </c>
      <c r="E2410" t="s">
        <v>36</v>
      </c>
      <c r="F2410" t="s">
        <v>229</v>
      </c>
      <c r="G2410" t="s">
        <v>230</v>
      </c>
      <c r="H2410" t="s">
        <v>231</v>
      </c>
      <c r="I2410" t="s">
        <v>232</v>
      </c>
      <c r="J2410" t="s">
        <v>318</v>
      </c>
      <c r="K2410" t="s">
        <v>319</v>
      </c>
      <c r="L2410" t="n">
        <v>430</v>
      </c>
      <c r="M2410" t="n">
        <v>0.05</v>
      </c>
      <c r="N2410" t="n">
        <v>36.4</v>
      </c>
      <c r="O2410" t="s">
        <v>376</v>
      </c>
      <c r="P2410" t="s">
        <v>419</v>
      </c>
      <c r="Q2410" t="s">
        <v>237</v>
      </c>
      <c r="R2410" t="s">
        <v>231</v>
      </c>
      <c r="S2410" t="s">
        <v>232</v>
      </c>
    </row>
    <row r="2411" spans="1:19">
      <c r="A2411" s="1" t="n">
        <v>39051</v>
      </c>
      <c r="B2411" t="s">
        <v>423</v>
      </c>
      <c r="C2411" t="n">
        <v>1</v>
      </c>
      <c r="D2411" t="s">
        <v>424</v>
      </c>
      <c r="E2411" t="s">
        <v>38</v>
      </c>
      <c r="F2411" t="s">
        <v>229</v>
      </c>
      <c r="G2411" t="s">
        <v>230</v>
      </c>
      <c r="H2411" t="s">
        <v>231</v>
      </c>
      <c r="I2411" t="s">
        <v>232</v>
      </c>
      <c r="J2411" t="s">
        <v>439</v>
      </c>
      <c r="K2411" t="s">
        <v>440</v>
      </c>
      <c r="L2411" t="n">
        <v>78</v>
      </c>
      <c r="M2411" t="n">
        <v>0</v>
      </c>
      <c r="N2411" t="n">
        <v>0</v>
      </c>
      <c r="O2411" t="s">
        <v>427</v>
      </c>
      <c r="P2411" t="s">
        <v>428</v>
      </c>
      <c r="Q2411" t="s">
        <v>237</v>
      </c>
      <c r="R2411" t="s">
        <v>231</v>
      </c>
      <c r="S2411" t="s">
        <v>232</v>
      </c>
    </row>
    <row r="2412" spans="1:19">
      <c r="A2412" s="1" t="n">
        <v>39051</v>
      </c>
      <c r="B2412" t="s">
        <v>379</v>
      </c>
      <c r="C2412" t="n">
        <v>3</v>
      </c>
      <c r="D2412" t="s">
        <v>228</v>
      </c>
      <c r="E2412" t="s">
        <v>36</v>
      </c>
      <c r="F2412" t="s">
        <v>229</v>
      </c>
      <c r="G2412" t="s">
        <v>230</v>
      </c>
      <c r="H2412" t="s">
        <v>231</v>
      </c>
      <c r="I2412" t="s">
        <v>232</v>
      </c>
      <c r="J2412" t="s">
        <v>292</v>
      </c>
      <c r="K2412" t="s">
        <v>293</v>
      </c>
      <c r="L2412" t="n">
        <v>335</v>
      </c>
      <c r="M2412" t="n">
        <v>0.08</v>
      </c>
      <c r="N2412" t="n">
        <v>35.9</v>
      </c>
      <c r="O2412" t="s">
        <v>379</v>
      </c>
      <c r="P2412" t="s">
        <v>270</v>
      </c>
      <c r="Q2412" t="s">
        <v>237</v>
      </c>
      <c r="R2412" t="s">
        <v>231</v>
      </c>
      <c r="S2412" t="s">
        <v>232</v>
      </c>
    </row>
    <row r="2413" spans="1:19">
      <c r="A2413" s="1" t="n">
        <v>39051</v>
      </c>
      <c r="B2413" t="s">
        <v>379</v>
      </c>
      <c r="C2413" t="n">
        <v>4</v>
      </c>
      <c r="D2413" t="s">
        <v>228</v>
      </c>
      <c r="E2413" t="s">
        <v>36</v>
      </c>
      <c r="F2413" t="s">
        <v>229</v>
      </c>
      <c r="G2413" t="s">
        <v>230</v>
      </c>
      <c r="H2413" t="s">
        <v>231</v>
      </c>
      <c r="I2413" t="s">
        <v>232</v>
      </c>
      <c r="J2413" t="s">
        <v>233</v>
      </c>
      <c r="K2413" t="s">
        <v>234</v>
      </c>
      <c r="L2413" t="n">
        <v>303</v>
      </c>
      <c r="M2413" t="n">
        <v>0.22</v>
      </c>
      <c r="N2413" t="n">
        <v>20</v>
      </c>
      <c r="O2413" t="s">
        <v>379</v>
      </c>
      <c r="P2413" t="s">
        <v>270</v>
      </c>
      <c r="Q2413" t="s">
        <v>237</v>
      </c>
      <c r="R2413" t="s">
        <v>231</v>
      </c>
      <c r="S2413" t="s">
        <v>232</v>
      </c>
    </row>
    <row r="2414" spans="1:19">
      <c r="A2414" s="1" t="n">
        <v>39051</v>
      </c>
      <c r="B2414" t="s">
        <v>379</v>
      </c>
      <c r="C2414" t="n">
        <v>1</v>
      </c>
      <c r="D2414" t="s">
        <v>228</v>
      </c>
      <c r="E2414" t="s">
        <v>36</v>
      </c>
      <c r="F2414" t="s">
        <v>229</v>
      </c>
      <c r="G2414" t="s">
        <v>230</v>
      </c>
      <c r="H2414" t="s">
        <v>231</v>
      </c>
      <c r="I2414" t="s">
        <v>232</v>
      </c>
      <c r="J2414" t="s">
        <v>417</v>
      </c>
      <c r="K2414" t="s">
        <v>418</v>
      </c>
      <c r="L2414" t="n">
        <v>739</v>
      </c>
      <c r="M2414" t="n">
        <v>0.15</v>
      </c>
      <c r="N2414" t="n">
        <v>36.2</v>
      </c>
      <c r="O2414" t="s">
        <v>379</v>
      </c>
      <c r="P2414" t="s">
        <v>270</v>
      </c>
      <c r="Q2414" t="s">
        <v>237</v>
      </c>
      <c r="R2414" t="s">
        <v>231</v>
      </c>
      <c r="S2414" t="s">
        <v>232</v>
      </c>
    </row>
    <row r="2415" spans="1:19">
      <c r="A2415" s="1" t="n">
        <v>39051</v>
      </c>
      <c r="B2415" t="s">
        <v>379</v>
      </c>
      <c r="C2415" t="n">
        <v>2</v>
      </c>
      <c r="D2415" t="s">
        <v>228</v>
      </c>
      <c r="E2415" t="s">
        <v>36</v>
      </c>
      <c r="F2415" t="s">
        <v>229</v>
      </c>
      <c r="G2415" t="s">
        <v>230</v>
      </c>
      <c r="H2415" t="s">
        <v>231</v>
      </c>
      <c r="I2415" t="s">
        <v>232</v>
      </c>
      <c r="J2415" t="s">
        <v>279</v>
      </c>
      <c r="K2415" t="s">
        <v>280</v>
      </c>
      <c r="L2415" t="n">
        <v>1077</v>
      </c>
      <c r="M2415" t="n">
        <v>1.16</v>
      </c>
      <c r="N2415" t="n">
        <v>38.8</v>
      </c>
      <c r="O2415" t="s">
        <v>379</v>
      </c>
      <c r="P2415" t="s">
        <v>270</v>
      </c>
      <c r="Q2415" t="s">
        <v>237</v>
      </c>
      <c r="R2415" t="s">
        <v>231</v>
      </c>
      <c r="S2415" t="s">
        <v>232</v>
      </c>
    </row>
    <row r="2416" spans="1:19">
      <c r="A2416" s="1" t="n">
        <v>39051</v>
      </c>
      <c r="B2416" t="s">
        <v>446</v>
      </c>
      <c r="C2416" t="n">
        <v>16</v>
      </c>
      <c r="D2416" t="s">
        <v>420</v>
      </c>
      <c r="E2416" t="s">
        <v>239</v>
      </c>
      <c r="F2416" t="s">
        <v>307</v>
      </c>
      <c r="G2416" t="s">
        <v>308</v>
      </c>
      <c r="H2416" t="s">
        <v>231</v>
      </c>
      <c r="I2416" t="s">
        <v>232</v>
      </c>
      <c r="K2416" t="s">
        <v>404</v>
      </c>
      <c r="L2416" t="n">
        <v>220</v>
      </c>
      <c r="M2416" t="n">
        <v>0</v>
      </c>
      <c r="N2416" t="n">
        <v>0</v>
      </c>
    </row>
    <row r="2417" spans="1:19">
      <c r="A2417" s="1" t="n">
        <v>39051</v>
      </c>
      <c r="B2417" t="s">
        <v>446</v>
      </c>
      <c r="C2417" t="n">
        <v>17</v>
      </c>
      <c r="D2417" t="s">
        <v>406</v>
      </c>
      <c r="E2417" t="s">
        <v>407</v>
      </c>
      <c r="F2417" t="s">
        <v>307</v>
      </c>
      <c r="G2417" t="s">
        <v>308</v>
      </c>
      <c r="H2417" t="s">
        <v>231</v>
      </c>
      <c r="I2417" t="s">
        <v>232</v>
      </c>
      <c r="K2417" t="s">
        <v>404</v>
      </c>
      <c r="L2417" t="n">
        <v>95</v>
      </c>
      <c r="M2417" t="n">
        <v>0</v>
      </c>
      <c r="N2417" t="n">
        <v>0</v>
      </c>
    </row>
    <row r="2418" spans="1:19">
      <c r="A2418" s="1" t="n">
        <v>39082</v>
      </c>
      <c r="B2418" t="s">
        <v>438</v>
      </c>
      <c r="C2418" t="n">
        <v>1</v>
      </c>
      <c r="D2418" t="s">
        <v>424</v>
      </c>
      <c r="E2418" t="s">
        <v>38</v>
      </c>
      <c r="F2418" t="s">
        <v>229</v>
      </c>
      <c r="G2418" t="s">
        <v>230</v>
      </c>
      <c r="H2418" t="s">
        <v>231</v>
      </c>
      <c r="I2418" t="s">
        <v>232</v>
      </c>
      <c r="J2418" t="s">
        <v>425</v>
      </c>
      <c r="K2418" t="s">
        <v>426</v>
      </c>
      <c r="L2418" t="n">
        <v>34</v>
      </c>
      <c r="M2418" t="n">
        <v>0</v>
      </c>
      <c r="N2418" t="n">
        <v>0</v>
      </c>
      <c r="O2418" t="s">
        <v>376</v>
      </c>
      <c r="P2418" t="s">
        <v>236</v>
      </c>
      <c r="Q2418" t="s">
        <v>237</v>
      </c>
      <c r="R2418" t="s">
        <v>231</v>
      </c>
      <c r="S2418" t="s">
        <v>232</v>
      </c>
    </row>
    <row r="2419" spans="1:19">
      <c r="A2419" s="1" t="n">
        <v>39082</v>
      </c>
      <c r="B2419" t="s">
        <v>438</v>
      </c>
      <c r="C2419" t="n">
        <v>2</v>
      </c>
      <c r="D2419" t="s">
        <v>424</v>
      </c>
      <c r="E2419" t="s">
        <v>38</v>
      </c>
      <c r="F2419" t="s">
        <v>229</v>
      </c>
      <c r="G2419" t="s">
        <v>230</v>
      </c>
      <c r="H2419" t="s">
        <v>231</v>
      </c>
      <c r="I2419" t="s">
        <v>232</v>
      </c>
      <c r="J2419" t="s">
        <v>425</v>
      </c>
      <c r="K2419" t="s">
        <v>426</v>
      </c>
      <c r="L2419" t="n">
        <v>29</v>
      </c>
      <c r="M2419" t="n">
        <v>0</v>
      </c>
      <c r="N2419" t="n">
        <v>0</v>
      </c>
      <c r="O2419" t="s">
        <v>427</v>
      </c>
      <c r="P2419" t="s">
        <v>428</v>
      </c>
      <c r="Q2419" t="s">
        <v>237</v>
      </c>
      <c r="R2419" t="s">
        <v>231</v>
      </c>
      <c r="S2419" t="s">
        <v>232</v>
      </c>
    </row>
    <row r="2420" spans="1:19">
      <c r="A2420" s="1" t="n">
        <v>39082</v>
      </c>
      <c r="B2420" t="s">
        <v>376</v>
      </c>
      <c r="C2420" t="n">
        <v>8</v>
      </c>
      <c r="D2420" t="s">
        <v>228</v>
      </c>
      <c r="E2420" t="s">
        <v>36</v>
      </c>
      <c r="F2420" t="s">
        <v>229</v>
      </c>
      <c r="G2420" t="s">
        <v>230</v>
      </c>
      <c r="H2420" t="s">
        <v>231</v>
      </c>
      <c r="I2420" t="s">
        <v>232</v>
      </c>
      <c r="J2420" t="s">
        <v>318</v>
      </c>
      <c r="K2420" t="s">
        <v>319</v>
      </c>
      <c r="L2420" t="n">
        <v>336</v>
      </c>
      <c r="M2420" t="n">
        <v>0.5</v>
      </c>
      <c r="N2420" t="n">
        <v>36.6</v>
      </c>
      <c r="O2420" t="s">
        <v>376</v>
      </c>
      <c r="P2420" t="s">
        <v>419</v>
      </c>
      <c r="Q2420" t="s">
        <v>237</v>
      </c>
      <c r="R2420" t="s">
        <v>231</v>
      </c>
      <c r="S2420" t="s">
        <v>232</v>
      </c>
    </row>
    <row r="2421" spans="1:19">
      <c r="A2421" s="1" t="n">
        <v>39082</v>
      </c>
      <c r="B2421" t="s">
        <v>376</v>
      </c>
      <c r="C2421" t="n">
        <v>11</v>
      </c>
      <c r="D2421" t="s">
        <v>228</v>
      </c>
      <c r="E2421" t="s">
        <v>36</v>
      </c>
      <c r="F2421" t="s">
        <v>229</v>
      </c>
      <c r="G2421" t="s">
        <v>230</v>
      </c>
      <c r="H2421" t="s">
        <v>231</v>
      </c>
      <c r="I2421" t="s">
        <v>232</v>
      </c>
      <c r="J2421" t="s">
        <v>318</v>
      </c>
      <c r="K2421" t="s">
        <v>319</v>
      </c>
      <c r="L2421" t="n">
        <v>331</v>
      </c>
      <c r="M2421" t="n">
        <v>0.5</v>
      </c>
      <c r="N2421" t="n">
        <v>36.4</v>
      </c>
      <c r="O2421" t="s">
        <v>376</v>
      </c>
      <c r="P2421" t="s">
        <v>419</v>
      </c>
      <c r="Q2421" t="s">
        <v>237</v>
      </c>
      <c r="R2421" t="s">
        <v>231</v>
      </c>
      <c r="S2421" t="s">
        <v>232</v>
      </c>
    </row>
    <row r="2422" spans="1:19">
      <c r="A2422" s="1" t="n">
        <v>39082</v>
      </c>
      <c r="B2422" t="s">
        <v>376</v>
      </c>
      <c r="C2422" t="n">
        <v>9</v>
      </c>
      <c r="D2422" t="s">
        <v>228</v>
      </c>
      <c r="E2422" t="s">
        <v>36</v>
      </c>
      <c r="F2422" t="s">
        <v>229</v>
      </c>
      <c r="G2422" t="s">
        <v>230</v>
      </c>
      <c r="H2422" t="s">
        <v>231</v>
      </c>
      <c r="I2422" t="s">
        <v>232</v>
      </c>
      <c r="J2422" t="s">
        <v>233</v>
      </c>
      <c r="K2422" t="s">
        <v>234</v>
      </c>
      <c r="L2422" t="n">
        <v>210</v>
      </c>
      <c r="M2422" t="n">
        <v>0.05</v>
      </c>
      <c r="N2422" t="n">
        <v>36</v>
      </c>
      <c r="O2422" t="s">
        <v>376</v>
      </c>
      <c r="P2422" t="s">
        <v>419</v>
      </c>
      <c r="Q2422" t="s">
        <v>237</v>
      </c>
      <c r="R2422" t="s">
        <v>231</v>
      </c>
      <c r="S2422" t="s">
        <v>232</v>
      </c>
    </row>
    <row r="2423" spans="1:19">
      <c r="A2423" s="1" t="n">
        <v>39082</v>
      </c>
      <c r="B2423" t="s">
        <v>376</v>
      </c>
      <c r="C2423" t="n">
        <v>10</v>
      </c>
      <c r="D2423" t="s">
        <v>228</v>
      </c>
      <c r="E2423" t="s">
        <v>36</v>
      </c>
      <c r="F2423" t="s">
        <v>229</v>
      </c>
      <c r="G2423" t="s">
        <v>230</v>
      </c>
      <c r="H2423" t="s">
        <v>231</v>
      </c>
      <c r="I2423" t="s">
        <v>232</v>
      </c>
      <c r="J2423" t="s">
        <v>233</v>
      </c>
      <c r="K2423" t="s">
        <v>234</v>
      </c>
      <c r="L2423" t="n">
        <v>333</v>
      </c>
      <c r="M2423" t="n">
        <v>0.09</v>
      </c>
      <c r="N2423" t="n">
        <v>34.3</v>
      </c>
      <c r="O2423" t="s">
        <v>376</v>
      </c>
      <c r="P2423" t="s">
        <v>419</v>
      </c>
      <c r="Q2423" t="s">
        <v>237</v>
      </c>
      <c r="R2423" t="s">
        <v>231</v>
      </c>
      <c r="S2423" t="s">
        <v>232</v>
      </c>
    </row>
    <row r="2424" spans="1:19">
      <c r="A2424" s="1" t="n">
        <v>39082</v>
      </c>
      <c r="B2424" t="s">
        <v>376</v>
      </c>
      <c r="C2424" t="n">
        <v>65</v>
      </c>
      <c r="D2424" t="s">
        <v>228</v>
      </c>
      <c r="E2424" t="s">
        <v>36</v>
      </c>
      <c r="F2424" t="s">
        <v>229</v>
      </c>
      <c r="G2424" t="s">
        <v>230</v>
      </c>
      <c r="H2424" t="s">
        <v>231</v>
      </c>
      <c r="I2424" t="s">
        <v>232</v>
      </c>
      <c r="J2424" t="s">
        <v>233</v>
      </c>
      <c r="K2424" t="s">
        <v>234</v>
      </c>
      <c r="L2424" t="n">
        <v>123</v>
      </c>
      <c r="M2424" t="n">
        <v>0.1</v>
      </c>
      <c r="N2424" t="n">
        <v>34.2</v>
      </c>
      <c r="O2424" t="s">
        <v>376</v>
      </c>
      <c r="P2424" t="s">
        <v>419</v>
      </c>
      <c r="Q2424" t="s">
        <v>237</v>
      </c>
      <c r="R2424" t="s">
        <v>231</v>
      </c>
      <c r="S2424" t="s">
        <v>232</v>
      </c>
    </row>
    <row r="2425" spans="1:19">
      <c r="A2425" s="1" t="n">
        <v>39082</v>
      </c>
      <c r="B2425" t="s">
        <v>408</v>
      </c>
      <c r="C2425" t="n">
        <v>4</v>
      </c>
      <c r="D2425" t="s">
        <v>409</v>
      </c>
      <c r="E2425" t="s">
        <v>410</v>
      </c>
      <c r="F2425" t="s">
        <v>307</v>
      </c>
      <c r="G2425" t="s">
        <v>308</v>
      </c>
      <c r="H2425" t="s">
        <v>231</v>
      </c>
      <c r="I2425" t="s">
        <v>232</v>
      </c>
      <c r="J2425" t="s">
        <v>400</v>
      </c>
      <c r="K2425" t="s">
        <v>401</v>
      </c>
      <c r="L2425" t="n">
        <v>20</v>
      </c>
      <c r="M2425" t="n">
        <v>0</v>
      </c>
      <c r="N2425" t="n">
        <v>0</v>
      </c>
    </row>
    <row r="2426" spans="1:19">
      <c r="A2426" s="1" t="n">
        <v>39082</v>
      </c>
      <c r="B2426" t="s">
        <v>408</v>
      </c>
      <c r="C2426" t="n">
        <v>5</v>
      </c>
      <c r="D2426" t="s">
        <v>409</v>
      </c>
      <c r="E2426" t="s">
        <v>410</v>
      </c>
      <c r="F2426" t="s">
        <v>411</v>
      </c>
      <c r="G2426" t="s">
        <v>412</v>
      </c>
      <c r="H2426" t="s">
        <v>231</v>
      </c>
      <c r="I2426" t="s">
        <v>232</v>
      </c>
      <c r="J2426" t="s">
        <v>400</v>
      </c>
      <c r="K2426" t="s">
        <v>401</v>
      </c>
      <c r="L2426" t="n">
        <v>13</v>
      </c>
      <c r="M2426" t="n">
        <v>0</v>
      </c>
      <c r="N2426" t="n">
        <v>0</v>
      </c>
    </row>
    <row r="2427" spans="1:19">
      <c r="A2427" s="1" t="n">
        <v>39082</v>
      </c>
      <c r="B2427" t="s">
        <v>408</v>
      </c>
      <c r="C2427" t="n">
        <v>6</v>
      </c>
      <c r="D2427" t="s">
        <v>409</v>
      </c>
      <c r="E2427" t="s">
        <v>410</v>
      </c>
      <c r="F2427" t="s">
        <v>413</v>
      </c>
      <c r="G2427" t="s">
        <v>414</v>
      </c>
      <c r="H2427" t="s">
        <v>231</v>
      </c>
      <c r="I2427" t="s">
        <v>232</v>
      </c>
      <c r="J2427" t="s">
        <v>400</v>
      </c>
      <c r="K2427" t="s">
        <v>401</v>
      </c>
      <c r="L2427" t="n">
        <v>11</v>
      </c>
      <c r="M2427" t="n">
        <v>0</v>
      </c>
      <c r="N2427" t="n">
        <v>0</v>
      </c>
    </row>
    <row r="2428" spans="1:19">
      <c r="A2428" s="1" t="n">
        <v>39082</v>
      </c>
      <c r="B2428" t="s">
        <v>380</v>
      </c>
      <c r="C2428" t="n">
        <v>1</v>
      </c>
      <c r="D2428" t="s">
        <v>420</v>
      </c>
      <c r="E2428" t="s">
        <v>239</v>
      </c>
      <c r="F2428" t="s">
        <v>229</v>
      </c>
      <c r="G2428" t="s">
        <v>230</v>
      </c>
      <c r="H2428" t="s">
        <v>231</v>
      </c>
      <c r="I2428" t="s">
        <v>232</v>
      </c>
      <c r="K2428" t="s">
        <v>404</v>
      </c>
      <c r="L2428" t="n">
        <v>222</v>
      </c>
      <c r="M2428" t="n">
        <v>0</v>
      </c>
      <c r="N2428" t="n">
        <v>0</v>
      </c>
    </row>
    <row r="2429" spans="1:19">
      <c r="A2429" s="1" t="n">
        <v>39082</v>
      </c>
      <c r="B2429" t="s">
        <v>380</v>
      </c>
      <c r="C2429" t="n">
        <v>2</v>
      </c>
      <c r="D2429" t="s">
        <v>420</v>
      </c>
      <c r="E2429" t="s">
        <v>239</v>
      </c>
      <c r="F2429" t="s">
        <v>229</v>
      </c>
      <c r="G2429" t="s">
        <v>230</v>
      </c>
      <c r="H2429" t="s">
        <v>231</v>
      </c>
      <c r="I2429" t="s">
        <v>232</v>
      </c>
      <c r="K2429" t="s">
        <v>404</v>
      </c>
      <c r="L2429" t="n">
        <v>317</v>
      </c>
      <c r="M2429" t="n">
        <v>0</v>
      </c>
      <c r="N2429" t="n">
        <v>0</v>
      </c>
    </row>
    <row r="2430" spans="1:19">
      <c r="A2430" s="1" t="n">
        <v>39082</v>
      </c>
      <c r="B2430" t="s">
        <v>431</v>
      </c>
      <c r="C2430" t="n">
        <v>11</v>
      </c>
      <c r="D2430" t="s">
        <v>424</v>
      </c>
      <c r="E2430" t="s">
        <v>38</v>
      </c>
      <c r="F2430" t="s">
        <v>229</v>
      </c>
      <c r="G2430" t="s">
        <v>230</v>
      </c>
      <c r="H2430" t="s">
        <v>231</v>
      </c>
      <c r="I2430" t="s">
        <v>232</v>
      </c>
      <c r="J2430" t="s">
        <v>425</v>
      </c>
      <c r="K2430" t="s">
        <v>426</v>
      </c>
      <c r="L2430" t="n">
        <v>18</v>
      </c>
      <c r="M2430" t="n">
        <v>0</v>
      </c>
      <c r="N2430" t="n">
        <v>0</v>
      </c>
      <c r="O2430" t="s">
        <v>427</v>
      </c>
      <c r="P2430" t="s">
        <v>428</v>
      </c>
      <c r="Q2430" t="s">
        <v>237</v>
      </c>
      <c r="R2430" t="s">
        <v>231</v>
      </c>
      <c r="S2430" t="s">
        <v>232</v>
      </c>
    </row>
    <row r="2431" spans="1:19">
      <c r="A2431" s="1" t="n">
        <v>39082</v>
      </c>
      <c r="B2431" t="s">
        <v>379</v>
      </c>
      <c r="C2431" t="n">
        <v>5</v>
      </c>
      <c r="D2431" t="s">
        <v>447</v>
      </c>
      <c r="E2431" t="s">
        <v>448</v>
      </c>
      <c r="F2431" t="s">
        <v>229</v>
      </c>
      <c r="G2431" t="s">
        <v>230</v>
      </c>
      <c r="H2431" t="s">
        <v>231</v>
      </c>
      <c r="I2431" t="s">
        <v>232</v>
      </c>
      <c r="K2431" t="s">
        <v>404</v>
      </c>
      <c r="L2431" t="n">
        <v>63</v>
      </c>
      <c r="M2431" t="n">
        <v>0</v>
      </c>
      <c r="N2431" t="n">
        <v>0</v>
      </c>
    </row>
    <row r="2432" spans="1:19">
      <c r="A2432" s="1" t="n">
        <v>39082</v>
      </c>
      <c r="B2432" t="s">
        <v>379</v>
      </c>
      <c r="C2432" t="n">
        <v>1</v>
      </c>
      <c r="D2432" t="s">
        <v>228</v>
      </c>
      <c r="E2432" t="s">
        <v>36</v>
      </c>
      <c r="F2432" t="s">
        <v>229</v>
      </c>
      <c r="G2432" t="s">
        <v>230</v>
      </c>
      <c r="H2432" t="s">
        <v>231</v>
      </c>
      <c r="I2432" t="s">
        <v>232</v>
      </c>
      <c r="J2432" t="s">
        <v>292</v>
      </c>
      <c r="K2432" t="s">
        <v>293</v>
      </c>
      <c r="L2432" t="n">
        <v>337</v>
      </c>
      <c r="M2432" t="n">
        <v>0.07000000000000001</v>
      </c>
      <c r="N2432" t="n">
        <v>37.9</v>
      </c>
      <c r="O2432" t="s">
        <v>379</v>
      </c>
      <c r="P2432" t="s">
        <v>270</v>
      </c>
      <c r="Q2432" t="s">
        <v>237</v>
      </c>
      <c r="R2432" t="s">
        <v>231</v>
      </c>
      <c r="S2432" t="s">
        <v>232</v>
      </c>
    </row>
    <row r="2433" spans="1:19">
      <c r="A2433" s="1" t="n">
        <v>39082</v>
      </c>
      <c r="B2433" t="s">
        <v>379</v>
      </c>
      <c r="C2433" t="n">
        <v>4</v>
      </c>
      <c r="D2433" t="s">
        <v>228</v>
      </c>
      <c r="E2433" t="s">
        <v>36</v>
      </c>
      <c r="F2433" t="s">
        <v>229</v>
      </c>
      <c r="G2433" t="s">
        <v>230</v>
      </c>
      <c r="H2433" t="s">
        <v>231</v>
      </c>
      <c r="I2433" t="s">
        <v>232</v>
      </c>
      <c r="J2433" t="s">
        <v>292</v>
      </c>
      <c r="K2433" t="s">
        <v>293</v>
      </c>
      <c r="L2433" t="n">
        <v>246</v>
      </c>
      <c r="M2433" t="n">
        <v>0.06</v>
      </c>
      <c r="N2433" t="n">
        <v>38.7</v>
      </c>
      <c r="O2433" t="s">
        <v>379</v>
      </c>
      <c r="P2433" t="s">
        <v>270</v>
      </c>
      <c r="Q2433" t="s">
        <v>237</v>
      </c>
      <c r="R2433" t="s">
        <v>231</v>
      </c>
      <c r="S2433" t="s">
        <v>232</v>
      </c>
    </row>
    <row r="2434" spans="1:19">
      <c r="A2434" s="1" t="n">
        <v>39082</v>
      </c>
      <c r="B2434" t="s">
        <v>379</v>
      </c>
      <c r="C2434" t="n">
        <v>2</v>
      </c>
      <c r="D2434" t="s">
        <v>228</v>
      </c>
      <c r="E2434" t="s">
        <v>36</v>
      </c>
      <c r="F2434" t="s">
        <v>229</v>
      </c>
      <c r="G2434" t="s">
        <v>230</v>
      </c>
      <c r="H2434" t="s">
        <v>231</v>
      </c>
      <c r="I2434" t="s">
        <v>232</v>
      </c>
      <c r="J2434" t="s">
        <v>233</v>
      </c>
      <c r="K2434" t="s">
        <v>234</v>
      </c>
      <c r="L2434" t="n">
        <v>268</v>
      </c>
      <c r="M2434" t="n">
        <v>0.23</v>
      </c>
      <c r="N2434" t="n">
        <v>19.9</v>
      </c>
      <c r="O2434" t="s">
        <v>379</v>
      </c>
      <c r="P2434" t="s">
        <v>270</v>
      </c>
      <c r="Q2434" t="s">
        <v>237</v>
      </c>
      <c r="R2434" t="s">
        <v>231</v>
      </c>
      <c r="S2434" t="s">
        <v>232</v>
      </c>
    </row>
    <row r="2435" spans="1:19">
      <c r="A2435" s="1" t="n">
        <v>39082</v>
      </c>
      <c r="B2435" t="s">
        <v>379</v>
      </c>
      <c r="C2435" t="n">
        <v>3</v>
      </c>
      <c r="D2435" t="s">
        <v>228</v>
      </c>
      <c r="E2435" t="s">
        <v>36</v>
      </c>
      <c r="F2435" t="s">
        <v>229</v>
      </c>
      <c r="G2435" t="s">
        <v>230</v>
      </c>
      <c r="H2435" t="s">
        <v>231</v>
      </c>
      <c r="I2435" t="s">
        <v>232</v>
      </c>
      <c r="J2435" t="s">
        <v>279</v>
      </c>
      <c r="K2435" t="s">
        <v>280</v>
      </c>
      <c r="L2435" t="n">
        <v>1025</v>
      </c>
      <c r="M2435" t="n">
        <v>1.08</v>
      </c>
      <c r="N2435" t="n">
        <v>39.3</v>
      </c>
      <c r="O2435" t="s">
        <v>379</v>
      </c>
      <c r="P2435" t="s">
        <v>270</v>
      </c>
      <c r="Q2435" t="s">
        <v>237</v>
      </c>
      <c r="R2435" t="s">
        <v>231</v>
      </c>
      <c r="S2435" t="s">
        <v>232</v>
      </c>
    </row>
    <row r="2436" spans="1:19">
      <c r="A2436" s="1" t="n">
        <v>39113</v>
      </c>
      <c r="B2436" t="s">
        <v>376</v>
      </c>
      <c r="C2436" t="n">
        <v>106</v>
      </c>
      <c r="D2436" t="s">
        <v>272</v>
      </c>
      <c r="E2436" t="s">
        <v>273</v>
      </c>
      <c r="F2436" t="s">
        <v>229</v>
      </c>
      <c r="G2436" t="s">
        <v>230</v>
      </c>
      <c r="H2436" t="s">
        <v>231</v>
      </c>
      <c r="I2436" t="s">
        <v>232</v>
      </c>
      <c r="J2436" t="s">
        <v>265</v>
      </c>
      <c r="K2436" t="s">
        <v>266</v>
      </c>
      <c r="L2436" t="n">
        <v>64</v>
      </c>
      <c r="M2436" t="n">
        <v>1.78</v>
      </c>
      <c r="N2436" t="n">
        <v>0</v>
      </c>
    </row>
    <row r="2437" spans="1:19">
      <c r="A2437" s="1" t="n">
        <v>39113</v>
      </c>
      <c r="B2437" t="s">
        <v>376</v>
      </c>
      <c r="C2437" t="n">
        <v>2</v>
      </c>
      <c r="D2437" t="s">
        <v>228</v>
      </c>
      <c r="E2437" t="s">
        <v>36</v>
      </c>
      <c r="F2437" t="s">
        <v>229</v>
      </c>
      <c r="G2437" t="s">
        <v>230</v>
      </c>
      <c r="H2437" t="s">
        <v>231</v>
      </c>
      <c r="I2437" t="s">
        <v>232</v>
      </c>
      <c r="J2437" t="s">
        <v>354</v>
      </c>
      <c r="K2437" t="s">
        <v>348</v>
      </c>
      <c r="L2437" t="n">
        <v>319</v>
      </c>
      <c r="M2437" t="n">
        <v>0.04</v>
      </c>
      <c r="N2437" t="n">
        <v>42</v>
      </c>
      <c r="O2437" t="s">
        <v>376</v>
      </c>
      <c r="P2437" t="s">
        <v>419</v>
      </c>
      <c r="Q2437" t="s">
        <v>237</v>
      </c>
      <c r="R2437" t="s">
        <v>231</v>
      </c>
      <c r="S2437" t="s">
        <v>232</v>
      </c>
    </row>
    <row r="2438" spans="1:19">
      <c r="A2438" s="1" t="n">
        <v>39113</v>
      </c>
      <c r="B2438" t="s">
        <v>376</v>
      </c>
      <c r="C2438" t="n">
        <v>1</v>
      </c>
      <c r="D2438" t="s">
        <v>228</v>
      </c>
      <c r="E2438" t="s">
        <v>36</v>
      </c>
      <c r="F2438" t="s">
        <v>229</v>
      </c>
      <c r="G2438" t="s">
        <v>230</v>
      </c>
      <c r="H2438" t="s">
        <v>231</v>
      </c>
      <c r="I2438" t="s">
        <v>232</v>
      </c>
      <c r="J2438" t="s">
        <v>318</v>
      </c>
      <c r="K2438" t="s">
        <v>319</v>
      </c>
      <c r="L2438" t="n">
        <v>483</v>
      </c>
      <c r="M2438" t="n">
        <v>0.08</v>
      </c>
      <c r="N2438" t="n">
        <v>35.9</v>
      </c>
      <c r="O2438" t="s">
        <v>376</v>
      </c>
      <c r="P2438" t="s">
        <v>419</v>
      </c>
      <c r="Q2438" t="s">
        <v>237</v>
      </c>
      <c r="R2438" t="s">
        <v>231</v>
      </c>
      <c r="S2438" t="s">
        <v>232</v>
      </c>
    </row>
    <row r="2439" spans="1:19">
      <c r="A2439" s="1" t="n">
        <v>39113</v>
      </c>
      <c r="B2439" t="s">
        <v>376</v>
      </c>
      <c r="C2439" t="n">
        <v>54</v>
      </c>
      <c r="D2439" t="s">
        <v>228</v>
      </c>
      <c r="E2439" t="s">
        <v>36</v>
      </c>
      <c r="F2439" t="s">
        <v>229</v>
      </c>
      <c r="G2439" t="s">
        <v>230</v>
      </c>
      <c r="H2439" t="s">
        <v>231</v>
      </c>
      <c r="I2439" t="s">
        <v>232</v>
      </c>
      <c r="J2439" t="s">
        <v>267</v>
      </c>
      <c r="K2439" t="s">
        <v>268</v>
      </c>
      <c r="L2439" t="n">
        <v>243</v>
      </c>
      <c r="M2439" t="n">
        <v>0.28</v>
      </c>
      <c r="N2439" t="n">
        <v>24.9</v>
      </c>
      <c r="O2439" t="s">
        <v>376</v>
      </c>
      <c r="P2439" t="s">
        <v>419</v>
      </c>
      <c r="Q2439" t="s">
        <v>237</v>
      </c>
      <c r="R2439" t="s">
        <v>231</v>
      </c>
      <c r="S2439" t="s">
        <v>232</v>
      </c>
    </row>
    <row r="2440" spans="1:19">
      <c r="A2440" s="1" t="n">
        <v>39113</v>
      </c>
      <c r="B2440" t="s">
        <v>376</v>
      </c>
      <c r="C2440" t="n">
        <v>3</v>
      </c>
      <c r="D2440" t="s">
        <v>228</v>
      </c>
      <c r="E2440" t="s">
        <v>36</v>
      </c>
      <c r="F2440" t="s">
        <v>229</v>
      </c>
      <c r="G2440" t="s">
        <v>230</v>
      </c>
      <c r="H2440" t="s">
        <v>231</v>
      </c>
      <c r="I2440" t="s">
        <v>232</v>
      </c>
      <c r="J2440" t="s">
        <v>233</v>
      </c>
      <c r="K2440" t="s">
        <v>234</v>
      </c>
      <c r="L2440" t="n">
        <v>101</v>
      </c>
      <c r="M2440" t="n">
        <v>0.03</v>
      </c>
      <c r="N2440" t="n">
        <v>46.3</v>
      </c>
      <c r="O2440" t="s">
        <v>376</v>
      </c>
      <c r="P2440" t="s">
        <v>419</v>
      </c>
      <c r="Q2440" t="s">
        <v>237</v>
      </c>
      <c r="R2440" t="s">
        <v>231</v>
      </c>
      <c r="S2440" t="s">
        <v>232</v>
      </c>
    </row>
    <row r="2441" spans="1:19">
      <c r="A2441" s="1" t="n">
        <v>39113</v>
      </c>
      <c r="B2441" t="s">
        <v>376</v>
      </c>
      <c r="C2441" t="n">
        <v>53</v>
      </c>
      <c r="D2441" t="s">
        <v>228</v>
      </c>
      <c r="E2441" t="s">
        <v>36</v>
      </c>
      <c r="F2441" t="s">
        <v>229</v>
      </c>
      <c r="G2441" t="s">
        <v>230</v>
      </c>
      <c r="H2441" t="s">
        <v>231</v>
      </c>
      <c r="I2441" t="s">
        <v>232</v>
      </c>
      <c r="J2441" t="s">
        <v>233</v>
      </c>
      <c r="K2441" t="s">
        <v>234</v>
      </c>
      <c r="L2441" t="n">
        <v>253</v>
      </c>
      <c r="M2441" t="n">
        <v>0.1</v>
      </c>
      <c r="N2441" t="n">
        <v>34</v>
      </c>
      <c r="O2441" t="s">
        <v>376</v>
      </c>
      <c r="P2441" t="s">
        <v>419</v>
      </c>
      <c r="Q2441" t="s">
        <v>237</v>
      </c>
      <c r="R2441" t="s">
        <v>231</v>
      </c>
      <c r="S2441" t="s">
        <v>232</v>
      </c>
    </row>
    <row r="2442" spans="1:19">
      <c r="A2442" s="1" t="n">
        <v>39113</v>
      </c>
      <c r="B2442" t="s">
        <v>380</v>
      </c>
      <c r="C2442" t="n">
        <v>1</v>
      </c>
      <c r="D2442" t="s">
        <v>420</v>
      </c>
      <c r="E2442" t="s">
        <v>239</v>
      </c>
      <c r="F2442" t="s">
        <v>229</v>
      </c>
      <c r="G2442" t="s">
        <v>230</v>
      </c>
      <c r="H2442" t="s">
        <v>231</v>
      </c>
      <c r="I2442" t="s">
        <v>232</v>
      </c>
      <c r="K2442" t="s">
        <v>404</v>
      </c>
      <c r="L2442" t="n">
        <v>218</v>
      </c>
      <c r="M2442" t="n">
        <v>0</v>
      </c>
      <c r="N2442" t="n">
        <v>0</v>
      </c>
    </row>
    <row r="2443" spans="1:19">
      <c r="A2443" s="1" t="n">
        <v>39113</v>
      </c>
      <c r="B2443" t="s">
        <v>380</v>
      </c>
      <c r="C2443" t="n">
        <v>2</v>
      </c>
      <c r="D2443" t="s">
        <v>420</v>
      </c>
      <c r="E2443" t="s">
        <v>239</v>
      </c>
      <c r="F2443" t="s">
        <v>229</v>
      </c>
      <c r="G2443" t="s">
        <v>230</v>
      </c>
      <c r="H2443" t="s">
        <v>231</v>
      </c>
      <c r="I2443" t="s">
        <v>232</v>
      </c>
      <c r="K2443" t="s">
        <v>404</v>
      </c>
      <c r="L2443" t="n">
        <v>295</v>
      </c>
      <c r="M2443" t="n">
        <v>0</v>
      </c>
      <c r="N2443" t="n">
        <v>0</v>
      </c>
    </row>
    <row r="2444" spans="1:19">
      <c r="A2444" s="1" t="n">
        <v>39113</v>
      </c>
      <c r="B2444" t="s">
        <v>379</v>
      </c>
      <c r="C2444" t="n">
        <v>1</v>
      </c>
      <c r="D2444" t="s">
        <v>228</v>
      </c>
      <c r="E2444" t="s">
        <v>36</v>
      </c>
      <c r="F2444" t="s">
        <v>229</v>
      </c>
      <c r="G2444" t="s">
        <v>230</v>
      </c>
      <c r="H2444" t="s">
        <v>231</v>
      </c>
      <c r="I2444" t="s">
        <v>232</v>
      </c>
      <c r="J2444" t="s">
        <v>292</v>
      </c>
      <c r="K2444" t="s">
        <v>293</v>
      </c>
      <c r="L2444" t="n">
        <v>105</v>
      </c>
      <c r="M2444" t="n">
        <v>0.06</v>
      </c>
      <c r="N2444" t="n">
        <v>38.7</v>
      </c>
      <c r="O2444" t="s">
        <v>379</v>
      </c>
      <c r="P2444" t="s">
        <v>270</v>
      </c>
      <c r="Q2444" t="s">
        <v>237</v>
      </c>
      <c r="R2444" t="s">
        <v>231</v>
      </c>
      <c r="S2444" t="s">
        <v>232</v>
      </c>
    </row>
    <row r="2445" spans="1:19">
      <c r="A2445" s="1" t="n">
        <v>39113</v>
      </c>
      <c r="B2445" t="s">
        <v>379</v>
      </c>
      <c r="C2445" t="n">
        <v>3</v>
      </c>
      <c r="D2445" t="s">
        <v>228</v>
      </c>
      <c r="E2445" t="s">
        <v>36</v>
      </c>
      <c r="F2445" t="s">
        <v>229</v>
      </c>
      <c r="G2445" t="s">
        <v>230</v>
      </c>
      <c r="H2445" t="s">
        <v>231</v>
      </c>
      <c r="I2445" t="s">
        <v>232</v>
      </c>
      <c r="J2445" t="s">
        <v>292</v>
      </c>
      <c r="K2445" t="s">
        <v>293</v>
      </c>
      <c r="L2445" t="n">
        <v>339</v>
      </c>
      <c r="M2445" t="n">
        <v>0.08</v>
      </c>
      <c r="N2445" t="n">
        <v>35.2</v>
      </c>
      <c r="O2445" t="s">
        <v>379</v>
      </c>
      <c r="P2445" t="s">
        <v>270</v>
      </c>
      <c r="Q2445" t="s">
        <v>237</v>
      </c>
      <c r="R2445" t="s">
        <v>231</v>
      </c>
      <c r="S2445" t="s">
        <v>232</v>
      </c>
    </row>
    <row r="2446" spans="1:19">
      <c r="A2446" s="1" t="n">
        <v>39113</v>
      </c>
      <c r="B2446" t="s">
        <v>379</v>
      </c>
      <c r="C2446" t="n">
        <v>2</v>
      </c>
      <c r="D2446" t="s">
        <v>228</v>
      </c>
      <c r="E2446" t="s">
        <v>36</v>
      </c>
      <c r="F2446" t="s">
        <v>229</v>
      </c>
      <c r="G2446" t="s">
        <v>230</v>
      </c>
      <c r="H2446" t="s">
        <v>231</v>
      </c>
      <c r="I2446" t="s">
        <v>232</v>
      </c>
      <c r="J2446" t="s">
        <v>233</v>
      </c>
      <c r="K2446" t="s">
        <v>234</v>
      </c>
      <c r="L2446" t="n">
        <v>290</v>
      </c>
      <c r="M2446" t="n">
        <v>0.23</v>
      </c>
      <c r="N2446" t="n">
        <v>20.1</v>
      </c>
      <c r="O2446" t="s">
        <v>379</v>
      </c>
      <c r="P2446" t="s">
        <v>270</v>
      </c>
      <c r="Q2446" t="s">
        <v>237</v>
      </c>
      <c r="R2446" t="s">
        <v>231</v>
      </c>
      <c r="S2446" t="s">
        <v>232</v>
      </c>
    </row>
    <row r="2447" spans="1:19">
      <c r="A2447" s="1" t="n">
        <v>39113</v>
      </c>
      <c r="B2447" t="s">
        <v>379</v>
      </c>
      <c r="C2447" t="n">
        <v>4</v>
      </c>
      <c r="D2447" t="s">
        <v>228</v>
      </c>
      <c r="E2447" t="s">
        <v>36</v>
      </c>
      <c r="F2447" t="s">
        <v>229</v>
      </c>
      <c r="G2447" t="s">
        <v>230</v>
      </c>
      <c r="H2447" t="s">
        <v>231</v>
      </c>
      <c r="I2447" t="s">
        <v>232</v>
      </c>
      <c r="J2447" t="s">
        <v>233</v>
      </c>
      <c r="K2447" t="s">
        <v>234</v>
      </c>
      <c r="L2447" t="n">
        <v>300</v>
      </c>
      <c r="M2447" t="n">
        <v>0.22</v>
      </c>
      <c r="N2447" t="n">
        <v>20.4</v>
      </c>
      <c r="O2447" t="s">
        <v>379</v>
      </c>
      <c r="P2447" t="s">
        <v>270</v>
      </c>
      <c r="Q2447" t="s">
        <v>237</v>
      </c>
      <c r="R2447" t="s">
        <v>231</v>
      </c>
      <c r="S2447" t="s">
        <v>232</v>
      </c>
    </row>
    <row r="2448" spans="1:19">
      <c r="A2448" s="1" t="n">
        <v>39113</v>
      </c>
      <c r="B2448" t="s">
        <v>379</v>
      </c>
      <c r="C2448" t="n">
        <v>5</v>
      </c>
      <c r="D2448" t="s">
        <v>228</v>
      </c>
      <c r="E2448" t="s">
        <v>36</v>
      </c>
      <c r="F2448" t="s">
        <v>229</v>
      </c>
      <c r="G2448" t="s">
        <v>230</v>
      </c>
      <c r="H2448" t="s">
        <v>231</v>
      </c>
      <c r="I2448" t="s">
        <v>232</v>
      </c>
      <c r="J2448" t="s">
        <v>279</v>
      </c>
      <c r="K2448" t="s">
        <v>280</v>
      </c>
      <c r="L2448" t="n">
        <v>790</v>
      </c>
      <c r="M2448" t="n">
        <v>1.11</v>
      </c>
      <c r="N2448" t="n">
        <v>40.1</v>
      </c>
      <c r="O2448" t="s">
        <v>379</v>
      </c>
      <c r="P2448" t="s">
        <v>270</v>
      </c>
      <c r="Q2448" t="s">
        <v>237</v>
      </c>
      <c r="R2448" t="s">
        <v>231</v>
      </c>
      <c r="S2448" t="s">
        <v>232</v>
      </c>
    </row>
    <row r="2449" spans="1:19">
      <c r="A2449" s="1" t="n">
        <v>39113</v>
      </c>
      <c r="B2449" t="s">
        <v>379</v>
      </c>
      <c r="C2449" t="n">
        <v>6</v>
      </c>
      <c r="D2449" t="s">
        <v>228</v>
      </c>
      <c r="E2449" t="s">
        <v>36</v>
      </c>
      <c r="F2449" t="s">
        <v>229</v>
      </c>
      <c r="G2449" t="s">
        <v>230</v>
      </c>
      <c r="H2449" t="s">
        <v>231</v>
      </c>
      <c r="I2449" t="s">
        <v>232</v>
      </c>
      <c r="J2449" t="s">
        <v>367</v>
      </c>
      <c r="K2449" t="s">
        <v>368</v>
      </c>
      <c r="L2449" t="n">
        <v>252</v>
      </c>
      <c r="M2449" t="n">
        <v>0.8100000000000001</v>
      </c>
      <c r="N2449" t="n">
        <v>39.5</v>
      </c>
      <c r="O2449" t="s">
        <v>379</v>
      </c>
      <c r="P2449" t="s">
        <v>270</v>
      </c>
      <c r="Q2449" t="s">
        <v>237</v>
      </c>
      <c r="R2449" t="s">
        <v>231</v>
      </c>
      <c r="S2449" t="s">
        <v>232</v>
      </c>
    </row>
    <row r="2450" spans="1:19">
      <c r="A2450" s="1" t="n">
        <v>39113</v>
      </c>
      <c r="B2450" t="s">
        <v>441</v>
      </c>
      <c r="C2450" t="n">
        <v>37</v>
      </c>
      <c r="D2450" t="s">
        <v>420</v>
      </c>
      <c r="E2450" t="s">
        <v>239</v>
      </c>
      <c r="F2450" t="s">
        <v>229</v>
      </c>
      <c r="G2450" t="s">
        <v>230</v>
      </c>
      <c r="H2450" t="s">
        <v>231</v>
      </c>
      <c r="I2450" t="s">
        <v>232</v>
      </c>
      <c r="K2450" t="s">
        <v>404</v>
      </c>
      <c r="L2450" t="n">
        <v>162</v>
      </c>
      <c r="M2450" t="n">
        <v>0</v>
      </c>
      <c r="N2450" t="n">
        <v>0</v>
      </c>
    </row>
    <row r="2451" spans="1:19">
      <c r="A2451" s="1" t="n">
        <v>39113</v>
      </c>
      <c r="B2451" t="s">
        <v>441</v>
      </c>
      <c r="C2451" t="n">
        <v>34</v>
      </c>
      <c r="D2451" t="s">
        <v>406</v>
      </c>
      <c r="E2451" t="s">
        <v>407</v>
      </c>
      <c r="F2451" t="s">
        <v>229</v>
      </c>
      <c r="G2451" t="s">
        <v>230</v>
      </c>
      <c r="H2451" t="s">
        <v>231</v>
      </c>
      <c r="I2451" t="s">
        <v>232</v>
      </c>
      <c r="K2451" t="s">
        <v>404</v>
      </c>
      <c r="L2451" t="n">
        <v>58</v>
      </c>
      <c r="M2451" t="n">
        <v>0</v>
      </c>
      <c r="N2451" t="n">
        <v>0</v>
      </c>
    </row>
    <row r="2452" spans="1:19">
      <c r="A2452" s="1" t="n">
        <v>39141</v>
      </c>
      <c r="B2452" t="s">
        <v>438</v>
      </c>
      <c r="C2452" t="n">
        <v>2</v>
      </c>
      <c r="D2452" t="s">
        <v>424</v>
      </c>
      <c r="E2452" t="s">
        <v>38</v>
      </c>
      <c r="F2452" t="s">
        <v>229</v>
      </c>
      <c r="G2452" t="s">
        <v>230</v>
      </c>
      <c r="H2452" t="s">
        <v>231</v>
      </c>
      <c r="I2452" t="s">
        <v>232</v>
      </c>
      <c r="J2452" t="s">
        <v>425</v>
      </c>
      <c r="K2452" t="s">
        <v>426</v>
      </c>
      <c r="L2452" t="n">
        <v>34</v>
      </c>
      <c r="M2452" t="n">
        <v>0</v>
      </c>
      <c r="N2452" t="n">
        <v>0</v>
      </c>
      <c r="O2452" t="s">
        <v>427</v>
      </c>
      <c r="P2452" t="s">
        <v>428</v>
      </c>
      <c r="Q2452" t="s">
        <v>237</v>
      </c>
      <c r="R2452" t="s">
        <v>231</v>
      </c>
      <c r="S2452" t="s">
        <v>232</v>
      </c>
    </row>
    <row r="2453" spans="1:19">
      <c r="A2453" s="1" t="n">
        <v>39141</v>
      </c>
      <c r="B2453" t="s">
        <v>438</v>
      </c>
      <c r="C2453" t="n">
        <v>3</v>
      </c>
      <c r="D2453" t="s">
        <v>424</v>
      </c>
      <c r="E2453" t="s">
        <v>38</v>
      </c>
      <c r="F2453" t="s">
        <v>229</v>
      </c>
      <c r="G2453" t="s">
        <v>230</v>
      </c>
      <c r="H2453" t="s">
        <v>231</v>
      </c>
      <c r="I2453" t="s">
        <v>232</v>
      </c>
      <c r="J2453" t="s">
        <v>425</v>
      </c>
      <c r="K2453" t="s">
        <v>426</v>
      </c>
      <c r="L2453" t="n">
        <v>27</v>
      </c>
      <c r="M2453" t="n">
        <v>0</v>
      </c>
      <c r="N2453" t="n">
        <v>0</v>
      </c>
      <c r="O2453" t="s">
        <v>427</v>
      </c>
      <c r="P2453" t="s">
        <v>428</v>
      </c>
      <c r="Q2453" t="s">
        <v>237</v>
      </c>
      <c r="R2453" t="s">
        <v>231</v>
      </c>
      <c r="S2453" t="s">
        <v>232</v>
      </c>
    </row>
    <row r="2454" spans="1:19">
      <c r="A2454" s="1" t="n">
        <v>39141</v>
      </c>
      <c r="B2454" t="s">
        <v>376</v>
      </c>
      <c r="C2454" t="n">
        <v>21</v>
      </c>
      <c r="D2454" t="s">
        <v>228</v>
      </c>
      <c r="E2454" t="s">
        <v>36</v>
      </c>
      <c r="F2454" t="s">
        <v>229</v>
      </c>
      <c r="G2454" t="s">
        <v>230</v>
      </c>
      <c r="H2454" t="s">
        <v>231</v>
      </c>
      <c r="I2454" t="s">
        <v>232</v>
      </c>
      <c r="J2454" t="s">
        <v>354</v>
      </c>
      <c r="K2454" t="s">
        <v>348</v>
      </c>
      <c r="L2454" t="n">
        <v>396</v>
      </c>
      <c r="M2454" t="n">
        <v>0.04</v>
      </c>
      <c r="N2454" t="n">
        <v>41.9</v>
      </c>
      <c r="O2454" t="s">
        <v>376</v>
      </c>
      <c r="P2454" t="s">
        <v>419</v>
      </c>
      <c r="Q2454" t="s">
        <v>237</v>
      </c>
      <c r="R2454" t="s">
        <v>231</v>
      </c>
      <c r="S2454" t="s">
        <v>232</v>
      </c>
    </row>
    <row r="2455" spans="1:19">
      <c r="A2455" s="1" t="n">
        <v>39141</v>
      </c>
      <c r="B2455" t="s">
        <v>376</v>
      </c>
      <c r="C2455" t="n">
        <v>37</v>
      </c>
      <c r="D2455" t="s">
        <v>228</v>
      </c>
      <c r="E2455" t="s">
        <v>36</v>
      </c>
      <c r="F2455" t="s">
        <v>229</v>
      </c>
      <c r="G2455" t="s">
        <v>230</v>
      </c>
      <c r="H2455" t="s">
        <v>231</v>
      </c>
      <c r="I2455" t="s">
        <v>232</v>
      </c>
      <c r="J2455" t="s">
        <v>318</v>
      </c>
      <c r="K2455" t="s">
        <v>319</v>
      </c>
      <c r="L2455" t="n">
        <v>372</v>
      </c>
      <c r="M2455" t="n">
        <v>0.5</v>
      </c>
      <c r="N2455" t="n">
        <v>36.1</v>
      </c>
      <c r="O2455" t="s">
        <v>376</v>
      </c>
      <c r="P2455" t="s">
        <v>419</v>
      </c>
      <c r="Q2455" t="s">
        <v>237</v>
      </c>
      <c r="R2455" t="s">
        <v>231</v>
      </c>
      <c r="S2455" t="s">
        <v>232</v>
      </c>
    </row>
    <row r="2456" spans="1:19">
      <c r="A2456" s="1" t="n">
        <v>39141</v>
      </c>
      <c r="B2456" t="s">
        <v>376</v>
      </c>
      <c r="C2456" t="n">
        <v>20</v>
      </c>
      <c r="D2456" t="s">
        <v>228</v>
      </c>
      <c r="E2456" t="s">
        <v>36</v>
      </c>
      <c r="F2456" t="s">
        <v>229</v>
      </c>
      <c r="G2456" t="s">
        <v>230</v>
      </c>
      <c r="H2456" t="s">
        <v>231</v>
      </c>
      <c r="I2456" t="s">
        <v>232</v>
      </c>
      <c r="J2456" t="s">
        <v>267</v>
      </c>
      <c r="K2456" t="s">
        <v>268</v>
      </c>
      <c r="L2456" t="n">
        <v>250</v>
      </c>
      <c r="M2456" t="n">
        <v>0.06</v>
      </c>
      <c r="N2456" t="n">
        <v>38.95</v>
      </c>
      <c r="O2456" t="s">
        <v>376</v>
      </c>
      <c r="P2456" t="s">
        <v>419</v>
      </c>
      <c r="Q2456" t="s">
        <v>237</v>
      </c>
      <c r="R2456" t="s">
        <v>231</v>
      </c>
      <c r="S2456" t="s">
        <v>232</v>
      </c>
    </row>
    <row r="2457" spans="1:19">
      <c r="A2457" s="1" t="n">
        <v>39141</v>
      </c>
      <c r="B2457" t="s">
        <v>376</v>
      </c>
      <c r="C2457" t="n">
        <v>36</v>
      </c>
      <c r="D2457" t="s">
        <v>228</v>
      </c>
      <c r="E2457" t="s">
        <v>36</v>
      </c>
      <c r="F2457" t="s">
        <v>229</v>
      </c>
      <c r="G2457" t="s">
        <v>230</v>
      </c>
      <c r="H2457" t="s">
        <v>231</v>
      </c>
      <c r="I2457" t="s">
        <v>232</v>
      </c>
      <c r="J2457" t="s">
        <v>233</v>
      </c>
      <c r="K2457" t="s">
        <v>234</v>
      </c>
      <c r="L2457" t="n">
        <v>253</v>
      </c>
      <c r="M2457" t="n">
        <v>0.1</v>
      </c>
      <c r="N2457" t="n">
        <v>34.4</v>
      </c>
      <c r="O2457" t="s">
        <v>376</v>
      </c>
      <c r="P2457" t="s">
        <v>419</v>
      </c>
      <c r="Q2457" t="s">
        <v>237</v>
      </c>
      <c r="R2457" t="s">
        <v>231</v>
      </c>
      <c r="S2457" t="s">
        <v>232</v>
      </c>
    </row>
    <row r="2458" spans="1:19">
      <c r="A2458" s="1" t="n">
        <v>39141</v>
      </c>
      <c r="B2458" t="s">
        <v>380</v>
      </c>
      <c r="C2458" t="n">
        <v>1</v>
      </c>
      <c r="D2458" t="s">
        <v>420</v>
      </c>
      <c r="E2458" t="s">
        <v>239</v>
      </c>
      <c r="F2458" t="s">
        <v>229</v>
      </c>
      <c r="G2458" t="s">
        <v>230</v>
      </c>
      <c r="H2458" t="s">
        <v>231</v>
      </c>
      <c r="I2458" t="s">
        <v>232</v>
      </c>
      <c r="K2458" t="s">
        <v>404</v>
      </c>
      <c r="L2458" t="n">
        <v>308</v>
      </c>
      <c r="M2458" t="n">
        <v>0</v>
      </c>
      <c r="N2458" t="n">
        <v>0</v>
      </c>
    </row>
    <row r="2459" spans="1:19">
      <c r="A2459" s="1" t="n">
        <v>39141</v>
      </c>
      <c r="B2459" t="s">
        <v>431</v>
      </c>
      <c r="C2459" t="n">
        <v>9</v>
      </c>
      <c r="D2459" t="s">
        <v>424</v>
      </c>
      <c r="E2459" t="s">
        <v>38</v>
      </c>
      <c r="F2459" t="s">
        <v>229</v>
      </c>
      <c r="G2459" t="s">
        <v>230</v>
      </c>
      <c r="H2459" t="s">
        <v>231</v>
      </c>
      <c r="I2459" t="s">
        <v>232</v>
      </c>
      <c r="J2459" t="s">
        <v>425</v>
      </c>
      <c r="K2459" t="s">
        <v>426</v>
      </c>
      <c r="L2459" t="n">
        <v>17</v>
      </c>
      <c r="M2459" t="n">
        <v>0</v>
      </c>
      <c r="N2459" t="n">
        <v>0</v>
      </c>
      <c r="O2459" t="s">
        <v>427</v>
      </c>
      <c r="P2459" t="s">
        <v>428</v>
      </c>
      <c r="Q2459" t="s">
        <v>237</v>
      </c>
      <c r="R2459" t="s">
        <v>231</v>
      </c>
      <c r="S2459" t="s">
        <v>232</v>
      </c>
    </row>
    <row r="2460" spans="1:19">
      <c r="A2460" s="1" t="n">
        <v>39141</v>
      </c>
      <c r="B2460" t="s">
        <v>379</v>
      </c>
      <c r="C2460" t="n">
        <v>1</v>
      </c>
      <c r="D2460" t="s">
        <v>228</v>
      </c>
      <c r="E2460" t="s">
        <v>36</v>
      </c>
      <c r="F2460" t="s">
        <v>229</v>
      </c>
      <c r="G2460" t="s">
        <v>230</v>
      </c>
      <c r="H2460" t="s">
        <v>231</v>
      </c>
      <c r="I2460" t="s">
        <v>232</v>
      </c>
      <c r="J2460" t="s">
        <v>367</v>
      </c>
      <c r="K2460" t="s">
        <v>368</v>
      </c>
      <c r="L2460" t="n">
        <v>446</v>
      </c>
      <c r="M2460" t="n">
        <v>0.8100000000000001</v>
      </c>
      <c r="N2460" t="n">
        <v>39.5</v>
      </c>
      <c r="O2460" t="s">
        <v>379</v>
      </c>
      <c r="P2460" t="s">
        <v>270</v>
      </c>
      <c r="Q2460" t="s">
        <v>237</v>
      </c>
      <c r="R2460" t="s">
        <v>231</v>
      </c>
      <c r="S2460" t="s">
        <v>232</v>
      </c>
    </row>
    <row r="2461" spans="1:19">
      <c r="A2461" s="1" t="n">
        <v>39141</v>
      </c>
      <c r="B2461" t="s">
        <v>379</v>
      </c>
      <c r="C2461" t="n">
        <v>2</v>
      </c>
      <c r="D2461" t="s">
        <v>228</v>
      </c>
      <c r="E2461" t="s">
        <v>36</v>
      </c>
      <c r="F2461" t="s">
        <v>229</v>
      </c>
      <c r="G2461" t="s">
        <v>230</v>
      </c>
      <c r="H2461" t="s">
        <v>231</v>
      </c>
      <c r="I2461" t="s">
        <v>232</v>
      </c>
      <c r="J2461" t="s">
        <v>292</v>
      </c>
      <c r="K2461" t="s">
        <v>293</v>
      </c>
      <c r="L2461" t="n">
        <v>362</v>
      </c>
      <c r="M2461" t="n">
        <v>0.08</v>
      </c>
      <c r="N2461" t="n">
        <v>40.6</v>
      </c>
      <c r="O2461" t="s">
        <v>379</v>
      </c>
      <c r="P2461" t="s">
        <v>270</v>
      </c>
      <c r="Q2461" t="s">
        <v>237</v>
      </c>
      <c r="R2461" t="s">
        <v>231</v>
      </c>
      <c r="S2461" t="s">
        <v>232</v>
      </c>
    </row>
    <row r="2462" spans="1:19">
      <c r="A2462" s="1" t="n">
        <v>39141</v>
      </c>
      <c r="B2462" t="s">
        <v>379</v>
      </c>
      <c r="C2462" t="n">
        <v>6</v>
      </c>
      <c r="D2462" t="s">
        <v>228</v>
      </c>
      <c r="E2462" t="s">
        <v>36</v>
      </c>
      <c r="F2462" t="s">
        <v>229</v>
      </c>
      <c r="G2462" t="s">
        <v>230</v>
      </c>
      <c r="H2462" t="s">
        <v>231</v>
      </c>
      <c r="I2462" t="s">
        <v>232</v>
      </c>
      <c r="J2462" t="s">
        <v>292</v>
      </c>
      <c r="K2462" t="s">
        <v>293</v>
      </c>
      <c r="L2462" t="n">
        <v>375</v>
      </c>
      <c r="M2462" t="n">
        <v>0.08</v>
      </c>
      <c r="N2462" t="n">
        <v>36.2</v>
      </c>
      <c r="O2462" t="s">
        <v>379</v>
      </c>
      <c r="P2462" t="s">
        <v>270</v>
      </c>
      <c r="Q2462" t="s">
        <v>237</v>
      </c>
      <c r="R2462" t="s">
        <v>231</v>
      </c>
      <c r="S2462" t="s">
        <v>232</v>
      </c>
    </row>
    <row r="2463" spans="1:19">
      <c r="A2463" s="1" t="n">
        <v>39141</v>
      </c>
      <c r="B2463" t="s">
        <v>379</v>
      </c>
      <c r="C2463" t="n">
        <v>3</v>
      </c>
      <c r="D2463" t="s">
        <v>228</v>
      </c>
      <c r="E2463" t="s">
        <v>36</v>
      </c>
      <c r="F2463" t="s">
        <v>229</v>
      </c>
      <c r="G2463" t="s">
        <v>230</v>
      </c>
      <c r="H2463" t="s">
        <v>231</v>
      </c>
      <c r="I2463" t="s">
        <v>232</v>
      </c>
      <c r="J2463" t="s">
        <v>233</v>
      </c>
      <c r="K2463" t="s">
        <v>234</v>
      </c>
      <c r="L2463" t="n">
        <v>259</v>
      </c>
      <c r="M2463" t="n">
        <v>0.22</v>
      </c>
      <c r="N2463" t="n">
        <v>20.8</v>
      </c>
      <c r="O2463" t="s">
        <v>379</v>
      </c>
      <c r="P2463" t="s">
        <v>270</v>
      </c>
      <c r="Q2463" t="s">
        <v>237</v>
      </c>
      <c r="R2463" t="s">
        <v>231</v>
      </c>
      <c r="S2463" t="s">
        <v>232</v>
      </c>
    </row>
    <row r="2464" spans="1:19">
      <c r="A2464" s="1" t="n">
        <v>39141</v>
      </c>
      <c r="B2464" t="s">
        <v>379</v>
      </c>
      <c r="C2464" t="n">
        <v>5</v>
      </c>
      <c r="D2464" t="s">
        <v>228</v>
      </c>
      <c r="E2464" t="s">
        <v>36</v>
      </c>
      <c r="F2464" t="s">
        <v>229</v>
      </c>
      <c r="G2464" t="s">
        <v>230</v>
      </c>
      <c r="H2464" t="s">
        <v>231</v>
      </c>
      <c r="I2464" t="s">
        <v>232</v>
      </c>
      <c r="J2464" t="s">
        <v>233</v>
      </c>
      <c r="K2464" t="s">
        <v>234</v>
      </c>
      <c r="L2464" t="n">
        <v>300</v>
      </c>
      <c r="M2464" t="n">
        <v>0.22</v>
      </c>
      <c r="N2464" t="n">
        <v>20</v>
      </c>
      <c r="O2464" t="s">
        <v>379</v>
      </c>
      <c r="P2464" t="s">
        <v>270</v>
      </c>
      <c r="Q2464" t="s">
        <v>237</v>
      </c>
      <c r="R2464" t="s">
        <v>231</v>
      </c>
      <c r="S2464" t="s">
        <v>232</v>
      </c>
    </row>
    <row r="2465" spans="1:19">
      <c r="A2465" s="1" t="n">
        <v>39141</v>
      </c>
      <c r="B2465" t="s">
        <v>379</v>
      </c>
      <c r="C2465" t="n">
        <v>4</v>
      </c>
      <c r="D2465" t="s">
        <v>228</v>
      </c>
      <c r="E2465" t="s">
        <v>36</v>
      </c>
      <c r="F2465" t="s">
        <v>229</v>
      </c>
      <c r="G2465" t="s">
        <v>230</v>
      </c>
      <c r="H2465" t="s">
        <v>231</v>
      </c>
      <c r="I2465" t="s">
        <v>232</v>
      </c>
      <c r="J2465" t="s">
        <v>279</v>
      </c>
      <c r="K2465" t="s">
        <v>280</v>
      </c>
      <c r="L2465" t="n">
        <v>790</v>
      </c>
      <c r="M2465" t="n">
        <v>1.17</v>
      </c>
      <c r="N2465" t="n">
        <v>38.8</v>
      </c>
      <c r="O2465" t="s">
        <v>379</v>
      </c>
      <c r="P2465" t="s">
        <v>270</v>
      </c>
      <c r="Q2465" t="s">
        <v>237</v>
      </c>
      <c r="R2465" t="s">
        <v>231</v>
      </c>
      <c r="S2465" t="s">
        <v>232</v>
      </c>
    </row>
    <row r="2466" spans="1:19">
      <c r="A2466" s="1" t="n">
        <v>39172</v>
      </c>
      <c r="B2466" t="s">
        <v>376</v>
      </c>
      <c r="C2466" t="n">
        <v>2</v>
      </c>
      <c r="D2466" t="s">
        <v>228</v>
      </c>
      <c r="E2466" t="s">
        <v>36</v>
      </c>
      <c r="F2466" t="s">
        <v>229</v>
      </c>
      <c r="G2466" t="s">
        <v>230</v>
      </c>
      <c r="H2466" t="s">
        <v>231</v>
      </c>
      <c r="I2466" t="s">
        <v>232</v>
      </c>
      <c r="J2466" t="s">
        <v>318</v>
      </c>
      <c r="K2466" t="s">
        <v>319</v>
      </c>
      <c r="L2466" t="n">
        <v>400</v>
      </c>
      <c r="M2466" t="n">
        <v>0.05</v>
      </c>
      <c r="N2466" t="n">
        <v>36.4</v>
      </c>
      <c r="O2466" t="s">
        <v>376</v>
      </c>
      <c r="P2466" t="s">
        <v>419</v>
      </c>
      <c r="Q2466" t="s">
        <v>237</v>
      </c>
      <c r="R2466" t="s">
        <v>231</v>
      </c>
      <c r="S2466" t="s">
        <v>232</v>
      </c>
    </row>
    <row r="2467" spans="1:19">
      <c r="A2467" s="1" t="n">
        <v>39172</v>
      </c>
      <c r="B2467" t="s">
        <v>376</v>
      </c>
      <c r="C2467" t="n">
        <v>4</v>
      </c>
      <c r="D2467" t="s">
        <v>228</v>
      </c>
      <c r="E2467" t="s">
        <v>36</v>
      </c>
      <c r="F2467" t="s">
        <v>229</v>
      </c>
      <c r="G2467" t="s">
        <v>230</v>
      </c>
      <c r="H2467" t="s">
        <v>231</v>
      </c>
      <c r="I2467" t="s">
        <v>232</v>
      </c>
      <c r="J2467" t="s">
        <v>318</v>
      </c>
      <c r="K2467" t="s">
        <v>319</v>
      </c>
      <c r="L2467" t="n">
        <v>210</v>
      </c>
      <c r="M2467" t="n">
        <v>0.05</v>
      </c>
      <c r="N2467" t="n">
        <v>36.4</v>
      </c>
      <c r="O2467" t="s">
        <v>376</v>
      </c>
      <c r="P2467" t="s">
        <v>419</v>
      </c>
      <c r="Q2467" t="s">
        <v>237</v>
      </c>
      <c r="R2467" t="s">
        <v>231</v>
      </c>
      <c r="S2467" t="s">
        <v>232</v>
      </c>
    </row>
    <row r="2468" spans="1:19">
      <c r="A2468" s="1" t="n">
        <v>39172</v>
      </c>
      <c r="B2468" t="s">
        <v>376</v>
      </c>
      <c r="C2468" t="n">
        <v>6</v>
      </c>
      <c r="D2468" t="s">
        <v>228</v>
      </c>
      <c r="E2468" t="s">
        <v>36</v>
      </c>
      <c r="F2468" t="s">
        <v>229</v>
      </c>
      <c r="G2468" t="s">
        <v>230</v>
      </c>
      <c r="H2468" t="s">
        <v>231</v>
      </c>
      <c r="I2468" t="s">
        <v>232</v>
      </c>
      <c r="J2468" t="s">
        <v>318</v>
      </c>
      <c r="K2468" t="s">
        <v>319</v>
      </c>
      <c r="L2468" t="n">
        <v>191</v>
      </c>
      <c r="M2468" t="n">
        <v>0.05</v>
      </c>
      <c r="N2468" t="n">
        <v>36.1</v>
      </c>
      <c r="O2468" t="s">
        <v>376</v>
      </c>
      <c r="P2468" t="s">
        <v>419</v>
      </c>
      <c r="Q2468" t="s">
        <v>237</v>
      </c>
      <c r="R2468" t="s">
        <v>231</v>
      </c>
      <c r="S2468" t="s">
        <v>232</v>
      </c>
    </row>
    <row r="2469" spans="1:19">
      <c r="A2469" s="1" t="n">
        <v>39172</v>
      </c>
      <c r="B2469" t="s">
        <v>376</v>
      </c>
      <c r="C2469" t="n">
        <v>3</v>
      </c>
      <c r="D2469" t="s">
        <v>228</v>
      </c>
      <c r="E2469" t="s">
        <v>36</v>
      </c>
      <c r="F2469" t="s">
        <v>229</v>
      </c>
      <c r="G2469" t="s">
        <v>230</v>
      </c>
      <c r="H2469" t="s">
        <v>231</v>
      </c>
      <c r="I2469" t="s">
        <v>232</v>
      </c>
      <c r="J2469" t="s">
        <v>354</v>
      </c>
      <c r="K2469" t="s">
        <v>348</v>
      </c>
      <c r="L2469" t="n">
        <v>416</v>
      </c>
      <c r="M2469" t="n">
        <v>0.42</v>
      </c>
      <c r="N2469" t="n">
        <v>42</v>
      </c>
      <c r="O2469" t="s">
        <v>376</v>
      </c>
      <c r="P2469" t="s">
        <v>419</v>
      </c>
      <c r="Q2469" t="s">
        <v>237</v>
      </c>
      <c r="R2469" t="s">
        <v>231</v>
      </c>
      <c r="S2469" t="s">
        <v>232</v>
      </c>
    </row>
    <row r="2470" spans="1:19">
      <c r="A2470" s="1" t="n">
        <v>39172</v>
      </c>
      <c r="B2470" t="s">
        <v>376</v>
      </c>
      <c r="C2470" t="n">
        <v>5</v>
      </c>
      <c r="D2470" t="s">
        <v>228</v>
      </c>
      <c r="E2470" t="s">
        <v>36</v>
      </c>
      <c r="F2470" t="s">
        <v>229</v>
      </c>
      <c r="G2470" t="s">
        <v>230</v>
      </c>
      <c r="H2470" t="s">
        <v>231</v>
      </c>
      <c r="I2470" t="s">
        <v>232</v>
      </c>
      <c r="J2470" t="s">
        <v>354</v>
      </c>
      <c r="K2470" t="s">
        <v>348</v>
      </c>
      <c r="L2470" t="n">
        <v>227</v>
      </c>
      <c r="M2470" t="n">
        <v>0.42</v>
      </c>
      <c r="N2470" t="n">
        <v>41.6</v>
      </c>
      <c r="O2470" t="s">
        <v>376</v>
      </c>
      <c r="P2470" t="s">
        <v>419</v>
      </c>
      <c r="Q2470" t="s">
        <v>237</v>
      </c>
      <c r="R2470" t="s">
        <v>231</v>
      </c>
      <c r="S2470" t="s">
        <v>232</v>
      </c>
    </row>
    <row r="2471" spans="1:19">
      <c r="A2471" s="1" t="n">
        <v>39172</v>
      </c>
      <c r="B2471" t="s">
        <v>376</v>
      </c>
      <c r="C2471" t="n">
        <v>1</v>
      </c>
      <c r="D2471" t="s">
        <v>228</v>
      </c>
      <c r="E2471" t="s">
        <v>36</v>
      </c>
      <c r="F2471" t="s">
        <v>229</v>
      </c>
      <c r="G2471" t="s">
        <v>230</v>
      </c>
      <c r="H2471" t="s">
        <v>231</v>
      </c>
      <c r="I2471" t="s">
        <v>232</v>
      </c>
      <c r="J2471" t="s">
        <v>318</v>
      </c>
      <c r="K2471" t="s">
        <v>319</v>
      </c>
      <c r="L2471" t="n">
        <v>291</v>
      </c>
      <c r="M2471" t="n">
        <v>0.42</v>
      </c>
      <c r="N2471" t="n">
        <v>40.2</v>
      </c>
      <c r="O2471" t="s">
        <v>376</v>
      </c>
      <c r="P2471" t="s">
        <v>419</v>
      </c>
      <c r="Q2471" t="s">
        <v>237</v>
      </c>
      <c r="R2471" t="s">
        <v>231</v>
      </c>
      <c r="S2471" t="s">
        <v>232</v>
      </c>
    </row>
    <row r="2472" spans="1:19">
      <c r="A2472" s="1" t="n">
        <v>39172</v>
      </c>
      <c r="B2472" t="s">
        <v>376</v>
      </c>
      <c r="C2472" t="n">
        <v>52</v>
      </c>
      <c r="D2472" t="s">
        <v>228</v>
      </c>
      <c r="E2472" t="s">
        <v>36</v>
      </c>
      <c r="F2472" t="s">
        <v>229</v>
      </c>
      <c r="G2472" t="s">
        <v>230</v>
      </c>
      <c r="H2472" t="s">
        <v>231</v>
      </c>
      <c r="I2472" t="s">
        <v>232</v>
      </c>
      <c r="J2472" t="s">
        <v>267</v>
      </c>
      <c r="K2472" t="s">
        <v>268</v>
      </c>
      <c r="L2472" t="n">
        <v>260</v>
      </c>
      <c r="M2472" t="n">
        <v>0.25</v>
      </c>
      <c r="N2472" t="n">
        <v>16.7</v>
      </c>
      <c r="O2472" t="s">
        <v>376</v>
      </c>
      <c r="P2472" t="s">
        <v>419</v>
      </c>
      <c r="Q2472" t="s">
        <v>237</v>
      </c>
      <c r="R2472" t="s">
        <v>231</v>
      </c>
      <c r="S2472" t="s">
        <v>232</v>
      </c>
    </row>
    <row r="2473" spans="1:19">
      <c r="A2473" s="1" t="n">
        <v>39172</v>
      </c>
      <c r="B2473" t="s">
        <v>423</v>
      </c>
      <c r="C2473" t="n">
        <v>1</v>
      </c>
      <c r="D2473" t="s">
        <v>424</v>
      </c>
      <c r="E2473" t="s">
        <v>38</v>
      </c>
      <c r="F2473" t="s">
        <v>229</v>
      </c>
      <c r="G2473" t="s">
        <v>230</v>
      </c>
      <c r="H2473" t="s">
        <v>231</v>
      </c>
      <c r="I2473" t="s">
        <v>232</v>
      </c>
      <c r="J2473" t="s">
        <v>439</v>
      </c>
      <c r="K2473" t="s">
        <v>440</v>
      </c>
      <c r="L2473" t="n">
        <v>81</v>
      </c>
      <c r="M2473" t="n">
        <v>0</v>
      </c>
      <c r="N2473" t="n">
        <v>0</v>
      </c>
      <c r="O2473" t="s">
        <v>449</v>
      </c>
      <c r="P2473" t="s">
        <v>236</v>
      </c>
      <c r="Q2473" t="s">
        <v>237</v>
      </c>
      <c r="R2473" t="s">
        <v>231</v>
      </c>
      <c r="S2473" t="s">
        <v>232</v>
      </c>
    </row>
    <row r="2474" spans="1:19">
      <c r="A2474" s="1" t="n">
        <v>39172</v>
      </c>
      <c r="B2474" t="s">
        <v>380</v>
      </c>
      <c r="C2474" t="n">
        <v>1</v>
      </c>
      <c r="D2474" t="s">
        <v>420</v>
      </c>
      <c r="E2474" t="s">
        <v>239</v>
      </c>
      <c r="F2474" t="s">
        <v>229</v>
      </c>
      <c r="G2474" t="s">
        <v>230</v>
      </c>
      <c r="H2474" t="s">
        <v>231</v>
      </c>
      <c r="I2474" t="s">
        <v>232</v>
      </c>
      <c r="K2474" t="s">
        <v>404</v>
      </c>
      <c r="L2474" t="n">
        <v>302</v>
      </c>
      <c r="M2474" t="n">
        <v>0</v>
      </c>
      <c r="N2474" t="n">
        <v>0</v>
      </c>
    </row>
    <row r="2475" spans="1:19">
      <c r="A2475" s="1" t="n">
        <v>39172</v>
      </c>
      <c r="B2475" t="s">
        <v>379</v>
      </c>
      <c r="C2475" t="n">
        <v>2</v>
      </c>
      <c r="D2475" t="s">
        <v>228</v>
      </c>
      <c r="E2475" t="s">
        <v>36</v>
      </c>
      <c r="F2475" t="s">
        <v>229</v>
      </c>
      <c r="G2475" t="s">
        <v>230</v>
      </c>
      <c r="H2475" t="s">
        <v>231</v>
      </c>
      <c r="I2475" t="s">
        <v>232</v>
      </c>
      <c r="J2475" t="s">
        <v>292</v>
      </c>
      <c r="K2475" t="s">
        <v>293</v>
      </c>
      <c r="L2475" t="n">
        <v>360</v>
      </c>
      <c r="M2475" t="n">
        <v>0.07000000000000001</v>
      </c>
      <c r="N2475" t="n">
        <v>36</v>
      </c>
      <c r="O2475" t="s">
        <v>379</v>
      </c>
      <c r="P2475" t="s">
        <v>270</v>
      </c>
      <c r="Q2475" t="s">
        <v>237</v>
      </c>
      <c r="R2475" t="s">
        <v>231</v>
      </c>
      <c r="S2475" t="s">
        <v>232</v>
      </c>
    </row>
    <row r="2476" spans="1:19">
      <c r="A2476" s="1" t="n">
        <v>39172</v>
      </c>
      <c r="B2476" t="s">
        <v>379</v>
      </c>
      <c r="C2476" t="n">
        <v>3</v>
      </c>
      <c r="D2476" t="s">
        <v>228</v>
      </c>
      <c r="E2476" t="s">
        <v>36</v>
      </c>
      <c r="F2476" t="s">
        <v>229</v>
      </c>
      <c r="G2476" t="s">
        <v>230</v>
      </c>
      <c r="H2476" t="s">
        <v>231</v>
      </c>
      <c r="I2476" t="s">
        <v>232</v>
      </c>
      <c r="J2476" t="s">
        <v>233</v>
      </c>
      <c r="K2476" t="s">
        <v>234</v>
      </c>
      <c r="L2476" t="n">
        <v>300</v>
      </c>
      <c r="M2476" t="n">
        <v>0.22</v>
      </c>
      <c r="N2476" t="n">
        <v>20</v>
      </c>
      <c r="O2476" t="s">
        <v>379</v>
      </c>
      <c r="P2476" t="s">
        <v>270</v>
      </c>
      <c r="Q2476" t="s">
        <v>237</v>
      </c>
      <c r="R2476" t="s">
        <v>231</v>
      </c>
      <c r="S2476" t="s">
        <v>232</v>
      </c>
    </row>
    <row r="2477" spans="1:19">
      <c r="A2477" s="1" t="n">
        <v>39172</v>
      </c>
      <c r="B2477" t="s">
        <v>379</v>
      </c>
      <c r="C2477" t="n">
        <v>1</v>
      </c>
      <c r="D2477" t="s">
        <v>228</v>
      </c>
      <c r="E2477" t="s">
        <v>36</v>
      </c>
      <c r="F2477" t="s">
        <v>229</v>
      </c>
      <c r="G2477" t="s">
        <v>230</v>
      </c>
      <c r="H2477" t="s">
        <v>231</v>
      </c>
      <c r="I2477" t="s">
        <v>232</v>
      </c>
      <c r="J2477" t="s">
        <v>279</v>
      </c>
      <c r="K2477" t="s">
        <v>280</v>
      </c>
      <c r="L2477" t="n">
        <v>1035</v>
      </c>
      <c r="M2477" t="n">
        <v>1.04</v>
      </c>
      <c r="N2477" t="n">
        <v>39.7</v>
      </c>
      <c r="O2477" t="s">
        <v>379</v>
      </c>
      <c r="P2477" t="s">
        <v>270</v>
      </c>
      <c r="Q2477" t="s">
        <v>237</v>
      </c>
      <c r="R2477" t="s">
        <v>231</v>
      </c>
      <c r="S2477" t="s">
        <v>232</v>
      </c>
    </row>
    <row r="2478" spans="1:19">
      <c r="A2478" s="1" t="n">
        <v>39172</v>
      </c>
      <c r="B2478" t="s">
        <v>441</v>
      </c>
      <c r="C2478" t="n">
        <v>55</v>
      </c>
      <c r="D2478" t="s">
        <v>406</v>
      </c>
      <c r="E2478" t="s">
        <v>407</v>
      </c>
      <c r="F2478" t="s">
        <v>229</v>
      </c>
      <c r="G2478" t="s">
        <v>230</v>
      </c>
      <c r="H2478" t="s">
        <v>231</v>
      </c>
      <c r="I2478" t="s">
        <v>232</v>
      </c>
      <c r="J2478" t="s">
        <v>254</v>
      </c>
      <c r="K2478" t="s">
        <v>255</v>
      </c>
      <c r="L2478" t="n">
        <v>35</v>
      </c>
      <c r="M2478" t="n">
        <v>0</v>
      </c>
      <c r="N2478" t="n">
        <v>0</v>
      </c>
    </row>
    <row r="2479" spans="1:19">
      <c r="A2479" s="1" t="n">
        <v>39202</v>
      </c>
      <c r="B2479" t="s">
        <v>376</v>
      </c>
      <c r="C2479" t="n">
        <v>97</v>
      </c>
      <c r="D2479" t="s">
        <v>392</v>
      </c>
      <c r="E2479" t="s">
        <v>393</v>
      </c>
      <c r="F2479" t="s">
        <v>229</v>
      </c>
      <c r="G2479" t="s">
        <v>230</v>
      </c>
      <c r="H2479" t="s">
        <v>231</v>
      </c>
      <c r="I2479" t="s">
        <v>232</v>
      </c>
      <c r="J2479" t="s">
        <v>371</v>
      </c>
      <c r="K2479" t="s">
        <v>372</v>
      </c>
      <c r="L2479" t="n">
        <v>49</v>
      </c>
      <c r="M2479" t="n">
        <v>0</v>
      </c>
      <c r="N2479" t="n">
        <v>0</v>
      </c>
      <c r="O2479" t="s">
        <v>376</v>
      </c>
      <c r="P2479" t="s">
        <v>419</v>
      </c>
      <c r="Q2479" t="s">
        <v>237</v>
      </c>
      <c r="R2479" t="s">
        <v>231</v>
      </c>
      <c r="S2479" t="s">
        <v>232</v>
      </c>
    </row>
    <row r="2480" spans="1:19">
      <c r="A2480" s="1" t="n">
        <v>39202</v>
      </c>
      <c r="B2480" t="s">
        <v>376</v>
      </c>
      <c r="C2480" t="n">
        <v>7</v>
      </c>
      <c r="D2480" t="s">
        <v>228</v>
      </c>
      <c r="E2480" t="s">
        <v>36</v>
      </c>
      <c r="F2480" t="s">
        <v>229</v>
      </c>
      <c r="G2480" t="s">
        <v>230</v>
      </c>
      <c r="H2480" t="s">
        <v>231</v>
      </c>
      <c r="I2480" t="s">
        <v>232</v>
      </c>
      <c r="J2480" t="s">
        <v>354</v>
      </c>
      <c r="K2480" t="s">
        <v>348</v>
      </c>
      <c r="L2480" t="n">
        <v>179</v>
      </c>
      <c r="M2480" t="n">
        <v>0.04</v>
      </c>
      <c r="N2480" t="n">
        <v>42.6</v>
      </c>
      <c r="O2480" t="s">
        <v>376</v>
      </c>
      <c r="P2480" t="s">
        <v>419</v>
      </c>
      <c r="Q2480" t="s">
        <v>237</v>
      </c>
      <c r="R2480" t="s">
        <v>231</v>
      </c>
      <c r="S2480" t="s">
        <v>232</v>
      </c>
    </row>
    <row r="2481" spans="1:19">
      <c r="A2481" s="1" t="n">
        <v>39202</v>
      </c>
      <c r="B2481" t="s">
        <v>376</v>
      </c>
      <c r="C2481" t="n">
        <v>5</v>
      </c>
      <c r="D2481" t="s">
        <v>228</v>
      </c>
      <c r="E2481" t="s">
        <v>36</v>
      </c>
      <c r="F2481" t="s">
        <v>229</v>
      </c>
      <c r="G2481" t="s">
        <v>230</v>
      </c>
      <c r="H2481" t="s">
        <v>231</v>
      </c>
      <c r="I2481" t="s">
        <v>232</v>
      </c>
      <c r="J2481" t="s">
        <v>354</v>
      </c>
      <c r="K2481" t="s">
        <v>348</v>
      </c>
      <c r="L2481" t="n">
        <v>199</v>
      </c>
      <c r="M2481" t="n">
        <v>0.04</v>
      </c>
      <c r="N2481" t="n">
        <v>42.6</v>
      </c>
      <c r="O2481" t="s">
        <v>376</v>
      </c>
      <c r="P2481" t="s">
        <v>419</v>
      </c>
      <c r="Q2481" t="s">
        <v>237</v>
      </c>
      <c r="R2481" t="s">
        <v>231</v>
      </c>
      <c r="S2481" t="s">
        <v>232</v>
      </c>
    </row>
    <row r="2482" spans="1:19">
      <c r="A2482" s="1" t="n">
        <v>39202</v>
      </c>
      <c r="B2482" t="s">
        <v>376</v>
      </c>
      <c r="C2482" t="n">
        <v>6</v>
      </c>
      <c r="D2482" t="s">
        <v>228</v>
      </c>
      <c r="E2482" t="s">
        <v>36</v>
      </c>
      <c r="F2482" t="s">
        <v>229</v>
      </c>
      <c r="G2482" t="s">
        <v>230</v>
      </c>
      <c r="H2482" t="s">
        <v>231</v>
      </c>
      <c r="I2482" t="s">
        <v>232</v>
      </c>
      <c r="J2482" t="s">
        <v>318</v>
      </c>
      <c r="K2482" t="s">
        <v>319</v>
      </c>
      <c r="L2482" t="n">
        <v>201</v>
      </c>
      <c r="M2482" t="n">
        <v>0.05</v>
      </c>
      <c r="N2482" t="n">
        <v>36.2</v>
      </c>
      <c r="O2482" t="s">
        <v>376</v>
      </c>
      <c r="P2482" t="s">
        <v>419</v>
      </c>
      <c r="Q2482" t="s">
        <v>237</v>
      </c>
      <c r="R2482" t="s">
        <v>231</v>
      </c>
      <c r="S2482" t="s">
        <v>232</v>
      </c>
    </row>
    <row r="2483" spans="1:19">
      <c r="A2483" s="1" t="n">
        <v>39202</v>
      </c>
      <c r="B2483" t="s">
        <v>376</v>
      </c>
      <c r="C2483" t="n">
        <v>4</v>
      </c>
      <c r="D2483" t="s">
        <v>228</v>
      </c>
      <c r="E2483" t="s">
        <v>36</v>
      </c>
      <c r="F2483" t="s">
        <v>229</v>
      </c>
      <c r="G2483" t="s">
        <v>230</v>
      </c>
      <c r="H2483" t="s">
        <v>231</v>
      </c>
      <c r="I2483" t="s">
        <v>232</v>
      </c>
      <c r="J2483" t="s">
        <v>318</v>
      </c>
      <c r="K2483" t="s">
        <v>319</v>
      </c>
      <c r="L2483" t="n">
        <v>444</v>
      </c>
      <c r="M2483" t="n">
        <v>0.05</v>
      </c>
      <c r="N2483" t="n">
        <v>36.2</v>
      </c>
      <c r="O2483" t="s">
        <v>376</v>
      </c>
      <c r="P2483" t="s">
        <v>419</v>
      </c>
      <c r="Q2483" t="s">
        <v>237</v>
      </c>
      <c r="R2483" t="s">
        <v>231</v>
      </c>
      <c r="S2483" t="s">
        <v>232</v>
      </c>
    </row>
    <row r="2484" spans="1:19">
      <c r="A2484" s="1" t="n">
        <v>39202</v>
      </c>
      <c r="B2484" t="s">
        <v>376</v>
      </c>
      <c r="C2484" t="n">
        <v>68</v>
      </c>
      <c r="D2484" t="s">
        <v>228</v>
      </c>
      <c r="E2484" t="s">
        <v>36</v>
      </c>
      <c r="F2484" t="s">
        <v>229</v>
      </c>
      <c r="G2484" t="s">
        <v>230</v>
      </c>
      <c r="H2484" t="s">
        <v>231</v>
      </c>
      <c r="I2484" t="s">
        <v>232</v>
      </c>
      <c r="J2484" t="s">
        <v>318</v>
      </c>
      <c r="K2484" t="s">
        <v>319</v>
      </c>
      <c r="L2484" t="n">
        <v>246</v>
      </c>
      <c r="M2484" t="n">
        <v>0.05</v>
      </c>
      <c r="N2484" t="n">
        <v>36.2</v>
      </c>
      <c r="O2484" t="s">
        <v>376</v>
      </c>
      <c r="P2484" t="s">
        <v>419</v>
      </c>
      <c r="Q2484" t="s">
        <v>237</v>
      </c>
      <c r="R2484" t="s">
        <v>231</v>
      </c>
      <c r="S2484" t="s">
        <v>232</v>
      </c>
    </row>
    <row r="2485" spans="1:19">
      <c r="A2485" s="1" t="n">
        <v>39202</v>
      </c>
      <c r="B2485" t="s">
        <v>376</v>
      </c>
      <c r="C2485" t="n">
        <v>8</v>
      </c>
      <c r="D2485" t="s">
        <v>228</v>
      </c>
      <c r="E2485" t="s">
        <v>36</v>
      </c>
      <c r="F2485" t="s">
        <v>229</v>
      </c>
      <c r="G2485" t="s">
        <v>230</v>
      </c>
      <c r="H2485" t="s">
        <v>231</v>
      </c>
      <c r="I2485" t="s">
        <v>232</v>
      </c>
      <c r="J2485" t="s">
        <v>318</v>
      </c>
      <c r="K2485" t="s">
        <v>319</v>
      </c>
      <c r="L2485" t="n">
        <v>359</v>
      </c>
      <c r="M2485" t="n">
        <v>0.05</v>
      </c>
      <c r="N2485" t="n">
        <v>36.2</v>
      </c>
      <c r="O2485" t="s">
        <v>376</v>
      </c>
      <c r="P2485" t="s">
        <v>419</v>
      </c>
      <c r="Q2485" t="s">
        <v>237</v>
      </c>
      <c r="R2485" t="s">
        <v>231</v>
      </c>
      <c r="S2485" t="s">
        <v>232</v>
      </c>
    </row>
    <row r="2486" spans="1:19">
      <c r="A2486" s="1" t="n">
        <v>39202</v>
      </c>
      <c r="B2486" t="s">
        <v>376</v>
      </c>
      <c r="C2486" t="n">
        <v>3</v>
      </c>
      <c r="D2486" t="s">
        <v>228</v>
      </c>
      <c r="E2486" t="s">
        <v>36</v>
      </c>
      <c r="F2486" t="s">
        <v>229</v>
      </c>
      <c r="G2486" t="s">
        <v>230</v>
      </c>
      <c r="H2486" t="s">
        <v>231</v>
      </c>
      <c r="I2486" t="s">
        <v>232</v>
      </c>
      <c r="J2486" t="s">
        <v>354</v>
      </c>
      <c r="K2486" t="s">
        <v>348</v>
      </c>
      <c r="L2486" t="n">
        <v>188</v>
      </c>
      <c r="M2486" t="n">
        <v>0.04</v>
      </c>
      <c r="N2486" t="n">
        <v>42.6</v>
      </c>
      <c r="O2486" t="s">
        <v>376</v>
      </c>
      <c r="P2486" t="s">
        <v>419</v>
      </c>
      <c r="Q2486" t="s">
        <v>237</v>
      </c>
      <c r="R2486" t="s">
        <v>231</v>
      </c>
      <c r="S2486" t="s">
        <v>232</v>
      </c>
    </row>
    <row r="2487" spans="1:19">
      <c r="A2487" s="1" t="n">
        <v>39202</v>
      </c>
      <c r="B2487" t="s">
        <v>376</v>
      </c>
      <c r="C2487" t="n">
        <v>9</v>
      </c>
      <c r="D2487" t="s">
        <v>228</v>
      </c>
      <c r="E2487" t="s">
        <v>36</v>
      </c>
      <c r="F2487" t="s">
        <v>229</v>
      </c>
      <c r="G2487" t="s">
        <v>230</v>
      </c>
      <c r="H2487" t="s">
        <v>231</v>
      </c>
      <c r="I2487" t="s">
        <v>232</v>
      </c>
      <c r="J2487" t="s">
        <v>318</v>
      </c>
      <c r="K2487" t="s">
        <v>319</v>
      </c>
      <c r="L2487" t="n">
        <v>74</v>
      </c>
      <c r="M2487" t="n">
        <v>0.05</v>
      </c>
      <c r="N2487" t="n">
        <v>36.2</v>
      </c>
      <c r="O2487" t="s">
        <v>376</v>
      </c>
      <c r="P2487" t="s">
        <v>419</v>
      </c>
      <c r="Q2487" t="s">
        <v>237</v>
      </c>
      <c r="R2487" t="s">
        <v>231</v>
      </c>
      <c r="S2487" t="s">
        <v>232</v>
      </c>
    </row>
    <row r="2488" spans="1:19">
      <c r="A2488" s="1" t="n">
        <v>39202</v>
      </c>
      <c r="B2488" t="s">
        <v>423</v>
      </c>
      <c r="C2488" t="n">
        <v>1</v>
      </c>
      <c r="D2488" t="s">
        <v>424</v>
      </c>
      <c r="E2488" t="s">
        <v>38</v>
      </c>
      <c r="F2488" t="s">
        <v>229</v>
      </c>
      <c r="G2488" t="s">
        <v>230</v>
      </c>
      <c r="H2488" t="s">
        <v>231</v>
      </c>
      <c r="I2488" t="s">
        <v>232</v>
      </c>
      <c r="J2488" t="s">
        <v>439</v>
      </c>
      <c r="K2488" t="s">
        <v>440</v>
      </c>
      <c r="L2488" t="n">
        <v>98</v>
      </c>
      <c r="M2488" t="n">
        <v>0</v>
      </c>
      <c r="N2488" t="n">
        <v>0</v>
      </c>
      <c r="O2488" t="s">
        <v>449</v>
      </c>
      <c r="P2488" t="s">
        <v>236</v>
      </c>
      <c r="Q2488" t="s">
        <v>237</v>
      </c>
      <c r="R2488" t="s">
        <v>231</v>
      </c>
      <c r="S2488" t="s">
        <v>232</v>
      </c>
    </row>
    <row r="2489" spans="1:19">
      <c r="A2489" s="1" t="n">
        <v>39202</v>
      </c>
      <c r="B2489" t="s">
        <v>408</v>
      </c>
      <c r="C2489" t="n">
        <v>3</v>
      </c>
      <c r="D2489" t="s">
        <v>409</v>
      </c>
      <c r="E2489" t="s">
        <v>410</v>
      </c>
      <c r="F2489" t="s">
        <v>413</v>
      </c>
      <c r="G2489" t="s">
        <v>414</v>
      </c>
      <c r="H2489" t="s">
        <v>231</v>
      </c>
      <c r="I2489" t="s">
        <v>232</v>
      </c>
      <c r="J2489" t="s">
        <v>240</v>
      </c>
      <c r="K2489" t="s">
        <v>241</v>
      </c>
      <c r="L2489" t="n">
        <v>11</v>
      </c>
      <c r="M2489" t="n">
        <v>0</v>
      </c>
      <c r="N2489" t="n">
        <v>0</v>
      </c>
    </row>
    <row r="2490" spans="1:19">
      <c r="A2490" s="1" t="n">
        <v>39202</v>
      </c>
      <c r="B2490" t="s">
        <v>408</v>
      </c>
      <c r="C2490" t="n">
        <v>2</v>
      </c>
      <c r="D2490" t="s">
        <v>409</v>
      </c>
      <c r="E2490" t="s">
        <v>410</v>
      </c>
      <c r="F2490" t="s">
        <v>411</v>
      </c>
      <c r="G2490" t="s">
        <v>412</v>
      </c>
      <c r="H2490" t="s">
        <v>231</v>
      </c>
      <c r="I2490" t="s">
        <v>232</v>
      </c>
      <c r="J2490" t="s">
        <v>240</v>
      </c>
      <c r="K2490" t="s">
        <v>241</v>
      </c>
      <c r="L2490" t="n">
        <v>14</v>
      </c>
      <c r="M2490" t="n">
        <v>0</v>
      </c>
      <c r="N2490" t="n">
        <v>0</v>
      </c>
    </row>
    <row r="2491" spans="1:19">
      <c r="A2491" s="1" t="n">
        <v>39202</v>
      </c>
      <c r="B2491" t="s">
        <v>408</v>
      </c>
      <c r="C2491" t="n">
        <v>1</v>
      </c>
      <c r="D2491" t="s">
        <v>409</v>
      </c>
      <c r="E2491" t="s">
        <v>410</v>
      </c>
      <c r="F2491" t="s">
        <v>307</v>
      </c>
      <c r="G2491" t="s">
        <v>308</v>
      </c>
      <c r="H2491" t="s">
        <v>231</v>
      </c>
      <c r="I2491" t="s">
        <v>232</v>
      </c>
      <c r="J2491" t="s">
        <v>240</v>
      </c>
      <c r="K2491" t="s">
        <v>241</v>
      </c>
      <c r="L2491" t="n">
        <v>20</v>
      </c>
      <c r="M2491" t="n">
        <v>0</v>
      </c>
      <c r="N2491" t="n">
        <v>0</v>
      </c>
    </row>
    <row r="2492" spans="1:19">
      <c r="A2492" s="1" t="n">
        <v>39202</v>
      </c>
      <c r="B2492" t="s">
        <v>380</v>
      </c>
      <c r="C2492" t="n">
        <v>1</v>
      </c>
      <c r="D2492" t="s">
        <v>420</v>
      </c>
      <c r="E2492" t="s">
        <v>239</v>
      </c>
      <c r="F2492" t="s">
        <v>229</v>
      </c>
      <c r="G2492" t="s">
        <v>230</v>
      </c>
      <c r="H2492" t="s">
        <v>231</v>
      </c>
      <c r="I2492" t="s">
        <v>232</v>
      </c>
      <c r="K2492" t="s">
        <v>404</v>
      </c>
      <c r="L2492" t="n">
        <v>310</v>
      </c>
      <c r="M2492" t="n">
        <v>0</v>
      </c>
      <c r="N2492" t="n">
        <v>0</v>
      </c>
    </row>
    <row r="2493" spans="1:19">
      <c r="A2493" s="1" t="n">
        <v>39202</v>
      </c>
      <c r="B2493" t="s">
        <v>379</v>
      </c>
      <c r="C2493" t="n">
        <v>3</v>
      </c>
      <c r="D2493" t="s">
        <v>228</v>
      </c>
      <c r="E2493" t="s">
        <v>36</v>
      </c>
      <c r="F2493" t="s">
        <v>229</v>
      </c>
      <c r="G2493" t="s">
        <v>230</v>
      </c>
      <c r="H2493" t="s">
        <v>231</v>
      </c>
      <c r="I2493" t="s">
        <v>232</v>
      </c>
      <c r="J2493" t="s">
        <v>400</v>
      </c>
      <c r="K2493" t="s">
        <v>401</v>
      </c>
      <c r="L2493" t="n">
        <v>472</v>
      </c>
      <c r="M2493" t="n">
        <v>0.09</v>
      </c>
      <c r="N2493" t="n">
        <v>39.9</v>
      </c>
      <c r="O2493" t="s">
        <v>379</v>
      </c>
      <c r="P2493" t="s">
        <v>270</v>
      </c>
      <c r="Q2493" t="s">
        <v>237</v>
      </c>
      <c r="R2493" t="s">
        <v>231</v>
      </c>
      <c r="S2493" t="s">
        <v>232</v>
      </c>
    </row>
    <row r="2494" spans="1:19">
      <c r="A2494" s="1" t="n">
        <v>39202</v>
      </c>
      <c r="B2494" t="s">
        <v>379</v>
      </c>
      <c r="C2494" t="n">
        <v>1</v>
      </c>
      <c r="D2494" t="s">
        <v>228</v>
      </c>
      <c r="E2494" t="s">
        <v>36</v>
      </c>
      <c r="F2494" t="s">
        <v>229</v>
      </c>
      <c r="G2494" t="s">
        <v>230</v>
      </c>
      <c r="H2494" t="s">
        <v>231</v>
      </c>
      <c r="I2494" t="s">
        <v>232</v>
      </c>
      <c r="J2494" t="s">
        <v>279</v>
      </c>
      <c r="K2494" t="s">
        <v>280</v>
      </c>
      <c r="L2494" t="n">
        <v>777</v>
      </c>
      <c r="M2494" t="n">
        <v>1.17</v>
      </c>
      <c r="N2494" t="n">
        <v>38.9</v>
      </c>
      <c r="O2494" t="s">
        <v>379</v>
      </c>
      <c r="P2494" t="s">
        <v>270</v>
      </c>
      <c r="Q2494" t="s">
        <v>237</v>
      </c>
      <c r="R2494" t="s">
        <v>231</v>
      </c>
      <c r="S2494" t="s">
        <v>232</v>
      </c>
    </row>
    <row r="2495" spans="1:19">
      <c r="A2495" s="1" t="n">
        <v>39202</v>
      </c>
      <c r="B2495" t="s">
        <v>379</v>
      </c>
      <c r="C2495" t="n">
        <v>2</v>
      </c>
      <c r="D2495" t="s">
        <v>228</v>
      </c>
      <c r="E2495" t="s">
        <v>36</v>
      </c>
      <c r="F2495" t="s">
        <v>229</v>
      </c>
      <c r="G2495" t="s">
        <v>230</v>
      </c>
      <c r="H2495" t="s">
        <v>231</v>
      </c>
      <c r="I2495" t="s">
        <v>232</v>
      </c>
      <c r="J2495" t="s">
        <v>417</v>
      </c>
      <c r="K2495" t="s">
        <v>418</v>
      </c>
      <c r="L2495" t="n">
        <v>503</v>
      </c>
      <c r="M2495" t="n">
        <v>0.16</v>
      </c>
      <c r="N2495" t="n">
        <v>36.4</v>
      </c>
      <c r="O2495" t="s">
        <v>379</v>
      </c>
      <c r="P2495" t="s">
        <v>270</v>
      </c>
      <c r="Q2495" t="s">
        <v>237</v>
      </c>
      <c r="R2495" t="s">
        <v>231</v>
      </c>
      <c r="S2495" t="s">
        <v>232</v>
      </c>
    </row>
    <row r="2496" spans="1:19">
      <c r="A2496" s="1" t="n">
        <v>39202</v>
      </c>
      <c r="B2496" t="s">
        <v>379</v>
      </c>
      <c r="C2496" t="n">
        <v>4</v>
      </c>
      <c r="D2496" t="s">
        <v>228</v>
      </c>
      <c r="E2496" t="s">
        <v>36</v>
      </c>
      <c r="F2496" t="s">
        <v>229</v>
      </c>
      <c r="G2496" t="s">
        <v>230</v>
      </c>
      <c r="H2496" t="s">
        <v>231</v>
      </c>
      <c r="I2496" t="s">
        <v>232</v>
      </c>
      <c r="J2496" t="s">
        <v>244</v>
      </c>
      <c r="K2496" t="s">
        <v>304</v>
      </c>
      <c r="L2496" t="n">
        <v>692</v>
      </c>
      <c r="M2496" t="n">
        <v>1.17</v>
      </c>
      <c r="N2496" t="n">
        <v>33.8</v>
      </c>
      <c r="O2496" t="s">
        <v>379</v>
      </c>
      <c r="P2496" t="s">
        <v>270</v>
      </c>
      <c r="Q2496" t="s">
        <v>237</v>
      </c>
      <c r="R2496" t="s">
        <v>231</v>
      </c>
      <c r="S2496" t="s">
        <v>232</v>
      </c>
    </row>
    <row r="2497" spans="1:19">
      <c r="A2497" s="1" t="n">
        <v>39233</v>
      </c>
      <c r="B2497" t="s">
        <v>376</v>
      </c>
      <c r="C2497" t="n">
        <v>65</v>
      </c>
      <c r="D2497" t="s">
        <v>228</v>
      </c>
      <c r="E2497" t="s">
        <v>36</v>
      </c>
      <c r="F2497" t="s">
        <v>229</v>
      </c>
      <c r="G2497" t="s">
        <v>230</v>
      </c>
      <c r="H2497" t="s">
        <v>231</v>
      </c>
      <c r="I2497" t="s">
        <v>232</v>
      </c>
      <c r="J2497" t="s">
        <v>267</v>
      </c>
      <c r="K2497" t="s">
        <v>268</v>
      </c>
      <c r="L2497" t="n">
        <v>218</v>
      </c>
      <c r="M2497" t="n">
        <v>0.25</v>
      </c>
      <c r="N2497" t="n">
        <v>25</v>
      </c>
      <c r="O2497" t="s">
        <v>376</v>
      </c>
      <c r="P2497" t="s">
        <v>419</v>
      </c>
      <c r="Q2497" t="s">
        <v>237</v>
      </c>
      <c r="R2497" t="s">
        <v>231</v>
      </c>
      <c r="S2497" t="s">
        <v>232</v>
      </c>
    </row>
    <row r="2498" spans="1:19">
      <c r="A2498" s="1" t="n">
        <v>39233</v>
      </c>
      <c r="B2498" t="s">
        <v>376</v>
      </c>
      <c r="C2498" t="n">
        <v>4</v>
      </c>
      <c r="D2498" t="s">
        <v>228</v>
      </c>
      <c r="E2498" t="s">
        <v>36</v>
      </c>
      <c r="F2498" t="s">
        <v>229</v>
      </c>
      <c r="G2498" t="s">
        <v>230</v>
      </c>
      <c r="H2498" t="s">
        <v>231</v>
      </c>
      <c r="I2498" t="s">
        <v>232</v>
      </c>
      <c r="J2498" t="s">
        <v>233</v>
      </c>
      <c r="K2498" t="s">
        <v>234</v>
      </c>
      <c r="L2498" t="n">
        <v>200</v>
      </c>
      <c r="M2498" t="n">
        <v>0.03</v>
      </c>
      <c r="N2498" t="n">
        <v>33.9</v>
      </c>
      <c r="O2498" t="s">
        <v>376</v>
      </c>
      <c r="P2498" t="s">
        <v>419</v>
      </c>
      <c r="Q2498" t="s">
        <v>237</v>
      </c>
      <c r="R2498" t="s">
        <v>231</v>
      </c>
      <c r="S2498" t="s">
        <v>232</v>
      </c>
    </row>
    <row r="2499" spans="1:19">
      <c r="A2499" s="1" t="n">
        <v>39233</v>
      </c>
      <c r="B2499" t="s">
        <v>376</v>
      </c>
      <c r="C2499" t="n">
        <v>66</v>
      </c>
      <c r="D2499" t="s">
        <v>228</v>
      </c>
      <c r="E2499" t="s">
        <v>36</v>
      </c>
      <c r="F2499" t="s">
        <v>229</v>
      </c>
      <c r="G2499" t="s">
        <v>230</v>
      </c>
      <c r="H2499" t="s">
        <v>231</v>
      </c>
      <c r="I2499" t="s">
        <v>232</v>
      </c>
      <c r="J2499" t="s">
        <v>318</v>
      </c>
      <c r="K2499" t="s">
        <v>319</v>
      </c>
      <c r="L2499" t="n">
        <v>621</v>
      </c>
      <c r="M2499" t="n">
        <v>0.07000000000000001</v>
      </c>
      <c r="N2499" t="n">
        <v>36.1</v>
      </c>
      <c r="O2499" t="s">
        <v>376</v>
      </c>
      <c r="P2499" t="s">
        <v>419</v>
      </c>
      <c r="Q2499" t="s">
        <v>237</v>
      </c>
      <c r="R2499" t="s">
        <v>231</v>
      </c>
      <c r="S2499" t="s">
        <v>232</v>
      </c>
    </row>
    <row r="2500" spans="1:19">
      <c r="A2500" s="1" t="n">
        <v>39233</v>
      </c>
      <c r="B2500" t="s">
        <v>376</v>
      </c>
      <c r="C2500" t="n">
        <v>3</v>
      </c>
      <c r="D2500" t="s">
        <v>228</v>
      </c>
      <c r="E2500" t="s">
        <v>36</v>
      </c>
      <c r="F2500" t="s">
        <v>229</v>
      </c>
      <c r="G2500" t="s">
        <v>230</v>
      </c>
      <c r="H2500" t="s">
        <v>231</v>
      </c>
      <c r="I2500" t="s">
        <v>232</v>
      </c>
      <c r="J2500" t="s">
        <v>354</v>
      </c>
      <c r="K2500" t="s">
        <v>348</v>
      </c>
      <c r="L2500" t="n">
        <v>205</v>
      </c>
      <c r="M2500" t="n">
        <v>0.04</v>
      </c>
      <c r="N2500" t="n">
        <v>42.1</v>
      </c>
      <c r="O2500" t="s">
        <v>376</v>
      </c>
      <c r="P2500" t="s">
        <v>419</v>
      </c>
      <c r="Q2500" t="s">
        <v>237</v>
      </c>
      <c r="R2500" t="s">
        <v>231</v>
      </c>
      <c r="S2500" t="s">
        <v>232</v>
      </c>
    </row>
    <row r="2501" spans="1:19">
      <c r="A2501" s="1" t="n">
        <v>39233</v>
      </c>
      <c r="B2501" t="s">
        <v>376</v>
      </c>
      <c r="C2501" t="n">
        <v>80</v>
      </c>
      <c r="D2501" t="s">
        <v>402</v>
      </c>
      <c r="E2501" t="s">
        <v>403</v>
      </c>
      <c r="F2501" t="s">
        <v>229</v>
      </c>
      <c r="G2501" t="s">
        <v>230</v>
      </c>
      <c r="H2501" t="s">
        <v>231</v>
      </c>
      <c r="I2501" t="s">
        <v>232</v>
      </c>
      <c r="J2501" t="s">
        <v>261</v>
      </c>
      <c r="K2501" t="s">
        <v>262</v>
      </c>
      <c r="L2501" t="n">
        <v>98</v>
      </c>
      <c r="M2501" t="n">
        <v>0</v>
      </c>
      <c r="N2501" t="n">
        <v>0</v>
      </c>
      <c r="O2501" t="s">
        <v>376</v>
      </c>
      <c r="P2501" t="s">
        <v>419</v>
      </c>
      <c r="Q2501" t="s">
        <v>237</v>
      </c>
      <c r="R2501" t="s">
        <v>231</v>
      </c>
      <c r="S2501" t="s">
        <v>232</v>
      </c>
    </row>
    <row r="2502" spans="1:19">
      <c r="A2502" s="1" t="n">
        <v>39233</v>
      </c>
      <c r="B2502" t="s">
        <v>376</v>
      </c>
      <c r="C2502" t="n">
        <v>1</v>
      </c>
      <c r="D2502" t="s">
        <v>228</v>
      </c>
      <c r="E2502" t="s">
        <v>36</v>
      </c>
      <c r="F2502" t="s">
        <v>229</v>
      </c>
      <c r="G2502" t="s">
        <v>230</v>
      </c>
      <c r="H2502" t="s">
        <v>231</v>
      </c>
      <c r="I2502" t="s">
        <v>232</v>
      </c>
      <c r="J2502" t="s">
        <v>354</v>
      </c>
      <c r="K2502" t="s">
        <v>348</v>
      </c>
      <c r="L2502" t="n">
        <v>196</v>
      </c>
      <c r="M2502" t="n">
        <v>0.04</v>
      </c>
      <c r="N2502" t="n">
        <v>42.4</v>
      </c>
      <c r="O2502" t="s">
        <v>376</v>
      </c>
      <c r="P2502" t="s">
        <v>419</v>
      </c>
      <c r="Q2502" t="s">
        <v>237</v>
      </c>
      <c r="R2502" t="s">
        <v>231</v>
      </c>
      <c r="S2502" t="s">
        <v>232</v>
      </c>
    </row>
    <row r="2503" spans="1:19">
      <c r="A2503" s="1" t="n">
        <v>39233</v>
      </c>
      <c r="B2503" t="s">
        <v>376</v>
      </c>
      <c r="C2503" t="n">
        <v>2</v>
      </c>
      <c r="D2503" t="s">
        <v>228</v>
      </c>
      <c r="E2503" t="s">
        <v>36</v>
      </c>
      <c r="F2503" t="s">
        <v>229</v>
      </c>
      <c r="G2503" t="s">
        <v>230</v>
      </c>
      <c r="H2503" t="s">
        <v>231</v>
      </c>
      <c r="I2503" t="s">
        <v>232</v>
      </c>
      <c r="J2503" t="s">
        <v>318</v>
      </c>
      <c r="K2503" t="s">
        <v>319</v>
      </c>
      <c r="L2503" t="n">
        <v>481</v>
      </c>
      <c r="M2503" t="n">
        <v>0.05</v>
      </c>
      <c r="N2503" t="n">
        <v>36.2</v>
      </c>
      <c r="O2503" t="s">
        <v>376</v>
      </c>
      <c r="P2503" t="s">
        <v>419</v>
      </c>
      <c r="Q2503" t="s">
        <v>237</v>
      </c>
      <c r="R2503" t="s">
        <v>231</v>
      </c>
      <c r="S2503" t="s">
        <v>232</v>
      </c>
    </row>
    <row r="2504" spans="1:19">
      <c r="A2504" s="1" t="n">
        <v>39233</v>
      </c>
      <c r="B2504" t="s">
        <v>380</v>
      </c>
      <c r="C2504" t="n">
        <v>1</v>
      </c>
      <c r="D2504" t="s">
        <v>420</v>
      </c>
      <c r="E2504" t="s">
        <v>239</v>
      </c>
      <c r="F2504" t="s">
        <v>229</v>
      </c>
      <c r="G2504" t="s">
        <v>230</v>
      </c>
      <c r="H2504" t="s">
        <v>231</v>
      </c>
      <c r="I2504" t="s">
        <v>232</v>
      </c>
      <c r="K2504" t="s">
        <v>404</v>
      </c>
      <c r="L2504" t="n">
        <v>252</v>
      </c>
      <c r="M2504" t="n">
        <v>0</v>
      </c>
      <c r="N2504" t="n">
        <v>0</v>
      </c>
    </row>
    <row r="2505" spans="1:19">
      <c r="A2505" s="1" t="n">
        <v>39233</v>
      </c>
      <c r="B2505" t="s">
        <v>379</v>
      </c>
      <c r="C2505" t="n">
        <v>6</v>
      </c>
      <c r="D2505" t="s">
        <v>228</v>
      </c>
      <c r="E2505" t="s">
        <v>36</v>
      </c>
      <c r="F2505" t="s">
        <v>229</v>
      </c>
      <c r="G2505" t="s">
        <v>230</v>
      </c>
      <c r="H2505" t="s">
        <v>231</v>
      </c>
      <c r="I2505" t="s">
        <v>232</v>
      </c>
      <c r="J2505" t="s">
        <v>385</v>
      </c>
      <c r="K2505" t="s">
        <v>338</v>
      </c>
      <c r="L2505" t="n">
        <v>226</v>
      </c>
      <c r="M2505" t="n">
        <v>0.18</v>
      </c>
      <c r="N2505" t="n">
        <v>39</v>
      </c>
      <c r="O2505" t="s">
        <v>379</v>
      </c>
      <c r="P2505" t="s">
        <v>270</v>
      </c>
      <c r="Q2505" t="s">
        <v>237</v>
      </c>
      <c r="R2505" t="s">
        <v>231</v>
      </c>
      <c r="S2505" t="s">
        <v>232</v>
      </c>
    </row>
    <row r="2506" spans="1:19">
      <c r="A2506" s="1" t="n">
        <v>39233</v>
      </c>
      <c r="B2506" t="s">
        <v>379</v>
      </c>
      <c r="C2506" t="n">
        <v>3</v>
      </c>
      <c r="D2506" t="s">
        <v>228</v>
      </c>
      <c r="E2506" t="s">
        <v>36</v>
      </c>
      <c r="F2506" t="s">
        <v>229</v>
      </c>
      <c r="G2506" t="s">
        <v>230</v>
      </c>
      <c r="H2506" t="s">
        <v>231</v>
      </c>
      <c r="I2506" t="s">
        <v>232</v>
      </c>
      <c r="J2506" t="s">
        <v>321</v>
      </c>
      <c r="K2506" t="s">
        <v>322</v>
      </c>
      <c r="L2506" t="n">
        <v>348</v>
      </c>
      <c r="M2506" t="n">
        <v>0.79</v>
      </c>
      <c r="N2506" t="n">
        <v>29.2</v>
      </c>
      <c r="O2506" t="s">
        <v>379</v>
      </c>
      <c r="P2506" t="s">
        <v>270</v>
      </c>
      <c r="Q2506" t="s">
        <v>237</v>
      </c>
      <c r="R2506" t="s">
        <v>231</v>
      </c>
      <c r="S2506" t="s">
        <v>232</v>
      </c>
    </row>
    <row r="2507" spans="1:19">
      <c r="A2507" s="1" t="n">
        <v>39233</v>
      </c>
      <c r="B2507" t="s">
        <v>379</v>
      </c>
      <c r="C2507" t="n">
        <v>1</v>
      </c>
      <c r="D2507" t="s">
        <v>228</v>
      </c>
      <c r="E2507" t="s">
        <v>36</v>
      </c>
      <c r="F2507" t="s">
        <v>229</v>
      </c>
      <c r="G2507" t="s">
        <v>230</v>
      </c>
      <c r="H2507" t="s">
        <v>231</v>
      </c>
      <c r="I2507" t="s">
        <v>232</v>
      </c>
      <c r="J2507" t="s">
        <v>233</v>
      </c>
      <c r="K2507" t="s">
        <v>234</v>
      </c>
      <c r="L2507" t="n">
        <v>331</v>
      </c>
      <c r="M2507" t="n">
        <v>0.22</v>
      </c>
      <c r="N2507" t="n">
        <v>20.2</v>
      </c>
      <c r="O2507" t="s">
        <v>379</v>
      </c>
      <c r="P2507" t="s">
        <v>270</v>
      </c>
      <c r="Q2507" t="s">
        <v>237</v>
      </c>
      <c r="R2507" t="s">
        <v>231</v>
      </c>
      <c r="S2507" t="s">
        <v>232</v>
      </c>
    </row>
    <row r="2508" spans="1:19">
      <c r="A2508" s="1" t="n">
        <v>39233</v>
      </c>
      <c r="B2508" t="s">
        <v>379</v>
      </c>
      <c r="C2508" t="n">
        <v>4</v>
      </c>
      <c r="D2508" t="s">
        <v>228</v>
      </c>
      <c r="E2508" t="s">
        <v>36</v>
      </c>
      <c r="F2508" t="s">
        <v>229</v>
      </c>
      <c r="G2508" t="s">
        <v>230</v>
      </c>
      <c r="H2508" t="s">
        <v>231</v>
      </c>
      <c r="I2508" t="s">
        <v>232</v>
      </c>
      <c r="J2508" t="s">
        <v>385</v>
      </c>
      <c r="K2508" t="s">
        <v>338</v>
      </c>
      <c r="L2508" t="n">
        <v>671</v>
      </c>
      <c r="M2508" t="n">
        <v>0.16</v>
      </c>
      <c r="N2508" t="n">
        <v>35.2</v>
      </c>
      <c r="O2508" t="s">
        <v>379</v>
      </c>
      <c r="P2508" t="s">
        <v>270</v>
      </c>
      <c r="Q2508" t="s">
        <v>237</v>
      </c>
      <c r="R2508" t="s">
        <v>231</v>
      </c>
      <c r="S2508" t="s">
        <v>232</v>
      </c>
    </row>
    <row r="2509" spans="1:19">
      <c r="A2509" s="1" t="n">
        <v>39233</v>
      </c>
      <c r="B2509" t="s">
        <v>379</v>
      </c>
      <c r="C2509" t="n">
        <v>2</v>
      </c>
      <c r="D2509" t="s">
        <v>228</v>
      </c>
      <c r="E2509" t="s">
        <v>36</v>
      </c>
      <c r="F2509" t="s">
        <v>229</v>
      </c>
      <c r="G2509" t="s">
        <v>230</v>
      </c>
      <c r="H2509" t="s">
        <v>231</v>
      </c>
      <c r="I2509" t="s">
        <v>232</v>
      </c>
      <c r="J2509" t="s">
        <v>292</v>
      </c>
      <c r="K2509" t="s">
        <v>293</v>
      </c>
      <c r="L2509" t="n">
        <v>379</v>
      </c>
      <c r="M2509" t="n">
        <v>0.08</v>
      </c>
      <c r="N2509" t="n">
        <v>38.6</v>
      </c>
      <c r="O2509" t="s">
        <v>379</v>
      </c>
      <c r="P2509" t="s">
        <v>270</v>
      </c>
      <c r="Q2509" t="s">
        <v>237</v>
      </c>
      <c r="R2509" t="s">
        <v>231</v>
      </c>
      <c r="S2509" t="s">
        <v>232</v>
      </c>
    </row>
    <row r="2510" spans="1:19">
      <c r="A2510" s="1" t="n">
        <v>39233</v>
      </c>
      <c r="B2510" t="s">
        <v>379</v>
      </c>
      <c r="C2510" t="n">
        <v>7</v>
      </c>
      <c r="D2510" t="s">
        <v>257</v>
      </c>
      <c r="E2510" t="s">
        <v>258</v>
      </c>
      <c r="F2510" t="s">
        <v>229</v>
      </c>
      <c r="G2510" t="s">
        <v>230</v>
      </c>
      <c r="H2510" t="s">
        <v>231</v>
      </c>
      <c r="I2510" t="s">
        <v>232</v>
      </c>
      <c r="J2510" t="s">
        <v>261</v>
      </c>
      <c r="K2510" t="s">
        <v>262</v>
      </c>
      <c r="L2510" t="n">
        <v>98</v>
      </c>
      <c r="M2510" t="n">
        <v>0.08</v>
      </c>
      <c r="N2510" t="n">
        <v>0</v>
      </c>
    </row>
    <row r="2511" spans="1:19">
      <c r="A2511" s="1" t="n">
        <v>39233</v>
      </c>
      <c r="B2511" t="s">
        <v>379</v>
      </c>
      <c r="C2511" t="n">
        <v>5</v>
      </c>
      <c r="D2511" t="s">
        <v>228</v>
      </c>
      <c r="E2511" t="s">
        <v>36</v>
      </c>
      <c r="F2511" t="s">
        <v>229</v>
      </c>
      <c r="G2511" t="s">
        <v>230</v>
      </c>
      <c r="H2511" t="s">
        <v>231</v>
      </c>
      <c r="I2511" t="s">
        <v>232</v>
      </c>
      <c r="J2511" t="s">
        <v>279</v>
      </c>
      <c r="K2511" t="s">
        <v>280</v>
      </c>
      <c r="L2511" t="n">
        <v>600</v>
      </c>
      <c r="M2511" t="n">
        <v>1.12</v>
      </c>
      <c r="N2511" t="n">
        <v>39.2</v>
      </c>
      <c r="O2511" t="s">
        <v>379</v>
      </c>
      <c r="P2511" t="s">
        <v>270</v>
      </c>
      <c r="Q2511" t="s">
        <v>237</v>
      </c>
      <c r="R2511" t="s">
        <v>231</v>
      </c>
      <c r="S2511" t="s">
        <v>232</v>
      </c>
    </row>
    <row r="2512" spans="1:19">
      <c r="A2512" s="1" t="n">
        <v>39263</v>
      </c>
      <c r="B2512" t="s">
        <v>376</v>
      </c>
      <c r="C2512" t="n">
        <v>43</v>
      </c>
      <c r="D2512" t="s">
        <v>228</v>
      </c>
      <c r="E2512" t="s">
        <v>36</v>
      </c>
      <c r="F2512" t="s">
        <v>229</v>
      </c>
      <c r="G2512" t="s">
        <v>230</v>
      </c>
      <c r="H2512" t="s">
        <v>231</v>
      </c>
      <c r="I2512" t="s">
        <v>232</v>
      </c>
      <c r="J2512" t="s">
        <v>267</v>
      </c>
      <c r="K2512" t="s">
        <v>268</v>
      </c>
      <c r="L2512" t="n">
        <v>210</v>
      </c>
      <c r="M2512" t="n">
        <v>0.07000000000000001</v>
      </c>
      <c r="N2512" t="n">
        <v>39.9</v>
      </c>
      <c r="O2512" t="s">
        <v>376</v>
      </c>
      <c r="P2512" t="s">
        <v>419</v>
      </c>
      <c r="Q2512" t="s">
        <v>237</v>
      </c>
      <c r="R2512" t="s">
        <v>231</v>
      </c>
      <c r="S2512" t="s">
        <v>232</v>
      </c>
    </row>
    <row r="2513" spans="1:19">
      <c r="A2513" s="1" t="n">
        <v>39263</v>
      </c>
      <c r="B2513" t="s">
        <v>376</v>
      </c>
      <c r="C2513" t="n">
        <v>1</v>
      </c>
      <c r="D2513" t="s">
        <v>228</v>
      </c>
      <c r="E2513" t="s">
        <v>36</v>
      </c>
      <c r="F2513" t="s">
        <v>229</v>
      </c>
      <c r="G2513" t="s">
        <v>230</v>
      </c>
      <c r="H2513" t="s">
        <v>231</v>
      </c>
      <c r="I2513" t="s">
        <v>232</v>
      </c>
      <c r="J2513" t="s">
        <v>354</v>
      </c>
      <c r="K2513" t="s">
        <v>348</v>
      </c>
      <c r="L2513" t="n">
        <v>380</v>
      </c>
      <c r="M2513" t="n">
        <v>0.05</v>
      </c>
      <c r="N2513" t="n">
        <v>43.2</v>
      </c>
      <c r="O2513" t="s">
        <v>376</v>
      </c>
      <c r="P2513" t="s">
        <v>419</v>
      </c>
      <c r="Q2513" t="s">
        <v>237</v>
      </c>
      <c r="R2513" t="s">
        <v>231</v>
      </c>
      <c r="S2513" t="s">
        <v>232</v>
      </c>
    </row>
    <row r="2514" spans="1:19">
      <c r="A2514" s="1" t="n">
        <v>39263</v>
      </c>
      <c r="B2514" t="s">
        <v>376</v>
      </c>
      <c r="C2514" t="n">
        <v>42</v>
      </c>
      <c r="D2514" t="s">
        <v>228</v>
      </c>
      <c r="E2514" t="s">
        <v>36</v>
      </c>
      <c r="F2514" t="s">
        <v>229</v>
      </c>
      <c r="G2514" t="s">
        <v>230</v>
      </c>
      <c r="H2514" t="s">
        <v>231</v>
      </c>
      <c r="I2514" t="s">
        <v>232</v>
      </c>
      <c r="J2514" t="s">
        <v>354</v>
      </c>
      <c r="K2514" t="s">
        <v>348</v>
      </c>
      <c r="L2514" t="n">
        <v>189</v>
      </c>
      <c r="M2514" t="n">
        <v>0.05</v>
      </c>
      <c r="N2514" t="n">
        <v>42.9</v>
      </c>
      <c r="O2514" t="s">
        <v>376</v>
      </c>
      <c r="P2514" t="s">
        <v>419</v>
      </c>
      <c r="Q2514" t="s">
        <v>237</v>
      </c>
      <c r="R2514" t="s">
        <v>231</v>
      </c>
      <c r="S2514" t="s">
        <v>232</v>
      </c>
    </row>
    <row r="2515" spans="1:19">
      <c r="A2515" s="1" t="n">
        <v>39263</v>
      </c>
      <c r="B2515" t="s">
        <v>376</v>
      </c>
      <c r="C2515" t="n">
        <v>41</v>
      </c>
      <c r="D2515" t="s">
        <v>228</v>
      </c>
      <c r="E2515" t="s">
        <v>36</v>
      </c>
      <c r="F2515" t="s">
        <v>229</v>
      </c>
      <c r="G2515" t="s">
        <v>230</v>
      </c>
      <c r="H2515" t="s">
        <v>231</v>
      </c>
      <c r="I2515" t="s">
        <v>232</v>
      </c>
      <c r="J2515" t="s">
        <v>318</v>
      </c>
      <c r="K2515" t="s">
        <v>319</v>
      </c>
      <c r="L2515" t="n">
        <v>286</v>
      </c>
      <c r="M2515" t="n">
        <v>0.08</v>
      </c>
      <c r="N2515" t="n">
        <v>36.4</v>
      </c>
      <c r="O2515" t="s">
        <v>376</v>
      </c>
      <c r="P2515" t="s">
        <v>419</v>
      </c>
      <c r="Q2515" t="s">
        <v>237</v>
      </c>
      <c r="R2515" t="s">
        <v>231</v>
      </c>
      <c r="S2515" t="s">
        <v>232</v>
      </c>
    </row>
    <row r="2516" spans="1:19">
      <c r="A2516" s="1" t="n">
        <v>39263</v>
      </c>
      <c r="B2516" t="s">
        <v>376</v>
      </c>
      <c r="C2516" t="n">
        <v>2</v>
      </c>
      <c r="D2516" t="s">
        <v>228</v>
      </c>
      <c r="E2516" t="s">
        <v>36</v>
      </c>
      <c r="F2516" t="s">
        <v>229</v>
      </c>
      <c r="G2516" t="s">
        <v>230</v>
      </c>
      <c r="H2516" t="s">
        <v>231</v>
      </c>
      <c r="I2516" t="s">
        <v>232</v>
      </c>
      <c r="J2516" t="s">
        <v>318</v>
      </c>
      <c r="K2516" t="s">
        <v>319</v>
      </c>
      <c r="L2516" t="n">
        <v>248</v>
      </c>
      <c r="M2516" t="n">
        <v>0.07000000000000001</v>
      </c>
      <c r="N2516" t="n">
        <v>38.2</v>
      </c>
      <c r="O2516" t="s">
        <v>376</v>
      </c>
      <c r="P2516" t="s">
        <v>419</v>
      </c>
      <c r="Q2516" t="s">
        <v>237</v>
      </c>
      <c r="R2516" t="s">
        <v>231</v>
      </c>
      <c r="S2516" t="s">
        <v>232</v>
      </c>
    </row>
    <row r="2517" spans="1:19">
      <c r="A2517" s="1" t="n">
        <v>39263</v>
      </c>
      <c r="B2517" t="s">
        <v>423</v>
      </c>
      <c r="C2517" t="n">
        <v>1</v>
      </c>
      <c r="D2517" t="s">
        <v>424</v>
      </c>
      <c r="E2517" t="s">
        <v>38</v>
      </c>
      <c r="F2517" t="s">
        <v>229</v>
      </c>
      <c r="G2517" t="s">
        <v>230</v>
      </c>
      <c r="H2517" t="s">
        <v>231</v>
      </c>
      <c r="I2517" t="s">
        <v>232</v>
      </c>
      <c r="J2517" t="s">
        <v>439</v>
      </c>
      <c r="K2517" t="s">
        <v>440</v>
      </c>
      <c r="L2517" t="n">
        <v>94</v>
      </c>
      <c r="M2517" t="n">
        <v>0</v>
      </c>
      <c r="N2517" t="n">
        <v>0</v>
      </c>
      <c r="O2517" t="s">
        <v>427</v>
      </c>
      <c r="P2517" t="s">
        <v>428</v>
      </c>
      <c r="Q2517" t="s">
        <v>237</v>
      </c>
      <c r="R2517" t="s">
        <v>231</v>
      </c>
      <c r="S2517" t="s">
        <v>232</v>
      </c>
    </row>
    <row r="2518" spans="1:19">
      <c r="A2518" s="1" t="n">
        <v>39263</v>
      </c>
      <c r="B2518" t="s">
        <v>380</v>
      </c>
      <c r="C2518" t="n">
        <v>1</v>
      </c>
      <c r="D2518" t="s">
        <v>420</v>
      </c>
      <c r="E2518" t="s">
        <v>239</v>
      </c>
      <c r="F2518" t="s">
        <v>229</v>
      </c>
      <c r="G2518" t="s">
        <v>230</v>
      </c>
      <c r="H2518" t="s">
        <v>231</v>
      </c>
      <c r="I2518" t="s">
        <v>232</v>
      </c>
      <c r="K2518" t="s">
        <v>404</v>
      </c>
      <c r="L2518" t="n">
        <v>306</v>
      </c>
      <c r="M2518" t="n">
        <v>0</v>
      </c>
      <c r="N2518" t="n">
        <v>0</v>
      </c>
    </row>
    <row r="2519" spans="1:19">
      <c r="A2519" s="1" t="n">
        <v>39263</v>
      </c>
      <c r="B2519" t="s">
        <v>379</v>
      </c>
      <c r="C2519" t="n">
        <v>4</v>
      </c>
      <c r="D2519" t="s">
        <v>228</v>
      </c>
      <c r="E2519" t="s">
        <v>36</v>
      </c>
      <c r="F2519" t="s">
        <v>229</v>
      </c>
      <c r="G2519" t="s">
        <v>230</v>
      </c>
      <c r="H2519" t="s">
        <v>231</v>
      </c>
      <c r="I2519" t="s">
        <v>232</v>
      </c>
      <c r="J2519" t="s">
        <v>292</v>
      </c>
      <c r="K2519" t="s">
        <v>293</v>
      </c>
      <c r="L2519" t="n">
        <v>326</v>
      </c>
      <c r="M2519" t="n">
        <v>0.08</v>
      </c>
      <c r="N2519" t="n">
        <v>38.1</v>
      </c>
      <c r="O2519" t="s">
        <v>379</v>
      </c>
      <c r="P2519" t="s">
        <v>270</v>
      </c>
      <c r="Q2519" t="s">
        <v>237</v>
      </c>
      <c r="R2519" t="s">
        <v>231</v>
      </c>
      <c r="S2519" t="s">
        <v>232</v>
      </c>
    </row>
    <row r="2520" spans="1:19">
      <c r="A2520" s="1" t="n">
        <v>39263</v>
      </c>
      <c r="B2520" t="s">
        <v>379</v>
      </c>
      <c r="C2520" t="n">
        <v>5</v>
      </c>
      <c r="D2520" t="s">
        <v>228</v>
      </c>
      <c r="E2520" t="s">
        <v>36</v>
      </c>
      <c r="F2520" t="s">
        <v>229</v>
      </c>
      <c r="G2520" t="s">
        <v>230</v>
      </c>
      <c r="H2520" t="s">
        <v>231</v>
      </c>
      <c r="I2520" t="s">
        <v>232</v>
      </c>
      <c r="J2520" t="s">
        <v>292</v>
      </c>
      <c r="K2520" t="s">
        <v>293</v>
      </c>
      <c r="L2520" t="n">
        <v>259</v>
      </c>
      <c r="M2520" t="n">
        <v>0.08</v>
      </c>
      <c r="N2520" t="n">
        <v>36</v>
      </c>
      <c r="O2520" t="s">
        <v>379</v>
      </c>
      <c r="P2520" t="s">
        <v>270</v>
      </c>
      <c r="Q2520" t="s">
        <v>237</v>
      </c>
      <c r="R2520" t="s">
        <v>231</v>
      </c>
      <c r="S2520" t="s">
        <v>232</v>
      </c>
    </row>
    <row r="2521" spans="1:19">
      <c r="A2521" s="1" t="n">
        <v>39263</v>
      </c>
      <c r="B2521" t="s">
        <v>379</v>
      </c>
      <c r="C2521" t="n">
        <v>2</v>
      </c>
      <c r="D2521" t="s">
        <v>228</v>
      </c>
      <c r="E2521" t="s">
        <v>36</v>
      </c>
      <c r="F2521" t="s">
        <v>229</v>
      </c>
      <c r="G2521" t="s">
        <v>230</v>
      </c>
      <c r="H2521" t="s">
        <v>231</v>
      </c>
      <c r="I2521" t="s">
        <v>232</v>
      </c>
      <c r="J2521" t="s">
        <v>233</v>
      </c>
      <c r="K2521" t="s">
        <v>234</v>
      </c>
      <c r="L2521" t="n">
        <v>336</v>
      </c>
      <c r="M2521" t="n">
        <v>0.22</v>
      </c>
      <c r="N2521" t="n">
        <v>20.2</v>
      </c>
      <c r="O2521" t="s">
        <v>379</v>
      </c>
      <c r="P2521" t="s">
        <v>270</v>
      </c>
      <c r="Q2521" t="s">
        <v>237</v>
      </c>
      <c r="R2521" t="s">
        <v>231</v>
      </c>
      <c r="S2521" t="s">
        <v>232</v>
      </c>
    </row>
    <row r="2522" spans="1:19">
      <c r="A2522" s="1" t="n">
        <v>39263</v>
      </c>
      <c r="B2522" t="s">
        <v>379</v>
      </c>
      <c r="C2522" t="n">
        <v>1</v>
      </c>
      <c r="D2522" t="s">
        <v>228</v>
      </c>
      <c r="E2522" t="s">
        <v>36</v>
      </c>
      <c r="F2522" t="s">
        <v>229</v>
      </c>
      <c r="G2522" t="s">
        <v>230</v>
      </c>
      <c r="H2522" t="s">
        <v>231</v>
      </c>
      <c r="I2522" t="s">
        <v>232</v>
      </c>
      <c r="J2522" t="s">
        <v>279</v>
      </c>
      <c r="K2522" t="s">
        <v>280</v>
      </c>
      <c r="L2522" t="n">
        <v>709</v>
      </c>
      <c r="M2522" t="n">
        <v>1.07</v>
      </c>
      <c r="N2522" t="n">
        <v>39</v>
      </c>
      <c r="O2522" t="s">
        <v>379</v>
      </c>
      <c r="P2522" t="s">
        <v>270</v>
      </c>
      <c r="Q2522" t="s">
        <v>237</v>
      </c>
      <c r="R2522" t="s">
        <v>231</v>
      </c>
      <c r="S2522" t="s">
        <v>232</v>
      </c>
    </row>
    <row r="2523" spans="1:19">
      <c r="A2523" s="1" t="n">
        <v>39263</v>
      </c>
      <c r="B2523" t="s">
        <v>379</v>
      </c>
      <c r="C2523" t="n">
        <v>6</v>
      </c>
      <c r="D2523" t="s">
        <v>257</v>
      </c>
      <c r="E2523" t="s">
        <v>258</v>
      </c>
      <c r="F2523" t="s">
        <v>229</v>
      </c>
      <c r="G2523" t="s">
        <v>230</v>
      </c>
      <c r="H2523" t="s">
        <v>231</v>
      </c>
      <c r="I2523" t="s">
        <v>232</v>
      </c>
      <c r="J2523" t="s">
        <v>354</v>
      </c>
      <c r="K2523" t="s">
        <v>348</v>
      </c>
      <c r="L2523" t="n">
        <v>203</v>
      </c>
      <c r="M2523" t="n">
        <v>0.22</v>
      </c>
      <c r="N2523" t="n">
        <v>0</v>
      </c>
    </row>
    <row r="2524" spans="1:19">
      <c r="A2524" s="1" t="n">
        <v>39263</v>
      </c>
      <c r="B2524" t="s">
        <v>379</v>
      </c>
      <c r="C2524" t="n">
        <v>3</v>
      </c>
      <c r="D2524" t="s">
        <v>228</v>
      </c>
      <c r="E2524" t="s">
        <v>36</v>
      </c>
      <c r="F2524" t="s">
        <v>229</v>
      </c>
      <c r="G2524" t="s">
        <v>230</v>
      </c>
      <c r="H2524" t="s">
        <v>231</v>
      </c>
      <c r="I2524" t="s">
        <v>232</v>
      </c>
      <c r="J2524" t="s">
        <v>233</v>
      </c>
      <c r="K2524" t="s">
        <v>234</v>
      </c>
      <c r="L2524" t="n">
        <v>169</v>
      </c>
      <c r="M2524" t="n">
        <v>0.24</v>
      </c>
      <c r="N2524" t="n">
        <v>19.3</v>
      </c>
      <c r="O2524" t="s">
        <v>379</v>
      </c>
      <c r="P2524" t="s">
        <v>270</v>
      </c>
      <c r="Q2524" t="s">
        <v>237</v>
      </c>
      <c r="R2524" t="s">
        <v>231</v>
      </c>
      <c r="S2524" t="s">
        <v>232</v>
      </c>
    </row>
    <row r="2525" spans="1:19">
      <c r="A2525" s="1" t="n">
        <v>39263</v>
      </c>
      <c r="B2525" t="s">
        <v>446</v>
      </c>
      <c r="C2525" t="n">
        <v>19</v>
      </c>
      <c r="D2525" t="s">
        <v>420</v>
      </c>
      <c r="E2525" t="s">
        <v>239</v>
      </c>
      <c r="F2525" t="s">
        <v>307</v>
      </c>
      <c r="G2525" t="s">
        <v>308</v>
      </c>
      <c r="H2525" t="s">
        <v>231</v>
      </c>
      <c r="I2525" t="s">
        <v>232</v>
      </c>
      <c r="K2525" t="s">
        <v>404</v>
      </c>
      <c r="L2525" t="n">
        <v>301</v>
      </c>
      <c r="M2525" t="n">
        <v>0</v>
      </c>
      <c r="N2525" t="n">
        <v>0</v>
      </c>
    </row>
    <row r="2526" spans="1:19">
      <c r="A2526" s="1" t="n">
        <v>39263</v>
      </c>
      <c r="B2526" t="s">
        <v>446</v>
      </c>
      <c r="C2526" t="n">
        <v>21</v>
      </c>
      <c r="D2526" t="s">
        <v>259</v>
      </c>
      <c r="E2526" t="s">
        <v>260</v>
      </c>
      <c r="F2526" t="s">
        <v>307</v>
      </c>
      <c r="G2526" t="s">
        <v>308</v>
      </c>
      <c r="H2526" t="s">
        <v>231</v>
      </c>
      <c r="I2526" t="s">
        <v>232</v>
      </c>
      <c r="J2526" t="s">
        <v>254</v>
      </c>
      <c r="K2526" t="s">
        <v>255</v>
      </c>
      <c r="L2526" t="n">
        <v>202</v>
      </c>
      <c r="M2526" t="n">
        <v>0.5</v>
      </c>
      <c r="N2526" t="n">
        <v>0</v>
      </c>
    </row>
    <row r="2527" spans="1:19">
      <c r="A2527" s="1" t="n">
        <v>39263</v>
      </c>
      <c r="B2527" t="s">
        <v>441</v>
      </c>
      <c r="C2527" t="n">
        <v>45</v>
      </c>
      <c r="D2527" t="s">
        <v>406</v>
      </c>
      <c r="E2527" t="s">
        <v>407</v>
      </c>
      <c r="F2527" t="s">
        <v>229</v>
      </c>
      <c r="G2527" t="s">
        <v>230</v>
      </c>
      <c r="H2527" t="s">
        <v>231</v>
      </c>
      <c r="I2527" t="s">
        <v>232</v>
      </c>
      <c r="J2527" t="s">
        <v>267</v>
      </c>
      <c r="K2527" t="s">
        <v>268</v>
      </c>
      <c r="L2527" t="n">
        <v>50</v>
      </c>
      <c r="M2527" t="n">
        <v>0</v>
      </c>
      <c r="N2527" t="n">
        <v>0</v>
      </c>
    </row>
    <row r="2528" spans="1:19">
      <c r="A2528" s="1" t="n">
        <v>39294</v>
      </c>
      <c r="B2528" t="s">
        <v>438</v>
      </c>
      <c r="C2528" t="n">
        <v>1</v>
      </c>
      <c r="D2528" t="s">
        <v>424</v>
      </c>
      <c r="E2528" t="s">
        <v>38</v>
      </c>
      <c r="F2528" t="s">
        <v>229</v>
      </c>
      <c r="G2528" t="s">
        <v>230</v>
      </c>
      <c r="H2528" t="s">
        <v>231</v>
      </c>
      <c r="I2528" t="s">
        <v>232</v>
      </c>
      <c r="J2528" t="s">
        <v>425</v>
      </c>
      <c r="K2528" t="s">
        <v>426</v>
      </c>
      <c r="L2528" t="n">
        <v>58</v>
      </c>
      <c r="M2528" t="n">
        <v>0</v>
      </c>
      <c r="N2528" t="n">
        <v>0</v>
      </c>
      <c r="O2528" t="s">
        <v>449</v>
      </c>
      <c r="P2528" t="s">
        <v>236</v>
      </c>
      <c r="Q2528" t="s">
        <v>237</v>
      </c>
      <c r="R2528" t="s">
        <v>231</v>
      </c>
      <c r="S2528" t="s">
        <v>232</v>
      </c>
    </row>
    <row r="2529" spans="1:19">
      <c r="A2529" s="1" t="n">
        <v>39294</v>
      </c>
      <c r="B2529" t="s">
        <v>438</v>
      </c>
      <c r="C2529" t="n">
        <v>2</v>
      </c>
      <c r="D2529" t="s">
        <v>424</v>
      </c>
      <c r="E2529" t="s">
        <v>38</v>
      </c>
      <c r="F2529" t="s">
        <v>229</v>
      </c>
      <c r="G2529" t="s">
        <v>230</v>
      </c>
      <c r="H2529" t="s">
        <v>231</v>
      </c>
      <c r="I2529" t="s">
        <v>232</v>
      </c>
      <c r="J2529" t="s">
        <v>425</v>
      </c>
      <c r="K2529" t="s">
        <v>426</v>
      </c>
      <c r="L2529" t="n">
        <v>34</v>
      </c>
      <c r="M2529" t="n">
        <v>0</v>
      </c>
      <c r="N2529" t="n">
        <v>0</v>
      </c>
      <c r="O2529" t="s">
        <v>376</v>
      </c>
      <c r="P2529" t="s">
        <v>419</v>
      </c>
      <c r="Q2529" t="s">
        <v>237</v>
      </c>
      <c r="R2529" t="s">
        <v>231</v>
      </c>
      <c r="S2529" t="s">
        <v>232</v>
      </c>
    </row>
    <row r="2530" spans="1:19">
      <c r="A2530" s="1" t="n">
        <v>39294</v>
      </c>
      <c r="B2530" t="s">
        <v>376</v>
      </c>
      <c r="C2530" t="n">
        <v>44</v>
      </c>
      <c r="D2530" t="s">
        <v>228</v>
      </c>
      <c r="E2530" t="s">
        <v>36</v>
      </c>
      <c r="F2530" t="s">
        <v>229</v>
      </c>
      <c r="G2530" t="s">
        <v>230</v>
      </c>
      <c r="H2530" t="s">
        <v>231</v>
      </c>
      <c r="I2530" t="s">
        <v>232</v>
      </c>
      <c r="J2530" t="s">
        <v>318</v>
      </c>
      <c r="K2530" t="s">
        <v>319</v>
      </c>
      <c r="L2530" t="n">
        <v>237</v>
      </c>
      <c r="M2530" t="n">
        <v>0.05</v>
      </c>
      <c r="N2530" t="n">
        <v>36.2</v>
      </c>
      <c r="O2530" t="s">
        <v>376</v>
      </c>
      <c r="P2530" t="s">
        <v>419</v>
      </c>
      <c r="Q2530" t="s">
        <v>237</v>
      </c>
      <c r="R2530" t="s">
        <v>231</v>
      </c>
      <c r="S2530" t="s">
        <v>232</v>
      </c>
    </row>
    <row r="2531" spans="1:19">
      <c r="A2531" s="1" t="n">
        <v>39294</v>
      </c>
      <c r="B2531" t="s">
        <v>376</v>
      </c>
      <c r="C2531" t="n">
        <v>2</v>
      </c>
      <c r="D2531" t="s">
        <v>228</v>
      </c>
      <c r="E2531" t="s">
        <v>36</v>
      </c>
      <c r="F2531" t="s">
        <v>229</v>
      </c>
      <c r="G2531" t="s">
        <v>230</v>
      </c>
      <c r="H2531" t="s">
        <v>231</v>
      </c>
      <c r="I2531" t="s">
        <v>232</v>
      </c>
      <c r="J2531" t="s">
        <v>233</v>
      </c>
      <c r="K2531" t="s">
        <v>234</v>
      </c>
      <c r="L2531" t="n">
        <v>154</v>
      </c>
      <c r="M2531" t="n">
        <v>0.1</v>
      </c>
      <c r="N2531" t="n">
        <v>32</v>
      </c>
      <c r="O2531" t="s">
        <v>376</v>
      </c>
      <c r="P2531" t="s">
        <v>419</v>
      </c>
      <c r="Q2531" t="s">
        <v>237</v>
      </c>
      <c r="R2531" t="s">
        <v>231</v>
      </c>
      <c r="S2531" t="s">
        <v>232</v>
      </c>
    </row>
    <row r="2532" spans="1:19">
      <c r="A2532" s="1" t="n">
        <v>39294</v>
      </c>
      <c r="B2532" t="s">
        <v>376</v>
      </c>
      <c r="C2532" t="n">
        <v>43</v>
      </c>
      <c r="D2532" t="s">
        <v>228</v>
      </c>
      <c r="E2532" t="s">
        <v>36</v>
      </c>
      <c r="F2532" t="s">
        <v>229</v>
      </c>
      <c r="G2532" t="s">
        <v>230</v>
      </c>
      <c r="H2532" t="s">
        <v>231</v>
      </c>
      <c r="I2532" t="s">
        <v>232</v>
      </c>
      <c r="J2532" t="s">
        <v>233</v>
      </c>
      <c r="K2532" t="s">
        <v>234</v>
      </c>
      <c r="L2532" t="n">
        <v>200</v>
      </c>
      <c r="M2532" t="n">
        <v>0.08</v>
      </c>
      <c r="N2532" t="n">
        <v>34</v>
      </c>
      <c r="O2532" t="s">
        <v>376</v>
      </c>
      <c r="P2532" t="s">
        <v>419</v>
      </c>
      <c r="Q2532" t="s">
        <v>237</v>
      </c>
      <c r="R2532" t="s">
        <v>231</v>
      </c>
      <c r="S2532" t="s">
        <v>232</v>
      </c>
    </row>
    <row r="2533" spans="1:19">
      <c r="A2533" s="1" t="n">
        <v>39294</v>
      </c>
      <c r="B2533" t="s">
        <v>376</v>
      </c>
      <c r="C2533" t="n">
        <v>1</v>
      </c>
      <c r="D2533" t="s">
        <v>228</v>
      </c>
      <c r="E2533" t="s">
        <v>36</v>
      </c>
      <c r="F2533" t="s">
        <v>229</v>
      </c>
      <c r="G2533" t="s">
        <v>230</v>
      </c>
      <c r="H2533" t="s">
        <v>231</v>
      </c>
      <c r="I2533" t="s">
        <v>232</v>
      </c>
      <c r="J2533" t="s">
        <v>318</v>
      </c>
      <c r="K2533" t="s">
        <v>319</v>
      </c>
      <c r="L2533" t="n">
        <v>238</v>
      </c>
      <c r="M2533" t="n">
        <v>0.05</v>
      </c>
      <c r="N2533" t="n">
        <v>35.9</v>
      </c>
      <c r="O2533" t="s">
        <v>376</v>
      </c>
      <c r="P2533" t="s">
        <v>419</v>
      </c>
      <c r="Q2533" t="s">
        <v>237</v>
      </c>
      <c r="R2533" t="s">
        <v>231</v>
      </c>
      <c r="S2533" t="s">
        <v>232</v>
      </c>
    </row>
    <row r="2534" spans="1:19">
      <c r="A2534" s="1" t="n">
        <v>39294</v>
      </c>
      <c r="B2534" t="s">
        <v>376</v>
      </c>
      <c r="C2534" t="n">
        <v>4</v>
      </c>
      <c r="D2534" t="s">
        <v>228</v>
      </c>
      <c r="E2534" t="s">
        <v>36</v>
      </c>
      <c r="F2534" t="s">
        <v>229</v>
      </c>
      <c r="G2534" t="s">
        <v>230</v>
      </c>
      <c r="H2534" t="s">
        <v>231</v>
      </c>
      <c r="I2534" t="s">
        <v>232</v>
      </c>
      <c r="J2534" t="s">
        <v>318</v>
      </c>
      <c r="K2534" t="s">
        <v>319</v>
      </c>
      <c r="L2534" t="n">
        <v>532</v>
      </c>
      <c r="M2534" t="n">
        <v>0.05</v>
      </c>
      <c r="N2534" t="n">
        <v>36.1</v>
      </c>
      <c r="O2534" t="s">
        <v>376</v>
      </c>
      <c r="P2534" t="s">
        <v>419</v>
      </c>
      <c r="Q2534" t="s">
        <v>237</v>
      </c>
      <c r="R2534" t="s">
        <v>231</v>
      </c>
      <c r="S2534" t="s">
        <v>232</v>
      </c>
    </row>
    <row r="2535" spans="1:19">
      <c r="A2535" s="1" t="n">
        <v>39294</v>
      </c>
      <c r="B2535" t="s">
        <v>376</v>
      </c>
      <c r="C2535" t="n">
        <v>45</v>
      </c>
      <c r="D2535" t="s">
        <v>228</v>
      </c>
      <c r="E2535" t="s">
        <v>36</v>
      </c>
      <c r="F2535" t="s">
        <v>229</v>
      </c>
      <c r="G2535" t="s">
        <v>230</v>
      </c>
      <c r="H2535" t="s">
        <v>231</v>
      </c>
      <c r="I2535" t="s">
        <v>232</v>
      </c>
      <c r="J2535" t="s">
        <v>354</v>
      </c>
      <c r="K2535" t="s">
        <v>348</v>
      </c>
      <c r="L2535" t="n">
        <v>230</v>
      </c>
      <c r="M2535" t="n">
        <v>0.04</v>
      </c>
      <c r="N2535" t="n">
        <v>42.6</v>
      </c>
      <c r="O2535" t="s">
        <v>376</v>
      </c>
      <c r="P2535" t="s">
        <v>419</v>
      </c>
      <c r="Q2535" t="s">
        <v>237</v>
      </c>
      <c r="R2535" t="s">
        <v>231</v>
      </c>
      <c r="S2535" t="s">
        <v>232</v>
      </c>
    </row>
    <row r="2536" spans="1:19">
      <c r="A2536" s="1" t="n">
        <v>39294</v>
      </c>
      <c r="B2536" t="s">
        <v>376</v>
      </c>
      <c r="C2536" t="n">
        <v>3</v>
      </c>
      <c r="D2536" t="s">
        <v>228</v>
      </c>
      <c r="E2536" t="s">
        <v>36</v>
      </c>
      <c r="F2536" t="s">
        <v>229</v>
      </c>
      <c r="G2536" t="s">
        <v>230</v>
      </c>
      <c r="H2536" t="s">
        <v>231</v>
      </c>
      <c r="I2536" t="s">
        <v>232</v>
      </c>
      <c r="J2536" t="s">
        <v>354</v>
      </c>
      <c r="K2536" t="s">
        <v>348</v>
      </c>
      <c r="L2536" t="n">
        <v>149</v>
      </c>
      <c r="M2536" t="n">
        <v>0.04</v>
      </c>
      <c r="N2536" t="n">
        <v>42.7</v>
      </c>
      <c r="O2536" t="s">
        <v>376</v>
      </c>
      <c r="P2536" t="s">
        <v>419</v>
      </c>
      <c r="Q2536" t="s">
        <v>237</v>
      </c>
      <c r="R2536" t="s">
        <v>231</v>
      </c>
      <c r="S2536" t="s">
        <v>232</v>
      </c>
    </row>
    <row r="2537" spans="1:19">
      <c r="A2537" s="1" t="n">
        <v>39294</v>
      </c>
      <c r="B2537" t="s">
        <v>380</v>
      </c>
      <c r="C2537" t="n">
        <v>2</v>
      </c>
      <c r="D2537" t="s">
        <v>420</v>
      </c>
      <c r="E2537" t="s">
        <v>239</v>
      </c>
      <c r="F2537" t="s">
        <v>229</v>
      </c>
      <c r="G2537" t="s">
        <v>230</v>
      </c>
      <c r="H2537" t="s">
        <v>231</v>
      </c>
      <c r="I2537" t="s">
        <v>232</v>
      </c>
      <c r="J2537" t="s">
        <v>267</v>
      </c>
      <c r="K2537" t="s">
        <v>268</v>
      </c>
      <c r="L2537" t="n">
        <v>253</v>
      </c>
      <c r="M2537" t="n">
        <v>0</v>
      </c>
      <c r="N2537" t="n">
        <v>0</v>
      </c>
    </row>
    <row r="2538" spans="1:19">
      <c r="A2538" s="1" t="n">
        <v>39294</v>
      </c>
      <c r="B2538" t="s">
        <v>380</v>
      </c>
      <c r="C2538" t="n">
        <v>1</v>
      </c>
      <c r="D2538" t="s">
        <v>420</v>
      </c>
      <c r="E2538" t="s">
        <v>239</v>
      </c>
      <c r="F2538" t="s">
        <v>229</v>
      </c>
      <c r="G2538" t="s">
        <v>230</v>
      </c>
      <c r="H2538" t="s">
        <v>231</v>
      </c>
      <c r="I2538" t="s">
        <v>232</v>
      </c>
      <c r="K2538" t="s">
        <v>404</v>
      </c>
      <c r="L2538" t="n">
        <v>312</v>
      </c>
      <c r="M2538" t="n">
        <v>0</v>
      </c>
      <c r="N2538" t="n">
        <v>0</v>
      </c>
    </row>
    <row r="2539" spans="1:19">
      <c r="A2539" s="1" t="n">
        <v>39294</v>
      </c>
      <c r="B2539" t="s">
        <v>379</v>
      </c>
      <c r="C2539" t="n">
        <v>4</v>
      </c>
      <c r="D2539" t="s">
        <v>228</v>
      </c>
      <c r="E2539" t="s">
        <v>36</v>
      </c>
      <c r="F2539" t="s">
        <v>229</v>
      </c>
      <c r="G2539" t="s">
        <v>230</v>
      </c>
      <c r="H2539" t="s">
        <v>231</v>
      </c>
      <c r="I2539" t="s">
        <v>232</v>
      </c>
      <c r="J2539" t="s">
        <v>369</v>
      </c>
      <c r="K2539" t="s">
        <v>344</v>
      </c>
      <c r="L2539" t="n">
        <v>156</v>
      </c>
      <c r="M2539" t="n">
        <v>0.35</v>
      </c>
      <c r="N2539" t="n">
        <v>30.7</v>
      </c>
      <c r="O2539" t="s">
        <v>379</v>
      </c>
      <c r="P2539" t="s">
        <v>270</v>
      </c>
      <c r="Q2539" t="s">
        <v>237</v>
      </c>
      <c r="R2539" t="s">
        <v>231</v>
      </c>
      <c r="S2539" t="s">
        <v>232</v>
      </c>
    </row>
    <row r="2540" spans="1:19">
      <c r="A2540" s="1" t="n">
        <v>39294</v>
      </c>
      <c r="B2540" t="s">
        <v>379</v>
      </c>
      <c r="C2540" t="n">
        <v>8</v>
      </c>
      <c r="D2540" t="s">
        <v>228</v>
      </c>
      <c r="E2540" t="s">
        <v>36</v>
      </c>
      <c r="F2540" t="s">
        <v>229</v>
      </c>
      <c r="G2540" t="s">
        <v>230</v>
      </c>
      <c r="H2540" t="s">
        <v>231</v>
      </c>
      <c r="I2540" t="s">
        <v>232</v>
      </c>
      <c r="J2540" t="s">
        <v>369</v>
      </c>
      <c r="K2540" t="s">
        <v>344</v>
      </c>
      <c r="L2540" t="n">
        <v>154</v>
      </c>
      <c r="M2540" t="n">
        <v>0.22</v>
      </c>
      <c r="N2540" t="n">
        <v>38.9</v>
      </c>
      <c r="O2540" t="s">
        <v>379</v>
      </c>
      <c r="P2540" t="s">
        <v>270</v>
      </c>
      <c r="Q2540" t="s">
        <v>237</v>
      </c>
      <c r="R2540" t="s">
        <v>231</v>
      </c>
      <c r="S2540" t="s">
        <v>232</v>
      </c>
    </row>
    <row r="2541" spans="1:19">
      <c r="A2541" s="1" t="n">
        <v>39294</v>
      </c>
      <c r="B2541" t="s">
        <v>379</v>
      </c>
      <c r="C2541" t="n">
        <v>3</v>
      </c>
      <c r="D2541" t="s">
        <v>228</v>
      </c>
      <c r="E2541" t="s">
        <v>36</v>
      </c>
      <c r="F2541" t="s">
        <v>229</v>
      </c>
      <c r="G2541" t="s">
        <v>230</v>
      </c>
      <c r="H2541" t="s">
        <v>231</v>
      </c>
      <c r="I2541" t="s">
        <v>232</v>
      </c>
      <c r="J2541" t="s">
        <v>292</v>
      </c>
      <c r="K2541" t="s">
        <v>293</v>
      </c>
      <c r="L2541" t="n">
        <v>135</v>
      </c>
      <c r="M2541" t="n">
        <v>0.07000000000000001</v>
      </c>
      <c r="N2541" t="n">
        <v>37.6</v>
      </c>
      <c r="O2541" t="s">
        <v>379</v>
      </c>
      <c r="P2541" t="s">
        <v>270</v>
      </c>
      <c r="Q2541" t="s">
        <v>237</v>
      </c>
      <c r="R2541" t="s">
        <v>231</v>
      </c>
      <c r="S2541" t="s">
        <v>232</v>
      </c>
    </row>
    <row r="2542" spans="1:19">
      <c r="A2542" s="1" t="n">
        <v>39294</v>
      </c>
      <c r="B2542" t="s">
        <v>379</v>
      </c>
      <c r="C2542" t="n">
        <v>5</v>
      </c>
      <c r="D2542" t="s">
        <v>228</v>
      </c>
      <c r="E2542" t="s">
        <v>36</v>
      </c>
      <c r="F2542" t="s">
        <v>229</v>
      </c>
      <c r="G2542" t="s">
        <v>230</v>
      </c>
      <c r="H2542" t="s">
        <v>231</v>
      </c>
      <c r="I2542" t="s">
        <v>232</v>
      </c>
      <c r="J2542" t="s">
        <v>417</v>
      </c>
      <c r="K2542" t="s">
        <v>418</v>
      </c>
      <c r="L2542" t="n">
        <v>936</v>
      </c>
      <c r="M2542" t="n">
        <v>0.15</v>
      </c>
      <c r="N2542" t="n">
        <v>35.6</v>
      </c>
      <c r="O2542" t="s">
        <v>379</v>
      </c>
      <c r="P2542" t="s">
        <v>270</v>
      </c>
      <c r="Q2542" t="s">
        <v>237</v>
      </c>
      <c r="R2542" t="s">
        <v>231</v>
      </c>
      <c r="S2542" t="s">
        <v>232</v>
      </c>
    </row>
    <row r="2543" spans="1:19">
      <c r="A2543" s="1" t="n">
        <v>39294</v>
      </c>
      <c r="B2543" t="s">
        <v>379</v>
      </c>
      <c r="C2543" t="n">
        <v>1</v>
      </c>
      <c r="D2543" t="s">
        <v>228</v>
      </c>
      <c r="E2543" t="s">
        <v>36</v>
      </c>
      <c r="F2543" t="s">
        <v>229</v>
      </c>
      <c r="G2543" t="s">
        <v>230</v>
      </c>
      <c r="H2543" t="s">
        <v>231</v>
      </c>
      <c r="I2543" t="s">
        <v>232</v>
      </c>
      <c r="J2543" t="s">
        <v>385</v>
      </c>
      <c r="K2543" t="s">
        <v>338</v>
      </c>
      <c r="L2543" t="n">
        <v>271</v>
      </c>
      <c r="M2543" t="n">
        <v>0.2</v>
      </c>
      <c r="N2543" t="n">
        <v>39.4</v>
      </c>
      <c r="O2543" t="s">
        <v>379</v>
      </c>
      <c r="P2543" t="s">
        <v>270</v>
      </c>
      <c r="Q2543" t="s">
        <v>237</v>
      </c>
      <c r="R2543" t="s">
        <v>231</v>
      </c>
      <c r="S2543" t="s">
        <v>232</v>
      </c>
    </row>
    <row r="2544" spans="1:19">
      <c r="A2544" s="1" t="n">
        <v>39294</v>
      </c>
      <c r="B2544" t="s">
        <v>379</v>
      </c>
      <c r="C2544" t="n">
        <v>6</v>
      </c>
      <c r="D2544" t="s">
        <v>228</v>
      </c>
      <c r="E2544" t="s">
        <v>36</v>
      </c>
      <c r="F2544" t="s">
        <v>229</v>
      </c>
      <c r="G2544" t="s">
        <v>230</v>
      </c>
      <c r="H2544" t="s">
        <v>231</v>
      </c>
      <c r="I2544" t="s">
        <v>232</v>
      </c>
      <c r="J2544" t="s">
        <v>385</v>
      </c>
      <c r="K2544" t="s">
        <v>338</v>
      </c>
      <c r="L2544" t="n">
        <v>222</v>
      </c>
      <c r="M2544" t="n">
        <v>0.19</v>
      </c>
      <c r="N2544" t="n">
        <v>39.5</v>
      </c>
      <c r="O2544" t="s">
        <v>379</v>
      </c>
      <c r="P2544" t="s">
        <v>270</v>
      </c>
      <c r="Q2544" t="s">
        <v>237</v>
      </c>
      <c r="R2544" t="s">
        <v>231</v>
      </c>
      <c r="S2544" t="s">
        <v>232</v>
      </c>
    </row>
    <row r="2545" spans="1:19">
      <c r="A2545" s="1" t="n">
        <v>39294</v>
      </c>
      <c r="B2545" t="s">
        <v>379</v>
      </c>
      <c r="C2545" t="n">
        <v>2</v>
      </c>
      <c r="D2545" t="s">
        <v>228</v>
      </c>
      <c r="E2545" t="s">
        <v>36</v>
      </c>
      <c r="F2545" t="s">
        <v>229</v>
      </c>
      <c r="G2545" t="s">
        <v>230</v>
      </c>
      <c r="H2545" t="s">
        <v>231</v>
      </c>
      <c r="I2545" t="s">
        <v>232</v>
      </c>
      <c r="J2545" t="s">
        <v>233</v>
      </c>
      <c r="K2545" t="s">
        <v>234</v>
      </c>
      <c r="L2545" t="n">
        <v>130</v>
      </c>
      <c r="M2545" t="n">
        <v>0.24</v>
      </c>
      <c r="N2545" t="n">
        <v>19.3</v>
      </c>
      <c r="O2545" t="s">
        <v>379</v>
      </c>
      <c r="P2545" t="s">
        <v>270</v>
      </c>
      <c r="Q2545" t="s">
        <v>237</v>
      </c>
      <c r="R2545" t="s">
        <v>231</v>
      </c>
      <c r="S2545" t="s">
        <v>232</v>
      </c>
    </row>
    <row r="2546" spans="1:19">
      <c r="A2546" s="1" t="n">
        <v>39294</v>
      </c>
      <c r="B2546" t="s">
        <v>379</v>
      </c>
      <c r="C2546" t="n">
        <v>7</v>
      </c>
      <c r="D2546" t="s">
        <v>228</v>
      </c>
      <c r="E2546" t="s">
        <v>36</v>
      </c>
      <c r="F2546" t="s">
        <v>229</v>
      </c>
      <c r="G2546" t="s">
        <v>230</v>
      </c>
      <c r="H2546" t="s">
        <v>231</v>
      </c>
      <c r="I2546" t="s">
        <v>232</v>
      </c>
      <c r="J2546" t="s">
        <v>279</v>
      </c>
      <c r="K2546" t="s">
        <v>280</v>
      </c>
      <c r="L2546" t="n">
        <v>247</v>
      </c>
      <c r="M2546" t="n">
        <v>1.09</v>
      </c>
      <c r="N2546" t="n">
        <v>38.9</v>
      </c>
      <c r="O2546" t="s">
        <v>379</v>
      </c>
      <c r="P2546" t="s">
        <v>270</v>
      </c>
      <c r="Q2546" t="s">
        <v>237</v>
      </c>
      <c r="R2546" t="s">
        <v>231</v>
      </c>
      <c r="S2546" t="s">
        <v>232</v>
      </c>
    </row>
    <row r="2547" spans="1:19">
      <c r="A2547" s="1" t="n">
        <v>39294</v>
      </c>
      <c r="B2547" t="s">
        <v>441</v>
      </c>
      <c r="C2547" t="n">
        <v>39</v>
      </c>
      <c r="D2547" t="s">
        <v>406</v>
      </c>
      <c r="E2547" t="s">
        <v>407</v>
      </c>
      <c r="F2547" t="s">
        <v>229</v>
      </c>
      <c r="G2547" t="s">
        <v>230</v>
      </c>
      <c r="H2547" t="s">
        <v>231</v>
      </c>
      <c r="I2547" t="s">
        <v>232</v>
      </c>
      <c r="J2547" t="s">
        <v>254</v>
      </c>
      <c r="K2547" t="s">
        <v>255</v>
      </c>
      <c r="L2547" t="n">
        <v>38</v>
      </c>
      <c r="M2547" t="n">
        <v>0</v>
      </c>
      <c r="N2547" t="n">
        <v>0</v>
      </c>
    </row>
    <row r="2548" spans="1:19">
      <c r="A2548" s="1" t="n">
        <v>39325</v>
      </c>
      <c r="B2548" t="s">
        <v>376</v>
      </c>
      <c r="C2548" t="n">
        <v>27</v>
      </c>
      <c r="D2548" t="s">
        <v>228</v>
      </c>
      <c r="E2548" t="s">
        <v>36</v>
      </c>
      <c r="F2548" t="s">
        <v>229</v>
      </c>
      <c r="G2548" t="s">
        <v>230</v>
      </c>
      <c r="H2548" t="s">
        <v>231</v>
      </c>
      <c r="I2548" t="s">
        <v>232</v>
      </c>
      <c r="J2548" t="s">
        <v>233</v>
      </c>
      <c r="K2548" t="s">
        <v>234</v>
      </c>
      <c r="L2548" t="n">
        <v>184</v>
      </c>
      <c r="M2548" t="n">
        <v>0.04</v>
      </c>
      <c r="N2548" t="n">
        <v>45.9</v>
      </c>
      <c r="O2548" t="s">
        <v>376</v>
      </c>
      <c r="P2548" t="s">
        <v>419</v>
      </c>
      <c r="Q2548" t="s">
        <v>237</v>
      </c>
      <c r="R2548" t="s">
        <v>231</v>
      </c>
      <c r="S2548" t="s">
        <v>232</v>
      </c>
    </row>
    <row r="2549" spans="1:19">
      <c r="A2549" s="1" t="n">
        <v>39325</v>
      </c>
      <c r="B2549" t="s">
        <v>376</v>
      </c>
      <c r="C2549" t="n">
        <v>28</v>
      </c>
      <c r="D2549" t="s">
        <v>228</v>
      </c>
      <c r="E2549" t="s">
        <v>36</v>
      </c>
      <c r="F2549" t="s">
        <v>229</v>
      </c>
      <c r="G2549" t="s">
        <v>230</v>
      </c>
      <c r="H2549" t="s">
        <v>231</v>
      </c>
      <c r="I2549" t="s">
        <v>232</v>
      </c>
      <c r="J2549" t="s">
        <v>354</v>
      </c>
      <c r="K2549" t="s">
        <v>348</v>
      </c>
      <c r="L2549" t="n">
        <v>260</v>
      </c>
      <c r="M2549" t="n">
        <v>0.04</v>
      </c>
      <c r="N2549" t="n">
        <v>42.7</v>
      </c>
      <c r="O2549" t="s">
        <v>376</v>
      </c>
      <c r="P2549" t="s">
        <v>419</v>
      </c>
      <c r="Q2549" t="s">
        <v>237</v>
      </c>
      <c r="R2549" t="s">
        <v>231</v>
      </c>
      <c r="S2549" t="s">
        <v>232</v>
      </c>
    </row>
    <row r="2550" spans="1:19">
      <c r="A2550" s="1" t="n">
        <v>39325</v>
      </c>
      <c r="B2550" t="s">
        <v>376</v>
      </c>
      <c r="C2550" t="n">
        <v>30</v>
      </c>
      <c r="D2550" t="s">
        <v>228</v>
      </c>
      <c r="E2550" t="s">
        <v>36</v>
      </c>
      <c r="F2550" t="s">
        <v>229</v>
      </c>
      <c r="G2550" t="s">
        <v>230</v>
      </c>
      <c r="H2550" t="s">
        <v>231</v>
      </c>
      <c r="I2550" t="s">
        <v>232</v>
      </c>
      <c r="J2550" t="s">
        <v>318</v>
      </c>
      <c r="K2550" t="s">
        <v>319</v>
      </c>
      <c r="L2550" t="n">
        <v>398</v>
      </c>
      <c r="M2550" t="n">
        <v>0.05</v>
      </c>
      <c r="N2550" t="n">
        <v>36.2</v>
      </c>
      <c r="O2550" t="s">
        <v>376</v>
      </c>
      <c r="P2550" t="s">
        <v>419</v>
      </c>
      <c r="Q2550" t="s">
        <v>237</v>
      </c>
      <c r="R2550" t="s">
        <v>231</v>
      </c>
      <c r="S2550" t="s">
        <v>232</v>
      </c>
    </row>
    <row r="2551" spans="1:19">
      <c r="A2551" s="1" t="n">
        <v>39325</v>
      </c>
      <c r="B2551" t="s">
        <v>376</v>
      </c>
      <c r="C2551" t="n">
        <v>31</v>
      </c>
      <c r="D2551" t="s">
        <v>228</v>
      </c>
      <c r="E2551" t="s">
        <v>36</v>
      </c>
      <c r="F2551" t="s">
        <v>229</v>
      </c>
      <c r="G2551" t="s">
        <v>230</v>
      </c>
      <c r="H2551" t="s">
        <v>231</v>
      </c>
      <c r="I2551" t="s">
        <v>232</v>
      </c>
      <c r="J2551" t="s">
        <v>318</v>
      </c>
      <c r="K2551" t="s">
        <v>319</v>
      </c>
      <c r="L2551" t="n">
        <v>453</v>
      </c>
      <c r="M2551" t="n">
        <v>0.05</v>
      </c>
      <c r="N2551" t="n">
        <v>36.2</v>
      </c>
      <c r="O2551" t="s">
        <v>376</v>
      </c>
      <c r="P2551" t="s">
        <v>419</v>
      </c>
      <c r="Q2551" t="s">
        <v>237</v>
      </c>
      <c r="R2551" t="s">
        <v>231</v>
      </c>
      <c r="S2551" t="s">
        <v>232</v>
      </c>
    </row>
    <row r="2552" spans="1:19">
      <c r="A2552" s="1" t="n">
        <v>39325</v>
      </c>
      <c r="B2552" t="s">
        <v>376</v>
      </c>
      <c r="C2552" t="n">
        <v>29</v>
      </c>
      <c r="D2552" t="s">
        <v>228</v>
      </c>
      <c r="E2552" t="s">
        <v>36</v>
      </c>
      <c r="F2552" t="s">
        <v>229</v>
      </c>
      <c r="G2552" t="s">
        <v>230</v>
      </c>
      <c r="H2552" t="s">
        <v>231</v>
      </c>
      <c r="I2552" t="s">
        <v>232</v>
      </c>
      <c r="J2552" t="s">
        <v>267</v>
      </c>
      <c r="K2552" t="s">
        <v>268</v>
      </c>
      <c r="L2552" t="n">
        <v>208</v>
      </c>
      <c r="M2552" t="n">
        <v>0.25</v>
      </c>
      <c r="N2552" t="n">
        <v>24.9</v>
      </c>
      <c r="O2552" t="s">
        <v>376</v>
      </c>
      <c r="P2552" t="s">
        <v>419</v>
      </c>
      <c r="Q2552" t="s">
        <v>237</v>
      </c>
      <c r="R2552" t="s">
        <v>231</v>
      </c>
      <c r="S2552" t="s">
        <v>232</v>
      </c>
    </row>
    <row r="2553" spans="1:19">
      <c r="A2553" s="1" t="n">
        <v>39325</v>
      </c>
      <c r="B2553" t="s">
        <v>423</v>
      </c>
      <c r="C2553" t="n">
        <v>1</v>
      </c>
      <c r="D2553" t="s">
        <v>424</v>
      </c>
      <c r="E2553" t="s">
        <v>38</v>
      </c>
      <c r="F2553" t="s">
        <v>229</v>
      </c>
      <c r="G2553" t="s">
        <v>230</v>
      </c>
      <c r="H2553" t="s">
        <v>231</v>
      </c>
      <c r="I2553" t="s">
        <v>232</v>
      </c>
      <c r="J2553" t="s">
        <v>439</v>
      </c>
      <c r="K2553" t="s">
        <v>440</v>
      </c>
      <c r="L2553" t="n">
        <v>96</v>
      </c>
      <c r="M2553" t="n">
        <v>0</v>
      </c>
      <c r="N2553" t="n">
        <v>0</v>
      </c>
      <c r="O2553" t="s">
        <v>376</v>
      </c>
      <c r="P2553" t="s">
        <v>433</v>
      </c>
      <c r="Q2553" t="s">
        <v>237</v>
      </c>
      <c r="R2553" t="s">
        <v>231</v>
      </c>
      <c r="S2553" t="s">
        <v>232</v>
      </c>
    </row>
    <row r="2554" spans="1:19">
      <c r="A2554" s="1" t="n">
        <v>39325</v>
      </c>
      <c r="B2554" t="s">
        <v>408</v>
      </c>
      <c r="C2554" t="n">
        <v>1</v>
      </c>
      <c r="D2554" t="s">
        <v>409</v>
      </c>
      <c r="E2554" t="s">
        <v>410</v>
      </c>
      <c r="F2554" t="s">
        <v>307</v>
      </c>
      <c r="G2554" t="s">
        <v>308</v>
      </c>
      <c r="H2554" t="s">
        <v>231</v>
      </c>
      <c r="I2554" t="s">
        <v>232</v>
      </c>
      <c r="J2554" t="s">
        <v>240</v>
      </c>
      <c r="K2554" t="s">
        <v>241</v>
      </c>
      <c r="L2554" t="n">
        <v>20</v>
      </c>
      <c r="M2554" t="n">
        <v>0</v>
      </c>
      <c r="N2554" t="n">
        <v>0</v>
      </c>
    </row>
    <row r="2555" spans="1:19">
      <c r="A2555" s="1" t="n">
        <v>39325</v>
      </c>
      <c r="B2555" t="s">
        <v>408</v>
      </c>
      <c r="C2555" t="n">
        <v>2</v>
      </c>
      <c r="D2555" t="s">
        <v>409</v>
      </c>
      <c r="E2555" t="s">
        <v>410</v>
      </c>
      <c r="F2555" t="s">
        <v>411</v>
      </c>
      <c r="G2555" t="s">
        <v>412</v>
      </c>
      <c r="H2555" t="s">
        <v>231</v>
      </c>
      <c r="I2555" t="s">
        <v>232</v>
      </c>
      <c r="J2555" t="s">
        <v>240</v>
      </c>
      <c r="K2555" t="s">
        <v>241</v>
      </c>
      <c r="L2555" t="n">
        <v>12</v>
      </c>
      <c r="M2555" t="n">
        <v>0</v>
      </c>
      <c r="N2555" t="n">
        <v>0</v>
      </c>
    </row>
    <row r="2556" spans="1:19">
      <c r="A2556" s="1" t="n">
        <v>39325</v>
      </c>
      <c r="B2556" t="s">
        <v>408</v>
      </c>
      <c r="C2556" t="n">
        <v>3</v>
      </c>
      <c r="D2556" t="s">
        <v>409</v>
      </c>
      <c r="E2556" t="s">
        <v>410</v>
      </c>
      <c r="F2556" t="s">
        <v>413</v>
      </c>
      <c r="G2556" t="s">
        <v>414</v>
      </c>
      <c r="H2556" t="s">
        <v>231</v>
      </c>
      <c r="I2556" t="s">
        <v>232</v>
      </c>
      <c r="J2556" t="s">
        <v>240</v>
      </c>
      <c r="K2556" t="s">
        <v>241</v>
      </c>
      <c r="L2556" t="n">
        <v>12</v>
      </c>
      <c r="M2556" t="n">
        <v>0</v>
      </c>
      <c r="N2556" t="n">
        <v>0</v>
      </c>
    </row>
    <row r="2557" spans="1:19">
      <c r="A2557" s="1" t="n">
        <v>39325</v>
      </c>
      <c r="B2557" t="s">
        <v>380</v>
      </c>
      <c r="C2557" t="n">
        <v>1</v>
      </c>
      <c r="D2557" t="s">
        <v>420</v>
      </c>
      <c r="E2557" t="s">
        <v>239</v>
      </c>
      <c r="F2557" t="s">
        <v>229</v>
      </c>
      <c r="G2557" t="s">
        <v>230</v>
      </c>
      <c r="H2557" t="s">
        <v>231</v>
      </c>
      <c r="I2557" t="s">
        <v>232</v>
      </c>
      <c r="K2557" t="s">
        <v>404</v>
      </c>
      <c r="L2557" t="n">
        <v>151</v>
      </c>
      <c r="M2557" t="n">
        <v>0</v>
      </c>
      <c r="N2557" t="n">
        <v>0</v>
      </c>
    </row>
    <row r="2558" spans="1:19">
      <c r="A2558" s="1" t="n">
        <v>39325</v>
      </c>
      <c r="B2558" t="s">
        <v>379</v>
      </c>
      <c r="C2558" t="n">
        <v>3</v>
      </c>
      <c r="D2558" t="s">
        <v>228</v>
      </c>
      <c r="E2558" t="s">
        <v>36</v>
      </c>
      <c r="F2558" t="s">
        <v>229</v>
      </c>
      <c r="G2558" t="s">
        <v>230</v>
      </c>
      <c r="H2558" t="s">
        <v>231</v>
      </c>
      <c r="I2558" t="s">
        <v>232</v>
      </c>
      <c r="J2558" t="s">
        <v>292</v>
      </c>
      <c r="K2558" t="s">
        <v>293</v>
      </c>
      <c r="L2558" t="n">
        <v>370</v>
      </c>
      <c r="M2558" t="n">
        <v>0.07000000000000001</v>
      </c>
      <c r="N2558" t="n">
        <v>38.1</v>
      </c>
      <c r="O2558" t="s">
        <v>379</v>
      </c>
      <c r="P2558" t="s">
        <v>270</v>
      </c>
      <c r="Q2558" t="s">
        <v>237</v>
      </c>
      <c r="R2558" t="s">
        <v>231</v>
      </c>
      <c r="S2558" t="s">
        <v>232</v>
      </c>
    </row>
    <row r="2559" spans="1:19">
      <c r="A2559" s="1" t="n">
        <v>39325</v>
      </c>
      <c r="B2559" t="s">
        <v>379</v>
      </c>
      <c r="C2559" t="n">
        <v>5</v>
      </c>
      <c r="D2559" t="s">
        <v>228</v>
      </c>
      <c r="E2559" t="s">
        <v>36</v>
      </c>
      <c r="F2559" t="s">
        <v>229</v>
      </c>
      <c r="G2559" t="s">
        <v>230</v>
      </c>
      <c r="H2559" t="s">
        <v>231</v>
      </c>
      <c r="I2559" t="s">
        <v>232</v>
      </c>
      <c r="J2559" t="s">
        <v>398</v>
      </c>
      <c r="K2559" t="s">
        <v>399</v>
      </c>
      <c r="L2559" t="n">
        <v>664</v>
      </c>
      <c r="M2559" t="n">
        <v>0.63</v>
      </c>
      <c r="N2559" t="n">
        <v>31.6</v>
      </c>
      <c r="O2559" t="s">
        <v>379</v>
      </c>
      <c r="P2559" t="s">
        <v>270</v>
      </c>
      <c r="Q2559" t="s">
        <v>237</v>
      </c>
      <c r="R2559" t="s">
        <v>231</v>
      </c>
      <c r="S2559" t="s">
        <v>232</v>
      </c>
    </row>
    <row r="2560" spans="1:19">
      <c r="A2560" s="1" t="n">
        <v>39325</v>
      </c>
      <c r="B2560" t="s">
        <v>379</v>
      </c>
      <c r="C2560" t="n">
        <v>2</v>
      </c>
      <c r="D2560" t="s">
        <v>228</v>
      </c>
      <c r="E2560" t="s">
        <v>36</v>
      </c>
      <c r="F2560" t="s">
        <v>229</v>
      </c>
      <c r="G2560" t="s">
        <v>230</v>
      </c>
      <c r="H2560" t="s">
        <v>231</v>
      </c>
      <c r="I2560" t="s">
        <v>232</v>
      </c>
      <c r="J2560" t="s">
        <v>279</v>
      </c>
      <c r="K2560" t="s">
        <v>280</v>
      </c>
      <c r="L2560" t="n">
        <v>439</v>
      </c>
      <c r="M2560" t="n">
        <v>1.09</v>
      </c>
      <c r="N2560" t="n">
        <v>38.9</v>
      </c>
      <c r="O2560" t="s">
        <v>379</v>
      </c>
      <c r="P2560" t="s">
        <v>270</v>
      </c>
      <c r="Q2560" t="s">
        <v>237</v>
      </c>
      <c r="R2560" t="s">
        <v>231</v>
      </c>
      <c r="S2560" t="s">
        <v>232</v>
      </c>
    </row>
    <row r="2561" spans="1:19">
      <c r="A2561" s="1" t="n">
        <v>39325</v>
      </c>
      <c r="B2561" t="s">
        <v>379</v>
      </c>
      <c r="C2561" t="n">
        <v>1</v>
      </c>
      <c r="D2561" t="s">
        <v>228</v>
      </c>
      <c r="E2561" t="s">
        <v>36</v>
      </c>
      <c r="F2561" t="s">
        <v>229</v>
      </c>
      <c r="G2561" t="s">
        <v>230</v>
      </c>
      <c r="H2561" t="s">
        <v>231</v>
      </c>
      <c r="I2561" t="s">
        <v>232</v>
      </c>
      <c r="J2561" t="s">
        <v>233</v>
      </c>
      <c r="K2561" t="s">
        <v>234</v>
      </c>
      <c r="L2561" t="n">
        <v>300</v>
      </c>
      <c r="M2561" t="n">
        <v>0.23</v>
      </c>
      <c r="N2561" t="n">
        <v>20.1</v>
      </c>
      <c r="O2561" t="s">
        <v>379</v>
      </c>
      <c r="P2561" t="s">
        <v>270</v>
      </c>
      <c r="Q2561" t="s">
        <v>237</v>
      </c>
      <c r="R2561" t="s">
        <v>231</v>
      </c>
      <c r="S2561" t="s">
        <v>232</v>
      </c>
    </row>
    <row r="2562" spans="1:19">
      <c r="A2562" s="1" t="n">
        <v>39325</v>
      </c>
      <c r="B2562" t="s">
        <v>379</v>
      </c>
      <c r="C2562" t="n">
        <v>4</v>
      </c>
      <c r="D2562" t="s">
        <v>228</v>
      </c>
      <c r="E2562" t="s">
        <v>36</v>
      </c>
      <c r="F2562" t="s">
        <v>229</v>
      </c>
      <c r="G2562" t="s">
        <v>230</v>
      </c>
      <c r="H2562" t="s">
        <v>231</v>
      </c>
      <c r="I2562" t="s">
        <v>232</v>
      </c>
      <c r="J2562" t="s">
        <v>417</v>
      </c>
      <c r="K2562" t="s">
        <v>418</v>
      </c>
      <c r="L2562" t="n">
        <v>995</v>
      </c>
      <c r="M2562" t="n">
        <v>0.15</v>
      </c>
      <c r="N2562" t="n">
        <v>33.1</v>
      </c>
      <c r="O2562" t="s">
        <v>379</v>
      </c>
      <c r="P2562" t="s">
        <v>270</v>
      </c>
      <c r="Q2562" t="s">
        <v>237</v>
      </c>
      <c r="R2562" t="s">
        <v>231</v>
      </c>
      <c r="S2562" t="s">
        <v>232</v>
      </c>
    </row>
    <row r="2563" spans="1:19">
      <c r="A2563" s="1" t="n">
        <v>39355</v>
      </c>
      <c r="B2563" t="s">
        <v>376</v>
      </c>
      <c r="C2563" t="n">
        <v>61</v>
      </c>
      <c r="D2563" t="s">
        <v>228</v>
      </c>
      <c r="E2563" t="s">
        <v>36</v>
      </c>
      <c r="F2563" t="s">
        <v>229</v>
      </c>
      <c r="G2563" t="s">
        <v>230</v>
      </c>
      <c r="H2563" t="s">
        <v>231</v>
      </c>
      <c r="I2563" t="s">
        <v>232</v>
      </c>
      <c r="J2563" t="s">
        <v>267</v>
      </c>
      <c r="K2563" t="s">
        <v>268</v>
      </c>
      <c r="L2563" t="n">
        <v>208</v>
      </c>
      <c r="M2563" t="n">
        <v>0.25</v>
      </c>
      <c r="N2563" t="n">
        <v>24.9</v>
      </c>
      <c r="O2563" t="s">
        <v>376</v>
      </c>
      <c r="P2563" t="s">
        <v>419</v>
      </c>
      <c r="Q2563" t="s">
        <v>237</v>
      </c>
      <c r="R2563" t="s">
        <v>231</v>
      </c>
      <c r="S2563" t="s">
        <v>232</v>
      </c>
    </row>
    <row r="2564" spans="1:19">
      <c r="A2564" s="1" t="n">
        <v>39355</v>
      </c>
      <c r="B2564" t="s">
        <v>376</v>
      </c>
      <c r="C2564" t="n">
        <v>60</v>
      </c>
      <c r="D2564" t="s">
        <v>228</v>
      </c>
      <c r="E2564" t="s">
        <v>36</v>
      </c>
      <c r="F2564" t="s">
        <v>229</v>
      </c>
      <c r="G2564" t="s">
        <v>230</v>
      </c>
      <c r="H2564" t="s">
        <v>231</v>
      </c>
      <c r="I2564" t="s">
        <v>232</v>
      </c>
      <c r="J2564" t="s">
        <v>233</v>
      </c>
      <c r="K2564" t="s">
        <v>234</v>
      </c>
      <c r="L2564" t="n">
        <v>350</v>
      </c>
      <c r="M2564" t="n">
        <v>0.08</v>
      </c>
      <c r="N2564" t="n">
        <v>33.8</v>
      </c>
      <c r="O2564" t="s">
        <v>376</v>
      </c>
      <c r="P2564" t="s">
        <v>419</v>
      </c>
      <c r="Q2564" t="s">
        <v>237</v>
      </c>
      <c r="R2564" t="s">
        <v>231</v>
      </c>
      <c r="S2564" t="s">
        <v>232</v>
      </c>
    </row>
    <row r="2565" spans="1:19">
      <c r="A2565" s="1" t="n">
        <v>39355</v>
      </c>
      <c r="B2565" t="s">
        <v>376</v>
      </c>
      <c r="C2565" t="n">
        <v>63</v>
      </c>
      <c r="D2565" t="s">
        <v>228</v>
      </c>
      <c r="E2565" t="s">
        <v>36</v>
      </c>
      <c r="F2565" t="s">
        <v>229</v>
      </c>
      <c r="G2565" t="s">
        <v>230</v>
      </c>
      <c r="H2565" t="s">
        <v>231</v>
      </c>
      <c r="I2565" t="s">
        <v>232</v>
      </c>
      <c r="J2565" t="s">
        <v>318</v>
      </c>
      <c r="K2565" t="s">
        <v>319</v>
      </c>
      <c r="L2565" t="n">
        <v>360</v>
      </c>
      <c r="M2565" t="n">
        <v>0.05</v>
      </c>
      <c r="N2565" t="n">
        <v>35.9</v>
      </c>
      <c r="O2565" t="s">
        <v>376</v>
      </c>
      <c r="P2565" t="s">
        <v>419</v>
      </c>
      <c r="Q2565" t="s">
        <v>237</v>
      </c>
      <c r="R2565" t="s">
        <v>231</v>
      </c>
      <c r="S2565" t="s">
        <v>232</v>
      </c>
    </row>
    <row r="2566" spans="1:19">
      <c r="A2566" s="1" t="n">
        <v>39355</v>
      </c>
      <c r="B2566" t="s">
        <v>376</v>
      </c>
      <c r="C2566" t="n">
        <v>58</v>
      </c>
      <c r="D2566" t="s">
        <v>228</v>
      </c>
      <c r="E2566" t="s">
        <v>36</v>
      </c>
      <c r="F2566" t="s">
        <v>229</v>
      </c>
      <c r="G2566" t="s">
        <v>230</v>
      </c>
      <c r="H2566" t="s">
        <v>231</v>
      </c>
      <c r="I2566" t="s">
        <v>232</v>
      </c>
      <c r="J2566" t="s">
        <v>354</v>
      </c>
      <c r="K2566" t="s">
        <v>348</v>
      </c>
      <c r="L2566" t="n">
        <v>96</v>
      </c>
      <c r="M2566" t="n">
        <v>0.04</v>
      </c>
      <c r="N2566" t="n">
        <v>43</v>
      </c>
      <c r="O2566" t="s">
        <v>376</v>
      </c>
      <c r="P2566" t="s">
        <v>419</v>
      </c>
      <c r="Q2566" t="s">
        <v>237</v>
      </c>
      <c r="R2566" t="s">
        <v>231</v>
      </c>
      <c r="S2566" t="s">
        <v>232</v>
      </c>
    </row>
    <row r="2567" spans="1:19">
      <c r="A2567" s="1" t="n">
        <v>39355</v>
      </c>
      <c r="B2567" t="s">
        <v>376</v>
      </c>
      <c r="C2567" t="n">
        <v>59</v>
      </c>
      <c r="D2567" t="s">
        <v>228</v>
      </c>
      <c r="E2567" t="s">
        <v>36</v>
      </c>
      <c r="F2567" t="s">
        <v>229</v>
      </c>
      <c r="G2567" t="s">
        <v>230</v>
      </c>
      <c r="H2567" t="s">
        <v>231</v>
      </c>
      <c r="I2567" t="s">
        <v>232</v>
      </c>
      <c r="J2567" t="s">
        <v>354</v>
      </c>
      <c r="K2567" t="s">
        <v>348</v>
      </c>
      <c r="L2567" t="n">
        <v>297</v>
      </c>
      <c r="M2567" t="n">
        <v>0.04</v>
      </c>
      <c r="N2567" t="n">
        <v>42.9</v>
      </c>
      <c r="O2567" t="s">
        <v>376</v>
      </c>
      <c r="P2567" t="s">
        <v>419</v>
      </c>
      <c r="Q2567" t="s">
        <v>237</v>
      </c>
      <c r="R2567" t="s">
        <v>231</v>
      </c>
      <c r="S2567" t="s">
        <v>232</v>
      </c>
    </row>
    <row r="2568" spans="1:19">
      <c r="A2568" s="1" t="n">
        <v>39355</v>
      </c>
      <c r="B2568" t="s">
        <v>376</v>
      </c>
      <c r="C2568" t="n">
        <v>64</v>
      </c>
      <c r="D2568" t="s">
        <v>228</v>
      </c>
      <c r="E2568" t="s">
        <v>36</v>
      </c>
      <c r="F2568" t="s">
        <v>229</v>
      </c>
      <c r="G2568" t="s">
        <v>230</v>
      </c>
      <c r="H2568" t="s">
        <v>231</v>
      </c>
      <c r="I2568" t="s">
        <v>232</v>
      </c>
      <c r="J2568" t="s">
        <v>354</v>
      </c>
      <c r="K2568" t="s">
        <v>348</v>
      </c>
      <c r="L2568" t="n">
        <v>147</v>
      </c>
      <c r="M2568" t="n">
        <v>0.03</v>
      </c>
      <c r="N2568" t="n">
        <v>43</v>
      </c>
      <c r="O2568" t="s">
        <v>376</v>
      </c>
      <c r="P2568" t="s">
        <v>419</v>
      </c>
      <c r="Q2568" t="s">
        <v>237</v>
      </c>
      <c r="R2568" t="s">
        <v>231</v>
      </c>
      <c r="S2568" t="s">
        <v>232</v>
      </c>
    </row>
    <row r="2569" spans="1:19">
      <c r="A2569" s="1" t="n">
        <v>39355</v>
      </c>
      <c r="B2569" t="s">
        <v>376</v>
      </c>
      <c r="C2569" t="n">
        <v>62</v>
      </c>
      <c r="D2569" t="s">
        <v>228</v>
      </c>
      <c r="E2569" t="s">
        <v>36</v>
      </c>
      <c r="F2569" t="s">
        <v>229</v>
      </c>
      <c r="G2569" t="s">
        <v>230</v>
      </c>
      <c r="H2569" t="s">
        <v>231</v>
      </c>
      <c r="I2569" t="s">
        <v>232</v>
      </c>
      <c r="J2569" t="s">
        <v>318</v>
      </c>
      <c r="K2569" t="s">
        <v>319</v>
      </c>
      <c r="L2569" t="n">
        <v>576</v>
      </c>
      <c r="M2569" t="n">
        <v>0.05</v>
      </c>
      <c r="N2569" t="n">
        <v>36.4</v>
      </c>
      <c r="O2569" t="s">
        <v>376</v>
      </c>
      <c r="P2569" t="s">
        <v>419</v>
      </c>
      <c r="Q2569" t="s">
        <v>237</v>
      </c>
      <c r="R2569" t="s">
        <v>231</v>
      </c>
      <c r="S2569" t="s">
        <v>232</v>
      </c>
    </row>
    <row r="2570" spans="1:19">
      <c r="A2570" s="1" t="n">
        <v>39355</v>
      </c>
      <c r="B2570" t="s">
        <v>379</v>
      </c>
      <c r="C2570" t="n">
        <v>2</v>
      </c>
      <c r="D2570" t="s">
        <v>228</v>
      </c>
      <c r="E2570" t="s">
        <v>36</v>
      </c>
      <c r="F2570" t="s">
        <v>229</v>
      </c>
      <c r="G2570" t="s">
        <v>230</v>
      </c>
      <c r="H2570" t="s">
        <v>231</v>
      </c>
      <c r="I2570" t="s">
        <v>232</v>
      </c>
      <c r="J2570" t="s">
        <v>279</v>
      </c>
      <c r="K2570" t="s">
        <v>280</v>
      </c>
      <c r="L2570" t="n">
        <v>713</v>
      </c>
      <c r="M2570" t="n">
        <v>1.13</v>
      </c>
      <c r="N2570" t="n">
        <v>39.1</v>
      </c>
      <c r="O2570" t="s">
        <v>379</v>
      </c>
      <c r="P2570" t="s">
        <v>270</v>
      </c>
      <c r="Q2570" t="s">
        <v>237</v>
      </c>
      <c r="R2570" t="s">
        <v>231</v>
      </c>
      <c r="S2570" t="s">
        <v>232</v>
      </c>
    </row>
    <row r="2571" spans="1:19">
      <c r="A2571" s="1" t="n">
        <v>39355</v>
      </c>
      <c r="B2571" t="s">
        <v>379</v>
      </c>
      <c r="C2571" t="n">
        <v>5</v>
      </c>
      <c r="D2571" t="s">
        <v>228</v>
      </c>
      <c r="E2571" t="s">
        <v>36</v>
      </c>
      <c r="F2571" t="s">
        <v>229</v>
      </c>
      <c r="G2571" t="s">
        <v>230</v>
      </c>
      <c r="H2571" t="s">
        <v>231</v>
      </c>
      <c r="I2571" t="s">
        <v>232</v>
      </c>
      <c r="J2571" t="s">
        <v>279</v>
      </c>
      <c r="K2571" t="s">
        <v>280</v>
      </c>
      <c r="L2571" t="n">
        <v>634</v>
      </c>
      <c r="M2571" t="n">
        <v>1.13</v>
      </c>
      <c r="N2571" t="n">
        <v>39.1</v>
      </c>
      <c r="O2571" t="s">
        <v>379</v>
      </c>
      <c r="P2571" t="s">
        <v>270</v>
      </c>
      <c r="Q2571" t="s">
        <v>237</v>
      </c>
      <c r="R2571" t="s">
        <v>231</v>
      </c>
      <c r="S2571" t="s">
        <v>232</v>
      </c>
    </row>
    <row r="2572" spans="1:19">
      <c r="A2572" s="1" t="n">
        <v>39355</v>
      </c>
      <c r="B2572" t="s">
        <v>379</v>
      </c>
      <c r="C2572" t="n">
        <v>4</v>
      </c>
      <c r="D2572" t="s">
        <v>228</v>
      </c>
      <c r="E2572" t="s">
        <v>36</v>
      </c>
      <c r="F2572" t="s">
        <v>229</v>
      </c>
      <c r="G2572" t="s">
        <v>230</v>
      </c>
      <c r="H2572" t="s">
        <v>231</v>
      </c>
      <c r="I2572" t="s">
        <v>232</v>
      </c>
      <c r="J2572" t="s">
        <v>292</v>
      </c>
      <c r="K2572" t="s">
        <v>293</v>
      </c>
      <c r="L2572" t="n">
        <v>338</v>
      </c>
      <c r="M2572" t="n">
        <v>0.08</v>
      </c>
      <c r="N2572" t="n">
        <v>36.1</v>
      </c>
      <c r="O2572" t="s">
        <v>379</v>
      </c>
      <c r="P2572" t="s">
        <v>270</v>
      </c>
      <c r="Q2572" t="s">
        <v>237</v>
      </c>
      <c r="R2572" t="s">
        <v>231</v>
      </c>
      <c r="S2572" t="s">
        <v>232</v>
      </c>
    </row>
    <row r="2573" spans="1:19">
      <c r="A2573" s="1" t="n">
        <v>39355</v>
      </c>
      <c r="B2573" t="s">
        <v>379</v>
      </c>
      <c r="C2573" t="n">
        <v>3</v>
      </c>
      <c r="D2573" t="s">
        <v>228</v>
      </c>
      <c r="E2573" t="s">
        <v>36</v>
      </c>
      <c r="F2573" t="s">
        <v>229</v>
      </c>
      <c r="G2573" t="s">
        <v>230</v>
      </c>
      <c r="H2573" t="s">
        <v>231</v>
      </c>
      <c r="I2573" t="s">
        <v>232</v>
      </c>
      <c r="J2573" t="s">
        <v>233</v>
      </c>
      <c r="K2573" t="s">
        <v>234</v>
      </c>
      <c r="L2573" t="n">
        <v>318</v>
      </c>
      <c r="M2573" t="n">
        <v>0.22</v>
      </c>
      <c r="N2573" t="n">
        <v>20.1</v>
      </c>
      <c r="O2573" t="s">
        <v>379</v>
      </c>
      <c r="P2573" t="s">
        <v>270</v>
      </c>
      <c r="Q2573" t="s">
        <v>237</v>
      </c>
      <c r="R2573" t="s">
        <v>231</v>
      </c>
      <c r="S2573" t="s">
        <v>232</v>
      </c>
    </row>
    <row r="2574" spans="1:19">
      <c r="A2574" s="1" t="n">
        <v>39355</v>
      </c>
      <c r="B2574" t="s">
        <v>379</v>
      </c>
      <c r="C2574" t="n">
        <v>1</v>
      </c>
      <c r="D2574" t="s">
        <v>228</v>
      </c>
      <c r="E2574" t="s">
        <v>36</v>
      </c>
      <c r="F2574" t="s">
        <v>229</v>
      </c>
      <c r="G2574" t="s">
        <v>230</v>
      </c>
      <c r="H2574" t="s">
        <v>231</v>
      </c>
      <c r="I2574" t="s">
        <v>232</v>
      </c>
      <c r="J2574" t="s">
        <v>385</v>
      </c>
      <c r="K2574" t="s">
        <v>338</v>
      </c>
      <c r="L2574" t="n">
        <v>229</v>
      </c>
      <c r="M2574" t="n">
        <v>0.18</v>
      </c>
      <c r="N2574" t="n">
        <v>39.5</v>
      </c>
      <c r="O2574" t="s">
        <v>379</v>
      </c>
      <c r="P2574" t="s">
        <v>270</v>
      </c>
      <c r="Q2574" t="s">
        <v>237</v>
      </c>
      <c r="R2574" t="s">
        <v>231</v>
      </c>
      <c r="S2574" t="s">
        <v>232</v>
      </c>
    </row>
    <row r="2575" spans="1:19">
      <c r="A2575" s="1" t="n">
        <v>39355</v>
      </c>
      <c r="B2575" t="s">
        <v>441</v>
      </c>
      <c r="C2575" t="n">
        <v>33</v>
      </c>
      <c r="D2575" t="s">
        <v>420</v>
      </c>
      <c r="E2575" t="s">
        <v>239</v>
      </c>
      <c r="F2575" t="s">
        <v>229</v>
      </c>
      <c r="G2575" t="s">
        <v>230</v>
      </c>
      <c r="H2575" t="s">
        <v>231</v>
      </c>
      <c r="I2575" t="s">
        <v>232</v>
      </c>
      <c r="K2575" t="s">
        <v>404</v>
      </c>
      <c r="L2575" t="n">
        <v>304</v>
      </c>
      <c r="M2575" t="n">
        <v>0</v>
      </c>
      <c r="N2575" t="n">
        <v>0</v>
      </c>
    </row>
    <row r="2576" spans="1:19">
      <c r="A2576" s="1" t="n">
        <v>39386</v>
      </c>
      <c r="B2576" t="s">
        <v>376</v>
      </c>
      <c r="C2576" t="n">
        <v>20</v>
      </c>
      <c r="D2576" t="s">
        <v>228</v>
      </c>
      <c r="E2576" t="s">
        <v>36</v>
      </c>
      <c r="F2576" t="s">
        <v>229</v>
      </c>
      <c r="G2576" t="s">
        <v>230</v>
      </c>
      <c r="H2576" t="s">
        <v>231</v>
      </c>
      <c r="I2576" t="s">
        <v>232</v>
      </c>
      <c r="J2576" t="s">
        <v>318</v>
      </c>
      <c r="K2576" t="s">
        <v>319</v>
      </c>
      <c r="L2576" t="n">
        <v>425</v>
      </c>
      <c r="M2576" t="n">
        <v>0.05</v>
      </c>
      <c r="N2576" t="n">
        <v>36.3</v>
      </c>
      <c r="O2576" t="s">
        <v>376</v>
      </c>
      <c r="P2576" t="s">
        <v>419</v>
      </c>
      <c r="Q2576" t="s">
        <v>237</v>
      </c>
      <c r="R2576" t="s">
        <v>231</v>
      </c>
      <c r="S2576" t="s">
        <v>232</v>
      </c>
    </row>
    <row r="2577" spans="1:19">
      <c r="A2577" s="1" t="n">
        <v>39386</v>
      </c>
      <c r="B2577" t="s">
        <v>376</v>
      </c>
      <c r="C2577" t="n">
        <v>21</v>
      </c>
      <c r="D2577" t="s">
        <v>228</v>
      </c>
      <c r="E2577" t="s">
        <v>36</v>
      </c>
      <c r="F2577" t="s">
        <v>229</v>
      </c>
      <c r="G2577" t="s">
        <v>230</v>
      </c>
      <c r="H2577" t="s">
        <v>231</v>
      </c>
      <c r="I2577" t="s">
        <v>232</v>
      </c>
      <c r="J2577" t="s">
        <v>354</v>
      </c>
      <c r="K2577" t="s">
        <v>348</v>
      </c>
      <c r="L2577" t="n">
        <v>199</v>
      </c>
      <c r="M2577" t="n">
        <v>0.04</v>
      </c>
      <c r="N2577" t="n">
        <v>42.8</v>
      </c>
      <c r="O2577" t="s">
        <v>376</v>
      </c>
      <c r="P2577" t="s">
        <v>419</v>
      </c>
      <c r="Q2577" t="s">
        <v>237</v>
      </c>
      <c r="R2577" t="s">
        <v>231</v>
      </c>
      <c r="S2577" t="s">
        <v>232</v>
      </c>
    </row>
    <row r="2578" spans="1:19">
      <c r="A2578" s="1" t="n">
        <v>39386</v>
      </c>
      <c r="B2578" t="s">
        <v>376</v>
      </c>
      <c r="C2578" t="n">
        <v>22</v>
      </c>
      <c r="D2578" t="s">
        <v>228</v>
      </c>
      <c r="E2578" t="s">
        <v>36</v>
      </c>
      <c r="F2578" t="s">
        <v>229</v>
      </c>
      <c r="G2578" t="s">
        <v>230</v>
      </c>
      <c r="H2578" t="s">
        <v>231</v>
      </c>
      <c r="I2578" t="s">
        <v>232</v>
      </c>
      <c r="J2578" t="s">
        <v>267</v>
      </c>
      <c r="K2578" t="s">
        <v>268</v>
      </c>
      <c r="L2578" t="n">
        <v>210</v>
      </c>
      <c r="M2578" t="n">
        <v>0.06</v>
      </c>
      <c r="N2578" t="n">
        <v>40.1</v>
      </c>
      <c r="O2578" t="s">
        <v>376</v>
      </c>
      <c r="P2578" t="s">
        <v>419</v>
      </c>
      <c r="Q2578" t="s">
        <v>237</v>
      </c>
      <c r="R2578" t="s">
        <v>231</v>
      </c>
      <c r="S2578" t="s">
        <v>232</v>
      </c>
    </row>
    <row r="2579" spans="1:19">
      <c r="A2579" s="1" t="n">
        <v>39386</v>
      </c>
      <c r="B2579" t="s">
        <v>376</v>
      </c>
      <c r="C2579" t="n">
        <v>23</v>
      </c>
      <c r="D2579" t="s">
        <v>228</v>
      </c>
      <c r="E2579" t="s">
        <v>36</v>
      </c>
      <c r="F2579" t="s">
        <v>229</v>
      </c>
      <c r="G2579" t="s">
        <v>230</v>
      </c>
      <c r="H2579" t="s">
        <v>231</v>
      </c>
      <c r="I2579" t="s">
        <v>232</v>
      </c>
      <c r="J2579" t="s">
        <v>318</v>
      </c>
      <c r="K2579" t="s">
        <v>319</v>
      </c>
      <c r="L2579" t="n">
        <v>260</v>
      </c>
      <c r="M2579" t="n">
        <v>0.08</v>
      </c>
      <c r="N2579" t="n">
        <v>35.9</v>
      </c>
      <c r="O2579" t="s">
        <v>376</v>
      </c>
      <c r="P2579" t="s">
        <v>419</v>
      </c>
      <c r="Q2579" t="s">
        <v>237</v>
      </c>
      <c r="R2579" t="s">
        <v>231</v>
      </c>
      <c r="S2579" t="s">
        <v>232</v>
      </c>
    </row>
    <row r="2580" spans="1:19">
      <c r="A2580" s="1" t="n">
        <v>39386</v>
      </c>
      <c r="B2580" t="s">
        <v>376</v>
      </c>
      <c r="C2580" t="n">
        <v>65</v>
      </c>
      <c r="D2580" t="s">
        <v>402</v>
      </c>
      <c r="E2580" t="s">
        <v>403</v>
      </c>
      <c r="F2580" t="s">
        <v>229</v>
      </c>
      <c r="G2580" t="s">
        <v>230</v>
      </c>
      <c r="H2580" t="s">
        <v>231</v>
      </c>
      <c r="I2580" t="s">
        <v>232</v>
      </c>
      <c r="J2580" t="s">
        <v>261</v>
      </c>
      <c r="K2580" t="s">
        <v>262</v>
      </c>
      <c r="L2580" t="n">
        <v>97</v>
      </c>
      <c r="M2580" t="n">
        <v>0</v>
      </c>
      <c r="N2580" t="n">
        <v>0</v>
      </c>
      <c r="O2580" t="s">
        <v>376</v>
      </c>
      <c r="P2580" t="s">
        <v>419</v>
      </c>
      <c r="Q2580" t="s">
        <v>237</v>
      </c>
      <c r="R2580" t="s">
        <v>231</v>
      </c>
      <c r="S2580" t="s">
        <v>232</v>
      </c>
    </row>
    <row r="2581" spans="1:19">
      <c r="A2581" s="1" t="n">
        <v>39386</v>
      </c>
      <c r="B2581" t="s">
        <v>376</v>
      </c>
      <c r="C2581" t="n">
        <v>24</v>
      </c>
      <c r="D2581" t="s">
        <v>228</v>
      </c>
      <c r="E2581" t="s">
        <v>36</v>
      </c>
      <c r="F2581" t="s">
        <v>229</v>
      </c>
      <c r="G2581" t="s">
        <v>230</v>
      </c>
      <c r="H2581" t="s">
        <v>231</v>
      </c>
      <c r="I2581" t="s">
        <v>232</v>
      </c>
      <c r="J2581" t="s">
        <v>354</v>
      </c>
      <c r="K2581" t="s">
        <v>348</v>
      </c>
      <c r="L2581" t="n">
        <v>199</v>
      </c>
      <c r="M2581" t="n">
        <v>0.04</v>
      </c>
      <c r="N2581" t="n">
        <v>43</v>
      </c>
      <c r="O2581" t="s">
        <v>376</v>
      </c>
      <c r="P2581" t="s">
        <v>419</v>
      </c>
      <c r="Q2581" t="s">
        <v>237</v>
      </c>
      <c r="R2581" t="s">
        <v>231</v>
      </c>
      <c r="S2581" t="s">
        <v>232</v>
      </c>
    </row>
    <row r="2582" spans="1:19">
      <c r="A2582" s="1" t="n">
        <v>39386</v>
      </c>
      <c r="B2582" t="s">
        <v>423</v>
      </c>
      <c r="C2582" t="n">
        <v>1</v>
      </c>
      <c r="D2582" t="s">
        <v>424</v>
      </c>
      <c r="E2582" t="s">
        <v>38</v>
      </c>
      <c r="F2582" t="s">
        <v>229</v>
      </c>
      <c r="G2582" t="s">
        <v>230</v>
      </c>
      <c r="H2582" t="s">
        <v>231</v>
      </c>
      <c r="I2582" t="s">
        <v>232</v>
      </c>
      <c r="J2582" t="s">
        <v>439</v>
      </c>
      <c r="K2582" t="s">
        <v>440</v>
      </c>
      <c r="L2582" t="n">
        <v>96</v>
      </c>
      <c r="M2582" t="n">
        <v>0</v>
      </c>
      <c r="N2582" t="n">
        <v>0</v>
      </c>
      <c r="O2582" t="s">
        <v>450</v>
      </c>
      <c r="P2582" t="s">
        <v>451</v>
      </c>
      <c r="Q2582" t="s">
        <v>237</v>
      </c>
      <c r="R2582" t="s">
        <v>231</v>
      </c>
      <c r="S2582" t="s">
        <v>232</v>
      </c>
    </row>
    <row r="2583" spans="1:19">
      <c r="A2583" s="1" t="n">
        <v>39386</v>
      </c>
      <c r="B2583" t="s">
        <v>380</v>
      </c>
      <c r="C2583" t="n">
        <v>1</v>
      </c>
      <c r="D2583" t="s">
        <v>288</v>
      </c>
      <c r="E2583" t="s">
        <v>289</v>
      </c>
      <c r="F2583" t="s">
        <v>229</v>
      </c>
      <c r="G2583" t="s">
        <v>230</v>
      </c>
      <c r="H2583" t="s">
        <v>231</v>
      </c>
      <c r="I2583" t="s">
        <v>232</v>
      </c>
      <c r="K2583" t="s">
        <v>404</v>
      </c>
      <c r="L2583" t="n">
        <v>315</v>
      </c>
      <c r="M2583" t="n">
        <v>0</v>
      </c>
      <c r="N2583" t="n">
        <v>0</v>
      </c>
    </row>
    <row r="2584" spans="1:19">
      <c r="A2584" s="1" t="n">
        <v>39386</v>
      </c>
      <c r="B2584" t="s">
        <v>380</v>
      </c>
      <c r="C2584" t="n">
        <v>2</v>
      </c>
      <c r="D2584" t="s">
        <v>288</v>
      </c>
      <c r="E2584" t="s">
        <v>289</v>
      </c>
      <c r="F2584" t="s">
        <v>229</v>
      </c>
      <c r="G2584" t="s">
        <v>230</v>
      </c>
      <c r="H2584" t="s">
        <v>231</v>
      </c>
      <c r="I2584" t="s">
        <v>232</v>
      </c>
      <c r="K2584" t="s">
        <v>404</v>
      </c>
      <c r="L2584" t="n">
        <v>304</v>
      </c>
      <c r="M2584" t="n">
        <v>0</v>
      </c>
      <c r="N2584" t="n">
        <v>0</v>
      </c>
    </row>
    <row r="2585" spans="1:19">
      <c r="A2585" s="1" t="n">
        <v>39386</v>
      </c>
      <c r="B2585" t="s">
        <v>379</v>
      </c>
      <c r="C2585" t="n">
        <v>6</v>
      </c>
      <c r="D2585" t="s">
        <v>228</v>
      </c>
      <c r="E2585" t="s">
        <v>36</v>
      </c>
      <c r="F2585" t="s">
        <v>229</v>
      </c>
      <c r="G2585" t="s">
        <v>230</v>
      </c>
      <c r="H2585" t="s">
        <v>231</v>
      </c>
      <c r="I2585" t="s">
        <v>232</v>
      </c>
      <c r="J2585" t="s">
        <v>385</v>
      </c>
      <c r="K2585" t="s">
        <v>338</v>
      </c>
      <c r="L2585" t="n">
        <v>236</v>
      </c>
      <c r="M2585" t="n">
        <v>0.18</v>
      </c>
      <c r="N2585" t="n">
        <v>39.5</v>
      </c>
      <c r="O2585" t="s">
        <v>379</v>
      </c>
      <c r="P2585" t="s">
        <v>270</v>
      </c>
      <c r="Q2585" t="s">
        <v>237</v>
      </c>
      <c r="R2585" t="s">
        <v>231</v>
      </c>
      <c r="S2585" t="s">
        <v>232</v>
      </c>
    </row>
    <row r="2586" spans="1:19">
      <c r="A2586" s="1" t="n">
        <v>39386</v>
      </c>
      <c r="B2586" t="s">
        <v>379</v>
      </c>
      <c r="C2586" t="n">
        <v>5</v>
      </c>
      <c r="D2586" t="s">
        <v>228</v>
      </c>
      <c r="E2586" t="s">
        <v>36</v>
      </c>
      <c r="F2586" t="s">
        <v>229</v>
      </c>
      <c r="G2586" t="s">
        <v>230</v>
      </c>
      <c r="H2586" t="s">
        <v>231</v>
      </c>
      <c r="I2586" t="s">
        <v>232</v>
      </c>
      <c r="J2586" t="s">
        <v>279</v>
      </c>
      <c r="K2586" t="s">
        <v>280</v>
      </c>
      <c r="L2586" t="n">
        <v>231</v>
      </c>
      <c r="M2586" t="n">
        <v>1.04</v>
      </c>
      <c r="N2586" t="n">
        <v>39.1</v>
      </c>
      <c r="O2586" t="s">
        <v>379</v>
      </c>
      <c r="P2586" t="s">
        <v>270</v>
      </c>
      <c r="Q2586" t="s">
        <v>237</v>
      </c>
      <c r="R2586" t="s">
        <v>231</v>
      </c>
      <c r="S2586" t="s">
        <v>232</v>
      </c>
    </row>
    <row r="2587" spans="1:19">
      <c r="A2587" s="1" t="n">
        <v>39386</v>
      </c>
      <c r="B2587" t="s">
        <v>379</v>
      </c>
      <c r="C2587" t="n">
        <v>7</v>
      </c>
      <c r="D2587" t="s">
        <v>228</v>
      </c>
      <c r="E2587" t="s">
        <v>36</v>
      </c>
      <c r="F2587" t="s">
        <v>229</v>
      </c>
      <c r="G2587" t="s">
        <v>230</v>
      </c>
      <c r="H2587" t="s">
        <v>231</v>
      </c>
      <c r="I2587" t="s">
        <v>232</v>
      </c>
      <c r="J2587" t="s">
        <v>297</v>
      </c>
      <c r="K2587" t="s">
        <v>298</v>
      </c>
      <c r="L2587" t="n">
        <v>258</v>
      </c>
      <c r="M2587" t="n">
        <v>0.18</v>
      </c>
      <c r="N2587" t="n">
        <v>23.7</v>
      </c>
      <c r="O2587" t="s">
        <v>379</v>
      </c>
      <c r="P2587" t="s">
        <v>270</v>
      </c>
      <c r="Q2587" t="s">
        <v>237</v>
      </c>
      <c r="R2587" t="s">
        <v>231</v>
      </c>
      <c r="S2587" t="s">
        <v>232</v>
      </c>
    </row>
    <row r="2588" spans="1:19">
      <c r="A2588" s="1" t="n">
        <v>39386</v>
      </c>
      <c r="B2588" t="s">
        <v>379</v>
      </c>
      <c r="C2588" t="n">
        <v>3</v>
      </c>
      <c r="D2588" t="s">
        <v>228</v>
      </c>
      <c r="E2588" t="s">
        <v>36</v>
      </c>
      <c r="F2588" t="s">
        <v>229</v>
      </c>
      <c r="G2588" t="s">
        <v>230</v>
      </c>
      <c r="H2588" t="s">
        <v>231</v>
      </c>
      <c r="I2588" t="s">
        <v>232</v>
      </c>
      <c r="J2588" t="s">
        <v>292</v>
      </c>
      <c r="K2588" t="s">
        <v>293</v>
      </c>
      <c r="L2588" t="n">
        <v>340</v>
      </c>
      <c r="M2588" t="n">
        <v>0.08</v>
      </c>
      <c r="N2588" t="n">
        <v>37.2</v>
      </c>
      <c r="O2588" t="s">
        <v>379</v>
      </c>
      <c r="P2588" t="s">
        <v>270</v>
      </c>
      <c r="Q2588" t="s">
        <v>237</v>
      </c>
      <c r="R2588" t="s">
        <v>231</v>
      </c>
      <c r="S2588" t="s">
        <v>232</v>
      </c>
    </row>
    <row r="2589" spans="1:19">
      <c r="A2589" s="1" t="n">
        <v>39386</v>
      </c>
      <c r="B2589" t="s">
        <v>379</v>
      </c>
      <c r="C2589" t="n">
        <v>2</v>
      </c>
      <c r="D2589" t="s">
        <v>228</v>
      </c>
      <c r="E2589" t="s">
        <v>36</v>
      </c>
      <c r="F2589" t="s">
        <v>229</v>
      </c>
      <c r="G2589" t="s">
        <v>230</v>
      </c>
      <c r="H2589" t="s">
        <v>231</v>
      </c>
      <c r="I2589" t="s">
        <v>232</v>
      </c>
      <c r="J2589" t="s">
        <v>233</v>
      </c>
      <c r="K2589" t="s">
        <v>234</v>
      </c>
      <c r="L2589" t="n">
        <v>371</v>
      </c>
      <c r="M2589" t="n">
        <v>0.22</v>
      </c>
      <c r="N2589" t="n">
        <v>20</v>
      </c>
      <c r="O2589" t="s">
        <v>379</v>
      </c>
      <c r="P2589" t="s">
        <v>270</v>
      </c>
      <c r="Q2589" t="s">
        <v>237</v>
      </c>
      <c r="R2589" t="s">
        <v>231</v>
      </c>
      <c r="S2589" t="s">
        <v>232</v>
      </c>
    </row>
    <row r="2590" spans="1:19">
      <c r="A2590" s="1" t="n">
        <v>39386</v>
      </c>
      <c r="B2590" t="s">
        <v>379</v>
      </c>
      <c r="C2590" t="n">
        <v>1</v>
      </c>
      <c r="D2590" t="s">
        <v>228</v>
      </c>
      <c r="E2590" t="s">
        <v>36</v>
      </c>
      <c r="F2590" t="s">
        <v>229</v>
      </c>
      <c r="G2590" t="s">
        <v>230</v>
      </c>
      <c r="H2590" t="s">
        <v>231</v>
      </c>
      <c r="I2590" t="s">
        <v>232</v>
      </c>
      <c r="J2590" t="s">
        <v>244</v>
      </c>
      <c r="K2590" t="s">
        <v>304</v>
      </c>
      <c r="L2590" t="n">
        <v>704</v>
      </c>
      <c r="M2590" t="n">
        <v>1.17</v>
      </c>
      <c r="N2590" t="n">
        <v>32.6</v>
      </c>
      <c r="O2590" t="s">
        <v>379</v>
      </c>
      <c r="P2590" t="s">
        <v>270</v>
      </c>
      <c r="Q2590" t="s">
        <v>237</v>
      </c>
      <c r="R2590" t="s">
        <v>231</v>
      </c>
      <c r="S2590" t="s">
        <v>232</v>
      </c>
    </row>
    <row r="2591" spans="1:19">
      <c r="A2591" s="1" t="n">
        <v>39386</v>
      </c>
      <c r="B2591" t="s">
        <v>379</v>
      </c>
      <c r="C2591" t="n">
        <v>4</v>
      </c>
      <c r="D2591" t="s">
        <v>228</v>
      </c>
      <c r="E2591" t="s">
        <v>36</v>
      </c>
      <c r="F2591" t="s">
        <v>229</v>
      </c>
      <c r="G2591" t="s">
        <v>230</v>
      </c>
      <c r="H2591" t="s">
        <v>231</v>
      </c>
      <c r="I2591" t="s">
        <v>232</v>
      </c>
      <c r="J2591" t="s">
        <v>385</v>
      </c>
      <c r="K2591" t="s">
        <v>338</v>
      </c>
      <c r="L2591" t="n">
        <v>167</v>
      </c>
      <c r="M2591" t="n">
        <v>0.18</v>
      </c>
      <c r="N2591" t="n">
        <v>39.5</v>
      </c>
      <c r="O2591" t="s">
        <v>379</v>
      </c>
      <c r="P2591" t="s">
        <v>270</v>
      </c>
      <c r="Q2591" t="s">
        <v>237</v>
      </c>
      <c r="R2591" t="s">
        <v>231</v>
      </c>
      <c r="S2591" t="s">
        <v>232</v>
      </c>
    </row>
    <row r="2592" spans="1:19">
      <c r="A2592" s="1" t="n">
        <v>39416</v>
      </c>
      <c r="B2592" t="s">
        <v>438</v>
      </c>
      <c r="C2592" t="n">
        <v>1</v>
      </c>
      <c r="D2592" t="s">
        <v>424</v>
      </c>
      <c r="E2592" t="s">
        <v>38</v>
      </c>
      <c r="F2592" t="s">
        <v>229</v>
      </c>
      <c r="G2592" t="s">
        <v>230</v>
      </c>
      <c r="H2592" t="s">
        <v>231</v>
      </c>
      <c r="I2592" t="s">
        <v>232</v>
      </c>
      <c r="J2592" t="s">
        <v>425</v>
      </c>
      <c r="K2592" t="s">
        <v>426</v>
      </c>
      <c r="L2592" t="n">
        <v>49</v>
      </c>
      <c r="M2592" t="n">
        <v>0</v>
      </c>
      <c r="N2592" t="n">
        <v>0</v>
      </c>
      <c r="O2592" t="s">
        <v>449</v>
      </c>
      <c r="P2592" t="s">
        <v>236</v>
      </c>
      <c r="Q2592" t="s">
        <v>237</v>
      </c>
      <c r="R2592" t="s">
        <v>231</v>
      </c>
      <c r="S2592" t="s">
        <v>232</v>
      </c>
    </row>
    <row r="2593" spans="1:19">
      <c r="A2593" s="1" t="n">
        <v>39416</v>
      </c>
      <c r="B2593" t="s">
        <v>438</v>
      </c>
      <c r="C2593" t="n">
        <v>2</v>
      </c>
      <c r="D2593" t="s">
        <v>424</v>
      </c>
      <c r="E2593" t="s">
        <v>38</v>
      </c>
      <c r="F2593" t="s">
        <v>229</v>
      </c>
      <c r="G2593" t="s">
        <v>230</v>
      </c>
      <c r="H2593" t="s">
        <v>231</v>
      </c>
      <c r="I2593" t="s">
        <v>232</v>
      </c>
      <c r="J2593" t="s">
        <v>425</v>
      </c>
      <c r="K2593" t="s">
        <v>426</v>
      </c>
      <c r="L2593" t="n">
        <v>34</v>
      </c>
      <c r="M2593" t="n">
        <v>0</v>
      </c>
      <c r="N2593" t="n">
        <v>0</v>
      </c>
      <c r="O2593" t="s">
        <v>376</v>
      </c>
      <c r="P2593" t="s">
        <v>236</v>
      </c>
      <c r="Q2593" t="s">
        <v>237</v>
      </c>
      <c r="R2593" t="s">
        <v>231</v>
      </c>
      <c r="S2593" t="s">
        <v>232</v>
      </c>
    </row>
    <row r="2594" spans="1:19">
      <c r="A2594" s="1" t="n">
        <v>39416</v>
      </c>
      <c r="B2594" t="s">
        <v>376</v>
      </c>
      <c r="C2594" t="n">
        <v>23</v>
      </c>
      <c r="D2594" t="s">
        <v>228</v>
      </c>
      <c r="E2594" t="s">
        <v>36</v>
      </c>
      <c r="F2594" t="s">
        <v>229</v>
      </c>
      <c r="G2594" t="s">
        <v>230</v>
      </c>
      <c r="H2594" t="s">
        <v>231</v>
      </c>
      <c r="I2594" t="s">
        <v>232</v>
      </c>
      <c r="J2594" t="s">
        <v>354</v>
      </c>
      <c r="K2594" t="s">
        <v>348</v>
      </c>
      <c r="L2594" t="n">
        <v>193</v>
      </c>
      <c r="M2594" t="n">
        <v>0.04</v>
      </c>
      <c r="N2594" t="n">
        <v>43.4</v>
      </c>
      <c r="O2594" t="s">
        <v>376</v>
      </c>
      <c r="P2594" t="s">
        <v>419</v>
      </c>
      <c r="Q2594" t="s">
        <v>237</v>
      </c>
      <c r="R2594" t="s">
        <v>231</v>
      </c>
      <c r="S2594" t="s">
        <v>232</v>
      </c>
    </row>
    <row r="2595" spans="1:19">
      <c r="A2595" s="1" t="n">
        <v>39416</v>
      </c>
      <c r="B2595" t="s">
        <v>376</v>
      </c>
      <c r="C2595" t="n">
        <v>24</v>
      </c>
      <c r="D2595" t="s">
        <v>228</v>
      </c>
      <c r="E2595" t="s">
        <v>36</v>
      </c>
      <c r="F2595" t="s">
        <v>229</v>
      </c>
      <c r="G2595" t="s">
        <v>230</v>
      </c>
      <c r="H2595" t="s">
        <v>231</v>
      </c>
      <c r="I2595" t="s">
        <v>232</v>
      </c>
      <c r="J2595" t="s">
        <v>354</v>
      </c>
      <c r="K2595" t="s">
        <v>348</v>
      </c>
      <c r="L2595" t="n">
        <v>198</v>
      </c>
      <c r="M2595" t="n">
        <v>0.04</v>
      </c>
      <c r="N2595" t="n">
        <v>43</v>
      </c>
      <c r="O2595" t="s">
        <v>376</v>
      </c>
      <c r="P2595" t="s">
        <v>419</v>
      </c>
      <c r="Q2595" t="s">
        <v>237</v>
      </c>
      <c r="R2595" t="s">
        <v>231</v>
      </c>
      <c r="S2595" t="s">
        <v>232</v>
      </c>
    </row>
    <row r="2596" spans="1:19">
      <c r="A2596" s="1" t="n">
        <v>39416</v>
      </c>
      <c r="B2596" t="s">
        <v>376</v>
      </c>
      <c r="C2596" t="n">
        <v>25</v>
      </c>
      <c r="D2596" t="s">
        <v>228</v>
      </c>
      <c r="E2596" t="s">
        <v>36</v>
      </c>
      <c r="F2596" t="s">
        <v>229</v>
      </c>
      <c r="G2596" t="s">
        <v>230</v>
      </c>
      <c r="H2596" t="s">
        <v>231</v>
      </c>
      <c r="I2596" t="s">
        <v>232</v>
      </c>
      <c r="J2596" t="s">
        <v>318</v>
      </c>
      <c r="K2596" t="s">
        <v>319</v>
      </c>
      <c r="L2596" t="n">
        <v>673</v>
      </c>
      <c r="M2596" t="n">
        <v>0.05</v>
      </c>
      <c r="N2596" t="n">
        <v>36.1</v>
      </c>
      <c r="O2596" t="s">
        <v>376</v>
      </c>
      <c r="P2596" t="s">
        <v>419</v>
      </c>
      <c r="Q2596" t="s">
        <v>237</v>
      </c>
      <c r="R2596" t="s">
        <v>231</v>
      </c>
      <c r="S2596" t="s">
        <v>232</v>
      </c>
    </row>
    <row r="2597" spans="1:19">
      <c r="A2597" s="1" t="n">
        <v>39416</v>
      </c>
      <c r="B2597" t="s">
        <v>376</v>
      </c>
      <c r="C2597" t="n">
        <v>26</v>
      </c>
      <c r="D2597" t="s">
        <v>228</v>
      </c>
      <c r="E2597" t="s">
        <v>36</v>
      </c>
      <c r="F2597" t="s">
        <v>229</v>
      </c>
      <c r="G2597" t="s">
        <v>230</v>
      </c>
      <c r="H2597" t="s">
        <v>231</v>
      </c>
      <c r="I2597" t="s">
        <v>232</v>
      </c>
      <c r="J2597" t="s">
        <v>318</v>
      </c>
      <c r="K2597" t="s">
        <v>319</v>
      </c>
      <c r="L2597" t="n">
        <v>443</v>
      </c>
      <c r="M2597" t="n">
        <v>0.05</v>
      </c>
      <c r="N2597" t="n">
        <v>36.3</v>
      </c>
      <c r="O2597" t="s">
        <v>376</v>
      </c>
      <c r="P2597" t="s">
        <v>419</v>
      </c>
      <c r="Q2597" t="s">
        <v>237</v>
      </c>
      <c r="R2597" t="s">
        <v>231</v>
      </c>
      <c r="S2597" t="s">
        <v>232</v>
      </c>
    </row>
    <row r="2598" spans="1:19">
      <c r="A2598" s="1" t="n">
        <v>39416</v>
      </c>
      <c r="B2598" t="s">
        <v>376</v>
      </c>
      <c r="C2598" t="n">
        <v>27</v>
      </c>
      <c r="D2598" t="s">
        <v>228</v>
      </c>
      <c r="E2598" t="s">
        <v>36</v>
      </c>
      <c r="F2598" t="s">
        <v>229</v>
      </c>
      <c r="G2598" t="s">
        <v>230</v>
      </c>
      <c r="H2598" t="s">
        <v>231</v>
      </c>
      <c r="I2598" t="s">
        <v>232</v>
      </c>
      <c r="J2598" t="s">
        <v>318</v>
      </c>
      <c r="K2598" t="s">
        <v>319</v>
      </c>
      <c r="L2598" t="n">
        <v>428</v>
      </c>
      <c r="M2598" t="n">
        <v>0.05</v>
      </c>
      <c r="N2598" t="n">
        <v>36.2</v>
      </c>
      <c r="O2598" t="s">
        <v>376</v>
      </c>
      <c r="P2598" t="s">
        <v>419</v>
      </c>
      <c r="Q2598" t="s">
        <v>237</v>
      </c>
      <c r="R2598" t="s">
        <v>231</v>
      </c>
      <c r="S2598" t="s">
        <v>232</v>
      </c>
    </row>
    <row r="2599" spans="1:19">
      <c r="A2599" s="1" t="n">
        <v>39416</v>
      </c>
      <c r="B2599" t="s">
        <v>380</v>
      </c>
      <c r="C2599" t="n">
        <v>1</v>
      </c>
      <c r="D2599" t="s">
        <v>420</v>
      </c>
      <c r="E2599" t="s">
        <v>239</v>
      </c>
      <c r="F2599" t="s">
        <v>229</v>
      </c>
      <c r="G2599" t="s">
        <v>230</v>
      </c>
      <c r="H2599" t="s">
        <v>231</v>
      </c>
      <c r="I2599" t="s">
        <v>232</v>
      </c>
      <c r="K2599" t="s">
        <v>404</v>
      </c>
      <c r="L2599" t="n">
        <v>200</v>
      </c>
      <c r="M2599" t="n">
        <v>0</v>
      </c>
      <c r="N2599" t="n">
        <v>0</v>
      </c>
    </row>
    <row r="2600" spans="1:19">
      <c r="A2600" s="1" t="n">
        <v>39416</v>
      </c>
      <c r="B2600" t="s">
        <v>379</v>
      </c>
      <c r="C2600" t="n">
        <v>1</v>
      </c>
      <c r="D2600" t="s">
        <v>228</v>
      </c>
      <c r="E2600" t="s">
        <v>36</v>
      </c>
      <c r="F2600" t="s">
        <v>229</v>
      </c>
      <c r="G2600" t="s">
        <v>230</v>
      </c>
      <c r="H2600" t="s">
        <v>231</v>
      </c>
      <c r="I2600" t="s">
        <v>232</v>
      </c>
      <c r="J2600" t="s">
        <v>279</v>
      </c>
      <c r="K2600" t="s">
        <v>280</v>
      </c>
      <c r="L2600" t="n">
        <v>448</v>
      </c>
      <c r="M2600" t="n">
        <v>1.04</v>
      </c>
      <c r="N2600" t="n">
        <v>39.1</v>
      </c>
      <c r="O2600" t="s">
        <v>379</v>
      </c>
      <c r="P2600" t="s">
        <v>270</v>
      </c>
      <c r="Q2600" t="s">
        <v>237</v>
      </c>
      <c r="R2600" t="s">
        <v>231</v>
      </c>
      <c r="S2600" t="s">
        <v>232</v>
      </c>
    </row>
    <row r="2601" spans="1:19">
      <c r="A2601" s="1" t="n">
        <v>39416</v>
      </c>
      <c r="B2601" t="s">
        <v>379</v>
      </c>
      <c r="C2601" t="n">
        <v>5</v>
      </c>
      <c r="D2601" t="s">
        <v>228</v>
      </c>
      <c r="E2601" t="s">
        <v>36</v>
      </c>
      <c r="F2601" t="s">
        <v>229</v>
      </c>
      <c r="G2601" t="s">
        <v>230</v>
      </c>
      <c r="H2601" t="s">
        <v>231</v>
      </c>
      <c r="I2601" t="s">
        <v>232</v>
      </c>
      <c r="J2601" t="s">
        <v>279</v>
      </c>
      <c r="K2601" t="s">
        <v>280</v>
      </c>
      <c r="L2601" t="n">
        <v>439</v>
      </c>
      <c r="M2601" t="n">
        <v>1.11</v>
      </c>
      <c r="N2601" t="n">
        <v>39</v>
      </c>
      <c r="O2601" t="s">
        <v>379</v>
      </c>
      <c r="P2601" t="s">
        <v>270</v>
      </c>
      <c r="Q2601" t="s">
        <v>237</v>
      </c>
      <c r="R2601" t="s">
        <v>231</v>
      </c>
      <c r="S2601" t="s">
        <v>232</v>
      </c>
    </row>
    <row r="2602" spans="1:19">
      <c r="A2602" s="1" t="n">
        <v>39416</v>
      </c>
      <c r="B2602" t="s">
        <v>379</v>
      </c>
      <c r="C2602" t="n">
        <v>2</v>
      </c>
      <c r="D2602" t="s">
        <v>228</v>
      </c>
      <c r="E2602" t="s">
        <v>36</v>
      </c>
      <c r="F2602" t="s">
        <v>229</v>
      </c>
      <c r="G2602" t="s">
        <v>230</v>
      </c>
      <c r="H2602" t="s">
        <v>231</v>
      </c>
      <c r="I2602" t="s">
        <v>232</v>
      </c>
      <c r="J2602" t="s">
        <v>297</v>
      </c>
      <c r="K2602" t="s">
        <v>298</v>
      </c>
      <c r="L2602" t="n">
        <v>319</v>
      </c>
      <c r="M2602" t="n">
        <v>0.18</v>
      </c>
      <c r="N2602" t="n">
        <v>23.7</v>
      </c>
      <c r="O2602" t="s">
        <v>379</v>
      </c>
      <c r="P2602" t="s">
        <v>270</v>
      </c>
      <c r="Q2602" t="s">
        <v>237</v>
      </c>
      <c r="R2602" t="s">
        <v>231</v>
      </c>
      <c r="S2602" t="s">
        <v>232</v>
      </c>
    </row>
    <row r="2603" spans="1:19">
      <c r="A2603" s="1" t="n">
        <v>39416</v>
      </c>
      <c r="B2603" t="s">
        <v>379</v>
      </c>
      <c r="C2603" t="n">
        <v>3</v>
      </c>
      <c r="D2603" t="s">
        <v>228</v>
      </c>
      <c r="E2603" t="s">
        <v>36</v>
      </c>
      <c r="F2603" t="s">
        <v>229</v>
      </c>
      <c r="G2603" t="s">
        <v>230</v>
      </c>
      <c r="H2603" t="s">
        <v>231</v>
      </c>
      <c r="I2603" t="s">
        <v>232</v>
      </c>
      <c r="J2603" t="s">
        <v>244</v>
      </c>
      <c r="K2603" t="s">
        <v>304</v>
      </c>
      <c r="L2603" t="n">
        <v>373</v>
      </c>
      <c r="M2603" t="n">
        <v>1.15</v>
      </c>
      <c r="N2603" t="n">
        <v>33.3</v>
      </c>
      <c r="O2603" t="s">
        <v>379</v>
      </c>
      <c r="P2603" t="s">
        <v>270</v>
      </c>
      <c r="Q2603" t="s">
        <v>237</v>
      </c>
      <c r="R2603" t="s">
        <v>231</v>
      </c>
      <c r="S2603" t="s">
        <v>232</v>
      </c>
    </row>
    <row r="2604" spans="1:19">
      <c r="A2604" s="1" t="n">
        <v>39416</v>
      </c>
      <c r="B2604" t="s">
        <v>379</v>
      </c>
      <c r="C2604" t="n">
        <v>4</v>
      </c>
      <c r="D2604" t="s">
        <v>228</v>
      </c>
      <c r="E2604" t="s">
        <v>36</v>
      </c>
      <c r="F2604" t="s">
        <v>229</v>
      </c>
      <c r="G2604" t="s">
        <v>230</v>
      </c>
      <c r="H2604" t="s">
        <v>231</v>
      </c>
      <c r="I2604" t="s">
        <v>232</v>
      </c>
      <c r="J2604" t="s">
        <v>373</v>
      </c>
      <c r="K2604" t="s">
        <v>374</v>
      </c>
      <c r="L2604" t="n">
        <v>390</v>
      </c>
      <c r="M2604" t="n">
        <v>0.28</v>
      </c>
      <c r="N2604" t="n">
        <v>37.6</v>
      </c>
      <c r="O2604" t="s">
        <v>379</v>
      </c>
      <c r="P2604" t="s">
        <v>270</v>
      </c>
      <c r="Q2604" t="s">
        <v>237</v>
      </c>
      <c r="R2604" t="s">
        <v>231</v>
      </c>
      <c r="S2604" t="s">
        <v>232</v>
      </c>
    </row>
    <row r="2605" spans="1:19">
      <c r="A2605" s="1" t="n">
        <v>39447</v>
      </c>
      <c r="B2605" t="s">
        <v>376</v>
      </c>
      <c r="C2605" t="n">
        <v>17</v>
      </c>
      <c r="D2605" t="s">
        <v>228</v>
      </c>
      <c r="E2605" t="s">
        <v>36</v>
      </c>
      <c r="F2605" t="s">
        <v>229</v>
      </c>
      <c r="G2605" t="s">
        <v>230</v>
      </c>
      <c r="H2605" t="s">
        <v>231</v>
      </c>
      <c r="I2605" t="s">
        <v>232</v>
      </c>
      <c r="J2605" t="s">
        <v>354</v>
      </c>
      <c r="K2605" t="s">
        <v>348</v>
      </c>
      <c r="L2605" t="n">
        <v>298</v>
      </c>
      <c r="M2605" t="n">
        <v>0.04</v>
      </c>
      <c r="N2605" t="n">
        <v>42.5</v>
      </c>
      <c r="O2605" t="s">
        <v>376</v>
      </c>
      <c r="P2605" t="s">
        <v>419</v>
      </c>
      <c r="Q2605" t="s">
        <v>237</v>
      </c>
      <c r="R2605" t="s">
        <v>231</v>
      </c>
      <c r="S2605" t="s">
        <v>232</v>
      </c>
    </row>
    <row r="2606" spans="1:19">
      <c r="A2606" s="1" t="n">
        <v>39447</v>
      </c>
      <c r="B2606" t="s">
        <v>376</v>
      </c>
      <c r="C2606" t="n">
        <v>18</v>
      </c>
      <c r="D2606" t="s">
        <v>228</v>
      </c>
      <c r="E2606" t="s">
        <v>36</v>
      </c>
      <c r="F2606" t="s">
        <v>229</v>
      </c>
      <c r="G2606" t="s">
        <v>230</v>
      </c>
      <c r="H2606" t="s">
        <v>231</v>
      </c>
      <c r="I2606" t="s">
        <v>232</v>
      </c>
      <c r="J2606" t="s">
        <v>354</v>
      </c>
      <c r="K2606" t="s">
        <v>348</v>
      </c>
      <c r="L2606" t="n">
        <v>99</v>
      </c>
      <c r="M2606" t="n">
        <v>0.04</v>
      </c>
      <c r="N2606" t="n">
        <v>43.8</v>
      </c>
      <c r="O2606" t="s">
        <v>376</v>
      </c>
      <c r="P2606" t="s">
        <v>419</v>
      </c>
      <c r="Q2606" t="s">
        <v>237</v>
      </c>
      <c r="R2606" t="s">
        <v>231</v>
      </c>
      <c r="S2606" t="s">
        <v>232</v>
      </c>
    </row>
    <row r="2607" spans="1:19">
      <c r="A2607" s="1" t="n">
        <v>39447</v>
      </c>
      <c r="B2607" t="s">
        <v>376</v>
      </c>
      <c r="C2607" t="n">
        <v>19</v>
      </c>
      <c r="D2607" t="s">
        <v>228</v>
      </c>
      <c r="E2607" t="s">
        <v>36</v>
      </c>
      <c r="F2607" t="s">
        <v>229</v>
      </c>
      <c r="G2607" t="s">
        <v>230</v>
      </c>
      <c r="H2607" t="s">
        <v>231</v>
      </c>
      <c r="I2607" t="s">
        <v>232</v>
      </c>
      <c r="J2607" t="s">
        <v>318</v>
      </c>
      <c r="K2607" t="s">
        <v>319</v>
      </c>
      <c r="L2607" t="n">
        <v>363</v>
      </c>
      <c r="M2607" t="n">
        <v>0.08</v>
      </c>
      <c r="N2607" t="n">
        <v>36.7</v>
      </c>
      <c r="O2607" t="s">
        <v>376</v>
      </c>
      <c r="P2607" t="s">
        <v>419</v>
      </c>
      <c r="Q2607" t="s">
        <v>237</v>
      </c>
      <c r="R2607" t="s">
        <v>231</v>
      </c>
      <c r="S2607" t="s">
        <v>232</v>
      </c>
    </row>
    <row r="2608" spans="1:19">
      <c r="A2608" s="1" t="n">
        <v>39447</v>
      </c>
      <c r="B2608" t="s">
        <v>376</v>
      </c>
      <c r="C2608" t="n">
        <v>20</v>
      </c>
      <c r="D2608" t="s">
        <v>228</v>
      </c>
      <c r="E2608" t="s">
        <v>36</v>
      </c>
      <c r="F2608" t="s">
        <v>229</v>
      </c>
      <c r="G2608" t="s">
        <v>230</v>
      </c>
      <c r="H2608" t="s">
        <v>231</v>
      </c>
      <c r="I2608" t="s">
        <v>232</v>
      </c>
      <c r="J2608" t="s">
        <v>318</v>
      </c>
      <c r="K2608" t="s">
        <v>319</v>
      </c>
      <c r="L2608" t="n">
        <v>324</v>
      </c>
      <c r="M2608" t="n">
        <v>0.67</v>
      </c>
      <c r="N2608" t="n">
        <v>36</v>
      </c>
      <c r="O2608" t="s">
        <v>376</v>
      </c>
      <c r="P2608" t="s">
        <v>419</v>
      </c>
      <c r="Q2608" t="s">
        <v>237</v>
      </c>
      <c r="R2608" t="s">
        <v>231</v>
      </c>
      <c r="S2608" t="s">
        <v>232</v>
      </c>
    </row>
    <row r="2609" spans="1:19">
      <c r="A2609" s="1" t="n">
        <v>39447</v>
      </c>
      <c r="B2609" t="s">
        <v>376</v>
      </c>
      <c r="C2609" t="n">
        <v>21</v>
      </c>
      <c r="D2609" t="s">
        <v>228</v>
      </c>
      <c r="E2609" t="s">
        <v>36</v>
      </c>
      <c r="F2609" t="s">
        <v>229</v>
      </c>
      <c r="G2609" t="s">
        <v>230</v>
      </c>
      <c r="H2609" t="s">
        <v>231</v>
      </c>
      <c r="I2609" t="s">
        <v>232</v>
      </c>
      <c r="J2609" t="s">
        <v>318</v>
      </c>
      <c r="K2609" t="s">
        <v>319</v>
      </c>
      <c r="L2609" t="n">
        <v>198</v>
      </c>
      <c r="M2609" t="n">
        <v>0.67</v>
      </c>
      <c r="N2609" t="n">
        <v>36.2</v>
      </c>
      <c r="O2609" t="s">
        <v>376</v>
      </c>
      <c r="P2609" t="s">
        <v>419</v>
      </c>
      <c r="Q2609" t="s">
        <v>237</v>
      </c>
      <c r="R2609" t="s">
        <v>231</v>
      </c>
      <c r="S2609" t="s">
        <v>232</v>
      </c>
    </row>
    <row r="2610" spans="1:19">
      <c r="A2610" s="1" t="n">
        <v>39447</v>
      </c>
      <c r="B2610" t="s">
        <v>408</v>
      </c>
      <c r="C2610" t="n">
        <v>1</v>
      </c>
      <c r="D2610" t="s">
        <v>409</v>
      </c>
      <c r="E2610" t="s">
        <v>410</v>
      </c>
      <c r="F2610" t="s">
        <v>307</v>
      </c>
      <c r="G2610" t="s">
        <v>308</v>
      </c>
      <c r="H2610" t="s">
        <v>231</v>
      </c>
      <c r="I2610" t="s">
        <v>232</v>
      </c>
      <c r="J2610" t="s">
        <v>279</v>
      </c>
      <c r="K2610" t="s">
        <v>280</v>
      </c>
      <c r="L2610" t="n">
        <v>20</v>
      </c>
      <c r="M2610" t="n">
        <v>0</v>
      </c>
      <c r="N2610" t="n">
        <v>0</v>
      </c>
    </row>
    <row r="2611" spans="1:19">
      <c r="A2611" s="1" t="n">
        <v>39447</v>
      </c>
      <c r="B2611" t="s">
        <v>408</v>
      </c>
      <c r="C2611" t="n">
        <v>2</v>
      </c>
      <c r="D2611" t="s">
        <v>409</v>
      </c>
      <c r="E2611" t="s">
        <v>410</v>
      </c>
      <c r="F2611" t="s">
        <v>411</v>
      </c>
      <c r="G2611" t="s">
        <v>412</v>
      </c>
      <c r="H2611" t="s">
        <v>231</v>
      </c>
      <c r="I2611" t="s">
        <v>232</v>
      </c>
      <c r="J2611" t="s">
        <v>279</v>
      </c>
      <c r="K2611" t="s">
        <v>280</v>
      </c>
      <c r="L2611" t="n">
        <v>14</v>
      </c>
      <c r="M2611" t="n">
        <v>0</v>
      </c>
      <c r="N2611" t="n">
        <v>0</v>
      </c>
    </row>
    <row r="2612" spans="1:19">
      <c r="A2612" s="1" t="n">
        <v>39447</v>
      </c>
      <c r="B2612" t="s">
        <v>408</v>
      </c>
      <c r="C2612" t="n">
        <v>3</v>
      </c>
      <c r="D2612" t="s">
        <v>409</v>
      </c>
      <c r="E2612" t="s">
        <v>410</v>
      </c>
      <c r="F2612" t="s">
        <v>413</v>
      </c>
      <c r="G2612" t="s">
        <v>414</v>
      </c>
      <c r="H2612" t="s">
        <v>231</v>
      </c>
      <c r="I2612" t="s">
        <v>232</v>
      </c>
      <c r="J2612" t="s">
        <v>279</v>
      </c>
      <c r="K2612" t="s">
        <v>280</v>
      </c>
      <c r="L2612" t="n">
        <v>11</v>
      </c>
      <c r="M2612" t="n">
        <v>0</v>
      </c>
      <c r="N2612" t="n">
        <v>0</v>
      </c>
    </row>
    <row r="2613" spans="1:19">
      <c r="A2613" s="1" t="n">
        <v>39447</v>
      </c>
      <c r="B2613" t="s">
        <v>380</v>
      </c>
      <c r="C2613" t="n">
        <v>1</v>
      </c>
      <c r="D2613" t="s">
        <v>420</v>
      </c>
      <c r="E2613" t="s">
        <v>239</v>
      </c>
      <c r="F2613" t="s">
        <v>229</v>
      </c>
      <c r="G2613" t="s">
        <v>230</v>
      </c>
      <c r="H2613" t="s">
        <v>231</v>
      </c>
      <c r="I2613" t="s">
        <v>232</v>
      </c>
      <c r="K2613" t="s">
        <v>404</v>
      </c>
      <c r="L2613" t="n">
        <v>333</v>
      </c>
      <c r="M2613" t="n">
        <v>0</v>
      </c>
      <c r="N2613" t="n">
        <v>0</v>
      </c>
    </row>
    <row r="2614" spans="1:19">
      <c r="A2614" s="1" t="n">
        <v>39447</v>
      </c>
      <c r="B2614" t="s">
        <v>379</v>
      </c>
      <c r="C2614" t="n">
        <v>2</v>
      </c>
      <c r="D2614" t="s">
        <v>228</v>
      </c>
      <c r="E2614" t="s">
        <v>36</v>
      </c>
      <c r="F2614" t="s">
        <v>229</v>
      </c>
      <c r="G2614" t="s">
        <v>230</v>
      </c>
      <c r="H2614" t="s">
        <v>231</v>
      </c>
      <c r="I2614" t="s">
        <v>232</v>
      </c>
      <c r="J2614" t="s">
        <v>417</v>
      </c>
      <c r="K2614" t="s">
        <v>418</v>
      </c>
      <c r="L2614" t="n">
        <v>1048</v>
      </c>
      <c r="M2614" t="n">
        <v>0.15</v>
      </c>
      <c r="N2614" t="n">
        <v>36.2</v>
      </c>
      <c r="O2614" t="s">
        <v>379</v>
      </c>
      <c r="P2614" t="s">
        <v>270</v>
      </c>
      <c r="Q2614" t="s">
        <v>237</v>
      </c>
      <c r="R2614" t="s">
        <v>231</v>
      </c>
      <c r="S2614" t="s">
        <v>232</v>
      </c>
    </row>
    <row r="2615" spans="1:19">
      <c r="A2615" s="1" t="n">
        <v>39447</v>
      </c>
      <c r="B2615" t="s">
        <v>379</v>
      </c>
      <c r="C2615" t="n">
        <v>1</v>
      </c>
      <c r="D2615" t="s">
        <v>228</v>
      </c>
      <c r="E2615" t="s">
        <v>36</v>
      </c>
      <c r="F2615" t="s">
        <v>229</v>
      </c>
      <c r="G2615" t="s">
        <v>230</v>
      </c>
      <c r="H2615" t="s">
        <v>231</v>
      </c>
      <c r="I2615" t="s">
        <v>232</v>
      </c>
      <c r="J2615" t="s">
        <v>279</v>
      </c>
      <c r="K2615" t="s">
        <v>280</v>
      </c>
      <c r="L2615" t="n">
        <v>269</v>
      </c>
      <c r="M2615" t="n">
        <v>1.11</v>
      </c>
      <c r="N2615" t="n">
        <v>39</v>
      </c>
      <c r="O2615" t="s">
        <v>379</v>
      </c>
      <c r="P2615" t="s">
        <v>270</v>
      </c>
      <c r="Q2615" t="s">
        <v>237</v>
      </c>
      <c r="R2615" t="s">
        <v>231</v>
      </c>
      <c r="S2615" t="s">
        <v>232</v>
      </c>
    </row>
    <row r="2616" spans="1:19">
      <c r="A2616" s="1" t="n">
        <v>39447</v>
      </c>
      <c r="B2616" t="s">
        <v>379</v>
      </c>
      <c r="C2616" t="n">
        <v>3</v>
      </c>
      <c r="D2616" t="s">
        <v>228</v>
      </c>
      <c r="E2616" t="s">
        <v>36</v>
      </c>
      <c r="F2616" t="s">
        <v>229</v>
      </c>
      <c r="G2616" t="s">
        <v>230</v>
      </c>
      <c r="H2616" t="s">
        <v>231</v>
      </c>
      <c r="I2616" t="s">
        <v>232</v>
      </c>
      <c r="J2616" t="s">
        <v>279</v>
      </c>
      <c r="K2616" t="s">
        <v>280</v>
      </c>
      <c r="L2616" t="n">
        <v>616</v>
      </c>
      <c r="M2616" t="n">
        <v>1.16</v>
      </c>
      <c r="N2616" t="n">
        <v>39</v>
      </c>
      <c r="O2616" t="s">
        <v>379</v>
      </c>
      <c r="P2616" t="s">
        <v>270</v>
      </c>
      <c r="Q2616" t="s">
        <v>237</v>
      </c>
      <c r="R2616" t="s">
        <v>231</v>
      </c>
      <c r="S2616" t="s">
        <v>232</v>
      </c>
    </row>
    <row r="2617" spans="1:19">
      <c r="A2617" s="1" t="n">
        <v>39447</v>
      </c>
      <c r="B2617" t="s">
        <v>446</v>
      </c>
      <c r="C2617" t="n">
        <v>16</v>
      </c>
      <c r="D2617" t="s">
        <v>420</v>
      </c>
      <c r="E2617" t="s">
        <v>239</v>
      </c>
      <c r="F2617" t="s">
        <v>307</v>
      </c>
      <c r="G2617" t="s">
        <v>308</v>
      </c>
      <c r="H2617" t="s">
        <v>231</v>
      </c>
      <c r="I2617" t="s">
        <v>232</v>
      </c>
      <c r="K2617" t="s">
        <v>404</v>
      </c>
      <c r="L2617" t="n">
        <v>330</v>
      </c>
      <c r="M2617" t="n">
        <v>0</v>
      </c>
      <c r="N2617" t="n">
        <v>0</v>
      </c>
    </row>
    <row r="2618" spans="1:19">
      <c r="A2618" s="1" t="n">
        <v>39478</v>
      </c>
      <c r="B2618" t="s">
        <v>376</v>
      </c>
      <c r="C2618" t="n">
        <v>40</v>
      </c>
      <c r="D2618" t="s">
        <v>228</v>
      </c>
      <c r="E2618" t="s">
        <v>36</v>
      </c>
      <c r="F2618" t="s">
        <v>229</v>
      </c>
      <c r="G2618" t="s">
        <v>230</v>
      </c>
      <c r="H2618" t="s">
        <v>231</v>
      </c>
      <c r="I2618" t="s">
        <v>232</v>
      </c>
      <c r="J2618" t="s">
        <v>233</v>
      </c>
      <c r="K2618" t="s">
        <v>234</v>
      </c>
      <c r="L2618" t="n">
        <v>195</v>
      </c>
      <c r="M2618" t="n">
        <v>0.02</v>
      </c>
      <c r="N2618" t="n">
        <v>51.2</v>
      </c>
      <c r="O2618" t="s">
        <v>376</v>
      </c>
      <c r="P2618" t="s">
        <v>419</v>
      </c>
      <c r="Q2618" t="s">
        <v>237</v>
      </c>
      <c r="R2618" t="s">
        <v>231</v>
      </c>
      <c r="S2618" t="s">
        <v>232</v>
      </c>
    </row>
    <row r="2619" spans="1:19">
      <c r="A2619" s="1" t="n">
        <v>39478</v>
      </c>
      <c r="B2619" t="s">
        <v>376</v>
      </c>
      <c r="C2619" t="n">
        <v>41</v>
      </c>
      <c r="D2619" t="s">
        <v>228</v>
      </c>
      <c r="E2619" t="s">
        <v>36</v>
      </c>
      <c r="F2619" t="s">
        <v>229</v>
      </c>
      <c r="G2619" t="s">
        <v>230</v>
      </c>
      <c r="H2619" t="s">
        <v>231</v>
      </c>
      <c r="I2619" t="s">
        <v>232</v>
      </c>
      <c r="J2619" t="s">
        <v>233</v>
      </c>
      <c r="K2619" t="s">
        <v>234</v>
      </c>
      <c r="L2619" t="n">
        <v>254</v>
      </c>
      <c r="M2619" t="n">
        <v>0.02</v>
      </c>
      <c r="N2619" t="n">
        <v>52</v>
      </c>
      <c r="O2619" t="s">
        <v>376</v>
      </c>
      <c r="P2619" t="s">
        <v>419</v>
      </c>
      <c r="Q2619" t="s">
        <v>237</v>
      </c>
      <c r="R2619" t="s">
        <v>231</v>
      </c>
      <c r="S2619" t="s">
        <v>232</v>
      </c>
    </row>
    <row r="2620" spans="1:19">
      <c r="A2620" s="1" t="n">
        <v>39478</v>
      </c>
      <c r="B2620" t="s">
        <v>376</v>
      </c>
      <c r="C2620" t="n">
        <v>42</v>
      </c>
      <c r="D2620" t="s">
        <v>228</v>
      </c>
      <c r="E2620" t="s">
        <v>36</v>
      </c>
      <c r="F2620" t="s">
        <v>229</v>
      </c>
      <c r="G2620" t="s">
        <v>230</v>
      </c>
      <c r="H2620" t="s">
        <v>231</v>
      </c>
      <c r="I2620" t="s">
        <v>232</v>
      </c>
      <c r="J2620" t="s">
        <v>267</v>
      </c>
      <c r="K2620" t="s">
        <v>268</v>
      </c>
      <c r="L2620" t="n">
        <v>150</v>
      </c>
      <c r="M2620" t="n">
        <v>0.25</v>
      </c>
      <c r="N2620" t="n">
        <v>25</v>
      </c>
      <c r="O2620" t="s">
        <v>376</v>
      </c>
      <c r="P2620" t="s">
        <v>419</v>
      </c>
      <c r="Q2620" t="s">
        <v>237</v>
      </c>
      <c r="R2620" t="s">
        <v>231</v>
      </c>
      <c r="S2620" t="s">
        <v>232</v>
      </c>
    </row>
    <row r="2621" spans="1:19">
      <c r="A2621" s="1" t="n">
        <v>39478</v>
      </c>
      <c r="B2621" t="s">
        <v>376</v>
      </c>
      <c r="C2621" t="n">
        <v>43</v>
      </c>
      <c r="D2621" t="s">
        <v>228</v>
      </c>
      <c r="E2621" t="s">
        <v>36</v>
      </c>
      <c r="F2621" t="s">
        <v>229</v>
      </c>
      <c r="G2621" t="s">
        <v>230</v>
      </c>
      <c r="H2621" t="s">
        <v>231</v>
      </c>
      <c r="I2621" t="s">
        <v>232</v>
      </c>
      <c r="J2621" t="s">
        <v>318</v>
      </c>
      <c r="K2621" t="s">
        <v>319</v>
      </c>
      <c r="L2621" t="n">
        <v>190</v>
      </c>
      <c r="M2621" t="n">
        <v>0.67</v>
      </c>
      <c r="N2621" t="n">
        <v>36</v>
      </c>
      <c r="O2621" t="s">
        <v>376</v>
      </c>
      <c r="P2621" t="s">
        <v>419</v>
      </c>
      <c r="Q2621" t="s">
        <v>237</v>
      </c>
      <c r="R2621" t="s">
        <v>231</v>
      </c>
      <c r="S2621" t="s">
        <v>232</v>
      </c>
    </row>
    <row r="2622" spans="1:19">
      <c r="A2622" s="1" t="n">
        <v>39478</v>
      </c>
      <c r="B2622" t="s">
        <v>376</v>
      </c>
      <c r="C2622" t="n">
        <v>44</v>
      </c>
      <c r="D2622" t="s">
        <v>228</v>
      </c>
      <c r="E2622" t="s">
        <v>36</v>
      </c>
      <c r="F2622" t="s">
        <v>229</v>
      </c>
      <c r="G2622" t="s">
        <v>230</v>
      </c>
      <c r="H2622" t="s">
        <v>231</v>
      </c>
      <c r="I2622" t="s">
        <v>232</v>
      </c>
      <c r="J2622" t="s">
        <v>318</v>
      </c>
      <c r="K2622" t="s">
        <v>319</v>
      </c>
      <c r="L2622" t="n">
        <v>341</v>
      </c>
      <c r="M2622" t="n">
        <v>0.67</v>
      </c>
      <c r="N2622" t="n">
        <v>36.2</v>
      </c>
      <c r="O2622" t="s">
        <v>376</v>
      </c>
      <c r="P2622" t="s">
        <v>419</v>
      </c>
      <c r="Q2622" t="s">
        <v>237</v>
      </c>
      <c r="R2622" t="s">
        <v>231</v>
      </c>
      <c r="S2622" t="s">
        <v>232</v>
      </c>
    </row>
    <row r="2623" spans="1:19">
      <c r="A2623" s="1" t="n">
        <v>39478</v>
      </c>
      <c r="B2623" t="s">
        <v>380</v>
      </c>
      <c r="C2623" t="n">
        <v>1</v>
      </c>
      <c r="D2623" t="s">
        <v>420</v>
      </c>
      <c r="E2623" t="s">
        <v>239</v>
      </c>
      <c r="F2623" t="s">
        <v>229</v>
      </c>
      <c r="G2623" t="s">
        <v>230</v>
      </c>
      <c r="H2623" t="s">
        <v>231</v>
      </c>
      <c r="I2623" t="s">
        <v>232</v>
      </c>
      <c r="J2623" t="n">
        <v>515</v>
      </c>
      <c r="K2623" t="s">
        <v>404</v>
      </c>
      <c r="L2623" t="n">
        <v>251</v>
      </c>
      <c r="M2623" t="n">
        <v>0</v>
      </c>
      <c r="N2623" t="n">
        <v>0</v>
      </c>
    </row>
    <row r="2624" spans="1:19">
      <c r="A2624" s="1" t="n">
        <v>39478</v>
      </c>
      <c r="B2624" t="s">
        <v>380</v>
      </c>
      <c r="C2624" t="n">
        <v>2</v>
      </c>
      <c r="D2624" t="s">
        <v>420</v>
      </c>
      <c r="E2624" t="s">
        <v>239</v>
      </c>
      <c r="F2624" t="s">
        <v>229</v>
      </c>
      <c r="G2624" t="s">
        <v>230</v>
      </c>
      <c r="H2624" t="s">
        <v>231</v>
      </c>
      <c r="I2624" t="s">
        <v>232</v>
      </c>
      <c r="J2624" t="n">
        <v>515</v>
      </c>
      <c r="K2624" t="s">
        <v>404</v>
      </c>
      <c r="L2624" t="n">
        <v>314</v>
      </c>
      <c r="M2624" t="n">
        <v>0</v>
      </c>
      <c r="N2624" t="n">
        <v>0</v>
      </c>
    </row>
    <row r="2625" spans="1:19">
      <c r="A2625" s="1" t="n">
        <v>39478</v>
      </c>
      <c r="B2625" t="s">
        <v>379</v>
      </c>
      <c r="C2625" t="n">
        <v>1</v>
      </c>
      <c r="D2625" t="s">
        <v>228</v>
      </c>
      <c r="E2625" t="s">
        <v>36</v>
      </c>
      <c r="F2625" t="s">
        <v>229</v>
      </c>
      <c r="G2625" t="s">
        <v>230</v>
      </c>
      <c r="H2625" t="s">
        <v>231</v>
      </c>
      <c r="I2625" t="s">
        <v>232</v>
      </c>
      <c r="J2625" t="s">
        <v>244</v>
      </c>
      <c r="K2625" t="s">
        <v>304</v>
      </c>
      <c r="L2625" t="n">
        <v>505</v>
      </c>
      <c r="M2625" t="n">
        <v>1.22</v>
      </c>
      <c r="N2625" t="n">
        <v>33.3</v>
      </c>
      <c r="O2625" t="s">
        <v>379</v>
      </c>
      <c r="P2625" t="s">
        <v>270</v>
      </c>
      <c r="Q2625" t="s">
        <v>237</v>
      </c>
      <c r="R2625" t="s">
        <v>231</v>
      </c>
      <c r="S2625" t="s">
        <v>232</v>
      </c>
    </row>
    <row r="2626" spans="1:19">
      <c r="A2626" s="1" t="n">
        <v>39478</v>
      </c>
      <c r="B2626" t="s">
        <v>379</v>
      </c>
      <c r="C2626" t="n">
        <v>2</v>
      </c>
      <c r="D2626" t="s">
        <v>228</v>
      </c>
      <c r="E2626" t="s">
        <v>36</v>
      </c>
      <c r="F2626" t="s">
        <v>229</v>
      </c>
      <c r="G2626" t="s">
        <v>230</v>
      </c>
      <c r="H2626" t="s">
        <v>231</v>
      </c>
      <c r="I2626" t="s">
        <v>232</v>
      </c>
      <c r="J2626" t="s">
        <v>279</v>
      </c>
      <c r="K2626" t="s">
        <v>280</v>
      </c>
      <c r="L2626" t="n">
        <v>503</v>
      </c>
      <c r="M2626" t="n">
        <v>1.09</v>
      </c>
      <c r="N2626" t="n">
        <v>39.1</v>
      </c>
      <c r="O2626" t="s">
        <v>379</v>
      </c>
      <c r="P2626" t="s">
        <v>270</v>
      </c>
      <c r="Q2626" t="s">
        <v>237</v>
      </c>
      <c r="R2626" t="s">
        <v>231</v>
      </c>
      <c r="S2626" t="s">
        <v>232</v>
      </c>
    </row>
    <row r="2627" spans="1:19">
      <c r="A2627" s="1" t="n">
        <v>39478</v>
      </c>
      <c r="B2627" t="s">
        <v>379</v>
      </c>
      <c r="C2627" t="n">
        <v>3</v>
      </c>
      <c r="D2627" t="s">
        <v>228</v>
      </c>
      <c r="E2627" t="s">
        <v>36</v>
      </c>
      <c r="F2627" t="s">
        <v>229</v>
      </c>
      <c r="G2627" t="s">
        <v>230</v>
      </c>
      <c r="H2627" t="s">
        <v>231</v>
      </c>
      <c r="I2627" t="s">
        <v>232</v>
      </c>
      <c r="J2627" t="s">
        <v>292</v>
      </c>
      <c r="K2627" t="s">
        <v>293</v>
      </c>
      <c r="L2627" t="n">
        <v>356</v>
      </c>
      <c r="M2627" t="n">
        <v>0.08</v>
      </c>
      <c r="N2627" t="n">
        <v>37.8</v>
      </c>
      <c r="O2627" t="s">
        <v>379</v>
      </c>
      <c r="P2627" t="s">
        <v>270</v>
      </c>
      <c r="Q2627" t="s">
        <v>237</v>
      </c>
      <c r="R2627" t="s">
        <v>231</v>
      </c>
      <c r="S2627" t="s">
        <v>232</v>
      </c>
    </row>
    <row r="2628" spans="1:19">
      <c r="A2628" s="1" t="n">
        <v>39478</v>
      </c>
      <c r="B2628" t="s">
        <v>379</v>
      </c>
      <c r="C2628" t="n">
        <v>4</v>
      </c>
      <c r="D2628" t="s">
        <v>228</v>
      </c>
      <c r="E2628" t="s">
        <v>36</v>
      </c>
      <c r="F2628" t="s">
        <v>229</v>
      </c>
      <c r="G2628" t="s">
        <v>230</v>
      </c>
      <c r="H2628" t="s">
        <v>231</v>
      </c>
      <c r="I2628" t="s">
        <v>232</v>
      </c>
      <c r="J2628" t="s">
        <v>417</v>
      </c>
      <c r="K2628" t="s">
        <v>418</v>
      </c>
      <c r="L2628" t="n">
        <v>323</v>
      </c>
      <c r="M2628" t="n">
        <v>0.14</v>
      </c>
      <c r="N2628" t="n">
        <v>36.4</v>
      </c>
      <c r="O2628" t="s">
        <v>379</v>
      </c>
      <c r="P2628" t="s">
        <v>270</v>
      </c>
      <c r="Q2628" t="s">
        <v>237</v>
      </c>
      <c r="R2628" t="s">
        <v>231</v>
      </c>
      <c r="S2628" t="s">
        <v>232</v>
      </c>
    </row>
    <row r="2629" spans="1:19">
      <c r="A2629" s="1" t="n">
        <v>39478</v>
      </c>
      <c r="B2629" t="s">
        <v>379</v>
      </c>
      <c r="C2629" t="n">
        <v>5</v>
      </c>
      <c r="D2629" t="s">
        <v>228</v>
      </c>
      <c r="E2629" t="s">
        <v>36</v>
      </c>
      <c r="F2629" t="s">
        <v>229</v>
      </c>
      <c r="G2629" t="s">
        <v>230</v>
      </c>
      <c r="H2629" t="s">
        <v>231</v>
      </c>
      <c r="I2629" t="s">
        <v>232</v>
      </c>
      <c r="J2629" t="s">
        <v>233</v>
      </c>
      <c r="K2629" t="s">
        <v>234</v>
      </c>
      <c r="L2629" t="n">
        <v>313</v>
      </c>
      <c r="M2629" t="n">
        <v>0.23</v>
      </c>
      <c r="N2629" t="n">
        <v>20.1</v>
      </c>
      <c r="O2629" t="s">
        <v>379</v>
      </c>
      <c r="P2629" t="s">
        <v>270</v>
      </c>
      <c r="Q2629" t="s">
        <v>237</v>
      </c>
      <c r="R2629" t="s">
        <v>231</v>
      </c>
      <c r="S2629" t="s">
        <v>232</v>
      </c>
    </row>
    <row r="2630" spans="1:19">
      <c r="A2630" s="1" t="n">
        <v>39478</v>
      </c>
      <c r="B2630" t="s">
        <v>379</v>
      </c>
      <c r="C2630" t="n">
        <v>8</v>
      </c>
      <c r="D2630" t="s">
        <v>228</v>
      </c>
      <c r="E2630" t="s">
        <v>36</v>
      </c>
      <c r="F2630" t="s">
        <v>229</v>
      </c>
      <c r="G2630" t="s">
        <v>230</v>
      </c>
      <c r="H2630" t="s">
        <v>231</v>
      </c>
      <c r="I2630" t="s">
        <v>232</v>
      </c>
      <c r="J2630" t="s">
        <v>267</v>
      </c>
      <c r="K2630" t="s">
        <v>268</v>
      </c>
      <c r="L2630" t="n">
        <v>104</v>
      </c>
      <c r="M2630" t="n">
        <v>0.27</v>
      </c>
      <c r="N2630" t="n">
        <v>16</v>
      </c>
      <c r="O2630" t="s">
        <v>379</v>
      </c>
      <c r="P2630" t="s">
        <v>270</v>
      </c>
      <c r="Q2630" t="s">
        <v>237</v>
      </c>
      <c r="R2630" t="s">
        <v>231</v>
      </c>
      <c r="S2630" t="s">
        <v>232</v>
      </c>
    </row>
    <row r="2631" spans="1:19">
      <c r="A2631" s="1" t="n">
        <v>39478</v>
      </c>
      <c r="B2631" t="s">
        <v>441</v>
      </c>
      <c r="C2631" t="n">
        <v>22</v>
      </c>
      <c r="D2631" t="s">
        <v>420</v>
      </c>
      <c r="E2631" t="s">
        <v>239</v>
      </c>
      <c r="F2631" t="s">
        <v>229</v>
      </c>
      <c r="G2631" t="s">
        <v>230</v>
      </c>
      <c r="H2631" t="s">
        <v>231</v>
      </c>
      <c r="I2631" t="s">
        <v>232</v>
      </c>
      <c r="J2631" t="n">
        <v>515</v>
      </c>
      <c r="K2631" t="s">
        <v>404</v>
      </c>
      <c r="L2631" t="n">
        <v>25</v>
      </c>
      <c r="M2631" t="n">
        <v>0</v>
      </c>
      <c r="N2631" t="n">
        <v>0</v>
      </c>
    </row>
    <row r="2632" spans="1:19">
      <c r="A2632" s="1" t="n">
        <v>39507</v>
      </c>
      <c r="B2632" t="s">
        <v>376</v>
      </c>
      <c r="C2632" t="n">
        <v>164</v>
      </c>
      <c r="D2632" t="s">
        <v>228</v>
      </c>
      <c r="E2632" t="s">
        <v>36</v>
      </c>
      <c r="F2632" t="s">
        <v>229</v>
      </c>
      <c r="G2632" t="s">
        <v>230</v>
      </c>
      <c r="H2632" t="s">
        <v>231</v>
      </c>
      <c r="I2632" t="s">
        <v>232</v>
      </c>
      <c r="J2632" t="s">
        <v>267</v>
      </c>
      <c r="K2632" t="s">
        <v>268</v>
      </c>
      <c r="L2632" t="n">
        <v>152</v>
      </c>
      <c r="M2632" t="n">
        <v>0.26</v>
      </c>
      <c r="N2632" t="n">
        <v>16</v>
      </c>
      <c r="O2632" t="s">
        <v>376</v>
      </c>
      <c r="P2632" t="s">
        <v>419</v>
      </c>
      <c r="Q2632" t="s">
        <v>237</v>
      </c>
      <c r="R2632" t="s">
        <v>231</v>
      </c>
      <c r="S2632" t="s">
        <v>232</v>
      </c>
    </row>
    <row r="2633" spans="1:19">
      <c r="A2633" s="1" t="n">
        <v>39507</v>
      </c>
      <c r="B2633" t="s">
        <v>376</v>
      </c>
      <c r="C2633" t="n">
        <v>220</v>
      </c>
      <c r="D2633" t="s">
        <v>228</v>
      </c>
      <c r="E2633" t="s">
        <v>36</v>
      </c>
      <c r="F2633" t="s">
        <v>229</v>
      </c>
      <c r="G2633" t="s">
        <v>230</v>
      </c>
      <c r="H2633" t="s">
        <v>231</v>
      </c>
      <c r="I2633" t="s">
        <v>232</v>
      </c>
      <c r="J2633" t="s">
        <v>354</v>
      </c>
      <c r="K2633" t="s">
        <v>348</v>
      </c>
      <c r="L2633" t="n">
        <v>190</v>
      </c>
      <c r="M2633" t="n">
        <v>0.04</v>
      </c>
      <c r="N2633" t="n">
        <v>43.1</v>
      </c>
      <c r="O2633" t="s">
        <v>376</v>
      </c>
      <c r="P2633" t="s">
        <v>419</v>
      </c>
      <c r="Q2633" t="s">
        <v>237</v>
      </c>
      <c r="R2633" t="s">
        <v>231</v>
      </c>
      <c r="S2633" t="s">
        <v>232</v>
      </c>
    </row>
    <row r="2634" spans="1:19">
      <c r="A2634" s="1" t="n">
        <v>39507</v>
      </c>
      <c r="B2634" t="s">
        <v>376</v>
      </c>
      <c r="C2634" t="n">
        <v>221</v>
      </c>
      <c r="D2634" t="s">
        <v>228</v>
      </c>
      <c r="E2634" t="s">
        <v>36</v>
      </c>
      <c r="F2634" t="s">
        <v>229</v>
      </c>
      <c r="G2634" t="s">
        <v>230</v>
      </c>
      <c r="H2634" t="s">
        <v>231</v>
      </c>
      <c r="I2634" t="s">
        <v>232</v>
      </c>
      <c r="J2634" t="s">
        <v>354</v>
      </c>
      <c r="K2634" t="s">
        <v>348</v>
      </c>
      <c r="L2634" t="n">
        <v>191</v>
      </c>
      <c r="M2634" t="n">
        <v>0.04</v>
      </c>
      <c r="N2634" t="n">
        <v>43.2</v>
      </c>
      <c r="O2634" t="s">
        <v>376</v>
      </c>
      <c r="P2634" t="s">
        <v>419</v>
      </c>
      <c r="Q2634" t="s">
        <v>237</v>
      </c>
      <c r="R2634" t="s">
        <v>231</v>
      </c>
      <c r="S2634" t="s">
        <v>232</v>
      </c>
    </row>
    <row r="2635" spans="1:19">
      <c r="A2635" s="1" t="n">
        <v>39507</v>
      </c>
      <c r="B2635" t="s">
        <v>376</v>
      </c>
      <c r="C2635" t="n">
        <v>222</v>
      </c>
      <c r="D2635" t="s">
        <v>228</v>
      </c>
      <c r="E2635" t="s">
        <v>36</v>
      </c>
      <c r="F2635" t="s">
        <v>229</v>
      </c>
      <c r="G2635" t="s">
        <v>230</v>
      </c>
      <c r="H2635" t="s">
        <v>231</v>
      </c>
      <c r="I2635" t="s">
        <v>232</v>
      </c>
      <c r="J2635" t="s">
        <v>354</v>
      </c>
      <c r="K2635" t="s">
        <v>348</v>
      </c>
      <c r="L2635" t="n">
        <v>220</v>
      </c>
      <c r="M2635" t="n">
        <v>0.04</v>
      </c>
      <c r="N2635" t="n">
        <v>43.5</v>
      </c>
      <c r="O2635" t="s">
        <v>376</v>
      </c>
      <c r="P2635" t="s">
        <v>419</v>
      </c>
      <c r="Q2635" t="s">
        <v>237</v>
      </c>
      <c r="R2635" t="s">
        <v>231</v>
      </c>
      <c r="S2635" t="s">
        <v>232</v>
      </c>
    </row>
    <row r="2636" spans="1:19">
      <c r="A2636" s="1" t="n">
        <v>39507</v>
      </c>
      <c r="B2636" t="s">
        <v>376</v>
      </c>
      <c r="C2636" t="n">
        <v>223</v>
      </c>
      <c r="D2636" t="s">
        <v>228</v>
      </c>
      <c r="E2636" t="s">
        <v>36</v>
      </c>
      <c r="F2636" t="s">
        <v>229</v>
      </c>
      <c r="G2636" t="s">
        <v>230</v>
      </c>
      <c r="H2636" t="s">
        <v>231</v>
      </c>
      <c r="I2636" t="s">
        <v>232</v>
      </c>
      <c r="J2636" t="s">
        <v>318</v>
      </c>
      <c r="K2636" t="s">
        <v>319</v>
      </c>
      <c r="L2636" t="n">
        <v>248</v>
      </c>
      <c r="M2636" t="n">
        <v>0.67</v>
      </c>
      <c r="N2636" t="n">
        <v>36.2</v>
      </c>
      <c r="O2636" t="s">
        <v>376</v>
      </c>
      <c r="P2636" t="s">
        <v>419</v>
      </c>
      <c r="Q2636" t="s">
        <v>237</v>
      </c>
      <c r="R2636" t="s">
        <v>231</v>
      </c>
      <c r="S2636" t="s">
        <v>232</v>
      </c>
    </row>
    <row r="2637" spans="1:19">
      <c r="A2637" s="1" t="n">
        <v>39507</v>
      </c>
      <c r="B2637" t="s">
        <v>376</v>
      </c>
      <c r="C2637" t="n">
        <v>224</v>
      </c>
      <c r="D2637" t="s">
        <v>228</v>
      </c>
      <c r="E2637" t="s">
        <v>36</v>
      </c>
      <c r="F2637" t="s">
        <v>229</v>
      </c>
      <c r="G2637" t="s">
        <v>230</v>
      </c>
      <c r="H2637" t="s">
        <v>231</v>
      </c>
      <c r="I2637" t="s">
        <v>232</v>
      </c>
      <c r="J2637" t="s">
        <v>318</v>
      </c>
      <c r="K2637" t="s">
        <v>319</v>
      </c>
      <c r="L2637" t="n">
        <v>381</v>
      </c>
      <c r="M2637" t="n">
        <v>0.03</v>
      </c>
      <c r="N2637" t="n">
        <v>40.28</v>
      </c>
      <c r="O2637" t="s">
        <v>376</v>
      </c>
      <c r="P2637" t="s">
        <v>419</v>
      </c>
      <c r="Q2637" t="s">
        <v>237</v>
      </c>
      <c r="R2637" t="s">
        <v>231</v>
      </c>
      <c r="S2637" t="s">
        <v>232</v>
      </c>
    </row>
    <row r="2638" spans="1:19">
      <c r="A2638" s="1" t="n">
        <v>39507</v>
      </c>
      <c r="B2638" t="s">
        <v>376</v>
      </c>
      <c r="C2638" t="n">
        <v>225</v>
      </c>
      <c r="D2638" t="s">
        <v>228</v>
      </c>
      <c r="E2638" t="s">
        <v>36</v>
      </c>
      <c r="F2638" t="s">
        <v>229</v>
      </c>
      <c r="G2638" t="s">
        <v>230</v>
      </c>
      <c r="H2638" t="s">
        <v>231</v>
      </c>
      <c r="I2638" t="s">
        <v>232</v>
      </c>
      <c r="J2638" t="s">
        <v>318</v>
      </c>
      <c r="K2638" t="s">
        <v>319</v>
      </c>
      <c r="L2638" t="n">
        <v>469</v>
      </c>
      <c r="M2638" t="n">
        <v>0.08</v>
      </c>
      <c r="N2638" t="n">
        <v>35.8</v>
      </c>
      <c r="O2638" t="s">
        <v>376</v>
      </c>
      <c r="P2638" t="s">
        <v>419</v>
      </c>
      <c r="Q2638" t="s">
        <v>237</v>
      </c>
      <c r="R2638" t="s">
        <v>231</v>
      </c>
      <c r="S2638" t="s">
        <v>232</v>
      </c>
    </row>
    <row r="2639" spans="1:19">
      <c r="A2639" s="1" t="n">
        <v>39507</v>
      </c>
      <c r="B2639" t="s">
        <v>423</v>
      </c>
      <c r="C2639" t="n">
        <v>1</v>
      </c>
      <c r="D2639" t="s">
        <v>424</v>
      </c>
      <c r="E2639" t="s">
        <v>38</v>
      </c>
      <c r="F2639" t="s">
        <v>229</v>
      </c>
      <c r="G2639" t="s">
        <v>230</v>
      </c>
      <c r="H2639" t="s">
        <v>231</v>
      </c>
      <c r="I2639" t="s">
        <v>232</v>
      </c>
      <c r="J2639" t="s">
        <v>439</v>
      </c>
      <c r="K2639" t="s">
        <v>440</v>
      </c>
      <c r="L2639" t="n">
        <v>97</v>
      </c>
      <c r="M2639" t="n">
        <v>0</v>
      </c>
      <c r="N2639" t="n">
        <v>0</v>
      </c>
      <c r="O2639" t="s">
        <v>427</v>
      </c>
      <c r="P2639" t="s">
        <v>428</v>
      </c>
      <c r="Q2639" t="s">
        <v>237</v>
      </c>
      <c r="R2639" t="s">
        <v>231</v>
      </c>
      <c r="S2639" t="s">
        <v>232</v>
      </c>
    </row>
    <row r="2640" spans="1:19">
      <c r="A2640" s="1" t="n">
        <v>39507</v>
      </c>
      <c r="B2640" t="s">
        <v>380</v>
      </c>
      <c r="C2640" t="n">
        <v>1</v>
      </c>
      <c r="D2640" t="s">
        <v>420</v>
      </c>
      <c r="E2640" t="s">
        <v>239</v>
      </c>
      <c r="F2640" t="s">
        <v>229</v>
      </c>
      <c r="G2640" t="s">
        <v>230</v>
      </c>
      <c r="H2640" t="s">
        <v>231</v>
      </c>
      <c r="I2640" t="s">
        <v>232</v>
      </c>
      <c r="J2640" t="n">
        <v>515</v>
      </c>
      <c r="K2640" t="s">
        <v>404</v>
      </c>
      <c r="L2640" t="n">
        <v>118</v>
      </c>
      <c r="M2640" t="n">
        <v>0</v>
      </c>
      <c r="N2640" t="n">
        <v>0</v>
      </c>
    </row>
    <row r="2641" spans="1:19">
      <c r="A2641" s="1" t="n">
        <v>39507</v>
      </c>
      <c r="B2641" t="s">
        <v>380</v>
      </c>
      <c r="C2641" t="n">
        <v>2</v>
      </c>
      <c r="D2641" t="s">
        <v>420</v>
      </c>
      <c r="E2641" t="s">
        <v>239</v>
      </c>
      <c r="F2641" t="s">
        <v>229</v>
      </c>
      <c r="G2641" t="s">
        <v>230</v>
      </c>
      <c r="H2641" t="s">
        <v>231</v>
      </c>
      <c r="I2641" t="s">
        <v>232</v>
      </c>
      <c r="J2641" t="n">
        <v>515</v>
      </c>
      <c r="K2641" t="s">
        <v>404</v>
      </c>
      <c r="L2641" t="n">
        <v>164</v>
      </c>
      <c r="M2641" t="n">
        <v>0</v>
      </c>
      <c r="N2641" t="n">
        <v>0</v>
      </c>
    </row>
    <row r="2642" spans="1:19">
      <c r="A2642" s="1" t="n">
        <v>39507</v>
      </c>
      <c r="B2642" t="s">
        <v>380</v>
      </c>
      <c r="C2642" t="n">
        <v>3</v>
      </c>
      <c r="D2642" t="s">
        <v>420</v>
      </c>
      <c r="E2642" t="s">
        <v>239</v>
      </c>
      <c r="F2642" t="s">
        <v>229</v>
      </c>
      <c r="G2642" t="s">
        <v>230</v>
      </c>
      <c r="H2642" t="s">
        <v>231</v>
      </c>
      <c r="I2642" t="s">
        <v>232</v>
      </c>
      <c r="J2642" t="s">
        <v>267</v>
      </c>
      <c r="K2642" t="s">
        <v>268</v>
      </c>
      <c r="L2642" t="n">
        <v>45</v>
      </c>
      <c r="M2642" t="n">
        <v>0</v>
      </c>
      <c r="N2642" t="n">
        <v>0</v>
      </c>
    </row>
    <row r="2643" spans="1:19">
      <c r="A2643" s="1" t="n">
        <v>39507</v>
      </c>
      <c r="B2643" t="s">
        <v>379</v>
      </c>
      <c r="C2643" t="n">
        <v>11</v>
      </c>
      <c r="D2643" t="s">
        <v>228</v>
      </c>
      <c r="E2643" t="s">
        <v>36</v>
      </c>
      <c r="F2643" t="s">
        <v>229</v>
      </c>
      <c r="G2643" t="s">
        <v>230</v>
      </c>
      <c r="H2643" t="s">
        <v>231</v>
      </c>
      <c r="I2643" t="s">
        <v>232</v>
      </c>
      <c r="J2643" t="s">
        <v>267</v>
      </c>
      <c r="K2643" t="s">
        <v>268</v>
      </c>
      <c r="L2643" t="n">
        <v>105</v>
      </c>
      <c r="M2643" t="n">
        <v>0.27</v>
      </c>
      <c r="N2643" t="n">
        <v>16.2</v>
      </c>
      <c r="O2643" t="s">
        <v>379</v>
      </c>
      <c r="P2643" t="s">
        <v>270</v>
      </c>
      <c r="Q2643" t="s">
        <v>237</v>
      </c>
      <c r="R2643" t="s">
        <v>231</v>
      </c>
      <c r="S2643" t="s">
        <v>232</v>
      </c>
    </row>
    <row r="2644" spans="1:19">
      <c r="A2644" s="1" t="n">
        <v>39507</v>
      </c>
      <c r="B2644" t="s">
        <v>379</v>
      </c>
      <c r="C2644" t="n">
        <v>12</v>
      </c>
      <c r="D2644" t="s">
        <v>228</v>
      </c>
      <c r="E2644" t="s">
        <v>36</v>
      </c>
      <c r="F2644" t="s">
        <v>229</v>
      </c>
      <c r="G2644" t="s">
        <v>230</v>
      </c>
      <c r="H2644" t="s">
        <v>231</v>
      </c>
      <c r="I2644" t="s">
        <v>232</v>
      </c>
      <c r="J2644" t="s">
        <v>417</v>
      </c>
      <c r="K2644" t="s">
        <v>418</v>
      </c>
      <c r="L2644" t="n">
        <v>673</v>
      </c>
      <c r="M2644" t="n">
        <v>0.14</v>
      </c>
      <c r="N2644" t="n">
        <v>36.4</v>
      </c>
      <c r="O2644" t="s">
        <v>379</v>
      </c>
      <c r="P2644" t="s">
        <v>270</v>
      </c>
      <c r="Q2644" t="s">
        <v>237</v>
      </c>
      <c r="R2644" t="s">
        <v>231</v>
      </c>
      <c r="S2644" t="s">
        <v>232</v>
      </c>
    </row>
    <row r="2645" spans="1:19">
      <c r="A2645" s="1" t="n">
        <v>39507</v>
      </c>
      <c r="B2645" t="s">
        <v>379</v>
      </c>
      <c r="C2645" t="n">
        <v>13</v>
      </c>
      <c r="D2645" t="s">
        <v>228</v>
      </c>
      <c r="E2645" t="s">
        <v>36</v>
      </c>
      <c r="F2645" t="s">
        <v>229</v>
      </c>
      <c r="G2645" t="s">
        <v>230</v>
      </c>
      <c r="H2645" t="s">
        <v>231</v>
      </c>
      <c r="I2645" t="s">
        <v>232</v>
      </c>
      <c r="J2645" t="s">
        <v>385</v>
      </c>
      <c r="K2645" t="s">
        <v>338</v>
      </c>
      <c r="L2645" t="n">
        <v>364</v>
      </c>
      <c r="M2645" t="n">
        <v>0.19</v>
      </c>
      <c r="N2645" t="n">
        <v>39.7</v>
      </c>
      <c r="O2645" t="s">
        <v>379</v>
      </c>
      <c r="P2645" t="s">
        <v>270</v>
      </c>
      <c r="Q2645" t="s">
        <v>237</v>
      </c>
      <c r="R2645" t="s">
        <v>231</v>
      </c>
      <c r="S2645" t="s">
        <v>232</v>
      </c>
    </row>
    <row r="2646" spans="1:19">
      <c r="A2646" s="1" t="n">
        <v>39507</v>
      </c>
      <c r="B2646" t="s">
        <v>379</v>
      </c>
      <c r="C2646" t="n">
        <v>14</v>
      </c>
      <c r="D2646" t="s">
        <v>228</v>
      </c>
      <c r="E2646" t="s">
        <v>36</v>
      </c>
      <c r="F2646" t="s">
        <v>229</v>
      </c>
      <c r="G2646" t="s">
        <v>230</v>
      </c>
      <c r="H2646" t="s">
        <v>231</v>
      </c>
      <c r="I2646" t="s">
        <v>232</v>
      </c>
      <c r="J2646" t="s">
        <v>279</v>
      </c>
      <c r="K2646" t="s">
        <v>280</v>
      </c>
      <c r="L2646" t="n">
        <v>104</v>
      </c>
      <c r="M2646" t="n">
        <v>2.78</v>
      </c>
      <c r="N2646" t="n">
        <v>28.5</v>
      </c>
      <c r="O2646" t="s">
        <v>379</v>
      </c>
      <c r="P2646" t="s">
        <v>270</v>
      </c>
      <c r="Q2646" t="s">
        <v>237</v>
      </c>
      <c r="R2646" t="s">
        <v>231</v>
      </c>
      <c r="S2646" t="s">
        <v>232</v>
      </c>
    </row>
    <row r="2647" spans="1:19">
      <c r="A2647" s="1" t="n">
        <v>39507</v>
      </c>
      <c r="B2647" t="s">
        <v>379</v>
      </c>
      <c r="C2647" t="n">
        <v>15</v>
      </c>
      <c r="D2647" t="s">
        <v>228</v>
      </c>
      <c r="E2647" t="s">
        <v>36</v>
      </c>
      <c r="F2647" t="s">
        <v>229</v>
      </c>
      <c r="G2647" t="s">
        <v>230</v>
      </c>
      <c r="H2647" t="s">
        <v>231</v>
      </c>
      <c r="I2647" t="s">
        <v>232</v>
      </c>
      <c r="J2647" t="s">
        <v>279</v>
      </c>
      <c r="K2647" t="s">
        <v>280</v>
      </c>
      <c r="L2647" t="n">
        <v>604</v>
      </c>
      <c r="M2647" t="n">
        <v>1.13</v>
      </c>
      <c r="N2647" t="n">
        <v>38</v>
      </c>
      <c r="O2647" t="s">
        <v>379</v>
      </c>
      <c r="P2647" t="s">
        <v>270</v>
      </c>
      <c r="Q2647" t="s">
        <v>237</v>
      </c>
      <c r="R2647" t="s">
        <v>231</v>
      </c>
      <c r="S2647" t="s">
        <v>232</v>
      </c>
    </row>
    <row r="2648" spans="1:19">
      <c r="A2648" s="1" t="n">
        <v>39538</v>
      </c>
      <c r="B2648" t="s">
        <v>376</v>
      </c>
      <c r="C2648" t="n">
        <v>170</v>
      </c>
      <c r="D2648" t="s">
        <v>228</v>
      </c>
      <c r="E2648" t="s">
        <v>36</v>
      </c>
      <c r="F2648" t="s">
        <v>229</v>
      </c>
      <c r="G2648" t="s">
        <v>230</v>
      </c>
      <c r="H2648" t="s">
        <v>231</v>
      </c>
      <c r="I2648" t="s">
        <v>232</v>
      </c>
      <c r="J2648" t="s">
        <v>267</v>
      </c>
      <c r="K2648" t="s">
        <v>268</v>
      </c>
      <c r="L2648" t="n">
        <v>113</v>
      </c>
      <c r="M2648" t="n">
        <v>0.26</v>
      </c>
      <c r="N2648" t="n">
        <v>24.9</v>
      </c>
      <c r="O2648" t="s">
        <v>376</v>
      </c>
      <c r="P2648" t="s">
        <v>419</v>
      </c>
      <c r="Q2648" t="s">
        <v>237</v>
      </c>
      <c r="R2648" t="s">
        <v>231</v>
      </c>
      <c r="S2648" t="s">
        <v>232</v>
      </c>
    </row>
    <row r="2649" spans="1:19">
      <c r="A2649" s="1" t="n">
        <v>39538</v>
      </c>
      <c r="B2649" t="s">
        <v>376</v>
      </c>
      <c r="C2649" t="n">
        <v>171</v>
      </c>
      <c r="D2649" t="s">
        <v>228</v>
      </c>
      <c r="E2649" t="s">
        <v>36</v>
      </c>
      <c r="F2649" t="s">
        <v>229</v>
      </c>
      <c r="G2649" t="s">
        <v>230</v>
      </c>
      <c r="H2649" t="s">
        <v>231</v>
      </c>
      <c r="I2649" t="s">
        <v>232</v>
      </c>
      <c r="J2649" t="s">
        <v>267</v>
      </c>
      <c r="K2649" t="s">
        <v>268</v>
      </c>
      <c r="L2649" t="n">
        <v>259</v>
      </c>
      <c r="M2649" t="n">
        <v>0.06</v>
      </c>
      <c r="N2649" t="n">
        <v>39.5</v>
      </c>
      <c r="O2649" t="s">
        <v>376</v>
      </c>
      <c r="P2649" t="s">
        <v>419</v>
      </c>
      <c r="Q2649" t="s">
        <v>237</v>
      </c>
      <c r="R2649" t="s">
        <v>231</v>
      </c>
      <c r="S2649" t="s">
        <v>232</v>
      </c>
    </row>
    <row r="2650" spans="1:19">
      <c r="A2650" s="1" t="n">
        <v>39538</v>
      </c>
      <c r="B2650" t="s">
        <v>376</v>
      </c>
      <c r="C2650" t="n">
        <v>224</v>
      </c>
      <c r="D2650" t="s">
        <v>228</v>
      </c>
      <c r="E2650" t="s">
        <v>36</v>
      </c>
      <c r="F2650" t="s">
        <v>229</v>
      </c>
      <c r="G2650" t="s">
        <v>230</v>
      </c>
      <c r="H2650" t="s">
        <v>231</v>
      </c>
      <c r="I2650" t="s">
        <v>232</v>
      </c>
      <c r="J2650" t="s">
        <v>354</v>
      </c>
      <c r="K2650" t="s">
        <v>348</v>
      </c>
      <c r="L2650" t="n">
        <v>209</v>
      </c>
      <c r="M2650" t="n">
        <v>0.04</v>
      </c>
      <c r="N2650" t="n">
        <v>43.1</v>
      </c>
      <c r="O2650" t="s">
        <v>376</v>
      </c>
      <c r="P2650" t="s">
        <v>419</v>
      </c>
      <c r="Q2650" t="s">
        <v>237</v>
      </c>
      <c r="R2650" t="s">
        <v>231</v>
      </c>
      <c r="S2650" t="s">
        <v>232</v>
      </c>
    </row>
    <row r="2651" spans="1:19">
      <c r="A2651" s="1" t="n">
        <v>39538</v>
      </c>
      <c r="B2651" t="s">
        <v>376</v>
      </c>
      <c r="C2651" t="n">
        <v>225</v>
      </c>
      <c r="D2651" t="s">
        <v>228</v>
      </c>
      <c r="E2651" t="s">
        <v>36</v>
      </c>
      <c r="F2651" t="s">
        <v>229</v>
      </c>
      <c r="G2651" t="s">
        <v>230</v>
      </c>
      <c r="H2651" t="s">
        <v>231</v>
      </c>
      <c r="I2651" t="s">
        <v>232</v>
      </c>
      <c r="J2651" t="s">
        <v>354</v>
      </c>
      <c r="K2651" t="s">
        <v>348</v>
      </c>
      <c r="L2651" t="n">
        <v>247</v>
      </c>
      <c r="M2651" t="n">
        <v>0.04</v>
      </c>
      <c r="N2651" t="n">
        <v>43.5</v>
      </c>
      <c r="O2651" t="s">
        <v>376</v>
      </c>
      <c r="P2651" t="s">
        <v>419</v>
      </c>
      <c r="Q2651" t="s">
        <v>237</v>
      </c>
      <c r="R2651" t="s">
        <v>231</v>
      </c>
      <c r="S2651" t="s">
        <v>232</v>
      </c>
    </row>
    <row r="2652" spans="1:19">
      <c r="A2652" s="1" t="n">
        <v>39538</v>
      </c>
      <c r="B2652" t="s">
        <v>376</v>
      </c>
      <c r="C2652" t="n">
        <v>228</v>
      </c>
      <c r="D2652" t="s">
        <v>228</v>
      </c>
      <c r="E2652" t="s">
        <v>36</v>
      </c>
      <c r="F2652" t="s">
        <v>229</v>
      </c>
      <c r="G2652" t="s">
        <v>230</v>
      </c>
      <c r="H2652" t="s">
        <v>231</v>
      </c>
      <c r="I2652" t="s">
        <v>232</v>
      </c>
      <c r="J2652" t="s">
        <v>318</v>
      </c>
      <c r="K2652" t="s">
        <v>319</v>
      </c>
      <c r="L2652" t="n">
        <v>199</v>
      </c>
      <c r="M2652" t="n">
        <v>0.67</v>
      </c>
      <c r="N2652" t="n">
        <v>36.2</v>
      </c>
      <c r="O2652" t="s">
        <v>376</v>
      </c>
      <c r="P2652" t="s">
        <v>419</v>
      </c>
      <c r="Q2652" t="s">
        <v>237</v>
      </c>
      <c r="R2652" t="s">
        <v>231</v>
      </c>
      <c r="S2652" t="s">
        <v>232</v>
      </c>
    </row>
    <row r="2653" spans="1:19">
      <c r="A2653" s="1" t="n">
        <v>39538</v>
      </c>
      <c r="B2653" t="s">
        <v>376</v>
      </c>
      <c r="C2653" t="n">
        <v>229</v>
      </c>
      <c r="D2653" t="s">
        <v>228</v>
      </c>
      <c r="E2653" t="s">
        <v>36</v>
      </c>
      <c r="F2653" t="s">
        <v>229</v>
      </c>
      <c r="G2653" t="s">
        <v>230</v>
      </c>
      <c r="H2653" t="s">
        <v>231</v>
      </c>
      <c r="I2653" t="s">
        <v>232</v>
      </c>
      <c r="J2653" t="s">
        <v>318</v>
      </c>
      <c r="K2653" t="s">
        <v>319</v>
      </c>
      <c r="L2653" t="n">
        <v>378</v>
      </c>
      <c r="M2653" t="n">
        <v>0.08</v>
      </c>
      <c r="N2653" t="n">
        <v>35.8</v>
      </c>
      <c r="O2653" t="s">
        <v>376</v>
      </c>
      <c r="P2653" t="s">
        <v>419</v>
      </c>
      <c r="Q2653" t="s">
        <v>237</v>
      </c>
      <c r="R2653" t="s">
        <v>231</v>
      </c>
      <c r="S2653" t="s">
        <v>232</v>
      </c>
    </row>
    <row r="2654" spans="1:19">
      <c r="A2654" s="1" t="n">
        <v>39538</v>
      </c>
      <c r="B2654" t="s">
        <v>376</v>
      </c>
      <c r="C2654" t="n">
        <v>230</v>
      </c>
      <c r="D2654" t="s">
        <v>228</v>
      </c>
      <c r="E2654" t="s">
        <v>36</v>
      </c>
      <c r="F2654" t="s">
        <v>229</v>
      </c>
      <c r="G2654" t="s">
        <v>230</v>
      </c>
      <c r="H2654" t="s">
        <v>231</v>
      </c>
      <c r="I2654" t="s">
        <v>232</v>
      </c>
      <c r="J2654" t="s">
        <v>318</v>
      </c>
      <c r="K2654" t="s">
        <v>319</v>
      </c>
      <c r="L2654" t="n">
        <v>446</v>
      </c>
      <c r="M2654" t="n">
        <v>0.08</v>
      </c>
      <c r="N2654" t="n">
        <v>35.9</v>
      </c>
      <c r="O2654" t="s">
        <v>376</v>
      </c>
      <c r="P2654" t="s">
        <v>419</v>
      </c>
      <c r="Q2654" t="s">
        <v>237</v>
      </c>
      <c r="R2654" t="s">
        <v>231</v>
      </c>
      <c r="S2654" t="s">
        <v>232</v>
      </c>
    </row>
    <row r="2655" spans="1:19">
      <c r="A2655" s="1" t="n">
        <v>39538</v>
      </c>
      <c r="B2655" t="s">
        <v>408</v>
      </c>
      <c r="C2655" t="n">
        <v>1</v>
      </c>
      <c r="D2655" t="s">
        <v>409</v>
      </c>
      <c r="E2655" t="s">
        <v>410</v>
      </c>
      <c r="F2655" t="s">
        <v>307</v>
      </c>
      <c r="G2655" t="s">
        <v>308</v>
      </c>
      <c r="H2655" t="s">
        <v>231</v>
      </c>
      <c r="I2655" t="s">
        <v>232</v>
      </c>
      <c r="J2655" t="s">
        <v>240</v>
      </c>
      <c r="K2655" t="s">
        <v>241</v>
      </c>
      <c r="L2655" t="n">
        <v>21</v>
      </c>
      <c r="M2655" t="n">
        <v>0</v>
      </c>
      <c r="N2655" t="n">
        <v>0</v>
      </c>
    </row>
    <row r="2656" spans="1:19">
      <c r="A2656" s="1" t="n">
        <v>39538</v>
      </c>
      <c r="B2656" t="s">
        <v>408</v>
      </c>
      <c r="C2656" t="n">
        <v>2</v>
      </c>
      <c r="D2656" t="s">
        <v>409</v>
      </c>
      <c r="E2656" t="s">
        <v>410</v>
      </c>
      <c r="F2656" t="s">
        <v>411</v>
      </c>
      <c r="G2656" t="s">
        <v>412</v>
      </c>
      <c r="H2656" t="s">
        <v>231</v>
      </c>
      <c r="I2656" t="s">
        <v>232</v>
      </c>
      <c r="J2656" t="s">
        <v>240</v>
      </c>
      <c r="K2656" t="s">
        <v>241</v>
      </c>
      <c r="L2656" t="n">
        <v>13</v>
      </c>
      <c r="M2656" t="n">
        <v>0</v>
      </c>
      <c r="N2656" t="n">
        <v>0</v>
      </c>
    </row>
    <row r="2657" spans="1:19">
      <c r="A2657" s="1" t="n">
        <v>39538</v>
      </c>
      <c r="B2657" t="s">
        <v>408</v>
      </c>
      <c r="C2657" t="n">
        <v>3</v>
      </c>
      <c r="D2657" t="s">
        <v>409</v>
      </c>
      <c r="E2657" t="s">
        <v>410</v>
      </c>
      <c r="F2657" t="s">
        <v>413</v>
      </c>
      <c r="G2657" t="s">
        <v>414</v>
      </c>
      <c r="H2657" t="s">
        <v>231</v>
      </c>
      <c r="I2657" t="s">
        <v>232</v>
      </c>
      <c r="J2657" t="s">
        <v>240</v>
      </c>
      <c r="K2657" t="s">
        <v>241</v>
      </c>
      <c r="L2657" t="n">
        <v>10</v>
      </c>
      <c r="M2657" t="n">
        <v>0</v>
      </c>
      <c r="N2657" t="n">
        <v>0</v>
      </c>
    </row>
    <row r="2658" spans="1:19">
      <c r="A2658" s="1" t="n">
        <v>39538</v>
      </c>
      <c r="B2658" t="s">
        <v>380</v>
      </c>
      <c r="C2658" t="n">
        <v>1</v>
      </c>
      <c r="D2658" t="s">
        <v>420</v>
      </c>
      <c r="E2658" t="s">
        <v>239</v>
      </c>
      <c r="F2658" t="s">
        <v>229</v>
      </c>
      <c r="G2658" t="s">
        <v>230</v>
      </c>
      <c r="H2658" t="s">
        <v>231</v>
      </c>
      <c r="I2658" t="s">
        <v>232</v>
      </c>
      <c r="J2658" t="n">
        <v>515</v>
      </c>
      <c r="K2658" t="s">
        <v>404</v>
      </c>
      <c r="L2658" t="n">
        <v>136</v>
      </c>
      <c r="M2658" t="n">
        <v>0</v>
      </c>
      <c r="N2658" t="n">
        <v>0</v>
      </c>
    </row>
    <row r="2659" spans="1:19">
      <c r="A2659" s="1" t="n">
        <v>39538</v>
      </c>
      <c r="B2659" t="s">
        <v>380</v>
      </c>
      <c r="C2659" t="n">
        <v>2</v>
      </c>
      <c r="D2659" t="s">
        <v>420</v>
      </c>
      <c r="E2659" t="s">
        <v>239</v>
      </c>
      <c r="F2659" t="s">
        <v>229</v>
      </c>
      <c r="G2659" t="s">
        <v>230</v>
      </c>
      <c r="H2659" t="s">
        <v>231</v>
      </c>
      <c r="I2659" t="s">
        <v>232</v>
      </c>
      <c r="J2659" t="n">
        <v>515</v>
      </c>
      <c r="K2659" t="s">
        <v>404</v>
      </c>
      <c r="L2659" t="n">
        <v>328</v>
      </c>
      <c r="M2659" t="n">
        <v>0</v>
      </c>
      <c r="N2659" t="n">
        <v>0</v>
      </c>
    </row>
    <row r="2660" spans="1:19">
      <c r="A2660" s="1" t="n">
        <v>39538</v>
      </c>
      <c r="B2660" t="s">
        <v>452</v>
      </c>
      <c r="C2660" t="n">
        <v>14</v>
      </c>
      <c r="D2660" t="s">
        <v>424</v>
      </c>
      <c r="E2660" t="s">
        <v>38</v>
      </c>
      <c r="F2660" t="s">
        <v>229</v>
      </c>
      <c r="G2660" t="s">
        <v>230</v>
      </c>
      <c r="H2660" t="s">
        <v>231</v>
      </c>
      <c r="I2660" t="s">
        <v>232</v>
      </c>
      <c r="J2660" t="s">
        <v>439</v>
      </c>
      <c r="K2660" t="s">
        <v>440</v>
      </c>
      <c r="L2660" t="n">
        <v>95</v>
      </c>
      <c r="M2660" t="n">
        <v>0</v>
      </c>
      <c r="N2660" t="n">
        <v>0</v>
      </c>
      <c r="O2660" t="s">
        <v>427</v>
      </c>
      <c r="P2660" t="s">
        <v>428</v>
      </c>
      <c r="Q2660" t="s">
        <v>237</v>
      </c>
      <c r="R2660" t="s">
        <v>231</v>
      </c>
      <c r="S2660" t="s">
        <v>232</v>
      </c>
    </row>
    <row r="2661" spans="1:19">
      <c r="A2661" s="1" t="n">
        <v>39538</v>
      </c>
      <c r="B2661" t="s">
        <v>379</v>
      </c>
      <c r="C2661" t="n">
        <v>7</v>
      </c>
      <c r="D2661" t="s">
        <v>228</v>
      </c>
      <c r="E2661" t="s">
        <v>36</v>
      </c>
      <c r="F2661" t="s">
        <v>229</v>
      </c>
      <c r="G2661" t="s">
        <v>230</v>
      </c>
      <c r="H2661" t="s">
        <v>231</v>
      </c>
      <c r="I2661" t="s">
        <v>232</v>
      </c>
      <c r="J2661" t="s">
        <v>277</v>
      </c>
      <c r="K2661" t="s">
        <v>278</v>
      </c>
      <c r="L2661" t="n">
        <v>192</v>
      </c>
      <c r="M2661" t="n">
        <v>0.13</v>
      </c>
      <c r="N2661" t="n">
        <v>23.2</v>
      </c>
      <c r="O2661" t="s">
        <v>379</v>
      </c>
      <c r="P2661" t="s">
        <v>270</v>
      </c>
      <c r="Q2661" t="s">
        <v>237</v>
      </c>
      <c r="R2661" t="s">
        <v>231</v>
      </c>
      <c r="S2661" t="s">
        <v>232</v>
      </c>
    </row>
    <row r="2662" spans="1:19">
      <c r="A2662" s="1" t="n">
        <v>39538</v>
      </c>
      <c r="B2662" t="s">
        <v>379</v>
      </c>
      <c r="C2662" t="n">
        <v>8</v>
      </c>
      <c r="D2662" t="s">
        <v>228</v>
      </c>
      <c r="E2662" t="s">
        <v>36</v>
      </c>
      <c r="F2662" t="s">
        <v>229</v>
      </c>
      <c r="G2662" t="s">
        <v>230</v>
      </c>
      <c r="H2662" t="s">
        <v>231</v>
      </c>
      <c r="I2662" t="s">
        <v>232</v>
      </c>
      <c r="J2662" t="s">
        <v>233</v>
      </c>
      <c r="K2662" t="s">
        <v>234</v>
      </c>
      <c r="L2662" t="n">
        <v>550</v>
      </c>
      <c r="M2662" t="n">
        <v>0.23</v>
      </c>
      <c r="N2662" t="n">
        <v>20.4</v>
      </c>
      <c r="O2662" t="s">
        <v>379</v>
      </c>
      <c r="P2662" t="s">
        <v>270</v>
      </c>
      <c r="Q2662" t="s">
        <v>237</v>
      </c>
      <c r="R2662" t="s">
        <v>231</v>
      </c>
      <c r="S2662" t="s">
        <v>232</v>
      </c>
    </row>
    <row r="2663" spans="1:19">
      <c r="A2663" s="1" t="n">
        <v>39538</v>
      </c>
      <c r="B2663" t="s">
        <v>379</v>
      </c>
      <c r="C2663" t="n">
        <v>9</v>
      </c>
      <c r="D2663" t="s">
        <v>228</v>
      </c>
      <c r="E2663" t="s">
        <v>36</v>
      </c>
      <c r="F2663" t="s">
        <v>229</v>
      </c>
      <c r="G2663" t="s">
        <v>230</v>
      </c>
      <c r="H2663" t="s">
        <v>231</v>
      </c>
      <c r="I2663" t="s">
        <v>232</v>
      </c>
      <c r="J2663" t="s">
        <v>279</v>
      </c>
      <c r="K2663" t="s">
        <v>280</v>
      </c>
      <c r="L2663" t="n">
        <v>728</v>
      </c>
      <c r="M2663" t="n">
        <v>1.1</v>
      </c>
      <c r="N2663" t="n">
        <v>39.2</v>
      </c>
      <c r="O2663" t="s">
        <v>379</v>
      </c>
      <c r="P2663" t="s">
        <v>270</v>
      </c>
      <c r="Q2663" t="s">
        <v>237</v>
      </c>
      <c r="R2663" t="s">
        <v>231</v>
      </c>
      <c r="S2663" t="s">
        <v>232</v>
      </c>
    </row>
    <row r="2664" spans="1:19">
      <c r="A2664" s="1" t="n">
        <v>39538</v>
      </c>
      <c r="B2664" t="s">
        <v>441</v>
      </c>
      <c r="C2664" t="n">
        <v>1</v>
      </c>
      <c r="D2664" t="s">
        <v>453</v>
      </c>
      <c r="E2664" t="s">
        <v>454</v>
      </c>
      <c r="F2664" t="s">
        <v>229</v>
      </c>
      <c r="G2664" t="s">
        <v>230</v>
      </c>
      <c r="H2664" t="s">
        <v>231</v>
      </c>
      <c r="I2664" t="s">
        <v>232</v>
      </c>
      <c r="J2664" t="n">
        <v>515</v>
      </c>
      <c r="K2664" t="s">
        <v>404</v>
      </c>
      <c r="L2664" t="n">
        <v>35</v>
      </c>
      <c r="M2664" t="n">
        <v>0</v>
      </c>
      <c r="N2664" t="n">
        <v>0</v>
      </c>
    </row>
    <row r="2665" spans="1:19">
      <c r="A2665" s="1" t="n">
        <v>39568</v>
      </c>
      <c r="B2665" t="s">
        <v>376</v>
      </c>
      <c r="C2665" t="n">
        <v>152</v>
      </c>
      <c r="D2665" t="s">
        <v>228</v>
      </c>
      <c r="E2665" t="s">
        <v>36</v>
      </c>
      <c r="F2665" t="s">
        <v>229</v>
      </c>
      <c r="G2665" t="s">
        <v>230</v>
      </c>
      <c r="H2665" t="s">
        <v>231</v>
      </c>
      <c r="I2665" t="s">
        <v>232</v>
      </c>
      <c r="J2665" t="s">
        <v>267</v>
      </c>
      <c r="K2665" t="s">
        <v>268</v>
      </c>
      <c r="L2665" t="n">
        <v>253</v>
      </c>
      <c r="M2665" t="n">
        <v>0.25</v>
      </c>
      <c r="N2665" t="n">
        <v>25</v>
      </c>
      <c r="O2665" t="s">
        <v>376</v>
      </c>
      <c r="P2665" t="s">
        <v>419</v>
      </c>
      <c r="Q2665" t="s">
        <v>237</v>
      </c>
      <c r="R2665" t="s">
        <v>231</v>
      </c>
      <c r="S2665" t="s">
        <v>232</v>
      </c>
    </row>
    <row r="2666" spans="1:19">
      <c r="A2666" s="1" t="n">
        <v>39568</v>
      </c>
      <c r="B2666" t="s">
        <v>376</v>
      </c>
      <c r="C2666" t="n">
        <v>197</v>
      </c>
      <c r="D2666" t="s">
        <v>228</v>
      </c>
      <c r="E2666" t="s">
        <v>36</v>
      </c>
      <c r="F2666" t="s">
        <v>229</v>
      </c>
      <c r="G2666" t="s">
        <v>230</v>
      </c>
      <c r="H2666" t="s">
        <v>231</v>
      </c>
      <c r="I2666" t="s">
        <v>232</v>
      </c>
      <c r="J2666" t="s">
        <v>354</v>
      </c>
      <c r="K2666" t="s">
        <v>348</v>
      </c>
      <c r="L2666" t="n">
        <v>147</v>
      </c>
      <c r="M2666" t="n">
        <v>0.04</v>
      </c>
      <c r="N2666" t="n">
        <v>42.8</v>
      </c>
      <c r="O2666" t="s">
        <v>376</v>
      </c>
      <c r="P2666" t="s">
        <v>419</v>
      </c>
      <c r="Q2666" t="s">
        <v>237</v>
      </c>
      <c r="R2666" t="s">
        <v>231</v>
      </c>
      <c r="S2666" t="s">
        <v>232</v>
      </c>
    </row>
    <row r="2667" spans="1:19">
      <c r="A2667" s="1" t="n">
        <v>39568</v>
      </c>
      <c r="B2667" t="s">
        <v>376</v>
      </c>
      <c r="C2667" t="n">
        <v>199</v>
      </c>
      <c r="D2667" t="s">
        <v>228</v>
      </c>
      <c r="E2667" t="s">
        <v>36</v>
      </c>
      <c r="F2667" t="s">
        <v>229</v>
      </c>
      <c r="G2667" t="s">
        <v>230</v>
      </c>
      <c r="H2667" t="s">
        <v>231</v>
      </c>
      <c r="I2667" t="s">
        <v>232</v>
      </c>
      <c r="J2667" t="s">
        <v>318</v>
      </c>
      <c r="K2667" t="s">
        <v>319</v>
      </c>
      <c r="L2667" t="n">
        <v>307</v>
      </c>
      <c r="M2667" t="n">
        <v>0.08</v>
      </c>
      <c r="N2667" t="n">
        <v>35.6</v>
      </c>
      <c r="O2667" t="s">
        <v>376</v>
      </c>
      <c r="P2667" t="s">
        <v>419</v>
      </c>
      <c r="Q2667" t="s">
        <v>237</v>
      </c>
      <c r="R2667" t="s">
        <v>231</v>
      </c>
      <c r="S2667" t="s">
        <v>232</v>
      </c>
    </row>
    <row r="2668" spans="1:19">
      <c r="A2668" s="1" t="n">
        <v>39568</v>
      </c>
      <c r="B2668" t="s">
        <v>408</v>
      </c>
      <c r="C2668" t="n">
        <v>1</v>
      </c>
      <c r="D2668" t="s">
        <v>409</v>
      </c>
      <c r="E2668" t="s">
        <v>410</v>
      </c>
      <c r="F2668" t="s">
        <v>307</v>
      </c>
      <c r="G2668" t="s">
        <v>308</v>
      </c>
      <c r="H2668" t="s">
        <v>231</v>
      </c>
      <c r="I2668" t="s">
        <v>232</v>
      </c>
      <c r="J2668" t="s">
        <v>240</v>
      </c>
      <c r="K2668" t="s">
        <v>241</v>
      </c>
      <c r="L2668" t="n">
        <v>21</v>
      </c>
      <c r="M2668" t="n">
        <v>0</v>
      </c>
      <c r="N2668" t="n">
        <v>0</v>
      </c>
    </row>
    <row r="2669" spans="1:19">
      <c r="A2669" s="1" t="n">
        <v>39568</v>
      </c>
      <c r="B2669" t="s">
        <v>408</v>
      </c>
      <c r="C2669" t="n">
        <v>2</v>
      </c>
      <c r="D2669" t="s">
        <v>409</v>
      </c>
      <c r="E2669" t="s">
        <v>410</v>
      </c>
      <c r="F2669" t="s">
        <v>411</v>
      </c>
      <c r="G2669" t="s">
        <v>412</v>
      </c>
      <c r="H2669" t="s">
        <v>231</v>
      </c>
      <c r="I2669" t="s">
        <v>232</v>
      </c>
      <c r="J2669" t="s">
        <v>240</v>
      </c>
      <c r="K2669" t="s">
        <v>241</v>
      </c>
      <c r="L2669" t="n">
        <v>14</v>
      </c>
      <c r="M2669" t="n">
        <v>0</v>
      </c>
      <c r="N2669" t="n">
        <v>0</v>
      </c>
    </row>
    <row r="2670" spans="1:19">
      <c r="A2670" s="1" t="n">
        <v>39568</v>
      </c>
      <c r="B2670" t="s">
        <v>408</v>
      </c>
      <c r="C2670" t="n">
        <v>3</v>
      </c>
      <c r="D2670" t="s">
        <v>409</v>
      </c>
      <c r="E2670" t="s">
        <v>410</v>
      </c>
      <c r="F2670" t="s">
        <v>413</v>
      </c>
      <c r="G2670" t="s">
        <v>414</v>
      </c>
      <c r="H2670" t="s">
        <v>231</v>
      </c>
      <c r="I2670" t="s">
        <v>232</v>
      </c>
      <c r="J2670" t="s">
        <v>240</v>
      </c>
      <c r="K2670" t="s">
        <v>241</v>
      </c>
      <c r="L2670" t="n">
        <v>11</v>
      </c>
      <c r="M2670" t="n">
        <v>0</v>
      </c>
      <c r="N2670" t="n">
        <v>0</v>
      </c>
    </row>
    <row r="2671" spans="1:19">
      <c r="A2671" s="1" t="n">
        <v>39568</v>
      </c>
      <c r="B2671" t="s">
        <v>380</v>
      </c>
      <c r="C2671" t="n">
        <v>1</v>
      </c>
      <c r="D2671" t="s">
        <v>420</v>
      </c>
      <c r="E2671" t="s">
        <v>239</v>
      </c>
      <c r="F2671" t="s">
        <v>229</v>
      </c>
      <c r="G2671" t="s">
        <v>230</v>
      </c>
      <c r="H2671" t="s">
        <v>231</v>
      </c>
      <c r="I2671" t="s">
        <v>232</v>
      </c>
      <c r="J2671" t="n">
        <v>515</v>
      </c>
      <c r="K2671" t="s">
        <v>404</v>
      </c>
      <c r="L2671" t="n">
        <v>312</v>
      </c>
      <c r="M2671" t="n">
        <v>0</v>
      </c>
      <c r="N2671" t="n">
        <v>0</v>
      </c>
    </row>
    <row r="2672" spans="1:19">
      <c r="A2672" s="1" t="n">
        <v>39568</v>
      </c>
      <c r="B2672" t="s">
        <v>379</v>
      </c>
      <c r="C2672" t="n">
        <v>5</v>
      </c>
      <c r="D2672" t="s">
        <v>420</v>
      </c>
      <c r="E2672" t="s">
        <v>239</v>
      </c>
      <c r="F2672" t="s">
        <v>229</v>
      </c>
      <c r="G2672" t="s">
        <v>230</v>
      </c>
      <c r="H2672" t="s">
        <v>231</v>
      </c>
      <c r="I2672" t="s">
        <v>232</v>
      </c>
      <c r="J2672" t="n">
        <v>515</v>
      </c>
      <c r="K2672" t="s">
        <v>404</v>
      </c>
      <c r="L2672" t="n">
        <v>154</v>
      </c>
      <c r="M2672" t="n">
        <v>0</v>
      </c>
      <c r="N2672" t="n">
        <v>0</v>
      </c>
    </row>
    <row r="2673" spans="1:19">
      <c r="A2673" s="1" t="n">
        <v>39568</v>
      </c>
      <c r="B2673" t="s">
        <v>379</v>
      </c>
      <c r="C2673" t="n">
        <v>10</v>
      </c>
      <c r="D2673" t="s">
        <v>228</v>
      </c>
      <c r="E2673" t="s">
        <v>36</v>
      </c>
      <c r="F2673" t="s">
        <v>229</v>
      </c>
      <c r="G2673" t="s">
        <v>230</v>
      </c>
      <c r="H2673" t="s">
        <v>231</v>
      </c>
      <c r="I2673" t="s">
        <v>232</v>
      </c>
      <c r="J2673" t="s">
        <v>277</v>
      </c>
      <c r="K2673" t="s">
        <v>278</v>
      </c>
      <c r="L2673" t="n">
        <v>482</v>
      </c>
      <c r="M2673" t="n">
        <v>0.03</v>
      </c>
      <c r="N2673" t="n">
        <v>23.2</v>
      </c>
      <c r="O2673" t="s">
        <v>379</v>
      </c>
      <c r="P2673" t="s">
        <v>270</v>
      </c>
      <c r="Q2673" t="s">
        <v>237</v>
      </c>
      <c r="R2673" t="s">
        <v>231</v>
      </c>
      <c r="S2673" t="s">
        <v>232</v>
      </c>
    </row>
    <row r="2674" spans="1:19">
      <c r="A2674" s="1" t="n">
        <v>39568</v>
      </c>
      <c r="B2674" t="s">
        <v>379</v>
      </c>
      <c r="C2674" t="n">
        <v>11</v>
      </c>
      <c r="D2674" t="s">
        <v>228</v>
      </c>
      <c r="E2674" t="s">
        <v>36</v>
      </c>
      <c r="F2674" t="s">
        <v>229</v>
      </c>
      <c r="G2674" t="s">
        <v>230</v>
      </c>
      <c r="H2674" t="s">
        <v>231</v>
      </c>
      <c r="I2674" t="s">
        <v>232</v>
      </c>
      <c r="J2674" t="s">
        <v>385</v>
      </c>
      <c r="K2674" t="s">
        <v>338</v>
      </c>
      <c r="L2674" t="n">
        <v>2</v>
      </c>
      <c r="M2674" t="n">
        <v>0.25</v>
      </c>
      <c r="N2674" t="n">
        <v>32.5</v>
      </c>
      <c r="O2674" t="s">
        <v>379</v>
      </c>
      <c r="P2674" t="s">
        <v>270</v>
      </c>
      <c r="Q2674" t="s">
        <v>237</v>
      </c>
      <c r="R2674" t="s">
        <v>231</v>
      </c>
      <c r="S2674" t="s">
        <v>232</v>
      </c>
    </row>
    <row r="2675" spans="1:19">
      <c r="A2675" s="1" t="n">
        <v>39568</v>
      </c>
      <c r="B2675" t="s">
        <v>379</v>
      </c>
      <c r="C2675" t="n">
        <v>12</v>
      </c>
      <c r="D2675" t="s">
        <v>228</v>
      </c>
      <c r="E2675" t="s">
        <v>36</v>
      </c>
      <c r="F2675" t="s">
        <v>229</v>
      </c>
      <c r="G2675" t="s">
        <v>230</v>
      </c>
      <c r="H2675" t="s">
        <v>231</v>
      </c>
      <c r="I2675" t="s">
        <v>232</v>
      </c>
      <c r="J2675" t="s">
        <v>385</v>
      </c>
      <c r="K2675" t="s">
        <v>338</v>
      </c>
      <c r="L2675" t="n">
        <v>299</v>
      </c>
      <c r="M2675" t="n">
        <v>0.18</v>
      </c>
      <c r="N2675" t="n">
        <v>39.5</v>
      </c>
      <c r="O2675" t="s">
        <v>379</v>
      </c>
      <c r="P2675" t="s">
        <v>270</v>
      </c>
      <c r="Q2675" t="s">
        <v>237</v>
      </c>
      <c r="R2675" t="s">
        <v>231</v>
      </c>
      <c r="S2675" t="s">
        <v>232</v>
      </c>
    </row>
    <row r="2676" spans="1:19">
      <c r="A2676" s="1" t="n">
        <v>39568</v>
      </c>
      <c r="B2676" t="s">
        <v>379</v>
      </c>
      <c r="C2676" t="n">
        <v>13</v>
      </c>
      <c r="D2676" t="s">
        <v>228</v>
      </c>
      <c r="E2676" t="s">
        <v>36</v>
      </c>
      <c r="F2676" t="s">
        <v>229</v>
      </c>
      <c r="G2676" t="s">
        <v>230</v>
      </c>
      <c r="H2676" t="s">
        <v>231</v>
      </c>
      <c r="I2676" t="s">
        <v>232</v>
      </c>
      <c r="J2676" t="s">
        <v>279</v>
      </c>
      <c r="K2676" t="s">
        <v>280</v>
      </c>
      <c r="L2676" t="n">
        <v>446</v>
      </c>
      <c r="M2676" t="n">
        <v>1.09</v>
      </c>
      <c r="N2676" t="n">
        <v>38.8</v>
      </c>
      <c r="O2676" t="s">
        <v>379</v>
      </c>
      <c r="P2676" t="s">
        <v>270</v>
      </c>
      <c r="Q2676" t="s">
        <v>237</v>
      </c>
      <c r="R2676" t="s">
        <v>231</v>
      </c>
      <c r="S2676" t="s">
        <v>232</v>
      </c>
    </row>
    <row r="2677" spans="1:19">
      <c r="A2677" s="1" t="n">
        <v>39599</v>
      </c>
      <c r="B2677" t="s">
        <v>376</v>
      </c>
      <c r="C2677" t="n">
        <v>202</v>
      </c>
      <c r="D2677" t="s">
        <v>228</v>
      </c>
      <c r="E2677" t="s">
        <v>36</v>
      </c>
      <c r="F2677" t="s">
        <v>229</v>
      </c>
      <c r="G2677" t="s">
        <v>230</v>
      </c>
      <c r="H2677" t="s">
        <v>231</v>
      </c>
      <c r="I2677" t="s">
        <v>232</v>
      </c>
      <c r="J2677" t="s">
        <v>354</v>
      </c>
      <c r="K2677" t="s">
        <v>348</v>
      </c>
      <c r="L2677" t="n">
        <v>248</v>
      </c>
      <c r="M2677" t="n">
        <v>0.04</v>
      </c>
      <c r="N2677" t="n">
        <v>43.3</v>
      </c>
      <c r="O2677" t="s">
        <v>376</v>
      </c>
      <c r="P2677" t="s">
        <v>419</v>
      </c>
      <c r="Q2677" t="s">
        <v>237</v>
      </c>
      <c r="R2677" t="s">
        <v>231</v>
      </c>
      <c r="S2677" t="s">
        <v>232</v>
      </c>
    </row>
    <row r="2678" spans="1:19">
      <c r="A2678" s="1" t="n">
        <v>39599</v>
      </c>
      <c r="B2678" t="s">
        <v>376</v>
      </c>
      <c r="C2678" t="n">
        <v>204</v>
      </c>
      <c r="D2678" t="s">
        <v>228</v>
      </c>
      <c r="E2678" t="s">
        <v>36</v>
      </c>
      <c r="F2678" t="s">
        <v>229</v>
      </c>
      <c r="G2678" t="s">
        <v>230</v>
      </c>
      <c r="H2678" t="s">
        <v>231</v>
      </c>
      <c r="I2678" t="s">
        <v>232</v>
      </c>
      <c r="J2678" t="s">
        <v>318</v>
      </c>
      <c r="K2678" t="s">
        <v>319</v>
      </c>
      <c r="L2678" t="n">
        <v>441</v>
      </c>
      <c r="M2678" t="n">
        <v>0.08</v>
      </c>
      <c r="N2678" t="n">
        <v>36</v>
      </c>
      <c r="O2678" t="s">
        <v>376</v>
      </c>
      <c r="P2678" t="s">
        <v>419</v>
      </c>
      <c r="Q2678" t="s">
        <v>237</v>
      </c>
      <c r="R2678" t="s">
        <v>231</v>
      </c>
      <c r="S2678" t="s">
        <v>232</v>
      </c>
    </row>
    <row r="2679" spans="1:19">
      <c r="A2679" s="1" t="n">
        <v>39599</v>
      </c>
      <c r="B2679" t="s">
        <v>408</v>
      </c>
      <c r="C2679" t="n">
        <v>1</v>
      </c>
      <c r="D2679" t="s">
        <v>409</v>
      </c>
      <c r="E2679" t="s">
        <v>410</v>
      </c>
      <c r="F2679" t="s">
        <v>307</v>
      </c>
      <c r="G2679" t="s">
        <v>308</v>
      </c>
      <c r="H2679" t="s">
        <v>231</v>
      </c>
      <c r="I2679" t="s">
        <v>232</v>
      </c>
      <c r="J2679" t="s">
        <v>400</v>
      </c>
      <c r="K2679" t="s">
        <v>401</v>
      </c>
      <c r="L2679" t="n">
        <v>20</v>
      </c>
      <c r="M2679" t="n">
        <v>0</v>
      </c>
      <c r="N2679" t="n">
        <v>0</v>
      </c>
    </row>
    <row r="2680" spans="1:19">
      <c r="A2680" s="1" t="n">
        <v>39599</v>
      </c>
      <c r="B2680" t="s">
        <v>408</v>
      </c>
      <c r="C2680" t="n">
        <v>2</v>
      </c>
      <c r="D2680" t="s">
        <v>409</v>
      </c>
      <c r="E2680" t="s">
        <v>410</v>
      </c>
      <c r="F2680" t="s">
        <v>411</v>
      </c>
      <c r="G2680" t="s">
        <v>412</v>
      </c>
      <c r="H2680" t="s">
        <v>231</v>
      </c>
      <c r="I2680" t="s">
        <v>232</v>
      </c>
      <c r="J2680" t="s">
        <v>400</v>
      </c>
      <c r="K2680" t="s">
        <v>401</v>
      </c>
      <c r="L2680" t="n">
        <v>14</v>
      </c>
      <c r="M2680" t="n">
        <v>0</v>
      </c>
      <c r="N2680" t="n">
        <v>0</v>
      </c>
    </row>
    <row r="2681" spans="1:19">
      <c r="A2681" s="1" t="n">
        <v>39599</v>
      </c>
      <c r="B2681" t="s">
        <v>408</v>
      </c>
      <c r="C2681" t="n">
        <v>3</v>
      </c>
      <c r="D2681" t="s">
        <v>409</v>
      </c>
      <c r="E2681" t="s">
        <v>410</v>
      </c>
      <c r="F2681" t="s">
        <v>413</v>
      </c>
      <c r="G2681" t="s">
        <v>414</v>
      </c>
      <c r="H2681" t="s">
        <v>231</v>
      </c>
      <c r="I2681" t="s">
        <v>232</v>
      </c>
      <c r="J2681" t="s">
        <v>400</v>
      </c>
      <c r="K2681" t="s">
        <v>401</v>
      </c>
      <c r="L2681" t="n">
        <v>11</v>
      </c>
      <c r="M2681" t="n">
        <v>0</v>
      </c>
      <c r="N2681" t="n">
        <v>0</v>
      </c>
    </row>
    <row r="2682" spans="1:19">
      <c r="A2682" s="1" t="n">
        <v>39599</v>
      </c>
      <c r="B2682" t="s">
        <v>380</v>
      </c>
      <c r="C2682" t="n">
        <v>1</v>
      </c>
      <c r="D2682" t="s">
        <v>420</v>
      </c>
      <c r="E2682" t="s">
        <v>239</v>
      </c>
      <c r="F2682" t="s">
        <v>229</v>
      </c>
      <c r="G2682" t="s">
        <v>230</v>
      </c>
      <c r="H2682" t="s">
        <v>231</v>
      </c>
      <c r="I2682" t="s">
        <v>232</v>
      </c>
      <c r="J2682" t="n">
        <v>515</v>
      </c>
      <c r="K2682" t="s">
        <v>404</v>
      </c>
      <c r="L2682" t="n">
        <v>227</v>
      </c>
      <c r="M2682" t="n">
        <v>0</v>
      </c>
      <c r="N2682" t="n">
        <v>0</v>
      </c>
    </row>
    <row r="2683" spans="1:19">
      <c r="A2683" s="1" t="n">
        <v>39599</v>
      </c>
      <c r="B2683" t="s">
        <v>380</v>
      </c>
      <c r="C2683" t="n">
        <v>2</v>
      </c>
      <c r="D2683" t="s">
        <v>420</v>
      </c>
      <c r="E2683" t="s">
        <v>239</v>
      </c>
      <c r="F2683" t="s">
        <v>229</v>
      </c>
      <c r="G2683" t="s">
        <v>230</v>
      </c>
      <c r="H2683" t="s">
        <v>231</v>
      </c>
      <c r="I2683" t="s">
        <v>232</v>
      </c>
      <c r="J2683" t="n">
        <v>515</v>
      </c>
      <c r="K2683" t="s">
        <v>404</v>
      </c>
      <c r="L2683" t="n">
        <v>278</v>
      </c>
      <c r="M2683" t="n">
        <v>0</v>
      </c>
      <c r="N2683" t="n">
        <v>0</v>
      </c>
    </row>
    <row r="2684" spans="1:19">
      <c r="A2684" s="1" t="n">
        <v>39599</v>
      </c>
      <c r="B2684" t="s">
        <v>379</v>
      </c>
      <c r="C2684" t="n">
        <v>5</v>
      </c>
      <c r="D2684" t="s">
        <v>272</v>
      </c>
      <c r="E2684" t="s">
        <v>273</v>
      </c>
      <c r="F2684" t="s">
        <v>229</v>
      </c>
      <c r="G2684" t="s">
        <v>230</v>
      </c>
      <c r="H2684" t="s">
        <v>231</v>
      </c>
      <c r="I2684" t="s">
        <v>232</v>
      </c>
      <c r="J2684" t="s">
        <v>261</v>
      </c>
      <c r="K2684" t="s">
        <v>262</v>
      </c>
      <c r="L2684" t="n">
        <v>95</v>
      </c>
      <c r="M2684" t="n">
        <v>2.03</v>
      </c>
      <c r="N2684" t="n">
        <v>0</v>
      </c>
    </row>
    <row r="2685" spans="1:19">
      <c r="A2685" s="1" t="n">
        <v>39599</v>
      </c>
      <c r="B2685" t="s">
        <v>379</v>
      </c>
      <c r="C2685" t="n">
        <v>10</v>
      </c>
      <c r="D2685" t="s">
        <v>228</v>
      </c>
      <c r="E2685" t="s">
        <v>36</v>
      </c>
      <c r="F2685" t="s">
        <v>229</v>
      </c>
      <c r="G2685" t="s">
        <v>230</v>
      </c>
      <c r="H2685" t="s">
        <v>231</v>
      </c>
      <c r="I2685" t="s">
        <v>232</v>
      </c>
      <c r="J2685" t="s">
        <v>233</v>
      </c>
      <c r="K2685" t="s">
        <v>234</v>
      </c>
      <c r="L2685" t="n">
        <v>539</v>
      </c>
      <c r="M2685" t="n">
        <v>0.24</v>
      </c>
      <c r="N2685" t="n">
        <v>20</v>
      </c>
      <c r="O2685" t="s">
        <v>379</v>
      </c>
      <c r="P2685" t="s">
        <v>270</v>
      </c>
      <c r="Q2685" t="s">
        <v>237</v>
      </c>
      <c r="R2685" t="s">
        <v>231</v>
      </c>
      <c r="S2685" t="s">
        <v>232</v>
      </c>
    </row>
    <row r="2686" spans="1:19">
      <c r="A2686" s="1" t="n">
        <v>39599</v>
      </c>
      <c r="B2686" t="s">
        <v>379</v>
      </c>
      <c r="C2686" t="n">
        <v>11</v>
      </c>
      <c r="D2686" t="s">
        <v>228</v>
      </c>
      <c r="E2686" t="s">
        <v>36</v>
      </c>
      <c r="F2686" t="s">
        <v>229</v>
      </c>
      <c r="G2686" t="s">
        <v>230</v>
      </c>
      <c r="H2686" t="s">
        <v>231</v>
      </c>
      <c r="I2686" t="s">
        <v>232</v>
      </c>
      <c r="J2686" t="s">
        <v>244</v>
      </c>
      <c r="K2686" t="s">
        <v>304</v>
      </c>
      <c r="L2686" t="n">
        <v>367</v>
      </c>
      <c r="M2686" t="n">
        <v>1.21</v>
      </c>
      <c r="N2686" t="n">
        <v>32.7</v>
      </c>
      <c r="O2686" t="s">
        <v>379</v>
      </c>
      <c r="P2686" t="s">
        <v>270</v>
      </c>
      <c r="Q2686" t="s">
        <v>237</v>
      </c>
      <c r="R2686" t="s">
        <v>231</v>
      </c>
      <c r="S2686" t="s">
        <v>232</v>
      </c>
    </row>
    <row r="2687" spans="1:19">
      <c r="A2687" s="1" t="n">
        <v>39599</v>
      </c>
      <c r="B2687" t="s">
        <v>379</v>
      </c>
      <c r="C2687" t="n">
        <v>12</v>
      </c>
      <c r="D2687" t="s">
        <v>228</v>
      </c>
      <c r="E2687" t="s">
        <v>36</v>
      </c>
      <c r="F2687" t="s">
        <v>229</v>
      </c>
      <c r="G2687" t="s">
        <v>230</v>
      </c>
      <c r="H2687" t="s">
        <v>231</v>
      </c>
      <c r="I2687" t="s">
        <v>232</v>
      </c>
      <c r="J2687" t="s">
        <v>385</v>
      </c>
      <c r="K2687" t="s">
        <v>338</v>
      </c>
      <c r="L2687" t="n">
        <v>233</v>
      </c>
      <c r="M2687" t="n">
        <v>0.19</v>
      </c>
      <c r="N2687" t="n">
        <v>38.6</v>
      </c>
      <c r="O2687" t="s">
        <v>379</v>
      </c>
      <c r="P2687" t="s">
        <v>270</v>
      </c>
      <c r="Q2687" t="s">
        <v>237</v>
      </c>
      <c r="R2687" t="s">
        <v>231</v>
      </c>
      <c r="S2687" t="s">
        <v>232</v>
      </c>
    </row>
    <row r="2688" spans="1:19">
      <c r="A2688" s="1" t="n">
        <v>39599</v>
      </c>
      <c r="B2688" t="s">
        <v>379</v>
      </c>
      <c r="C2688" t="n">
        <v>13</v>
      </c>
      <c r="D2688" t="s">
        <v>228</v>
      </c>
      <c r="E2688" t="s">
        <v>36</v>
      </c>
      <c r="F2688" t="s">
        <v>229</v>
      </c>
      <c r="G2688" t="s">
        <v>230</v>
      </c>
      <c r="H2688" t="s">
        <v>231</v>
      </c>
      <c r="I2688" t="s">
        <v>232</v>
      </c>
      <c r="J2688" t="s">
        <v>279</v>
      </c>
      <c r="K2688" t="s">
        <v>280</v>
      </c>
      <c r="L2688" t="n">
        <v>551</v>
      </c>
      <c r="M2688" t="n">
        <v>1.12</v>
      </c>
      <c r="N2688" t="n">
        <v>39.3</v>
      </c>
      <c r="O2688" t="s">
        <v>379</v>
      </c>
      <c r="P2688" t="s">
        <v>270</v>
      </c>
      <c r="Q2688" t="s">
        <v>237</v>
      </c>
      <c r="R2688" t="s">
        <v>231</v>
      </c>
      <c r="S2688" t="s">
        <v>232</v>
      </c>
    </row>
    <row r="2689" spans="1:19">
      <c r="A2689" s="1" t="n">
        <v>39599</v>
      </c>
      <c r="B2689" t="s">
        <v>441</v>
      </c>
      <c r="C2689" t="n">
        <v>2</v>
      </c>
      <c r="D2689" t="s">
        <v>406</v>
      </c>
      <c r="E2689" t="s">
        <v>407</v>
      </c>
      <c r="F2689" t="s">
        <v>229</v>
      </c>
      <c r="G2689" t="s">
        <v>230</v>
      </c>
      <c r="H2689" t="s">
        <v>231</v>
      </c>
      <c r="I2689" t="s">
        <v>232</v>
      </c>
      <c r="J2689" t="n">
        <v>515</v>
      </c>
      <c r="K2689" t="s">
        <v>404</v>
      </c>
      <c r="L2689" t="n">
        <v>41</v>
      </c>
      <c r="M2689" t="n">
        <v>0</v>
      </c>
      <c r="N2689" t="n">
        <v>0</v>
      </c>
    </row>
    <row r="2690" spans="1:19">
      <c r="A2690" s="1" t="n">
        <v>39629</v>
      </c>
      <c r="B2690" t="s">
        <v>376</v>
      </c>
      <c r="C2690" t="n">
        <v>179</v>
      </c>
      <c r="D2690" t="s">
        <v>228</v>
      </c>
      <c r="E2690" t="s">
        <v>36</v>
      </c>
      <c r="F2690" t="s">
        <v>229</v>
      </c>
      <c r="G2690" t="s">
        <v>230</v>
      </c>
      <c r="H2690" t="s">
        <v>231</v>
      </c>
      <c r="I2690" t="s">
        <v>232</v>
      </c>
      <c r="J2690" t="s">
        <v>267</v>
      </c>
      <c r="K2690" t="s">
        <v>268</v>
      </c>
      <c r="L2690" t="n">
        <v>237</v>
      </c>
      <c r="M2690" t="n">
        <v>0.26</v>
      </c>
      <c r="N2690" t="n">
        <v>16</v>
      </c>
      <c r="O2690" t="s">
        <v>376</v>
      </c>
      <c r="P2690" t="s">
        <v>419</v>
      </c>
      <c r="Q2690" t="s">
        <v>237</v>
      </c>
      <c r="R2690" t="s">
        <v>231</v>
      </c>
      <c r="S2690" t="s">
        <v>232</v>
      </c>
    </row>
    <row r="2691" spans="1:19">
      <c r="A2691" s="1" t="n">
        <v>39629</v>
      </c>
      <c r="B2691" t="s">
        <v>376</v>
      </c>
      <c r="C2691" t="n">
        <v>180</v>
      </c>
      <c r="D2691" t="s">
        <v>228</v>
      </c>
      <c r="E2691" t="s">
        <v>36</v>
      </c>
      <c r="F2691" t="s">
        <v>229</v>
      </c>
      <c r="G2691" t="s">
        <v>230</v>
      </c>
      <c r="H2691" t="s">
        <v>231</v>
      </c>
      <c r="I2691" t="s">
        <v>232</v>
      </c>
      <c r="J2691" t="s">
        <v>267</v>
      </c>
      <c r="K2691" t="s">
        <v>268</v>
      </c>
      <c r="L2691" t="n">
        <v>250</v>
      </c>
      <c r="M2691" t="n">
        <v>0.03</v>
      </c>
      <c r="N2691" t="n">
        <v>16</v>
      </c>
      <c r="O2691" t="s">
        <v>376</v>
      </c>
      <c r="P2691" t="s">
        <v>419</v>
      </c>
      <c r="Q2691" t="s">
        <v>237</v>
      </c>
      <c r="R2691" t="s">
        <v>231</v>
      </c>
      <c r="S2691" t="s">
        <v>232</v>
      </c>
    </row>
    <row r="2692" spans="1:19">
      <c r="A2692" s="1" t="n">
        <v>39629</v>
      </c>
      <c r="B2692" t="s">
        <v>376</v>
      </c>
      <c r="C2692" t="n">
        <v>181</v>
      </c>
      <c r="D2692" t="s">
        <v>228</v>
      </c>
      <c r="E2692" t="s">
        <v>36</v>
      </c>
      <c r="F2692" t="s">
        <v>229</v>
      </c>
      <c r="G2692" t="s">
        <v>230</v>
      </c>
      <c r="H2692" t="s">
        <v>231</v>
      </c>
      <c r="I2692" t="s">
        <v>232</v>
      </c>
      <c r="J2692" t="s">
        <v>267</v>
      </c>
      <c r="K2692" t="s">
        <v>268</v>
      </c>
      <c r="L2692" t="n">
        <v>425</v>
      </c>
      <c r="M2692" t="n">
        <v>0.06</v>
      </c>
      <c r="N2692" t="n">
        <v>39.5</v>
      </c>
      <c r="O2692" t="s">
        <v>376</v>
      </c>
      <c r="P2692" t="s">
        <v>419</v>
      </c>
      <c r="Q2692" t="s">
        <v>237</v>
      </c>
      <c r="R2692" t="s">
        <v>231</v>
      </c>
      <c r="S2692" t="s">
        <v>232</v>
      </c>
    </row>
    <row r="2693" spans="1:19">
      <c r="A2693" s="1" t="n">
        <v>39629</v>
      </c>
      <c r="B2693" t="s">
        <v>376</v>
      </c>
      <c r="C2693" t="n">
        <v>233</v>
      </c>
      <c r="D2693" t="s">
        <v>228</v>
      </c>
      <c r="E2693" t="s">
        <v>36</v>
      </c>
      <c r="F2693" t="s">
        <v>229</v>
      </c>
      <c r="G2693" t="s">
        <v>230</v>
      </c>
      <c r="H2693" t="s">
        <v>231</v>
      </c>
      <c r="I2693" t="s">
        <v>232</v>
      </c>
      <c r="J2693" t="s">
        <v>354</v>
      </c>
      <c r="K2693" t="s">
        <v>348</v>
      </c>
      <c r="L2693" t="n">
        <v>194</v>
      </c>
      <c r="M2693" t="n">
        <v>0.04</v>
      </c>
      <c r="N2693" t="n">
        <v>43.2</v>
      </c>
      <c r="O2693" t="s">
        <v>376</v>
      </c>
      <c r="P2693" t="s">
        <v>419</v>
      </c>
      <c r="Q2693" t="s">
        <v>237</v>
      </c>
      <c r="R2693" t="s">
        <v>231</v>
      </c>
      <c r="S2693" t="s">
        <v>232</v>
      </c>
    </row>
    <row r="2694" spans="1:19">
      <c r="A2694" s="1" t="n">
        <v>39629</v>
      </c>
      <c r="B2694" t="s">
        <v>376</v>
      </c>
      <c r="C2694" t="n">
        <v>234</v>
      </c>
      <c r="D2694" t="s">
        <v>228</v>
      </c>
      <c r="E2694" t="s">
        <v>36</v>
      </c>
      <c r="F2694" t="s">
        <v>229</v>
      </c>
      <c r="G2694" t="s">
        <v>230</v>
      </c>
      <c r="H2694" t="s">
        <v>231</v>
      </c>
      <c r="I2694" t="s">
        <v>232</v>
      </c>
      <c r="J2694" t="s">
        <v>354</v>
      </c>
      <c r="K2694" t="s">
        <v>348</v>
      </c>
      <c r="L2694" t="n">
        <v>198</v>
      </c>
      <c r="M2694" t="n">
        <v>0.04</v>
      </c>
      <c r="N2694" t="n">
        <v>43.3</v>
      </c>
      <c r="O2694" t="s">
        <v>376</v>
      </c>
      <c r="P2694" t="s">
        <v>419</v>
      </c>
      <c r="Q2694" t="s">
        <v>237</v>
      </c>
      <c r="R2694" t="s">
        <v>231</v>
      </c>
      <c r="S2694" t="s">
        <v>232</v>
      </c>
    </row>
    <row r="2695" spans="1:19">
      <c r="A2695" s="1" t="n">
        <v>39629</v>
      </c>
      <c r="B2695" t="s">
        <v>376</v>
      </c>
      <c r="C2695" t="n">
        <v>235</v>
      </c>
      <c r="D2695" t="s">
        <v>228</v>
      </c>
      <c r="E2695" t="s">
        <v>36</v>
      </c>
      <c r="F2695" t="s">
        <v>229</v>
      </c>
      <c r="G2695" t="s">
        <v>230</v>
      </c>
      <c r="H2695" t="s">
        <v>231</v>
      </c>
      <c r="I2695" t="s">
        <v>232</v>
      </c>
      <c r="J2695" t="s">
        <v>354</v>
      </c>
      <c r="K2695" t="s">
        <v>348</v>
      </c>
      <c r="L2695" t="n">
        <v>203</v>
      </c>
      <c r="M2695" t="n">
        <v>0.04</v>
      </c>
      <c r="N2695" t="n">
        <v>43.5</v>
      </c>
      <c r="O2695" t="s">
        <v>376</v>
      </c>
      <c r="P2695" t="s">
        <v>419</v>
      </c>
      <c r="Q2695" t="s">
        <v>237</v>
      </c>
      <c r="R2695" t="s">
        <v>231</v>
      </c>
      <c r="S2695" t="s">
        <v>232</v>
      </c>
    </row>
    <row r="2696" spans="1:19">
      <c r="A2696" s="1" t="n">
        <v>39629</v>
      </c>
      <c r="B2696" t="s">
        <v>376</v>
      </c>
      <c r="C2696" t="n">
        <v>236</v>
      </c>
      <c r="D2696" t="s">
        <v>228</v>
      </c>
      <c r="E2696" t="s">
        <v>36</v>
      </c>
      <c r="F2696" t="s">
        <v>229</v>
      </c>
      <c r="G2696" t="s">
        <v>230</v>
      </c>
      <c r="H2696" t="s">
        <v>231</v>
      </c>
      <c r="I2696" t="s">
        <v>232</v>
      </c>
      <c r="J2696" t="s">
        <v>318</v>
      </c>
      <c r="K2696" t="s">
        <v>319</v>
      </c>
      <c r="L2696" t="n">
        <v>201</v>
      </c>
      <c r="M2696" t="n">
        <v>0.08</v>
      </c>
      <c r="N2696" t="n">
        <v>35.8</v>
      </c>
      <c r="O2696" t="s">
        <v>376</v>
      </c>
      <c r="P2696" t="s">
        <v>419</v>
      </c>
      <c r="Q2696" t="s">
        <v>237</v>
      </c>
      <c r="R2696" t="s">
        <v>231</v>
      </c>
      <c r="S2696" t="s">
        <v>232</v>
      </c>
    </row>
    <row r="2697" spans="1:19">
      <c r="A2697" s="1" t="n">
        <v>39629</v>
      </c>
      <c r="B2697" t="s">
        <v>376</v>
      </c>
      <c r="C2697" t="n">
        <v>237</v>
      </c>
      <c r="D2697" t="s">
        <v>228</v>
      </c>
      <c r="E2697" t="s">
        <v>36</v>
      </c>
      <c r="F2697" t="s">
        <v>229</v>
      </c>
      <c r="G2697" t="s">
        <v>230</v>
      </c>
      <c r="H2697" t="s">
        <v>231</v>
      </c>
      <c r="I2697" t="s">
        <v>232</v>
      </c>
      <c r="J2697" t="s">
        <v>318</v>
      </c>
      <c r="K2697" t="s">
        <v>319</v>
      </c>
      <c r="L2697" t="n">
        <v>235</v>
      </c>
      <c r="M2697" t="n">
        <v>0.08</v>
      </c>
      <c r="N2697" t="n">
        <v>35.5</v>
      </c>
      <c r="O2697" t="s">
        <v>376</v>
      </c>
      <c r="P2697" t="s">
        <v>419</v>
      </c>
      <c r="Q2697" t="s">
        <v>237</v>
      </c>
      <c r="R2697" t="s">
        <v>231</v>
      </c>
      <c r="S2697" t="s">
        <v>232</v>
      </c>
    </row>
    <row r="2698" spans="1:19">
      <c r="A2698" s="1" t="n">
        <v>39629</v>
      </c>
      <c r="B2698" t="s">
        <v>376</v>
      </c>
      <c r="C2698" t="n">
        <v>238</v>
      </c>
      <c r="D2698" t="s">
        <v>228</v>
      </c>
      <c r="E2698" t="s">
        <v>36</v>
      </c>
      <c r="F2698" t="s">
        <v>229</v>
      </c>
      <c r="G2698" t="s">
        <v>230</v>
      </c>
      <c r="H2698" t="s">
        <v>231</v>
      </c>
      <c r="I2698" t="s">
        <v>232</v>
      </c>
      <c r="J2698" t="s">
        <v>318</v>
      </c>
      <c r="K2698" t="s">
        <v>319</v>
      </c>
      <c r="L2698" t="n">
        <v>238</v>
      </c>
      <c r="M2698" t="n">
        <v>0.03</v>
      </c>
      <c r="N2698" t="n">
        <v>40.8</v>
      </c>
      <c r="O2698" t="s">
        <v>376</v>
      </c>
      <c r="P2698" t="s">
        <v>419</v>
      </c>
      <c r="Q2698" t="s">
        <v>237</v>
      </c>
      <c r="R2698" t="s">
        <v>231</v>
      </c>
      <c r="S2698" t="s">
        <v>232</v>
      </c>
    </row>
    <row r="2699" spans="1:19">
      <c r="A2699" s="1" t="n">
        <v>39629</v>
      </c>
      <c r="B2699" t="s">
        <v>376</v>
      </c>
      <c r="C2699" t="n">
        <v>239</v>
      </c>
      <c r="D2699" t="s">
        <v>228</v>
      </c>
      <c r="E2699" t="s">
        <v>36</v>
      </c>
      <c r="F2699" t="s">
        <v>229</v>
      </c>
      <c r="G2699" t="s">
        <v>230</v>
      </c>
      <c r="H2699" t="s">
        <v>231</v>
      </c>
      <c r="I2699" t="s">
        <v>232</v>
      </c>
      <c r="J2699" t="s">
        <v>318</v>
      </c>
      <c r="K2699" t="s">
        <v>319</v>
      </c>
      <c r="L2699" t="n">
        <v>429</v>
      </c>
      <c r="M2699" t="n">
        <v>0.03</v>
      </c>
      <c r="N2699" t="n">
        <v>40.8</v>
      </c>
      <c r="O2699" t="s">
        <v>376</v>
      </c>
      <c r="P2699" t="s">
        <v>419</v>
      </c>
      <c r="Q2699" t="s">
        <v>237</v>
      </c>
      <c r="R2699" t="s">
        <v>231</v>
      </c>
      <c r="S2699" t="s">
        <v>232</v>
      </c>
    </row>
    <row r="2700" spans="1:19">
      <c r="A2700" s="1" t="n">
        <v>39629</v>
      </c>
      <c r="B2700" t="s">
        <v>380</v>
      </c>
      <c r="C2700" t="n">
        <v>1</v>
      </c>
      <c r="D2700" t="s">
        <v>420</v>
      </c>
      <c r="E2700" t="s">
        <v>239</v>
      </c>
      <c r="F2700" t="s">
        <v>229</v>
      </c>
      <c r="G2700" t="s">
        <v>230</v>
      </c>
      <c r="H2700" t="s">
        <v>231</v>
      </c>
      <c r="I2700" t="s">
        <v>232</v>
      </c>
      <c r="J2700" t="n">
        <v>515</v>
      </c>
      <c r="K2700" t="s">
        <v>404</v>
      </c>
      <c r="L2700" t="n">
        <v>314</v>
      </c>
      <c r="M2700" t="n">
        <v>0</v>
      </c>
      <c r="N2700" t="n">
        <v>0</v>
      </c>
    </row>
    <row r="2701" spans="1:19">
      <c r="A2701" s="1" t="n">
        <v>39629</v>
      </c>
      <c r="B2701" t="s">
        <v>379</v>
      </c>
      <c r="C2701" t="n">
        <v>7</v>
      </c>
      <c r="D2701" t="s">
        <v>259</v>
      </c>
      <c r="E2701" t="s">
        <v>260</v>
      </c>
      <c r="F2701" t="s">
        <v>229</v>
      </c>
      <c r="G2701" t="s">
        <v>230</v>
      </c>
      <c r="H2701" t="s">
        <v>231</v>
      </c>
      <c r="I2701" t="s">
        <v>232</v>
      </c>
      <c r="J2701" t="s">
        <v>261</v>
      </c>
      <c r="K2701" t="s">
        <v>262</v>
      </c>
      <c r="L2701" t="n">
        <v>101</v>
      </c>
      <c r="M2701" t="n">
        <v>0.51</v>
      </c>
      <c r="N2701" t="n">
        <v>0</v>
      </c>
    </row>
    <row r="2702" spans="1:19">
      <c r="A2702" s="1" t="n">
        <v>39629</v>
      </c>
      <c r="B2702" t="s">
        <v>379</v>
      </c>
      <c r="C2702" t="n">
        <v>14</v>
      </c>
      <c r="D2702" t="s">
        <v>228</v>
      </c>
      <c r="E2702" t="s">
        <v>36</v>
      </c>
      <c r="F2702" t="s">
        <v>229</v>
      </c>
      <c r="G2702" t="s">
        <v>230</v>
      </c>
      <c r="H2702" t="s">
        <v>231</v>
      </c>
      <c r="I2702" t="s">
        <v>232</v>
      </c>
      <c r="J2702" t="s">
        <v>277</v>
      </c>
      <c r="K2702" t="s">
        <v>278</v>
      </c>
      <c r="L2702" t="n">
        <v>386</v>
      </c>
      <c r="M2702" t="n">
        <v>0.13</v>
      </c>
      <c r="N2702" t="n">
        <v>23</v>
      </c>
      <c r="O2702" t="s">
        <v>379</v>
      </c>
      <c r="P2702" t="s">
        <v>270</v>
      </c>
      <c r="Q2702" t="s">
        <v>237</v>
      </c>
      <c r="R2702" t="s">
        <v>231</v>
      </c>
      <c r="S2702" t="s">
        <v>232</v>
      </c>
    </row>
    <row r="2703" spans="1:19">
      <c r="A2703" s="1" t="n">
        <v>39629</v>
      </c>
      <c r="B2703" t="s">
        <v>379</v>
      </c>
      <c r="C2703" t="n">
        <v>15</v>
      </c>
      <c r="D2703" t="s">
        <v>228</v>
      </c>
      <c r="E2703" t="s">
        <v>36</v>
      </c>
      <c r="F2703" t="s">
        <v>229</v>
      </c>
      <c r="G2703" t="s">
        <v>230</v>
      </c>
      <c r="H2703" t="s">
        <v>231</v>
      </c>
      <c r="I2703" t="s">
        <v>232</v>
      </c>
      <c r="J2703" t="s">
        <v>233</v>
      </c>
      <c r="K2703" t="s">
        <v>234</v>
      </c>
      <c r="L2703" t="n">
        <v>526</v>
      </c>
      <c r="M2703" t="n">
        <v>0.24</v>
      </c>
      <c r="N2703" t="n">
        <v>39</v>
      </c>
      <c r="O2703" t="s">
        <v>379</v>
      </c>
      <c r="P2703" t="s">
        <v>270</v>
      </c>
      <c r="Q2703" t="s">
        <v>237</v>
      </c>
      <c r="R2703" t="s">
        <v>231</v>
      </c>
      <c r="S2703" t="s">
        <v>232</v>
      </c>
    </row>
    <row r="2704" spans="1:19">
      <c r="A2704" s="1" t="n">
        <v>39629</v>
      </c>
      <c r="B2704" t="s">
        <v>379</v>
      </c>
      <c r="C2704" t="n">
        <v>16</v>
      </c>
      <c r="D2704" t="s">
        <v>228</v>
      </c>
      <c r="E2704" t="s">
        <v>36</v>
      </c>
      <c r="F2704" t="s">
        <v>229</v>
      </c>
      <c r="G2704" t="s">
        <v>230</v>
      </c>
      <c r="H2704" t="s">
        <v>231</v>
      </c>
      <c r="I2704" t="s">
        <v>232</v>
      </c>
      <c r="J2704" t="s">
        <v>244</v>
      </c>
      <c r="K2704" t="s">
        <v>304</v>
      </c>
      <c r="L2704" t="n">
        <v>333</v>
      </c>
      <c r="M2704" t="n">
        <v>1.21</v>
      </c>
      <c r="N2704" t="n">
        <v>32.7</v>
      </c>
      <c r="O2704" t="s">
        <v>379</v>
      </c>
      <c r="P2704" t="s">
        <v>270</v>
      </c>
      <c r="Q2704" t="s">
        <v>237</v>
      </c>
      <c r="R2704" t="s">
        <v>231</v>
      </c>
      <c r="S2704" t="s">
        <v>232</v>
      </c>
    </row>
    <row r="2705" spans="1:19">
      <c r="A2705" s="1" t="n">
        <v>39629</v>
      </c>
      <c r="B2705" t="s">
        <v>379</v>
      </c>
      <c r="C2705" t="n">
        <v>17</v>
      </c>
      <c r="D2705" t="s">
        <v>228</v>
      </c>
      <c r="E2705" t="s">
        <v>36</v>
      </c>
      <c r="F2705" t="s">
        <v>229</v>
      </c>
      <c r="G2705" t="s">
        <v>230</v>
      </c>
      <c r="H2705" t="s">
        <v>231</v>
      </c>
      <c r="I2705" t="s">
        <v>232</v>
      </c>
      <c r="J2705" t="s">
        <v>385</v>
      </c>
      <c r="K2705" t="s">
        <v>338</v>
      </c>
      <c r="L2705" t="n">
        <v>235</v>
      </c>
      <c r="M2705" t="n">
        <v>0.18</v>
      </c>
      <c r="N2705" t="n">
        <v>39.3</v>
      </c>
      <c r="O2705" t="s">
        <v>379</v>
      </c>
      <c r="P2705" t="s">
        <v>270</v>
      </c>
      <c r="Q2705" t="s">
        <v>237</v>
      </c>
      <c r="R2705" t="s">
        <v>231</v>
      </c>
      <c r="S2705" t="s">
        <v>232</v>
      </c>
    </row>
    <row r="2706" spans="1:19">
      <c r="A2706" s="1" t="n">
        <v>39629</v>
      </c>
      <c r="B2706" t="s">
        <v>379</v>
      </c>
      <c r="C2706" t="n">
        <v>18</v>
      </c>
      <c r="D2706" t="s">
        <v>228</v>
      </c>
      <c r="E2706" t="s">
        <v>36</v>
      </c>
      <c r="F2706" t="s">
        <v>229</v>
      </c>
      <c r="G2706" t="s">
        <v>230</v>
      </c>
      <c r="H2706" t="s">
        <v>231</v>
      </c>
      <c r="I2706" t="s">
        <v>232</v>
      </c>
      <c r="J2706" t="s">
        <v>279</v>
      </c>
      <c r="K2706" t="s">
        <v>280</v>
      </c>
      <c r="L2706" t="n">
        <v>164</v>
      </c>
      <c r="M2706" t="n">
        <v>2.46</v>
      </c>
      <c r="N2706" t="n">
        <v>31.4</v>
      </c>
      <c r="O2706" t="s">
        <v>379</v>
      </c>
      <c r="P2706" t="s">
        <v>270</v>
      </c>
      <c r="Q2706" t="s">
        <v>237</v>
      </c>
      <c r="R2706" t="s">
        <v>231</v>
      </c>
      <c r="S2706" t="s">
        <v>232</v>
      </c>
    </row>
    <row r="2707" spans="1:19">
      <c r="A2707" s="1" t="n">
        <v>39629</v>
      </c>
      <c r="B2707" t="s">
        <v>379</v>
      </c>
      <c r="C2707" t="n">
        <v>19</v>
      </c>
      <c r="D2707" t="s">
        <v>228</v>
      </c>
      <c r="E2707" t="s">
        <v>36</v>
      </c>
      <c r="F2707" t="s">
        <v>229</v>
      </c>
      <c r="G2707" t="s">
        <v>230</v>
      </c>
      <c r="H2707" t="s">
        <v>231</v>
      </c>
      <c r="I2707" t="s">
        <v>232</v>
      </c>
      <c r="J2707" t="s">
        <v>279</v>
      </c>
      <c r="K2707" t="s">
        <v>280</v>
      </c>
      <c r="L2707" t="n">
        <v>529</v>
      </c>
      <c r="M2707" t="n">
        <v>1.15</v>
      </c>
      <c r="N2707" t="n">
        <v>38.9</v>
      </c>
      <c r="O2707" t="s">
        <v>379</v>
      </c>
      <c r="P2707" t="s">
        <v>270</v>
      </c>
      <c r="Q2707" t="s">
        <v>237</v>
      </c>
      <c r="R2707" t="s">
        <v>231</v>
      </c>
      <c r="S2707" t="s">
        <v>232</v>
      </c>
    </row>
    <row r="2708" spans="1:19">
      <c r="A2708" s="1" t="n">
        <v>39660</v>
      </c>
      <c r="B2708" t="s">
        <v>376</v>
      </c>
      <c r="C2708" t="n">
        <v>173</v>
      </c>
      <c r="D2708" t="s">
        <v>228</v>
      </c>
      <c r="E2708" t="s">
        <v>36</v>
      </c>
      <c r="F2708" t="s">
        <v>229</v>
      </c>
      <c r="G2708" t="s">
        <v>230</v>
      </c>
      <c r="H2708" t="s">
        <v>231</v>
      </c>
      <c r="I2708" t="s">
        <v>232</v>
      </c>
      <c r="J2708" t="s">
        <v>267</v>
      </c>
      <c r="K2708" t="s">
        <v>268</v>
      </c>
      <c r="L2708" t="n">
        <v>503</v>
      </c>
      <c r="M2708" t="n">
        <v>0.04</v>
      </c>
      <c r="N2708" t="n">
        <v>43.5</v>
      </c>
      <c r="O2708" t="s">
        <v>376</v>
      </c>
      <c r="P2708" t="s">
        <v>419</v>
      </c>
      <c r="Q2708" t="s">
        <v>237</v>
      </c>
      <c r="R2708" t="s">
        <v>231</v>
      </c>
      <c r="S2708" t="s">
        <v>232</v>
      </c>
    </row>
    <row r="2709" spans="1:19">
      <c r="A2709" s="1" t="n">
        <v>39660</v>
      </c>
      <c r="B2709" t="s">
        <v>376</v>
      </c>
      <c r="C2709" t="n">
        <v>203</v>
      </c>
      <c r="D2709" t="s">
        <v>228</v>
      </c>
      <c r="E2709" t="s">
        <v>36</v>
      </c>
      <c r="F2709" t="s">
        <v>229</v>
      </c>
      <c r="G2709" t="s">
        <v>230</v>
      </c>
      <c r="H2709" t="s">
        <v>231</v>
      </c>
      <c r="I2709" t="s">
        <v>232</v>
      </c>
      <c r="J2709" t="s">
        <v>323</v>
      </c>
      <c r="K2709" t="s">
        <v>324</v>
      </c>
      <c r="L2709" t="n">
        <v>191</v>
      </c>
      <c r="M2709" t="n">
        <v>0.03</v>
      </c>
      <c r="N2709" t="n">
        <v>40.8</v>
      </c>
      <c r="O2709" t="s">
        <v>376</v>
      </c>
      <c r="P2709" t="s">
        <v>419</v>
      </c>
      <c r="Q2709" t="s">
        <v>237</v>
      </c>
      <c r="R2709" t="s">
        <v>231</v>
      </c>
      <c r="S2709" t="s">
        <v>232</v>
      </c>
    </row>
    <row r="2710" spans="1:19">
      <c r="A2710" s="1" t="n">
        <v>39660</v>
      </c>
      <c r="B2710" t="s">
        <v>376</v>
      </c>
      <c r="C2710" t="n">
        <v>229</v>
      </c>
      <c r="D2710" t="s">
        <v>228</v>
      </c>
      <c r="E2710" t="s">
        <v>36</v>
      </c>
      <c r="F2710" t="s">
        <v>229</v>
      </c>
      <c r="G2710" t="s">
        <v>230</v>
      </c>
      <c r="H2710" t="s">
        <v>231</v>
      </c>
      <c r="I2710" t="s">
        <v>232</v>
      </c>
      <c r="J2710" t="s">
        <v>354</v>
      </c>
      <c r="K2710" t="s">
        <v>348</v>
      </c>
      <c r="L2710" t="n">
        <v>183</v>
      </c>
      <c r="M2710" t="n">
        <v>1.48</v>
      </c>
      <c r="N2710" t="n">
        <v>23</v>
      </c>
      <c r="O2710" t="s">
        <v>376</v>
      </c>
      <c r="P2710" t="s">
        <v>419</v>
      </c>
      <c r="Q2710" t="s">
        <v>237</v>
      </c>
      <c r="R2710" t="s">
        <v>231</v>
      </c>
      <c r="S2710" t="s">
        <v>232</v>
      </c>
    </row>
    <row r="2711" spans="1:19">
      <c r="A2711" s="1" t="n">
        <v>39660</v>
      </c>
      <c r="B2711" t="s">
        <v>376</v>
      </c>
      <c r="C2711" t="n">
        <v>230</v>
      </c>
      <c r="D2711" t="s">
        <v>228</v>
      </c>
      <c r="E2711" t="s">
        <v>36</v>
      </c>
      <c r="F2711" t="s">
        <v>229</v>
      </c>
      <c r="G2711" t="s">
        <v>230</v>
      </c>
      <c r="H2711" t="s">
        <v>231</v>
      </c>
      <c r="I2711" t="s">
        <v>232</v>
      </c>
      <c r="J2711" t="s">
        <v>354</v>
      </c>
      <c r="K2711" t="s">
        <v>348</v>
      </c>
      <c r="L2711" t="n">
        <v>208</v>
      </c>
      <c r="M2711" t="n">
        <v>0.03</v>
      </c>
      <c r="N2711" t="n">
        <v>40.8</v>
      </c>
      <c r="O2711" t="s">
        <v>376</v>
      </c>
      <c r="P2711" t="s">
        <v>419</v>
      </c>
      <c r="Q2711" t="s">
        <v>237</v>
      </c>
      <c r="R2711" t="s">
        <v>231</v>
      </c>
      <c r="S2711" t="s">
        <v>232</v>
      </c>
    </row>
    <row r="2712" spans="1:19">
      <c r="A2712" s="1" t="n">
        <v>39660</v>
      </c>
      <c r="B2712" t="s">
        <v>376</v>
      </c>
      <c r="C2712" t="n">
        <v>232</v>
      </c>
      <c r="D2712" t="s">
        <v>228</v>
      </c>
      <c r="E2712" t="s">
        <v>36</v>
      </c>
      <c r="F2712" t="s">
        <v>229</v>
      </c>
      <c r="G2712" t="s">
        <v>230</v>
      </c>
      <c r="H2712" t="s">
        <v>231</v>
      </c>
      <c r="I2712" t="s">
        <v>232</v>
      </c>
      <c r="J2712" t="s">
        <v>318</v>
      </c>
      <c r="K2712" t="s">
        <v>319</v>
      </c>
      <c r="L2712" t="n">
        <v>389</v>
      </c>
      <c r="M2712" t="n">
        <v>1.48</v>
      </c>
      <c r="N2712" t="n">
        <v>23.2</v>
      </c>
      <c r="O2712" t="s">
        <v>376</v>
      </c>
      <c r="P2712" t="s">
        <v>419</v>
      </c>
      <c r="Q2712" t="s">
        <v>237</v>
      </c>
      <c r="R2712" t="s">
        <v>231</v>
      </c>
      <c r="S2712" t="s">
        <v>232</v>
      </c>
    </row>
    <row r="2713" spans="1:19">
      <c r="A2713" s="1" t="n">
        <v>39660</v>
      </c>
      <c r="B2713" t="s">
        <v>376</v>
      </c>
      <c r="C2713" t="n">
        <v>234</v>
      </c>
      <c r="D2713" t="s">
        <v>424</v>
      </c>
      <c r="E2713" t="s">
        <v>38</v>
      </c>
      <c r="F2713" t="s">
        <v>229</v>
      </c>
      <c r="G2713" t="s">
        <v>230</v>
      </c>
      <c r="H2713" t="s">
        <v>231</v>
      </c>
      <c r="I2713" t="s">
        <v>232</v>
      </c>
      <c r="J2713" t="s">
        <v>455</v>
      </c>
      <c r="K2713" t="s">
        <v>456</v>
      </c>
      <c r="L2713" t="n">
        <v>72</v>
      </c>
      <c r="M2713" t="n">
        <v>0</v>
      </c>
      <c r="N2713" t="n">
        <v>0</v>
      </c>
      <c r="O2713" t="s">
        <v>376</v>
      </c>
      <c r="P2713" t="s">
        <v>419</v>
      </c>
      <c r="Q2713" t="s">
        <v>237</v>
      </c>
      <c r="R2713" t="s">
        <v>231</v>
      </c>
      <c r="S2713" t="s">
        <v>232</v>
      </c>
    </row>
    <row r="2714" spans="1:19">
      <c r="A2714" s="1" t="n">
        <v>39660</v>
      </c>
      <c r="B2714" t="s">
        <v>376</v>
      </c>
      <c r="C2714" t="n">
        <v>235</v>
      </c>
      <c r="D2714" t="s">
        <v>424</v>
      </c>
      <c r="E2714" t="s">
        <v>38</v>
      </c>
      <c r="F2714" t="s">
        <v>229</v>
      </c>
      <c r="G2714" t="s">
        <v>230</v>
      </c>
      <c r="H2714" t="s">
        <v>231</v>
      </c>
      <c r="I2714" t="s">
        <v>232</v>
      </c>
      <c r="J2714" t="s">
        <v>425</v>
      </c>
      <c r="K2714" t="s">
        <v>426</v>
      </c>
      <c r="L2714" t="n">
        <v>18</v>
      </c>
      <c r="M2714" t="n">
        <v>0</v>
      </c>
      <c r="N2714" t="n">
        <v>0</v>
      </c>
      <c r="O2714" t="s">
        <v>376</v>
      </c>
      <c r="P2714" t="s">
        <v>419</v>
      </c>
      <c r="Q2714" t="s">
        <v>237</v>
      </c>
      <c r="R2714" t="s">
        <v>231</v>
      </c>
      <c r="S2714" t="s">
        <v>232</v>
      </c>
    </row>
    <row r="2715" spans="1:19">
      <c r="A2715" s="1" t="n">
        <v>39660</v>
      </c>
      <c r="B2715" t="s">
        <v>432</v>
      </c>
      <c r="C2715" t="n">
        <v>3</v>
      </c>
      <c r="D2715" t="s">
        <v>424</v>
      </c>
      <c r="E2715" t="s">
        <v>38</v>
      </c>
      <c r="F2715" t="s">
        <v>229</v>
      </c>
      <c r="G2715" t="s">
        <v>230</v>
      </c>
      <c r="H2715" t="s">
        <v>231</v>
      </c>
      <c r="I2715" t="s">
        <v>232</v>
      </c>
      <c r="J2715" t="s">
        <v>455</v>
      </c>
      <c r="K2715" t="s">
        <v>456</v>
      </c>
      <c r="L2715" t="n">
        <v>22</v>
      </c>
      <c r="M2715" t="n">
        <v>0</v>
      </c>
      <c r="N2715" t="n">
        <v>0</v>
      </c>
      <c r="O2715" t="s">
        <v>449</v>
      </c>
      <c r="P2715" t="s">
        <v>236</v>
      </c>
      <c r="Q2715" t="s">
        <v>237</v>
      </c>
      <c r="R2715" t="s">
        <v>231</v>
      </c>
      <c r="S2715" t="s">
        <v>232</v>
      </c>
    </row>
    <row r="2716" spans="1:19">
      <c r="A2716" s="1" t="n">
        <v>39660</v>
      </c>
      <c r="B2716" t="s">
        <v>432</v>
      </c>
      <c r="C2716" t="n">
        <v>4</v>
      </c>
      <c r="D2716" t="s">
        <v>424</v>
      </c>
      <c r="E2716" t="s">
        <v>38</v>
      </c>
      <c r="F2716" t="s">
        <v>229</v>
      </c>
      <c r="G2716" t="s">
        <v>230</v>
      </c>
      <c r="H2716" t="s">
        <v>231</v>
      </c>
      <c r="I2716" t="s">
        <v>232</v>
      </c>
      <c r="J2716" t="s">
        <v>455</v>
      </c>
      <c r="K2716" t="s">
        <v>456</v>
      </c>
      <c r="L2716" t="n">
        <v>72</v>
      </c>
      <c r="M2716" t="n">
        <v>0</v>
      </c>
      <c r="N2716" t="n">
        <v>0</v>
      </c>
      <c r="O2716" t="s">
        <v>376</v>
      </c>
      <c r="P2716" t="s">
        <v>419</v>
      </c>
      <c r="Q2716" t="s">
        <v>237</v>
      </c>
      <c r="R2716" t="s">
        <v>231</v>
      </c>
      <c r="S2716" t="s">
        <v>232</v>
      </c>
    </row>
    <row r="2717" spans="1:19">
      <c r="A2717" s="1" t="n">
        <v>39660</v>
      </c>
      <c r="B2717" t="s">
        <v>432</v>
      </c>
      <c r="C2717" t="n">
        <v>5</v>
      </c>
      <c r="D2717" t="s">
        <v>424</v>
      </c>
      <c r="E2717" t="s">
        <v>38</v>
      </c>
      <c r="F2717" t="s">
        <v>229</v>
      </c>
      <c r="G2717" t="s">
        <v>230</v>
      </c>
      <c r="H2717" t="s">
        <v>231</v>
      </c>
      <c r="I2717" t="s">
        <v>232</v>
      </c>
      <c r="J2717" t="s">
        <v>455</v>
      </c>
      <c r="K2717" t="s">
        <v>456</v>
      </c>
      <c r="L2717" t="n">
        <v>38</v>
      </c>
      <c r="M2717" t="n">
        <v>0</v>
      </c>
      <c r="N2717" t="n">
        <v>0</v>
      </c>
      <c r="O2717" t="s">
        <v>379</v>
      </c>
      <c r="P2717" t="s">
        <v>270</v>
      </c>
      <c r="Q2717" t="s">
        <v>237</v>
      </c>
      <c r="R2717" t="s">
        <v>231</v>
      </c>
      <c r="S2717" t="s">
        <v>232</v>
      </c>
    </row>
    <row r="2718" spans="1:19">
      <c r="A2718" s="1" t="n">
        <v>39660</v>
      </c>
      <c r="B2718" t="s">
        <v>431</v>
      </c>
      <c r="C2718" t="n">
        <v>5</v>
      </c>
      <c r="D2718" t="s">
        <v>424</v>
      </c>
      <c r="E2718" t="s">
        <v>38</v>
      </c>
      <c r="F2718" t="s">
        <v>229</v>
      </c>
      <c r="G2718" t="s">
        <v>230</v>
      </c>
      <c r="H2718" t="s">
        <v>231</v>
      </c>
      <c r="I2718" t="s">
        <v>232</v>
      </c>
      <c r="J2718" t="s">
        <v>455</v>
      </c>
      <c r="K2718" t="s">
        <v>456</v>
      </c>
      <c r="L2718" t="n">
        <v>22</v>
      </c>
      <c r="M2718" t="n">
        <v>0</v>
      </c>
      <c r="N2718" t="n">
        <v>0</v>
      </c>
      <c r="O2718" t="s">
        <v>449</v>
      </c>
      <c r="P2718" t="s">
        <v>236</v>
      </c>
      <c r="Q2718" t="s">
        <v>237</v>
      </c>
      <c r="R2718" t="s">
        <v>231</v>
      </c>
      <c r="S2718" t="s">
        <v>232</v>
      </c>
    </row>
    <row r="2719" spans="1:19">
      <c r="A2719" s="1" t="n">
        <v>39660</v>
      </c>
      <c r="B2719" t="s">
        <v>379</v>
      </c>
      <c r="C2719" t="n">
        <v>11</v>
      </c>
      <c r="D2719" t="s">
        <v>228</v>
      </c>
      <c r="E2719" t="s">
        <v>36</v>
      </c>
      <c r="F2719" t="s">
        <v>229</v>
      </c>
      <c r="G2719" t="s">
        <v>230</v>
      </c>
      <c r="H2719" t="s">
        <v>231</v>
      </c>
      <c r="I2719" t="s">
        <v>232</v>
      </c>
      <c r="J2719" t="s">
        <v>277</v>
      </c>
      <c r="K2719" t="s">
        <v>278</v>
      </c>
      <c r="L2719" t="n">
        <v>651</v>
      </c>
      <c r="M2719" t="n">
        <v>0.13</v>
      </c>
      <c r="N2719" t="n">
        <v>23</v>
      </c>
      <c r="O2719" t="s">
        <v>379</v>
      </c>
      <c r="P2719" t="s">
        <v>270</v>
      </c>
      <c r="Q2719" t="s">
        <v>237</v>
      </c>
      <c r="R2719" t="s">
        <v>231</v>
      </c>
      <c r="S2719" t="s">
        <v>232</v>
      </c>
    </row>
    <row r="2720" spans="1:19">
      <c r="A2720" s="1" t="n">
        <v>39660</v>
      </c>
      <c r="B2720" t="s">
        <v>379</v>
      </c>
      <c r="C2720" t="n">
        <v>12</v>
      </c>
      <c r="D2720" t="s">
        <v>228</v>
      </c>
      <c r="E2720" t="s">
        <v>36</v>
      </c>
      <c r="F2720" t="s">
        <v>229</v>
      </c>
      <c r="G2720" t="s">
        <v>230</v>
      </c>
      <c r="H2720" t="s">
        <v>231</v>
      </c>
      <c r="I2720" t="s">
        <v>232</v>
      </c>
      <c r="J2720" t="s">
        <v>373</v>
      </c>
      <c r="K2720" t="s">
        <v>374</v>
      </c>
      <c r="L2720" t="n">
        <v>295</v>
      </c>
      <c r="M2720" t="n">
        <v>0.29</v>
      </c>
      <c r="N2720" t="n">
        <v>37.2</v>
      </c>
      <c r="O2720" t="s">
        <v>379</v>
      </c>
      <c r="P2720" t="s">
        <v>270</v>
      </c>
      <c r="Q2720" t="s">
        <v>237</v>
      </c>
      <c r="R2720" t="s">
        <v>231</v>
      </c>
      <c r="S2720" t="s">
        <v>232</v>
      </c>
    </row>
    <row r="2721" spans="1:19">
      <c r="A2721" s="1" t="n">
        <v>39660</v>
      </c>
      <c r="B2721" t="s">
        <v>379</v>
      </c>
      <c r="C2721" t="n">
        <v>13</v>
      </c>
      <c r="D2721" t="s">
        <v>228</v>
      </c>
      <c r="E2721" t="s">
        <v>36</v>
      </c>
      <c r="F2721" t="s">
        <v>229</v>
      </c>
      <c r="G2721" t="s">
        <v>230</v>
      </c>
      <c r="H2721" t="s">
        <v>231</v>
      </c>
      <c r="I2721" t="s">
        <v>232</v>
      </c>
      <c r="J2721" t="s">
        <v>323</v>
      </c>
      <c r="K2721" t="s">
        <v>324</v>
      </c>
      <c r="L2721" t="n">
        <v>380</v>
      </c>
      <c r="M2721" t="n">
        <v>0.06</v>
      </c>
      <c r="N2721" t="n">
        <v>41.9</v>
      </c>
      <c r="O2721" t="s">
        <v>379</v>
      </c>
      <c r="P2721" t="s">
        <v>270</v>
      </c>
      <c r="Q2721" t="s">
        <v>237</v>
      </c>
      <c r="R2721" t="s">
        <v>231</v>
      </c>
      <c r="S2721" t="s">
        <v>232</v>
      </c>
    </row>
    <row r="2722" spans="1:19">
      <c r="A2722" s="1" t="n">
        <v>39660</v>
      </c>
      <c r="B2722" t="s">
        <v>379</v>
      </c>
      <c r="C2722" t="n">
        <v>14</v>
      </c>
      <c r="D2722" t="s">
        <v>228</v>
      </c>
      <c r="E2722" t="s">
        <v>36</v>
      </c>
      <c r="F2722" t="s">
        <v>229</v>
      </c>
      <c r="G2722" t="s">
        <v>230</v>
      </c>
      <c r="H2722" t="s">
        <v>231</v>
      </c>
      <c r="I2722" t="s">
        <v>232</v>
      </c>
      <c r="J2722" t="s">
        <v>279</v>
      </c>
      <c r="K2722" t="s">
        <v>280</v>
      </c>
      <c r="L2722" t="n">
        <v>185</v>
      </c>
      <c r="M2722" t="n">
        <v>2.69</v>
      </c>
      <c r="N2722" t="n">
        <v>30.5</v>
      </c>
      <c r="O2722" t="s">
        <v>379</v>
      </c>
      <c r="P2722" t="s">
        <v>270</v>
      </c>
      <c r="Q2722" t="s">
        <v>237</v>
      </c>
      <c r="R2722" t="s">
        <v>231</v>
      </c>
      <c r="S2722" t="s">
        <v>232</v>
      </c>
    </row>
    <row r="2723" spans="1:19">
      <c r="A2723" s="1" t="n">
        <v>39660</v>
      </c>
      <c r="B2723" t="s">
        <v>379</v>
      </c>
      <c r="C2723" t="n">
        <v>15</v>
      </c>
      <c r="D2723" t="s">
        <v>228</v>
      </c>
      <c r="E2723" t="s">
        <v>36</v>
      </c>
      <c r="F2723" t="s">
        <v>229</v>
      </c>
      <c r="G2723" t="s">
        <v>230</v>
      </c>
      <c r="H2723" t="s">
        <v>231</v>
      </c>
      <c r="I2723" t="s">
        <v>232</v>
      </c>
      <c r="J2723" t="s">
        <v>279</v>
      </c>
      <c r="K2723" t="s">
        <v>280</v>
      </c>
      <c r="L2723" t="n">
        <v>589</v>
      </c>
      <c r="M2723" t="n">
        <v>1.13</v>
      </c>
      <c r="N2723" t="n">
        <v>38.9</v>
      </c>
      <c r="O2723" t="s">
        <v>379</v>
      </c>
      <c r="P2723" t="s">
        <v>270</v>
      </c>
      <c r="Q2723" t="s">
        <v>237</v>
      </c>
      <c r="R2723" t="s">
        <v>231</v>
      </c>
      <c r="S2723" t="s">
        <v>232</v>
      </c>
    </row>
    <row r="2724" spans="1:19">
      <c r="A2724" s="1" t="n">
        <v>39691</v>
      </c>
      <c r="B2724" t="s">
        <v>376</v>
      </c>
      <c r="C2724" t="n">
        <v>18</v>
      </c>
      <c r="D2724" t="s">
        <v>228</v>
      </c>
      <c r="E2724" t="s">
        <v>36</v>
      </c>
      <c r="F2724" t="s">
        <v>229</v>
      </c>
      <c r="G2724" t="s">
        <v>230</v>
      </c>
      <c r="H2724" t="s">
        <v>231</v>
      </c>
      <c r="I2724" t="s">
        <v>232</v>
      </c>
      <c r="J2724" t="s">
        <v>354</v>
      </c>
      <c r="K2724" t="s">
        <v>348</v>
      </c>
      <c r="L2724" t="n">
        <v>194</v>
      </c>
      <c r="M2724" t="n">
        <v>0.04</v>
      </c>
      <c r="N2724" t="n">
        <v>43.3</v>
      </c>
      <c r="O2724" t="s">
        <v>376</v>
      </c>
      <c r="P2724" t="s">
        <v>419</v>
      </c>
      <c r="Q2724" t="s">
        <v>237</v>
      </c>
      <c r="R2724" t="s">
        <v>231</v>
      </c>
      <c r="S2724" t="s">
        <v>232</v>
      </c>
    </row>
    <row r="2725" spans="1:19">
      <c r="A2725" s="1" t="n">
        <v>39691</v>
      </c>
      <c r="B2725" t="s">
        <v>376</v>
      </c>
      <c r="C2725" t="n">
        <v>19</v>
      </c>
      <c r="D2725" t="s">
        <v>228</v>
      </c>
      <c r="E2725" t="s">
        <v>36</v>
      </c>
      <c r="F2725" t="s">
        <v>229</v>
      </c>
      <c r="G2725" t="s">
        <v>230</v>
      </c>
      <c r="H2725" t="s">
        <v>231</v>
      </c>
      <c r="I2725" t="s">
        <v>232</v>
      </c>
      <c r="J2725" t="s">
        <v>318</v>
      </c>
      <c r="K2725" t="s">
        <v>319</v>
      </c>
      <c r="L2725" t="n">
        <v>206</v>
      </c>
      <c r="M2725" t="n">
        <v>0.67</v>
      </c>
      <c r="N2725" t="n">
        <v>35.9</v>
      </c>
      <c r="O2725" t="s">
        <v>376</v>
      </c>
      <c r="P2725" t="s">
        <v>419</v>
      </c>
      <c r="Q2725" t="s">
        <v>237</v>
      </c>
      <c r="R2725" t="s">
        <v>231</v>
      </c>
      <c r="S2725" t="s">
        <v>232</v>
      </c>
    </row>
    <row r="2726" spans="1:19">
      <c r="A2726" s="1" t="n">
        <v>39691</v>
      </c>
      <c r="B2726" t="s">
        <v>376</v>
      </c>
      <c r="C2726" t="n">
        <v>20</v>
      </c>
      <c r="D2726" t="s">
        <v>228</v>
      </c>
      <c r="E2726" t="s">
        <v>36</v>
      </c>
      <c r="F2726" t="s">
        <v>229</v>
      </c>
      <c r="G2726" t="s">
        <v>230</v>
      </c>
      <c r="H2726" t="s">
        <v>231</v>
      </c>
      <c r="I2726" t="s">
        <v>232</v>
      </c>
      <c r="J2726" t="s">
        <v>233</v>
      </c>
      <c r="K2726" t="s">
        <v>234</v>
      </c>
      <c r="L2726" t="n">
        <v>245</v>
      </c>
      <c r="M2726" t="n">
        <v>0.08</v>
      </c>
      <c r="N2726" t="n">
        <v>34</v>
      </c>
      <c r="O2726" t="s">
        <v>376</v>
      </c>
      <c r="P2726" t="s">
        <v>419</v>
      </c>
      <c r="Q2726" t="s">
        <v>237</v>
      </c>
      <c r="R2726" t="s">
        <v>231</v>
      </c>
      <c r="S2726" t="s">
        <v>232</v>
      </c>
    </row>
    <row r="2727" spans="1:19">
      <c r="A2727" s="1" t="n">
        <v>39691</v>
      </c>
      <c r="B2727" t="s">
        <v>376</v>
      </c>
      <c r="C2727" t="n">
        <v>21</v>
      </c>
      <c r="D2727" t="s">
        <v>228</v>
      </c>
      <c r="E2727" t="s">
        <v>36</v>
      </c>
      <c r="F2727" t="s">
        <v>229</v>
      </c>
      <c r="G2727" t="s">
        <v>230</v>
      </c>
      <c r="H2727" t="s">
        <v>231</v>
      </c>
      <c r="I2727" t="s">
        <v>232</v>
      </c>
      <c r="J2727" t="s">
        <v>354</v>
      </c>
      <c r="K2727" t="s">
        <v>348</v>
      </c>
      <c r="L2727" t="n">
        <v>210</v>
      </c>
      <c r="M2727" t="n">
        <v>0.06</v>
      </c>
      <c r="N2727" t="n">
        <v>41.6</v>
      </c>
      <c r="O2727" t="s">
        <v>376</v>
      </c>
      <c r="P2727" t="s">
        <v>419</v>
      </c>
      <c r="Q2727" t="s">
        <v>237</v>
      </c>
      <c r="R2727" t="s">
        <v>231</v>
      </c>
      <c r="S2727" t="s">
        <v>232</v>
      </c>
    </row>
    <row r="2728" spans="1:19">
      <c r="A2728" s="1" t="n">
        <v>39691</v>
      </c>
      <c r="B2728" t="s">
        <v>376</v>
      </c>
      <c r="C2728" t="n">
        <v>22</v>
      </c>
      <c r="D2728" t="s">
        <v>228</v>
      </c>
      <c r="E2728" t="s">
        <v>36</v>
      </c>
      <c r="F2728" t="s">
        <v>229</v>
      </c>
      <c r="G2728" t="s">
        <v>230</v>
      </c>
      <c r="H2728" t="s">
        <v>231</v>
      </c>
      <c r="I2728" t="s">
        <v>232</v>
      </c>
      <c r="J2728" t="s">
        <v>318</v>
      </c>
      <c r="K2728" t="s">
        <v>319</v>
      </c>
      <c r="L2728" t="n">
        <v>204</v>
      </c>
      <c r="M2728" t="n">
        <v>0.67</v>
      </c>
      <c r="N2728" t="n">
        <v>36</v>
      </c>
      <c r="O2728" t="s">
        <v>376</v>
      </c>
      <c r="P2728" t="s">
        <v>419</v>
      </c>
      <c r="Q2728" t="s">
        <v>237</v>
      </c>
      <c r="R2728" t="s">
        <v>231</v>
      </c>
      <c r="S2728" t="s">
        <v>232</v>
      </c>
    </row>
    <row r="2729" spans="1:19">
      <c r="A2729" s="1" t="n">
        <v>39691</v>
      </c>
      <c r="B2729" t="s">
        <v>376</v>
      </c>
      <c r="C2729" t="n">
        <v>23</v>
      </c>
      <c r="D2729" t="s">
        <v>228</v>
      </c>
      <c r="E2729" t="s">
        <v>36</v>
      </c>
      <c r="F2729" t="s">
        <v>229</v>
      </c>
      <c r="G2729" t="s">
        <v>230</v>
      </c>
      <c r="H2729" t="s">
        <v>231</v>
      </c>
      <c r="I2729" t="s">
        <v>232</v>
      </c>
      <c r="J2729" t="s">
        <v>354</v>
      </c>
      <c r="K2729" t="s">
        <v>348</v>
      </c>
      <c r="L2729" t="n">
        <v>199</v>
      </c>
      <c r="M2729" t="n">
        <v>0.04</v>
      </c>
      <c r="N2729" t="n">
        <v>43.1</v>
      </c>
      <c r="O2729" t="s">
        <v>376</v>
      </c>
      <c r="P2729" t="s">
        <v>419</v>
      </c>
      <c r="Q2729" t="s">
        <v>237</v>
      </c>
      <c r="R2729" t="s">
        <v>231</v>
      </c>
      <c r="S2729" t="s">
        <v>232</v>
      </c>
    </row>
    <row r="2730" spans="1:19">
      <c r="A2730" s="1" t="n">
        <v>39691</v>
      </c>
      <c r="B2730" t="s">
        <v>376</v>
      </c>
      <c r="C2730" t="n">
        <v>24</v>
      </c>
      <c r="D2730" t="s">
        <v>228</v>
      </c>
      <c r="E2730" t="s">
        <v>36</v>
      </c>
      <c r="F2730" t="s">
        <v>229</v>
      </c>
      <c r="G2730" t="s">
        <v>230</v>
      </c>
      <c r="H2730" t="s">
        <v>231</v>
      </c>
      <c r="I2730" t="s">
        <v>232</v>
      </c>
      <c r="J2730" t="s">
        <v>318</v>
      </c>
      <c r="K2730" t="s">
        <v>319</v>
      </c>
      <c r="L2730" t="n">
        <v>240</v>
      </c>
      <c r="M2730" t="n">
        <v>0.08</v>
      </c>
      <c r="N2730" t="n">
        <v>35.8</v>
      </c>
      <c r="O2730" t="s">
        <v>376</v>
      </c>
      <c r="P2730" t="s">
        <v>419</v>
      </c>
      <c r="Q2730" t="s">
        <v>237</v>
      </c>
      <c r="R2730" t="s">
        <v>231</v>
      </c>
      <c r="S2730" t="s">
        <v>232</v>
      </c>
    </row>
    <row r="2731" spans="1:19">
      <c r="A2731" s="1" t="n">
        <v>39691</v>
      </c>
      <c r="B2731" t="s">
        <v>376</v>
      </c>
      <c r="C2731" t="n">
        <v>25</v>
      </c>
      <c r="D2731" t="s">
        <v>228</v>
      </c>
      <c r="E2731" t="s">
        <v>36</v>
      </c>
      <c r="F2731" t="s">
        <v>229</v>
      </c>
      <c r="G2731" t="s">
        <v>230</v>
      </c>
      <c r="H2731" t="s">
        <v>231</v>
      </c>
      <c r="I2731" t="s">
        <v>232</v>
      </c>
      <c r="J2731" t="s">
        <v>267</v>
      </c>
      <c r="K2731" t="s">
        <v>268</v>
      </c>
      <c r="L2731" t="n">
        <v>260</v>
      </c>
      <c r="M2731" t="n">
        <v>0.26</v>
      </c>
      <c r="N2731" t="n">
        <v>16</v>
      </c>
      <c r="O2731" t="s">
        <v>376</v>
      </c>
      <c r="P2731" t="s">
        <v>419</v>
      </c>
      <c r="Q2731" t="s">
        <v>237</v>
      </c>
      <c r="R2731" t="s">
        <v>231</v>
      </c>
      <c r="S2731" t="s">
        <v>232</v>
      </c>
    </row>
    <row r="2732" spans="1:19">
      <c r="A2732" s="1" t="n">
        <v>39691</v>
      </c>
      <c r="B2732" t="s">
        <v>376</v>
      </c>
      <c r="C2732" t="n">
        <v>26</v>
      </c>
      <c r="D2732" t="s">
        <v>228</v>
      </c>
      <c r="E2732" t="s">
        <v>36</v>
      </c>
      <c r="F2732" t="s">
        <v>229</v>
      </c>
      <c r="G2732" t="s">
        <v>230</v>
      </c>
      <c r="H2732" t="s">
        <v>231</v>
      </c>
      <c r="I2732" t="s">
        <v>232</v>
      </c>
      <c r="J2732" t="s">
        <v>267</v>
      </c>
      <c r="K2732" t="s">
        <v>268</v>
      </c>
      <c r="L2732" t="n">
        <v>243</v>
      </c>
      <c r="M2732" t="n">
        <v>0.26</v>
      </c>
      <c r="N2732" t="n">
        <v>16</v>
      </c>
      <c r="O2732" t="s">
        <v>376</v>
      </c>
      <c r="P2732" t="s">
        <v>419</v>
      </c>
      <c r="Q2732" t="s">
        <v>237</v>
      </c>
      <c r="R2732" t="s">
        <v>231</v>
      </c>
      <c r="S2732" t="s">
        <v>232</v>
      </c>
    </row>
    <row r="2733" spans="1:19">
      <c r="A2733" s="1" t="n">
        <v>39691</v>
      </c>
      <c r="B2733" t="s">
        <v>408</v>
      </c>
      <c r="C2733" t="n">
        <v>1</v>
      </c>
      <c r="D2733" t="s">
        <v>409</v>
      </c>
      <c r="E2733" t="s">
        <v>410</v>
      </c>
      <c r="F2733" t="s">
        <v>307</v>
      </c>
      <c r="G2733" t="s">
        <v>308</v>
      </c>
      <c r="H2733" t="s">
        <v>231</v>
      </c>
      <c r="I2733" t="s">
        <v>232</v>
      </c>
      <c r="J2733" t="s">
        <v>279</v>
      </c>
      <c r="K2733" t="s">
        <v>280</v>
      </c>
      <c r="L2733" t="n">
        <v>20</v>
      </c>
      <c r="M2733" t="n">
        <v>0</v>
      </c>
      <c r="N2733" t="n">
        <v>0</v>
      </c>
    </row>
    <row r="2734" spans="1:19">
      <c r="A2734" s="1" t="n">
        <v>39691</v>
      </c>
      <c r="B2734" t="s">
        <v>408</v>
      </c>
      <c r="C2734" t="n">
        <v>2</v>
      </c>
      <c r="D2734" t="s">
        <v>409</v>
      </c>
      <c r="E2734" t="s">
        <v>410</v>
      </c>
      <c r="F2734" t="s">
        <v>411</v>
      </c>
      <c r="G2734" t="s">
        <v>412</v>
      </c>
      <c r="H2734" t="s">
        <v>231</v>
      </c>
      <c r="I2734" t="s">
        <v>232</v>
      </c>
      <c r="J2734" t="s">
        <v>279</v>
      </c>
      <c r="K2734" t="s">
        <v>280</v>
      </c>
      <c r="L2734" t="n">
        <v>14</v>
      </c>
      <c r="M2734" t="n">
        <v>0</v>
      </c>
      <c r="N2734" t="n">
        <v>0</v>
      </c>
    </row>
    <row r="2735" spans="1:19">
      <c r="A2735" s="1" t="n">
        <v>39691</v>
      </c>
      <c r="B2735" t="s">
        <v>408</v>
      </c>
      <c r="C2735" t="n">
        <v>3</v>
      </c>
      <c r="D2735" t="s">
        <v>409</v>
      </c>
      <c r="E2735" t="s">
        <v>410</v>
      </c>
      <c r="F2735" t="s">
        <v>413</v>
      </c>
      <c r="G2735" t="s">
        <v>414</v>
      </c>
      <c r="H2735" t="s">
        <v>231</v>
      </c>
      <c r="I2735" t="s">
        <v>232</v>
      </c>
      <c r="J2735" t="s">
        <v>279</v>
      </c>
      <c r="K2735" t="s">
        <v>280</v>
      </c>
      <c r="L2735" t="n">
        <v>11</v>
      </c>
      <c r="M2735" t="n">
        <v>0</v>
      </c>
      <c r="N2735" t="n">
        <v>0</v>
      </c>
    </row>
    <row r="2736" spans="1:19">
      <c r="A2736" s="1" t="n">
        <v>39691</v>
      </c>
      <c r="B2736" t="s">
        <v>380</v>
      </c>
      <c r="C2736" t="n">
        <v>1</v>
      </c>
      <c r="D2736" t="s">
        <v>420</v>
      </c>
      <c r="E2736" t="s">
        <v>239</v>
      </c>
      <c r="F2736" t="s">
        <v>229</v>
      </c>
      <c r="G2736" t="s">
        <v>230</v>
      </c>
      <c r="H2736" t="s">
        <v>231</v>
      </c>
      <c r="I2736" t="s">
        <v>232</v>
      </c>
      <c r="J2736" t="n">
        <v>515</v>
      </c>
      <c r="K2736" t="s">
        <v>404</v>
      </c>
      <c r="L2736" t="n">
        <v>313</v>
      </c>
      <c r="M2736" t="n">
        <v>0</v>
      </c>
      <c r="N2736" t="n">
        <v>0</v>
      </c>
    </row>
    <row r="2737" spans="1:19">
      <c r="A2737" s="1" t="n">
        <v>39691</v>
      </c>
      <c r="B2737" t="s">
        <v>380</v>
      </c>
      <c r="C2737" t="n">
        <v>2</v>
      </c>
      <c r="D2737" t="s">
        <v>420</v>
      </c>
      <c r="E2737" t="s">
        <v>239</v>
      </c>
      <c r="F2737" t="s">
        <v>229</v>
      </c>
      <c r="G2737" t="s">
        <v>230</v>
      </c>
      <c r="H2737" t="s">
        <v>231</v>
      </c>
      <c r="I2737" t="s">
        <v>232</v>
      </c>
      <c r="J2737" t="s">
        <v>254</v>
      </c>
      <c r="K2737" t="s">
        <v>255</v>
      </c>
      <c r="L2737" t="n">
        <v>279</v>
      </c>
      <c r="M2737" t="n">
        <v>0</v>
      </c>
      <c r="N2737" t="n">
        <v>0</v>
      </c>
    </row>
    <row r="2738" spans="1:19">
      <c r="A2738" s="1" t="n">
        <v>39691</v>
      </c>
      <c r="B2738" t="s">
        <v>379</v>
      </c>
      <c r="C2738" t="n">
        <v>1</v>
      </c>
      <c r="D2738" t="s">
        <v>228</v>
      </c>
      <c r="E2738" t="s">
        <v>36</v>
      </c>
      <c r="F2738" t="s">
        <v>229</v>
      </c>
      <c r="G2738" t="s">
        <v>230</v>
      </c>
      <c r="H2738" t="s">
        <v>231</v>
      </c>
      <c r="I2738" t="s">
        <v>232</v>
      </c>
      <c r="J2738" t="s">
        <v>233</v>
      </c>
      <c r="K2738" t="s">
        <v>234</v>
      </c>
      <c r="L2738" t="n">
        <v>551</v>
      </c>
      <c r="M2738" t="n">
        <v>0.22</v>
      </c>
      <c r="N2738" t="n">
        <v>20.5</v>
      </c>
      <c r="O2738" t="s">
        <v>379</v>
      </c>
      <c r="P2738" t="s">
        <v>270</v>
      </c>
      <c r="Q2738" t="s">
        <v>237</v>
      </c>
      <c r="R2738" t="s">
        <v>231</v>
      </c>
      <c r="S2738" t="s">
        <v>232</v>
      </c>
    </row>
    <row r="2739" spans="1:19">
      <c r="A2739" s="1" t="n">
        <v>39691</v>
      </c>
      <c r="B2739" t="s">
        <v>379</v>
      </c>
      <c r="C2739" t="n">
        <v>2</v>
      </c>
      <c r="D2739" t="s">
        <v>228</v>
      </c>
      <c r="E2739" t="s">
        <v>36</v>
      </c>
      <c r="F2739" t="s">
        <v>229</v>
      </c>
      <c r="G2739" t="s">
        <v>230</v>
      </c>
      <c r="H2739" t="s">
        <v>231</v>
      </c>
      <c r="I2739" t="s">
        <v>232</v>
      </c>
      <c r="J2739" t="s">
        <v>383</v>
      </c>
      <c r="K2739" t="s">
        <v>384</v>
      </c>
      <c r="L2739" t="n">
        <v>733</v>
      </c>
      <c r="M2739" t="n">
        <v>0.67</v>
      </c>
      <c r="N2739" t="n">
        <v>39.8</v>
      </c>
      <c r="O2739" t="s">
        <v>379</v>
      </c>
      <c r="P2739" t="s">
        <v>270</v>
      </c>
      <c r="Q2739" t="s">
        <v>237</v>
      </c>
      <c r="R2739" t="s">
        <v>231</v>
      </c>
      <c r="S2739" t="s">
        <v>232</v>
      </c>
    </row>
    <row r="2740" spans="1:19">
      <c r="A2740" s="1" t="n">
        <v>39691</v>
      </c>
      <c r="B2740" t="s">
        <v>379</v>
      </c>
      <c r="C2740" t="n">
        <v>3</v>
      </c>
      <c r="D2740" t="s">
        <v>228</v>
      </c>
      <c r="E2740" t="s">
        <v>36</v>
      </c>
      <c r="F2740" t="s">
        <v>229</v>
      </c>
      <c r="G2740" t="s">
        <v>230</v>
      </c>
      <c r="H2740" t="s">
        <v>231</v>
      </c>
      <c r="I2740" t="s">
        <v>232</v>
      </c>
      <c r="J2740" t="s">
        <v>277</v>
      </c>
      <c r="K2740" t="s">
        <v>278</v>
      </c>
      <c r="L2740" t="n">
        <v>654</v>
      </c>
      <c r="M2740" t="n">
        <v>0.13</v>
      </c>
      <c r="N2740" t="n">
        <v>23</v>
      </c>
      <c r="O2740" t="s">
        <v>379</v>
      </c>
      <c r="P2740" t="s">
        <v>270</v>
      </c>
      <c r="Q2740" t="s">
        <v>237</v>
      </c>
      <c r="R2740" t="s">
        <v>231</v>
      </c>
      <c r="S2740" t="s">
        <v>232</v>
      </c>
    </row>
    <row r="2741" spans="1:19">
      <c r="A2741" s="1" t="n">
        <v>39721</v>
      </c>
      <c r="B2741" t="s">
        <v>376</v>
      </c>
      <c r="C2741" t="n">
        <v>17</v>
      </c>
      <c r="D2741" t="s">
        <v>228</v>
      </c>
      <c r="E2741" t="s">
        <v>36</v>
      </c>
      <c r="F2741" t="s">
        <v>229</v>
      </c>
      <c r="G2741" t="s">
        <v>230</v>
      </c>
      <c r="H2741" t="s">
        <v>231</v>
      </c>
      <c r="I2741" t="s">
        <v>232</v>
      </c>
      <c r="J2741" t="s">
        <v>354</v>
      </c>
      <c r="K2741" t="s">
        <v>348</v>
      </c>
      <c r="L2741" t="n">
        <v>173</v>
      </c>
      <c r="M2741" t="n">
        <v>0.04</v>
      </c>
      <c r="N2741" t="n">
        <v>43.3</v>
      </c>
      <c r="O2741" t="s">
        <v>376</v>
      </c>
      <c r="P2741" t="s">
        <v>419</v>
      </c>
      <c r="Q2741" t="s">
        <v>237</v>
      </c>
      <c r="R2741" t="s">
        <v>231</v>
      </c>
      <c r="S2741" t="s">
        <v>232</v>
      </c>
    </row>
    <row r="2742" spans="1:19">
      <c r="A2742" s="1" t="n">
        <v>39721</v>
      </c>
      <c r="B2742" t="s">
        <v>376</v>
      </c>
      <c r="C2742" t="n">
        <v>18</v>
      </c>
      <c r="D2742" t="s">
        <v>228</v>
      </c>
      <c r="E2742" t="s">
        <v>36</v>
      </c>
      <c r="F2742" t="s">
        <v>229</v>
      </c>
      <c r="G2742" t="s">
        <v>230</v>
      </c>
      <c r="H2742" t="s">
        <v>231</v>
      </c>
      <c r="I2742" t="s">
        <v>232</v>
      </c>
      <c r="J2742" t="s">
        <v>354</v>
      </c>
      <c r="K2742" t="s">
        <v>348</v>
      </c>
      <c r="L2742" t="n">
        <v>232</v>
      </c>
      <c r="M2742" t="n">
        <v>0.04</v>
      </c>
      <c r="N2742" t="n">
        <v>43.2</v>
      </c>
      <c r="O2742" t="s">
        <v>376</v>
      </c>
      <c r="P2742" t="s">
        <v>419</v>
      </c>
      <c r="Q2742" t="s">
        <v>237</v>
      </c>
      <c r="R2742" t="s">
        <v>231</v>
      </c>
      <c r="S2742" t="s">
        <v>232</v>
      </c>
    </row>
    <row r="2743" spans="1:19">
      <c r="A2743" s="1" t="n">
        <v>39721</v>
      </c>
      <c r="B2743" t="s">
        <v>376</v>
      </c>
      <c r="C2743" t="n">
        <v>19</v>
      </c>
      <c r="D2743" t="s">
        <v>228</v>
      </c>
      <c r="E2743" t="s">
        <v>36</v>
      </c>
      <c r="F2743" t="s">
        <v>229</v>
      </c>
      <c r="G2743" t="s">
        <v>230</v>
      </c>
      <c r="H2743" t="s">
        <v>231</v>
      </c>
      <c r="I2743" t="s">
        <v>232</v>
      </c>
      <c r="J2743" t="s">
        <v>267</v>
      </c>
      <c r="K2743" t="s">
        <v>268</v>
      </c>
      <c r="L2743" t="n">
        <v>210</v>
      </c>
      <c r="M2743" t="n">
        <v>0.06</v>
      </c>
      <c r="N2743" t="n">
        <v>39.1</v>
      </c>
      <c r="O2743" t="s">
        <v>376</v>
      </c>
      <c r="P2743" t="s">
        <v>419</v>
      </c>
      <c r="Q2743" t="s">
        <v>237</v>
      </c>
      <c r="R2743" t="s">
        <v>231</v>
      </c>
      <c r="S2743" t="s">
        <v>232</v>
      </c>
    </row>
    <row r="2744" spans="1:19">
      <c r="A2744" s="1" t="n">
        <v>39721</v>
      </c>
      <c r="B2744" t="s">
        <v>376</v>
      </c>
      <c r="C2744" t="n">
        <v>20</v>
      </c>
      <c r="D2744" t="s">
        <v>228</v>
      </c>
      <c r="E2744" t="s">
        <v>36</v>
      </c>
      <c r="F2744" t="s">
        <v>229</v>
      </c>
      <c r="G2744" t="s">
        <v>230</v>
      </c>
      <c r="H2744" t="s">
        <v>231</v>
      </c>
      <c r="I2744" t="s">
        <v>232</v>
      </c>
      <c r="J2744" t="s">
        <v>267</v>
      </c>
      <c r="K2744" t="s">
        <v>268</v>
      </c>
      <c r="L2744" t="n">
        <v>235</v>
      </c>
      <c r="M2744" t="n">
        <v>0.26</v>
      </c>
      <c r="N2744" t="n">
        <v>16</v>
      </c>
      <c r="O2744" t="s">
        <v>376</v>
      </c>
      <c r="P2744" t="s">
        <v>419</v>
      </c>
      <c r="Q2744" t="s">
        <v>237</v>
      </c>
      <c r="R2744" t="s">
        <v>231</v>
      </c>
      <c r="S2744" t="s">
        <v>232</v>
      </c>
    </row>
    <row r="2745" spans="1:19">
      <c r="A2745" s="1" t="n">
        <v>39721</v>
      </c>
      <c r="B2745" t="s">
        <v>376</v>
      </c>
      <c r="C2745" t="n">
        <v>21</v>
      </c>
      <c r="D2745" t="s">
        <v>228</v>
      </c>
      <c r="E2745" t="s">
        <v>36</v>
      </c>
      <c r="F2745" t="s">
        <v>229</v>
      </c>
      <c r="G2745" t="s">
        <v>230</v>
      </c>
      <c r="H2745" t="s">
        <v>231</v>
      </c>
      <c r="I2745" t="s">
        <v>232</v>
      </c>
      <c r="J2745" t="s">
        <v>318</v>
      </c>
      <c r="K2745" t="s">
        <v>319</v>
      </c>
      <c r="L2745" t="n">
        <v>249</v>
      </c>
      <c r="M2745" t="n">
        <v>0.04</v>
      </c>
      <c r="N2745" t="n">
        <v>40.5</v>
      </c>
      <c r="O2745" t="s">
        <v>376</v>
      </c>
      <c r="P2745" t="s">
        <v>419</v>
      </c>
      <c r="Q2745" t="s">
        <v>237</v>
      </c>
      <c r="R2745" t="s">
        <v>231</v>
      </c>
      <c r="S2745" t="s">
        <v>232</v>
      </c>
    </row>
    <row r="2746" spans="1:19">
      <c r="A2746" s="1" t="n">
        <v>39721</v>
      </c>
      <c r="B2746" t="s">
        <v>376</v>
      </c>
      <c r="C2746" t="n">
        <v>22</v>
      </c>
      <c r="D2746" t="s">
        <v>228</v>
      </c>
      <c r="E2746" t="s">
        <v>36</v>
      </c>
      <c r="F2746" t="s">
        <v>229</v>
      </c>
      <c r="G2746" t="s">
        <v>230</v>
      </c>
      <c r="H2746" t="s">
        <v>231</v>
      </c>
      <c r="I2746" t="s">
        <v>232</v>
      </c>
      <c r="J2746" t="s">
        <v>318</v>
      </c>
      <c r="K2746" t="s">
        <v>319</v>
      </c>
      <c r="L2746" t="n">
        <v>236</v>
      </c>
      <c r="M2746" t="n">
        <v>0.67</v>
      </c>
      <c r="N2746" t="n">
        <v>37.2</v>
      </c>
      <c r="O2746" t="s">
        <v>376</v>
      </c>
      <c r="P2746" t="s">
        <v>419</v>
      </c>
      <c r="Q2746" t="s">
        <v>237</v>
      </c>
      <c r="R2746" t="s">
        <v>231</v>
      </c>
      <c r="S2746" t="s">
        <v>232</v>
      </c>
    </row>
    <row r="2747" spans="1:19">
      <c r="A2747" s="1" t="n">
        <v>39721</v>
      </c>
      <c r="B2747" t="s">
        <v>376</v>
      </c>
      <c r="C2747" t="n">
        <v>23</v>
      </c>
      <c r="D2747" t="s">
        <v>228</v>
      </c>
      <c r="E2747" t="s">
        <v>36</v>
      </c>
      <c r="F2747" t="s">
        <v>229</v>
      </c>
      <c r="G2747" t="s">
        <v>230</v>
      </c>
      <c r="H2747" t="s">
        <v>231</v>
      </c>
      <c r="I2747" t="s">
        <v>232</v>
      </c>
      <c r="J2747" t="s">
        <v>318</v>
      </c>
      <c r="K2747" t="s">
        <v>319</v>
      </c>
      <c r="L2747" t="n">
        <v>238</v>
      </c>
      <c r="M2747" t="n">
        <v>0.67</v>
      </c>
      <c r="N2747" t="n">
        <v>36</v>
      </c>
      <c r="O2747" t="s">
        <v>376</v>
      </c>
      <c r="P2747" t="s">
        <v>419</v>
      </c>
      <c r="Q2747" t="s">
        <v>237</v>
      </c>
      <c r="R2747" t="s">
        <v>231</v>
      </c>
      <c r="S2747" t="s">
        <v>232</v>
      </c>
    </row>
    <row r="2748" spans="1:19">
      <c r="A2748" s="1" t="n">
        <v>39721</v>
      </c>
      <c r="B2748" t="s">
        <v>376</v>
      </c>
      <c r="C2748" t="n">
        <v>24</v>
      </c>
      <c r="D2748" t="s">
        <v>228</v>
      </c>
      <c r="E2748" t="s">
        <v>36</v>
      </c>
      <c r="F2748" t="s">
        <v>229</v>
      </c>
      <c r="G2748" t="s">
        <v>230</v>
      </c>
      <c r="H2748" t="s">
        <v>231</v>
      </c>
      <c r="I2748" t="s">
        <v>232</v>
      </c>
      <c r="J2748" t="s">
        <v>318</v>
      </c>
      <c r="K2748" t="s">
        <v>319</v>
      </c>
      <c r="L2748" t="n">
        <v>320</v>
      </c>
      <c r="M2748" t="n">
        <v>0.67</v>
      </c>
      <c r="N2748" t="n">
        <v>36.1</v>
      </c>
      <c r="O2748" t="s">
        <v>376</v>
      </c>
      <c r="P2748" t="s">
        <v>419</v>
      </c>
      <c r="Q2748" t="s">
        <v>237</v>
      </c>
      <c r="R2748" t="s">
        <v>231</v>
      </c>
      <c r="S2748" t="s">
        <v>232</v>
      </c>
    </row>
    <row r="2749" spans="1:19">
      <c r="A2749" s="1" t="n">
        <v>39721</v>
      </c>
      <c r="B2749" t="s">
        <v>376</v>
      </c>
      <c r="C2749" t="n">
        <v>25</v>
      </c>
      <c r="D2749" t="s">
        <v>228</v>
      </c>
      <c r="E2749" t="s">
        <v>36</v>
      </c>
      <c r="F2749" t="s">
        <v>229</v>
      </c>
      <c r="G2749" t="s">
        <v>230</v>
      </c>
      <c r="H2749" t="s">
        <v>231</v>
      </c>
      <c r="I2749" t="s">
        <v>232</v>
      </c>
      <c r="J2749" t="s">
        <v>354</v>
      </c>
      <c r="K2749" t="s">
        <v>348</v>
      </c>
      <c r="L2749" t="n">
        <v>134</v>
      </c>
      <c r="M2749" t="n">
        <v>0.06</v>
      </c>
      <c r="N2749" t="n">
        <v>41.9</v>
      </c>
      <c r="O2749" t="s">
        <v>376</v>
      </c>
      <c r="P2749" t="s">
        <v>419</v>
      </c>
      <c r="Q2749" t="s">
        <v>237</v>
      </c>
      <c r="R2749" t="s">
        <v>231</v>
      </c>
      <c r="S2749" t="s">
        <v>232</v>
      </c>
    </row>
    <row r="2750" spans="1:19">
      <c r="A2750" s="1" t="n">
        <v>39721</v>
      </c>
      <c r="B2750" t="s">
        <v>380</v>
      </c>
      <c r="C2750" t="n">
        <v>1</v>
      </c>
      <c r="D2750" t="s">
        <v>420</v>
      </c>
      <c r="E2750" t="s">
        <v>239</v>
      </c>
      <c r="F2750" t="s">
        <v>229</v>
      </c>
      <c r="G2750" t="s">
        <v>230</v>
      </c>
      <c r="H2750" t="s">
        <v>231</v>
      </c>
      <c r="I2750" t="s">
        <v>232</v>
      </c>
      <c r="J2750" t="s">
        <v>254</v>
      </c>
      <c r="K2750" t="s">
        <v>255</v>
      </c>
      <c r="L2750" t="n">
        <v>213</v>
      </c>
      <c r="M2750" t="n">
        <v>0</v>
      </c>
      <c r="N2750" t="n">
        <v>0</v>
      </c>
    </row>
    <row r="2751" spans="1:19">
      <c r="A2751" s="1" t="n">
        <v>39721</v>
      </c>
      <c r="B2751" t="s">
        <v>379</v>
      </c>
      <c r="C2751" t="n">
        <v>1</v>
      </c>
      <c r="D2751" t="s">
        <v>228</v>
      </c>
      <c r="E2751" t="s">
        <v>36</v>
      </c>
      <c r="F2751" t="s">
        <v>229</v>
      </c>
      <c r="G2751" t="s">
        <v>230</v>
      </c>
      <c r="H2751" t="s">
        <v>231</v>
      </c>
      <c r="I2751" t="s">
        <v>232</v>
      </c>
      <c r="J2751" t="s">
        <v>233</v>
      </c>
      <c r="K2751" t="s">
        <v>234</v>
      </c>
      <c r="L2751" t="n">
        <v>553</v>
      </c>
      <c r="M2751" t="n">
        <v>0.22</v>
      </c>
      <c r="N2751" t="n">
        <v>19.7</v>
      </c>
      <c r="O2751" t="s">
        <v>379</v>
      </c>
      <c r="P2751" t="s">
        <v>270</v>
      </c>
      <c r="Q2751" t="s">
        <v>237</v>
      </c>
      <c r="R2751" t="s">
        <v>231</v>
      </c>
      <c r="S2751" t="s">
        <v>232</v>
      </c>
    </row>
    <row r="2752" spans="1:19">
      <c r="A2752" s="1" t="n">
        <v>39721</v>
      </c>
      <c r="B2752" t="s">
        <v>379</v>
      </c>
      <c r="C2752" t="n">
        <v>2</v>
      </c>
      <c r="D2752" t="s">
        <v>228</v>
      </c>
      <c r="E2752" t="s">
        <v>36</v>
      </c>
      <c r="F2752" t="s">
        <v>229</v>
      </c>
      <c r="G2752" t="s">
        <v>230</v>
      </c>
      <c r="H2752" t="s">
        <v>231</v>
      </c>
      <c r="I2752" t="s">
        <v>232</v>
      </c>
      <c r="J2752" t="s">
        <v>279</v>
      </c>
      <c r="K2752" t="s">
        <v>280</v>
      </c>
      <c r="L2752" t="n">
        <v>512</v>
      </c>
      <c r="M2752" t="n">
        <v>1.14</v>
      </c>
      <c r="N2752" t="n">
        <v>39</v>
      </c>
      <c r="O2752" t="s">
        <v>379</v>
      </c>
      <c r="P2752" t="s">
        <v>270</v>
      </c>
      <c r="Q2752" t="s">
        <v>237</v>
      </c>
      <c r="R2752" t="s">
        <v>231</v>
      </c>
      <c r="S2752" t="s">
        <v>232</v>
      </c>
    </row>
    <row r="2753" spans="1:19">
      <c r="A2753" s="1" t="n">
        <v>39721</v>
      </c>
      <c r="B2753" t="s">
        <v>379</v>
      </c>
      <c r="C2753" t="n">
        <v>3</v>
      </c>
      <c r="D2753" t="s">
        <v>228</v>
      </c>
      <c r="E2753" t="s">
        <v>36</v>
      </c>
      <c r="F2753" t="s">
        <v>229</v>
      </c>
      <c r="G2753" t="s">
        <v>230</v>
      </c>
      <c r="H2753" t="s">
        <v>231</v>
      </c>
      <c r="I2753" t="s">
        <v>232</v>
      </c>
      <c r="J2753" t="s">
        <v>279</v>
      </c>
      <c r="K2753" t="s">
        <v>280</v>
      </c>
      <c r="L2753" t="n">
        <v>705</v>
      </c>
      <c r="M2753" t="n">
        <v>1.12</v>
      </c>
      <c r="N2753" t="n">
        <v>39.1</v>
      </c>
      <c r="O2753" t="s">
        <v>379</v>
      </c>
      <c r="P2753" t="s">
        <v>270</v>
      </c>
      <c r="Q2753" t="s">
        <v>237</v>
      </c>
      <c r="R2753" t="s">
        <v>231</v>
      </c>
      <c r="S2753" t="s">
        <v>232</v>
      </c>
    </row>
    <row r="2754" spans="1:19">
      <c r="A2754" s="1" t="n">
        <v>39721</v>
      </c>
      <c r="B2754" t="s">
        <v>379</v>
      </c>
      <c r="C2754" t="n">
        <v>4</v>
      </c>
      <c r="D2754" t="s">
        <v>228</v>
      </c>
      <c r="E2754" t="s">
        <v>36</v>
      </c>
      <c r="F2754" t="s">
        <v>229</v>
      </c>
      <c r="G2754" t="s">
        <v>230</v>
      </c>
      <c r="H2754" t="s">
        <v>231</v>
      </c>
      <c r="I2754" t="s">
        <v>232</v>
      </c>
      <c r="J2754" t="s">
        <v>385</v>
      </c>
      <c r="K2754" t="s">
        <v>338</v>
      </c>
      <c r="L2754" t="n">
        <v>717</v>
      </c>
      <c r="M2754" t="n">
        <v>0.19</v>
      </c>
      <c r="N2754" t="n">
        <v>39.3</v>
      </c>
      <c r="O2754" t="s">
        <v>379</v>
      </c>
      <c r="P2754" t="s">
        <v>270</v>
      </c>
      <c r="Q2754" t="s">
        <v>237</v>
      </c>
      <c r="R2754" t="s">
        <v>231</v>
      </c>
      <c r="S2754" t="s">
        <v>232</v>
      </c>
    </row>
    <row r="2755" spans="1:19">
      <c r="A2755" s="1" t="n">
        <v>39752</v>
      </c>
      <c r="B2755" t="s">
        <v>376</v>
      </c>
      <c r="C2755" t="n">
        <v>22</v>
      </c>
      <c r="D2755" t="s">
        <v>228</v>
      </c>
      <c r="E2755" t="s">
        <v>36</v>
      </c>
      <c r="F2755" t="s">
        <v>229</v>
      </c>
      <c r="G2755" t="s">
        <v>230</v>
      </c>
      <c r="H2755" t="s">
        <v>231</v>
      </c>
      <c r="I2755" t="s">
        <v>232</v>
      </c>
      <c r="J2755" t="s">
        <v>318</v>
      </c>
      <c r="K2755" t="s">
        <v>319</v>
      </c>
      <c r="L2755" t="n">
        <v>430</v>
      </c>
      <c r="M2755" t="n">
        <v>0.08</v>
      </c>
      <c r="N2755" t="n">
        <v>35.8</v>
      </c>
      <c r="O2755" t="s">
        <v>376</v>
      </c>
      <c r="P2755" t="s">
        <v>419</v>
      </c>
      <c r="Q2755" t="s">
        <v>237</v>
      </c>
      <c r="R2755" t="s">
        <v>231</v>
      </c>
      <c r="S2755" t="s">
        <v>232</v>
      </c>
    </row>
    <row r="2756" spans="1:19">
      <c r="A2756" s="1" t="n">
        <v>39752</v>
      </c>
      <c r="B2756" t="s">
        <v>376</v>
      </c>
      <c r="C2756" t="n">
        <v>23</v>
      </c>
      <c r="D2756" t="s">
        <v>228</v>
      </c>
      <c r="E2756" t="s">
        <v>36</v>
      </c>
      <c r="F2756" t="s">
        <v>229</v>
      </c>
      <c r="G2756" t="s">
        <v>230</v>
      </c>
      <c r="H2756" t="s">
        <v>231</v>
      </c>
      <c r="I2756" t="s">
        <v>232</v>
      </c>
      <c r="J2756" t="s">
        <v>354</v>
      </c>
      <c r="K2756" t="s">
        <v>348</v>
      </c>
      <c r="L2756" t="n">
        <v>198</v>
      </c>
      <c r="M2756" t="n">
        <v>0.04</v>
      </c>
      <c r="N2756" t="n">
        <v>43</v>
      </c>
      <c r="O2756" t="s">
        <v>376</v>
      </c>
      <c r="P2756" t="s">
        <v>419</v>
      </c>
      <c r="Q2756" t="s">
        <v>237</v>
      </c>
      <c r="R2756" t="s">
        <v>231</v>
      </c>
      <c r="S2756" t="s">
        <v>232</v>
      </c>
    </row>
    <row r="2757" spans="1:19">
      <c r="A2757" s="1" t="n">
        <v>39752</v>
      </c>
      <c r="B2757" t="s">
        <v>376</v>
      </c>
      <c r="C2757" t="n">
        <v>24</v>
      </c>
      <c r="D2757" t="s">
        <v>228</v>
      </c>
      <c r="E2757" t="s">
        <v>36</v>
      </c>
      <c r="F2757" t="s">
        <v>229</v>
      </c>
      <c r="G2757" t="s">
        <v>230</v>
      </c>
      <c r="H2757" t="s">
        <v>231</v>
      </c>
      <c r="I2757" t="s">
        <v>232</v>
      </c>
      <c r="J2757" t="s">
        <v>318</v>
      </c>
      <c r="K2757" t="s">
        <v>319</v>
      </c>
      <c r="L2757" t="n">
        <v>454</v>
      </c>
      <c r="M2757" t="n">
        <v>0.04</v>
      </c>
      <c r="N2757" t="n">
        <v>40.1</v>
      </c>
      <c r="O2757" t="s">
        <v>376</v>
      </c>
      <c r="P2757" t="s">
        <v>419</v>
      </c>
      <c r="Q2757" t="s">
        <v>237</v>
      </c>
      <c r="R2757" t="s">
        <v>231</v>
      </c>
      <c r="S2757" t="s">
        <v>232</v>
      </c>
    </row>
    <row r="2758" spans="1:19">
      <c r="A2758" s="1" t="n">
        <v>39752</v>
      </c>
      <c r="B2758" t="s">
        <v>376</v>
      </c>
      <c r="C2758" t="n">
        <v>25</v>
      </c>
      <c r="D2758" t="s">
        <v>228</v>
      </c>
      <c r="E2758" t="s">
        <v>36</v>
      </c>
      <c r="F2758" t="s">
        <v>229</v>
      </c>
      <c r="G2758" t="s">
        <v>230</v>
      </c>
      <c r="H2758" t="s">
        <v>231</v>
      </c>
      <c r="I2758" t="s">
        <v>232</v>
      </c>
      <c r="J2758" t="s">
        <v>354</v>
      </c>
      <c r="K2758" t="s">
        <v>348</v>
      </c>
      <c r="L2758" t="n">
        <v>198</v>
      </c>
      <c r="M2758" t="n">
        <v>0.04</v>
      </c>
      <c r="N2758" t="n">
        <v>43.1</v>
      </c>
      <c r="O2758" t="s">
        <v>376</v>
      </c>
      <c r="P2758" t="s">
        <v>419</v>
      </c>
      <c r="Q2758" t="s">
        <v>237</v>
      </c>
      <c r="R2758" t="s">
        <v>231</v>
      </c>
      <c r="S2758" t="s">
        <v>232</v>
      </c>
    </row>
    <row r="2759" spans="1:19">
      <c r="A2759" s="1" t="n">
        <v>39752</v>
      </c>
      <c r="B2759" t="s">
        <v>376</v>
      </c>
      <c r="C2759" t="n">
        <v>85</v>
      </c>
      <c r="D2759" t="s">
        <v>424</v>
      </c>
      <c r="E2759" t="s">
        <v>38</v>
      </c>
      <c r="F2759" t="s">
        <v>229</v>
      </c>
      <c r="G2759" t="s">
        <v>230</v>
      </c>
      <c r="H2759" t="s">
        <v>231</v>
      </c>
      <c r="I2759" t="s">
        <v>232</v>
      </c>
      <c r="J2759" t="s">
        <v>425</v>
      </c>
      <c r="K2759" t="s">
        <v>426</v>
      </c>
      <c r="L2759" t="n">
        <v>34</v>
      </c>
      <c r="M2759" t="n">
        <v>0</v>
      </c>
      <c r="N2759" t="n">
        <v>0</v>
      </c>
      <c r="O2759" t="s">
        <v>376</v>
      </c>
      <c r="P2759" t="s">
        <v>419</v>
      </c>
      <c r="Q2759" t="s">
        <v>237</v>
      </c>
      <c r="R2759" t="s">
        <v>231</v>
      </c>
      <c r="S2759" t="s">
        <v>232</v>
      </c>
    </row>
    <row r="2760" spans="1:19">
      <c r="A2760" s="1" t="n">
        <v>39752</v>
      </c>
      <c r="B2760" t="s">
        <v>376</v>
      </c>
      <c r="C2760" t="n">
        <v>86</v>
      </c>
      <c r="D2760" t="s">
        <v>424</v>
      </c>
      <c r="E2760" t="s">
        <v>38</v>
      </c>
      <c r="F2760" t="s">
        <v>229</v>
      </c>
      <c r="G2760" t="s">
        <v>230</v>
      </c>
      <c r="H2760" t="s">
        <v>231</v>
      </c>
      <c r="I2760" t="s">
        <v>232</v>
      </c>
      <c r="J2760" t="s">
        <v>425</v>
      </c>
      <c r="K2760" t="s">
        <v>426</v>
      </c>
      <c r="L2760" t="n">
        <v>26</v>
      </c>
      <c r="M2760" t="n">
        <v>0</v>
      </c>
      <c r="N2760" t="n">
        <v>0</v>
      </c>
      <c r="O2760" t="s">
        <v>376</v>
      </c>
      <c r="P2760" t="s">
        <v>419</v>
      </c>
      <c r="Q2760" t="s">
        <v>237</v>
      </c>
      <c r="R2760" t="s">
        <v>231</v>
      </c>
      <c r="S2760" t="s">
        <v>232</v>
      </c>
    </row>
    <row r="2761" spans="1:19">
      <c r="A2761" s="1" t="n">
        <v>39752</v>
      </c>
      <c r="B2761" t="s">
        <v>379</v>
      </c>
      <c r="C2761" t="n">
        <v>1</v>
      </c>
      <c r="D2761" t="s">
        <v>228</v>
      </c>
      <c r="E2761" t="s">
        <v>36</v>
      </c>
      <c r="F2761" t="s">
        <v>229</v>
      </c>
      <c r="G2761" t="s">
        <v>230</v>
      </c>
      <c r="H2761" t="s">
        <v>231</v>
      </c>
      <c r="I2761" t="s">
        <v>232</v>
      </c>
      <c r="J2761" t="s">
        <v>233</v>
      </c>
      <c r="K2761" t="s">
        <v>234</v>
      </c>
      <c r="L2761" t="n">
        <v>502</v>
      </c>
      <c r="M2761" t="n">
        <v>0.23</v>
      </c>
      <c r="N2761" t="n">
        <v>20.3</v>
      </c>
      <c r="O2761" t="s">
        <v>379</v>
      </c>
      <c r="P2761" t="s">
        <v>270</v>
      </c>
      <c r="Q2761" t="s">
        <v>237</v>
      </c>
      <c r="R2761" t="s">
        <v>231</v>
      </c>
      <c r="S2761" t="s">
        <v>232</v>
      </c>
    </row>
    <row r="2762" spans="1:19">
      <c r="A2762" s="1" t="n">
        <v>39752</v>
      </c>
      <c r="B2762" t="s">
        <v>379</v>
      </c>
      <c r="C2762" t="n">
        <v>2</v>
      </c>
      <c r="D2762" t="s">
        <v>228</v>
      </c>
      <c r="E2762" t="s">
        <v>36</v>
      </c>
      <c r="F2762" t="s">
        <v>229</v>
      </c>
      <c r="G2762" t="s">
        <v>230</v>
      </c>
      <c r="H2762" t="s">
        <v>231</v>
      </c>
      <c r="I2762" t="s">
        <v>232</v>
      </c>
      <c r="J2762" t="s">
        <v>279</v>
      </c>
      <c r="K2762" t="s">
        <v>280</v>
      </c>
      <c r="L2762" t="n">
        <v>550</v>
      </c>
      <c r="M2762" t="n">
        <v>1.14</v>
      </c>
      <c r="N2762" t="n">
        <v>39</v>
      </c>
      <c r="O2762" t="s">
        <v>379</v>
      </c>
      <c r="P2762" t="s">
        <v>270</v>
      </c>
      <c r="Q2762" t="s">
        <v>237</v>
      </c>
      <c r="R2762" t="s">
        <v>231</v>
      </c>
      <c r="S2762" t="s">
        <v>232</v>
      </c>
    </row>
    <row r="2763" spans="1:19">
      <c r="A2763" s="1" t="n">
        <v>39752</v>
      </c>
      <c r="B2763" t="s">
        <v>379</v>
      </c>
      <c r="C2763" t="n">
        <v>3</v>
      </c>
      <c r="D2763" t="s">
        <v>228</v>
      </c>
      <c r="E2763" t="s">
        <v>36</v>
      </c>
      <c r="F2763" t="s">
        <v>229</v>
      </c>
      <c r="G2763" t="s">
        <v>230</v>
      </c>
      <c r="H2763" t="s">
        <v>231</v>
      </c>
      <c r="I2763" t="s">
        <v>232</v>
      </c>
      <c r="J2763" t="s">
        <v>279</v>
      </c>
      <c r="K2763" t="s">
        <v>280</v>
      </c>
      <c r="L2763" t="n">
        <v>163</v>
      </c>
      <c r="M2763" t="n">
        <v>2.98</v>
      </c>
      <c r="N2763" t="n">
        <v>27.3</v>
      </c>
      <c r="O2763" t="s">
        <v>379</v>
      </c>
      <c r="P2763" t="s">
        <v>270</v>
      </c>
      <c r="Q2763" t="s">
        <v>237</v>
      </c>
      <c r="R2763" t="s">
        <v>231</v>
      </c>
      <c r="S2763" t="s">
        <v>232</v>
      </c>
    </row>
    <row r="2764" spans="1:19">
      <c r="A2764" s="1" t="n">
        <v>39752</v>
      </c>
      <c r="B2764" t="s">
        <v>379</v>
      </c>
      <c r="C2764" t="n">
        <v>4</v>
      </c>
      <c r="D2764" t="s">
        <v>228</v>
      </c>
      <c r="E2764" t="s">
        <v>36</v>
      </c>
      <c r="F2764" t="s">
        <v>229</v>
      </c>
      <c r="G2764" t="s">
        <v>230</v>
      </c>
      <c r="H2764" t="s">
        <v>231</v>
      </c>
      <c r="I2764" t="s">
        <v>232</v>
      </c>
      <c r="J2764" t="s">
        <v>244</v>
      </c>
      <c r="K2764" t="s">
        <v>304</v>
      </c>
      <c r="L2764" t="n">
        <v>198</v>
      </c>
      <c r="M2764" t="n">
        <v>1.24</v>
      </c>
      <c r="N2764" t="n">
        <v>32.8</v>
      </c>
      <c r="O2764" t="s">
        <v>379</v>
      </c>
      <c r="P2764" t="s">
        <v>270</v>
      </c>
      <c r="Q2764" t="s">
        <v>237</v>
      </c>
      <c r="R2764" t="s">
        <v>231</v>
      </c>
      <c r="S2764" t="s">
        <v>232</v>
      </c>
    </row>
    <row r="2765" spans="1:19">
      <c r="A2765" s="1" t="n">
        <v>39782</v>
      </c>
      <c r="B2765" t="s">
        <v>376</v>
      </c>
      <c r="C2765" t="n">
        <v>21</v>
      </c>
      <c r="D2765" t="s">
        <v>228</v>
      </c>
      <c r="E2765" t="s">
        <v>36</v>
      </c>
      <c r="F2765" t="s">
        <v>229</v>
      </c>
      <c r="G2765" t="s">
        <v>230</v>
      </c>
      <c r="H2765" t="s">
        <v>231</v>
      </c>
      <c r="I2765" t="s">
        <v>232</v>
      </c>
      <c r="J2765" t="s">
        <v>354</v>
      </c>
      <c r="K2765" t="s">
        <v>348</v>
      </c>
      <c r="L2765" t="n">
        <v>191</v>
      </c>
      <c r="M2765" t="n">
        <v>0.04</v>
      </c>
      <c r="N2765" t="n">
        <v>43.7</v>
      </c>
      <c r="O2765" t="s">
        <v>376</v>
      </c>
      <c r="P2765" t="s">
        <v>419</v>
      </c>
      <c r="Q2765" t="s">
        <v>237</v>
      </c>
      <c r="R2765" t="s">
        <v>231</v>
      </c>
      <c r="S2765" t="s">
        <v>232</v>
      </c>
    </row>
    <row r="2766" spans="1:19">
      <c r="A2766" s="1" t="n">
        <v>39782</v>
      </c>
      <c r="B2766" t="s">
        <v>376</v>
      </c>
      <c r="C2766" t="n">
        <v>22</v>
      </c>
      <c r="D2766" t="s">
        <v>228</v>
      </c>
      <c r="E2766" t="s">
        <v>36</v>
      </c>
      <c r="F2766" t="s">
        <v>229</v>
      </c>
      <c r="G2766" t="s">
        <v>230</v>
      </c>
      <c r="H2766" t="s">
        <v>231</v>
      </c>
      <c r="I2766" t="s">
        <v>232</v>
      </c>
      <c r="J2766" t="s">
        <v>354</v>
      </c>
      <c r="K2766" t="s">
        <v>348</v>
      </c>
      <c r="L2766" t="n">
        <v>191</v>
      </c>
      <c r="M2766" t="n">
        <v>0.04</v>
      </c>
      <c r="N2766" t="n">
        <v>43.4</v>
      </c>
      <c r="O2766" t="s">
        <v>376</v>
      </c>
      <c r="P2766" t="s">
        <v>419</v>
      </c>
      <c r="Q2766" t="s">
        <v>237</v>
      </c>
      <c r="R2766" t="s">
        <v>231</v>
      </c>
      <c r="S2766" t="s">
        <v>232</v>
      </c>
    </row>
    <row r="2767" spans="1:19">
      <c r="A2767" s="1" t="n">
        <v>39782</v>
      </c>
      <c r="B2767" t="s">
        <v>376</v>
      </c>
      <c r="C2767" t="n">
        <v>23</v>
      </c>
      <c r="D2767" t="s">
        <v>228</v>
      </c>
      <c r="E2767" t="s">
        <v>36</v>
      </c>
      <c r="F2767" t="s">
        <v>229</v>
      </c>
      <c r="G2767" t="s">
        <v>230</v>
      </c>
      <c r="H2767" t="s">
        <v>231</v>
      </c>
      <c r="I2767" t="s">
        <v>232</v>
      </c>
      <c r="J2767" t="s">
        <v>318</v>
      </c>
      <c r="K2767" t="s">
        <v>319</v>
      </c>
      <c r="L2767" t="n">
        <v>437</v>
      </c>
      <c r="M2767" t="n">
        <v>0.08</v>
      </c>
      <c r="N2767" t="n">
        <v>36</v>
      </c>
      <c r="O2767" t="s">
        <v>376</v>
      </c>
      <c r="P2767" t="s">
        <v>419</v>
      </c>
      <c r="Q2767" t="s">
        <v>237</v>
      </c>
      <c r="R2767" t="s">
        <v>231</v>
      </c>
      <c r="S2767" t="s">
        <v>232</v>
      </c>
    </row>
    <row r="2768" spans="1:19">
      <c r="A2768" s="1" t="n">
        <v>39782</v>
      </c>
      <c r="B2768" t="s">
        <v>376</v>
      </c>
      <c r="C2768" t="n">
        <v>24</v>
      </c>
      <c r="D2768" t="s">
        <v>228</v>
      </c>
      <c r="E2768" t="s">
        <v>36</v>
      </c>
      <c r="F2768" t="s">
        <v>229</v>
      </c>
      <c r="G2768" t="s">
        <v>230</v>
      </c>
      <c r="H2768" t="s">
        <v>231</v>
      </c>
      <c r="I2768" t="s">
        <v>232</v>
      </c>
      <c r="J2768" t="s">
        <v>318</v>
      </c>
      <c r="K2768" t="s">
        <v>319</v>
      </c>
      <c r="L2768" t="n">
        <v>431</v>
      </c>
      <c r="M2768" t="n">
        <v>0.07000000000000001</v>
      </c>
      <c r="N2768" t="n">
        <v>36.4</v>
      </c>
      <c r="O2768" t="s">
        <v>376</v>
      </c>
      <c r="P2768" t="s">
        <v>419</v>
      </c>
      <c r="Q2768" t="s">
        <v>237</v>
      </c>
      <c r="R2768" t="s">
        <v>231</v>
      </c>
      <c r="S2768" t="s">
        <v>232</v>
      </c>
    </row>
    <row r="2769" spans="1:19">
      <c r="A2769" s="1" t="n">
        <v>39782</v>
      </c>
      <c r="B2769" t="s">
        <v>457</v>
      </c>
      <c r="C2769" t="n">
        <v>1</v>
      </c>
      <c r="D2769" t="s">
        <v>409</v>
      </c>
      <c r="E2769" t="s">
        <v>410</v>
      </c>
      <c r="F2769" t="s">
        <v>307</v>
      </c>
      <c r="G2769" t="s">
        <v>308</v>
      </c>
      <c r="H2769" t="s">
        <v>231</v>
      </c>
      <c r="I2769" t="s">
        <v>232</v>
      </c>
      <c r="J2769" t="s">
        <v>240</v>
      </c>
      <c r="K2769" t="s">
        <v>241</v>
      </c>
      <c r="L2769" t="n">
        <v>20</v>
      </c>
      <c r="M2769" t="n">
        <v>0</v>
      </c>
      <c r="N2769" t="n">
        <v>0</v>
      </c>
    </row>
    <row r="2770" spans="1:19">
      <c r="A2770" s="1" t="n">
        <v>39782</v>
      </c>
      <c r="B2770" t="s">
        <v>379</v>
      </c>
      <c r="C2770" t="n">
        <v>1</v>
      </c>
      <c r="D2770" t="s">
        <v>228</v>
      </c>
      <c r="E2770" t="s">
        <v>36</v>
      </c>
      <c r="F2770" t="s">
        <v>229</v>
      </c>
      <c r="G2770" t="s">
        <v>230</v>
      </c>
      <c r="H2770" t="s">
        <v>231</v>
      </c>
      <c r="I2770" t="s">
        <v>232</v>
      </c>
      <c r="J2770" t="s">
        <v>279</v>
      </c>
      <c r="K2770" t="s">
        <v>280</v>
      </c>
      <c r="L2770" t="n">
        <v>550</v>
      </c>
      <c r="M2770" t="n">
        <v>1.12</v>
      </c>
      <c r="N2770" t="n">
        <v>38.5</v>
      </c>
      <c r="O2770" t="s">
        <v>379</v>
      </c>
      <c r="P2770" t="s">
        <v>270</v>
      </c>
      <c r="Q2770" t="s">
        <v>237</v>
      </c>
      <c r="R2770" t="s">
        <v>231</v>
      </c>
      <c r="S2770" t="s">
        <v>232</v>
      </c>
    </row>
    <row r="2771" spans="1:19">
      <c r="A2771" s="1" t="n">
        <v>39782</v>
      </c>
      <c r="B2771" t="s">
        <v>379</v>
      </c>
      <c r="C2771" t="n">
        <v>2</v>
      </c>
      <c r="D2771" t="s">
        <v>228</v>
      </c>
      <c r="E2771" t="s">
        <v>36</v>
      </c>
      <c r="F2771" t="s">
        <v>229</v>
      </c>
      <c r="G2771" t="s">
        <v>230</v>
      </c>
      <c r="H2771" t="s">
        <v>231</v>
      </c>
      <c r="I2771" t="s">
        <v>232</v>
      </c>
      <c r="J2771" t="s">
        <v>279</v>
      </c>
      <c r="K2771" t="s">
        <v>280</v>
      </c>
      <c r="L2771" t="n">
        <v>160</v>
      </c>
      <c r="M2771" t="n">
        <v>3.03</v>
      </c>
      <c r="N2771" t="n">
        <v>27.3</v>
      </c>
      <c r="O2771" t="s">
        <v>379</v>
      </c>
      <c r="P2771" t="s">
        <v>270</v>
      </c>
      <c r="Q2771" t="s">
        <v>237</v>
      </c>
      <c r="R2771" t="s">
        <v>231</v>
      </c>
      <c r="S2771" t="s">
        <v>232</v>
      </c>
    </row>
    <row r="2772" spans="1:19">
      <c r="A2772" s="1" t="n">
        <v>39782</v>
      </c>
      <c r="B2772" t="s">
        <v>379</v>
      </c>
      <c r="C2772" t="n">
        <v>3</v>
      </c>
      <c r="D2772" t="s">
        <v>228</v>
      </c>
      <c r="E2772" t="s">
        <v>36</v>
      </c>
      <c r="F2772" t="s">
        <v>229</v>
      </c>
      <c r="G2772" t="s">
        <v>230</v>
      </c>
      <c r="H2772" t="s">
        <v>231</v>
      </c>
      <c r="I2772" t="s">
        <v>232</v>
      </c>
      <c r="J2772" t="s">
        <v>277</v>
      </c>
      <c r="K2772" t="s">
        <v>278</v>
      </c>
      <c r="L2772" t="n">
        <v>262</v>
      </c>
      <c r="M2772" t="n">
        <v>0.4</v>
      </c>
      <c r="N2772" t="n">
        <v>17.3</v>
      </c>
      <c r="O2772" t="s">
        <v>379</v>
      </c>
      <c r="P2772" t="s">
        <v>270</v>
      </c>
      <c r="Q2772" t="s">
        <v>237</v>
      </c>
      <c r="R2772" t="s">
        <v>231</v>
      </c>
      <c r="S2772" t="s">
        <v>232</v>
      </c>
    </row>
    <row r="2773" spans="1:19">
      <c r="A2773" s="1" t="n">
        <v>39782</v>
      </c>
      <c r="B2773" t="s">
        <v>379</v>
      </c>
      <c r="C2773" t="n">
        <v>4</v>
      </c>
      <c r="D2773" t="s">
        <v>228</v>
      </c>
      <c r="E2773" t="s">
        <v>36</v>
      </c>
      <c r="F2773" t="s">
        <v>229</v>
      </c>
      <c r="G2773" t="s">
        <v>230</v>
      </c>
      <c r="H2773" t="s">
        <v>231</v>
      </c>
      <c r="I2773" t="s">
        <v>232</v>
      </c>
      <c r="J2773" t="s">
        <v>277</v>
      </c>
      <c r="K2773" t="s">
        <v>278</v>
      </c>
      <c r="L2773" t="n">
        <v>144</v>
      </c>
      <c r="M2773" t="n">
        <v>0.02</v>
      </c>
      <c r="N2773" t="n">
        <v>61</v>
      </c>
      <c r="O2773" t="s">
        <v>379</v>
      </c>
      <c r="P2773" t="s">
        <v>270</v>
      </c>
      <c r="Q2773" t="s">
        <v>237</v>
      </c>
      <c r="R2773" t="s">
        <v>231</v>
      </c>
      <c r="S2773" t="s">
        <v>232</v>
      </c>
    </row>
    <row r="2774" spans="1:19">
      <c r="A2774" s="1" t="n">
        <v>39782</v>
      </c>
      <c r="B2774" t="s">
        <v>379</v>
      </c>
      <c r="C2774" t="n">
        <v>5</v>
      </c>
      <c r="D2774" t="s">
        <v>228</v>
      </c>
      <c r="E2774" t="s">
        <v>36</v>
      </c>
      <c r="F2774" t="s">
        <v>229</v>
      </c>
      <c r="G2774" t="s">
        <v>230</v>
      </c>
      <c r="H2774" t="s">
        <v>231</v>
      </c>
      <c r="I2774" t="s">
        <v>232</v>
      </c>
      <c r="J2774" t="s">
        <v>279</v>
      </c>
      <c r="K2774" t="s">
        <v>280</v>
      </c>
      <c r="L2774" t="n">
        <v>706</v>
      </c>
      <c r="M2774" t="n">
        <v>1.11</v>
      </c>
      <c r="N2774" t="n">
        <v>39.2</v>
      </c>
      <c r="O2774" t="s">
        <v>379</v>
      </c>
      <c r="P2774" t="s">
        <v>270</v>
      </c>
      <c r="Q2774" t="s">
        <v>237</v>
      </c>
      <c r="R2774" t="s">
        <v>231</v>
      </c>
      <c r="S2774" t="s">
        <v>232</v>
      </c>
    </row>
    <row r="2775" spans="1:19">
      <c r="A2775" s="1" t="n">
        <v>39782</v>
      </c>
      <c r="B2775" t="s">
        <v>379</v>
      </c>
      <c r="C2775" t="n">
        <v>6</v>
      </c>
      <c r="D2775" t="s">
        <v>228</v>
      </c>
      <c r="E2775" t="s">
        <v>36</v>
      </c>
      <c r="F2775" t="s">
        <v>229</v>
      </c>
      <c r="G2775" t="s">
        <v>230</v>
      </c>
      <c r="H2775" t="s">
        <v>231</v>
      </c>
      <c r="I2775" t="s">
        <v>232</v>
      </c>
      <c r="J2775" t="s">
        <v>233</v>
      </c>
      <c r="K2775" t="s">
        <v>234</v>
      </c>
      <c r="L2775" t="n">
        <v>449</v>
      </c>
      <c r="M2775" t="n">
        <v>0.23</v>
      </c>
      <c r="N2775" t="n">
        <v>19.7</v>
      </c>
      <c r="O2775" t="s">
        <v>379</v>
      </c>
      <c r="P2775" t="s">
        <v>270</v>
      </c>
      <c r="Q2775" t="s">
        <v>237</v>
      </c>
      <c r="R2775" t="s">
        <v>231</v>
      </c>
      <c r="S2775" t="s">
        <v>232</v>
      </c>
    </row>
    <row r="2776" spans="1:19">
      <c r="A2776" s="1" t="n">
        <v>39782</v>
      </c>
      <c r="B2776" t="s">
        <v>379</v>
      </c>
      <c r="C2776" t="n">
        <v>7</v>
      </c>
      <c r="D2776" t="s">
        <v>228</v>
      </c>
      <c r="E2776" t="s">
        <v>36</v>
      </c>
      <c r="F2776" t="s">
        <v>229</v>
      </c>
      <c r="G2776" t="s">
        <v>230</v>
      </c>
      <c r="H2776" t="s">
        <v>231</v>
      </c>
      <c r="I2776" t="s">
        <v>232</v>
      </c>
      <c r="J2776" t="s">
        <v>244</v>
      </c>
      <c r="K2776" t="s">
        <v>304</v>
      </c>
      <c r="L2776" t="n">
        <v>190</v>
      </c>
      <c r="M2776" t="n">
        <v>1.23</v>
      </c>
      <c r="N2776" t="n">
        <v>32</v>
      </c>
      <c r="O2776" t="s">
        <v>379</v>
      </c>
      <c r="P2776" t="s">
        <v>270</v>
      </c>
      <c r="Q2776" t="s">
        <v>237</v>
      </c>
      <c r="R2776" t="s">
        <v>231</v>
      </c>
      <c r="S2776" t="s">
        <v>232</v>
      </c>
    </row>
    <row r="2777" spans="1:19">
      <c r="A2777" s="1" t="n">
        <v>39813</v>
      </c>
      <c r="B2777" t="s">
        <v>376</v>
      </c>
      <c r="C2777" t="n">
        <v>19</v>
      </c>
      <c r="D2777" t="s">
        <v>228</v>
      </c>
      <c r="E2777" t="s">
        <v>36</v>
      </c>
      <c r="F2777" t="s">
        <v>229</v>
      </c>
      <c r="G2777" t="s">
        <v>230</v>
      </c>
      <c r="H2777" t="s">
        <v>231</v>
      </c>
      <c r="I2777" t="s">
        <v>232</v>
      </c>
      <c r="J2777" t="s">
        <v>233</v>
      </c>
      <c r="K2777" t="s">
        <v>234</v>
      </c>
      <c r="L2777" t="n">
        <v>199</v>
      </c>
      <c r="M2777" t="n">
        <v>0.02</v>
      </c>
      <c r="N2777" t="n">
        <v>47.1</v>
      </c>
      <c r="O2777" t="s">
        <v>376</v>
      </c>
      <c r="P2777" t="s">
        <v>458</v>
      </c>
      <c r="Q2777" t="s">
        <v>342</v>
      </c>
      <c r="R2777" t="s">
        <v>343</v>
      </c>
      <c r="S2777" t="s">
        <v>232</v>
      </c>
    </row>
    <row r="2778" spans="1:19">
      <c r="A2778" s="1" t="n">
        <v>39813</v>
      </c>
      <c r="B2778" t="s">
        <v>376</v>
      </c>
      <c r="C2778" t="n">
        <v>20</v>
      </c>
      <c r="D2778" t="s">
        <v>228</v>
      </c>
      <c r="E2778" t="s">
        <v>36</v>
      </c>
      <c r="F2778" t="s">
        <v>229</v>
      </c>
      <c r="G2778" t="s">
        <v>230</v>
      </c>
      <c r="H2778" t="s">
        <v>231</v>
      </c>
      <c r="I2778" t="s">
        <v>232</v>
      </c>
      <c r="J2778" t="s">
        <v>354</v>
      </c>
      <c r="K2778" t="s">
        <v>348</v>
      </c>
      <c r="L2778" t="n">
        <v>310</v>
      </c>
      <c r="M2778" t="n">
        <v>0.04</v>
      </c>
      <c r="N2778" t="n">
        <v>43.9</v>
      </c>
      <c r="O2778" t="s">
        <v>376</v>
      </c>
      <c r="P2778" t="s">
        <v>419</v>
      </c>
      <c r="Q2778" t="s">
        <v>237</v>
      </c>
      <c r="R2778" t="s">
        <v>231</v>
      </c>
      <c r="S2778" t="s">
        <v>232</v>
      </c>
    </row>
    <row r="2779" spans="1:19">
      <c r="A2779" s="1" t="n">
        <v>39813</v>
      </c>
      <c r="B2779" t="s">
        <v>376</v>
      </c>
      <c r="C2779" t="n">
        <v>21</v>
      </c>
      <c r="D2779" t="s">
        <v>228</v>
      </c>
      <c r="E2779" t="s">
        <v>36</v>
      </c>
      <c r="F2779" t="s">
        <v>229</v>
      </c>
      <c r="G2779" t="s">
        <v>230</v>
      </c>
      <c r="H2779" t="s">
        <v>231</v>
      </c>
      <c r="I2779" t="s">
        <v>232</v>
      </c>
      <c r="J2779" t="s">
        <v>233</v>
      </c>
      <c r="K2779" t="s">
        <v>234</v>
      </c>
      <c r="L2779" t="n">
        <v>230</v>
      </c>
      <c r="M2779" t="n">
        <v>0.1</v>
      </c>
      <c r="N2779" t="n">
        <v>31.1</v>
      </c>
      <c r="O2779" t="s">
        <v>376</v>
      </c>
      <c r="P2779" t="s">
        <v>419</v>
      </c>
      <c r="Q2779" t="s">
        <v>237</v>
      </c>
      <c r="R2779" t="s">
        <v>231</v>
      </c>
      <c r="S2779" t="s">
        <v>232</v>
      </c>
    </row>
    <row r="2780" spans="1:19">
      <c r="A2780" s="1" t="n">
        <v>39813</v>
      </c>
      <c r="B2780" t="s">
        <v>376</v>
      </c>
      <c r="C2780" t="n">
        <v>22</v>
      </c>
      <c r="D2780" t="s">
        <v>228</v>
      </c>
      <c r="E2780" t="s">
        <v>36</v>
      </c>
      <c r="F2780" t="s">
        <v>229</v>
      </c>
      <c r="G2780" t="s">
        <v>230</v>
      </c>
      <c r="H2780" t="s">
        <v>231</v>
      </c>
      <c r="I2780" t="s">
        <v>232</v>
      </c>
      <c r="J2780" t="s">
        <v>318</v>
      </c>
      <c r="K2780" t="s">
        <v>319</v>
      </c>
      <c r="L2780" t="n">
        <v>435</v>
      </c>
      <c r="M2780" t="n">
        <v>0.08</v>
      </c>
      <c r="N2780" t="n">
        <v>35.8</v>
      </c>
      <c r="O2780" t="s">
        <v>376</v>
      </c>
      <c r="P2780" t="s">
        <v>419</v>
      </c>
      <c r="Q2780" t="s">
        <v>237</v>
      </c>
      <c r="R2780" t="s">
        <v>231</v>
      </c>
      <c r="S2780" t="s">
        <v>232</v>
      </c>
    </row>
    <row r="2781" spans="1:19">
      <c r="A2781" s="1" t="n">
        <v>39813</v>
      </c>
      <c r="B2781" t="s">
        <v>376</v>
      </c>
      <c r="C2781" t="n">
        <v>23</v>
      </c>
      <c r="D2781" t="s">
        <v>228</v>
      </c>
      <c r="E2781" t="s">
        <v>36</v>
      </c>
      <c r="F2781" t="s">
        <v>229</v>
      </c>
      <c r="G2781" t="s">
        <v>230</v>
      </c>
      <c r="H2781" t="s">
        <v>231</v>
      </c>
      <c r="I2781" t="s">
        <v>232</v>
      </c>
      <c r="J2781" t="s">
        <v>318</v>
      </c>
      <c r="K2781" t="s">
        <v>319</v>
      </c>
      <c r="L2781" t="n">
        <v>199</v>
      </c>
      <c r="M2781" t="n">
        <v>0.67</v>
      </c>
      <c r="N2781" t="n">
        <v>36.9</v>
      </c>
      <c r="O2781" t="s">
        <v>376</v>
      </c>
      <c r="P2781" t="s">
        <v>419</v>
      </c>
      <c r="Q2781" t="s">
        <v>237</v>
      </c>
      <c r="R2781" t="s">
        <v>231</v>
      </c>
      <c r="S2781" t="s">
        <v>232</v>
      </c>
    </row>
    <row r="2782" spans="1:19">
      <c r="A2782" s="1" t="n">
        <v>39813</v>
      </c>
      <c r="B2782" t="s">
        <v>376</v>
      </c>
      <c r="C2782" t="n">
        <v>24</v>
      </c>
      <c r="D2782" t="s">
        <v>228</v>
      </c>
      <c r="E2782" t="s">
        <v>36</v>
      </c>
      <c r="F2782" t="s">
        <v>229</v>
      </c>
      <c r="G2782" t="s">
        <v>230</v>
      </c>
      <c r="H2782" t="s">
        <v>231</v>
      </c>
      <c r="I2782" t="s">
        <v>232</v>
      </c>
      <c r="J2782" t="s">
        <v>318</v>
      </c>
      <c r="K2782" t="s">
        <v>319</v>
      </c>
      <c r="L2782" t="n">
        <v>185</v>
      </c>
      <c r="M2782" t="n">
        <v>0.67</v>
      </c>
      <c r="N2782" t="n">
        <v>37.5</v>
      </c>
      <c r="O2782" t="s">
        <v>376</v>
      </c>
      <c r="P2782" t="s">
        <v>419</v>
      </c>
      <c r="Q2782" t="s">
        <v>237</v>
      </c>
      <c r="R2782" t="s">
        <v>231</v>
      </c>
      <c r="S2782" t="s">
        <v>232</v>
      </c>
    </row>
    <row r="2783" spans="1:19">
      <c r="A2783" s="1" t="n">
        <v>39813</v>
      </c>
      <c r="B2783" t="s">
        <v>376</v>
      </c>
      <c r="C2783" t="n">
        <v>25</v>
      </c>
      <c r="D2783" t="s">
        <v>228</v>
      </c>
      <c r="E2783" t="s">
        <v>36</v>
      </c>
      <c r="F2783" t="s">
        <v>229</v>
      </c>
      <c r="G2783" t="s">
        <v>230</v>
      </c>
      <c r="H2783" t="s">
        <v>231</v>
      </c>
      <c r="I2783" t="s">
        <v>232</v>
      </c>
      <c r="J2783" t="s">
        <v>318</v>
      </c>
      <c r="K2783" t="s">
        <v>319</v>
      </c>
      <c r="L2783" t="n">
        <v>152</v>
      </c>
      <c r="M2783" t="n">
        <v>0.67</v>
      </c>
      <c r="N2783" t="n">
        <v>37.5</v>
      </c>
      <c r="O2783" t="s">
        <v>376</v>
      </c>
      <c r="P2783" t="s">
        <v>419</v>
      </c>
      <c r="Q2783" t="s">
        <v>237</v>
      </c>
      <c r="R2783" t="s">
        <v>231</v>
      </c>
      <c r="S2783" t="s">
        <v>232</v>
      </c>
    </row>
    <row r="2784" spans="1:19">
      <c r="A2784" s="1" t="n">
        <v>39813</v>
      </c>
      <c r="B2784" t="s">
        <v>457</v>
      </c>
      <c r="C2784" t="n">
        <v>1</v>
      </c>
      <c r="D2784" t="s">
        <v>409</v>
      </c>
      <c r="E2784" t="s">
        <v>410</v>
      </c>
      <c r="F2784" t="s">
        <v>411</v>
      </c>
      <c r="G2784" t="s">
        <v>412</v>
      </c>
      <c r="H2784" t="s">
        <v>231</v>
      </c>
      <c r="I2784" t="s">
        <v>232</v>
      </c>
      <c r="J2784" t="s">
        <v>240</v>
      </c>
      <c r="K2784" t="s">
        <v>241</v>
      </c>
      <c r="L2784" t="n">
        <v>13</v>
      </c>
      <c r="M2784" t="n">
        <v>0</v>
      </c>
      <c r="N2784" t="n">
        <v>0</v>
      </c>
    </row>
    <row r="2785" spans="1:19">
      <c r="A2785" s="1" t="n">
        <v>39813</v>
      </c>
      <c r="B2785" t="s">
        <v>457</v>
      </c>
      <c r="C2785" t="n">
        <v>2</v>
      </c>
      <c r="D2785" t="s">
        <v>409</v>
      </c>
      <c r="E2785" t="s">
        <v>410</v>
      </c>
      <c r="F2785" t="s">
        <v>413</v>
      </c>
      <c r="G2785" t="s">
        <v>414</v>
      </c>
      <c r="H2785" t="s">
        <v>231</v>
      </c>
      <c r="I2785" t="s">
        <v>232</v>
      </c>
      <c r="J2785" t="s">
        <v>240</v>
      </c>
      <c r="K2785" t="s">
        <v>241</v>
      </c>
      <c r="L2785" t="n">
        <v>11</v>
      </c>
      <c r="M2785" t="n">
        <v>0</v>
      </c>
      <c r="N2785" t="n">
        <v>0</v>
      </c>
    </row>
    <row r="2786" spans="1:19">
      <c r="A2786" s="1" t="n">
        <v>39813</v>
      </c>
      <c r="B2786" t="s">
        <v>380</v>
      </c>
      <c r="C2786" t="n">
        <v>1</v>
      </c>
      <c r="D2786" t="s">
        <v>420</v>
      </c>
      <c r="E2786" t="s">
        <v>239</v>
      </c>
      <c r="F2786" t="s">
        <v>229</v>
      </c>
      <c r="G2786" t="s">
        <v>230</v>
      </c>
      <c r="H2786" t="s">
        <v>231</v>
      </c>
      <c r="I2786" t="s">
        <v>232</v>
      </c>
      <c r="J2786" t="n">
        <v>515</v>
      </c>
      <c r="K2786" t="s">
        <v>404</v>
      </c>
      <c r="L2786" t="n">
        <v>310</v>
      </c>
      <c r="M2786" t="n">
        <v>0</v>
      </c>
      <c r="N2786" t="n">
        <v>0</v>
      </c>
    </row>
    <row r="2787" spans="1:19">
      <c r="A2787" s="1" t="n">
        <v>39813</v>
      </c>
      <c r="B2787" t="s">
        <v>379</v>
      </c>
      <c r="C2787" t="n">
        <v>1</v>
      </c>
      <c r="D2787" t="s">
        <v>228</v>
      </c>
      <c r="E2787" t="s">
        <v>36</v>
      </c>
      <c r="F2787" t="s">
        <v>229</v>
      </c>
      <c r="G2787" t="s">
        <v>230</v>
      </c>
      <c r="H2787" t="s">
        <v>231</v>
      </c>
      <c r="I2787" t="s">
        <v>232</v>
      </c>
      <c r="J2787" t="s">
        <v>279</v>
      </c>
      <c r="K2787" t="s">
        <v>280</v>
      </c>
      <c r="L2787" t="n">
        <v>849</v>
      </c>
      <c r="M2787" t="n">
        <v>1.11</v>
      </c>
      <c r="N2787" t="n">
        <v>39.6</v>
      </c>
      <c r="O2787" t="s">
        <v>379</v>
      </c>
      <c r="P2787" t="s">
        <v>270</v>
      </c>
      <c r="Q2787" t="s">
        <v>237</v>
      </c>
      <c r="R2787" t="s">
        <v>231</v>
      </c>
      <c r="S2787" t="s">
        <v>232</v>
      </c>
    </row>
    <row r="2788" spans="1:19">
      <c r="A2788" s="1" t="n">
        <v>39813</v>
      </c>
      <c r="B2788" t="s">
        <v>379</v>
      </c>
      <c r="C2788" t="n">
        <v>2</v>
      </c>
      <c r="D2788" t="s">
        <v>228</v>
      </c>
      <c r="E2788" t="s">
        <v>36</v>
      </c>
      <c r="F2788" t="s">
        <v>229</v>
      </c>
      <c r="G2788" t="s">
        <v>230</v>
      </c>
      <c r="H2788" t="s">
        <v>231</v>
      </c>
      <c r="I2788" t="s">
        <v>232</v>
      </c>
      <c r="J2788" t="s">
        <v>279</v>
      </c>
      <c r="K2788" t="s">
        <v>280</v>
      </c>
      <c r="L2788" t="n">
        <v>162</v>
      </c>
      <c r="M2788" t="n">
        <v>3.16</v>
      </c>
      <c r="N2788" t="n">
        <v>26.8</v>
      </c>
      <c r="O2788" t="s">
        <v>379</v>
      </c>
      <c r="P2788" t="s">
        <v>270</v>
      </c>
      <c r="Q2788" t="s">
        <v>237</v>
      </c>
      <c r="R2788" t="s">
        <v>231</v>
      </c>
      <c r="S2788" t="s">
        <v>232</v>
      </c>
    </row>
    <row r="2789" spans="1:19">
      <c r="A2789" s="1" t="n">
        <v>39813</v>
      </c>
      <c r="B2789" t="s">
        <v>379</v>
      </c>
      <c r="C2789" t="n">
        <v>3</v>
      </c>
      <c r="D2789" t="s">
        <v>228</v>
      </c>
      <c r="E2789" t="s">
        <v>36</v>
      </c>
      <c r="F2789" t="s">
        <v>229</v>
      </c>
      <c r="G2789" t="s">
        <v>230</v>
      </c>
      <c r="H2789" t="s">
        <v>231</v>
      </c>
      <c r="I2789" t="s">
        <v>232</v>
      </c>
      <c r="J2789" t="s">
        <v>354</v>
      </c>
      <c r="K2789" t="s">
        <v>348</v>
      </c>
      <c r="L2789" t="n">
        <v>280</v>
      </c>
      <c r="M2789" t="n">
        <v>2.01</v>
      </c>
      <c r="N2789" t="n">
        <v>26</v>
      </c>
      <c r="O2789" t="s">
        <v>379</v>
      </c>
      <c r="P2789" t="s">
        <v>270</v>
      </c>
      <c r="Q2789" t="s">
        <v>237</v>
      </c>
      <c r="R2789" t="s">
        <v>231</v>
      </c>
      <c r="S2789" t="s">
        <v>232</v>
      </c>
    </row>
    <row r="2790" spans="1:19">
      <c r="A2790" s="1" t="n">
        <v>39813</v>
      </c>
      <c r="B2790" t="s">
        <v>379</v>
      </c>
      <c r="C2790" t="n">
        <v>4</v>
      </c>
      <c r="D2790" t="s">
        <v>228</v>
      </c>
      <c r="E2790" t="s">
        <v>36</v>
      </c>
      <c r="F2790" t="s">
        <v>229</v>
      </c>
      <c r="G2790" t="s">
        <v>230</v>
      </c>
      <c r="H2790" t="s">
        <v>231</v>
      </c>
      <c r="I2790" t="s">
        <v>232</v>
      </c>
      <c r="J2790" t="s">
        <v>233</v>
      </c>
      <c r="K2790" t="s">
        <v>234</v>
      </c>
      <c r="L2790" t="n">
        <v>399</v>
      </c>
      <c r="M2790" t="n">
        <v>0.23</v>
      </c>
      <c r="N2790" t="n">
        <v>20</v>
      </c>
      <c r="O2790" t="s">
        <v>379</v>
      </c>
      <c r="P2790" t="s">
        <v>270</v>
      </c>
      <c r="Q2790" t="s">
        <v>237</v>
      </c>
      <c r="R2790" t="s">
        <v>231</v>
      </c>
      <c r="S2790" t="s">
        <v>232</v>
      </c>
    </row>
    <row r="2791" spans="1:19">
      <c r="A2791" s="1" t="n">
        <v>39813</v>
      </c>
      <c r="B2791" t="s">
        <v>379</v>
      </c>
      <c r="C2791" t="n">
        <v>5</v>
      </c>
      <c r="D2791" t="s">
        <v>228</v>
      </c>
      <c r="E2791" t="s">
        <v>36</v>
      </c>
      <c r="F2791" t="s">
        <v>229</v>
      </c>
      <c r="G2791" t="s">
        <v>230</v>
      </c>
      <c r="H2791" t="s">
        <v>231</v>
      </c>
      <c r="I2791" t="s">
        <v>232</v>
      </c>
      <c r="J2791" t="s">
        <v>277</v>
      </c>
      <c r="K2791" t="s">
        <v>278</v>
      </c>
      <c r="L2791" t="n">
        <v>262</v>
      </c>
      <c r="M2791" t="n">
        <v>0.39</v>
      </c>
      <c r="N2791" t="n">
        <v>17.4</v>
      </c>
      <c r="O2791" t="s">
        <v>379</v>
      </c>
      <c r="P2791" t="s">
        <v>270</v>
      </c>
      <c r="Q2791" t="s">
        <v>237</v>
      </c>
      <c r="R2791" t="s">
        <v>231</v>
      </c>
      <c r="S2791" t="s">
        <v>232</v>
      </c>
    </row>
    <row r="2792" spans="1:19">
      <c r="A2792" s="1" t="n">
        <v>39844</v>
      </c>
      <c r="B2792" t="s">
        <v>376</v>
      </c>
      <c r="C2792" t="n">
        <v>21</v>
      </c>
      <c r="D2792" t="s">
        <v>459</v>
      </c>
      <c r="E2792" t="s">
        <v>121</v>
      </c>
      <c r="F2792" t="s">
        <v>229</v>
      </c>
      <c r="G2792" t="s">
        <v>230</v>
      </c>
      <c r="H2792" t="s">
        <v>231</v>
      </c>
      <c r="I2792" t="s">
        <v>232</v>
      </c>
      <c r="J2792" t="s">
        <v>318</v>
      </c>
      <c r="K2792" t="s">
        <v>319</v>
      </c>
      <c r="L2792" t="n">
        <v>443</v>
      </c>
      <c r="M2792" t="n">
        <v>0.07000000000000001</v>
      </c>
      <c r="N2792" t="n">
        <v>35.6</v>
      </c>
      <c r="O2792" t="s">
        <v>376</v>
      </c>
      <c r="P2792" t="s">
        <v>231</v>
      </c>
      <c r="Q2792" t="s">
        <v>237</v>
      </c>
      <c r="R2792" t="s">
        <v>231</v>
      </c>
      <c r="S2792" t="s">
        <v>232</v>
      </c>
    </row>
    <row r="2793" spans="1:19">
      <c r="A2793" s="1" t="n">
        <v>39844</v>
      </c>
      <c r="B2793" t="s">
        <v>376</v>
      </c>
      <c r="C2793" t="n">
        <v>22</v>
      </c>
      <c r="D2793" t="s">
        <v>459</v>
      </c>
      <c r="E2793" t="s">
        <v>121</v>
      </c>
      <c r="F2793" t="s">
        <v>229</v>
      </c>
      <c r="G2793" t="s">
        <v>230</v>
      </c>
      <c r="H2793" t="s">
        <v>231</v>
      </c>
      <c r="I2793" t="s">
        <v>232</v>
      </c>
      <c r="J2793" t="s">
        <v>354</v>
      </c>
      <c r="K2793" t="s">
        <v>348</v>
      </c>
      <c r="L2793" t="n">
        <v>208</v>
      </c>
      <c r="M2793" t="n">
        <v>0.04</v>
      </c>
      <c r="N2793" t="n">
        <v>42.6</v>
      </c>
      <c r="O2793" t="s">
        <v>376</v>
      </c>
      <c r="P2793" t="s">
        <v>231</v>
      </c>
      <c r="Q2793" t="s">
        <v>237</v>
      </c>
      <c r="R2793" t="s">
        <v>231</v>
      </c>
      <c r="S2793" t="s">
        <v>232</v>
      </c>
    </row>
    <row r="2794" spans="1:19">
      <c r="A2794" s="1" t="n">
        <v>39844</v>
      </c>
      <c r="B2794" t="s">
        <v>376</v>
      </c>
      <c r="C2794" t="n">
        <v>23</v>
      </c>
      <c r="D2794" t="s">
        <v>459</v>
      </c>
      <c r="E2794" t="s">
        <v>121</v>
      </c>
      <c r="F2794" t="s">
        <v>229</v>
      </c>
      <c r="G2794" t="s">
        <v>230</v>
      </c>
      <c r="H2794" t="s">
        <v>231</v>
      </c>
      <c r="I2794" t="s">
        <v>232</v>
      </c>
      <c r="J2794" t="s">
        <v>354</v>
      </c>
      <c r="K2794" t="s">
        <v>348</v>
      </c>
      <c r="L2794" t="n">
        <v>207</v>
      </c>
      <c r="M2794" t="n">
        <v>0.04</v>
      </c>
      <c r="N2794" t="n">
        <v>42.6</v>
      </c>
      <c r="O2794" t="s">
        <v>376</v>
      </c>
      <c r="P2794" t="s">
        <v>231</v>
      </c>
      <c r="Q2794" t="s">
        <v>237</v>
      </c>
      <c r="R2794" t="s">
        <v>231</v>
      </c>
      <c r="S2794" t="s">
        <v>232</v>
      </c>
    </row>
    <row r="2795" spans="1:19">
      <c r="A2795" s="1" t="n">
        <v>39844</v>
      </c>
      <c r="B2795" t="s">
        <v>376</v>
      </c>
      <c r="C2795" t="n">
        <v>24</v>
      </c>
      <c r="D2795" t="s">
        <v>459</v>
      </c>
      <c r="E2795" t="s">
        <v>121</v>
      </c>
      <c r="F2795" t="s">
        <v>229</v>
      </c>
      <c r="G2795" t="s">
        <v>230</v>
      </c>
      <c r="H2795" t="s">
        <v>231</v>
      </c>
      <c r="I2795" t="s">
        <v>232</v>
      </c>
      <c r="J2795" t="s">
        <v>318</v>
      </c>
      <c r="K2795" t="s">
        <v>319</v>
      </c>
      <c r="L2795" t="n">
        <v>108</v>
      </c>
      <c r="M2795" t="n">
        <v>0.07000000000000001</v>
      </c>
      <c r="N2795" t="n">
        <v>35.6</v>
      </c>
      <c r="O2795" t="s">
        <v>376</v>
      </c>
      <c r="P2795" t="s">
        <v>231</v>
      </c>
      <c r="Q2795" t="s">
        <v>237</v>
      </c>
      <c r="R2795" t="s">
        <v>231</v>
      </c>
      <c r="S2795" t="s">
        <v>232</v>
      </c>
    </row>
    <row r="2796" spans="1:19">
      <c r="A2796" s="1" t="n">
        <v>39844</v>
      </c>
      <c r="B2796" t="s">
        <v>376</v>
      </c>
      <c r="C2796" t="n">
        <v>25</v>
      </c>
      <c r="D2796" t="s">
        <v>459</v>
      </c>
      <c r="E2796" t="s">
        <v>121</v>
      </c>
      <c r="F2796" t="s">
        <v>229</v>
      </c>
      <c r="G2796" t="s">
        <v>230</v>
      </c>
      <c r="H2796" t="s">
        <v>231</v>
      </c>
      <c r="I2796" t="s">
        <v>232</v>
      </c>
      <c r="J2796" t="s">
        <v>318</v>
      </c>
      <c r="K2796" t="s">
        <v>319</v>
      </c>
      <c r="L2796" t="n">
        <v>253</v>
      </c>
      <c r="M2796" t="n">
        <v>0.07000000000000001</v>
      </c>
      <c r="N2796" t="n">
        <v>35.6</v>
      </c>
      <c r="O2796" t="s">
        <v>376</v>
      </c>
      <c r="P2796" t="s">
        <v>231</v>
      </c>
      <c r="Q2796" t="s">
        <v>237</v>
      </c>
      <c r="R2796" t="s">
        <v>231</v>
      </c>
      <c r="S2796" t="s">
        <v>232</v>
      </c>
    </row>
    <row r="2797" spans="1:19">
      <c r="A2797" s="1" t="n">
        <v>39844</v>
      </c>
      <c r="B2797" t="s">
        <v>376</v>
      </c>
      <c r="C2797" t="n">
        <v>26</v>
      </c>
      <c r="D2797" t="s">
        <v>459</v>
      </c>
      <c r="E2797" t="s">
        <v>121</v>
      </c>
      <c r="F2797" t="s">
        <v>229</v>
      </c>
      <c r="G2797" t="s">
        <v>230</v>
      </c>
      <c r="H2797" t="s">
        <v>231</v>
      </c>
      <c r="I2797" t="s">
        <v>232</v>
      </c>
      <c r="J2797" t="s">
        <v>354</v>
      </c>
      <c r="K2797" t="s">
        <v>348</v>
      </c>
      <c r="L2797" t="n">
        <v>286</v>
      </c>
      <c r="M2797" t="n">
        <v>0.04</v>
      </c>
      <c r="N2797" t="n">
        <v>42.6</v>
      </c>
      <c r="O2797" t="s">
        <v>376</v>
      </c>
      <c r="P2797" t="s">
        <v>231</v>
      </c>
      <c r="Q2797" t="s">
        <v>237</v>
      </c>
      <c r="R2797" t="s">
        <v>231</v>
      </c>
      <c r="S2797" t="s">
        <v>232</v>
      </c>
    </row>
    <row r="2798" spans="1:19">
      <c r="A2798" s="1" t="n">
        <v>39844</v>
      </c>
      <c r="B2798" t="s">
        <v>376</v>
      </c>
      <c r="C2798" t="n">
        <v>27</v>
      </c>
      <c r="D2798" t="s">
        <v>459</v>
      </c>
      <c r="E2798" t="s">
        <v>121</v>
      </c>
      <c r="F2798" t="s">
        <v>229</v>
      </c>
      <c r="G2798" t="s">
        <v>230</v>
      </c>
      <c r="H2798" t="s">
        <v>231</v>
      </c>
      <c r="I2798" t="s">
        <v>232</v>
      </c>
      <c r="J2798" t="s">
        <v>318</v>
      </c>
      <c r="K2798" t="s">
        <v>319</v>
      </c>
      <c r="L2798" t="n">
        <v>235</v>
      </c>
      <c r="M2798" t="n">
        <v>0.07000000000000001</v>
      </c>
      <c r="N2798" t="n">
        <v>35.6</v>
      </c>
      <c r="O2798" t="s">
        <v>376</v>
      </c>
      <c r="P2798" t="s">
        <v>231</v>
      </c>
      <c r="Q2798" t="s">
        <v>237</v>
      </c>
      <c r="R2798" t="s">
        <v>231</v>
      </c>
      <c r="S2798" t="s">
        <v>232</v>
      </c>
    </row>
    <row r="2799" spans="1:19">
      <c r="A2799" s="1" t="n">
        <v>39844</v>
      </c>
      <c r="B2799" t="s">
        <v>376</v>
      </c>
      <c r="C2799" t="n">
        <v>28</v>
      </c>
      <c r="D2799" t="s">
        <v>459</v>
      </c>
      <c r="E2799" t="s">
        <v>121</v>
      </c>
      <c r="F2799" t="s">
        <v>229</v>
      </c>
      <c r="G2799" t="s">
        <v>230</v>
      </c>
      <c r="H2799" t="s">
        <v>231</v>
      </c>
      <c r="I2799" t="s">
        <v>232</v>
      </c>
      <c r="J2799" t="s">
        <v>267</v>
      </c>
      <c r="K2799" t="s">
        <v>268</v>
      </c>
      <c r="L2799" t="n">
        <v>245</v>
      </c>
      <c r="M2799" t="n">
        <v>0.26</v>
      </c>
      <c r="N2799" t="n">
        <v>16</v>
      </c>
      <c r="O2799" t="s">
        <v>376</v>
      </c>
      <c r="P2799" t="s">
        <v>231</v>
      </c>
      <c r="Q2799" t="s">
        <v>237</v>
      </c>
      <c r="R2799" t="s">
        <v>231</v>
      </c>
      <c r="S2799" t="s">
        <v>232</v>
      </c>
    </row>
    <row r="2800" spans="1:19">
      <c r="A2800" s="1" t="n">
        <v>39844</v>
      </c>
      <c r="B2800" t="s">
        <v>376</v>
      </c>
      <c r="C2800" t="n">
        <v>82</v>
      </c>
      <c r="D2800" t="s">
        <v>392</v>
      </c>
      <c r="E2800" t="s">
        <v>460</v>
      </c>
      <c r="F2800" t="s">
        <v>229</v>
      </c>
      <c r="G2800" t="s">
        <v>230</v>
      </c>
      <c r="H2800" t="s">
        <v>231</v>
      </c>
      <c r="I2800" t="s">
        <v>232</v>
      </c>
      <c r="J2800" t="s">
        <v>265</v>
      </c>
      <c r="K2800" t="s">
        <v>266</v>
      </c>
      <c r="L2800" t="n">
        <v>27</v>
      </c>
      <c r="M2800" t="n">
        <v>0</v>
      </c>
      <c r="N2800" t="n">
        <v>0</v>
      </c>
      <c r="O2800" t="s">
        <v>376</v>
      </c>
      <c r="P2800" t="s">
        <v>341</v>
      </c>
      <c r="Q2800" t="s">
        <v>342</v>
      </c>
      <c r="R2800" t="s">
        <v>343</v>
      </c>
      <c r="S2800" t="s">
        <v>232</v>
      </c>
    </row>
    <row r="2801" spans="1:19">
      <c r="A2801" s="1" t="n">
        <v>39844</v>
      </c>
      <c r="B2801" t="s">
        <v>376</v>
      </c>
      <c r="C2801" t="n">
        <v>86</v>
      </c>
      <c r="D2801" t="s">
        <v>259</v>
      </c>
      <c r="E2801" t="s">
        <v>461</v>
      </c>
      <c r="F2801" t="s">
        <v>229</v>
      </c>
      <c r="G2801" t="s">
        <v>230</v>
      </c>
      <c r="H2801" t="s">
        <v>231</v>
      </c>
      <c r="I2801" t="s">
        <v>232</v>
      </c>
      <c r="J2801" t="s">
        <v>265</v>
      </c>
      <c r="K2801" t="s">
        <v>266</v>
      </c>
      <c r="L2801" t="n">
        <v>78</v>
      </c>
      <c r="M2801" t="n">
        <v>0.5</v>
      </c>
      <c r="N2801" t="n">
        <v>0</v>
      </c>
      <c r="S2801" t="s">
        <v>462</v>
      </c>
    </row>
    <row r="2802" spans="1:19">
      <c r="A2802" s="1" t="n">
        <v>39844</v>
      </c>
      <c r="B2802" t="s">
        <v>376</v>
      </c>
      <c r="C2802" t="n">
        <v>593</v>
      </c>
      <c r="D2802" t="s">
        <v>424</v>
      </c>
      <c r="E2802" t="s">
        <v>125</v>
      </c>
      <c r="F2802" t="s">
        <v>229</v>
      </c>
      <c r="G2802" t="s">
        <v>230</v>
      </c>
      <c r="H2802" t="s">
        <v>231</v>
      </c>
      <c r="I2802" t="s">
        <v>232</v>
      </c>
      <c r="J2802" t="s">
        <v>425</v>
      </c>
      <c r="K2802" t="s">
        <v>426</v>
      </c>
      <c r="L2802" t="n">
        <v>44</v>
      </c>
      <c r="M2802" t="n">
        <v>0</v>
      </c>
      <c r="N2802" t="n">
        <v>0</v>
      </c>
      <c r="S2802" t="s">
        <v>462</v>
      </c>
    </row>
    <row r="2803" spans="1:19">
      <c r="A2803" s="1" t="n">
        <v>39844</v>
      </c>
      <c r="B2803" t="s">
        <v>376</v>
      </c>
      <c r="C2803" t="n">
        <v>596</v>
      </c>
      <c r="D2803" t="s">
        <v>424</v>
      </c>
      <c r="E2803" t="s">
        <v>125</v>
      </c>
      <c r="F2803" t="s">
        <v>229</v>
      </c>
      <c r="G2803" t="s">
        <v>230</v>
      </c>
      <c r="H2803" t="s">
        <v>231</v>
      </c>
      <c r="I2803" t="s">
        <v>232</v>
      </c>
      <c r="J2803" t="s">
        <v>425</v>
      </c>
      <c r="K2803" t="s">
        <v>426</v>
      </c>
      <c r="L2803" t="n">
        <v>5</v>
      </c>
      <c r="M2803" t="n">
        <v>0</v>
      </c>
      <c r="N2803" t="n">
        <v>0</v>
      </c>
      <c r="S2803" t="s">
        <v>462</v>
      </c>
    </row>
    <row r="2804" spans="1:19">
      <c r="A2804" s="1" t="n">
        <v>39872</v>
      </c>
      <c r="B2804" t="s">
        <v>376</v>
      </c>
      <c r="C2804" t="n">
        <v>16</v>
      </c>
      <c r="D2804" t="s">
        <v>459</v>
      </c>
      <c r="E2804" t="s">
        <v>121</v>
      </c>
      <c r="F2804" t="s">
        <v>229</v>
      </c>
      <c r="G2804" t="s">
        <v>230</v>
      </c>
      <c r="H2804" t="s">
        <v>231</v>
      </c>
      <c r="I2804" t="s">
        <v>232</v>
      </c>
      <c r="J2804" t="s">
        <v>354</v>
      </c>
      <c r="K2804" t="s">
        <v>348</v>
      </c>
      <c r="L2804" t="n">
        <v>285</v>
      </c>
      <c r="M2804" t="n">
        <v>0.04</v>
      </c>
      <c r="N2804" t="n">
        <v>42.6</v>
      </c>
      <c r="O2804" t="s">
        <v>376</v>
      </c>
      <c r="P2804" t="s">
        <v>231</v>
      </c>
      <c r="Q2804" t="s">
        <v>237</v>
      </c>
      <c r="R2804" t="s">
        <v>231</v>
      </c>
      <c r="S2804" t="s">
        <v>232</v>
      </c>
    </row>
    <row r="2805" spans="1:19">
      <c r="A2805" s="1" t="n">
        <v>39872</v>
      </c>
      <c r="B2805" t="s">
        <v>376</v>
      </c>
      <c r="C2805" t="n">
        <v>17</v>
      </c>
      <c r="D2805" t="s">
        <v>459</v>
      </c>
      <c r="E2805" t="s">
        <v>121</v>
      </c>
      <c r="F2805" t="s">
        <v>229</v>
      </c>
      <c r="G2805" t="s">
        <v>230</v>
      </c>
      <c r="H2805" t="s">
        <v>231</v>
      </c>
      <c r="I2805" t="s">
        <v>232</v>
      </c>
      <c r="J2805" t="s">
        <v>354</v>
      </c>
      <c r="K2805" t="s">
        <v>348</v>
      </c>
      <c r="L2805" t="n">
        <v>183</v>
      </c>
      <c r="M2805" t="n">
        <v>0.04</v>
      </c>
      <c r="N2805" t="n">
        <v>42.9</v>
      </c>
      <c r="O2805" t="s">
        <v>376</v>
      </c>
      <c r="P2805" t="s">
        <v>231</v>
      </c>
      <c r="Q2805" t="s">
        <v>237</v>
      </c>
      <c r="R2805" t="s">
        <v>231</v>
      </c>
      <c r="S2805" t="s">
        <v>232</v>
      </c>
    </row>
    <row r="2806" spans="1:19">
      <c r="A2806" s="1" t="n">
        <v>39872</v>
      </c>
      <c r="B2806" t="s">
        <v>376</v>
      </c>
      <c r="C2806" t="n">
        <v>18</v>
      </c>
      <c r="D2806" t="s">
        <v>459</v>
      </c>
      <c r="E2806" t="s">
        <v>121</v>
      </c>
      <c r="F2806" t="s">
        <v>229</v>
      </c>
      <c r="G2806" t="s">
        <v>230</v>
      </c>
      <c r="H2806" t="s">
        <v>231</v>
      </c>
      <c r="I2806" t="s">
        <v>232</v>
      </c>
      <c r="J2806" t="s">
        <v>318</v>
      </c>
      <c r="K2806" t="s">
        <v>319</v>
      </c>
      <c r="L2806" t="n">
        <v>334</v>
      </c>
      <c r="M2806" t="n">
        <v>0.07000000000000001</v>
      </c>
      <c r="N2806" t="n">
        <v>35.6</v>
      </c>
      <c r="O2806" t="s">
        <v>376</v>
      </c>
      <c r="P2806" t="s">
        <v>231</v>
      </c>
      <c r="Q2806" t="s">
        <v>237</v>
      </c>
      <c r="R2806" t="s">
        <v>231</v>
      </c>
      <c r="S2806" t="s">
        <v>232</v>
      </c>
    </row>
    <row r="2807" spans="1:19">
      <c r="A2807" s="1" t="n">
        <v>39872</v>
      </c>
      <c r="B2807" t="s">
        <v>376</v>
      </c>
      <c r="C2807" t="n">
        <v>19</v>
      </c>
      <c r="D2807" t="s">
        <v>459</v>
      </c>
      <c r="E2807" t="s">
        <v>121</v>
      </c>
      <c r="F2807" t="s">
        <v>229</v>
      </c>
      <c r="G2807" t="s">
        <v>230</v>
      </c>
      <c r="H2807" t="s">
        <v>231</v>
      </c>
      <c r="I2807" t="s">
        <v>232</v>
      </c>
      <c r="J2807" t="s">
        <v>318</v>
      </c>
      <c r="K2807" t="s">
        <v>319</v>
      </c>
      <c r="L2807" t="n">
        <v>458</v>
      </c>
      <c r="M2807" t="n">
        <v>0.07000000000000001</v>
      </c>
      <c r="N2807" t="n">
        <v>35.6</v>
      </c>
      <c r="O2807" t="s">
        <v>376</v>
      </c>
      <c r="P2807" t="s">
        <v>231</v>
      </c>
      <c r="Q2807" t="s">
        <v>237</v>
      </c>
      <c r="R2807" t="s">
        <v>231</v>
      </c>
      <c r="S2807" t="s">
        <v>232</v>
      </c>
    </row>
    <row r="2808" spans="1:19">
      <c r="A2808" s="1" t="n">
        <v>39903</v>
      </c>
      <c r="B2808" t="s">
        <v>376</v>
      </c>
      <c r="C2808" t="n">
        <v>28</v>
      </c>
      <c r="D2808" t="s">
        <v>459</v>
      </c>
      <c r="E2808" t="s">
        <v>121</v>
      </c>
      <c r="F2808" t="s">
        <v>229</v>
      </c>
      <c r="G2808" t="s">
        <v>230</v>
      </c>
      <c r="H2808" t="s">
        <v>231</v>
      </c>
      <c r="I2808" t="s">
        <v>232</v>
      </c>
      <c r="J2808" t="s">
        <v>354</v>
      </c>
      <c r="K2808" t="s">
        <v>348</v>
      </c>
      <c r="L2808" t="n">
        <v>206</v>
      </c>
      <c r="M2808" t="n">
        <v>0.04</v>
      </c>
      <c r="N2808" t="n">
        <v>42.6</v>
      </c>
      <c r="O2808" t="s">
        <v>376</v>
      </c>
      <c r="P2808" t="s">
        <v>231</v>
      </c>
      <c r="Q2808" t="s">
        <v>237</v>
      </c>
      <c r="R2808" t="s">
        <v>231</v>
      </c>
      <c r="S2808" t="s">
        <v>232</v>
      </c>
    </row>
    <row r="2809" spans="1:19">
      <c r="A2809" s="1" t="n">
        <v>39903</v>
      </c>
      <c r="B2809" t="s">
        <v>376</v>
      </c>
      <c r="C2809" t="n">
        <v>29</v>
      </c>
      <c r="D2809" t="s">
        <v>459</v>
      </c>
      <c r="E2809" t="s">
        <v>121</v>
      </c>
      <c r="F2809" t="s">
        <v>229</v>
      </c>
      <c r="G2809" t="s">
        <v>230</v>
      </c>
      <c r="H2809" t="s">
        <v>231</v>
      </c>
      <c r="I2809" t="s">
        <v>232</v>
      </c>
      <c r="J2809" t="s">
        <v>267</v>
      </c>
      <c r="K2809" t="s">
        <v>268</v>
      </c>
      <c r="L2809" t="n">
        <v>242</v>
      </c>
      <c r="M2809" t="n">
        <v>0.26</v>
      </c>
      <c r="N2809" t="n">
        <v>16</v>
      </c>
      <c r="O2809" t="s">
        <v>376</v>
      </c>
      <c r="P2809" t="s">
        <v>231</v>
      </c>
      <c r="Q2809" t="s">
        <v>237</v>
      </c>
      <c r="R2809" t="s">
        <v>231</v>
      </c>
      <c r="S2809" t="s">
        <v>232</v>
      </c>
    </row>
    <row r="2810" spans="1:19">
      <c r="A2810" s="1" t="n">
        <v>39903</v>
      </c>
      <c r="B2810" t="s">
        <v>376</v>
      </c>
      <c r="C2810" t="n">
        <v>30</v>
      </c>
      <c r="D2810" t="s">
        <v>459</v>
      </c>
      <c r="E2810" t="s">
        <v>121</v>
      </c>
      <c r="F2810" t="s">
        <v>229</v>
      </c>
      <c r="G2810" t="s">
        <v>230</v>
      </c>
      <c r="H2810" t="s">
        <v>231</v>
      </c>
      <c r="I2810" t="s">
        <v>232</v>
      </c>
      <c r="J2810" t="s">
        <v>354</v>
      </c>
      <c r="K2810" t="s">
        <v>348</v>
      </c>
      <c r="L2810" t="n">
        <v>198</v>
      </c>
      <c r="M2810" t="n">
        <v>0.04</v>
      </c>
      <c r="N2810" t="n">
        <v>42.6</v>
      </c>
      <c r="O2810" t="s">
        <v>376</v>
      </c>
      <c r="P2810" t="s">
        <v>231</v>
      </c>
      <c r="Q2810" t="s">
        <v>237</v>
      </c>
      <c r="R2810" t="s">
        <v>231</v>
      </c>
      <c r="S2810" t="s">
        <v>232</v>
      </c>
    </row>
    <row r="2811" spans="1:19">
      <c r="A2811" s="1" t="n">
        <v>39903</v>
      </c>
      <c r="B2811" t="s">
        <v>376</v>
      </c>
      <c r="C2811" t="n">
        <v>31</v>
      </c>
      <c r="D2811" t="s">
        <v>459</v>
      </c>
      <c r="E2811" t="s">
        <v>121</v>
      </c>
      <c r="F2811" t="s">
        <v>229</v>
      </c>
      <c r="G2811" t="s">
        <v>230</v>
      </c>
      <c r="H2811" t="s">
        <v>231</v>
      </c>
      <c r="I2811" t="s">
        <v>232</v>
      </c>
      <c r="J2811" t="s">
        <v>233</v>
      </c>
      <c r="K2811" t="s">
        <v>234</v>
      </c>
      <c r="L2811" t="n">
        <v>467</v>
      </c>
      <c r="M2811" t="n">
        <v>0.08</v>
      </c>
      <c r="N2811" t="n">
        <v>33.8</v>
      </c>
      <c r="O2811" t="s">
        <v>376</v>
      </c>
      <c r="P2811" t="s">
        <v>231</v>
      </c>
      <c r="Q2811" t="s">
        <v>237</v>
      </c>
      <c r="R2811" t="s">
        <v>231</v>
      </c>
      <c r="S2811" t="s">
        <v>232</v>
      </c>
    </row>
    <row r="2812" spans="1:19">
      <c r="A2812" s="1" t="n">
        <v>39903</v>
      </c>
      <c r="B2812" t="s">
        <v>376</v>
      </c>
      <c r="C2812" t="n">
        <v>32</v>
      </c>
      <c r="D2812" t="s">
        <v>459</v>
      </c>
      <c r="E2812" t="s">
        <v>121</v>
      </c>
      <c r="F2812" t="s">
        <v>229</v>
      </c>
      <c r="G2812" t="s">
        <v>230</v>
      </c>
      <c r="H2812" t="s">
        <v>231</v>
      </c>
      <c r="I2812" t="s">
        <v>232</v>
      </c>
      <c r="J2812" t="s">
        <v>318</v>
      </c>
      <c r="K2812" t="s">
        <v>319</v>
      </c>
      <c r="L2812" t="n">
        <v>245</v>
      </c>
      <c r="M2812" t="n">
        <v>0.04</v>
      </c>
      <c r="N2812" t="n">
        <v>37</v>
      </c>
      <c r="O2812" t="s">
        <v>376</v>
      </c>
      <c r="P2812" t="s">
        <v>231</v>
      </c>
      <c r="Q2812" t="s">
        <v>237</v>
      </c>
      <c r="R2812" t="s">
        <v>231</v>
      </c>
      <c r="S2812" t="s">
        <v>232</v>
      </c>
    </row>
    <row r="2813" spans="1:19">
      <c r="A2813" s="1" t="n">
        <v>39903</v>
      </c>
      <c r="B2813" t="s">
        <v>376</v>
      </c>
      <c r="C2813" t="n">
        <v>33</v>
      </c>
      <c r="D2813" t="s">
        <v>459</v>
      </c>
      <c r="E2813" t="s">
        <v>121</v>
      </c>
      <c r="F2813" t="s">
        <v>229</v>
      </c>
      <c r="G2813" t="s">
        <v>230</v>
      </c>
      <c r="H2813" t="s">
        <v>231</v>
      </c>
      <c r="I2813" t="s">
        <v>232</v>
      </c>
      <c r="J2813" t="s">
        <v>318</v>
      </c>
      <c r="K2813" t="s">
        <v>319</v>
      </c>
      <c r="L2813" t="n">
        <v>201</v>
      </c>
      <c r="M2813" t="n">
        <v>0.04</v>
      </c>
      <c r="N2813" t="n">
        <v>37</v>
      </c>
      <c r="O2813" t="s">
        <v>376</v>
      </c>
      <c r="P2813" t="s">
        <v>231</v>
      </c>
      <c r="Q2813" t="s">
        <v>237</v>
      </c>
      <c r="R2813" t="s">
        <v>231</v>
      </c>
      <c r="S2813" t="s">
        <v>232</v>
      </c>
    </row>
    <row r="2814" spans="1:19">
      <c r="A2814" s="1" t="n">
        <v>39903</v>
      </c>
      <c r="B2814" t="s">
        <v>376</v>
      </c>
      <c r="C2814" t="n">
        <v>34</v>
      </c>
      <c r="D2814" t="s">
        <v>459</v>
      </c>
      <c r="E2814" t="s">
        <v>121</v>
      </c>
      <c r="F2814" t="s">
        <v>229</v>
      </c>
      <c r="G2814" t="s">
        <v>230</v>
      </c>
      <c r="H2814" t="s">
        <v>231</v>
      </c>
      <c r="I2814" t="s">
        <v>232</v>
      </c>
      <c r="J2814" t="s">
        <v>318</v>
      </c>
      <c r="K2814" t="s">
        <v>319</v>
      </c>
      <c r="L2814" t="n">
        <v>442</v>
      </c>
      <c r="M2814" t="n">
        <v>0.04</v>
      </c>
      <c r="N2814" t="n">
        <v>37.6</v>
      </c>
      <c r="O2814" t="s">
        <v>376</v>
      </c>
      <c r="P2814" t="s">
        <v>231</v>
      </c>
      <c r="Q2814" t="s">
        <v>237</v>
      </c>
      <c r="R2814" t="s">
        <v>231</v>
      </c>
      <c r="S2814" t="s">
        <v>232</v>
      </c>
    </row>
    <row r="2815" spans="1:19">
      <c r="A2815" s="1" t="n">
        <v>39903</v>
      </c>
      <c r="B2815" t="s">
        <v>376</v>
      </c>
      <c r="C2815" t="n">
        <v>91</v>
      </c>
      <c r="D2815" t="s">
        <v>424</v>
      </c>
      <c r="E2815" t="s">
        <v>125</v>
      </c>
      <c r="F2815" t="s">
        <v>229</v>
      </c>
      <c r="G2815" t="s">
        <v>230</v>
      </c>
      <c r="H2815" t="s">
        <v>231</v>
      </c>
      <c r="I2815" t="s">
        <v>232</v>
      </c>
      <c r="J2815" t="s">
        <v>425</v>
      </c>
      <c r="K2815" t="s">
        <v>426</v>
      </c>
      <c r="L2815" t="n">
        <v>47</v>
      </c>
      <c r="M2815" t="n">
        <v>0</v>
      </c>
      <c r="N2815" t="n">
        <v>0</v>
      </c>
      <c r="S2815" t="s">
        <v>462</v>
      </c>
    </row>
    <row r="2816" spans="1:19">
      <c r="A2816" s="1" t="n">
        <v>39903</v>
      </c>
      <c r="B2816" t="s">
        <v>463</v>
      </c>
      <c r="C2816" t="n">
        <v>1</v>
      </c>
      <c r="D2816" t="s">
        <v>388</v>
      </c>
      <c r="E2816" t="s">
        <v>464</v>
      </c>
      <c r="F2816" t="s">
        <v>229</v>
      </c>
      <c r="G2816" t="s">
        <v>230</v>
      </c>
      <c r="H2816" t="s">
        <v>231</v>
      </c>
      <c r="I2816" t="s">
        <v>232</v>
      </c>
      <c r="J2816" t="s">
        <v>265</v>
      </c>
      <c r="K2816" t="s">
        <v>266</v>
      </c>
      <c r="L2816" t="n">
        <v>218</v>
      </c>
      <c r="M2816" t="n">
        <v>0</v>
      </c>
      <c r="N2816" t="n">
        <v>0</v>
      </c>
      <c r="S2816" t="s">
        <v>462</v>
      </c>
    </row>
    <row r="2817" spans="1:19">
      <c r="A2817" s="1" t="n">
        <v>39903</v>
      </c>
      <c r="B2817" t="s">
        <v>380</v>
      </c>
      <c r="C2817" t="n">
        <v>1</v>
      </c>
      <c r="D2817" t="s">
        <v>420</v>
      </c>
      <c r="E2817" t="s">
        <v>465</v>
      </c>
      <c r="F2817" t="s">
        <v>229</v>
      </c>
      <c r="G2817" t="s">
        <v>230</v>
      </c>
      <c r="H2817" t="s">
        <v>231</v>
      </c>
      <c r="I2817" t="s">
        <v>232</v>
      </c>
      <c r="J2817" t="s">
        <v>371</v>
      </c>
      <c r="K2817" t="s">
        <v>372</v>
      </c>
      <c r="L2817" t="n">
        <v>312</v>
      </c>
      <c r="M2817" t="n">
        <v>0</v>
      </c>
      <c r="N2817" t="n">
        <v>0</v>
      </c>
      <c r="S2817" t="s">
        <v>462</v>
      </c>
    </row>
    <row r="2818" spans="1:19">
      <c r="A2818" s="1" t="n">
        <v>39903</v>
      </c>
      <c r="B2818" t="s">
        <v>380</v>
      </c>
      <c r="C2818" t="n">
        <v>2</v>
      </c>
      <c r="D2818" t="s">
        <v>420</v>
      </c>
      <c r="E2818" t="s">
        <v>465</v>
      </c>
      <c r="F2818" t="s">
        <v>229</v>
      </c>
      <c r="G2818" t="s">
        <v>230</v>
      </c>
      <c r="H2818" t="s">
        <v>231</v>
      </c>
      <c r="I2818" t="s">
        <v>232</v>
      </c>
      <c r="J2818" t="s">
        <v>295</v>
      </c>
      <c r="K2818" t="s">
        <v>296</v>
      </c>
      <c r="L2818" t="n">
        <v>101</v>
      </c>
      <c r="M2818" t="n">
        <v>0</v>
      </c>
      <c r="N2818" t="n">
        <v>0</v>
      </c>
      <c r="S2818" t="s">
        <v>462</v>
      </c>
    </row>
    <row r="2819" spans="1:19">
      <c r="A2819" s="1" t="n">
        <v>39933</v>
      </c>
      <c r="B2819" t="s">
        <v>376</v>
      </c>
      <c r="C2819" t="n">
        <v>27</v>
      </c>
      <c r="D2819" t="s">
        <v>459</v>
      </c>
      <c r="E2819" t="s">
        <v>121</v>
      </c>
      <c r="F2819" t="s">
        <v>229</v>
      </c>
      <c r="G2819" t="s">
        <v>230</v>
      </c>
      <c r="H2819" t="s">
        <v>231</v>
      </c>
      <c r="I2819" t="s">
        <v>232</v>
      </c>
      <c r="J2819" t="s">
        <v>354</v>
      </c>
      <c r="K2819" t="s">
        <v>348</v>
      </c>
      <c r="L2819" t="n">
        <v>149</v>
      </c>
      <c r="M2819" t="n">
        <v>0.04</v>
      </c>
      <c r="N2819" t="n">
        <v>43.1</v>
      </c>
      <c r="O2819" t="s">
        <v>376</v>
      </c>
      <c r="P2819" t="s">
        <v>231</v>
      </c>
      <c r="Q2819" t="s">
        <v>237</v>
      </c>
      <c r="R2819" t="s">
        <v>231</v>
      </c>
      <c r="S2819" t="s">
        <v>232</v>
      </c>
    </row>
    <row r="2820" spans="1:19">
      <c r="A2820" s="1" t="n">
        <v>39933</v>
      </c>
      <c r="B2820" t="s">
        <v>376</v>
      </c>
      <c r="C2820" t="n">
        <v>28</v>
      </c>
      <c r="D2820" t="s">
        <v>459</v>
      </c>
      <c r="E2820" t="s">
        <v>121</v>
      </c>
      <c r="F2820" t="s">
        <v>229</v>
      </c>
      <c r="G2820" t="s">
        <v>230</v>
      </c>
      <c r="H2820" t="s">
        <v>231</v>
      </c>
      <c r="I2820" t="s">
        <v>232</v>
      </c>
      <c r="J2820" t="s">
        <v>354</v>
      </c>
      <c r="K2820" t="s">
        <v>348</v>
      </c>
      <c r="L2820" t="n">
        <v>225</v>
      </c>
      <c r="M2820" t="n">
        <v>0.04</v>
      </c>
      <c r="N2820" t="n">
        <v>42.5</v>
      </c>
      <c r="O2820" t="s">
        <v>376</v>
      </c>
      <c r="P2820" t="s">
        <v>231</v>
      </c>
      <c r="Q2820" t="s">
        <v>237</v>
      </c>
      <c r="R2820" t="s">
        <v>231</v>
      </c>
      <c r="S2820" t="s">
        <v>232</v>
      </c>
    </row>
    <row r="2821" spans="1:19">
      <c r="A2821" s="1" t="n">
        <v>39933</v>
      </c>
      <c r="B2821" t="s">
        <v>376</v>
      </c>
      <c r="C2821" t="n">
        <v>29</v>
      </c>
      <c r="D2821" t="s">
        <v>459</v>
      </c>
      <c r="E2821" t="s">
        <v>121</v>
      </c>
      <c r="F2821" t="s">
        <v>229</v>
      </c>
      <c r="G2821" t="s">
        <v>230</v>
      </c>
      <c r="H2821" t="s">
        <v>231</v>
      </c>
      <c r="I2821" t="s">
        <v>232</v>
      </c>
      <c r="J2821" t="s">
        <v>233</v>
      </c>
      <c r="K2821" t="s">
        <v>234</v>
      </c>
      <c r="L2821" t="n">
        <v>436</v>
      </c>
      <c r="M2821" t="n">
        <v>0.08</v>
      </c>
      <c r="N2821" t="n">
        <v>33.9</v>
      </c>
      <c r="O2821" t="s">
        <v>376</v>
      </c>
      <c r="P2821" t="s">
        <v>231</v>
      </c>
      <c r="Q2821" t="s">
        <v>237</v>
      </c>
      <c r="R2821" t="s">
        <v>231</v>
      </c>
      <c r="S2821" t="s">
        <v>232</v>
      </c>
    </row>
    <row r="2822" spans="1:19">
      <c r="A2822" s="1" t="n">
        <v>39933</v>
      </c>
      <c r="B2822" t="s">
        <v>376</v>
      </c>
      <c r="C2822" t="n">
        <v>30</v>
      </c>
      <c r="D2822" t="s">
        <v>459</v>
      </c>
      <c r="E2822" t="s">
        <v>121</v>
      </c>
      <c r="F2822" t="s">
        <v>229</v>
      </c>
      <c r="G2822" t="s">
        <v>230</v>
      </c>
      <c r="H2822" t="s">
        <v>231</v>
      </c>
      <c r="I2822" t="s">
        <v>232</v>
      </c>
      <c r="J2822" t="s">
        <v>318</v>
      </c>
      <c r="K2822" t="s">
        <v>319</v>
      </c>
      <c r="L2822" t="n">
        <v>371</v>
      </c>
      <c r="M2822" t="n">
        <v>0.06</v>
      </c>
      <c r="N2822" t="n">
        <v>37.5</v>
      </c>
      <c r="O2822" t="s">
        <v>376</v>
      </c>
      <c r="P2822" t="s">
        <v>231</v>
      </c>
      <c r="Q2822" t="s">
        <v>237</v>
      </c>
      <c r="R2822" t="s">
        <v>231</v>
      </c>
      <c r="S2822" t="s">
        <v>232</v>
      </c>
    </row>
    <row r="2823" spans="1:19">
      <c r="A2823" s="1" t="n">
        <v>39933</v>
      </c>
      <c r="B2823" t="s">
        <v>457</v>
      </c>
      <c r="C2823" t="n">
        <v>1</v>
      </c>
      <c r="D2823" t="s">
        <v>466</v>
      </c>
      <c r="E2823" t="s">
        <v>467</v>
      </c>
      <c r="F2823" t="s">
        <v>307</v>
      </c>
      <c r="G2823" t="s">
        <v>308</v>
      </c>
      <c r="H2823" t="s">
        <v>231</v>
      </c>
      <c r="I2823" t="s">
        <v>232</v>
      </c>
      <c r="J2823" t="s">
        <v>302</v>
      </c>
      <c r="K2823" t="s">
        <v>303</v>
      </c>
      <c r="L2823" t="n">
        <v>17</v>
      </c>
      <c r="M2823" t="n">
        <v>0</v>
      </c>
      <c r="N2823" t="n">
        <v>0</v>
      </c>
      <c r="S2823" t="s">
        <v>462</v>
      </c>
    </row>
    <row r="2824" spans="1:19">
      <c r="A2824" s="1" t="n">
        <v>39933</v>
      </c>
      <c r="B2824" t="s">
        <v>457</v>
      </c>
      <c r="C2824" t="n">
        <v>2</v>
      </c>
      <c r="D2824" t="s">
        <v>466</v>
      </c>
      <c r="E2824" t="s">
        <v>467</v>
      </c>
      <c r="F2824" t="s">
        <v>411</v>
      </c>
      <c r="G2824" t="s">
        <v>412</v>
      </c>
      <c r="H2824" t="s">
        <v>231</v>
      </c>
      <c r="I2824" t="s">
        <v>232</v>
      </c>
      <c r="J2824" t="s">
        <v>302</v>
      </c>
      <c r="K2824" t="s">
        <v>303</v>
      </c>
      <c r="L2824" t="n">
        <v>13</v>
      </c>
      <c r="M2824" t="n">
        <v>0</v>
      </c>
      <c r="N2824" t="n">
        <v>0</v>
      </c>
      <c r="S2824" t="s">
        <v>462</v>
      </c>
    </row>
    <row r="2825" spans="1:19">
      <c r="A2825" s="1" t="n">
        <v>39933</v>
      </c>
      <c r="B2825" t="s">
        <v>457</v>
      </c>
      <c r="C2825" t="n">
        <v>3</v>
      </c>
      <c r="D2825" t="s">
        <v>466</v>
      </c>
      <c r="E2825" t="s">
        <v>467</v>
      </c>
      <c r="F2825" t="s">
        <v>413</v>
      </c>
      <c r="G2825" t="s">
        <v>414</v>
      </c>
      <c r="H2825" t="s">
        <v>231</v>
      </c>
      <c r="I2825" t="s">
        <v>232</v>
      </c>
      <c r="J2825" t="s">
        <v>302</v>
      </c>
      <c r="K2825" t="s">
        <v>303</v>
      </c>
      <c r="L2825" t="n">
        <v>10</v>
      </c>
      <c r="M2825" t="n">
        <v>0</v>
      </c>
      <c r="N2825" t="n">
        <v>0</v>
      </c>
      <c r="S2825" t="s">
        <v>462</v>
      </c>
    </row>
    <row r="2826" spans="1:19">
      <c r="A2826" s="1" t="n">
        <v>39964</v>
      </c>
      <c r="B2826" t="s">
        <v>376</v>
      </c>
      <c r="C2826" t="n">
        <v>28</v>
      </c>
      <c r="D2826" t="s">
        <v>459</v>
      </c>
      <c r="E2826" t="s">
        <v>121</v>
      </c>
      <c r="F2826" t="s">
        <v>229</v>
      </c>
      <c r="G2826" t="s">
        <v>230</v>
      </c>
      <c r="H2826" t="s">
        <v>231</v>
      </c>
      <c r="I2826" t="s">
        <v>232</v>
      </c>
      <c r="J2826" t="s">
        <v>233</v>
      </c>
      <c r="K2826" t="s">
        <v>234</v>
      </c>
      <c r="L2826" t="n">
        <v>452</v>
      </c>
      <c r="M2826" t="n">
        <v>0.08</v>
      </c>
      <c r="N2826" t="n">
        <v>35.3</v>
      </c>
      <c r="O2826" t="s">
        <v>376</v>
      </c>
      <c r="P2826" t="s">
        <v>231</v>
      </c>
      <c r="Q2826" t="s">
        <v>237</v>
      </c>
      <c r="R2826" t="s">
        <v>231</v>
      </c>
      <c r="S2826" t="s">
        <v>232</v>
      </c>
    </row>
    <row r="2827" spans="1:19">
      <c r="A2827" s="1" t="n">
        <v>39964</v>
      </c>
      <c r="B2827" t="s">
        <v>376</v>
      </c>
      <c r="C2827" t="n">
        <v>29</v>
      </c>
      <c r="D2827" t="s">
        <v>459</v>
      </c>
      <c r="E2827" t="s">
        <v>121</v>
      </c>
      <c r="F2827" t="s">
        <v>229</v>
      </c>
      <c r="G2827" t="s">
        <v>230</v>
      </c>
      <c r="H2827" t="s">
        <v>231</v>
      </c>
      <c r="I2827" t="s">
        <v>232</v>
      </c>
      <c r="J2827" t="s">
        <v>267</v>
      </c>
      <c r="K2827" t="s">
        <v>268</v>
      </c>
      <c r="L2827" t="n">
        <v>259</v>
      </c>
      <c r="M2827" t="n">
        <v>0.26</v>
      </c>
      <c r="N2827" t="n">
        <v>16</v>
      </c>
      <c r="O2827" t="s">
        <v>376</v>
      </c>
      <c r="P2827" t="s">
        <v>231</v>
      </c>
      <c r="Q2827" t="s">
        <v>237</v>
      </c>
      <c r="R2827" t="s">
        <v>231</v>
      </c>
      <c r="S2827" t="s">
        <v>232</v>
      </c>
    </row>
    <row r="2828" spans="1:19">
      <c r="A2828" s="1" t="n">
        <v>39964</v>
      </c>
      <c r="B2828" t="s">
        <v>376</v>
      </c>
      <c r="C2828" t="n">
        <v>30</v>
      </c>
      <c r="D2828" t="s">
        <v>459</v>
      </c>
      <c r="E2828" t="s">
        <v>121</v>
      </c>
      <c r="F2828" t="s">
        <v>229</v>
      </c>
      <c r="G2828" t="s">
        <v>230</v>
      </c>
      <c r="H2828" t="s">
        <v>231</v>
      </c>
      <c r="I2828" t="s">
        <v>232</v>
      </c>
      <c r="J2828" t="s">
        <v>267</v>
      </c>
      <c r="K2828" t="s">
        <v>268</v>
      </c>
      <c r="L2828" t="n">
        <v>347</v>
      </c>
      <c r="M2828" t="n">
        <v>0.08</v>
      </c>
      <c r="N2828" t="n">
        <v>35.6</v>
      </c>
      <c r="O2828" t="s">
        <v>376</v>
      </c>
      <c r="P2828" t="s">
        <v>231</v>
      </c>
      <c r="Q2828" t="s">
        <v>237</v>
      </c>
      <c r="R2828" t="s">
        <v>231</v>
      </c>
      <c r="S2828" t="s">
        <v>232</v>
      </c>
    </row>
    <row r="2829" spans="1:19">
      <c r="A2829" s="1" t="n">
        <v>39964</v>
      </c>
      <c r="B2829" t="s">
        <v>376</v>
      </c>
      <c r="C2829" t="n">
        <v>31</v>
      </c>
      <c r="D2829" t="s">
        <v>459</v>
      </c>
      <c r="E2829" t="s">
        <v>121</v>
      </c>
      <c r="F2829" t="s">
        <v>229</v>
      </c>
      <c r="G2829" t="s">
        <v>230</v>
      </c>
      <c r="H2829" t="s">
        <v>231</v>
      </c>
      <c r="I2829" t="s">
        <v>232</v>
      </c>
      <c r="J2829" t="s">
        <v>318</v>
      </c>
      <c r="K2829" t="s">
        <v>319</v>
      </c>
      <c r="L2829" t="n">
        <v>323</v>
      </c>
      <c r="M2829" t="n">
        <v>0.06</v>
      </c>
      <c r="N2829" t="n">
        <v>36.2</v>
      </c>
      <c r="O2829" t="s">
        <v>376</v>
      </c>
      <c r="P2829" t="s">
        <v>231</v>
      </c>
      <c r="Q2829" t="s">
        <v>237</v>
      </c>
      <c r="R2829" t="s">
        <v>231</v>
      </c>
      <c r="S2829" t="s">
        <v>232</v>
      </c>
    </row>
    <row r="2830" spans="1:19">
      <c r="A2830" s="1" t="n">
        <v>39964</v>
      </c>
      <c r="B2830" t="s">
        <v>376</v>
      </c>
      <c r="C2830" t="n">
        <v>32</v>
      </c>
      <c r="D2830" t="s">
        <v>459</v>
      </c>
      <c r="E2830" t="s">
        <v>121</v>
      </c>
      <c r="F2830" t="s">
        <v>229</v>
      </c>
      <c r="G2830" t="s">
        <v>230</v>
      </c>
      <c r="H2830" t="s">
        <v>231</v>
      </c>
      <c r="I2830" t="s">
        <v>232</v>
      </c>
      <c r="J2830" t="s">
        <v>318</v>
      </c>
      <c r="K2830" t="s">
        <v>319</v>
      </c>
      <c r="L2830" t="n">
        <v>323</v>
      </c>
      <c r="M2830" t="n">
        <v>0.06</v>
      </c>
      <c r="N2830" t="n">
        <v>35.6</v>
      </c>
      <c r="O2830" t="s">
        <v>376</v>
      </c>
      <c r="P2830" t="s">
        <v>231</v>
      </c>
      <c r="Q2830" t="s">
        <v>237</v>
      </c>
      <c r="R2830" t="s">
        <v>231</v>
      </c>
      <c r="S2830" t="s">
        <v>232</v>
      </c>
    </row>
    <row r="2831" spans="1:19">
      <c r="A2831" s="1" t="n">
        <v>39964</v>
      </c>
      <c r="B2831" t="s">
        <v>376</v>
      </c>
      <c r="C2831" t="n">
        <v>33</v>
      </c>
      <c r="D2831" t="s">
        <v>459</v>
      </c>
      <c r="E2831" t="s">
        <v>121</v>
      </c>
      <c r="F2831" t="s">
        <v>229</v>
      </c>
      <c r="G2831" t="s">
        <v>230</v>
      </c>
      <c r="H2831" t="s">
        <v>231</v>
      </c>
      <c r="I2831" t="s">
        <v>232</v>
      </c>
      <c r="J2831" t="s">
        <v>318</v>
      </c>
      <c r="K2831" t="s">
        <v>319</v>
      </c>
      <c r="L2831" t="n">
        <v>198</v>
      </c>
      <c r="M2831" t="n">
        <v>0.06</v>
      </c>
      <c r="N2831" t="n">
        <v>35.8</v>
      </c>
      <c r="O2831" t="s">
        <v>376</v>
      </c>
      <c r="P2831" t="s">
        <v>231</v>
      </c>
      <c r="Q2831" t="s">
        <v>237</v>
      </c>
      <c r="R2831" t="s">
        <v>231</v>
      </c>
      <c r="S2831" t="s">
        <v>232</v>
      </c>
    </row>
    <row r="2832" spans="1:19">
      <c r="A2832" s="1" t="n">
        <v>39964</v>
      </c>
      <c r="B2832" t="s">
        <v>468</v>
      </c>
      <c r="C2832" t="n">
        <v>1</v>
      </c>
      <c r="D2832" t="s">
        <v>424</v>
      </c>
      <c r="E2832" t="s">
        <v>125</v>
      </c>
      <c r="F2832" t="s">
        <v>229</v>
      </c>
      <c r="G2832" t="s">
        <v>230</v>
      </c>
      <c r="H2832" t="s">
        <v>231</v>
      </c>
      <c r="I2832" t="s">
        <v>232</v>
      </c>
      <c r="J2832" t="s">
        <v>439</v>
      </c>
      <c r="K2832" t="s">
        <v>440</v>
      </c>
      <c r="L2832" t="n">
        <v>79</v>
      </c>
      <c r="M2832" t="n">
        <v>0</v>
      </c>
      <c r="N2832" t="n">
        <v>0</v>
      </c>
      <c r="S2832" t="s">
        <v>462</v>
      </c>
    </row>
    <row r="2833" spans="1:19">
      <c r="A2833" s="1" t="n">
        <v>39994</v>
      </c>
      <c r="B2833" t="s">
        <v>376</v>
      </c>
      <c r="C2833" t="n">
        <v>15</v>
      </c>
      <c r="D2833" t="s">
        <v>459</v>
      </c>
      <c r="E2833" t="s">
        <v>121</v>
      </c>
      <c r="F2833" t="s">
        <v>229</v>
      </c>
      <c r="G2833" t="s">
        <v>230</v>
      </c>
      <c r="H2833" t="s">
        <v>231</v>
      </c>
      <c r="I2833" t="s">
        <v>232</v>
      </c>
      <c r="J2833" t="s">
        <v>354</v>
      </c>
      <c r="K2833" t="s">
        <v>348</v>
      </c>
      <c r="L2833" t="n">
        <v>299</v>
      </c>
      <c r="M2833" t="n">
        <v>0.04</v>
      </c>
      <c r="N2833" t="n">
        <v>42.6</v>
      </c>
      <c r="O2833" t="s">
        <v>376</v>
      </c>
      <c r="P2833" t="s">
        <v>231</v>
      </c>
      <c r="Q2833" t="s">
        <v>237</v>
      </c>
      <c r="R2833" t="s">
        <v>231</v>
      </c>
      <c r="S2833" t="s">
        <v>232</v>
      </c>
    </row>
    <row r="2834" spans="1:19">
      <c r="A2834" s="1" t="n">
        <v>39994</v>
      </c>
      <c r="B2834" t="s">
        <v>376</v>
      </c>
      <c r="C2834" t="n">
        <v>16</v>
      </c>
      <c r="D2834" t="s">
        <v>459</v>
      </c>
      <c r="E2834" t="s">
        <v>121</v>
      </c>
      <c r="F2834" t="s">
        <v>229</v>
      </c>
      <c r="G2834" t="s">
        <v>230</v>
      </c>
      <c r="H2834" t="s">
        <v>231</v>
      </c>
      <c r="I2834" t="s">
        <v>232</v>
      </c>
      <c r="J2834" t="s">
        <v>354</v>
      </c>
      <c r="K2834" t="s">
        <v>348</v>
      </c>
      <c r="L2834" t="n">
        <v>305</v>
      </c>
      <c r="M2834" t="n">
        <v>0.04</v>
      </c>
      <c r="N2834" t="n">
        <v>42.8</v>
      </c>
      <c r="O2834" t="s">
        <v>376</v>
      </c>
      <c r="P2834" t="s">
        <v>231</v>
      </c>
      <c r="Q2834" t="s">
        <v>237</v>
      </c>
      <c r="R2834" t="s">
        <v>231</v>
      </c>
      <c r="S2834" t="s">
        <v>232</v>
      </c>
    </row>
    <row r="2835" spans="1:19">
      <c r="A2835" s="1" t="n">
        <v>39994</v>
      </c>
      <c r="B2835" t="s">
        <v>376</v>
      </c>
      <c r="C2835" t="n">
        <v>17</v>
      </c>
      <c r="D2835" t="s">
        <v>459</v>
      </c>
      <c r="E2835" t="s">
        <v>121</v>
      </c>
      <c r="F2835" t="s">
        <v>229</v>
      </c>
      <c r="G2835" t="s">
        <v>230</v>
      </c>
      <c r="H2835" t="s">
        <v>231</v>
      </c>
      <c r="I2835" t="s">
        <v>232</v>
      </c>
      <c r="J2835" t="s">
        <v>318</v>
      </c>
      <c r="K2835" t="s">
        <v>319</v>
      </c>
      <c r="L2835" t="n">
        <v>195</v>
      </c>
      <c r="M2835" t="n">
        <v>0.59</v>
      </c>
      <c r="N2835" t="n">
        <v>38.2</v>
      </c>
      <c r="O2835" t="s">
        <v>376</v>
      </c>
      <c r="P2835" t="s">
        <v>231</v>
      </c>
      <c r="Q2835" t="s">
        <v>237</v>
      </c>
      <c r="R2835" t="s">
        <v>231</v>
      </c>
      <c r="S2835" t="s">
        <v>232</v>
      </c>
    </row>
    <row r="2836" spans="1:19">
      <c r="A2836" s="1" t="n">
        <v>39994</v>
      </c>
      <c r="B2836" t="s">
        <v>376</v>
      </c>
      <c r="C2836" t="n">
        <v>18</v>
      </c>
      <c r="D2836" t="s">
        <v>459</v>
      </c>
      <c r="E2836" t="s">
        <v>121</v>
      </c>
      <c r="F2836" t="s">
        <v>229</v>
      </c>
      <c r="G2836" t="s">
        <v>230</v>
      </c>
      <c r="H2836" t="s">
        <v>231</v>
      </c>
      <c r="I2836" t="s">
        <v>232</v>
      </c>
      <c r="J2836" t="s">
        <v>318</v>
      </c>
      <c r="K2836" t="s">
        <v>319</v>
      </c>
      <c r="L2836" t="n">
        <v>160</v>
      </c>
      <c r="M2836" t="n">
        <v>0.59</v>
      </c>
      <c r="N2836" t="n">
        <v>38.2</v>
      </c>
      <c r="O2836" t="s">
        <v>376</v>
      </c>
      <c r="P2836" t="s">
        <v>231</v>
      </c>
      <c r="Q2836" t="s">
        <v>237</v>
      </c>
      <c r="R2836" t="s">
        <v>231</v>
      </c>
      <c r="S2836" t="s">
        <v>232</v>
      </c>
    </row>
    <row r="2837" spans="1:19">
      <c r="A2837" s="1" t="n">
        <v>39994</v>
      </c>
      <c r="B2837" t="s">
        <v>376</v>
      </c>
      <c r="C2837" t="n">
        <v>19</v>
      </c>
      <c r="D2837" t="s">
        <v>459</v>
      </c>
      <c r="E2837" t="s">
        <v>121</v>
      </c>
      <c r="F2837" t="s">
        <v>229</v>
      </c>
      <c r="G2837" t="s">
        <v>230</v>
      </c>
      <c r="H2837" t="s">
        <v>231</v>
      </c>
      <c r="I2837" t="s">
        <v>232</v>
      </c>
      <c r="J2837" t="s">
        <v>318</v>
      </c>
      <c r="K2837" t="s">
        <v>319</v>
      </c>
      <c r="L2837" t="n">
        <v>359</v>
      </c>
      <c r="M2837" t="n">
        <v>0.59</v>
      </c>
      <c r="N2837" t="n">
        <v>37.8</v>
      </c>
      <c r="O2837" t="s">
        <v>376</v>
      </c>
      <c r="P2837" t="s">
        <v>231</v>
      </c>
      <c r="Q2837" t="s">
        <v>237</v>
      </c>
      <c r="R2837" t="s">
        <v>231</v>
      </c>
      <c r="S2837" t="s">
        <v>232</v>
      </c>
    </row>
    <row r="2838" spans="1:19">
      <c r="A2838" s="1" t="n">
        <v>39994</v>
      </c>
      <c r="B2838" t="s">
        <v>452</v>
      </c>
      <c r="C2838" t="n">
        <v>4</v>
      </c>
      <c r="D2838" t="s">
        <v>424</v>
      </c>
      <c r="E2838" t="s">
        <v>125</v>
      </c>
      <c r="F2838" t="s">
        <v>229</v>
      </c>
      <c r="G2838" t="s">
        <v>230</v>
      </c>
      <c r="H2838" t="s">
        <v>231</v>
      </c>
      <c r="I2838" t="s">
        <v>232</v>
      </c>
      <c r="J2838" t="s">
        <v>302</v>
      </c>
      <c r="K2838" t="s">
        <v>303</v>
      </c>
      <c r="L2838" t="n">
        <v>63</v>
      </c>
      <c r="M2838" t="n">
        <v>0</v>
      </c>
      <c r="N2838" t="n">
        <v>0</v>
      </c>
      <c r="S2838" t="s">
        <v>462</v>
      </c>
    </row>
    <row r="2839" spans="1:19">
      <c r="A2839" s="1" t="n">
        <v>40025</v>
      </c>
      <c r="B2839" t="s">
        <v>376</v>
      </c>
      <c r="C2839" t="n">
        <v>19</v>
      </c>
      <c r="D2839" t="s">
        <v>459</v>
      </c>
      <c r="E2839" t="s">
        <v>121</v>
      </c>
      <c r="F2839" t="s">
        <v>229</v>
      </c>
      <c r="G2839" t="s">
        <v>230</v>
      </c>
      <c r="H2839" t="s">
        <v>231</v>
      </c>
      <c r="I2839" t="s">
        <v>232</v>
      </c>
      <c r="J2839" t="s">
        <v>354</v>
      </c>
      <c r="K2839" t="s">
        <v>348</v>
      </c>
      <c r="L2839" t="n">
        <v>200</v>
      </c>
      <c r="M2839" t="n">
        <v>0.04</v>
      </c>
      <c r="N2839" t="n">
        <v>42.7</v>
      </c>
      <c r="O2839" t="s">
        <v>376</v>
      </c>
      <c r="P2839" t="s">
        <v>231</v>
      </c>
      <c r="Q2839" t="s">
        <v>237</v>
      </c>
      <c r="R2839" t="s">
        <v>231</v>
      </c>
      <c r="S2839" t="s">
        <v>232</v>
      </c>
    </row>
    <row r="2840" spans="1:19">
      <c r="A2840" s="1" t="n">
        <v>40025</v>
      </c>
      <c r="B2840" t="s">
        <v>376</v>
      </c>
      <c r="C2840" t="n">
        <v>20</v>
      </c>
      <c r="D2840" t="s">
        <v>459</v>
      </c>
      <c r="E2840" t="s">
        <v>121</v>
      </c>
      <c r="F2840" t="s">
        <v>229</v>
      </c>
      <c r="G2840" t="s">
        <v>230</v>
      </c>
      <c r="H2840" t="s">
        <v>231</v>
      </c>
      <c r="I2840" t="s">
        <v>232</v>
      </c>
      <c r="J2840" t="s">
        <v>354</v>
      </c>
      <c r="K2840" t="s">
        <v>348</v>
      </c>
      <c r="L2840" t="n">
        <v>157</v>
      </c>
      <c r="M2840" t="n">
        <v>0.04</v>
      </c>
      <c r="N2840" t="n">
        <v>42.7</v>
      </c>
      <c r="O2840" t="s">
        <v>376</v>
      </c>
      <c r="P2840" t="s">
        <v>231</v>
      </c>
      <c r="Q2840" t="s">
        <v>237</v>
      </c>
      <c r="R2840" t="s">
        <v>231</v>
      </c>
      <c r="S2840" t="s">
        <v>232</v>
      </c>
    </row>
    <row r="2841" spans="1:19">
      <c r="A2841" s="1" t="n">
        <v>40025</v>
      </c>
      <c r="B2841" t="s">
        <v>376</v>
      </c>
      <c r="C2841" t="n">
        <v>21</v>
      </c>
      <c r="D2841" t="s">
        <v>459</v>
      </c>
      <c r="E2841" t="s">
        <v>121</v>
      </c>
      <c r="F2841" t="s">
        <v>229</v>
      </c>
      <c r="G2841" t="s">
        <v>230</v>
      </c>
      <c r="H2841" t="s">
        <v>231</v>
      </c>
      <c r="I2841" t="s">
        <v>232</v>
      </c>
      <c r="J2841" t="s">
        <v>267</v>
      </c>
      <c r="K2841" t="s">
        <v>268</v>
      </c>
      <c r="L2841" t="n">
        <v>252</v>
      </c>
      <c r="M2841" t="n">
        <v>0.26</v>
      </c>
      <c r="N2841" t="n">
        <v>16</v>
      </c>
      <c r="O2841" t="s">
        <v>376</v>
      </c>
      <c r="P2841" t="s">
        <v>231</v>
      </c>
      <c r="Q2841" t="s">
        <v>237</v>
      </c>
      <c r="R2841" t="s">
        <v>231</v>
      </c>
      <c r="S2841" t="s">
        <v>232</v>
      </c>
    </row>
    <row r="2842" spans="1:19">
      <c r="A2842" s="1" t="n">
        <v>40025</v>
      </c>
      <c r="B2842" t="s">
        <v>376</v>
      </c>
      <c r="C2842" t="n">
        <v>22</v>
      </c>
      <c r="D2842" t="s">
        <v>459</v>
      </c>
      <c r="E2842" t="s">
        <v>121</v>
      </c>
      <c r="F2842" t="s">
        <v>229</v>
      </c>
      <c r="G2842" t="s">
        <v>230</v>
      </c>
      <c r="H2842" t="s">
        <v>231</v>
      </c>
      <c r="I2842" t="s">
        <v>232</v>
      </c>
      <c r="J2842" t="s">
        <v>318</v>
      </c>
      <c r="K2842" t="s">
        <v>319</v>
      </c>
      <c r="L2842" t="n">
        <v>465</v>
      </c>
      <c r="M2842" t="n">
        <v>0.06</v>
      </c>
      <c r="N2842" t="n">
        <v>35.5</v>
      </c>
      <c r="O2842" t="s">
        <v>376</v>
      </c>
      <c r="P2842" t="s">
        <v>231</v>
      </c>
      <c r="Q2842" t="s">
        <v>237</v>
      </c>
      <c r="R2842" t="s">
        <v>231</v>
      </c>
      <c r="S2842" t="s">
        <v>232</v>
      </c>
    </row>
    <row r="2843" spans="1:19">
      <c r="A2843" s="1" t="n">
        <v>40025</v>
      </c>
      <c r="B2843" t="s">
        <v>376</v>
      </c>
      <c r="C2843" t="n">
        <v>23</v>
      </c>
      <c r="D2843" t="s">
        <v>459</v>
      </c>
      <c r="E2843" t="s">
        <v>121</v>
      </c>
      <c r="F2843" t="s">
        <v>229</v>
      </c>
      <c r="G2843" t="s">
        <v>230</v>
      </c>
      <c r="H2843" t="s">
        <v>231</v>
      </c>
      <c r="I2843" t="s">
        <v>232</v>
      </c>
      <c r="J2843" t="s">
        <v>318</v>
      </c>
      <c r="K2843" t="s">
        <v>319</v>
      </c>
      <c r="L2843" t="n">
        <v>208</v>
      </c>
      <c r="M2843" t="n">
        <v>0.06</v>
      </c>
      <c r="N2843" t="n">
        <v>36.5</v>
      </c>
      <c r="O2843" t="s">
        <v>376</v>
      </c>
      <c r="P2843" t="s">
        <v>231</v>
      </c>
      <c r="Q2843" t="s">
        <v>237</v>
      </c>
      <c r="R2843" t="s">
        <v>231</v>
      </c>
      <c r="S2843" t="s">
        <v>232</v>
      </c>
    </row>
    <row r="2844" spans="1:19">
      <c r="A2844" s="1" t="n">
        <v>40025</v>
      </c>
      <c r="B2844" t="s">
        <v>376</v>
      </c>
      <c r="C2844" t="n">
        <v>24</v>
      </c>
      <c r="D2844" t="s">
        <v>459</v>
      </c>
      <c r="E2844" t="s">
        <v>121</v>
      </c>
      <c r="F2844" t="s">
        <v>229</v>
      </c>
      <c r="G2844" t="s">
        <v>230</v>
      </c>
      <c r="H2844" t="s">
        <v>231</v>
      </c>
      <c r="I2844" t="s">
        <v>232</v>
      </c>
      <c r="J2844" t="s">
        <v>318</v>
      </c>
      <c r="K2844" t="s">
        <v>319</v>
      </c>
      <c r="L2844" t="n">
        <v>234</v>
      </c>
      <c r="M2844" t="n">
        <v>0.06</v>
      </c>
      <c r="N2844" t="n">
        <v>36.5</v>
      </c>
      <c r="O2844" t="s">
        <v>376</v>
      </c>
      <c r="P2844" t="s">
        <v>231</v>
      </c>
      <c r="Q2844" t="s">
        <v>237</v>
      </c>
      <c r="R2844" t="s">
        <v>231</v>
      </c>
      <c r="S2844" t="s">
        <v>232</v>
      </c>
    </row>
    <row r="2845" spans="1:19">
      <c r="A2845" s="1" t="n">
        <v>40025</v>
      </c>
      <c r="B2845" t="s">
        <v>376</v>
      </c>
      <c r="C2845" t="n">
        <v>25</v>
      </c>
      <c r="D2845" t="s">
        <v>459</v>
      </c>
      <c r="E2845" t="s">
        <v>121</v>
      </c>
      <c r="F2845" t="s">
        <v>229</v>
      </c>
      <c r="G2845" t="s">
        <v>230</v>
      </c>
      <c r="H2845" t="s">
        <v>231</v>
      </c>
      <c r="I2845" t="s">
        <v>232</v>
      </c>
      <c r="J2845" t="s">
        <v>318</v>
      </c>
      <c r="K2845" t="s">
        <v>319</v>
      </c>
      <c r="L2845" t="n">
        <v>334</v>
      </c>
      <c r="M2845" t="n">
        <v>0.06</v>
      </c>
      <c r="N2845" t="n">
        <v>35.5</v>
      </c>
      <c r="O2845" t="s">
        <v>376</v>
      </c>
      <c r="P2845" t="s">
        <v>231</v>
      </c>
      <c r="Q2845" t="s">
        <v>237</v>
      </c>
      <c r="R2845" t="s">
        <v>231</v>
      </c>
      <c r="S2845" t="s">
        <v>232</v>
      </c>
    </row>
    <row r="2846" spans="1:19">
      <c r="A2846" s="1" t="n">
        <v>40025</v>
      </c>
      <c r="B2846" t="s">
        <v>376</v>
      </c>
      <c r="C2846" t="n">
        <v>26</v>
      </c>
      <c r="D2846" t="s">
        <v>459</v>
      </c>
      <c r="E2846" t="s">
        <v>121</v>
      </c>
      <c r="F2846" t="s">
        <v>229</v>
      </c>
      <c r="G2846" t="s">
        <v>230</v>
      </c>
      <c r="H2846" t="s">
        <v>231</v>
      </c>
      <c r="I2846" t="s">
        <v>232</v>
      </c>
      <c r="J2846" t="s">
        <v>354</v>
      </c>
      <c r="K2846" t="s">
        <v>348</v>
      </c>
      <c r="L2846" t="n">
        <v>145</v>
      </c>
      <c r="M2846" t="n">
        <v>0.06</v>
      </c>
      <c r="N2846" t="n">
        <v>41.6</v>
      </c>
      <c r="O2846" t="s">
        <v>376</v>
      </c>
      <c r="P2846" t="s">
        <v>231</v>
      </c>
      <c r="Q2846" t="s">
        <v>237</v>
      </c>
      <c r="R2846" t="s">
        <v>231</v>
      </c>
      <c r="S2846" t="s">
        <v>232</v>
      </c>
    </row>
    <row r="2847" spans="1:19">
      <c r="A2847" s="1" t="n">
        <v>40025</v>
      </c>
      <c r="B2847" t="s">
        <v>380</v>
      </c>
      <c r="C2847" t="n">
        <v>1</v>
      </c>
      <c r="D2847" t="s">
        <v>420</v>
      </c>
      <c r="E2847" t="s">
        <v>465</v>
      </c>
      <c r="F2847" t="s">
        <v>229</v>
      </c>
      <c r="G2847" t="s">
        <v>230</v>
      </c>
      <c r="H2847" t="s">
        <v>231</v>
      </c>
      <c r="I2847" t="s">
        <v>232</v>
      </c>
      <c r="J2847" t="s">
        <v>254</v>
      </c>
      <c r="K2847" t="s">
        <v>255</v>
      </c>
      <c r="L2847" t="n">
        <v>76</v>
      </c>
      <c r="M2847" t="n">
        <v>0</v>
      </c>
      <c r="N2847" t="n">
        <v>0</v>
      </c>
      <c r="S2847" t="s">
        <v>462</v>
      </c>
    </row>
    <row r="2848" spans="1:19">
      <c r="A2848" s="1" t="n">
        <v>40025</v>
      </c>
      <c r="B2848" t="s">
        <v>380</v>
      </c>
      <c r="C2848" t="n">
        <v>2</v>
      </c>
      <c r="D2848" t="s">
        <v>420</v>
      </c>
      <c r="E2848" t="s">
        <v>465</v>
      </c>
      <c r="F2848" t="s">
        <v>229</v>
      </c>
      <c r="G2848" t="s">
        <v>230</v>
      </c>
      <c r="H2848" t="s">
        <v>231</v>
      </c>
      <c r="I2848" t="s">
        <v>232</v>
      </c>
      <c r="J2848" t="s">
        <v>254</v>
      </c>
      <c r="K2848" t="s">
        <v>255</v>
      </c>
      <c r="L2848" t="n">
        <v>301</v>
      </c>
      <c r="M2848" t="n">
        <v>0</v>
      </c>
      <c r="N2848" t="n">
        <v>0</v>
      </c>
      <c r="S2848" t="s">
        <v>462</v>
      </c>
    </row>
    <row r="2849" spans="1:19">
      <c r="A2849" s="1" t="n">
        <v>40025</v>
      </c>
      <c r="B2849" t="s">
        <v>380</v>
      </c>
      <c r="C2849" t="n">
        <v>3</v>
      </c>
      <c r="D2849" t="s">
        <v>420</v>
      </c>
      <c r="E2849" t="s">
        <v>465</v>
      </c>
      <c r="F2849" t="s">
        <v>229</v>
      </c>
      <c r="G2849" t="s">
        <v>230</v>
      </c>
      <c r="H2849" t="s">
        <v>231</v>
      </c>
      <c r="I2849" t="s">
        <v>232</v>
      </c>
      <c r="J2849" t="s">
        <v>254</v>
      </c>
      <c r="K2849" t="s">
        <v>255</v>
      </c>
      <c r="L2849" t="n">
        <v>76</v>
      </c>
      <c r="M2849" t="n">
        <v>0</v>
      </c>
      <c r="N2849" t="n">
        <v>0</v>
      </c>
      <c r="S2849" t="s">
        <v>462</v>
      </c>
    </row>
    <row r="2850" spans="1:19">
      <c r="A2850" s="1" t="n">
        <v>40025</v>
      </c>
      <c r="B2850" t="s">
        <v>452</v>
      </c>
      <c r="C2850" t="n">
        <v>22</v>
      </c>
      <c r="D2850" t="s">
        <v>424</v>
      </c>
      <c r="E2850" t="s">
        <v>125</v>
      </c>
      <c r="F2850" t="s">
        <v>229</v>
      </c>
      <c r="G2850" t="s">
        <v>230</v>
      </c>
      <c r="H2850" t="s">
        <v>231</v>
      </c>
      <c r="I2850" t="s">
        <v>232</v>
      </c>
      <c r="J2850" t="s">
        <v>439</v>
      </c>
      <c r="K2850" t="s">
        <v>440</v>
      </c>
      <c r="L2850" t="n">
        <v>86</v>
      </c>
      <c r="M2850" t="n">
        <v>0</v>
      </c>
      <c r="N2850" t="n">
        <v>0</v>
      </c>
      <c r="S2850" t="s">
        <v>462</v>
      </c>
    </row>
    <row r="2851" spans="1:19">
      <c r="A2851" s="1" t="n">
        <v>40056</v>
      </c>
      <c r="B2851" t="s">
        <v>376</v>
      </c>
      <c r="C2851" t="n">
        <v>17</v>
      </c>
      <c r="D2851" t="s">
        <v>459</v>
      </c>
      <c r="E2851" t="s">
        <v>121</v>
      </c>
      <c r="F2851" t="s">
        <v>229</v>
      </c>
      <c r="G2851" t="s">
        <v>230</v>
      </c>
      <c r="H2851" t="s">
        <v>231</v>
      </c>
      <c r="I2851" t="s">
        <v>232</v>
      </c>
      <c r="J2851" t="s">
        <v>354</v>
      </c>
      <c r="K2851" t="s">
        <v>348</v>
      </c>
      <c r="L2851" t="n">
        <v>252</v>
      </c>
      <c r="M2851" t="n">
        <v>0.04</v>
      </c>
      <c r="N2851" t="n">
        <v>42.5</v>
      </c>
      <c r="O2851" t="s">
        <v>376</v>
      </c>
      <c r="P2851" t="s">
        <v>231</v>
      </c>
      <c r="Q2851" t="s">
        <v>237</v>
      </c>
      <c r="R2851" t="s">
        <v>231</v>
      </c>
      <c r="S2851" t="s">
        <v>232</v>
      </c>
    </row>
    <row r="2852" spans="1:19">
      <c r="A2852" s="1" t="n">
        <v>40056</v>
      </c>
      <c r="B2852" t="s">
        <v>376</v>
      </c>
      <c r="C2852" t="n">
        <v>18</v>
      </c>
      <c r="D2852" t="s">
        <v>459</v>
      </c>
      <c r="E2852" t="s">
        <v>121</v>
      </c>
      <c r="F2852" t="s">
        <v>229</v>
      </c>
      <c r="G2852" t="s">
        <v>230</v>
      </c>
      <c r="H2852" t="s">
        <v>231</v>
      </c>
      <c r="I2852" t="s">
        <v>232</v>
      </c>
      <c r="J2852" t="s">
        <v>354</v>
      </c>
      <c r="K2852" t="s">
        <v>348</v>
      </c>
      <c r="L2852" t="n">
        <v>222</v>
      </c>
      <c r="M2852" t="n">
        <v>0.04</v>
      </c>
      <c r="N2852" t="n">
        <v>42.8</v>
      </c>
      <c r="O2852" t="s">
        <v>376</v>
      </c>
      <c r="P2852" t="s">
        <v>231</v>
      </c>
      <c r="Q2852" t="s">
        <v>237</v>
      </c>
      <c r="R2852" t="s">
        <v>231</v>
      </c>
      <c r="S2852" t="s">
        <v>232</v>
      </c>
    </row>
    <row r="2853" spans="1:19">
      <c r="A2853" s="1" t="n">
        <v>40056</v>
      </c>
      <c r="B2853" t="s">
        <v>376</v>
      </c>
      <c r="C2853" t="n">
        <v>19</v>
      </c>
      <c r="D2853" t="s">
        <v>459</v>
      </c>
      <c r="E2853" t="s">
        <v>121</v>
      </c>
      <c r="F2853" t="s">
        <v>229</v>
      </c>
      <c r="G2853" t="s">
        <v>230</v>
      </c>
      <c r="H2853" t="s">
        <v>231</v>
      </c>
      <c r="I2853" t="s">
        <v>232</v>
      </c>
      <c r="J2853" t="s">
        <v>233</v>
      </c>
      <c r="K2853" t="s">
        <v>234</v>
      </c>
      <c r="L2853" t="n">
        <v>204</v>
      </c>
      <c r="M2853" t="n">
        <v>0.08</v>
      </c>
      <c r="N2853" t="n">
        <v>33.7</v>
      </c>
      <c r="O2853" t="s">
        <v>376</v>
      </c>
      <c r="P2853" t="s">
        <v>231</v>
      </c>
      <c r="Q2853" t="s">
        <v>237</v>
      </c>
      <c r="R2853" t="s">
        <v>231</v>
      </c>
      <c r="S2853" t="s">
        <v>232</v>
      </c>
    </row>
    <row r="2854" spans="1:19">
      <c r="A2854" s="1" t="n">
        <v>40056</v>
      </c>
      <c r="B2854" t="s">
        <v>376</v>
      </c>
      <c r="C2854" t="n">
        <v>20</v>
      </c>
      <c r="D2854" t="s">
        <v>459</v>
      </c>
      <c r="E2854" t="s">
        <v>121</v>
      </c>
      <c r="F2854" t="s">
        <v>229</v>
      </c>
      <c r="G2854" t="s">
        <v>230</v>
      </c>
      <c r="H2854" t="s">
        <v>231</v>
      </c>
      <c r="I2854" t="s">
        <v>232</v>
      </c>
      <c r="J2854" t="s">
        <v>267</v>
      </c>
      <c r="K2854" t="s">
        <v>268</v>
      </c>
      <c r="L2854" t="n">
        <v>239</v>
      </c>
      <c r="M2854" t="n">
        <v>0.26</v>
      </c>
      <c r="N2854" t="n">
        <v>16.6</v>
      </c>
      <c r="O2854" t="s">
        <v>376</v>
      </c>
      <c r="P2854" t="s">
        <v>231</v>
      </c>
      <c r="Q2854" t="s">
        <v>237</v>
      </c>
      <c r="R2854" t="s">
        <v>231</v>
      </c>
      <c r="S2854" t="s">
        <v>232</v>
      </c>
    </row>
    <row r="2855" spans="1:19">
      <c r="A2855" s="1" t="n">
        <v>40056</v>
      </c>
      <c r="B2855" t="s">
        <v>376</v>
      </c>
      <c r="C2855" t="n">
        <v>21</v>
      </c>
      <c r="D2855" t="s">
        <v>459</v>
      </c>
      <c r="E2855" t="s">
        <v>121</v>
      </c>
      <c r="F2855" t="s">
        <v>229</v>
      </c>
      <c r="G2855" t="s">
        <v>230</v>
      </c>
      <c r="H2855" t="s">
        <v>231</v>
      </c>
      <c r="I2855" t="s">
        <v>232</v>
      </c>
      <c r="J2855" t="s">
        <v>318</v>
      </c>
      <c r="K2855" t="s">
        <v>319</v>
      </c>
      <c r="L2855" t="n">
        <v>207</v>
      </c>
      <c r="M2855" t="n">
        <v>0.06</v>
      </c>
      <c r="N2855" t="n">
        <v>36.2</v>
      </c>
      <c r="O2855" t="s">
        <v>376</v>
      </c>
      <c r="P2855" t="s">
        <v>231</v>
      </c>
      <c r="Q2855" t="s">
        <v>237</v>
      </c>
      <c r="R2855" t="s">
        <v>231</v>
      </c>
      <c r="S2855" t="s">
        <v>232</v>
      </c>
    </row>
    <row r="2856" spans="1:19">
      <c r="A2856" s="1" t="n">
        <v>40056</v>
      </c>
      <c r="B2856" t="s">
        <v>376</v>
      </c>
      <c r="C2856" t="n">
        <v>22</v>
      </c>
      <c r="D2856" t="s">
        <v>459</v>
      </c>
      <c r="E2856" t="s">
        <v>121</v>
      </c>
      <c r="F2856" t="s">
        <v>229</v>
      </c>
      <c r="G2856" t="s">
        <v>230</v>
      </c>
      <c r="H2856" t="s">
        <v>231</v>
      </c>
      <c r="I2856" t="s">
        <v>232</v>
      </c>
      <c r="J2856" t="s">
        <v>354</v>
      </c>
      <c r="K2856" t="s">
        <v>348</v>
      </c>
      <c r="L2856" t="n">
        <v>154</v>
      </c>
      <c r="M2856" t="n">
        <v>0.06</v>
      </c>
      <c r="N2856" t="n">
        <v>42.4</v>
      </c>
      <c r="O2856" t="s">
        <v>376</v>
      </c>
      <c r="P2856" t="s">
        <v>231</v>
      </c>
      <c r="Q2856" t="s">
        <v>237</v>
      </c>
      <c r="R2856" t="s">
        <v>231</v>
      </c>
      <c r="S2856" t="s">
        <v>232</v>
      </c>
    </row>
    <row r="2857" spans="1:19">
      <c r="A2857" s="1" t="n">
        <v>40056</v>
      </c>
      <c r="B2857" t="s">
        <v>457</v>
      </c>
      <c r="C2857" t="n">
        <v>1</v>
      </c>
      <c r="D2857" t="s">
        <v>466</v>
      </c>
      <c r="E2857" t="s">
        <v>467</v>
      </c>
      <c r="F2857" t="s">
        <v>307</v>
      </c>
      <c r="G2857" t="s">
        <v>308</v>
      </c>
      <c r="H2857" t="s">
        <v>231</v>
      </c>
      <c r="I2857" t="s">
        <v>232</v>
      </c>
      <c r="J2857" t="s">
        <v>246</v>
      </c>
      <c r="K2857" t="s">
        <v>404</v>
      </c>
      <c r="L2857" t="n">
        <v>20</v>
      </c>
      <c r="M2857" t="n">
        <v>0</v>
      </c>
      <c r="N2857" t="n">
        <v>0</v>
      </c>
      <c r="S2857" t="s">
        <v>462</v>
      </c>
    </row>
    <row r="2858" spans="1:19">
      <c r="A2858" s="1" t="n">
        <v>40056</v>
      </c>
      <c r="B2858" t="s">
        <v>457</v>
      </c>
      <c r="C2858" t="n">
        <v>2</v>
      </c>
      <c r="D2858" t="s">
        <v>466</v>
      </c>
      <c r="E2858" t="s">
        <v>467</v>
      </c>
      <c r="F2858" t="s">
        <v>411</v>
      </c>
      <c r="G2858" t="s">
        <v>412</v>
      </c>
      <c r="H2858" t="s">
        <v>231</v>
      </c>
      <c r="I2858" t="s">
        <v>232</v>
      </c>
      <c r="J2858" t="s">
        <v>246</v>
      </c>
      <c r="K2858" t="s">
        <v>404</v>
      </c>
      <c r="L2858" t="n">
        <v>14</v>
      </c>
      <c r="M2858" t="n">
        <v>0</v>
      </c>
      <c r="N2858" t="n">
        <v>0</v>
      </c>
      <c r="S2858" t="s">
        <v>462</v>
      </c>
    </row>
    <row r="2859" spans="1:19">
      <c r="A2859" s="1" t="n">
        <v>40056</v>
      </c>
      <c r="B2859" t="s">
        <v>457</v>
      </c>
      <c r="C2859" t="n">
        <v>3</v>
      </c>
      <c r="D2859" t="s">
        <v>466</v>
      </c>
      <c r="E2859" t="s">
        <v>467</v>
      </c>
      <c r="F2859" t="s">
        <v>413</v>
      </c>
      <c r="G2859" t="s">
        <v>414</v>
      </c>
      <c r="H2859" t="s">
        <v>231</v>
      </c>
      <c r="I2859" t="s">
        <v>232</v>
      </c>
      <c r="J2859" t="s">
        <v>246</v>
      </c>
      <c r="K2859" t="s">
        <v>404</v>
      </c>
      <c r="L2859" t="n">
        <v>10</v>
      </c>
      <c r="M2859" t="n">
        <v>0</v>
      </c>
      <c r="N2859" t="n">
        <v>0</v>
      </c>
      <c r="S2859" t="s">
        <v>462</v>
      </c>
    </row>
    <row r="2860" spans="1:19">
      <c r="A2860" s="1" t="n">
        <v>40056</v>
      </c>
      <c r="B2860" t="s">
        <v>380</v>
      </c>
      <c r="C2860" t="n">
        <v>1</v>
      </c>
      <c r="D2860" t="s">
        <v>420</v>
      </c>
      <c r="E2860" t="s">
        <v>465</v>
      </c>
      <c r="F2860" t="s">
        <v>229</v>
      </c>
      <c r="G2860" t="s">
        <v>230</v>
      </c>
      <c r="H2860" t="s">
        <v>231</v>
      </c>
      <c r="I2860" t="s">
        <v>232</v>
      </c>
      <c r="J2860" t="s">
        <v>254</v>
      </c>
      <c r="K2860" t="s">
        <v>255</v>
      </c>
      <c r="L2860" t="n">
        <v>76</v>
      </c>
      <c r="M2860" t="n">
        <v>0</v>
      </c>
      <c r="N2860" t="n">
        <v>0</v>
      </c>
      <c r="S2860" t="s">
        <v>462</v>
      </c>
    </row>
    <row r="2861" spans="1:19">
      <c r="A2861" s="1" t="n">
        <v>40056</v>
      </c>
      <c r="B2861" t="s">
        <v>452</v>
      </c>
      <c r="C2861" t="n">
        <v>30</v>
      </c>
      <c r="D2861" t="s">
        <v>424</v>
      </c>
      <c r="E2861" t="s">
        <v>125</v>
      </c>
      <c r="F2861" t="s">
        <v>229</v>
      </c>
      <c r="G2861" t="s">
        <v>230</v>
      </c>
      <c r="H2861" t="s">
        <v>231</v>
      </c>
      <c r="I2861" t="s">
        <v>232</v>
      </c>
      <c r="J2861" t="s">
        <v>439</v>
      </c>
      <c r="K2861" t="s">
        <v>440</v>
      </c>
      <c r="L2861" t="n">
        <v>26</v>
      </c>
      <c r="M2861" t="n">
        <v>0</v>
      </c>
      <c r="N2861" t="n">
        <v>0</v>
      </c>
      <c r="S2861" t="s">
        <v>462</v>
      </c>
    </row>
    <row r="2862" spans="1:19">
      <c r="A2862" s="1" t="n">
        <v>40056</v>
      </c>
      <c r="B2862" t="s">
        <v>452</v>
      </c>
      <c r="C2862" t="n">
        <v>31</v>
      </c>
      <c r="D2862" t="s">
        <v>424</v>
      </c>
      <c r="E2862" t="s">
        <v>125</v>
      </c>
      <c r="F2862" t="s">
        <v>229</v>
      </c>
      <c r="G2862" t="s">
        <v>230</v>
      </c>
      <c r="H2862" t="s">
        <v>231</v>
      </c>
      <c r="I2862" t="s">
        <v>232</v>
      </c>
      <c r="J2862" t="s">
        <v>439</v>
      </c>
      <c r="K2862" t="s">
        <v>440</v>
      </c>
      <c r="L2862" t="n">
        <v>65</v>
      </c>
      <c r="M2862" t="n">
        <v>0</v>
      </c>
      <c r="N2862" t="n">
        <v>0</v>
      </c>
      <c r="S2862" t="s">
        <v>462</v>
      </c>
    </row>
    <row r="2863" spans="1:19">
      <c r="A2863" s="1" t="n">
        <v>40086</v>
      </c>
      <c r="B2863" t="s">
        <v>376</v>
      </c>
      <c r="C2863" t="n">
        <v>21</v>
      </c>
      <c r="D2863" t="s">
        <v>459</v>
      </c>
      <c r="E2863" t="s">
        <v>121</v>
      </c>
      <c r="F2863" t="s">
        <v>229</v>
      </c>
      <c r="G2863" t="s">
        <v>230</v>
      </c>
      <c r="H2863" t="s">
        <v>231</v>
      </c>
      <c r="I2863" t="s">
        <v>232</v>
      </c>
      <c r="J2863" t="s">
        <v>354</v>
      </c>
      <c r="K2863" t="s">
        <v>348</v>
      </c>
      <c r="L2863" t="n">
        <v>190</v>
      </c>
      <c r="M2863" t="n">
        <v>0.05</v>
      </c>
      <c r="N2863" t="n">
        <v>42.4</v>
      </c>
      <c r="O2863" t="s">
        <v>376</v>
      </c>
      <c r="P2863" t="s">
        <v>231</v>
      </c>
      <c r="Q2863" t="s">
        <v>237</v>
      </c>
      <c r="R2863" t="s">
        <v>231</v>
      </c>
      <c r="S2863" t="s">
        <v>232</v>
      </c>
    </row>
    <row r="2864" spans="1:19">
      <c r="A2864" s="1" t="n">
        <v>40086</v>
      </c>
      <c r="B2864" t="s">
        <v>376</v>
      </c>
      <c r="C2864" t="n">
        <v>22</v>
      </c>
      <c r="D2864" t="s">
        <v>459</v>
      </c>
      <c r="E2864" t="s">
        <v>121</v>
      </c>
      <c r="F2864" t="s">
        <v>229</v>
      </c>
      <c r="G2864" t="s">
        <v>230</v>
      </c>
      <c r="H2864" t="s">
        <v>231</v>
      </c>
      <c r="I2864" t="s">
        <v>232</v>
      </c>
      <c r="J2864" t="s">
        <v>354</v>
      </c>
      <c r="K2864" t="s">
        <v>348</v>
      </c>
      <c r="L2864" t="n">
        <v>199</v>
      </c>
      <c r="M2864" t="n">
        <v>0.05</v>
      </c>
      <c r="N2864" t="n">
        <v>41.5</v>
      </c>
      <c r="O2864" t="s">
        <v>376</v>
      </c>
      <c r="P2864" t="s">
        <v>231</v>
      </c>
      <c r="Q2864" t="s">
        <v>237</v>
      </c>
      <c r="R2864" t="s">
        <v>231</v>
      </c>
      <c r="S2864" t="s">
        <v>232</v>
      </c>
    </row>
    <row r="2865" spans="1:19">
      <c r="A2865" s="1" t="n">
        <v>40086</v>
      </c>
      <c r="B2865" t="s">
        <v>376</v>
      </c>
      <c r="C2865" t="n">
        <v>23</v>
      </c>
      <c r="D2865" t="s">
        <v>459</v>
      </c>
      <c r="E2865" t="s">
        <v>121</v>
      </c>
      <c r="F2865" t="s">
        <v>229</v>
      </c>
      <c r="G2865" t="s">
        <v>230</v>
      </c>
      <c r="H2865" t="s">
        <v>231</v>
      </c>
      <c r="I2865" t="s">
        <v>232</v>
      </c>
      <c r="J2865" t="s">
        <v>233</v>
      </c>
      <c r="K2865" t="s">
        <v>234</v>
      </c>
      <c r="L2865" t="n">
        <v>421</v>
      </c>
      <c r="M2865" t="n">
        <v>0.09</v>
      </c>
      <c r="N2865" t="n">
        <v>33.8</v>
      </c>
      <c r="O2865" t="s">
        <v>376</v>
      </c>
      <c r="P2865" t="s">
        <v>231</v>
      </c>
      <c r="Q2865" t="s">
        <v>237</v>
      </c>
      <c r="R2865" t="s">
        <v>231</v>
      </c>
      <c r="S2865" t="s">
        <v>232</v>
      </c>
    </row>
    <row r="2866" spans="1:19">
      <c r="A2866" s="1" t="n">
        <v>40086</v>
      </c>
      <c r="B2866" t="s">
        <v>376</v>
      </c>
      <c r="C2866" t="n">
        <v>24</v>
      </c>
      <c r="D2866" t="s">
        <v>459</v>
      </c>
      <c r="E2866" t="s">
        <v>121</v>
      </c>
      <c r="F2866" t="s">
        <v>229</v>
      </c>
      <c r="G2866" t="s">
        <v>230</v>
      </c>
      <c r="H2866" t="s">
        <v>231</v>
      </c>
      <c r="I2866" t="s">
        <v>232</v>
      </c>
      <c r="J2866" t="s">
        <v>318</v>
      </c>
      <c r="K2866" t="s">
        <v>319</v>
      </c>
      <c r="L2866" t="n">
        <v>100</v>
      </c>
      <c r="M2866" t="n">
        <v>0.04</v>
      </c>
      <c r="N2866" t="n">
        <v>37.6</v>
      </c>
      <c r="O2866" t="s">
        <v>376</v>
      </c>
      <c r="P2866" t="s">
        <v>231</v>
      </c>
      <c r="Q2866" t="s">
        <v>237</v>
      </c>
      <c r="R2866" t="s">
        <v>231</v>
      </c>
      <c r="S2866" t="s">
        <v>232</v>
      </c>
    </row>
    <row r="2867" spans="1:19">
      <c r="A2867" s="1" t="n">
        <v>40086</v>
      </c>
      <c r="B2867" t="s">
        <v>376</v>
      </c>
      <c r="C2867" t="n">
        <v>25</v>
      </c>
      <c r="D2867" t="s">
        <v>459</v>
      </c>
      <c r="E2867" t="s">
        <v>121</v>
      </c>
      <c r="F2867" t="s">
        <v>229</v>
      </c>
      <c r="G2867" t="s">
        <v>230</v>
      </c>
      <c r="H2867" t="s">
        <v>231</v>
      </c>
      <c r="I2867" t="s">
        <v>232</v>
      </c>
      <c r="J2867" t="s">
        <v>318</v>
      </c>
      <c r="K2867" t="s">
        <v>319</v>
      </c>
      <c r="L2867" t="n">
        <v>301</v>
      </c>
      <c r="M2867" t="n">
        <v>0.04</v>
      </c>
      <c r="N2867" t="n">
        <v>37.6</v>
      </c>
      <c r="O2867" t="s">
        <v>376</v>
      </c>
      <c r="P2867" t="s">
        <v>231</v>
      </c>
      <c r="Q2867" t="s">
        <v>237</v>
      </c>
      <c r="R2867" t="s">
        <v>231</v>
      </c>
      <c r="S2867" t="s">
        <v>232</v>
      </c>
    </row>
    <row r="2868" spans="1:19">
      <c r="A2868" s="1" t="n">
        <v>40086</v>
      </c>
      <c r="B2868" t="s">
        <v>380</v>
      </c>
      <c r="C2868" t="n">
        <v>1</v>
      </c>
      <c r="D2868" t="s">
        <v>420</v>
      </c>
      <c r="E2868" t="s">
        <v>465</v>
      </c>
      <c r="F2868" t="s">
        <v>229</v>
      </c>
      <c r="G2868" t="s">
        <v>230</v>
      </c>
      <c r="H2868" t="s">
        <v>231</v>
      </c>
      <c r="I2868" t="s">
        <v>232</v>
      </c>
      <c r="J2868" t="s">
        <v>246</v>
      </c>
      <c r="K2868" t="s">
        <v>404</v>
      </c>
      <c r="L2868" t="n">
        <v>120</v>
      </c>
      <c r="M2868" t="n">
        <v>0</v>
      </c>
      <c r="N2868" t="n">
        <v>0</v>
      </c>
      <c r="S2868" t="s">
        <v>462</v>
      </c>
    </row>
    <row r="2869" spans="1:19">
      <c r="A2869" s="1" t="n">
        <v>40086</v>
      </c>
      <c r="B2869" t="s">
        <v>380</v>
      </c>
      <c r="C2869" t="n">
        <v>2</v>
      </c>
      <c r="D2869" t="s">
        <v>420</v>
      </c>
      <c r="E2869" t="s">
        <v>465</v>
      </c>
      <c r="F2869" t="s">
        <v>229</v>
      </c>
      <c r="G2869" t="s">
        <v>230</v>
      </c>
      <c r="H2869" t="s">
        <v>231</v>
      </c>
      <c r="I2869" t="s">
        <v>232</v>
      </c>
      <c r="J2869" t="s">
        <v>254</v>
      </c>
      <c r="K2869" t="s">
        <v>255</v>
      </c>
      <c r="L2869" t="n">
        <v>76</v>
      </c>
      <c r="M2869" t="n">
        <v>0</v>
      </c>
      <c r="N2869" t="n">
        <v>0</v>
      </c>
      <c r="S2869" t="s">
        <v>462</v>
      </c>
    </row>
    <row r="2870" spans="1:19">
      <c r="A2870" s="1" t="n">
        <v>40086</v>
      </c>
      <c r="B2870" t="s">
        <v>452</v>
      </c>
      <c r="C2870" t="n">
        <v>14</v>
      </c>
      <c r="D2870" t="s">
        <v>424</v>
      </c>
      <c r="E2870" t="s">
        <v>125</v>
      </c>
      <c r="F2870" t="s">
        <v>229</v>
      </c>
      <c r="G2870" t="s">
        <v>230</v>
      </c>
      <c r="H2870" t="s">
        <v>231</v>
      </c>
      <c r="I2870" t="s">
        <v>232</v>
      </c>
      <c r="J2870" t="s">
        <v>439</v>
      </c>
      <c r="K2870" t="s">
        <v>440</v>
      </c>
      <c r="L2870" t="n">
        <v>82</v>
      </c>
      <c r="M2870" t="n">
        <v>0</v>
      </c>
      <c r="N2870" t="n">
        <v>0</v>
      </c>
      <c r="S2870" t="s">
        <v>462</v>
      </c>
    </row>
    <row r="2871" spans="1:19">
      <c r="A2871" s="1" t="n">
        <v>40086</v>
      </c>
      <c r="B2871" t="s">
        <v>450</v>
      </c>
      <c r="C2871" t="n">
        <v>11</v>
      </c>
      <c r="D2871" t="s">
        <v>459</v>
      </c>
      <c r="E2871" t="s">
        <v>121</v>
      </c>
      <c r="F2871" t="s">
        <v>229</v>
      </c>
      <c r="G2871" t="s">
        <v>230</v>
      </c>
      <c r="H2871" t="s">
        <v>231</v>
      </c>
      <c r="I2871" t="s">
        <v>232</v>
      </c>
      <c r="J2871" t="s">
        <v>233</v>
      </c>
      <c r="K2871" t="s">
        <v>234</v>
      </c>
      <c r="L2871" t="n">
        <v>900</v>
      </c>
      <c r="M2871" t="n">
        <v>0.02</v>
      </c>
      <c r="N2871" t="n">
        <v>21.1</v>
      </c>
      <c r="O2871" t="s">
        <v>379</v>
      </c>
      <c r="P2871" t="s">
        <v>270</v>
      </c>
      <c r="Q2871" t="s">
        <v>237</v>
      </c>
      <c r="R2871" t="s">
        <v>231</v>
      </c>
      <c r="S2871" t="s">
        <v>232</v>
      </c>
    </row>
    <row r="2872" spans="1:19">
      <c r="A2872" s="1" t="n">
        <v>40086</v>
      </c>
      <c r="B2872" t="s">
        <v>450</v>
      </c>
      <c r="C2872" t="n">
        <v>12</v>
      </c>
      <c r="D2872" t="s">
        <v>459</v>
      </c>
      <c r="E2872" t="s">
        <v>121</v>
      </c>
      <c r="F2872" t="s">
        <v>229</v>
      </c>
      <c r="G2872" t="s">
        <v>230</v>
      </c>
      <c r="H2872" t="s">
        <v>231</v>
      </c>
      <c r="I2872" t="s">
        <v>232</v>
      </c>
      <c r="J2872" t="s">
        <v>277</v>
      </c>
      <c r="K2872" t="s">
        <v>278</v>
      </c>
      <c r="L2872" t="n">
        <v>313</v>
      </c>
      <c r="M2872" t="n">
        <v>0.1</v>
      </c>
      <c r="N2872" t="n">
        <v>18.72</v>
      </c>
      <c r="O2872" t="s">
        <v>379</v>
      </c>
      <c r="P2872" t="s">
        <v>270</v>
      </c>
      <c r="Q2872" t="s">
        <v>237</v>
      </c>
      <c r="R2872" t="s">
        <v>231</v>
      </c>
      <c r="S2872" t="s">
        <v>232</v>
      </c>
    </row>
    <row r="2873" spans="1:19">
      <c r="A2873" s="1" t="n">
        <v>40117</v>
      </c>
      <c r="B2873" t="s">
        <v>376</v>
      </c>
      <c r="C2873" t="n">
        <v>12</v>
      </c>
      <c r="D2873" t="s">
        <v>459</v>
      </c>
      <c r="E2873" t="s">
        <v>121</v>
      </c>
      <c r="F2873" t="s">
        <v>229</v>
      </c>
      <c r="G2873" t="s">
        <v>230</v>
      </c>
      <c r="H2873" t="s">
        <v>231</v>
      </c>
      <c r="I2873" t="s">
        <v>232</v>
      </c>
      <c r="J2873" t="s">
        <v>354</v>
      </c>
      <c r="K2873" t="s">
        <v>348</v>
      </c>
      <c r="L2873" t="n">
        <v>209</v>
      </c>
      <c r="M2873" t="n">
        <v>0.05</v>
      </c>
      <c r="N2873" t="n">
        <v>42.8</v>
      </c>
      <c r="O2873" t="s">
        <v>376</v>
      </c>
      <c r="P2873" t="s">
        <v>231</v>
      </c>
      <c r="Q2873" t="s">
        <v>237</v>
      </c>
      <c r="R2873" t="s">
        <v>231</v>
      </c>
      <c r="S2873" t="s">
        <v>232</v>
      </c>
    </row>
    <row r="2874" spans="1:19">
      <c r="A2874" s="1" t="n">
        <v>40117</v>
      </c>
      <c r="B2874" t="s">
        <v>376</v>
      </c>
      <c r="C2874" t="n">
        <v>13</v>
      </c>
      <c r="D2874" t="s">
        <v>459</v>
      </c>
      <c r="E2874" t="s">
        <v>121</v>
      </c>
      <c r="F2874" t="s">
        <v>229</v>
      </c>
      <c r="G2874" t="s">
        <v>230</v>
      </c>
      <c r="H2874" t="s">
        <v>231</v>
      </c>
      <c r="I2874" t="s">
        <v>232</v>
      </c>
      <c r="J2874" t="s">
        <v>354</v>
      </c>
      <c r="K2874" t="s">
        <v>348</v>
      </c>
      <c r="L2874" t="n">
        <v>198</v>
      </c>
      <c r="M2874" t="n">
        <v>0.05</v>
      </c>
      <c r="N2874" t="n">
        <v>42.3</v>
      </c>
      <c r="O2874" t="s">
        <v>376</v>
      </c>
      <c r="P2874" t="s">
        <v>231</v>
      </c>
      <c r="Q2874" t="s">
        <v>237</v>
      </c>
      <c r="R2874" t="s">
        <v>231</v>
      </c>
      <c r="S2874" t="s">
        <v>232</v>
      </c>
    </row>
    <row r="2875" spans="1:19">
      <c r="A2875" s="1" t="n">
        <v>40117</v>
      </c>
      <c r="B2875" t="s">
        <v>376</v>
      </c>
      <c r="C2875" t="n">
        <v>14</v>
      </c>
      <c r="D2875" t="s">
        <v>459</v>
      </c>
      <c r="E2875" t="s">
        <v>121</v>
      </c>
      <c r="F2875" t="s">
        <v>229</v>
      </c>
      <c r="G2875" t="s">
        <v>230</v>
      </c>
      <c r="H2875" t="s">
        <v>231</v>
      </c>
      <c r="I2875" t="s">
        <v>232</v>
      </c>
      <c r="J2875" t="s">
        <v>267</v>
      </c>
      <c r="K2875" t="s">
        <v>268</v>
      </c>
      <c r="L2875" t="n">
        <v>237</v>
      </c>
      <c r="M2875" t="n">
        <v>0.28</v>
      </c>
      <c r="N2875" t="n">
        <v>16.2</v>
      </c>
      <c r="O2875" t="s">
        <v>376</v>
      </c>
      <c r="P2875" t="s">
        <v>231</v>
      </c>
      <c r="Q2875" t="s">
        <v>237</v>
      </c>
      <c r="R2875" t="s">
        <v>231</v>
      </c>
      <c r="S2875" t="s">
        <v>232</v>
      </c>
    </row>
    <row r="2876" spans="1:19">
      <c r="A2876" s="1" t="n">
        <v>40117</v>
      </c>
      <c r="B2876" t="s">
        <v>376</v>
      </c>
      <c r="C2876" t="n">
        <v>15</v>
      </c>
      <c r="D2876" t="s">
        <v>459</v>
      </c>
      <c r="E2876" t="s">
        <v>121</v>
      </c>
      <c r="F2876" t="s">
        <v>229</v>
      </c>
      <c r="G2876" t="s">
        <v>230</v>
      </c>
      <c r="H2876" t="s">
        <v>231</v>
      </c>
      <c r="I2876" t="s">
        <v>232</v>
      </c>
      <c r="J2876" t="s">
        <v>318</v>
      </c>
      <c r="K2876" t="s">
        <v>319</v>
      </c>
      <c r="L2876" t="n">
        <v>250</v>
      </c>
      <c r="M2876" t="n">
        <v>0.08</v>
      </c>
      <c r="N2876" t="n">
        <v>35.7</v>
      </c>
      <c r="O2876" t="s">
        <v>376</v>
      </c>
      <c r="P2876" t="s">
        <v>231</v>
      </c>
      <c r="Q2876" t="s">
        <v>237</v>
      </c>
      <c r="R2876" t="s">
        <v>231</v>
      </c>
      <c r="S2876" t="s">
        <v>232</v>
      </c>
    </row>
    <row r="2877" spans="1:19">
      <c r="A2877" s="1" t="n">
        <v>40117</v>
      </c>
      <c r="B2877" t="s">
        <v>376</v>
      </c>
      <c r="C2877" t="n">
        <v>16</v>
      </c>
      <c r="D2877" t="s">
        <v>459</v>
      </c>
      <c r="E2877" t="s">
        <v>121</v>
      </c>
      <c r="F2877" t="s">
        <v>229</v>
      </c>
      <c r="G2877" t="s">
        <v>230</v>
      </c>
      <c r="H2877" t="s">
        <v>231</v>
      </c>
      <c r="I2877" t="s">
        <v>232</v>
      </c>
      <c r="J2877" t="s">
        <v>233</v>
      </c>
      <c r="K2877" t="s">
        <v>234</v>
      </c>
      <c r="L2877" t="n">
        <v>246</v>
      </c>
      <c r="M2877" t="n">
        <v>0.09</v>
      </c>
      <c r="N2877" t="n">
        <v>33.7</v>
      </c>
      <c r="O2877" t="s">
        <v>376</v>
      </c>
      <c r="P2877" t="s">
        <v>231</v>
      </c>
      <c r="Q2877" t="s">
        <v>237</v>
      </c>
      <c r="R2877" t="s">
        <v>231</v>
      </c>
      <c r="S2877" t="s">
        <v>232</v>
      </c>
    </row>
    <row r="2878" spans="1:19">
      <c r="A2878" s="1" t="n">
        <v>40117</v>
      </c>
      <c r="B2878" t="s">
        <v>376</v>
      </c>
      <c r="C2878" t="n">
        <v>17</v>
      </c>
      <c r="D2878" t="s">
        <v>459</v>
      </c>
      <c r="E2878" t="s">
        <v>121</v>
      </c>
      <c r="F2878" t="s">
        <v>229</v>
      </c>
      <c r="G2878" t="s">
        <v>230</v>
      </c>
      <c r="H2878" t="s">
        <v>231</v>
      </c>
      <c r="I2878" t="s">
        <v>232</v>
      </c>
      <c r="J2878" t="s">
        <v>318</v>
      </c>
      <c r="K2878" t="s">
        <v>319</v>
      </c>
      <c r="L2878" t="n">
        <v>464</v>
      </c>
      <c r="M2878" t="n">
        <v>0.04</v>
      </c>
      <c r="N2878" t="n">
        <v>38</v>
      </c>
      <c r="O2878" t="s">
        <v>376</v>
      </c>
      <c r="P2878" t="s">
        <v>231</v>
      </c>
      <c r="Q2878" t="s">
        <v>237</v>
      </c>
      <c r="R2878" t="s">
        <v>231</v>
      </c>
      <c r="S2878" t="s">
        <v>232</v>
      </c>
    </row>
    <row r="2879" spans="1:19">
      <c r="A2879" s="1" t="n">
        <v>40117</v>
      </c>
      <c r="B2879" t="s">
        <v>376</v>
      </c>
      <c r="C2879" t="n">
        <v>18</v>
      </c>
      <c r="D2879" t="s">
        <v>459</v>
      </c>
      <c r="E2879" t="s">
        <v>121</v>
      </c>
      <c r="F2879" t="s">
        <v>229</v>
      </c>
      <c r="G2879" t="s">
        <v>230</v>
      </c>
      <c r="H2879" t="s">
        <v>231</v>
      </c>
      <c r="I2879" t="s">
        <v>232</v>
      </c>
      <c r="J2879" t="s">
        <v>318</v>
      </c>
      <c r="K2879" t="s">
        <v>319</v>
      </c>
      <c r="L2879" t="n">
        <v>420</v>
      </c>
      <c r="M2879" t="n">
        <v>0.04</v>
      </c>
      <c r="N2879" t="n">
        <v>37.8</v>
      </c>
      <c r="O2879" t="s">
        <v>376</v>
      </c>
      <c r="P2879" t="s">
        <v>231</v>
      </c>
      <c r="Q2879" t="s">
        <v>237</v>
      </c>
      <c r="R2879" t="s">
        <v>231</v>
      </c>
      <c r="S2879" t="s">
        <v>232</v>
      </c>
    </row>
    <row r="2880" spans="1:19">
      <c r="A2880" s="1" t="n">
        <v>40117</v>
      </c>
      <c r="B2880" t="s">
        <v>457</v>
      </c>
      <c r="C2880" t="n">
        <v>1</v>
      </c>
      <c r="D2880" t="s">
        <v>466</v>
      </c>
      <c r="E2880" t="s">
        <v>467</v>
      </c>
      <c r="F2880" t="s">
        <v>307</v>
      </c>
      <c r="G2880" t="s">
        <v>308</v>
      </c>
      <c r="H2880" t="s">
        <v>231</v>
      </c>
      <c r="I2880" t="s">
        <v>232</v>
      </c>
      <c r="J2880" t="s">
        <v>246</v>
      </c>
      <c r="K2880" t="s">
        <v>404</v>
      </c>
      <c r="L2880" t="n">
        <v>19</v>
      </c>
      <c r="M2880" t="n">
        <v>0</v>
      </c>
      <c r="N2880" t="n">
        <v>0</v>
      </c>
      <c r="S2880" t="s">
        <v>462</v>
      </c>
    </row>
    <row r="2881" spans="1:19">
      <c r="A2881" s="1" t="n">
        <v>40117</v>
      </c>
      <c r="B2881" t="s">
        <v>457</v>
      </c>
      <c r="C2881" t="n">
        <v>2</v>
      </c>
      <c r="D2881" t="s">
        <v>466</v>
      </c>
      <c r="E2881" t="s">
        <v>467</v>
      </c>
      <c r="F2881" t="s">
        <v>411</v>
      </c>
      <c r="G2881" t="s">
        <v>412</v>
      </c>
      <c r="H2881" t="s">
        <v>231</v>
      </c>
      <c r="I2881" t="s">
        <v>232</v>
      </c>
      <c r="J2881" t="s">
        <v>246</v>
      </c>
      <c r="K2881" t="s">
        <v>404</v>
      </c>
      <c r="L2881" t="n">
        <v>12</v>
      </c>
      <c r="M2881" t="n">
        <v>0</v>
      </c>
      <c r="N2881" t="n">
        <v>0</v>
      </c>
      <c r="S2881" t="s">
        <v>462</v>
      </c>
    </row>
    <row r="2882" spans="1:19">
      <c r="A2882" s="1" t="n">
        <v>40117</v>
      </c>
      <c r="B2882" t="s">
        <v>380</v>
      </c>
      <c r="C2882" t="n">
        <v>1</v>
      </c>
      <c r="D2882" t="s">
        <v>420</v>
      </c>
      <c r="E2882" t="s">
        <v>465</v>
      </c>
      <c r="F2882" t="s">
        <v>229</v>
      </c>
      <c r="G2882" t="s">
        <v>230</v>
      </c>
      <c r="H2882" t="s">
        <v>231</v>
      </c>
      <c r="I2882" t="s">
        <v>232</v>
      </c>
      <c r="J2882" t="s">
        <v>248</v>
      </c>
      <c r="K2882" t="s">
        <v>249</v>
      </c>
      <c r="L2882" t="n">
        <v>318</v>
      </c>
      <c r="M2882" t="n">
        <v>0</v>
      </c>
      <c r="N2882" t="n">
        <v>0</v>
      </c>
      <c r="S2882" t="s">
        <v>462</v>
      </c>
    </row>
    <row r="2883" spans="1:19">
      <c r="A2883" s="1" t="n">
        <v>40117</v>
      </c>
      <c r="B2883" t="s">
        <v>452</v>
      </c>
      <c r="C2883" t="n">
        <v>15</v>
      </c>
      <c r="D2883" t="s">
        <v>424</v>
      </c>
      <c r="E2883" t="s">
        <v>125</v>
      </c>
      <c r="F2883" t="s">
        <v>229</v>
      </c>
      <c r="G2883" t="s">
        <v>230</v>
      </c>
      <c r="H2883" t="s">
        <v>231</v>
      </c>
      <c r="I2883" t="s">
        <v>232</v>
      </c>
      <c r="J2883" t="s">
        <v>439</v>
      </c>
      <c r="K2883" t="s">
        <v>440</v>
      </c>
      <c r="L2883" t="n">
        <v>82</v>
      </c>
      <c r="M2883" t="n">
        <v>0</v>
      </c>
      <c r="N2883" t="n">
        <v>0</v>
      </c>
      <c r="S2883" t="s">
        <v>462</v>
      </c>
    </row>
    <row r="2884" spans="1:19">
      <c r="A2884" s="1" t="n">
        <v>40117</v>
      </c>
      <c r="B2884" t="s">
        <v>450</v>
      </c>
      <c r="C2884" t="n">
        <v>7</v>
      </c>
      <c r="D2884" t="s">
        <v>459</v>
      </c>
      <c r="E2884" t="s">
        <v>121</v>
      </c>
      <c r="F2884" t="s">
        <v>229</v>
      </c>
      <c r="G2884" t="s">
        <v>230</v>
      </c>
      <c r="H2884" t="s">
        <v>231</v>
      </c>
      <c r="I2884" t="s">
        <v>232</v>
      </c>
      <c r="J2884" t="s">
        <v>233</v>
      </c>
      <c r="K2884" t="s">
        <v>234</v>
      </c>
      <c r="L2884" t="n">
        <v>300</v>
      </c>
      <c r="M2884" t="n">
        <v>0.02</v>
      </c>
      <c r="N2884" t="n">
        <v>21.1</v>
      </c>
      <c r="O2884" t="s">
        <v>379</v>
      </c>
      <c r="P2884" t="s">
        <v>270</v>
      </c>
      <c r="Q2884" t="s">
        <v>237</v>
      </c>
      <c r="R2884" t="s">
        <v>231</v>
      </c>
      <c r="S2884" t="s">
        <v>232</v>
      </c>
    </row>
    <row r="2885" spans="1:19">
      <c r="A2885" s="1" t="n">
        <v>40117</v>
      </c>
      <c r="B2885" t="s">
        <v>450</v>
      </c>
      <c r="C2885" t="n">
        <v>11</v>
      </c>
      <c r="D2885" t="s">
        <v>459</v>
      </c>
      <c r="E2885" t="s">
        <v>121</v>
      </c>
      <c r="F2885" t="s">
        <v>229</v>
      </c>
      <c r="G2885" t="s">
        <v>230</v>
      </c>
      <c r="H2885" t="s">
        <v>231</v>
      </c>
      <c r="I2885" t="s">
        <v>232</v>
      </c>
      <c r="J2885" t="s">
        <v>279</v>
      </c>
      <c r="K2885" t="s">
        <v>280</v>
      </c>
      <c r="L2885" t="n">
        <v>1054</v>
      </c>
      <c r="M2885" t="n">
        <v>0.06</v>
      </c>
      <c r="N2885" t="n">
        <v>34</v>
      </c>
      <c r="O2885" t="s">
        <v>379</v>
      </c>
      <c r="P2885" t="s">
        <v>270</v>
      </c>
      <c r="Q2885" t="s">
        <v>237</v>
      </c>
      <c r="R2885" t="s">
        <v>231</v>
      </c>
      <c r="S2885" t="s">
        <v>232</v>
      </c>
    </row>
    <row r="2886" spans="1:19">
      <c r="A2886" s="1" t="n">
        <v>40117</v>
      </c>
      <c r="B2886" t="s">
        <v>450</v>
      </c>
      <c r="C2886" t="n">
        <v>12</v>
      </c>
      <c r="D2886" t="s">
        <v>459</v>
      </c>
      <c r="E2886" t="s">
        <v>121</v>
      </c>
      <c r="F2886" t="s">
        <v>229</v>
      </c>
      <c r="G2886" t="s">
        <v>230</v>
      </c>
      <c r="H2886" t="s">
        <v>231</v>
      </c>
      <c r="I2886" t="s">
        <v>232</v>
      </c>
      <c r="J2886" t="s">
        <v>385</v>
      </c>
      <c r="K2886" t="s">
        <v>338</v>
      </c>
      <c r="L2886" t="n">
        <v>718</v>
      </c>
      <c r="M2886" t="n">
        <v>0.23</v>
      </c>
      <c r="N2886" t="n">
        <v>37.9</v>
      </c>
      <c r="O2886" t="s">
        <v>379</v>
      </c>
      <c r="P2886" t="s">
        <v>270</v>
      </c>
      <c r="Q2886" t="s">
        <v>237</v>
      </c>
      <c r="R2886" t="s">
        <v>231</v>
      </c>
      <c r="S2886" t="s">
        <v>232</v>
      </c>
    </row>
    <row r="2887" spans="1:19">
      <c r="A2887" s="1" t="n">
        <v>40117</v>
      </c>
      <c r="B2887" t="s">
        <v>450</v>
      </c>
      <c r="C2887" t="n">
        <v>16</v>
      </c>
      <c r="D2887" t="s">
        <v>459</v>
      </c>
      <c r="E2887" t="s">
        <v>121</v>
      </c>
      <c r="F2887" t="s">
        <v>229</v>
      </c>
      <c r="G2887" t="s">
        <v>230</v>
      </c>
      <c r="H2887" t="s">
        <v>231</v>
      </c>
      <c r="I2887" t="s">
        <v>232</v>
      </c>
      <c r="J2887" t="s">
        <v>277</v>
      </c>
      <c r="K2887" t="s">
        <v>278</v>
      </c>
      <c r="L2887" t="n">
        <v>628</v>
      </c>
      <c r="M2887" t="n">
        <v>0.05</v>
      </c>
      <c r="N2887" t="n">
        <v>44</v>
      </c>
      <c r="O2887" t="s">
        <v>379</v>
      </c>
      <c r="P2887" t="s">
        <v>270</v>
      </c>
      <c r="Q2887" t="s">
        <v>237</v>
      </c>
      <c r="R2887" t="s">
        <v>231</v>
      </c>
      <c r="S2887" t="s">
        <v>232</v>
      </c>
    </row>
    <row r="2888" spans="1:19">
      <c r="A2888" s="1" t="n">
        <v>40117</v>
      </c>
      <c r="B2888" t="s">
        <v>450</v>
      </c>
      <c r="C2888" t="n">
        <v>17</v>
      </c>
      <c r="D2888" t="s">
        <v>459</v>
      </c>
      <c r="E2888" t="s">
        <v>121</v>
      </c>
      <c r="F2888" t="s">
        <v>229</v>
      </c>
      <c r="G2888" t="s">
        <v>230</v>
      </c>
      <c r="H2888" t="s">
        <v>231</v>
      </c>
      <c r="I2888" t="s">
        <v>232</v>
      </c>
      <c r="J2888" t="s">
        <v>354</v>
      </c>
      <c r="K2888" t="s">
        <v>348</v>
      </c>
      <c r="L2888" t="n">
        <v>311</v>
      </c>
      <c r="M2888" t="n">
        <v>0.05</v>
      </c>
      <c r="N2888" t="n">
        <v>25.8</v>
      </c>
      <c r="O2888" t="s">
        <v>379</v>
      </c>
      <c r="P2888" t="s">
        <v>270</v>
      </c>
      <c r="Q2888" t="s">
        <v>237</v>
      </c>
      <c r="R2888" t="s">
        <v>231</v>
      </c>
      <c r="S2888" t="s">
        <v>232</v>
      </c>
    </row>
    <row r="2889" spans="1:19">
      <c r="A2889" s="1" t="n">
        <v>40147</v>
      </c>
      <c r="B2889" t="s">
        <v>376</v>
      </c>
      <c r="C2889" t="n">
        <v>12</v>
      </c>
      <c r="D2889" t="s">
        <v>459</v>
      </c>
      <c r="E2889" t="s">
        <v>121</v>
      </c>
      <c r="F2889" t="s">
        <v>229</v>
      </c>
      <c r="G2889" t="s">
        <v>230</v>
      </c>
      <c r="H2889" t="s">
        <v>231</v>
      </c>
      <c r="I2889" t="s">
        <v>232</v>
      </c>
      <c r="J2889" t="s">
        <v>354</v>
      </c>
      <c r="K2889" t="s">
        <v>348</v>
      </c>
      <c r="L2889" t="n">
        <v>155</v>
      </c>
      <c r="M2889" t="n">
        <v>0.05</v>
      </c>
      <c r="N2889" t="n">
        <v>41.8</v>
      </c>
      <c r="O2889" t="s">
        <v>376</v>
      </c>
      <c r="P2889" t="s">
        <v>231</v>
      </c>
      <c r="Q2889" t="s">
        <v>237</v>
      </c>
      <c r="R2889" t="s">
        <v>231</v>
      </c>
      <c r="S2889" t="s">
        <v>232</v>
      </c>
    </row>
    <row r="2890" spans="1:19">
      <c r="A2890" s="1" t="n">
        <v>40147</v>
      </c>
      <c r="B2890" t="s">
        <v>376</v>
      </c>
      <c r="C2890" t="n">
        <v>13</v>
      </c>
      <c r="D2890" t="s">
        <v>459</v>
      </c>
      <c r="E2890" t="s">
        <v>121</v>
      </c>
      <c r="F2890" t="s">
        <v>229</v>
      </c>
      <c r="G2890" t="s">
        <v>230</v>
      </c>
      <c r="H2890" t="s">
        <v>231</v>
      </c>
      <c r="I2890" t="s">
        <v>232</v>
      </c>
      <c r="J2890" t="s">
        <v>354</v>
      </c>
      <c r="K2890" t="s">
        <v>348</v>
      </c>
      <c r="L2890" t="n">
        <v>230</v>
      </c>
      <c r="M2890" t="n">
        <v>0.05</v>
      </c>
      <c r="N2890" t="n">
        <v>42.2</v>
      </c>
      <c r="O2890" t="s">
        <v>376</v>
      </c>
      <c r="P2890" t="s">
        <v>231</v>
      </c>
      <c r="Q2890" t="s">
        <v>237</v>
      </c>
      <c r="R2890" t="s">
        <v>231</v>
      </c>
      <c r="S2890" t="s">
        <v>232</v>
      </c>
    </row>
    <row r="2891" spans="1:19">
      <c r="A2891" s="1" t="n">
        <v>40147</v>
      </c>
      <c r="B2891" t="s">
        <v>376</v>
      </c>
      <c r="C2891" t="n">
        <v>14</v>
      </c>
      <c r="D2891" t="s">
        <v>459</v>
      </c>
      <c r="E2891" t="s">
        <v>121</v>
      </c>
      <c r="F2891" t="s">
        <v>229</v>
      </c>
      <c r="G2891" t="s">
        <v>230</v>
      </c>
      <c r="H2891" t="s">
        <v>231</v>
      </c>
      <c r="I2891" t="s">
        <v>232</v>
      </c>
      <c r="J2891" t="s">
        <v>354</v>
      </c>
      <c r="K2891" t="s">
        <v>348</v>
      </c>
      <c r="L2891" t="n">
        <v>347</v>
      </c>
      <c r="M2891" t="n">
        <v>0.05</v>
      </c>
      <c r="N2891" t="n">
        <v>42.1</v>
      </c>
      <c r="O2891" t="s">
        <v>376</v>
      </c>
      <c r="P2891" t="s">
        <v>231</v>
      </c>
      <c r="Q2891" t="s">
        <v>237</v>
      </c>
      <c r="R2891" t="s">
        <v>231</v>
      </c>
      <c r="S2891" t="s">
        <v>232</v>
      </c>
    </row>
    <row r="2892" spans="1:19">
      <c r="A2892" s="1" t="n">
        <v>40147</v>
      </c>
      <c r="B2892" t="s">
        <v>376</v>
      </c>
      <c r="C2892" t="n">
        <v>15</v>
      </c>
      <c r="D2892" t="s">
        <v>459</v>
      </c>
      <c r="E2892" t="s">
        <v>121</v>
      </c>
      <c r="F2892" t="s">
        <v>229</v>
      </c>
      <c r="G2892" t="s">
        <v>230</v>
      </c>
      <c r="H2892" t="s">
        <v>231</v>
      </c>
      <c r="I2892" t="s">
        <v>232</v>
      </c>
      <c r="J2892" t="s">
        <v>233</v>
      </c>
      <c r="K2892" t="s">
        <v>234</v>
      </c>
      <c r="L2892" t="n">
        <v>210</v>
      </c>
      <c r="M2892" t="n">
        <v>0.85</v>
      </c>
      <c r="N2892" t="n">
        <v>35</v>
      </c>
      <c r="O2892" t="s">
        <v>376</v>
      </c>
      <c r="P2892" t="s">
        <v>231</v>
      </c>
      <c r="Q2892" t="s">
        <v>237</v>
      </c>
      <c r="R2892" t="s">
        <v>231</v>
      </c>
      <c r="S2892" t="s">
        <v>232</v>
      </c>
    </row>
    <row r="2893" spans="1:19">
      <c r="A2893" s="1" t="n">
        <v>40147</v>
      </c>
      <c r="B2893" t="s">
        <v>376</v>
      </c>
      <c r="C2893" t="n">
        <v>16</v>
      </c>
      <c r="D2893" t="s">
        <v>459</v>
      </c>
      <c r="E2893" t="s">
        <v>121</v>
      </c>
      <c r="F2893" t="s">
        <v>229</v>
      </c>
      <c r="G2893" t="s">
        <v>230</v>
      </c>
      <c r="H2893" t="s">
        <v>231</v>
      </c>
      <c r="I2893" t="s">
        <v>232</v>
      </c>
      <c r="J2893" t="s">
        <v>267</v>
      </c>
      <c r="K2893" t="s">
        <v>268</v>
      </c>
      <c r="L2893" t="n">
        <v>251</v>
      </c>
      <c r="M2893" t="n">
        <v>0.28</v>
      </c>
      <c r="N2893" t="n">
        <v>16.2</v>
      </c>
      <c r="O2893" t="s">
        <v>376</v>
      </c>
      <c r="P2893" t="s">
        <v>231</v>
      </c>
      <c r="Q2893" t="s">
        <v>237</v>
      </c>
      <c r="R2893" t="s">
        <v>231</v>
      </c>
      <c r="S2893" t="s">
        <v>232</v>
      </c>
    </row>
    <row r="2894" spans="1:19">
      <c r="A2894" s="1" t="n">
        <v>40147</v>
      </c>
      <c r="B2894" t="s">
        <v>376</v>
      </c>
      <c r="C2894" t="n">
        <v>17</v>
      </c>
      <c r="D2894" t="s">
        <v>459</v>
      </c>
      <c r="E2894" t="s">
        <v>121</v>
      </c>
      <c r="F2894" t="s">
        <v>229</v>
      </c>
      <c r="G2894" t="s">
        <v>230</v>
      </c>
      <c r="H2894" t="s">
        <v>231</v>
      </c>
      <c r="I2894" t="s">
        <v>232</v>
      </c>
      <c r="J2894" t="s">
        <v>318</v>
      </c>
      <c r="K2894" t="s">
        <v>319</v>
      </c>
      <c r="L2894" t="n">
        <v>207</v>
      </c>
      <c r="M2894" t="n">
        <v>0.08</v>
      </c>
      <c r="N2894" t="n">
        <v>35.7</v>
      </c>
      <c r="O2894" t="s">
        <v>376</v>
      </c>
      <c r="P2894" t="s">
        <v>231</v>
      </c>
      <c r="Q2894" t="s">
        <v>237</v>
      </c>
      <c r="R2894" t="s">
        <v>231</v>
      </c>
      <c r="S2894" t="s">
        <v>232</v>
      </c>
    </row>
    <row r="2895" spans="1:19">
      <c r="A2895" s="1" t="n">
        <v>40147</v>
      </c>
      <c r="B2895" t="s">
        <v>376</v>
      </c>
      <c r="C2895" t="n">
        <v>18</v>
      </c>
      <c r="D2895" t="s">
        <v>459</v>
      </c>
      <c r="E2895" t="s">
        <v>121</v>
      </c>
      <c r="F2895" t="s">
        <v>229</v>
      </c>
      <c r="G2895" t="s">
        <v>230</v>
      </c>
      <c r="H2895" t="s">
        <v>231</v>
      </c>
      <c r="I2895" t="s">
        <v>232</v>
      </c>
      <c r="J2895" t="s">
        <v>318</v>
      </c>
      <c r="K2895" t="s">
        <v>319</v>
      </c>
      <c r="L2895" t="n">
        <v>296</v>
      </c>
      <c r="M2895" t="n">
        <v>0.04</v>
      </c>
      <c r="N2895" t="n">
        <v>37.6</v>
      </c>
      <c r="O2895" t="s">
        <v>376</v>
      </c>
      <c r="P2895" t="s">
        <v>231</v>
      </c>
      <c r="Q2895" t="s">
        <v>237</v>
      </c>
      <c r="R2895" t="s">
        <v>231</v>
      </c>
      <c r="S2895" t="s">
        <v>232</v>
      </c>
    </row>
    <row r="2896" spans="1:19">
      <c r="A2896" s="1" t="n">
        <v>40147</v>
      </c>
      <c r="B2896" t="s">
        <v>376</v>
      </c>
      <c r="C2896" t="n">
        <v>19</v>
      </c>
      <c r="D2896" t="s">
        <v>459</v>
      </c>
      <c r="E2896" t="s">
        <v>121</v>
      </c>
      <c r="F2896" t="s">
        <v>229</v>
      </c>
      <c r="G2896" t="s">
        <v>230</v>
      </c>
      <c r="H2896" t="s">
        <v>231</v>
      </c>
      <c r="I2896" t="s">
        <v>232</v>
      </c>
      <c r="J2896" t="s">
        <v>318</v>
      </c>
      <c r="K2896" t="s">
        <v>319</v>
      </c>
      <c r="L2896" t="n">
        <v>308</v>
      </c>
      <c r="M2896" t="n">
        <v>0.04</v>
      </c>
      <c r="N2896" t="n">
        <v>37.6</v>
      </c>
      <c r="O2896" t="s">
        <v>376</v>
      </c>
      <c r="P2896" t="s">
        <v>231</v>
      </c>
      <c r="Q2896" t="s">
        <v>237</v>
      </c>
      <c r="R2896" t="s">
        <v>231</v>
      </c>
      <c r="S2896" t="s">
        <v>232</v>
      </c>
    </row>
    <row r="2897" spans="1:19">
      <c r="A2897" s="1" t="n">
        <v>40147</v>
      </c>
      <c r="B2897" t="s">
        <v>457</v>
      </c>
      <c r="C2897" t="n">
        <v>1</v>
      </c>
      <c r="D2897" t="s">
        <v>466</v>
      </c>
      <c r="E2897" t="s">
        <v>467</v>
      </c>
      <c r="F2897" t="s">
        <v>413</v>
      </c>
      <c r="G2897" t="s">
        <v>414</v>
      </c>
      <c r="H2897" t="s">
        <v>231</v>
      </c>
      <c r="I2897" t="s">
        <v>232</v>
      </c>
      <c r="J2897" t="s">
        <v>265</v>
      </c>
      <c r="K2897" t="s">
        <v>266</v>
      </c>
      <c r="L2897" t="n">
        <v>10</v>
      </c>
      <c r="M2897" t="n">
        <v>0</v>
      </c>
      <c r="N2897" t="n">
        <v>0</v>
      </c>
      <c r="S2897" t="s">
        <v>462</v>
      </c>
    </row>
    <row r="2898" spans="1:19">
      <c r="A2898" s="1" t="n">
        <v>40147</v>
      </c>
      <c r="B2898" t="s">
        <v>380</v>
      </c>
      <c r="C2898" t="n">
        <v>1</v>
      </c>
      <c r="D2898" t="s">
        <v>420</v>
      </c>
      <c r="E2898" t="s">
        <v>465</v>
      </c>
      <c r="F2898" t="s">
        <v>229</v>
      </c>
      <c r="G2898" t="s">
        <v>230</v>
      </c>
      <c r="H2898" t="s">
        <v>231</v>
      </c>
      <c r="I2898" t="s">
        <v>232</v>
      </c>
      <c r="J2898" t="s">
        <v>246</v>
      </c>
      <c r="K2898" t="s">
        <v>404</v>
      </c>
      <c r="L2898" t="n">
        <v>152</v>
      </c>
      <c r="M2898" t="n">
        <v>0</v>
      </c>
      <c r="N2898" t="n">
        <v>0</v>
      </c>
      <c r="S2898" t="s">
        <v>462</v>
      </c>
    </row>
    <row r="2899" spans="1:19">
      <c r="A2899" s="1" t="n">
        <v>40147</v>
      </c>
      <c r="B2899" t="s">
        <v>450</v>
      </c>
      <c r="C2899" t="n">
        <v>11</v>
      </c>
      <c r="D2899" t="s">
        <v>459</v>
      </c>
      <c r="E2899" t="s">
        <v>121</v>
      </c>
      <c r="F2899" t="s">
        <v>229</v>
      </c>
      <c r="G2899" t="s">
        <v>230</v>
      </c>
      <c r="H2899" t="s">
        <v>231</v>
      </c>
      <c r="I2899" t="s">
        <v>232</v>
      </c>
      <c r="J2899" t="s">
        <v>279</v>
      </c>
      <c r="K2899" t="s">
        <v>280</v>
      </c>
      <c r="L2899" t="n">
        <v>1079</v>
      </c>
      <c r="M2899" t="n">
        <v>0.06</v>
      </c>
      <c r="N2899" t="n">
        <v>34</v>
      </c>
      <c r="O2899" t="s">
        <v>379</v>
      </c>
      <c r="P2899" t="s">
        <v>270</v>
      </c>
      <c r="Q2899" t="s">
        <v>237</v>
      </c>
      <c r="R2899" t="s">
        <v>231</v>
      </c>
      <c r="S2899" t="s">
        <v>232</v>
      </c>
    </row>
    <row r="2900" spans="1:19">
      <c r="A2900" s="1" t="n">
        <v>40147</v>
      </c>
      <c r="B2900" t="s">
        <v>450</v>
      </c>
      <c r="C2900" t="n">
        <v>12</v>
      </c>
      <c r="D2900" t="s">
        <v>459</v>
      </c>
      <c r="E2900" t="s">
        <v>121</v>
      </c>
      <c r="F2900" t="s">
        <v>229</v>
      </c>
      <c r="G2900" t="s">
        <v>230</v>
      </c>
      <c r="H2900" t="s">
        <v>231</v>
      </c>
      <c r="I2900" t="s">
        <v>232</v>
      </c>
      <c r="J2900" t="s">
        <v>385</v>
      </c>
      <c r="K2900" t="s">
        <v>338</v>
      </c>
      <c r="L2900" t="n">
        <v>715</v>
      </c>
      <c r="M2900" t="n">
        <v>0.23</v>
      </c>
      <c r="N2900" t="n">
        <v>37.9</v>
      </c>
      <c r="O2900" t="s">
        <v>379</v>
      </c>
      <c r="P2900" t="s">
        <v>270</v>
      </c>
      <c r="Q2900" t="s">
        <v>237</v>
      </c>
      <c r="R2900" t="s">
        <v>231</v>
      </c>
      <c r="S2900" t="s">
        <v>232</v>
      </c>
    </row>
    <row r="2901" spans="1:19">
      <c r="A2901" s="1" t="n">
        <v>40147</v>
      </c>
      <c r="B2901" t="s">
        <v>450</v>
      </c>
      <c r="C2901" t="n">
        <v>15</v>
      </c>
      <c r="D2901" t="s">
        <v>459</v>
      </c>
      <c r="E2901" t="s">
        <v>121</v>
      </c>
      <c r="F2901" t="s">
        <v>229</v>
      </c>
      <c r="G2901" t="s">
        <v>230</v>
      </c>
      <c r="H2901" t="s">
        <v>231</v>
      </c>
      <c r="I2901" t="s">
        <v>232</v>
      </c>
      <c r="J2901" t="s">
        <v>354</v>
      </c>
      <c r="K2901" t="s">
        <v>348</v>
      </c>
      <c r="L2901" t="n">
        <v>324</v>
      </c>
      <c r="M2901" t="n">
        <v>0.05</v>
      </c>
      <c r="N2901" t="n">
        <v>25.8</v>
      </c>
      <c r="O2901" t="s">
        <v>379</v>
      </c>
      <c r="P2901" t="s">
        <v>270</v>
      </c>
      <c r="Q2901" t="s">
        <v>237</v>
      </c>
      <c r="R2901" t="s">
        <v>231</v>
      </c>
      <c r="S2901" t="s">
        <v>232</v>
      </c>
    </row>
    <row r="2902" spans="1:19">
      <c r="A2902" s="1" t="n">
        <v>40178</v>
      </c>
      <c r="B2902" t="s">
        <v>376</v>
      </c>
      <c r="C2902" t="n">
        <v>18</v>
      </c>
      <c r="D2902" t="s">
        <v>459</v>
      </c>
      <c r="E2902" t="s">
        <v>121</v>
      </c>
      <c r="F2902" t="s">
        <v>229</v>
      </c>
      <c r="G2902" t="s">
        <v>230</v>
      </c>
      <c r="H2902" t="s">
        <v>231</v>
      </c>
      <c r="I2902" t="s">
        <v>232</v>
      </c>
      <c r="J2902" t="s">
        <v>267</v>
      </c>
      <c r="K2902" t="s">
        <v>268</v>
      </c>
      <c r="L2902" t="n">
        <v>237</v>
      </c>
      <c r="M2902" t="n">
        <v>0.28</v>
      </c>
      <c r="N2902" t="n">
        <v>16.2</v>
      </c>
      <c r="O2902" t="s">
        <v>376</v>
      </c>
      <c r="P2902" t="s">
        <v>231</v>
      </c>
      <c r="Q2902" t="s">
        <v>237</v>
      </c>
      <c r="R2902" t="s">
        <v>231</v>
      </c>
      <c r="S2902" t="s">
        <v>232</v>
      </c>
    </row>
    <row r="2903" spans="1:19">
      <c r="A2903" s="1" t="n">
        <v>40178</v>
      </c>
      <c r="B2903" t="s">
        <v>376</v>
      </c>
      <c r="C2903" t="n">
        <v>19</v>
      </c>
      <c r="D2903" t="s">
        <v>459</v>
      </c>
      <c r="E2903" t="s">
        <v>121</v>
      </c>
      <c r="F2903" t="s">
        <v>229</v>
      </c>
      <c r="G2903" t="s">
        <v>230</v>
      </c>
      <c r="H2903" t="s">
        <v>231</v>
      </c>
      <c r="I2903" t="s">
        <v>232</v>
      </c>
      <c r="J2903" t="s">
        <v>233</v>
      </c>
      <c r="K2903" t="s">
        <v>234</v>
      </c>
      <c r="L2903" t="n">
        <v>112</v>
      </c>
      <c r="M2903" t="n">
        <v>0.09</v>
      </c>
      <c r="N2903" t="n">
        <v>33.9</v>
      </c>
      <c r="O2903" t="s">
        <v>376</v>
      </c>
      <c r="P2903" t="s">
        <v>231</v>
      </c>
      <c r="Q2903" t="s">
        <v>237</v>
      </c>
      <c r="R2903" t="s">
        <v>231</v>
      </c>
      <c r="S2903" t="s">
        <v>232</v>
      </c>
    </row>
    <row r="2904" spans="1:19">
      <c r="A2904" s="1" t="n">
        <v>40178</v>
      </c>
      <c r="B2904" t="s">
        <v>376</v>
      </c>
      <c r="C2904" t="n">
        <v>20</v>
      </c>
      <c r="D2904" t="s">
        <v>459</v>
      </c>
      <c r="E2904" t="s">
        <v>121</v>
      </c>
      <c r="F2904" t="s">
        <v>229</v>
      </c>
      <c r="G2904" t="s">
        <v>230</v>
      </c>
      <c r="H2904" t="s">
        <v>231</v>
      </c>
      <c r="I2904" t="s">
        <v>232</v>
      </c>
      <c r="J2904" t="s">
        <v>318</v>
      </c>
      <c r="K2904" t="s">
        <v>319</v>
      </c>
      <c r="L2904" t="n">
        <v>351</v>
      </c>
      <c r="M2904" t="n">
        <v>0.04</v>
      </c>
      <c r="N2904" t="n">
        <v>37.6</v>
      </c>
      <c r="O2904" t="s">
        <v>376</v>
      </c>
      <c r="P2904" t="s">
        <v>231</v>
      </c>
      <c r="Q2904" t="s">
        <v>237</v>
      </c>
      <c r="R2904" t="s">
        <v>231</v>
      </c>
      <c r="S2904" t="s">
        <v>232</v>
      </c>
    </row>
    <row r="2905" spans="1:19">
      <c r="A2905" s="1" t="n">
        <v>40178</v>
      </c>
      <c r="B2905" t="s">
        <v>376</v>
      </c>
      <c r="C2905" t="n">
        <v>21</v>
      </c>
      <c r="D2905" t="s">
        <v>459</v>
      </c>
      <c r="E2905" t="s">
        <v>121</v>
      </c>
      <c r="F2905" t="s">
        <v>229</v>
      </c>
      <c r="G2905" t="s">
        <v>230</v>
      </c>
      <c r="H2905" t="s">
        <v>231</v>
      </c>
      <c r="I2905" t="s">
        <v>232</v>
      </c>
      <c r="J2905" t="s">
        <v>318</v>
      </c>
      <c r="K2905" t="s">
        <v>319</v>
      </c>
      <c r="L2905" t="n">
        <v>208</v>
      </c>
      <c r="M2905" t="n">
        <v>0.08</v>
      </c>
      <c r="N2905" t="n">
        <v>35.8</v>
      </c>
      <c r="O2905" t="s">
        <v>376</v>
      </c>
      <c r="P2905" t="s">
        <v>231</v>
      </c>
      <c r="Q2905" t="s">
        <v>237</v>
      </c>
      <c r="R2905" t="s">
        <v>231</v>
      </c>
      <c r="S2905" t="s">
        <v>232</v>
      </c>
    </row>
    <row r="2906" spans="1:19">
      <c r="A2906" s="1" t="n">
        <v>40178</v>
      </c>
      <c r="B2906" t="s">
        <v>376</v>
      </c>
      <c r="C2906" t="n">
        <v>22</v>
      </c>
      <c r="D2906" t="s">
        <v>459</v>
      </c>
      <c r="E2906" t="s">
        <v>121</v>
      </c>
      <c r="F2906" t="s">
        <v>229</v>
      </c>
      <c r="G2906" t="s">
        <v>230</v>
      </c>
      <c r="H2906" t="s">
        <v>231</v>
      </c>
      <c r="I2906" t="s">
        <v>232</v>
      </c>
      <c r="J2906" t="s">
        <v>233</v>
      </c>
      <c r="K2906" t="s">
        <v>234</v>
      </c>
      <c r="L2906" t="n">
        <v>274</v>
      </c>
      <c r="M2906" t="n">
        <v>0.09</v>
      </c>
      <c r="N2906" t="n">
        <v>33.9</v>
      </c>
      <c r="O2906" t="s">
        <v>376</v>
      </c>
      <c r="P2906" t="s">
        <v>231</v>
      </c>
      <c r="Q2906" t="s">
        <v>237</v>
      </c>
      <c r="R2906" t="s">
        <v>231</v>
      </c>
      <c r="S2906" t="s">
        <v>232</v>
      </c>
    </row>
    <row r="2907" spans="1:19">
      <c r="A2907" s="1" t="n">
        <v>40178</v>
      </c>
      <c r="B2907" t="s">
        <v>376</v>
      </c>
      <c r="C2907" t="n">
        <v>23</v>
      </c>
      <c r="D2907" t="s">
        <v>459</v>
      </c>
      <c r="E2907" t="s">
        <v>121</v>
      </c>
      <c r="F2907" t="s">
        <v>229</v>
      </c>
      <c r="G2907" t="s">
        <v>230</v>
      </c>
      <c r="H2907" t="s">
        <v>231</v>
      </c>
      <c r="I2907" t="s">
        <v>232</v>
      </c>
      <c r="J2907" t="s">
        <v>354</v>
      </c>
      <c r="K2907" t="s">
        <v>348</v>
      </c>
      <c r="L2907" t="n">
        <v>164</v>
      </c>
      <c r="M2907" t="n">
        <v>0.06</v>
      </c>
      <c r="N2907" t="n">
        <v>42.2</v>
      </c>
      <c r="O2907" t="s">
        <v>376</v>
      </c>
      <c r="P2907" t="s">
        <v>231</v>
      </c>
      <c r="Q2907" t="s">
        <v>237</v>
      </c>
      <c r="R2907" t="s">
        <v>231</v>
      </c>
      <c r="S2907" t="s">
        <v>232</v>
      </c>
    </row>
    <row r="2908" spans="1:19">
      <c r="A2908" s="1" t="n">
        <v>40209</v>
      </c>
      <c r="B2908" t="s">
        <v>376</v>
      </c>
      <c r="C2908" t="n">
        <v>15</v>
      </c>
      <c r="D2908" t="s">
        <v>459</v>
      </c>
      <c r="E2908" t="s">
        <v>121</v>
      </c>
      <c r="F2908" t="s">
        <v>229</v>
      </c>
      <c r="G2908" t="s">
        <v>230</v>
      </c>
      <c r="H2908" t="s">
        <v>231</v>
      </c>
      <c r="I2908" t="s">
        <v>232</v>
      </c>
      <c r="J2908" t="s">
        <v>354</v>
      </c>
      <c r="K2908" t="s">
        <v>348</v>
      </c>
      <c r="L2908" t="n">
        <v>156</v>
      </c>
      <c r="M2908" t="n">
        <v>0.04</v>
      </c>
      <c r="N2908" t="n">
        <v>42.3</v>
      </c>
      <c r="O2908" t="s">
        <v>376</v>
      </c>
      <c r="P2908" t="s">
        <v>231</v>
      </c>
      <c r="Q2908" t="s">
        <v>237</v>
      </c>
      <c r="R2908" t="s">
        <v>231</v>
      </c>
      <c r="S2908" t="s">
        <v>232</v>
      </c>
    </row>
    <row r="2909" spans="1:19">
      <c r="A2909" s="1" t="n">
        <v>40209</v>
      </c>
      <c r="B2909" t="s">
        <v>376</v>
      </c>
      <c r="C2909" t="n">
        <v>16</v>
      </c>
      <c r="D2909" t="s">
        <v>459</v>
      </c>
      <c r="E2909" t="s">
        <v>121</v>
      </c>
      <c r="F2909" t="s">
        <v>229</v>
      </c>
      <c r="G2909" t="s">
        <v>230</v>
      </c>
      <c r="H2909" t="s">
        <v>231</v>
      </c>
      <c r="I2909" t="s">
        <v>232</v>
      </c>
      <c r="J2909" t="s">
        <v>354</v>
      </c>
      <c r="K2909" t="s">
        <v>348</v>
      </c>
      <c r="L2909" t="n">
        <v>448</v>
      </c>
      <c r="M2909" t="n">
        <v>0.04</v>
      </c>
      <c r="N2909" t="n">
        <v>42.6</v>
      </c>
      <c r="O2909" t="s">
        <v>376</v>
      </c>
      <c r="P2909" t="s">
        <v>231</v>
      </c>
      <c r="Q2909" t="s">
        <v>237</v>
      </c>
      <c r="R2909" t="s">
        <v>231</v>
      </c>
      <c r="S2909" t="s">
        <v>232</v>
      </c>
    </row>
    <row r="2910" spans="1:19">
      <c r="A2910" s="1" t="n">
        <v>40209</v>
      </c>
      <c r="B2910" t="s">
        <v>376</v>
      </c>
      <c r="C2910" t="n">
        <v>17</v>
      </c>
      <c r="D2910" t="s">
        <v>459</v>
      </c>
      <c r="E2910" t="s">
        <v>121</v>
      </c>
      <c r="F2910" t="s">
        <v>229</v>
      </c>
      <c r="G2910" t="s">
        <v>230</v>
      </c>
      <c r="H2910" t="s">
        <v>231</v>
      </c>
      <c r="I2910" t="s">
        <v>232</v>
      </c>
      <c r="J2910" t="s">
        <v>354</v>
      </c>
      <c r="K2910" t="s">
        <v>348</v>
      </c>
      <c r="L2910" t="n">
        <v>258</v>
      </c>
      <c r="M2910" t="n">
        <v>0.04</v>
      </c>
      <c r="N2910" t="n">
        <v>42.8</v>
      </c>
      <c r="O2910" t="s">
        <v>376</v>
      </c>
      <c r="P2910" t="s">
        <v>231</v>
      </c>
      <c r="Q2910" t="s">
        <v>237</v>
      </c>
      <c r="R2910" t="s">
        <v>231</v>
      </c>
      <c r="S2910" t="s">
        <v>232</v>
      </c>
    </row>
    <row r="2911" spans="1:19">
      <c r="A2911" s="1" t="n">
        <v>40209</v>
      </c>
      <c r="B2911" t="s">
        <v>376</v>
      </c>
      <c r="C2911" t="n">
        <v>18</v>
      </c>
      <c r="D2911" t="s">
        <v>459</v>
      </c>
      <c r="E2911" t="s">
        <v>121</v>
      </c>
      <c r="F2911" t="s">
        <v>229</v>
      </c>
      <c r="G2911" t="s">
        <v>230</v>
      </c>
      <c r="H2911" t="s">
        <v>231</v>
      </c>
      <c r="I2911" t="s">
        <v>232</v>
      </c>
      <c r="J2911" t="s">
        <v>318</v>
      </c>
      <c r="K2911" t="s">
        <v>319</v>
      </c>
      <c r="L2911" t="n">
        <v>199</v>
      </c>
      <c r="M2911" t="n">
        <v>0.03</v>
      </c>
      <c r="N2911" t="n">
        <v>35.7</v>
      </c>
      <c r="O2911" t="s">
        <v>376</v>
      </c>
      <c r="P2911" t="s">
        <v>231</v>
      </c>
      <c r="Q2911" t="s">
        <v>237</v>
      </c>
      <c r="R2911" t="s">
        <v>231</v>
      </c>
      <c r="S2911" t="s">
        <v>232</v>
      </c>
    </row>
    <row r="2912" spans="1:19">
      <c r="A2912" s="1" t="n">
        <v>40209</v>
      </c>
      <c r="B2912" t="s">
        <v>376</v>
      </c>
      <c r="C2912" t="n">
        <v>19</v>
      </c>
      <c r="D2912" t="s">
        <v>459</v>
      </c>
      <c r="E2912" t="s">
        <v>121</v>
      </c>
      <c r="F2912" t="s">
        <v>229</v>
      </c>
      <c r="G2912" t="s">
        <v>230</v>
      </c>
      <c r="H2912" t="s">
        <v>231</v>
      </c>
      <c r="I2912" t="s">
        <v>232</v>
      </c>
      <c r="J2912" t="s">
        <v>318</v>
      </c>
      <c r="K2912" t="s">
        <v>319</v>
      </c>
      <c r="L2912" t="n">
        <v>208</v>
      </c>
      <c r="M2912" t="n">
        <v>0.03</v>
      </c>
      <c r="N2912" t="n">
        <v>35.8</v>
      </c>
      <c r="O2912" t="s">
        <v>376</v>
      </c>
      <c r="P2912" t="s">
        <v>231</v>
      </c>
      <c r="Q2912" t="s">
        <v>237</v>
      </c>
      <c r="R2912" t="s">
        <v>231</v>
      </c>
      <c r="S2912" t="s">
        <v>232</v>
      </c>
    </row>
    <row r="2913" spans="1:19">
      <c r="A2913" s="1" t="n">
        <v>40209</v>
      </c>
      <c r="B2913" t="s">
        <v>376</v>
      </c>
      <c r="C2913" t="n">
        <v>20</v>
      </c>
      <c r="D2913" t="s">
        <v>459</v>
      </c>
      <c r="E2913" t="s">
        <v>121</v>
      </c>
      <c r="F2913" t="s">
        <v>229</v>
      </c>
      <c r="G2913" t="s">
        <v>230</v>
      </c>
      <c r="H2913" t="s">
        <v>231</v>
      </c>
      <c r="I2913" t="s">
        <v>232</v>
      </c>
      <c r="J2913" t="s">
        <v>318</v>
      </c>
      <c r="K2913" t="s">
        <v>319</v>
      </c>
      <c r="L2913" t="n">
        <v>411</v>
      </c>
      <c r="M2913" t="n">
        <v>0.03</v>
      </c>
      <c r="N2913" t="n">
        <v>35.7</v>
      </c>
      <c r="O2913" t="s">
        <v>376</v>
      </c>
      <c r="P2913" t="s">
        <v>231</v>
      </c>
      <c r="Q2913" t="s">
        <v>237</v>
      </c>
      <c r="R2913" t="s">
        <v>231</v>
      </c>
      <c r="S2913" t="s">
        <v>232</v>
      </c>
    </row>
    <row r="2914" spans="1:19">
      <c r="A2914" s="1" t="n">
        <v>40209</v>
      </c>
      <c r="B2914" t="s">
        <v>376</v>
      </c>
      <c r="C2914" t="n">
        <v>21</v>
      </c>
      <c r="D2914" t="s">
        <v>459</v>
      </c>
      <c r="E2914" t="s">
        <v>121</v>
      </c>
      <c r="F2914" t="s">
        <v>229</v>
      </c>
      <c r="G2914" t="s">
        <v>230</v>
      </c>
      <c r="H2914" t="s">
        <v>231</v>
      </c>
      <c r="I2914" t="s">
        <v>232</v>
      </c>
      <c r="J2914" t="s">
        <v>318</v>
      </c>
      <c r="K2914" t="s">
        <v>319</v>
      </c>
      <c r="L2914" t="n">
        <v>311</v>
      </c>
      <c r="M2914" t="n">
        <v>0.03</v>
      </c>
      <c r="N2914" t="n">
        <v>35.9</v>
      </c>
      <c r="O2914" t="s">
        <v>376</v>
      </c>
      <c r="P2914" t="s">
        <v>231</v>
      </c>
      <c r="Q2914" t="s">
        <v>237</v>
      </c>
      <c r="R2914" t="s">
        <v>231</v>
      </c>
      <c r="S2914" t="s">
        <v>232</v>
      </c>
    </row>
    <row r="2915" spans="1:19">
      <c r="A2915" s="1" t="n">
        <v>40209</v>
      </c>
      <c r="B2915" t="s">
        <v>457</v>
      </c>
      <c r="C2915" t="n">
        <v>1</v>
      </c>
      <c r="D2915" t="s">
        <v>466</v>
      </c>
      <c r="E2915" t="s">
        <v>467</v>
      </c>
      <c r="F2915" t="s">
        <v>307</v>
      </c>
      <c r="G2915" t="s">
        <v>308</v>
      </c>
      <c r="H2915" t="s">
        <v>231</v>
      </c>
      <c r="I2915" t="s">
        <v>232</v>
      </c>
      <c r="J2915" t="s">
        <v>469</v>
      </c>
      <c r="K2915" t="s">
        <v>470</v>
      </c>
      <c r="L2915" t="n">
        <v>21</v>
      </c>
      <c r="M2915" t="n">
        <v>0</v>
      </c>
      <c r="N2915" t="n">
        <v>0</v>
      </c>
      <c r="S2915" t="s">
        <v>462</v>
      </c>
    </row>
    <row r="2916" spans="1:19">
      <c r="A2916" s="1" t="n">
        <v>40209</v>
      </c>
      <c r="B2916" t="s">
        <v>457</v>
      </c>
      <c r="C2916" t="n">
        <v>2</v>
      </c>
      <c r="D2916" t="s">
        <v>466</v>
      </c>
      <c r="E2916" t="s">
        <v>467</v>
      </c>
      <c r="F2916" t="s">
        <v>411</v>
      </c>
      <c r="G2916" t="s">
        <v>412</v>
      </c>
      <c r="H2916" t="s">
        <v>231</v>
      </c>
      <c r="I2916" t="s">
        <v>232</v>
      </c>
      <c r="J2916" t="s">
        <v>469</v>
      </c>
      <c r="K2916" t="s">
        <v>470</v>
      </c>
      <c r="L2916" t="n">
        <v>15</v>
      </c>
      <c r="M2916" t="n">
        <v>0</v>
      </c>
      <c r="N2916" t="n">
        <v>0</v>
      </c>
      <c r="S2916" t="s">
        <v>462</v>
      </c>
    </row>
    <row r="2917" spans="1:19">
      <c r="A2917" s="1" t="n">
        <v>40209</v>
      </c>
      <c r="B2917" t="s">
        <v>457</v>
      </c>
      <c r="C2917" t="n">
        <v>3</v>
      </c>
      <c r="D2917" t="s">
        <v>466</v>
      </c>
      <c r="E2917" t="s">
        <v>467</v>
      </c>
      <c r="F2917" t="s">
        <v>413</v>
      </c>
      <c r="G2917" t="s">
        <v>414</v>
      </c>
      <c r="H2917" t="s">
        <v>231</v>
      </c>
      <c r="I2917" t="s">
        <v>232</v>
      </c>
      <c r="J2917" t="s">
        <v>469</v>
      </c>
      <c r="K2917" t="s">
        <v>470</v>
      </c>
      <c r="L2917" t="n">
        <v>22</v>
      </c>
      <c r="M2917" t="n">
        <v>0</v>
      </c>
      <c r="N2917" t="n">
        <v>0</v>
      </c>
      <c r="S2917" t="s">
        <v>462</v>
      </c>
    </row>
    <row r="2918" spans="1:19">
      <c r="A2918" s="1" t="n">
        <v>40209</v>
      </c>
      <c r="B2918" t="s">
        <v>380</v>
      </c>
      <c r="C2918" t="n">
        <v>1</v>
      </c>
      <c r="D2918" t="s">
        <v>420</v>
      </c>
      <c r="E2918" t="s">
        <v>465</v>
      </c>
      <c r="F2918" t="s">
        <v>229</v>
      </c>
      <c r="G2918" t="s">
        <v>230</v>
      </c>
      <c r="H2918" t="s">
        <v>231</v>
      </c>
      <c r="I2918" t="s">
        <v>232</v>
      </c>
      <c r="J2918" t="s">
        <v>267</v>
      </c>
      <c r="K2918" t="s">
        <v>268</v>
      </c>
      <c r="L2918" t="n">
        <v>278</v>
      </c>
      <c r="M2918" t="n">
        <v>0</v>
      </c>
      <c r="N2918" t="n">
        <v>0</v>
      </c>
      <c r="S2918" t="s">
        <v>462</v>
      </c>
    </row>
    <row r="2919" spans="1:19">
      <c r="A2919" s="1" t="n">
        <v>40209</v>
      </c>
      <c r="B2919" t="s">
        <v>450</v>
      </c>
      <c r="C2919" t="n">
        <v>8</v>
      </c>
      <c r="D2919" t="s">
        <v>459</v>
      </c>
      <c r="E2919" t="s">
        <v>121</v>
      </c>
      <c r="F2919" t="s">
        <v>229</v>
      </c>
      <c r="G2919" t="s">
        <v>230</v>
      </c>
      <c r="H2919" t="s">
        <v>231</v>
      </c>
      <c r="I2919" t="s">
        <v>232</v>
      </c>
      <c r="J2919" t="s">
        <v>233</v>
      </c>
      <c r="K2919" t="s">
        <v>234</v>
      </c>
      <c r="L2919" t="n">
        <v>916</v>
      </c>
      <c r="M2919" t="n">
        <v>0.02</v>
      </c>
      <c r="N2919" t="n">
        <v>21.1</v>
      </c>
      <c r="O2919" t="s">
        <v>379</v>
      </c>
      <c r="P2919" t="s">
        <v>471</v>
      </c>
      <c r="Q2919" t="s">
        <v>237</v>
      </c>
      <c r="R2919" t="s">
        <v>231</v>
      </c>
      <c r="S2919" t="s">
        <v>232</v>
      </c>
    </row>
    <row r="2920" spans="1:19">
      <c r="A2920" s="1" t="n">
        <v>40209</v>
      </c>
      <c r="B2920" t="s">
        <v>450</v>
      </c>
      <c r="C2920" t="n">
        <v>10</v>
      </c>
      <c r="D2920" t="s">
        <v>459</v>
      </c>
      <c r="E2920" t="s">
        <v>121</v>
      </c>
      <c r="F2920" t="s">
        <v>229</v>
      </c>
      <c r="G2920" t="s">
        <v>230</v>
      </c>
      <c r="H2920" t="s">
        <v>231</v>
      </c>
      <c r="I2920" t="s">
        <v>232</v>
      </c>
      <c r="J2920" t="s">
        <v>279</v>
      </c>
      <c r="K2920" t="s">
        <v>280</v>
      </c>
      <c r="L2920" t="n">
        <v>1015</v>
      </c>
      <c r="M2920" t="n">
        <v>0.06</v>
      </c>
      <c r="N2920" t="n">
        <v>34</v>
      </c>
      <c r="O2920" t="s">
        <v>379</v>
      </c>
      <c r="P2920" t="s">
        <v>471</v>
      </c>
      <c r="Q2920" t="s">
        <v>237</v>
      </c>
      <c r="R2920" t="s">
        <v>231</v>
      </c>
      <c r="S2920" t="s">
        <v>232</v>
      </c>
    </row>
    <row r="2921" spans="1:19">
      <c r="A2921" s="1" t="n">
        <v>40209</v>
      </c>
      <c r="B2921" t="s">
        <v>450</v>
      </c>
      <c r="C2921" t="n">
        <v>13</v>
      </c>
      <c r="D2921" t="s">
        <v>459</v>
      </c>
      <c r="E2921" t="s">
        <v>121</v>
      </c>
      <c r="F2921" t="s">
        <v>229</v>
      </c>
      <c r="G2921" t="s">
        <v>230</v>
      </c>
      <c r="H2921" t="s">
        <v>231</v>
      </c>
      <c r="I2921" t="s">
        <v>232</v>
      </c>
      <c r="J2921" t="s">
        <v>385</v>
      </c>
      <c r="K2921" t="s">
        <v>338</v>
      </c>
      <c r="L2921" t="n">
        <v>717</v>
      </c>
      <c r="M2921" t="n">
        <v>0.23</v>
      </c>
      <c r="N2921" t="n">
        <v>37.9</v>
      </c>
      <c r="O2921" t="s">
        <v>379</v>
      </c>
      <c r="P2921" t="s">
        <v>471</v>
      </c>
      <c r="Q2921" t="s">
        <v>237</v>
      </c>
      <c r="R2921" t="s">
        <v>231</v>
      </c>
      <c r="S2921" t="s">
        <v>232</v>
      </c>
    </row>
    <row r="2922" spans="1:19">
      <c r="A2922" s="1" t="n">
        <v>40209</v>
      </c>
      <c r="B2922" t="s">
        <v>450</v>
      </c>
      <c r="C2922" t="n">
        <v>14</v>
      </c>
      <c r="D2922" t="s">
        <v>459</v>
      </c>
      <c r="E2922" t="s">
        <v>121</v>
      </c>
      <c r="F2922" t="s">
        <v>229</v>
      </c>
      <c r="G2922" t="s">
        <v>230</v>
      </c>
      <c r="H2922" t="s">
        <v>231</v>
      </c>
      <c r="I2922" t="s">
        <v>232</v>
      </c>
      <c r="J2922" t="s">
        <v>261</v>
      </c>
      <c r="K2922" t="s">
        <v>262</v>
      </c>
      <c r="L2922" t="n">
        <v>382</v>
      </c>
      <c r="M2922" t="n">
        <v>0.08</v>
      </c>
      <c r="N2922" t="n">
        <v>31.8</v>
      </c>
      <c r="O2922" t="s">
        <v>379</v>
      </c>
      <c r="P2922" t="s">
        <v>471</v>
      </c>
      <c r="Q2922" t="s">
        <v>237</v>
      </c>
      <c r="R2922" t="s">
        <v>231</v>
      </c>
      <c r="S2922" t="s">
        <v>232</v>
      </c>
    </row>
    <row r="2923" spans="1:19">
      <c r="A2923" s="1" t="n">
        <v>40237</v>
      </c>
      <c r="B2923" t="s">
        <v>376</v>
      </c>
      <c r="C2923" t="n">
        <v>16</v>
      </c>
      <c r="D2923" t="s">
        <v>459</v>
      </c>
      <c r="E2923" t="s">
        <v>121</v>
      </c>
      <c r="F2923" t="s">
        <v>229</v>
      </c>
      <c r="G2923" t="s">
        <v>230</v>
      </c>
      <c r="H2923" t="s">
        <v>231</v>
      </c>
      <c r="I2923" t="s">
        <v>232</v>
      </c>
      <c r="J2923" t="s">
        <v>233</v>
      </c>
      <c r="K2923" t="s">
        <v>234</v>
      </c>
      <c r="L2923" t="n">
        <v>132</v>
      </c>
      <c r="M2923" t="n">
        <v>0.02</v>
      </c>
      <c r="N2923" t="n">
        <v>48.7</v>
      </c>
      <c r="O2923" t="s">
        <v>376</v>
      </c>
      <c r="P2923" t="s">
        <v>231</v>
      </c>
      <c r="Q2923" t="s">
        <v>237</v>
      </c>
      <c r="R2923" t="s">
        <v>231</v>
      </c>
      <c r="S2923" t="s">
        <v>232</v>
      </c>
    </row>
    <row r="2924" spans="1:19">
      <c r="A2924" s="1" t="n">
        <v>40237</v>
      </c>
      <c r="B2924" t="s">
        <v>376</v>
      </c>
      <c r="C2924" t="n">
        <v>17</v>
      </c>
      <c r="D2924" t="s">
        <v>459</v>
      </c>
      <c r="E2924" t="s">
        <v>121</v>
      </c>
      <c r="F2924" t="s">
        <v>229</v>
      </c>
      <c r="G2924" t="s">
        <v>230</v>
      </c>
      <c r="H2924" t="s">
        <v>231</v>
      </c>
      <c r="I2924" t="s">
        <v>232</v>
      </c>
      <c r="J2924" t="s">
        <v>354</v>
      </c>
      <c r="K2924" t="s">
        <v>348</v>
      </c>
      <c r="L2924" t="n">
        <v>198</v>
      </c>
      <c r="M2924" t="n">
        <v>0.05</v>
      </c>
      <c r="N2924" t="n">
        <v>42.5</v>
      </c>
      <c r="O2924" t="s">
        <v>376</v>
      </c>
      <c r="P2924" t="s">
        <v>231</v>
      </c>
      <c r="Q2924" t="s">
        <v>237</v>
      </c>
      <c r="R2924" t="s">
        <v>231</v>
      </c>
      <c r="S2924" t="s">
        <v>232</v>
      </c>
    </row>
    <row r="2925" spans="1:19">
      <c r="A2925" s="1" t="n">
        <v>40237</v>
      </c>
      <c r="B2925" t="s">
        <v>376</v>
      </c>
      <c r="C2925" t="n">
        <v>18</v>
      </c>
      <c r="D2925" t="s">
        <v>459</v>
      </c>
      <c r="E2925" t="s">
        <v>121</v>
      </c>
      <c r="F2925" t="s">
        <v>229</v>
      </c>
      <c r="G2925" t="s">
        <v>230</v>
      </c>
      <c r="H2925" t="s">
        <v>231</v>
      </c>
      <c r="I2925" t="s">
        <v>232</v>
      </c>
      <c r="J2925" t="s">
        <v>233</v>
      </c>
      <c r="K2925" t="s">
        <v>234</v>
      </c>
      <c r="L2925" t="n">
        <v>96</v>
      </c>
      <c r="M2925" t="n">
        <v>0.1</v>
      </c>
      <c r="N2925" t="n">
        <v>30.8</v>
      </c>
      <c r="O2925" t="s">
        <v>376</v>
      </c>
      <c r="P2925" t="s">
        <v>231</v>
      </c>
      <c r="Q2925" t="s">
        <v>237</v>
      </c>
      <c r="R2925" t="s">
        <v>231</v>
      </c>
      <c r="S2925" t="s">
        <v>232</v>
      </c>
    </row>
    <row r="2926" spans="1:19">
      <c r="A2926" s="1" t="n">
        <v>40237</v>
      </c>
      <c r="B2926" t="s">
        <v>376</v>
      </c>
      <c r="C2926" t="n">
        <v>19</v>
      </c>
      <c r="D2926" t="s">
        <v>459</v>
      </c>
      <c r="E2926" t="s">
        <v>121</v>
      </c>
      <c r="F2926" t="s">
        <v>229</v>
      </c>
      <c r="G2926" t="s">
        <v>230</v>
      </c>
      <c r="H2926" t="s">
        <v>231</v>
      </c>
      <c r="I2926" t="s">
        <v>232</v>
      </c>
      <c r="J2926" t="s">
        <v>233</v>
      </c>
      <c r="K2926" t="s">
        <v>234</v>
      </c>
      <c r="L2926" t="n">
        <v>445</v>
      </c>
      <c r="M2926" t="n">
        <v>0.09</v>
      </c>
      <c r="N2926" t="n">
        <v>33.9</v>
      </c>
      <c r="O2926" t="s">
        <v>376</v>
      </c>
      <c r="P2926" t="s">
        <v>231</v>
      </c>
      <c r="Q2926" t="s">
        <v>237</v>
      </c>
      <c r="R2926" t="s">
        <v>231</v>
      </c>
      <c r="S2926" t="s">
        <v>232</v>
      </c>
    </row>
    <row r="2927" spans="1:19">
      <c r="A2927" s="1" t="n">
        <v>40237</v>
      </c>
      <c r="B2927" t="s">
        <v>376</v>
      </c>
      <c r="C2927" t="n">
        <v>21</v>
      </c>
      <c r="D2927" t="s">
        <v>459</v>
      </c>
      <c r="E2927" t="s">
        <v>121</v>
      </c>
      <c r="F2927" t="s">
        <v>229</v>
      </c>
      <c r="G2927" t="s">
        <v>230</v>
      </c>
      <c r="H2927" t="s">
        <v>231</v>
      </c>
      <c r="I2927" t="s">
        <v>232</v>
      </c>
      <c r="J2927" t="s">
        <v>233</v>
      </c>
      <c r="K2927" t="s">
        <v>234</v>
      </c>
      <c r="L2927" t="n">
        <v>190</v>
      </c>
      <c r="M2927" t="n">
        <v>0.09</v>
      </c>
      <c r="N2927" t="n">
        <v>32.4</v>
      </c>
      <c r="O2927" t="s">
        <v>376</v>
      </c>
      <c r="P2927" t="s">
        <v>231</v>
      </c>
      <c r="Q2927" t="s">
        <v>237</v>
      </c>
      <c r="R2927" t="s">
        <v>231</v>
      </c>
      <c r="S2927" t="s">
        <v>232</v>
      </c>
    </row>
    <row r="2928" spans="1:19">
      <c r="A2928" s="1" t="n">
        <v>40237</v>
      </c>
      <c r="B2928" t="s">
        <v>463</v>
      </c>
      <c r="C2928" t="n">
        <v>1</v>
      </c>
      <c r="D2928" t="s">
        <v>388</v>
      </c>
      <c r="E2928" t="s">
        <v>464</v>
      </c>
      <c r="F2928" t="s">
        <v>229</v>
      </c>
      <c r="G2928" t="s">
        <v>230</v>
      </c>
      <c r="H2928" t="s">
        <v>231</v>
      </c>
      <c r="I2928" t="s">
        <v>232</v>
      </c>
      <c r="J2928" t="s">
        <v>265</v>
      </c>
      <c r="K2928" t="s">
        <v>266</v>
      </c>
      <c r="L2928" t="n">
        <v>219</v>
      </c>
      <c r="M2928" t="n">
        <v>0</v>
      </c>
      <c r="N2928" t="n">
        <v>0</v>
      </c>
      <c r="S2928" t="s">
        <v>462</v>
      </c>
    </row>
    <row r="2929" spans="1:19">
      <c r="A2929" s="1" t="n">
        <v>40237</v>
      </c>
      <c r="B2929" t="s">
        <v>380</v>
      </c>
      <c r="C2929" t="n">
        <v>1</v>
      </c>
      <c r="D2929" t="s">
        <v>420</v>
      </c>
      <c r="E2929" t="s">
        <v>465</v>
      </c>
      <c r="F2929" t="s">
        <v>229</v>
      </c>
      <c r="G2929" t="s">
        <v>230</v>
      </c>
      <c r="H2929" t="s">
        <v>231</v>
      </c>
      <c r="I2929" t="s">
        <v>232</v>
      </c>
      <c r="J2929" t="s">
        <v>233</v>
      </c>
      <c r="K2929" t="s">
        <v>234</v>
      </c>
      <c r="L2929" t="n">
        <v>323</v>
      </c>
      <c r="M2929" t="n">
        <v>0</v>
      </c>
      <c r="N2929" t="n">
        <v>0</v>
      </c>
      <c r="S2929" t="s">
        <v>462</v>
      </c>
    </row>
    <row r="2930" spans="1:19">
      <c r="A2930" s="1" t="n">
        <v>40237</v>
      </c>
      <c r="B2930" t="s">
        <v>380</v>
      </c>
      <c r="C2930" t="n">
        <v>2</v>
      </c>
      <c r="D2930" t="s">
        <v>420</v>
      </c>
      <c r="E2930" t="s">
        <v>465</v>
      </c>
      <c r="F2930" t="s">
        <v>229</v>
      </c>
      <c r="G2930" t="s">
        <v>230</v>
      </c>
      <c r="H2930" t="s">
        <v>231</v>
      </c>
      <c r="I2930" t="s">
        <v>232</v>
      </c>
      <c r="J2930" t="s">
        <v>248</v>
      </c>
      <c r="K2930" t="s">
        <v>249</v>
      </c>
      <c r="L2930" t="n">
        <v>303</v>
      </c>
      <c r="M2930" t="n">
        <v>0</v>
      </c>
      <c r="N2930" t="n">
        <v>0</v>
      </c>
      <c r="S2930" t="s">
        <v>462</v>
      </c>
    </row>
    <row r="2931" spans="1:19">
      <c r="A2931" s="1" t="n">
        <v>40237</v>
      </c>
      <c r="B2931" t="s">
        <v>450</v>
      </c>
      <c r="C2931" t="n">
        <v>7</v>
      </c>
      <c r="D2931" t="s">
        <v>459</v>
      </c>
      <c r="E2931" t="s">
        <v>121</v>
      </c>
      <c r="F2931" t="s">
        <v>229</v>
      </c>
      <c r="G2931" t="s">
        <v>230</v>
      </c>
      <c r="H2931" t="s">
        <v>231</v>
      </c>
      <c r="I2931" t="s">
        <v>232</v>
      </c>
      <c r="J2931" t="s">
        <v>233</v>
      </c>
      <c r="K2931" t="s">
        <v>234</v>
      </c>
      <c r="L2931" t="n">
        <v>600</v>
      </c>
      <c r="M2931" t="n">
        <v>0.02</v>
      </c>
      <c r="N2931" t="n">
        <v>21.1</v>
      </c>
      <c r="O2931" t="s">
        <v>379</v>
      </c>
      <c r="P2931" t="s">
        <v>471</v>
      </c>
      <c r="Q2931" t="s">
        <v>237</v>
      </c>
      <c r="R2931" t="s">
        <v>231</v>
      </c>
      <c r="S2931" t="s">
        <v>232</v>
      </c>
    </row>
    <row r="2932" spans="1:19">
      <c r="A2932" s="1" t="n">
        <v>40237</v>
      </c>
      <c r="B2932" t="s">
        <v>450</v>
      </c>
      <c r="C2932" t="n">
        <v>14</v>
      </c>
      <c r="D2932" t="s">
        <v>459</v>
      </c>
      <c r="E2932" t="s">
        <v>121</v>
      </c>
      <c r="F2932" t="s">
        <v>229</v>
      </c>
      <c r="G2932" t="s">
        <v>230</v>
      </c>
      <c r="H2932" t="s">
        <v>231</v>
      </c>
      <c r="I2932" t="s">
        <v>232</v>
      </c>
      <c r="J2932" t="s">
        <v>385</v>
      </c>
      <c r="K2932" t="s">
        <v>338</v>
      </c>
      <c r="L2932" t="n">
        <v>718</v>
      </c>
      <c r="M2932" t="n">
        <v>0.23</v>
      </c>
      <c r="N2932" t="n">
        <v>37.9</v>
      </c>
      <c r="O2932" t="s">
        <v>379</v>
      </c>
      <c r="P2932" t="s">
        <v>471</v>
      </c>
      <c r="Q2932" t="s">
        <v>237</v>
      </c>
      <c r="R2932" t="s">
        <v>231</v>
      </c>
      <c r="S2932" t="s">
        <v>232</v>
      </c>
    </row>
    <row r="2933" spans="1:19">
      <c r="A2933" s="1" t="n">
        <v>40237</v>
      </c>
      <c r="B2933" t="s">
        <v>450</v>
      </c>
      <c r="C2933" t="n">
        <v>15</v>
      </c>
      <c r="D2933" t="s">
        <v>459</v>
      </c>
      <c r="E2933" t="s">
        <v>121</v>
      </c>
      <c r="F2933" t="s">
        <v>229</v>
      </c>
      <c r="G2933" t="s">
        <v>230</v>
      </c>
      <c r="H2933" t="s">
        <v>231</v>
      </c>
      <c r="I2933" t="s">
        <v>232</v>
      </c>
      <c r="J2933" t="s">
        <v>297</v>
      </c>
      <c r="K2933" t="s">
        <v>298</v>
      </c>
      <c r="L2933" t="n">
        <v>996</v>
      </c>
      <c r="M2933" t="n">
        <v>0.19</v>
      </c>
      <c r="N2933" t="n">
        <v>24.1</v>
      </c>
      <c r="O2933" t="s">
        <v>379</v>
      </c>
      <c r="P2933" t="s">
        <v>471</v>
      </c>
      <c r="Q2933" t="s">
        <v>237</v>
      </c>
      <c r="R2933" t="s">
        <v>231</v>
      </c>
      <c r="S2933" t="s">
        <v>232</v>
      </c>
    </row>
    <row r="2934" spans="1:19">
      <c r="A2934" s="1" t="n">
        <v>40268</v>
      </c>
      <c r="B2934" t="s">
        <v>376</v>
      </c>
      <c r="C2934" t="n">
        <v>19</v>
      </c>
      <c r="D2934" t="s">
        <v>459</v>
      </c>
      <c r="E2934" t="s">
        <v>121</v>
      </c>
      <c r="F2934" t="s">
        <v>229</v>
      </c>
      <c r="G2934" t="s">
        <v>230</v>
      </c>
      <c r="H2934" t="s">
        <v>231</v>
      </c>
      <c r="I2934" t="s">
        <v>232</v>
      </c>
      <c r="J2934" t="s">
        <v>233</v>
      </c>
      <c r="K2934" t="s">
        <v>234</v>
      </c>
      <c r="L2934" t="n">
        <v>207</v>
      </c>
      <c r="M2934" t="n">
        <v>0.02</v>
      </c>
      <c r="N2934" t="n">
        <v>48.7</v>
      </c>
      <c r="O2934" t="s">
        <v>376</v>
      </c>
      <c r="P2934" t="s">
        <v>472</v>
      </c>
      <c r="Q2934" t="s">
        <v>342</v>
      </c>
      <c r="R2934" t="s">
        <v>343</v>
      </c>
      <c r="S2934" t="s">
        <v>232</v>
      </c>
    </row>
    <row r="2935" spans="1:19">
      <c r="A2935" s="1" t="n">
        <v>40268</v>
      </c>
      <c r="B2935" t="s">
        <v>376</v>
      </c>
      <c r="C2935" t="n">
        <v>20</v>
      </c>
      <c r="D2935" t="s">
        <v>459</v>
      </c>
      <c r="E2935" t="s">
        <v>121</v>
      </c>
      <c r="F2935" t="s">
        <v>229</v>
      </c>
      <c r="G2935" t="s">
        <v>230</v>
      </c>
      <c r="H2935" t="s">
        <v>231</v>
      </c>
      <c r="I2935" t="s">
        <v>232</v>
      </c>
      <c r="J2935" t="s">
        <v>354</v>
      </c>
      <c r="K2935" t="s">
        <v>348</v>
      </c>
      <c r="L2935" t="n">
        <v>230</v>
      </c>
      <c r="M2935" t="n">
        <v>0.05</v>
      </c>
      <c r="N2935" t="n">
        <v>42.4</v>
      </c>
      <c r="O2935" t="s">
        <v>376</v>
      </c>
      <c r="P2935" t="s">
        <v>231</v>
      </c>
      <c r="Q2935" t="s">
        <v>237</v>
      </c>
      <c r="R2935" t="s">
        <v>231</v>
      </c>
      <c r="S2935" t="s">
        <v>232</v>
      </c>
    </row>
    <row r="2936" spans="1:19">
      <c r="A2936" s="1" t="n">
        <v>40268</v>
      </c>
      <c r="B2936" t="s">
        <v>376</v>
      </c>
      <c r="C2936" t="n">
        <v>21</v>
      </c>
      <c r="D2936" t="s">
        <v>459</v>
      </c>
      <c r="E2936" t="s">
        <v>121</v>
      </c>
      <c r="F2936" t="s">
        <v>229</v>
      </c>
      <c r="G2936" t="s">
        <v>230</v>
      </c>
      <c r="H2936" t="s">
        <v>231</v>
      </c>
      <c r="I2936" t="s">
        <v>232</v>
      </c>
      <c r="J2936" t="s">
        <v>233</v>
      </c>
      <c r="K2936" t="s">
        <v>234</v>
      </c>
      <c r="L2936" t="n">
        <v>246</v>
      </c>
      <c r="M2936" t="n">
        <v>0.1</v>
      </c>
      <c r="N2936" t="n">
        <v>30.8</v>
      </c>
      <c r="O2936" t="s">
        <v>376</v>
      </c>
      <c r="P2936" t="s">
        <v>231</v>
      </c>
      <c r="Q2936" t="s">
        <v>237</v>
      </c>
      <c r="R2936" t="s">
        <v>231</v>
      </c>
      <c r="S2936" t="s">
        <v>232</v>
      </c>
    </row>
    <row r="2937" spans="1:19">
      <c r="A2937" s="1" t="n">
        <v>40268</v>
      </c>
      <c r="B2937" t="s">
        <v>376</v>
      </c>
      <c r="C2937" t="n">
        <v>22</v>
      </c>
      <c r="D2937" t="s">
        <v>459</v>
      </c>
      <c r="E2937" t="s">
        <v>121</v>
      </c>
      <c r="F2937" t="s">
        <v>229</v>
      </c>
      <c r="G2937" t="s">
        <v>230</v>
      </c>
      <c r="H2937" t="s">
        <v>231</v>
      </c>
      <c r="I2937" t="s">
        <v>232</v>
      </c>
      <c r="J2937" t="s">
        <v>267</v>
      </c>
      <c r="K2937" t="s">
        <v>268</v>
      </c>
      <c r="L2937" t="n">
        <v>246</v>
      </c>
      <c r="M2937" t="n">
        <v>0.28</v>
      </c>
      <c r="N2937" t="n">
        <v>16.2</v>
      </c>
      <c r="O2937" t="s">
        <v>376</v>
      </c>
      <c r="P2937" t="s">
        <v>231</v>
      </c>
      <c r="Q2937" t="s">
        <v>237</v>
      </c>
      <c r="R2937" t="s">
        <v>231</v>
      </c>
      <c r="S2937" t="s">
        <v>232</v>
      </c>
    </row>
    <row r="2938" spans="1:19">
      <c r="A2938" s="1" t="n">
        <v>40268</v>
      </c>
      <c r="B2938" t="s">
        <v>376</v>
      </c>
      <c r="C2938" t="n">
        <v>23</v>
      </c>
      <c r="D2938" t="s">
        <v>459</v>
      </c>
      <c r="E2938" t="s">
        <v>121</v>
      </c>
      <c r="F2938" t="s">
        <v>229</v>
      </c>
      <c r="G2938" t="s">
        <v>230</v>
      </c>
      <c r="H2938" t="s">
        <v>231</v>
      </c>
      <c r="I2938" t="s">
        <v>232</v>
      </c>
      <c r="J2938" t="s">
        <v>318</v>
      </c>
      <c r="K2938" t="s">
        <v>319</v>
      </c>
      <c r="L2938" t="n">
        <v>207</v>
      </c>
      <c r="M2938" t="n">
        <v>0.08</v>
      </c>
      <c r="N2938" t="n">
        <v>35.7</v>
      </c>
      <c r="O2938" t="s">
        <v>376</v>
      </c>
      <c r="P2938" t="s">
        <v>231</v>
      </c>
      <c r="Q2938" t="s">
        <v>237</v>
      </c>
      <c r="R2938" t="s">
        <v>231</v>
      </c>
      <c r="S2938" t="s">
        <v>232</v>
      </c>
    </row>
    <row r="2939" spans="1:19">
      <c r="A2939" s="1" t="n">
        <v>40268</v>
      </c>
      <c r="B2939" t="s">
        <v>376</v>
      </c>
      <c r="C2939" t="n">
        <v>24</v>
      </c>
      <c r="D2939" t="s">
        <v>459</v>
      </c>
      <c r="E2939" t="s">
        <v>121</v>
      </c>
      <c r="F2939" t="s">
        <v>229</v>
      </c>
      <c r="G2939" t="s">
        <v>230</v>
      </c>
      <c r="H2939" t="s">
        <v>231</v>
      </c>
      <c r="I2939" t="s">
        <v>232</v>
      </c>
      <c r="J2939" t="s">
        <v>233</v>
      </c>
      <c r="K2939" t="s">
        <v>234</v>
      </c>
      <c r="L2939" t="n">
        <v>184</v>
      </c>
      <c r="M2939" t="n">
        <v>0.09</v>
      </c>
      <c r="N2939" t="n">
        <v>32.4</v>
      </c>
      <c r="O2939" t="s">
        <v>376</v>
      </c>
      <c r="P2939" t="s">
        <v>231</v>
      </c>
      <c r="Q2939" t="s">
        <v>237</v>
      </c>
      <c r="R2939" t="s">
        <v>231</v>
      </c>
      <c r="S2939" t="s">
        <v>232</v>
      </c>
    </row>
    <row r="2940" spans="1:19">
      <c r="A2940" s="1" t="n">
        <v>40268</v>
      </c>
      <c r="B2940" t="s">
        <v>457</v>
      </c>
      <c r="C2940" t="n">
        <v>1</v>
      </c>
      <c r="D2940" t="s">
        <v>466</v>
      </c>
      <c r="E2940" t="s">
        <v>467</v>
      </c>
      <c r="F2940" t="s">
        <v>307</v>
      </c>
      <c r="G2940" t="s">
        <v>308</v>
      </c>
      <c r="H2940" t="s">
        <v>231</v>
      </c>
      <c r="I2940" t="s">
        <v>232</v>
      </c>
      <c r="J2940" t="s">
        <v>246</v>
      </c>
      <c r="K2940" t="s">
        <v>404</v>
      </c>
      <c r="L2940" t="n">
        <v>20</v>
      </c>
      <c r="M2940" t="n">
        <v>0</v>
      </c>
      <c r="N2940" t="n">
        <v>0</v>
      </c>
      <c r="S2940" t="s">
        <v>462</v>
      </c>
    </row>
    <row r="2941" spans="1:19">
      <c r="A2941" s="1" t="n">
        <v>40268</v>
      </c>
      <c r="B2941" t="s">
        <v>457</v>
      </c>
      <c r="C2941" t="n">
        <v>2</v>
      </c>
      <c r="D2941" t="s">
        <v>466</v>
      </c>
      <c r="E2941" t="s">
        <v>467</v>
      </c>
      <c r="F2941" t="s">
        <v>411</v>
      </c>
      <c r="G2941" t="s">
        <v>412</v>
      </c>
      <c r="H2941" t="s">
        <v>231</v>
      </c>
      <c r="I2941" t="s">
        <v>232</v>
      </c>
      <c r="J2941" t="s">
        <v>246</v>
      </c>
      <c r="K2941" t="s">
        <v>404</v>
      </c>
      <c r="L2941" t="n">
        <v>14</v>
      </c>
      <c r="M2941" t="n">
        <v>0</v>
      </c>
      <c r="N2941" t="n">
        <v>0</v>
      </c>
      <c r="S2941" t="s">
        <v>462</v>
      </c>
    </row>
    <row r="2942" spans="1:19">
      <c r="A2942" s="1" t="n">
        <v>40268</v>
      </c>
      <c r="B2942" t="s">
        <v>457</v>
      </c>
      <c r="C2942" t="n">
        <v>3</v>
      </c>
      <c r="D2942" t="s">
        <v>466</v>
      </c>
      <c r="E2942" t="s">
        <v>467</v>
      </c>
      <c r="F2942" t="s">
        <v>413</v>
      </c>
      <c r="G2942" t="s">
        <v>414</v>
      </c>
      <c r="H2942" t="s">
        <v>231</v>
      </c>
      <c r="I2942" t="s">
        <v>232</v>
      </c>
      <c r="J2942" t="s">
        <v>246</v>
      </c>
      <c r="K2942" t="s">
        <v>404</v>
      </c>
      <c r="L2942" t="n">
        <v>11</v>
      </c>
      <c r="M2942" t="n">
        <v>0</v>
      </c>
      <c r="N2942" t="n">
        <v>0</v>
      </c>
      <c r="S2942" t="s">
        <v>462</v>
      </c>
    </row>
    <row r="2943" spans="1:19">
      <c r="A2943" s="1" t="n">
        <v>40268</v>
      </c>
      <c r="B2943" t="s">
        <v>450</v>
      </c>
      <c r="C2943" t="n">
        <v>8</v>
      </c>
      <c r="D2943" t="s">
        <v>459</v>
      </c>
      <c r="E2943" t="s">
        <v>121</v>
      </c>
      <c r="F2943" t="s">
        <v>229</v>
      </c>
      <c r="G2943" t="s">
        <v>230</v>
      </c>
      <c r="H2943" t="s">
        <v>231</v>
      </c>
      <c r="I2943" t="s">
        <v>232</v>
      </c>
      <c r="J2943" t="s">
        <v>385</v>
      </c>
      <c r="K2943" t="s">
        <v>338</v>
      </c>
      <c r="L2943" t="n">
        <v>716</v>
      </c>
      <c r="M2943" t="n">
        <v>0.23</v>
      </c>
      <c r="N2943" t="n">
        <v>37.9</v>
      </c>
      <c r="O2943" t="s">
        <v>379</v>
      </c>
      <c r="P2943" t="s">
        <v>471</v>
      </c>
      <c r="Q2943" t="s">
        <v>237</v>
      </c>
      <c r="R2943" t="s">
        <v>231</v>
      </c>
      <c r="S2943" t="s">
        <v>232</v>
      </c>
    </row>
    <row r="2944" spans="1:19">
      <c r="A2944" s="1" t="n">
        <v>40268</v>
      </c>
      <c r="B2944" t="s">
        <v>450</v>
      </c>
      <c r="C2944" t="n">
        <v>10</v>
      </c>
      <c r="D2944" t="s">
        <v>459</v>
      </c>
      <c r="E2944" t="s">
        <v>121</v>
      </c>
      <c r="F2944" t="s">
        <v>229</v>
      </c>
      <c r="G2944" t="s">
        <v>230</v>
      </c>
      <c r="H2944" t="s">
        <v>231</v>
      </c>
      <c r="I2944" t="s">
        <v>232</v>
      </c>
      <c r="J2944" t="s">
        <v>277</v>
      </c>
      <c r="K2944" t="s">
        <v>278</v>
      </c>
      <c r="L2944" t="n">
        <v>571</v>
      </c>
      <c r="M2944" t="n">
        <v>0.3</v>
      </c>
      <c r="N2944" t="n">
        <v>18</v>
      </c>
      <c r="O2944" t="s">
        <v>379</v>
      </c>
      <c r="P2944" t="s">
        <v>471</v>
      </c>
      <c r="Q2944" t="s">
        <v>237</v>
      </c>
      <c r="R2944" t="s">
        <v>231</v>
      </c>
      <c r="S2944" t="s">
        <v>232</v>
      </c>
    </row>
    <row r="2945" spans="1:19">
      <c r="A2945" s="1" t="n">
        <v>40298</v>
      </c>
      <c r="B2945" t="s">
        <v>376</v>
      </c>
      <c r="C2945" t="n">
        <v>20</v>
      </c>
      <c r="D2945" t="s">
        <v>459</v>
      </c>
      <c r="E2945" t="s">
        <v>121</v>
      </c>
      <c r="F2945" t="s">
        <v>229</v>
      </c>
      <c r="G2945" t="s">
        <v>230</v>
      </c>
      <c r="H2945" t="s">
        <v>231</v>
      </c>
      <c r="I2945" t="s">
        <v>232</v>
      </c>
      <c r="J2945" t="s">
        <v>233</v>
      </c>
      <c r="K2945" t="s">
        <v>234</v>
      </c>
      <c r="L2945" t="n">
        <v>208</v>
      </c>
      <c r="M2945" t="n">
        <v>0.02</v>
      </c>
      <c r="N2945" t="n">
        <v>50.4</v>
      </c>
      <c r="O2945" t="s">
        <v>376</v>
      </c>
      <c r="P2945" t="s">
        <v>231</v>
      </c>
      <c r="Q2945" t="s">
        <v>237</v>
      </c>
      <c r="R2945" t="s">
        <v>231</v>
      </c>
      <c r="S2945" t="s">
        <v>232</v>
      </c>
    </row>
    <row r="2946" spans="1:19">
      <c r="A2946" s="1" t="n">
        <v>40298</v>
      </c>
      <c r="B2946" t="s">
        <v>376</v>
      </c>
      <c r="C2946" t="n">
        <v>21</v>
      </c>
      <c r="D2946" t="s">
        <v>459</v>
      </c>
      <c r="E2946" t="s">
        <v>121</v>
      </c>
      <c r="F2946" t="s">
        <v>229</v>
      </c>
      <c r="G2946" t="s">
        <v>230</v>
      </c>
      <c r="H2946" t="s">
        <v>231</v>
      </c>
      <c r="I2946" t="s">
        <v>232</v>
      </c>
      <c r="J2946" t="s">
        <v>354</v>
      </c>
      <c r="K2946" t="s">
        <v>348</v>
      </c>
      <c r="L2946" t="n">
        <v>236</v>
      </c>
      <c r="M2946" t="n">
        <v>0.05</v>
      </c>
      <c r="N2946" t="n">
        <v>42.5</v>
      </c>
      <c r="O2946" t="s">
        <v>376</v>
      </c>
      <c r="P2946" t="s">
        <v>231</v>
      </c>
      <c r="Q2946" t="s">
        <v>237</v>
      </c>
      <c r="R2946" t="s">
        <v>231</v>
      </c>
      <c r="S2946" t="s">
        <v>232</v>
      </c>
    </row>
    <row r="2947" spans="1:19">
      <c r="A2947" s="1" t="n">
        <v>40298</v>
      </c>
      <c r="B2947" t="s">
        <v>376</v>
      </c>
      <c r="C2947" t="n">
        <v>22</v>
      </c>
      <c r="D2947" t="s">
        <v>459</v>
      </c>
      <c r="E2947" t="s">
        <v>121</v>
      </c>
      <c r="F2947" t="s">
        <v>229</v>
      </c>
      <c r="G2947" t="s">
        <v>230</v>
      </c>
      <c r="H2947" t="s">
        <v>231</v>
      </c>
      <c r="I2947" t="s">
        <v>232</v>
      </c>
      <c r="J2947" t="s">
        <v>233</v>
      </c>
      <c r="K2947" t="s">
        <v>234</v>
      </c>
      <c r="L2947" t="n">
        <v>216</v>
      </c>
      <c r="M2947" t="n">
        <v>1</v>
      </c>
      <c r="N2947" t="n">
        <v>32.9</v>
      </c>
      <c r="O2947" t="s">
        <v>376</v>
      </c>
      <c r="P2947" t="s">
        <v>231</v>
      </c>
      <c r="Q2947" t="s">
        <v>237</v>
      </c>
      <c r="R2947" t="s">
        <v>231</v>
      </c>
      <c r="S2947" t="s">
        <v>232</v>
      </c>
    </row>
    <row r="2948" spans="1:19">
      <c r="A2948" s="1" t="n">
        <v>40298</v>
      </c>
      <c r="B2948" t="s">
        <v>376</v>
      </c>
      <c r="C2948" t="n">
        <v>23</v>
      </c>
      <c r="D2948" t="s">
        <v>459</v>
      </c>
      <c r="E2948" t="s">
        <v>121</v>
      </c>
      <c r="F2948" t="s">
        <v>229</v>
      </c>
      <c r="G2948" t="s">
        <v>230</v>
      </c>
      <c r="H2948" t="s">
        <v>231</v>
      </c>
      <c r="I2948" t="s">
        <v>232</v>
      </c>
      <c r="J2948" t="s">
        <v>233</v>
      </c>
      <c r="K2948" t="s">
        <v>234</v>
      </c>
      <c r="L2948" t="n">
        <v>201</v>
      </c>
      <c r="M2948" t="n">
        <v>0.09</v>
      </c>
      <c r="N2948" t="n">
        <v>33.9</v>
      </c>
      <c r="O2948" t="s">
        <v>376</v>
      </c>
      <c r="P2948" t="s">
        <v>231</v>
      </c>
      <c r="Q2948" t="s">
        <v>237</v>
      </c>
      <c r="R2948" t="s">
        <v>231</v>
      </c>
      <c r="S2948" t="s">
        <v>232</v>
      </c>
    </row>
    <row r="2949" spans="1:19">
      <c r="A2949" s="1" t="n">
        <v>40298</v>
      </c>
      <c r="B2949" t="s">
        <v>376</v>
      </c>
      <c r="C2949" t="n">
        <v>24</v>
      </c>
      <c r="D2949" t="s">
        <v>459</v>
      </c>
      <c r="E2949" t="s">
        <v>121</v>
      </c>
      <c r="F2949" t="s">
        <v>229</v>
      </c>
      <c r="G2949" t="s">
        <v>230</v>
      </c>
      <c r="H2949" t="s">
        <v>231</v>
      </c>
      <c r="I2949" t="s">
        <v>232</v>
      </c>
      <c r="J2949" t="s">
        <v>318</v>
      </c>
      <c r="K2949" t="s">
        <v>319</v>
      </c>
      <c r="L2949" t="n">
        <v>190</v>
      </c>
      <c r="M2949" t="n">
        <v>0.04</v>
      </c>
      <c r="N2949" t="n">
        <v>35.4</v>
      </c>
      <c r="O2949" t="s">
        <v>376</v>
      </c>
      <c r="P2949" t="s">
        <v>231</v>
      </c>
      <c r="Q2949" t="s">
        <v>237</v>
      </c>
      <c r="R2949" t="s">
        <v>231</v>
      </c>
      <c r="S2949" t="s">
        <v>232</v>
      </c>
    </row>
    <row r="2950" spans="1:19">
      <c r="A2950" s="1" t="n">
        <v>40298</v>
      </c>
      <c r="B2950" t="s">
        <v>376</v>
      </c>
      <c r="C2950" t="n">
        <v>25</v>
      </c>
      <c r="D2950" t="s">
        <v>459</v>
      </c>
      <c r="E2950" t="s">
        <v>121</v>
      </c>
      <c r="F2950" t="s">
        <v>229</v>
      </c>
      <c r="G2950" t="s">
        <v>230</v>
      </c>
      <c r="H2950" t="s">
        <v>231</v>
      </c>
      <c r="I2950" t="s">
        <v>232</v>
      </c>
      <c r="J2950" t="s">
        <v>233</v>
      </c>
      <c r="K2950" t="s">
        <v>234</v>
      </c>
      <c r="L2950" t="n">
        <v>226</v>
      </c>
      <c r="M2950" t="n">
        <v>0.1</v>
      </c>
      <c r="N2950" t="n">
        <v>31.8</v>
      </c>
      <c r="O2950" t="s">
        <v>376</v>
      </c>
      <c r="P2950" t="s">
        <v>231</v>
      </c>
      <c r="Q2950" t="s">
        <v>237</v>
      </c>
      <c r="R2950" t="s">
        <v>231</v>
      </c>
      <c r="S2950" t="s">
        <v>232</v>
      </c>
    </row>
    <row r="2951" spans="1:19">
      <c r="A2951" s="1" t="n">
        <v>40298</v>
      </c>
      <c r="B2951" t="s">
        <v>457</v>
      </c>
      <c r="C2951" t="n">
        <v>1</v>
      </c>
      <c r="D2951" t="s">
        <v>466</v>
      </c>
      <c r="E2951" t="s">
        <v>467</v>
      </c>
      <c r="F2951" t="s">
        <v>307</v>
      </c>
      <c r="G2951" t="s">
        <v>308</v>
      </c>
      <c r="H2951" t="s">
        <v>231</v>
      </c>
      <c r="I2951" t="s">
        <v>232</v>
      </c>
      <c r="J2951" t="s">
        <v>302</v>
      </c>
      <c r="K2951" t="s">
        <v>303</v>
      </c>
      <c r="L2951" t="n">
        <v>26</v>
      </c>
      <c r="M2951" t="n">
        <v>0</v>
      </c>
      <c r="N2951" t="n">
        <v>0</v>
      </c>
      <c r="S2951" t="s">
        <v>462</v>
      </c>
    </row>
    <row r="2952" spans="1:19">
      <c r="A2952" s="1" t="n">
        <v>40298</v>
      </c>
      <c r="B2952" t="s">
        <v>457</v>
      </c>
      <c r="C2952" t="n">
        <v>2</v>
      </c>
      <c r="D2952" t="s">
        <v>466</v>
      </c>
      <c r="E2952" t="s">
        <v>467</v>
      </c>
      <c r="F2952" t="s">
        <v>411</v>
      </c>
      <c r="G2952" t="s">
        <v>412</v>
      </c>
      <c r="H2952" t="s">
        <v>231</v>
      </c>
      <c r="I2952" t="s">
        <v>232</v>
      </c>
      <c r="J2952" t="s">
        <v>302</v>
      </c>
      <c r="K2952" t="s">
        <v>303</v>
      </c>
      <c r="L2952" t="n">
        <v>18</v>
      </c>
      <c r="M2952" t="n">
        <v>0</v>
      </c>
      <c r="N2952" t="n">
        <v>0</v>
      </c>
      <c r="S2952" t="s">
        <v>462</v>
      </c>
    </row>
    <row r="2953" spans="1:19">
      <c r="A2953" s="1" t="n">
        <v>40298</v>
      </c>
      <c r="B2953" t="s">
        <v>457</v>
      </c>
      <c r="C2953" t="n">
        <v>3</v>
      </c>
      <c r="D2953" t="s">
        <v>466</v>
      </c>
      <c r="E2953" t="s">
        <v>467</v>
      </c>
      <c r="F2953" t="s">
        <v>413</v>
      </c>
      <c r="G2953" t="s">
        <v>414</v>
      </c>
      <c r="H2953" t="s">
        <v>231</v>
      </c>
      <c r="I2953" t="s">
        <v>232</v>
      </c>
      <c r="J2953" t="s">
        <v>302</v>
      </c>
      <c r="K2953" t="s">
        <v>303</v>
      </c>
      <c r="L2953" t="n">
        <v>11</v>
      </c>
      <c r="M2953" t="n">
        <v>0</v>
      </c>
      <c r="N2953" t="n">
        <v>0</v>
      </c>
      <c r="S2953" t="s">
        <v>462</v>
      </c>
    </row>
    <row r="2954" spans="1:19">
      <c r="A2954" s="1" t="n">
        <v>40298</v>
      </c>
      <c r="B2954" t="s">
        <v>450</v>
      </c>
      <c r="C2954" t="n">
        <v>13</v>
      </c>
      <c r="D2954" t="s">
        <v>459</v>
      </c>
      <c r="E2954" t="s">
        <v>121</v>
      </c>
      <c r="F2954" t="s">
        <v>229</v>
      </c>
      <c r="G2954" t="s">
        <v>230</v>
      </c>
      <c r="H2954" t="s">
        <v>231</v>
      </c>
      <c r="I2954" t="s">
        <v>232</v>
      </c>
      <c r="J2954" t="s">
        <v>279</v>
      </c>
      <c r="K2954" t="s">
        <v>280</v>
      </c>
      <c r="L2954" t="n">
        <v>1035</v>
      </c>
      <c r="M2954" t="n">
        <v>0.06</v>
      </c>
      <c r="N2954" t="n">
        <v>34</v>
      </c>
      <c r="O2954" t="s">
        <v>379</v>
      </c>
      <c r="P2954" t="s">
        <v>471</v>
      </c>
      <c r="Q2954" t="s">
        <v>237</v>
      </c>
      <c r="R2954" t="s">
        <v>231</v>
      </c>
      <c r="S2954" t="s">
        <v>232</v>
      </c>
    </row>
    <row r="2955" spans="1:19">
      <c r="A2955" s="1" t="n">
        <v>40298</v>
      </c>
      <c r="B2955" t="s">
        <v>450</v>
      </c>
      <c r="C2955" t="n">
        <v>15</v>
      </c>
      <c r="D2955" t="s">
        <v>459</v>
      </c>
      <c r="E2955" t="s">
        <v>121</v>
      </c>
      <c r="F2955" t="s">
        <v>229</v>
      </c>
      <c r="G2955" t="s">
        <v>230</v>
      </c>
      <c r="H2955" t="s">
        <v>231</v>
      </c>
      <c r="I2955" t="s">
        <v>232</v>
      </c>
      <c r="J2955" t="s">
        <v>385</v>
      </c>
      <c r="K2955" t="s">
        <v>338</v>
      </c>
      <c r="L2955" t="n">
        <v>1002</v>
      </c>
      <c r="M2955" t="n">
        <v>0.6</v>
      </c>
      <c r="N2955" t="n">
        <v>34</v>
      </c>
      <c r="O2955" t="s">
        <v>379</v>
      </c>
      <c r="P2955" t="s">
        <v>471</v>
      </c>
      <c r="Q2955" t="s">
        <v>237</v>
      </c>
      <c r="R2955" t="s">
        <v>231</v>
      </c>
      <c r="S2955" t="s">
        <v>232</v>
      </c>
    </row>
    <row r="2956" spans="1:19">
      <c r="A2956" s="1" t="n">
        <v>40329</v>
      </c>
      <c r="B2956" t="s">
        <v>376</v>
      </c>
      <c r="C2956" t="n">
        <v>23</v>
      </c>
      <c r="D2956" t="s">
        <v>459</v>
      </c>
      <c r="E2956" t="s">
        <v>121</v>
      </c>
      <c r="F2956" t="s">
        <v>229</v>
      </c>
      <c r="G2956" t="s">
        <v>230</v>
      </c>
      <c r="H2956" t="s">
        <v>231</v>
      </c>
      <c r="I2956" t="s">
        <v>232</v>
      </c>
      <c r="J2956" t="s">
        <v>233</v>
      </c>
      <c r="K2956" t="s">
        <v>234</v>
      </c>
      <c r="L2956" t="n">
        <v>188</v>
      </c>
      <c r="M2956" t="n">
        <v>0.02</v>
      </c>
      <c r="N2956" t="n">
        <v>52.4</v>
      </c>
      <c r="O2956" t="s">
        <v>376</v>
      </c>
      <c r="P2956" t="s">
        <v>231</v>
      </c>
      <c r="Q2956" t="s">
        <v>237</v>
      </c>
      <c r="R2956" t="s">
        <v>231</v>
      </c>
      <c r="S2956" t="s">
        <v>232</v>
      </c>
    </row>
    <row r="2957" spans="1:19">
      <c r="A2957" s="1" t="n">
        <v>40329</v>
      </c>
      <c r="B2957" t="s">
        <v>376</v>
      </c>
      <c r="C2957" t="n">
        <v>24</v>
      </c>
      <c r="D2957" t="s">
        <v>459</v>
      </c>
      <c r="E2957" t="s">
        <v>121</v>
      </c>
      <c r="F2957" t="s">
        <v>229</v>
      </c>
      <c r="G2957" t="s">
        <v>230</v>
      </c>
      <c r="H2957" t="s">
        <v>231</v>
      </c>
      <c r="I2957" t="s">
        <v>232</v>
      </c>
      <c r="J2957" t="s">
        <v>233</v>
      </c>
      <c r="K2957" t="s">
        <v>234</v>
      </c>
      <c r="L2957" t="n">
        <v>250</v>
      </c>
      <c r="M2957" t="n">
        <v>0.09</v>
      </c>
      <c r="N2957" t="n">
        <v>34</v>
      </c>
      <c r="O2957" t="s">
        <v>376</v>
      </c>
      <c r="P2957" t="s">
        <v>231</v>
      </c>
      <c r="Q2957" t="s">
        <v>237</v>
      </c>
      <c r="R2957" t="s">
        <v>231</v>
      </c>
      <c r="S2957" t="s">
        <v>232</v>
      </c>
    </row>
    <row r="2958" spans="1:19">
      <c r="A2958" s="1" t="n">
        <v>40329</v>
      </c>
      <c r="B2958" t="s">
        <v>376</v>
      </c>
      <c r="C2958" t="n">
        <v>25</v>
      </c>
      <c r="D2958" t="s">
        <v>459</v>
      </c>
      <c r="E2958" t="s">
        <v>121</v>
      </c>
      <c r="F2958" t="s">
        <v>229</v>
      </c>
      <c r="G2958" t="s">
        <v>230</v>
      </c>
      <c r="H2958" t="s">
        <v>231</v>
      </c>
      <c r="I2958" t="s">
        <v>232</v>
      </c>
      <c r="J2958" t="s">
        <v>318</v>
      </c>
      <c r="K2958" t="s">
        <v>319</v>
      </c>
      <c r="L2958" t="n">
        <v>188</v>
      </c>
      <c r="M2958" t="n">
        <v>0.04</v>
      </c>
      <c r="N2958" t="n">
        <v>41.2</v>
      </c>
      <c r="O2958" t="s">
        <v>376</v>
      </c>
      <c r="P2958" t="s">
        <v>231</v>
      </c>
      <c r="Q2958" t="s">
        <v>237</v>
      </c>
      <c r="R2958" t="s">
        <v>231</v>
      </c>
      <c r="S2958" t="s">
        <v>232</v>
      </c>
    </row>
    <row r="2959" spans="1:19">
      <c r="A2959" s="1" t="n">
        <v>40329</v>
      </c>
      <c r="B2959" t="s">
        <v>376</v>
      </c>
      <c r="C2959" t="n">
        <v>26</v>
      </c>
      <c r="D2959" t="s">
        <v>459</v>
      </c>
      <c r="E2959" t="s">
        <v>121</v>
      </c>
      <c r="F2959" t="s">
        <v>229</v>
      </c>
      <c r="G2959" t="s">
        <v>230</v>
      </c>
      <c r="H2959" t="s">
        <v>231</v>
      </c>
      <c r="I2959" t="s">
        <v>232</v>
      </c>
      <c r="J2959" t="s">
        <v>354</v>
      </c>
      <c r="K2959" t="s">
        <v>348</v>
      </c>
      <c r="L2959" t="n">
        <v>248</v>
      </c>
      <c r="M2959" t="n">
        <v>0.05</v>
      </c>
      <c r="N2959" t="n">
        <v>43.1</v>
      </c>
      <c r="O2959" t="s">
        <v>376</v>
      </c>
      <c r="P2959" t="s">
        <v>231</v>
      </c>
      <c r="Q2959" t="s">
        <v>237</v>
      </c>
      <c r="R2959" t="s">
        <v>231</v>
      </c>
      <c r="S2959" t="s">
        <v>232</v>
      </c>
    </row>
    <row r="2960" spans="1:19">
      <c r="A2960" s="1" t="n">
        <v>40329</v>
      </c>
      <c r="B2960" t="s">
        <v>376</v>
      </c>
      <c r="C2960" t="n">
        <v>27</v>
      </c>
      <c r="D2960" t="s">
        <v>459</v>
      </c>
      <c r="E2960" t="s">
        <v>121</v>
      </c>
      <c r="F2960" t="s">
        <v>229</v>
      </c>
      <c r="G2960" t="s">
        <v>230</v>
      </c>
      <c r="H2960" t="s">
        <v>231</v>
      </c>
      <c r="I2960" t="s">
        <v>232</v>
      </c>
      <c r="J2960" t="s">
        <v>354</v>
      </c>
      <c r="K2960" t="s">
        <v>348</v>
      </c>
      <c r="L2960" t="n">
        <v>238</v>
      </c>
      <c r="M2960" t="n">
        <v>0.05</v>
      </c>
      <c r="N2960" t="n">
        <v>42.9</v>
      </c>
      <c r="O2960" t="s">
        <v>376</v>
      </c>
      <c r="P2960" t="s">
        <v>231</v>
      </c>
      <c r="Q2960" t="s">
        <v>237</v>
      </c>
      <c r="R2960" t="s">
        <v>231</v>
      </c>
      <c r="S2960" t="s">
        <v>232</v>
      </c>
    </row>
    <row r="2961" spans="1:19">
      <c r="A2961" s="1" t="n">
        <v>40329</v>
      </c>
      <c r="B2961" t="s">
        <v>376</v>
      </c>
      <c r="C2961" t="n">
        <v>28</v>
      </c>
      <c r="D2961" t="s">
        <v>459</v>
      </c>
      <c r="E2961" t="s">
        <v>121</v>
      </c>
      <c r="F2961" t="s">
        <v>229</v>
      </c>
      <c r="G2961" t="s">
        <v>230</v>
      </c>
      <c r="H2961" t="s">
        <v>231</v>
      </c>
      <c r="I2961" t="s">
        <v>232</v>
      </c>
      <c r="J2961" t="s">
        <v>233</v>
      </c>
      <c r="K2961" t="s">
        <v>234</v>
      </c>
      <c r="L2961" t="n">
        <v>402</v>
      </c>
      <c r="M2961" t="n">
        <v>0.09</v>
      </c>
      <c r="N2961" t="n">
        <v>33.9</v>
      </c>
      <c r="O2961" t="s">
        <v>376</v>
      </c>
      <c r="P2961" t="s">
        <v>231</v>
      </c>
      <c r="Q2961" t="s">
        <v>237</v>
      </c>
      <c r="R2961" t="s">
        <v>231</v>
      </c>
      <c r="S2961" t="s">
        <v>232</v>
      </c>
    </row>
    <row r="2962" spans="1:19">
      <c r="A2962" s="1" t="n">
        <v>40329</v>
      </c>
      <c r="B2962" t="s">
        <v>376</v>
      </c>
      <c r="C2962" t="n">
        <v>29</v>
      </c>
      <c r="D2962" t="s">
        <v>459</v>
      </c>
      <c r="E2962" t="s">
        <v>121</v>
      </c>
      <c r="F2962" t="s">
        <v>229</v>
      </c>
      <c r="G2962" t="s">
        <v>230</v>
      </c>
      <c r="H2962" t="s">
        <v>231</v>
      </c>
      <c r="I2962" t="s">
        <v>232</v>
      </c>
      <c r="J2962" t="s">
        <v>267</v>
      </c>
      <c r="K2962" t="s">
        <v>268</v>
      </c>
      <c r="L2962" t="n">
        <v>246</v>
      </c>
      <c r="M2962" t="n">
        <v>0.28</v>
      </c>
      <c r="N2962" t="n">
        <v>16.2</v>
      </c>
      <c r="O2962" t="s">
        <v>376</v>
      </c>
      <c r="P2962" t="s">
        <v>231</v>
      </c>
      <c r="Q2962" t="s">
        <v>237</v>
      </c>
      <c r="R2962" t="s">
        <v>231</v>
      </c>
      <c r="S2962" t="s">
        <v>232</v>
      </c>
    </row>
    <row r="2963" spans="1:19">
      <c r="A2963" s="1" t="n">
        <v>40329</v>
      </c>
      <c r="B2963" t="s">
        <v>376</v>
      </c>
      <c r="C2963" t="n">
        <v>30</v>
      </c>
      <c r="D2963" t="s">
        <v>459</v>
      </c>
      <c r="E2963" t="s">
        <v>121</v>
      </c>
      <c r="F2963" t="s">
        <v>229</v>
      </c>
      <c r="G2963" t="s">
        <v>230</v>
      </c>
      <c r="H2963" t="s">
        <v>231</v>
      </c>
      <c r="I2963" t="s">
        <v>232</v>
      </c>
      <c r="J2963" t="s">
        <v>318</v>
      </c>
      <c r="K2963" t="s">
        <v>319</v>
      </c>
      <c r="L2963" t="n">
        <v>219</v>
      </c>
      <c r="M2963" t="n">
        <v>0.04</v>
      </c>
      <c r="N2963" t="n">
        <v>41.4</v>
      </c>
      <c r="O2963" t="s">
        <v>376</v>
      </c>
      <c r="P2963" t="s">
        <v>231</v>
      </c>
      <c r="Q2963" t="s">
        <v>237</v>
      </c>
      <c r="R2963" t="s">
        <v>231</v>
      </c>
      <c r="S2963" t="s">
        <v>232</v>
      </c>
    </row>
    <row r="2964" spans="1:19">
      <c r="A2964" s="1" t="n">
        <v>40329</v>
      </c>
      <c r="B2964" t="s">
        <v>380</v>
      </c>
      <c r="C2964" t="n">
        <v>1</v>
      </c>
      <c r="D2964" t="s">
        <v>420</v>
      </c>
      <c r="E2964" t="s">
        <v>465</v>
      </c>
      <c r="F2964" t="s">
        <v>229</v>
      </c>
      <c r="G2964" t="s">
        <v>230</v>
      </c>
      <c r="H2964" t="s">
        <v>231</v>
      </c>
      <c r="I2964" t="s">
        <v>232</v>
      </c>
      <c r="J2964" t="s">
        <v>246</v>
      </c>
      <c r="K2964" t="s">
        <v>404</v>
      </c>
      <c r="L2964" t="n">
        <v>325</v>
      </c>
      <c r="M2964" t="n">
        <v>0</v>
      </c>
      <c r="N2964" t="n">
        <v>0</v>
      </c>
      <c r="S2964" t="s">
        <v>462</v>
      </c>
    </row>
    <row r="2965" spans="1:19">
      <c r="A2965" s="1" t="n">
        <v>40329</v>
      </c>
      <c r="B2965" t="s">
        <v>380</v>
      </c>
      <c r="C2965" t="n">
        <v>2</v>
      </c>
      <c r="D2965" t="s">
        <v>420</v>
      </c>
      <c r="E2965" t="s">
        <v>465</v>
      </c>
      <c r="F2965" t="s">
        <v>229</v>
      </c>
      <c r="G2965" t="s">
        <v>230</v>
      </c>
      <c r="H2965" t="s">
        <v>231</v>
      </c>
      <c r="I2965" t="s">
        <v>232</v>
      </c>
      <c r="J2965" t="s">
        <v>246</v>
      </c>
      <c r="K2965" t="s">
        <v>404</v>
      </c>
      <c r="L2965" t="n">
        <v>302</v>
      </c>
      <c r="M2965" t="n">
        <v>0</v>
      </c>
      <c r="N2965" t="n">
        <v>0</v>
      </c>
      <c r="S2965" t="s">
        <v>462</v>
      </c>
    </row>
    <row r="2966" spans="1:19">
      <c r="A2966" s="1" t="n">
        <v>40329</v>
      </c>
      <c r="B2966" t="s">
        <v>450</v>
      </c>
      <c r="C2966" t="n">
        <v>6</v>
      </c>
      <c r="D2966" t="s">
        <v>459</v>
      </c>
      <c r="E2966" t="s">
        <v>121</v>
      </c>
      <c r="F2966" t="s">
        <v>229</v>
      </c>
      <c r="G2966" t="s">
        <v>230</v>
      </c>
      <c r="H2966" t="s">
        <v>231</v>
      </c>
      <c r="I2966" t="s">
        <v>232</v>
      </c>
      <c r="J2966" t="s">
        <v>233</v>
      </c>
      <c r="K2966" t="s">
        <v>234</v>
      </c>
      <c r="L2966" t="n">
        <v>600</v>
      </c>
      <c r="M2966" t="n">
        <v>0.02</v>
      </c>
      <c r="N2966" t="n">
        <v>21.1</v>
      </c>
      <c r="O2966" t="s">
        <v>379</v>
      </c>
      <c r="P2966" t="s">
        <v>471</v>
      </c>
      <c r="Q2966" t="s">
        <v>237</v>
      </c>
      <c r="R2966" t="s">
        <v>231</v>
      </c>
      <c r="S2966" t="s">
        <v>232</v>
      </c>
    </row>
    <row r="2967" spans="1:19">
      <c r="A2967" s="1" t="n">
        <v>40329</v>
      </c>
      <c r="B2967" t="s">
        <v>450</v>
      </c>
      <c r="C2967" t="n">
        <v>9</v>
      </c>
      <c r="D2967" t="s">
        <v>459</v>
      </c>
      <c r="E2967" t="s">
        <v>121</v>
      </c>
      <c r="F2967" t="s">
        <v>229</v>
      </c>
      <c r="G2967" t="s">
        <v>230</v>
      </c>
      <c r="H2967" t="s">
        <v>231</v>
      </c>
      <c r="I2967" t="s">
        <v>232</v>
      </c>
      <c r="J2967" t="s">
        <v>385</v>
      </c>
      <c r="K2967" t="s">
        <v>338</v>
      </c>
      <c r="L2967" t="n">
        <v>1213</v>
      </c>
      <c r="M2967" t="n">
        <v>0.6</v>
      </c>
      <c r="N2967" t="n">
        <v>34</v>
      </c>
      <c r="O2967" t="s">
        <v>379</v>
      </c>
      <c r="P2967" t="s">
        <v>471</v>
      </c>
      <c r="Q2967" t="s">
        <v>237</v>
      </c>
      <c r="R2967" t="s">
        <v>231</v>
      </c>
      <c r="S2967" t="s">
        <v>232</v>
      </c>
    </row>
    <row r="2968" spans="1:19">
      <c r="A2968" s="1" t="n">
        <v>40359</v>
      </c>
      <c r="B2968" t="s">
        <v>376</v>
      </c>
      <c r="C2968" t="n">
        <v>21</v>
      </c>
      <c r="D2968" t="s">
        <v>459</v>
      </c>
      <c r="E2968" t="s">
        <v>121</v>
      </c>
      <c r="F2968" t="s">
        <v>229</v>
      </c>
      <c r="G2968" t="s">
        <v>230</v>
      </c>
      <c r="H2968" t="s">
        <v>231</v>
      </c>
      <c r="I2968" t="s">
        <v>232</v>
      </c>
      <c r="J2968" t="s">
        <v>354</v>
      </c>
      <c r="K2968" t="s">
        <v>348</v>
      </c>
      <c r="L2968" t="n">
        <v>238</v>
      </c>
      <c r="M2968" t="n">
        <v>0.05</v>
      </c>
      <c r="N2968" t="n">
        <v>42.3</v>
      </c>
      <c r="O2968" t="s">
        <v>376</v>
      </c>
      <c r="P2968" t="s">
        <v>231</v>
      </c>
      <c r="Q2968" t="s">
        <v>237</v>
      </c>
      <c r="R2968" t="s">
        <v>231</v>
      </c>
      <c r="S2968" t="s">
        <v>232</v>
      </c>
    </row>
    <row r="2969" spans="1:19">
      <c r="A2969" s="1" t="n">
        <v>40359</v>
      </c>
      <c r="B2969" t="s">
        <v>376</v>
      </c>
      <c r="C2969" t="n">
        <v>22</v>
      </c>
      <c r="D2969" t="s">
        <v>459</v>
      </c>
      <c r="E2969" t="s">
        <v>121</v>
      </c>
      <c r="F2969" t="s">
        <v>229</v>
      </c>
      <c r="G2969" t="s">
        <v>230</v>
      </c>
      <c r="H2969" t="s">
        <v>231</v>
      </c>
      <c r="I2969" t="s">
        <v>232</v>
      </c>
      <c r="J2969" t="s">
        <v>354</v>
      </c>
      <c r="K2969" t="s">
        <v>348</v>
      </c>
      <c r="L2969" t="n">
        <v>198</v>
      </c>
      <c r="M2969" t="n">
        <v>0.05</v>
      </c>
      <c r="N2969" t="n">
        <v>42.6</v>
      </c>
      <c r="O2969" t="s">
        <v>376</v>
      </c>
      <c r="P2969" t="s">
        <v>231</v>
      </c>
      <c r="Q2969" t="s">
        <v>237</v>
      </c>
      <c r="R2969" t="s">
        <v>231</v>
      </c>
      <c r="S2969" t="s">
        <v>232</v>
      </c>
    </row>
    <row r="2970" spans="1:19">
      <c r="A2970" s="1" t="n">
        <v>40359</v>
      </c>
      <c r="B2970" t="s">
        <v>376</v>
      </c>
      <c r="C2970" t="n">
        <v>23</v>
      </c>
      <c r="D2970" t="s">
        <v>459</v>
      </c>
      <c r="E2970" t="s">
        <v>121</v>
      </c>
      <c r="F2970" t="s">
        <v>229</v>
      </c>
      <c r="G2970" t="s">
        <v>230</v>
      </c>
      <c r="H2970" t="s">
        <v>231</v>
      </c>
      <c r="I2970" t="s">
        <v>232</v>
      </c>
      <c r="J2970" t="s">
        <v>354</v>
      </c>
      <c r="K2970" t="s">
        <v>348</v>
      </c>
      <c r="L2970" t="n">
        <v>250</v>
      </c>
      <c r="M2970" t="n">
        <v>0.05</v>
      </c>
      <c r="N2970" t="n">
        <v>42.2</v>
      </c>
      <c r="O2970" t="s">
        <v>376</v>
      </c>
      <c r="P2970" t="s">
        <v>231</v>
      </c>
      <c r="Q2970" t="s">
        <v>237</v>
      </c>
      <c r="R2970" t="s">
        <v>231</v>
      </c>
      <c r="S2970" t="s">
        <v>232</v>
      </c>
    </row>
    <row r="2971" spans="1:19">
      <c r="A2971" s="1" t="n">
        <v>40359</v>
      </c>
      <c r="B2971" t="s">
        <v>376</v>
      </c>
      <c r="C2971" t="n">
        <v>24</v>
      </c>
      <c r="D2971" t="s">
        <v>459</v>
      </c>
      <c r="E2971" t="s">
        <v>121</v>
      </c>
      <c r="F2971" t="s">
        <v>229</v>
      </c>
      <c r="G2971" t="s">
        <v>230</v>
      </c>
      <c r="H2971" t="s">
        <v>231</v>
      </c>
      <c r="I2971" t="s">
        <v>232</v>
      </c>
      <c r="J2971" t="s">
        <v>233</v>
      </c>
      <c r="K2971" t="s">
        <v>234</v>
      </c>
      <c r="L2971" t="n">
        <v>201</v>
      </c>
      <c r="M2971" t="n">
        <v>0.1</v>
      </c>
      <c r="N2971" t="n">
        <v>32.4</v>
      </c>
      <c r="O2971" t="s">
        <v>376</v>
      </c>
      <c r="P2971" t="s">
        <v>231</v>
      </c>
      <c r="Q2971" t="s">
        <v>237</v>
      </c>
      <c r="R2971" t="s">
        <v>231</v>
      </c>
      <c r="S2971" t="s">
        <v>232</v>
      </c>
    </row>
    <row r="2972" spans="1:19">
      <c r="A2972" s="1" t="n">
        <v>40359</v>
      </c>
      <c r="B2972" t="s">
        <v>376</v>
      </c>
      <c r="C2972" t="n">
        <v>25</v>
      </c>
      <c r="D2972" t="s">
        <v>459</v>
      </c>
      <c r="E2972" t="s">
        <v>121</v>
      </c>
      <c r="F2972" t="s">
        <v>229</v>
      </c>
      <c r="G2972" t="s">
        <v>230</v>
      </c>
      <c r="H2972" t="s">
        <v>231</v>
      </c>
      <c r="I2972" t="s">
        <v>232</v>
      </c>
      <c r="J2972" t="s">
        <v>267</v>
      </c>
      <c r="K2972" t="s">
        <v>268</v>
      </c>
      <c r="L2972" t="n">
        <v>246</v>
      </c>
      <c r="M2972" t="n">
        <v>0.28</v>
      </c>
      <c r="N2972" t="n">
        <v>16.61</v>
      </c>
      <c r="O2972" t="s">
        <v>376</v>
      </c>
      <c r="P2972" t="s">
        <v>231</v>
      </c>
      <c r="Q2972" t="s">
        <v>237</v>
      </c>
      <c r="R2972" t="s">
        <v>231</v>
      </c>
      <c r="S2972" t="s">
        <v>232</v>
      </c>
    </row>
    <row r="2973" spans="1:19">
      <c r="A2973" s="1" t="n">
        <v>40359</v>
      </c>
      <c r="B2973" t="s">
        <v>376</v>
      </c>
      <c r="C2973" t="n">
        <v>26</v>
      </c>
      <c r="D2973" t="s">
        <v>459</v>
      </c>
      <c r="E2973" t="s">
        <v>121</v>
      </c>
      <c r="F2973" t="s">
        <v>229</v>
      </c>
      <c r="G2973" t="s">
        <v>230</v>
      </c>
      <c r="H2973" t="s">
        <v>231</v>
      </c>
      <c r="I2973" t="s">
        <v>232</v>
      </c>
      <c r="J2973" t="s">
        <v>318</v>
      </c>
      <c r="K2973" t="s">
        <v>319</v>
      </c>
      <c r="L2973" t="n">
        <v>194</v>
      </c>
      <c r="M2973" t="n">
        <v>0.04</v>
      </c>
      <c r="N2973" t="n">
        <v>40.1</v>
      </c>
      <c r="O2973" t="s">
        <v>376</v>
      </c>
      <c r="P2973" t="s">
        <v>231</v>
      </c>
      <c r="Q2973" t="s">
        <v>237</v>
      </c>
      <c r="R2973" t="s">
        <v>231</v>
      </c>
      <c r="S2973" t="s">
        <v>232</v>
      </c>
    </row>
    <row r="2974" spans="1:19">
      <c r="A2974" s="1" t="n">
        <v>40359</v>
      </c>
      <c r="B2974" t="s">
        <v>376</v>
      </c>
      <c r="C2974" t="n">
        <v>27</v>
      </c>
      <c r="D2974" t="s">
        <v>459</v>
      </c>
      <c r="E2974" t="s">
        <v>121</v>
      </c>
      <c r="F2974" t="s">
        <v>229</v>
      </c>
      <c r="G2974" t="s">
        <v>230</v>
      </c>
      <c r="H2974" t="s">
        <v>231</v>
      </c>
      <c r="I2974" t="s">
        <v>232</v>
      </c>
      <c r="J2974" t="s">
        <v>318</v>
      </c>
      <c r="K2974" t="s">
        <v>319</v>
      </c>
      <c r="L2974" t="n">
        <v>210</v>
      </c>
      <c r="M2974" t="n">
        <v>0.04</v>
      </c>
      <c r="N2974" t="n">
        <v>39.6</v>
      </c>
      <c r="O2974" t="s">
        <v>376</v>
      </c>
      <c r="P2974" t="s">
        <v>231</v>
      </c>
      <c r="Q2974" t="s">
        <v>237</v>
      </c>
      <c r="R2974" t="s">
        <v>231</v>
      </c>
      <c r="S2974" t="s">
        <v>232</v>
      </c>
    </row>
    <row r="2975" spans="1:19">
      <c r="A2975" s="1" t="n">
        <v>40359</v>
      </c>
      <c r="B2975" t="s">
        <v>376</v>
      </c>
      <c r="C2975" t="n">
        <v>28</v>
      </c>
      <c r="D2975" t="s">
        <v>459</v>
      </c>
      <c r="E2975" t="s">
        <v>121</v>
      </c>
      <c r="F2975" t="s">
        <v>229</v>
      </c>
      <c r="G2975" t="s">
        <v>230</v>
      </c>
      <c r="H2975" t="s">
        <v>231</v>
      </c>
      <c r="I2975" t="s">
        <v>232</v>
      </c>
      <c r="J2975" t="s">
        <v>318</v>
      </c>
      <c r="K2975" t="s">
        <v>319</v>
      </c>
      <c r="L2975" t="n">
        <v>478</v>
      </c>
      <c r="M2975" t="n">
        <v>0.07000000000000001</v>
      </c>
      <c r="N2975" t="n">
        <v>36.6</v>
      </c>
      <c r="O2975" t="s">
        <v>376</v>
      </c>
      <c r="P2975" t="s">
        <v>231</v>
      </c>
      <c r="Q2975" t="s">
        <v>237</v>
      </c>
      <c r="R2975" t="s">
        <v>231</v>
      </c>
      <c r="S2975" t="s">
        <v>232</v>
      </c>
    </row>
    <row r="2976" spans="1:19">
      <c r="A2976" s="1" t="n">
        <v>40359</v>
      </c>
      <c r="B2976" t="s">
        <v>457</v>
      </c>
      <c r="C2976" t="n">
        <v>1</v>
      </c>
      <c r="D2976" t="s">
        <v>466</v>
      </c>
      <c r="E2976" t="s">
        <v>467</v>
      </c>
      <c r="F2976" t="s">
        <v>307</v>
      </c>
      <c r="G2976" t="s">
        <v>308</v>
      </c>
      <c r="H2976" t="s">
        <v>231</v>
      </c>
      <c r="I2976" t="s">
        <v>232</v>
      </c>
      <c r="J2976" t="s">
        <v>261</v>
      </c>
      <c r="K2976" t="s">
        <v>262</v>
      </c>
      <c r="L2976" t="n">
        <v>20</v>
      </c>
      <c r="M2976" t="n">
        <v>0</v>
      </c>
      <c r="N2976" t="n">
        <v>0</v>
      </c>
      <c r="S2976" t="s">
        <v>462</v>
      </c>
    </row>
    <row r="2977" spans="1:19">
      <c r="A2977" s="1" t="n">
        <v>40359</v>
      </c>
      <c r="B2977" t="s">
        <v>457</v>
      </c>
      <c r="C2977" t="n">
        <v>2</v>
      </c>
      <c r="D2977" t="s">
        <v>466</v>
      </c>
      <c r="E2977" t="s">
        <v>467</v>
      </c>
      <c r="F2977" t="s">
        <v>411</v>
      </c>
      <c r="G2977" t="s">
        <v>412</v>
      </c>
      <c r="H2977" t="s">
        <v>231</v>
      </c>
      <c r="I2977" t="s">
        <v>232</v>
      </c>
      <c r="J2977" t="s">
        <v>261</v>
      </c>
      <c r="K2977" t="s">
        <v>262</v>
      </c>
      <c r="L2977" t="n">
        <v>14</v>
      </c>
      <c r="M2977" t="n">
        <v>0</v>
      </c>
      <c r="N2977" t="n">
        <v>0</v>
      </c>
      <c r="S2977" t="s">
        <v>462</v>
      </c>
    </row>
    <row r="2978" spans="1:19">
      <c r="A2978" s="1" t="n">
        <v>40359</v>
      </c>
      <c r="B2978" t="s">
        <v>457</v>
      </c>
      <c r="C2978" t="n">
        <v>3</v>
      </c>
      <c r="D2978" t="s">
        <v>466</v>
      </c>
      <c r="E2978" t="s">
        <v>467</v>
      </c>
      <c r="F2978" t="s">
        <v>413</v>
      </c>
      <c r="G2978" t="s">
        <v>414</v>
      </c>
      <c r="H2978" t="s">
        <v>231</v>
      </c>
      <c r="I2978" t="s">
        <v>232</v>
      </c>
      <c r="J2978" t="s">
        <v>261</v>
      </c>
      <c r="K2978" t="s">
        <v>262</v>
      </c>
      <c r="L2978" t="n">
        <v>11</v>
      </c>
      <c r="M2978" t="n">
        <v>0</v>
      </c>
      <c r="N2978" t="n">
        <v>0</v>
      </c>
      <c r="S2978" t="s">
        <v>462</v>
      </c>
    </row>
    <row r="2979" spans="1:19">
      <c r="A2979" s="1" t="n">
        <v>40359</v>
      </c>
      <c r="B2979" t="s">
        <v>380</v>
      </c>
      <c r="C2979" t="n">
        <v>1</v>
      </c>
      <c r="D2979" t="s">
        <v>420</v>
      </c>
      <c r="E2979" t="s">
        <v>465</v>
      </c>
      <c r="F2979" t="s">
        <v>229</v>
      </c>
      <c r="G2979" t="s">
        <v>230</v>
      </c>
      <c r="H2979" t="s">
        <v>231</v>
      </c>
      <c r="I2979" t="s">
        <v>232</v>
      </c>
      <c r="J2979" t="s">
        <v>254</v>
      </c>
      <c r="K2979" t="s">
        <v>255</v>
      </c>
      <c r="L2979" t="n">
        <v>223</v>
      </c>
      <c r="M2979" t="n">
        <v>0</v>
      </c>
      <c r="N2979" t="n">
        <v>0</v>
      </c>
      <c r="S2979" t="s">
        <v>462</v>
      </c>
    </row>
    <row r="2980" spans="1:19">
      <c r="A2980" s="1" t="n">
        <v>40359</v>
      </c>
      <c r="B2980" t="s">
        <v>380</v>
      </c>
      <c r="C2980" t="n">
        <v>2</v>
      </c>
      <c r="D2980" t="s">
        <v>420</v>
      </c>
      <c r="E2980" t="s">
        <v>465</v>
      </c>
      <c r="F2980" t="s">
        <v>229</v>
      </c>
      <c r="G2980" t="s">
        <v>230</v>
      </c>
      <c r="H2980" t="s">
        <v>231</v>
      </c>
      <c r="I2980" t="s">
        <v>232</v>
      </c>
      <c r="J2980" t="s">
        <v>246</v>
      </c>
      <c r="K2980" t="s">
        <v>404</v>
      </c>
      <c r="L2980" t="n">
        <v>303</v>
      </c>
      <c r="M2980" t="n">
        <v>0</v>
      </c>
      <c r="N2980" t="n">
        <v>0</v>
      </c>
      <c r="S2980" t="s">
        <v>462</v>
      </c>
    </row>
    <row r="2981" spans="1:19">
      <c r="A2981" s="1" t="n">
        <v>40359</v>
      </c>
      <c r="B2981" t="s">
        <v>380</v>
      </c>
      <c r="C2981" t="n">
        <v>3</v>
      </c>
      <c r="D2981" t="s">
        <v>420</v>
      </c>
      <c r="E2981" t="s">
        <v>465</v>
      </c>
      <c r="F2981" t="s">
        <v>229</v>
      </c>
      <c r="G2981" t="s">
        <v>230</v>
      </c>
      <c r="H2981" t="s">
        <v>231</v>
      </c>
      <c r="I2981" t="s">
        <v>232</v>
      </c>
      <c r="J2981" t="s">
        <v>246</v>
      </c>
      <c r="K2981" t="s">
        <v>404</v>
      </c>
      <c r="L2981" t="n">
        <v>100</v>
      </c>
      <c r="M2981" t="n">
        <v>0</v>
      </c>
      <c r="N2981" t="n">
        <v>0</v>
      </c>
      <c r="S2981" t="s">
        <v>462</v>
      </c>
    </row>
    <row r="2982" spans="1:19">
      <c r="A2982" s="1" t="n">
        <v>40359</v>
      </c>
      <c r="B2982" t="s">
        <v>450</v>
      </c>
      <c r="C2982" t="n">
        <v>5</v>
      </c>
      <c r="D2982" t="s">
        <v>459</v>
      </c>
      <c r="E2982" t="s">
        <v>121</v>
      </c>
      <c r="F2982" t="s">
        <v>229</v>
      </c>
      <c r="G2982" t="s">
        <v>230</v>
      </c>
      <c r="H2982" t="s">
        <v>231</v>
      </c>
      <c r="I2982" t="s">
        <v>232</v>
      </c>
      <c r="J2982" t="s">
        <v>233</v>
      </c>
      <c r="K2982" t="s">
        <v>234</v>
      </c>
      <c r="L2982" t="n">
        <v>566</v>
      </c>
      <c r="M2982" t="n">
        <v>0.02</v>
      </c>
      <c r="N2982" t="n">
        <v>21.1</v>
      </c>
      <c r="O2982" t="s">
        <v>379</v>
      </c>
      <c r="P2982" t="s">
        <v>471</v>
      </c>
      <c r="Q2982" t="s">
        <v>237</v>
      </c>
      <c r="R2982" t="s">
        <v>231</v>
      </c>
      <c r="S2982" t="s">
        <v>232</v>
      </c>
    </row>
    <row r="2983" spans="1:19">
      <c r="A2983" s="1" t="n">
        <v>40359</v>
      </c>
      <c r="B2983" t="s">
        <v>450</v>
      </c>
      <c r="C2983" t="n">
        <v>9</v>
      </c>
      <c r="D2983" t="s">
        <v>459</v>
      </c>
      <c r="E2983" t="s">
        <v>121</v>
      </c>
      <c r="F2983" t="s">
        <v>229</v>
      </c>
      <c r="G2983" t="s">
        <v>230</v>
      </c>
      <c r="H2983" t="s">
        <v>231</v>
      </c>
      <c r="I2983" t="s">
        <v>232</v>
      </c>
      <c r="J2983" t="s">
        <v>385</v>
      </c>
      <c r="K2983" t="s">
        <v>338</v>
      </c>
      <c r="L2983" t="n">
        <v>230</v>
      </c>
      <c r="M2983" t="n">
        <v>0.23</v>
      </c>
      <c r="N2983" t="n">
        <v>37.9</v>
      </c>
      <c r="O2983" t="s">
        <v>379</v>
      </c>
      <c r="P2983" t="s">
        <v>471</v>
      </c>
      <c r="Q2983" t="s">
        <v>237</v>
      </c>
      <c r="R2983" t="s">
        <v>231</v>
      </c>
      <c r="S2983" t="s">
        <v>232</v>
      </c>
    </row>
    <row r="2984" spans="1:19">
      <c r="A2984" s="1" t="n">
        <v>40359</v>
      </c>
      <c r="B2984" t="s">
        <v>450</v>
      </c>
      <c r="C2984" t="n">
        <v>12</v>
      </c>
      <c r="D2984" t="s">
        <v>459</v>
      </c>
      <c r="E2984" t="s">
        <v>121</v>
      </c>
      <c r="F2984" t="s">
        <v>229</v>
      </c>
      <c r="G2984" t="s">
        <v>230</v>
      </c>
      <c r="H2984" t="s">
        <v>231</v>
      </c>
      <c r="I2984" t="s">
        <v>232</v>
      </c>
      <c r="J2984" t="s">
        <v>385</v>
      </c>
      <c r="K2984" t="s">
        <v>338</v>
      </c>
      <c r="L2984" t="n">
        <v>425</v>
      </c>
      <c r="M2984" t="n">
        <v>0.6</v>
      </c>
      <c r="N2984" t="n">
        <v>34</v>
      </c>
      <c r="O2984" t="s">
        <v>379</v>
      </c>
      <c r="P2984" t="s">
        <v>471</v>
      </c>
      <c r="Q2984" t="s">
        <v>237</v>
      </c>
      <c r="R2984" t="s">
        <v>231</v>
      </c>
      <c r="S2984" t="s">
        <v>232</v>
      </c>
    </row>
    <row r="2985" spans="1:19">
      <c r="A2985" s="1" t="n">
        <v>40359</v>
      </c>
      <c r="B2985" t="s">
        <v>450</v>
      </c>
      <c r="C2985" t="n">
        <v>13</v>
      </c>
      <c r="D2985" t="s">
        <v>459</v>
      </c>
      <c r="E2985" t="s">
        <v>121</v>
      </c>
      <c r="F2985" t="s">
        <v>229</v>
      </c>
      <c r="G2985" t="s">
        <v>230</v>
      </c>
      <c r="H2985" t="s">
        <v>231</v>
      </c>
      <c r="I2985" t="s">
        <v>232</v>
      </c>
      <c r="J2985" t="s">
        <v>385</v>
      </c>
      <c r="K2985" t="s">
        <v>338</v>
      </c>
      <c r="L2985" t="n">
        <v>695</v>
      </c>
      <c r="M2985" t="n">
        <v>0.24</v>
      </c>
      <c r="N2985" t="n">
        <v>33.6</v>
      </c>
      <c r="O2985" t="s">
        <v>379</v>
      </c>
      <c r="P2985" t="s">
        <v>471</v>
      </c>
      <c r="Q2985" t="s">
        <v>237</v>
      </c>
      <c r="R2985" t="s">
        <v>231</v>
      </c>
      <c r="S2985" t="s">
        <v>232</v>
      </c>
    </row>
    <row r="2986" spans="1:19">
      <c r="A2986" s="1" t="n">
        <v>40390</v>
      </c>
      <c r="B2986" t="s">
        <v>376</v>
      </c>
      <c r="C2986" t="n">
        <v>21</v>
      </c>
      <c r="D2986" t="s">
        <v>459</v>
      </c>
      <c r="E2986" t="s">
        <v>121</v>
      </c>
      <c r="F2986" t="s">
        <v>229</v>
      </c>
      <c r="G2986" t="s">
        <v>230</v>
      </c>
      <c r="H2986" t="s">
        <v>231</v>
      </c>
      <c r="I2986" t="s">
        <v>232</v>
      </c>
      <c r="J2986" t="s">
        <v>354</v>
      </c>
      <c r="K2986" t="s">
        <v>348</v>
      </c>
      <c r="L2986" t="n">
        <v>260</v>
      </c>
      <c r="M2986" t="n">
        <v>0.05</v>
      </c>
      <c r="N2986" t="n">
        <v>42.7</v>
      </c>
      <c r="O2986" t="s">
        <v>376</v>
      </c>
      <c r="P2986" t="s">
        <v>231</v>
      </c>
      <c r="Q2986" t="s">
        <v>237</v>
      </c>
      <c r="R2986" t="s">
        <v>231</v>
      </c>
      <c r="S2986" t="s">
        <v>232</v>
      </c>
    </row>
    <row r="2987" spans="1:19">
      <c r="A2987" s="1" t="n">
        <v>40390</v>
      </c>
      <c r="B2987" t="s">
        <v>376</v>
      </c>
      <c r="C2987" t="n">
        <v>22</v>
      </c>
      <c r="D2987" t="s">
        <v>459</v>
      </c>
      <c r="E2987" t="s">
        <v>121</v>
      </c>
      <c r="F2987" t="s">
        <v>229</v>
      </c>
      <c r="G2987" t="s">
        <v>230</v>
      </c>
      <c r="H2987" t="s">
        <v>231</v>
      </c>
      <c r="I2987" t="s">
        <v>232</v>
      </c>
      <c r="J2987" t="s">
        <v>267</v>
      </c>
      <c r="K2987" t="s">
        <v>268</v>
      </c>
      <c r="L2987" t="n">
        <v>235</v>
      </c>
      <c r="M2987" t="n">
        <v>0.28</v>
      </c>
      <c r="N2987" t="n">
        <v>16.38</v>
      </c>
      <c r="O2987" t="s">
        <v>376</v>
      </c>
      <c r="P2987" t="s">
        <v>231</v>
      </c>
      <c r="Q2987" t="s">
        <v>237</v>
      </c>
      <c r="R2987" t="s">
        <v>231</v>
      </c>
      <c r="S2987" t="s">
        <v>232</v>
      </c>
    </row>
    <row r="2988" spans="1:19">
      <c r="A2988" s="1" t="n">
        <v>40390</v>
      </c>
      <c r="B2988" t="s">
        <v>376</v>
      </c>
      <c r="C2988" t="n">
        <v>23</v>
      </c>
      <c r="D2988" t="s">
        <v>459</v>
      </c>
      <c r="E2988" t="s">
        <v>121</v>
      </c>
      <c r="F2988" t="s">
        <v>229</v>
      </c>
      <c r="G2988" t="s">
        <v>230</v>
      </c>
      <c r="H2988" t="s">
        <v>231</v>
      </c>
      <c r="I2988" t="s">
        <v>232</v>
      </c>
      <c r="J2988" t="s">
        <v>318</v>
      </c>
      <c r="K2988" t="s">
        <v>319</v>
      </c>
      <c r="L2988" t="n">
        <v>207</v>
      </c>
      <c r="M2988" t="n">
        <v>0.07000000000000001</v>
      </c>
      <c r="N2988" t="n">
        <v>35.6</v>
      </c>
      <c r="O2988" t="s">
        <v>376</v>
      </c>
      <c r="P2988" t="s">
        <v>231</v>
      </c>
      <c r="Q2988" t="s">
        <v>237</v>
      </c>
      <c r="R2988" t="s">
        <v>231</v>
      </c>
      <c r="S2988" t="s">
        <v>232</v>
      </c>
    </row>
    <row r="2989" spans="1:19">
      <c r="A2989" s="1" t="n">
        <v>40390</v>
      </c>
      <c r="B2989" t="s">
        <v>376</v>
      </c>
      <c r="C2989" t="n">
        <v>74</v>
      </c>
      <c r="D2989" t="s">
        <v>259</v>
      </c>
      <c r="E2989" t="s">
        <v>461</v>
      </c>
      <c r="F2989" t="s">
        <v>229</v>
      </c>
      <c r="G2989" t="s">
        <v>230</v>
      </c>
      <c r="H2989" t="s">
        <v>231</v>
      </c>
      <c r="I2989" t="s">
        <v>232</v>
      </c>
      <c r="J2989" t="s">
        <v>233</v>
      </c>
      <c r="K2989" t="s">
        <v>234</v>
      </c>
      <c r="L2989" t="n">
        <v>62</v>
      </c>
      <c r="M2989" t="n">
        <v>0.47</v>
      </c>
      <c r="N2989" t="n">
        <v>0</v>
      </c>
      <c r="S2989" t="s">
        <v>462</v>
      </c>
    </row>
    <row r="2990" spans="1:19">
      <c r="A2990" s="1" t="n">
        <v>40390</v>
      </c>
      <c r="B2990" t="s">
        <v>376</v>
      </c>
      <c r="C2990" t="n">
        <v>75</v>
      </c>
      <c r="D2990" t="s">
        <v>259</v>
      </c>
      <c r="E2990" t="s">
        <v>461</v>
      </c>
      <c r="F2990" t="s">
        <v>229</v>
      </c>
      <c r="G2990" t="s">
        <v>230</v>
      </c>
      <c r="H2990" t="s">
        <v>231</v>
      </c>
      <c r="I2990" t="s">
        <v>232</v>
      </c>
      <c r="J2990" t="s">
        <v>371</v>
      </c>
      <c r="K2990" t="s">
        <v>372</v>
      </c>
      <c r="L2990" t="n">
        <v>235</v>
      </c>
      <c r="M2990" t="n">
        <v>0.47</v>
      </c>
      <c r="N2990" t="n">
        <v>0</v>
      </c>
      <c r="S2990" t="s">
        <v>462</v>
      </c>
    </row>
    <row r="2991" spans="1:19">
      <c r="A2991" s="1" t="n">
        <v>40390</v>
      </c>
      <c r="B2991" t="s">
        <v>457</v>
      </c>
      <c r="C2991" t="n">
        <v>1</v>
      </c>
      <c r="D2991" t="s">
        <v>466</v>
      </c>
      <c r="E2991" t="s">
        <v>467</v>
      </c>
      <c r="F2991" t="s">
        <v>307</v>
      </c>
      <c r="G2991" t="s">
        <v>308</v>
      </c>
      <c r="H2991" t="s">
        <v>231</v>
      </c>
      <c r="I2991" t="s">
        <v>232</v>
      </c>
      <c r="J2991" t="s">
        <v>302</v>
      </c>
      <c r="K2991" t="s">
        <v>303</v>
      </c>
      <c r="L2991" t="n">
        <v>20</v>
      </c>
      <c r="M2991" t="n">
        <v>0</v>
      </c>
      <c r="N2991" t="n">
        <v>0</v>
      </c>
      <c r="S2991" t="s">
        <v>462</v>
      </c>
    </row>
    <row r="2992" spans="1:19">
      <c r="A2992" s="1" t="n">
        <v>40390</v>
      </c>
      <c r="B2992" t="s">
        <v>457</v>
      </c>
      <c r="C2992" t="n">
        <v>2</v>
      </c>
      <c r="D2992" t="s">
        <v>466</v>
      </c>
      <c r="E2992" t="s">
        <v>467</v>
      </c>
      <c r="F2992" t="s">
        <v>411</v>
      </c>
      <c r="G2992" t="s">
        <v>412</v>
      </c>
      <c r="H2992" t="s">
        <v>231</v>
      </c>
      <c r="I2992" t="s">
        <v>232</v>
      </c>
      <c r="J2992" t="s">
        <v>302</v>
      </c>
      <c r="K2992" t="s">
        <v>303</v>
      </c>
      <c r="L2992" t="n">
        <v>14</v>
      </c>
      <c r="M2992" t="n">
        <v>0</v>
      </c>
      <c r="N2992" t="n">
        <v>0</v>
      </c>
      <c r="S2992" t="s">
        <v>462</v>
      </c>
    </row>
    <row r="2993" spans="1:19">
      <c r="A2993" s="1" t="n">
        <v>40390</v>
      </c>
      <c r="B2993" t="s">
        <v>457</v>
      </c>
      <c r="C2993" t="n">
        <v>3</v>
      </c>
      <c r="D2993" t="s">
        <v>466</v>
      </c>
      <c r="E2993" t="s">
        <v>467</v>
      </c>
      <c r="F2993" t="s">
        <v>413</v>
      </c>
      <c r="G2993" t="s">
        <v>414</v>
      </c>
      <c r="H2993" t="s">
        <v>231</v>
      </c>
      <c r="I2993" t="s">
        <v>232</v>
      </c>
      <c r="J2993" t="s">
        <v>302</v>
      </c>
      <c r="K2993" t="s">
        <v>303</v>
      </c>
      <c r="L2993" t="n">
        <v>11</v>
      </c>
      <c r="M2993" t="n">
        <v>0</v>
      </c>
      <c r="N2993" t="n">
        <v>0</v>
      </c>
      <c r="S2993" t="s">
        <v>462</v>
      </c>
    </row>
    <row r="2994" spans="1:19">
      <c r="A2994" s="1" t="n">
        <v>40390</v>
      </c>
      <c r="B2994" t="s">
        <v>463</v>
      </c>
      <c r="C2994" t="n">
        <v>1</v>
      </c>
      <c r="D2994" t="s">
        <v>388</v>
      </c>
      <c r="E2994" t="s">
        <v>464</v>
      </c>
      <c r="F2994" t="s">
        <v>229</v>
      </c>
      <c r="G2994" t="s">
        <v>230</v>
      </c>
      <c r="H2994" t="s">
        <v>231</v>
      </c>
      <c r="I2994" t="s">
        <v>232</v>
      </c>
      <c r="J2994" t="s">
        <v>265</v>
      </c>
      <c r="K2994" t="s">
        <v>266</v>
      </c>
      <c r="L2994" t="n">
        <v>118</v>
      </c>
      <c r="M2994" t="n">
        <v>0</v>
      </c>
      <c r="N2994" t="n">
        <v>0</v>
      </c>
      <c r="S2994" t="s">
        <v>462</v>
      </c>
    </row>
    <row r="2995" spans="1:19">
      <c r="A2995" s="1" t="n">
        <v>40390</v>
      </c>
      <c r="B2995" t="s">
        <v>380</v>
      </c>
      <c r="C2995" t="n">
        <v>1</v>
      </c>
      <c r="D2995" t="s">
        <v>420</v>
      </c>
      <c r="E2995" t="s">
        <v>465</v>
      </c>
      <c r="F2995" t="s">
        <v>229</v>
      </c>
      <c r="G2995" t="s">
        <v>230</v>
      </c>
      <c r="H2995" t="s">
        <v>231</v>
      </c>
      <c r="I2995" t="s">
        <v>232</v>
      </c>
      <c r="J2995" t="s">
        <v>246</v>
      </c>
      <c r="K2995" t="s">
        <v>404</v>
      </c>
      <c r="L2995" t="n">
        <v>303</v>
      </c>
      <c r="M2995" t="n">
        <v>0</v>
      </c>
      <c r="N2995" t="n">
        <v>0</v>
      </c>
      <c r="S2995" t="s">
        <v>462</v>
      </c>
    </row>
    <row r="2996" spans="1:19">
      <c r="A2996" s="1" t="n">
        <v>40390</v>
      </c>
      <c r="B2996" t="s">
        <v>380</v>
      </c>
      <c r="C2996" t="n">
        <v>2</v>
      </c>
      <c r="D2996" t="s">
        <v>420</v>
      </c>
      <c r="E2996" t="s">
        <v>465</v>
      </c>
      <c r="F2996" t="s">
        <v>229</v>
      </c>
      <c r="G2996" t="s">
        <v>230</v>
      </c>
      <c r="H2996" t="s">
        <v>231</v>
      </c>
      <c r="I2996" t="s">
        <v>232</v>
      </c>
      <c r="J2996" t="s">
        <v>246</v>
      </c>
      <c r="K2996" t="s">
        <v>404</v>
      </c>
      <c r="L2996" t="n">
        <v>203</v>
      </c>
      <c r="M2996" t="n">
        <v>0</v>
      </c>
      <c r="N2996" t="n">
        <v>0</v>
      </c>
      <c r="S2996" t="s">
        <v>462</v>
      </c>
    </row>
    <row r="2997" spans="1:19">
      <c r="A2997" s="1" t="n">
        <v>40390</v>
      </c>
      <c r="B2997" t="s">
        <v>450</v>
      </c>
      <c r="C2997" t="n">
        <v>8</v>
      </c>
      <c r="D2997" t="s">
        <v>459</v>
      </c>
      <c r="E2997" t="s">
        <v>121</v>
      </c>
      <c r="F2997" t="s">
        <v>229</v>
      </c>
      <c r="G2997" t="s">
        <v>230</v>
      </c>
      <c r="H2997" t="s">
        <v>231</v>
      </c>
      <c r="I2997" t="s">
        <v>232</v>
      </c>
      <c r="J2997" t="s">
        <v>385</v>
      </c>
      <c r="K2997" t="s">
        <v>338</v>
      </c>
      <c r="L2997" t="n">
        <v>365</v>
      </c>
      <c r="M2997" t="n">
        <v>0.6</v>
      </c>
      <c r="N2997" t="n">
        <v>34</v>
      </c>
      <c r="O2997" t="s">
        <v>379</v>
      </c>
      <c r="P2997" t="s">
        <v>471</v>
      </c>
      <c r="Q2997" t="s">
        <v>237</v>
      </c>
      <c r="R2997" t="s">
        <v>231</v>
      </c>
      <c r="S2997" t="s">
        <v>232</v>
      </c>
    </row>
    <row r="2998" spans="1:19">
      <c r="A2998" s="1" t="n">
        <v>40390</v>
      </c>
      <c r="B2998" t="s">
        <v>450</v>
      </c>
      <c r="C2998" t="n">
        <v>11</v>
      </c>
      <c r="D2998" t="s">
        <v>459</v>
      </c>
      <c r="E2998" t="s">
        <v>121</v>
      </c>
      <c r="F2998" t="s">
        <v>229</v>
      </c>
      <c r="G2998" t="s">
        <v>230</v>
      </c>
      <c r="H2998" t="s">
        <v>231</v>
      </c>
      <c r="I2998" t="s">
        <v>232</v>
      </c>
      <c r="J2998" t="s">
        <v>277</v>
      </c>
      <c r="K2998" t="s">
        <v>278</v>
      </c>
      <c r="L2998" t="n">
        <v>604</v>
      </c>
      <c r="M2998" t="n">
        <v>0.3</v>
      </c>
      <c r="N2998" t="n">
        <v>18</v>
      </c>
      <c r="O2998" t="s">
        <v>379</v>
      </c>
      <c r="P2998" t="s">
        <v>471</v>
      </c>
      <c r="Q2998" t="s">
        <v>237</v>
      </c>
      <c r="R2998" t="s">
        <v>231</v>
      </c>
      <c r="S2998" t="s">
        <v>232</v>
      </c>
    </row>
    <row r="2999" spans="1:19">
      <c r="A2999" s="1" t="n">
        <v>40390</v>
      </c>
      <c r="B2999" t="s">
        <v>450</v>
      </c>
      <c r="C2999" t="n">
        <v>12</v>
      </c>
      <c r="D2999" t="s">
        <v>459</v>
      </c>
      <c r="E2999" t="s">
        <v>121</v>
      </c>
      <c r="F2999" t="s">
        <v>229</v>
      </c>
      <c r="G2999" t="s">
        <v>230</v>
      </c>
      <c r="H2999" t="s">
        <v>231</v>
      </c>
      <c r="I2999" t="s">
        <v>232</v>
      </c>
      <c r="J2999" t="s">
        <v>279</v>
      </c>
      <c r="K2999" t="s">
        <v>280</v>
      </c>
      <c r="L2999" t="n">
        <v>1024</v>
      </c>
      <c r="M2999" t="n">
        <v>0.06</v>
      </c>
      <c r="N2999" t="n">
        <v>34</v>
      </c>
      <c r="O2999" t="s">
        <v>379</v>
      </c>
      <c r="P2999" t="s">
        <v>471</v>
      </c>
      <c r="Q2999" t="s">
        <v>237</v>
      </c>
      <c r="R2999" t="s">
        <v>231</v>
      </c>
      <c r="S2999" t="s">
        <v>232</v>
      </c>
    </row>
    <row r="3000" spans="1:19">
      <c r="A3000" s="1" t="n">
        <v>40390</v>
      </c>
      <c r="B3000" t="s">
        <v>450</v>
      </c>
      <c r="C3000" t="n">
        <v>14</v>
      </c>
      <c r="D3000" t="s">
        <v>459</v>
      </c>
      <c r="E3000" t="s">
        <v>121</v>
      </c>
      <c r="F3000" t="s">
        <v>229</v>
      </c>
      <c r="G3000" t="s">
        <v>230</v>
      </c>
      <c r="H3000" t="s">
        <v>231</v>
      </c>
      <c r="I3000" t="s">
        <v>232</v>
      </c>
      <c r="J3000" t="s">
        <v>385</v>
      </c>
      <c r="K3000" t="s">
        <v>338</v>
      </c>
      <c r="L3000" t="n">
        <v>205</v>
      </c>
      <c r="M3000" t="n">
        <v>0.23</v>
      </c>
      <c r="N3000" t="n">
        <v>37.9</v>
      </c>
      <c r="O3000" t="s">
        <v>379</v>
      </c>
      <c r="P3000" t="s">
        <v>471</v>
      </c>
      <c r="Q3000" t="s">
        <v>237</v>
      </c>
      <c r="R3000" t="s">
        <v>231</v>
      </c>
      <c r="S3000" t="s">
        <v>232</v>
      </c>
    </row>
    <row r="3001" spans="1:19">
      <c r="A3001" s="1" t="n">
        <v>40421</v>
      </c>
      <c r="B3001" t="s">
        <v>376</v>
      </c>
      <c r="C3001" t="n">
        <v>23</v>
      </c>
      <c r="D3001" t="s">
        <v>459</v>
      </c>
      <c r="E3001" t="s">
        <v>121</v>
      </c>
      <c r="F3001" t="s">
        <v>229</v>
      </c>
      <c r="G3001" t="s">
        <v>230</v>
      </c>
      <c r="H3001" t="s">
        <v>231</v>
      </c>
      <c r="I3001" t="s">
        <v>232</v>
      </c>
      <c r="J3001" t="s">
        <v>354</v>
      </c>
      <c r="K3001" t="s">
        <v>348</v>
      </c>
      <c r="L3001" t="n">
        <v>239</v>
      </c>
      <c r="M3001" t="n">
        <v>0.05</v>
      </c>
      <c r="N3001" t="n">
        <v>42.2</v>
      </c>
      <c r="O3001" t="s">
        <v>376</v>
      </c>
      <c r="P3001" t="s">
        <v>231</v>
      </c>
      <c r="Q3001" t="s">
        <v>237</v>
      </c>
      <c r="R3001" t="s">
        <v>231</v>
      </c>
      <c r="S3001" t="s">
        <v>232</v>
      </c>
    </row>
    <row r="3002" spans="1:19">
      <c r="A3002" s="1" t="n">
        <v>40421</v>
      </c>
      <c r="B3002" t="s">
        <v>376</v>
      </c>
      <c r="C3002" t="n">
        <v>24</v>
      </c>
      <c r="D3002" t="s">
        <v>459</v>
      </c>
      <c r="E3002" t="s">
        <v>121</v>
      </c>
      <c r="F3002" t="s">
        <v>229</v>
      </c>
      <c r="G3002" t="s">
        <v>230</v>
      </c>
      <c r="H3002" t="s">
        <v>231</v>
      </c>
      <c r="I3002" t="s">
        <v>232</v>
      </c>
      <c r="J3002" t="s">
        <v>354</v>
      </c>
      <c r="K3002" t="s">
        <v>348</v>
      </c>
      <c r="L3002" t="n">
        <v>249</v>
      </c>
      <c r="M3002" t="n">
        <v>0.05</v>
      </c>
      <c r="N3002" t="n">
        <v>42.5</v>
      </c>
      <c r="O3002" t="s">
        <v>376</v>
      </c>
      <c r="P3002" t="s">
        <v>231</v>
      </c>
      <c r="Q3002" t="s">
        <v>237</v>
      </c>
      <c r="R3002" t="s">
        <v>231</v>
      </c>
      <c r="S3002" t="s">
        <v>232</v>
      </c>
    </row>
    <row r="3003" spans="1:19">
      <c r="A3003" s="1" t="n">
        <v>40421</v>
      </c>
      <c r="B3003" t="s">
        <v>376</v>
      </c>
      <c r="C3003" t="n">
        <v>25</v>
      </c>
      <c r="D3003" t="s">
        <v>459</v>
      </c>
      <c r="E3003" t="s">
        <v>121</v>
      </c>
      <c r="F3003" t="s">
        <v>229</v>
      </c>
      <c r="G3003" t="s">
        <v>230</v>
      </c>
      <c r="H3003" t="s">
        <v>231</v>
      </c>
      <c r="I3003" t="s">
        <v>232</v>
      </c>
      <c r="J3003" t="s">
        <v>233</v>
      </c>
      <c r="K3003" t="s">
        <v>234</v>
      </c>
      <c r="L3003" t="n">
        <v>247</v>
      </c>
      <c r="M3003" t="n">
        <v>0.09</v>
      </c>
      <c r="N3003" t="n">
        <v>32.1</v>
      </c>
      <c r="O3003" t="s">
        <v>376</v>
      </c>
      <c r="P3003" t="s">
        <v>231</v>
      </c>
      <c r="Q3003" t="s">
        <v>237</v>
      </c>
      <c r="R3003" t="s">
        <v>231</v>
      </c>
      <c r="S3003" t="s">
        <v>232</v>
      </c>
    </row>
    <row r="3004" spans="1:19">
      <c r="A3004" s="1" t="n">
        <v>40421</v>
      </c>
      <c r="B3004" t="s">
        <v>376</v>
      </c>
      <c r="C3004" t="n">
        <v>26</v>
      </c>
      <c r="D3004" t="s">
        <v>459</v>
      </c>
      <c r="E3004" t="s">
        <v>121</v>
      </c>
      <c r="F3004" t="s">
        <v>229</v>
      </c>
      <c r="G3004" t="s">
        <v>230</v>
      </c>
      <c r="H3004" t="s">
        <v>231</v>
      </c>
      <c r="I3004" t="s">
        <v>232</v>
      </c>
      <c r="J3004" t="s">
        <v>318</v>
      </c>
      <c r="K3004" t="s">
        <v>319</v>
      </c>
      <c r="L3004" t="n">
        <v>185</v>
      </c>
      <c r="M3004" t="n">
        <v>0.04</v>
      </c>
      <c r="N3004" t="n">
        <v>40.2</v>
      </c>
      <c r="O3004" t="s">
        <v>376</v>
      </c>
      <c r="P3004" t="s">
        <v>231</v>
      </c>
      <c r="Q3004" t="s">
        <v>237</v>
      </c>
      <c r="R3004" t="s">
        <v>231</v>
      </c>
      <c r="S3004" t="s">
        <v>232</v>
      </c>
    </row>
    <row r="3005" spans="1:19">
      <c r="A3005" s="1" t="n">
        <v>40421</v>
      </c>
      <c r="B3005" t="s">
        <v>376</v>
      </c>
      <c r="C3005" t="n">
        <v>27</v>
      </c>
      <c r="D3005" t="s">
        <v>459</v>
      </c>
      <c r="E3005" t="s">
        <v>121</v>
      </c>
      <c r="F3005" t="s">
        <v>229</v>
      </c>
      <c r="G3005" t="s">
        <v>230</v>
      </c>
      <c r="H3005" t="s">
        <v>231</v>
      </c>
      <c r="I3005" t="s">
        <v>232</v>
      </c>
      <c r="J3005" t="s">
        <v>318</v>
      </c>
      <c r="K3005" t="s">
        <v>319</v>
      </c>
      <c r="L3005" t="n">
        <v>205</v>
      </c>
      <c r="M3005" t="n">
        <v>0.04</v>
      </c>
      <c r="N3005" t="n">
        <v>40.5</v>
      </c>
      <c r="O3005" t="s">
        <v>376</v>
      </c>
      <c r="P3005" t="s">
        <v>231</v>
      </c>
      <c r="Q3005" t="s">
        <v>237</v>
      </c>
      <c r="R3005" t="s">
        <v>231</v>
      </c>
      <c r="S3005" t="s">
        <v>232</v>
      </c>
    </row>
    <row r="3006" spans="1:19">
      <c r="A3006" s="1" t="n">
        <v>40421</v>
      </c>
      <c r="B3006" t="s">
        <v>376</v>
      </c>
      <c r="C3006" t="n">
        <v>28</v>
      </c>
      <c r="D3006" t="s">
        <v>459</v>
      </c>
      <c r="E3006" t="s">
        <v>121</v>
      </c>
      <c r="F3006" t="s">
        <v>229</v>
      </c>
      <c r="G3006" t="s">
        <v>230</v>
      </c>
      <c r="H3006" t="s">
        <v>231</v>
      </c>
      <c r="I3006" t="s">
        <v>232</v>
      </c>
      <c r="J3006" t="s">
        <v>233</v>
      </c>
      <c r="K3006" t="s">
        <v>234</v>
      </c>
      <c r="L3006" t="n">
        <v>199</v>
      </c>
      <c r="M3006" t="n">
        <v>0.09</v>
      </c>
      <c r="N3006" t="n">
        <v>31.8</v>
      </c>
      <c r="O3006" t="s">
        <v>376</v>
      </c>
      <c r="P3006" t="s">
        <v>231</v>
      </c>
      <c r="Q3006" t="s">
        <v>237</v>
      </c>
      <c r="R3006" t="s">
        <v>231</v>
      </c>
      <c r="S3006" t="s">
        <v>232</v>
      </c>
    </row>
    <row r="3007" spans="1:19">
      <c r="A3007" s="1" t="n">
        <v>40421</v>
      </c>
      <c r="B3007" t="s">
        <v>376</v>
      </c>
      <c r="C3007" t="n">
        <v>29</v>
      </c>
      <c r="D3007" t="s">
        <v>459</v>
      </c>
      <c r="E3007" t="s">
        <v>121</v>
      </c>
      <c r="F3007" t="s">
        <v>229</v>
      </c>
      <c r="G3007" t="s">
        <v>230</v>
      </c>
      <c r="H3007" t="s">
        <v>231</v>
      </c>
      <c r="I3007" t="s">
        <v>232</v>
      </c>
      <c r="J3007" t="s">
        <v>233</v>
      </c>
      <c r="K3007" t="s">
        <v>234</v>
      </c>
      <c r="L3007" t="n">
        <v>207</v>
      </c>
      <c r="M3007" t="n">
        <v>0.04</v>
      </c>
      <c r="N3007" t="n">
        <v>40.2</v>
      </c>
      <c r="O3007" t="s">
        <v>376</v>
      </c>
      <c r="P3007" t="s">
        <v>231</v>
      </c>
      <c r="Q3007" t="s">
        <v>237</v>
      </c>
      <c r="R3007" t="s">
        <v>231</v>
      </c>
      <c r="S3007" t="s">
        <v>232</v>
      </c>
    </row>
    <row r="3008" spans="1:19">
      <c r="A3008" s="1" t="n">
        <v>40421</v>
      </c>
      <c r="B3008" t="s">
        <v>376</v>
      </c>
      <c r="C3008" t="n">
        <v>30</v>
      </c>
      <c r="D3008" t="s">
        <v>459</v>
      </c>
      <c r="E3008" t="s">
        <v>121</v>
      </c>
      <c r="F3008" t="s">
        <v>229</v>
      </c>
      <c r="G3008" t="s">
        <v>230</v>
      </c>
      <c r="H3008" t="s">
        <v>231</v>
      </c>
      <c r="I3008" t="s">
        <v>232</v>
      </c>
      <c r="J3008" t="s">
        <v>233</v>
      </c>
      <c r="K3008" t="s">
        <v>234</v>
      </c>
      <c r="L3008" t="n">
        <v>452</v>
      </c>
      <c r="M3008" t="n">
        <v>0.09</v>
      </c>
      <c r="N3008" t="n">
        <v>33.9</v>
      </c>
      <c r="O3008" t="s">
        <v>376</v>
      </c>
      <c r="P3008" t="s">
        <v>231</v>
      </c>
      <c r="Q3008" t="s">
        <v>237</v>
      </c>
      <c r="R3008" t="s">
        <v>231</v>
      </c>
      <c r="S3008" t="s">
        <v>232</v>
      </c>
    </row>
    <row r="3009" spans="1:19">
      <c r="A3009" s="1" t="n">
        <v>40421</v>
      </c>
      <c r="B3009" t="s">
        <v>457</v>
      </c>
      <c r="C3009" t="n">
        <v>1</v>
      </c>
      <c r="D3009" t="s">
        <v>466</v>
      </c>
      <c r="E3009" t="s">
        <v>467</v>
      </c>
      <c r="F3009" t="s">
        <v>307</v>
      </c>
      <c r="G3009" t="s">
        <v>308</v>
      </c>
      <c r="H3009" t="s">
        <v>231</v>
      </c>
      <c r="I3009" t="s">
        <v>232</v>
      </c>
      <c r="J3009" t="s">
        <v>246</v>
      </c>
      <c r="K3009" t="s">
        <v>404</v>
      </c>
      <c r="L3009" t="n">
        <v>20</v>
      </c>
      <c r="M3009" t="n">
        <v>0</v>
      </c>
      <c r="N3009" t="n">
        <v>0</v>
      </c>
      <c r="S3009" t="s">
        <v>462</v>
      </c>
    </row>
    <row r="3010" spans="1:19">
      <c r="A3010" s="1" t="n">
        <v>40421</v>
      </c>
      <c r="B3010" t="s">
        <v>457</v>
      </c>
      <c r="C3010" t="n">
        <v>2</v>
      </c>
      <c r="D3010" t="s">
        <v>466</v>
      </c>
      <c r="E3010" t="s">
        <v>467</v>
      </c>
      <c r="F3010" t="s">
        <v>411</v>
      </c>
      <c r="G3010" t="s">
        <v>412</v>
      </c>
      <c r="H3010" t="s">
        <v>231</v>
      </c>
      <c r="I3010" t="s">
        <v>232</v>
      </c>
      <c r="J3010" t="s">
        <v>246</v>
      </c>
      <c r="K3010" t="s">
        <v>404</v>
      </c>
      <c r="L3010" t="n">
        <v>14</v>
      </c>
      <c r="M3010" t="n">
        <v>0</v>
      </c>
      <c r="N3010" t="n">
        <v>0</v>
      </c>
      <c r="S3010" t="s">
        <v>462</v>
      </c>
    </row>
    <row r="3011" spans="1:19">
      <c r="A3011" s="1" t="n">
        <v>40421</v>
      </c>
      <c r="B3011" t="s">
        <v>457</v>
      </c>
      <c r="C3011" t="n">
        <v>3</v>
      </c>
      <c r="D3011" t="s">
        <v>466</v>
      </c>
      <c r="E3011" t="s">
        <v>467</v>
      </c>
      <c r="F3011" t="s">
        <v>413</v>
      </c>
      <c r="G3011" t="s">
        <v>414</v>
      </c>
      <c r="H3011" t="s">
        <v>231</v>
      </c>
      <c r="I3011" t="s">
        <v>232</v>
      </c>
      <c r="J3011" t="s">
        <v>246</v>
      </c>
      <c r="K3011" t="s">
        <v>404</v>
      </c>
      <c r="L3011" t="n">
        <v>11</v>
      </c>
      <c r="M3011" t="n">
        <v>0</v>
      </c>
      <c r="N3011" t="n">
        <v>0</v>
      </c>
      <c r="S3011" t="s">
        <v>462</v>
      </c>
    </row>
    <row r="3012" spans="1:19">
      <c r="A3012" s="1" t="n">
        <v>40421</v>
      </c>
      <c r="B3012" t="s">
        <v>450</v>
      </c>
      <c r="C3012" t="n">
        <v>7</v>
      </c>
      <c r="D3012" t="s">
        <v>459</v>
      </c>
      <c r="E3012" t="s">
        <v>121</v>
      </c>
      <c r="F3012" t="s">
        <v>229</v>
      </c>
      <c r="G3012" t="s">
        <v>230</v>
      </c>
      <c r="H3012" t="s">
        <v>231</v>
      </c>
      <c r="I3012" t="s">
        <v>232</v>
      </c>
      <c r="J3012" t="s">
        <v>233</v>
      </c>
      <c r="K3012" t="s">
        <v>234</v>
      </c>
      <c r="L3012" t="n">
        <v>600</v>
      </c>
      <c r="M3012" t="n">
        <v>0.02</v>
      </c>
      <c r="N3012" t="n">
        <v>21.1</v>
      </c>
      <c r="O3012" t="s">
        <v>379</v>
      </c>
      <c r="P3012" t="s">
        <v>471</v>
      </c>
      <c r="Q3012" t="s">
        <v>237</v>
      </c>
      <c r="R3012" t="s">
        <v>231</v>
      </c>
      <c r="S3012" t="s">
        <v>232</v>
      </c>
    </row>
    <row r="3013" spans="1:19">
      <c r="A3013" s="1" t="n">
        <v>40421</v>
      </c>
      <c r="B3013" t="s">
        <v>450</v>
      </c>
      <c r="C3013" t="n">
        <v>8</v>
      </c>
      <c r="D3013" t="s">
        <v>459</v>
      </c>
      <c r="E3013" t="s">
        <v>121</v>
      </c>
      <c r="F3013" t="s">
        <v>229</v>
      </c>
      <c r="G3013" t="s">
        <v>230</v>
      </c>
      <c r="H3013" t="s">
        <v>231</v>
      </c>
      <c r="I3013" t="s">
        <v>232</v>
      </c>
      <c r="J3013" t="s">
        <v>385</v>
      </c>
      <c r="K3013" t="s">
        <v>338</v>
      </c>
      <c r="L3013" t="n">
        <v>207</v>
      </c>
      <c r="M3013" t="n">
        <v>0.6</v>
      </c>
      <c r="N3013" t="n">
        <v>34</v>
      </c>
      <c r="O3013" t="s">
        <v>379</v>
      </c>
      <c r="P3013" t="s">
        <v>471</v>
      </c>
      <c r="Q3013" t="s">
        <v>237</v>
      </c>
      <c r="R3013" t="s">
        <v>231</v>
      </c>
      <c r="S3013" t="s">
        <v>232</v>
      </c>
    </row>
    <row r="3014" spans="1:19">
      <c r="A3014" s="1" t="n">
        <v>40421</v>
      </c>
      <c r="B3014" t="s">
        <v>450</v>
      </c>
      <c r="C3014" t="n">
        <v>11</v>
      </c>
      <c r="D3014" t="s">
        <v>459</v>
      </c>
      <c r="E3014" t="s">
        <v>121</v>
      </c>
      <c r="F3014" t="s">
        <v>229</v>
      </c>
      <c r="G3014" t="s">
        <v>230</v>
      </c>
      <c r="H3014" t="s">
        <v>231</v>
      </c>
      <c r="I3014" t="s">
        <v>232</v>
      </c>
      <c r="J3014" t="s">
        <v>473</v>
      </c>
      <c r="K3014" t="s">
        <v>474</v>
      </c>
      <c r="L3014" t="n">
        <v>700</v>
      </c>
      <c r="M3014" t="n">
        <v>0.1</v>
      </c>
      <c r="N3014" t="n">
        <v>45.5</v>
      </c>
      <c r="O3014" t="s">
        <v>379</v>
      </c>
      <c r="P3014" t="s">
        <v>471</v>
      </c>
      <c r="Q3014" t="s">
        <v>237</v>
      </c>
      <c r="R3014" t="s">
        <v>231</v>
      </c>
      <c r="S3014" t="s">
        <v>232</v>
      </c>
    </row>
    <row r="3015" spans="1:19">
      <c r="A3015" s="1" t="n">
        <v>40421</v>
      </c>
      <c r="B3015" t="s">
        <v>450</v>
      </c>
      <c r="C3015" t="n">
        <v>13</v>
      </c>
      <c r="D3015" t="s">
        <v>459</v>
      </c>
      <c r="E3015" t="s">
        <v>121</v>
      </c>
      <c r="F3015" t="s">
        <v>229</v>
      </c>
      <c r="G3015" t="s">
        <v>230</v>
      </c>
      <c r="H3015" t="s">
        <v>231</v>
      </c>
      <c r="I3015" t="s">
        <v>232</v>
      </c>
      <c r="J3015" t="s">
        <v>277</v>
      </c>
      <c r="K3015" t="s">
        <v>278</v>
      </c>
      <c r="L3015" t="n">
        <v>200</v>
      </c>
      <c r="M3015" t="n">
        <v>0.1</v>
      </c>
      <c r="N3015" t="n">
        <v>18.3</v>
      </c>
      <c r="O3015" t="s">
        <v>379</v>
      </c>
      <c r="P3015" t="s">
        <v>471</v>
      </c>
      <c r="Q3015" t="s">
        <v>237</v>
      </c>
      <c r="R3015" t="s">
        <v>231</v>
      </c>
      <c r="S3015" t="s">
        <v>232</v>
      </c>
    </row>
    <row r="3016" spans="1:19">
      <c r="A3016" s="1" t="n">
        <v>40451</v>
      </c>
      <c r="B3016" t="s">
        <v>376</v>
      </c>
      <c r="C3016" t="n">
        <v>20</v>
      </c>
      <c r="D3016" t="s">
        <v>459</v>
      </c>
      <c r="E3016" t="s">
        <v>121</v>
      </c>
      <c r="F3016" t="s">
        <v>229</v>
      </c>
      <c r="G3016" t="s">
        <v>230</v>
      </c>
      <c r="H3016" t="s">
        <v>231</v>
      </c>
      <c r="I3016" t="s">
        <v>232</v>
      </c>
      <c r="J3016" t="s">
        <v>318</v>
      </c>
      <c r="K3016" t="s">
        <v>319</v>
      </c>
      <c r="L3016" t="n">
        <v>100</v>
      </c>
      <c r="M3016" t="n">
        <v>0.07000000000000001</v>
      </c>
      <c r="N3016" t="n">
        <v>35.6</v>
      </c>
      <c r="O3016" t="s">
        <v>376</v>
      </c>
      <c r="P3016" t="s">
        <v>231</v>
      </c>
      <c r="Q3016" t="s">
        <v>237</v>
      </c>
      <c r="R3016" t="s">
        <v>231</v>
      </c>
      <c r="S3016" t="s">
        <v>232</v>
      </c>
    </row>
    <row r="3017" spans="1:19">
      <c r="A3017" s="1" t="n">
        <v>40451</v>
      </c>
      <c r="B3017" t="s">
        <v>376</v>
      </c>
      <c r="C3017" t="n">
        <v>21</v>
      </c>
      <c r="D3017" t="s">
        <v>459</v>
      </c>
      <c r="E3017" t="s">
        <v>121</v>
      </c>
      <c r="F3017" t="s">
        <v>229</v>
      </c>
      <c r="G3017" t="s">
        <v>230</v>
      </c>
      <c r="H3017" t="s">
        <v>231</v>
      </c>
      <c r="I3017" t="s">
        <v>232</v>
      </c>
      <c r="J3017" t="s">
        <v>354</v>
      </c>
      <c r="K3017" t="s">
        <v>348</v>
      </c>
      <c r="L3017" t="n">
        <v>399</v>
      </c>
      <c r="M3017" t="n">
        <v>0.05</v>
      </c>
      <c r="N3017" t="n">
        <v>42.1</v>
      </c>
      <c r="O3017" t="s">
        <v>376</v>
      </c>
      <c r="P3017" t="s">
        <v>231</v>
      </c>
      <c r="Q3017" t="s">
        <v>237</v>
      </c>
      <c r="R3017" t="s">
        <v>231</v>
      </c>
      <c r="S3017" t="s">
        <v>232</v>
      </c>
    </row>
    <row r="3018" spans="1:19">
      <c r="A3018" s="1" t="n">
        <v>40451</v>
      </c>
      <c r="B3018" t="s">
        <v>376</v>
      </c>
      <c r="C3018" t="n">
        <v>22</v>
      </c>
      <c r="D3018" t="s">
        <v>459</v>
      </c>
      <c r="E3018" t="s">
        <v>121</v>
      </c>
      <c r="F3018" t="s">
        <v>229</v>
      </c>
      <c r="G3018" t="s">
        <v>230</v>
      </c>
      <c r="H3018" t="s">
        <v>231</v>
      </c>
      <c r="I3018" t="s">
        <v>232</v>
      </c>
      <c r="J3018" t="s">
        <v>318</v>
      </c>
      <c r="K3018" t="s">
        <v>319</v>
      </c>
      <c r="L3018" t="n">
        <v>162</v>
      </c>
      <c r="M3018" t="n">
        <v>0.07000000000000001</v>
      </c>
      <c r="N3018" t="n">
        <v>35.6</v>
      </c>
      <c r="O3018" t="s">
        <v>376</v>
      </c>
      <c r="P3018" t="s">
        <v>231</v>
      </c>
      <c r="Q3018" t="s">
        <v>237</v>
      </c>
      <c r="R3018" t="s">
        <v>231</v>
      </c>
      <c r="S3018" t="s">
        <v>232</v>
      </c>
    </row>
    <row r="3019" spans="1:19">
      <c r="A3019" s="1" t="n">
        <v>40451</v>
      </c>
      <c r="B3019" t="s">
        <v>380</v>
      </c>
      <c r="C3019" t="n">
        <v>1</v>
      </c>
      <c r="D3019" t="s">
        <v>420</v>
      </c>
      <c r="E3019" t="s">
        <v>465</v>
      </c>
      <c r="F3019" t="s">
        <v>229</v>
      </c>
      <c r="G3019" t="s">
        <v>230</v>
      </c>
      <c r="H3019" t="s">
        <v>231</v>
      </c>
      <c r="I3019" t="s">
        <v>232</v>
      </c>
      <c r="J3019" t="s">
        <v>246</v>
      </c>
      <c r="K3019" t="s">
        <v>404</v>
      </c>
      <c r="L3019" t="n">
        <v>319</v>
      </c>
      <c r="M3019" t="n">
        <v>0</v>
      </c>
      <c r="N3019" t="n">
        <v>0</v>
      </c>
      <c r="S3019" t="s">
        <v>462</v>
      </c>
    </row>
    <row r="3020" spans="1:19">
      <c r="A3020" s="1" t="n">
        <v>40451</v>
      </c>
      <c r="B3020" t="s">
        <v>450</v>
      </c>
      <c r="C3020" t="n">
        <v>10</v>
      </c>
      <c r="D3020" t="s">
        <v>459</v>
      </c>
      <c r="E3020" t="s">
        <v>121</v>
      </c>
      <c r="F3020" t="s">
        <v>229</v>
      </c>
      <c r="G3020" t="s">
        <v>230</v>
      </c>
      <c r="H3020" t="s">
        <v>231</v>
      </c>
      <c r="I3020" t="s">
        <v>232</v>
      </c>
      <c r="J3020" t="s">
        <v>279</v>
      </c>
      <c r="K3020" t="s">
        <v>280</v>
      </c>
      <c r="L3020" t="n">
        <v>1033</v>
      </c>
      <c r="M3020" t="n">
        <v>0.06</v>
      </c>
      <c r="N3020" t="n">
        <v>34</v>
      </c>
      <c r="O3020" t="s">
        <v>379</v>
      </c>
      <c r="P3020" t="s">
        <v>471</v>
      </c>
      <c r="Q3020" t="s">
        <v>237</v>
      </c>
      <c r="R3020" t="s">
        <v>231</v>
      </c>
      <c r="S3020" t="s">
        <v>232</v>
      </c>
    </row>
    <row r="3021" spans="1:19">
      <c r="A3021" s="1" t="n">
        <v>40482</v>
      </c>
      <c r="B3021" t="s">
        <v>376</v>
      </c>
      <c r="C3021" t="n">
        <v>25</v>
      </c>
      <c r="D3021" t="s">
        <v>459</v>
      </c>
      <c r="E3021" t="s">
        <v>121</v>
      </c>
      <c r="F3021" t="s">
        <v>229</v>
      </c>
      <c r="G3021" t="s">
        <v>230</v>
      </c>
      <c r="H3021" t="s">
        <v>231</v>
      </c>
      <c r="I3021" t="s">
        <v>232</v>
      </c>
      <c r="J3021" t="s">
        <v>233</v>
      </c>
      <c r="K3021" t="s">
        <v>234</v>
      </c>
      <c r="L3021" t="n">
        <v>106</v>
      </c>
      <c r="M3021" t="n">
        <v>0.01</v>
      </c>
      <c r="N3021" t="n">
        <v>52.9</v>
      </c>
      <c r="O3021" t="s">
        <v>376</v>
      </c>
      <c r="P3021" t="s">
        <v>231</v>
      </c>
      <c r="Q3021" t="s">
        <v>237</v>
      </c>
      <c r="R3021" t="s">
        <v>231</v>
      </c>
      <c r="S3021" t="s">
        <v>232</v>
      </c>
    </row>
    <row r="3022" spans="1:19">
      <c r="A3022" s="1" t="n">
        <v>40482</v>
      </c>
      <c r="B3022" t="s">
        <v>376</v>
      </c>
      <c r="C3022" t="n">
        <v>26</v>
      </c>
      <c r="D3022" t="s">
        <v>459</v>
      </c>
      <c r="E3022" t="s">
        <v>121</v>
      </c>
      <c r="F3022" t="s">
        <v>229</v>
      </c>
      <c r="G3022" t="s">
        <v>230</v>
      </c>
      <c r="H3022" t="s">
        <v>231</v>
      </c>
      <c r="I3022" t="s">
        <v>232</v>
      </c>
      <c r="J3022" t="s">
        <v>354</v>
      </c>
      <c r="K3022" t="s">
        <v>348</v>
      </c>
      <c r="L3022" t="n">
        <v>258</v>
      </c>
      <c r="M3022" t="n">
        <v>0.05</v>
      </c>
      <c r="N3022" t="n">
        <v>41.7</v>
      </c>
      <c r="O3022" t="s">
        <v>376</v>
      </c>
      <c r="P3022" t="s">
        <v>231</v>
      </c>
      <c r="Q3022" t="s">
        <v>237</v>
      </c>
      <c r="R3022" t="s">
        <v>231</v>
      </c>
      <c r="S3022" t="s">
        <v>232</v>
      </c>
    </row>
    <row r="3023" spans="1:19">
      <c r="A3023" s="1" t="n">
        <v>40482</v>
      </c>
      <c r="B3023" t="s">
        <v>376</v>
      </c>
      <c r="C3023" t="n">
        <v>27</v>
      </c>
      <c r="D3023" t="s">
        <v>459</v>
      </c>
      <c r="E3023" t="s">
        <v>121</v>
      </c>
      <c r="F3023" t="s">
        <v>229</v>
      </c>
      <c r="G3023" t="s">
        <v>230</v>
      </c>
      <c r="H3023" t="s">
        <v>231</v>
      </c>
      <c r="I3023" t="s">
        <v>232</v>
      </c>
      <c r="J3023" t="s">
        <v>233</v>
      </c>
      <c r="K3023" t="s">
        <v>234</v>
      </c>
      <c r="L3023" t="n">
        <v>405</v>
      </c>
      <c r="M3023" t="n">
        <v>0.09</v>
      </c>
      <c r="N3023" t="n">
        <v>33.8</v>
      </c>
      <c r="O3023" t="s">
        <v>376</v>
      </c>
      <c r="P3023" t="s">
        <v>231</v>
      </c>
      <c r="Q3023" t="s">
        <v>237</v>
      </c>
      <c r="R3023" t="s">
        <v>231</v>
      </c>
      <c r="S3023" t="s">
        <v>232</v>
      </c>
    </row>
    <row r="3024" spans="1:19">
      <c r="A3024" s="1" t="n">
        <v>40482</v>
      </c>
      <c r="B3024" t="s">
        <v>376</v>
      </c>
      <c r="C3024" t="n">
        <v>28</v>
      </c>
      <c r="D3024" t="s">
        <v>459</v>
      </c>
      <c r="E3024" t="s">
        <v>121</v>
      </c>
      <c r="F3024" t="s">
        <v>229</v>
      </c>
      <c r="G3024" t="s">
        <v>230</v>
      </c>
      <c r="H3024" t="s">
        <v>231</v>
      </c>
      <c r="I3024" t="s">
        <v>232</v>
      </c>
      <c r="J3024" t="s">
        <v>233</v>
      </c>
      <c r="K3024" t="s">
        <v>234</v>
      </c>
      <c r="L3024" t="n">
        <v>445</v>
      </c>
      <c r="M3024" t="n">
        <v>0.09</v>
      </c>
      <c r="N3024" t="n">
        <v>33.7</v>
      </c>
      <c r="O3024" t="s">
        <v>376</v>
      </c>
      <c r="P3024" t="s">
        <v>231</v>
      </c>
      <c r="Q3024" t="s">
        <v>237</v>
      </c>
      <c r="R3024" t="s">
        <v>231</v>
      </c>
      <c r="S3024" t="s">
        <v>232</v>
      </c>
    </row>
    <row r="3025" spans="1:19">
      <c r="A3025" s="1" t="n">
        <v>40482</v>
      </c>
      <c r="B3025" t="s">
        <v>376</v>
      </c>
      <c r="C3025" t="n">
        <v>29</v>
      </c>
      <c r="D3025" t="s">
        <v>459</v>
      </c>
      <c r="E3025" t="s">
        <v>121</v>
      </c>
      <c r="F3025" t="s">
        <v>229</v>
      </c>
      <c r="G3025" t="s">
        <v>230</v>
      </c>
      <c r="H3025" t="s">
        <v>231</v>
      </c>
      <c r="I3025" t="s">
        <v>232</v>
      </c>
      <c r="J3025" t="s">
        <v>267</v>
      </c>
      <c r="K3025" t="s">
        <v>268</v>
      </c>
      <c r="L3025" t="n">
        <v>241</v>
      </c>
      <c r="M3025" t="n">
        <v>0.28</v>
      </c>
      <c r="N3025" t="n">
        <v>16.2</v>
      </c>
      <c r="O3025" t="s">
        <v>376</v>
      </c>
      <c r="P3025" t="s">
        <v>231</v>
      </c>
      <c r="Q3025" t="s">
        <v>237</v>
      </c>
      <c r="R3025" t="s">
        <v>231</v>
      </c>
      <c r="S3025" t="s">
        <v>232</v>
      </c>
    </row>
    <row r="3026" spans="1:19">
      <c r="A3026" s="1" t="n">
        <v>40482</v>
      </c>
      <c r="B3026" t="s">
        <v>376</v>
      </c>
      <c r="C3026" t="n">
        <v>30</v>
      </c>
      <c r="D3026" t="s">
        <v>459</v>
      </c>
      <c r="E3026" t="s">
        <v>121</v>
      </c>
      <c r="F3026" t="s">
        <v>229</v>
      </c>
      <c r="G3026" t="s">
        <v>230</v>
      </c>
      <c r="H3026" t="s">
        <v>231</v>
      </c>
      <c r="I3026" t="s">
        <v>232</v>
      </c>
      <c r="J3026" t="s">
        <v>318</v>
      </c>
      <c r="K3026" t="s">
        <v>319</v>
      </c>
      <c r="L3026" t="n">
        <v>310</v>
      </c>
      <c r="M3026" t="n">
        <v>0.82</v>
      </c>
      <c r="N3026" t="n">
        <v>35.4</v>
      </c>
      <c r="O3026" t="s">
        <v>376</v>
      </c>
      <c r="P3026" t="s">
        <v>231</v>
      </c>
      <c r="Q3026" t="s">
        <v>237</v>
      </c>
      <c r="R3026" t="s">
        <v>231</v>
      </c>
      <c r="S3026" t="s">
        <v>232</v>
      </c>
    </row>
    <row r="3027" spans="1:19">
      <c r="A3027" s="1" t="n">
        <v>40482</v>
      </c>
      <c r="B3027" t="s">
        <v>376</v>
      </c>
      <c r="C3027" t="n">
        <v>31</v>
      </c>
      <c r="D3027" t="s">
        <v>459</v>
      </c>
      <c r="E3027" t="s">
        <v>121</v>
      </c>
      <c r="F3027" t="s">
        <v>229</v>
      </c>
      <c r="G3027" t="s">
        <v>230</v>
      </c>
      <c r="H3027" t="s">
        <v>231</v>
      </c>
      <c r="I3027" t="s">
        <v>232</v>
      </c>
      <c r="J3027" t="s">
        <v>318</v>
      </c>
      <c r="K3027" t="s">
        <v>319</v>
      </c>
      <c r="L3027" t="n">
        <v>239</v>
      </c>
      <c r="M3027" t="n">
        <v>0.82</v>
      </c>
      <c r="N3027" t="n">
        <v>35</v>
      </c>
      <c r="O3027" t="s">
        <v>376</v>
      </c>
      <c r="P3027" t="s">
        <v>231</v>
      </c>
      <c r="Q3027" t="s">
        <v>237</v>
      </c>
      <c r="R3027" t="s">
        <v>231</v>
      </c>
      <c r="S3027" t="s">
        <v>232</v>
      </c>
    </row>
    <row r="3028" spans="1:19">
      <c r="A3028" s="1" t="n">
        <v>40482</v>
      </c>
      <c r="B3028" t="s">
        <v>380</v>
      </c>
      <c r="C3028" t="n">
        <v>1</v>
      </c>
      <c r="D3028" t="s">
        <v>420</v>
      </c>
      <c r="E3028" t="s">
        <v>465</v>
      </c>
      <c r="F3028" t="s">
        <v>229</v>
      </c>
      <c r="G3028" t="s">
        <v>230</v>
      </c>
      <c r="H3028" t="s">
        <v>231</v>
      </c>
      <c r="I3028" t="s">
        <v>232</v>
      </c>
      <c r="J3028" t="s">
        <v>246</v>
      </c>
      <c r="K3028" t="s">
        <v>404</v>
      </c>
      <c r="L3028" t="n">
        <v>297</v>
      </c>
      <c r="M3028" t="n">
        <v>0</v>
      </c>
      <c r="N3028" t="n">
        <v>0</v>
      </c>
      <c r="S3028" t="s">
        <v>462</v>
      </c>
    </row>
    <row r="3029" spans="1:19">
      <c r="A3029" s="1" t="n">
        <v>40482</v>
      </c>
      <c r="B3029" t="s">
        <v>450</v>
      </c>
      <c r="C3029" t="n">
        <v>7</v>
      </c>
      <c r="D3029" t="s">
        <v>459</v>
      </c>
      <c r="E3029" t="s">
        <v>121</v>
      </c>
      <c r="F3029" t="s">
        <v>229</v>
      </c>
      <c r="G3029" t="s">
        <v>230</v>
      </c>
      <c r="H3029" t="s">
        <v>231</v>
      </c>
      <c r="I3029" t="s">
        <v>232</v>
      </c>
      <c r="J3029" t="s">
        <v>233</v>
      </c>
      <c r="K3029" t="s">
        <v>234</v>
      </c>
      <c r="L3029" t="n">
        <v>570</v>
      </c>
      <c r="M3029" t="n">
        <v>0.02</v>
      </c>
      <c r="N3029" t="n">
        <v>21.1</v>
      </c>
      <c r="O3029" t="s">
        <v>379</v>
      </c>
      <c r="P3029" t="s">
        <v>471</v>
      </c>
      <c r="Q3029" t="s">
        <v>237</v>
      </c>
      <c r="R3029" t="s">
        <v>231</v>
      </c>
      <c r="S3029" t="s">
        <v>232</v>
      </c>
    </row>
    <row r="3030" spans="1:19">
      <c r="A3030" s="1" t="n">
        <v>40482</v>
      </c>
      <c r="B3030" t="s">
        <v>450</v>
      </c>
      <c r="C3030" t="n">
        <v>9</v>
      </c>
      <c r="D3030" t="s">
        <v>459</v>
      </c>
      <c r="E3030" t="s">
        <v>121</v>
      </c>
      <c r="F3030" t="s">
        <v>229</v>
      </c>
      <c r="G3030" t="s">
        <v>230</v>
      </c>
      <c r="H3030" t="s">
        <v>231</v>
      </c>
      <c r="I3030" t="s">
        <v>232</v>
      </c>
      <c r="J3030" t="s">
        <v>385</v>
      </c>
      <c r="K3030" t="s">
        <v>338</v>
      </c>
      <c r="L3030" t="n">
        <v>1242</v>
      </c>
      <c r="M3030" t="n">
        <v>0.6</v>
      </c>
      <c r="N3030" t="n">
        <v>34</v>
      </c>
      <c r="O3030" t="s">
        <v>379</v>
      </c>
      <c r="P3030" t="s">
        <v>471</v>
      </c>
      <c r="Q3030" t="s">
        <v>237</v>
      </c>
      <c r="R3030" t="s">
        <v>231</v>
      </c>
      <c r="S3030" t="s">
        <v>232</v>
      </c>
    </row>
    <row r="3031" spans="1:19">
      <c r="A3031" s="1" t="n">
        <v>40482</v>
      </c>
      <c r="B3031" t="s">
        <v>450</v>
      </c>
      <c r="C3031" t="n">
        <v>12</v>
      </c>
      <c r="D3031" t="s">
        <v>459</v>
      </c>
      <c r="E3031" t="s">
        <v>121</v>
      </c>
      <c r="F3031" t="s">
        <v>229</v>
      </c>
      <c r="G3031" t="s">
        <v>230</v>
      </c>
      <c r="H3031" t="s">
        <v>231</v>
      </c>
      <c r="I3031" t="s">
        <v>232</v>
      </c>
      <c r="J3031" t="s">
        <v>385</v>
      </c>
      <c r="K3031" t="s">
        <v>338</v>
      </c>
      <c r="L3031" t="n">
        <v>715</v>
      </c>
      <c r="M3031" t="n">
        <v>0.23</v>
      </c>
      <c r="N3031" t="n">
        <v>37.9</v>
      </c>
      <c r="O3031" t="s">
        <v>379</v>
      </c>
      <c r="P3031" t="s">
        <v>471</v>
      </c>
      <c r="Q3031" t="s">
        <v>237</v>
      </c>
      <c r="R3031" t="s">
        <v>231</v>
      </c>
      <c r="S3031" t="s">
        <v>232</v>
      </c>
    </row>
    <row r="3032" spans="1:19">
      <c r="A3032" s="1" t="n">
        <v>40512</v>
      </c>
      <c r="B3032" t="s">
        <v>376</v>
      </c>
      <c r="C3032" t="n">
        <v>21</v>
      </c>
      <c r="D3032" t="s">
        <v>459</v>
      </c>
      <c r="E3032" t="s">
        <v>121</v>
      </c>
      <c r="F3032" t="s">
        <v>229</v>
      </c>
      <c r="G3032" t="s">
        <v>230</v>
      </c>
      <c r="H3032" t="s">
        <v>231</v>
      </c>
      <c r="I3032" t="s">
        <v>232</v>
      </c>
      <c r="J3032" t="s">
        <v>354</v>
      </c>
      <c r="K3032" t="s">
        <v>348</v>
      </c>
      <c r="L3032" t="n">
        <v>259</v>
      </c>
      <c r="M3032" t="n">
        <v>0.05</v>
      </c>
      <c r="N3032" t="n">
        <v>41.5</v>
      </c>
      <c r="O3032" t="s">
        <v>376</v>
      </c>
      <c r="P3032" t="s">
        <v>231</v>
      </c>
      <c r="Q3032" t="s">
        <v>237</v>
      </c>
      <c r="R3032" t="s">
        <v>231</v>
      </c>
      <c r="S3032" t="s">
        <v>232</v>
      </c>
    </row>
    <row r="3033" spans="1:19">
      <c r="A3033" s="1" t="n">
        <v>40512</v>
      </c>
      <c r="B3033" t="s">
        <v>376</v>
      </c>
      <c r="C3033" t="n">
        <v>22</v>
      </c>
      <c r="D3033" t="s">
        <v>459</v>
      </c>
      <c r="E3033" t="s">
        <v>121</v>
      </c>
      <c r="F3033" t="s">
        <v>229</v>
      </c>
      <c r="G3033" t="s">
        <v>230</v>
      </c>
      <c r="H3033" t="s">
        <v>231</v>
      </c>
      <c r="I3033" t="s">
        <v>232</v>
      </c>
      <c r="J3033" t="s">
        <v>233</v>
      </c>
      <c r="K3033" t="s">
        <v>234</v>
      </c>
      <c r="L3033" t="n">
        <v>672</v>
      </c>
      <c r="M3033" t="n">
        <v>0.09</v>
      </c>
      <c r="N3033" t="n">
        <v>33.7</v>
      </c>
      <c r="O3033" t="s">
        <v>376</v>
      </c>
      <c r="P3033" t="s">
        <v>231</v>
      </c>
      <c r="Q3033" t="s">
        <v>237</v>
      </c>
      <c r="R3033" t="s">
        <v>231</v>
      </c>
      <c r="S3033" t="s">
        <v>232</v>
      </c>
    </row>
    <row r="3034" spans="1:19">
      <c r="A3034" s="1" t="n">
        <v>40512</v>
      </c>
      <c r="B3034" t="s">
        <v>376</v>
      </c>
      <c r="C3034" t="n">
        <v>23</v>
      </c>
      <c r="D3034" t="s">
        <v>459</v>
      </c>
      <c r="E3034" t="s">
        <v>121</v>
      </c>
      <c r="F3034" t="s">
        <v>229</v>
      </c>
      <c r="G3034" t="s">
        <v>230</v>
      </c>
      <c r="H3034" t="s">
        <v>231</v>
      </c>
      <c r="I3034" t="s">
        <v>232</v>
      </c>
      <c r="J3034" t="s">
        <v>233</v>
      </c>
      <c r="K3034" t="s">
        <v>234</v>
      </c>
      <c r="L3034" t="n">
        <v>380</v>
      </c>
      <c r="M3034" t="n">
        <v>0.09</v>
      </c>
      <c r="N3034" t="n">
        <v>33.9</v>
      </c>
      <c r="O3034" t="s">
        <v>376</v>
      </c>
      <c r="P3034" t="s">
        <v>231</v>
      </c>
      <c r="Q3034" t="s">
        <v>237</v>
      </c>
      <c r="R3034" t="s">
        <v>231</v>
      </c>
      <c r="S3034" t="s">
        <v>232</v>
      </c>
    </row>
    <row r="3035" spans="1:19">
      <c r="A3035" s="1" t="n">
        <v>40512</v>
      </c>
      <c r="B3035" t="s">
        <v>380</v>
      </c>
      <c r="C3035" t="n">
        <v>1</v>
      </c>
      <c r="D3035" t="s">
        <v>420</v>
      </c>
      <c r="E3035" t="s">
        <v>465</v>
      </c>
      <c r="F3035" t="s">
        <v>229</v>
      </c>
      <c r="G3035" t="s">
        <v>230</v>
      </c>
      <c r="H3035" t="s">
        <v>231</v>
      </c>
      <c r="I3035" t="s">
        <v>232</v>
      </c>
      <c r="J3035" t="s">
        <v>246</v>
      </c>
      <c r="K3035" t="s">
        <v>404</v>
      </c>
      <c r="L3035" t="n">
        <v>294</v>
      </c>
      <c r="M3035" t="n">
        <v>0</v>
      </c>
      <c r="N3035" t="n">
        <v>0</v>
      </c>
      <c r="S3035" t="s">
        <v>462</v>
      </c>
    </row>
    <row r="3036" spans="1:19">
      <c r="A3036" s="1" t="n">
        <v>40512</v>
      </c>
      <c r="B3036" t="s">
        <v>380</v>
      </c>
      <c r="C3036" t="n">
        <v>2</v>
      </c>
      <c r="D3036" t="s">
        <v>420</v>
      </c>
      <c r="E3036" t="s">
        <v>465</v>
      </c>
      <c r="F3036" t="s">
        <v>229</v>
      </c>
      <c r="G3036" t="s">
        <v>230</v>
      </c>
      <c r="H3036" t="s">
        <v>231</v>
      </c>
      <c r="I3036" t="s">
        <v>232</v>
      </c>
      <c r="J3036" t="s">
        <v>246</v>
      </c>
      <c r="K3036" t="s">
        <v>404</v>
      </c>
      <c r="L3036" t="n">
        <v>300</v>
      </c>
      <c r="M3036" t="n">
        <v>0</v>
      </c>
      <c r="N3036" t="n">
        <v>0</v>
      </c>
      <c r="S3036" t="s">
        <v>462</v>
      </c>
    </row>
    <row r="3037" spans="1:19">
      <c r="A3037" s="1" t="n">
        <v>40512</v>
      </c>
      <c r="B3037" t="s">
        <v>450</v>
      </c>
      <c r="C3037" t="n">
        <v>9</v>
      </c>
      <c r="D3037" t="s">
        <v>459</v>
      </c>
      <c r="E3037" t="s">
        <v>121</v>
      </c>
      <c r="F3037" t="s">
        <v>229</v>
      </c>
      <c r="G3037" t="s">
        <v>230</v>
      </c>
      <c r="H3037" t="s">
        <v>231</v>
      </c>
      <c r="I3037" t="s">
        <v>232</v>
      </c>
      <c r="J3037" t="s">
        <v>233</v>
      </c>
      <c r="K3037" t="s">
        <v>234</v>
      </c>
      <c r="L3037" t="n">
        <v>601</v>
      </c>
      <c r="M3037" t="n">
        <v>0.02</v>
      </c>
      <c r="N3037" t="n">
        <v>21.1</v>
      </c>
      <c r="O3037" t="s">
        <v>379</v>
      </c>
      <c r="P3037" t="s">
        <v>471</v>
      </c>
      <c r="Q3037" t="s">
        <v>237</v>
      </c>
      <c r="R3037" t="s">
        <v>231</v>
      </c>
      <c r="S3037" t="s">
        <v>232</v>
      </c>
    </row>
    <row r="3038" spans="1:19">
      <c r="A3038" s="1" t="n">
        <v>40512</v>
      </c>
      <c r="B3038" t="s">
        <v>450</v>
      </c>
      <c r="C3038" t="n">
        <v>12</v>
      </c>
      <c r="D3038" t="s">
        <v>459</v>
      </c>
      <c r="E3038" t="s">
        <v>121</v>
      </c>
      <c r="F3038" t="s">
        <v>229</v>
      </c>
      <c r="G3038" t="s">
        <v>230</v>
      </c>
      <c r="H3038" t="s">
        <v>231</v>
      </c>
      <c r="I3038" t="s">
        <v>232</v>
      </c>
      <c r="J3038" t="s">
        <v>279</v>
      </c>
      <c r="K3038" t="s">
        <v>280</v>
      </c>
      <c r="L3038" t="n">
        <v>1014</v>
      </c>
      <c r="M3038" t="n">
        <v>0.06</v>
      </c>
      <c r="N3038" t="n">
        <v>34</v>
      </c>
      <c r="O3038" t="s">
        <v>379</v>
      </c>
      <c r="P3038" t="s">
        <v>471</v>
      </c>
      <c r="Q3038" t="s">
        <v>237</v>
      </c>
      <c r="R3038" t="s">
        <v>231</v>
      </c>
      <c r="S3038" t="s">
        <v>232</v>
      </c>
    </row>
    <row r="3039" spans="1:19">
      <c r="A3039" s="1" t="n">
        <v>40512</v>
      </c>
      <c r="B3039" t="s">
        <v>450</v>
      </c>
      <c r="C3039" t="n">
        <v>13</v>
      </c>
      <c r="D3039" t="s">
        <v>459</v>
      </c>
      <c r="E3039" t="s">
        <v>121</v>
      </c>
      <c r="F3039" t="s">
        <v>229</v>
      </c>
      <c r="G3039" t="s">
        <v>230</v>
      </c>
      <c r="H3039" t="s">
        <v>231</v>
      </c>
      <c r="I3039" t="s">
        <v>232</v>
      </c>
      <c r="J3039" t="s">
        <v>385</v>
      </c>
      <c r="K3039" t="s">
        <v>338</v>
      </c>
      <c r="L3039" t="n">
        <v>708</v>
      </c>
      <c r="M3039" t="n">
        <v>0.23</v>
      </c>
      <c r="N3039" t="n">
        <v>37.9</v>
      </c>
      <c r="O3039" t="s">
        <v>379</v>
      </c>
      <c r="P3039" t="s">
        <v>471</v>
      </c>
      <c r="Q3039" t="s">
        <v>237</v>
      </c>
      <c r="R3039" t="s">
        <v>231</v>
      </c>
      <c r="S3039" t="s">
        <v>232</v>
      </c>
    </row>
    <row r="3040" spans="1:19">
      <c r="A3040" s="1" t="n">
        <v>40543</v>
      </c>
      <c r="B3040" t="s">
        <v>376</v>
      </c>
      <c r="C3040" t="n">
        <v>20</v>
      </c>
      <c r="D3040" t="s">
        <v>459</v>
      </c>
      <c r="E3040" t="s">
        <v>121</v>
      </c>
      <c r="F3040" t="s">
        <v>229</v>
      </c>
      <c r="G3040" t="s">
        <v>230</v>
      </c>
      <c r="H3040" t="s">
        <v>231</v>
      </c>
      <c r="I3040" t="s">
        <v>232</v>
      </c>
      <c r="J3040" t="s">
        <v>318</v>
      </c>
      <c r="K3040" t="s">
        <v>319</v>
      </c>
      <c r="L3040" t="n">
        <v>248</v>
      </c>
      <c r="M3040" t="n">
        <v>0.08</v>
      </c>
      <c r="N3040" t="n">
        <v>35</v>
      </c>
      <c r="O3040" t="s">
        <v>376</v>
      </c>
      <c r="P3040" t="s">
        <v>231</v>
      </c>
      <c r="Q3040" t="s">
        <v>237</v>
      </c>
      <c r="R3040" t="s">
        <v>231</v>
      </c>
      <c r="S3040" t="s">
        <v>232</v>
      </c>
    </row>
    <row r="3041" spans="1:19">
      <c r="A3041" s="1" t="n">
        <v>40543</v>
      </c>
      <c r="B3041" t="s">
        <v>376</v>
      </c>
      <c r="C3041" t="n">
        <v>21</v>
      </c>
      <c r="D3041" t="s">
        <v>459</v>
      </c>
      <c r="E3041" t="s">
        <v>121</v>
      </c>
      <c r="F3041" t="s">
        <v>229</v>
      </c>
      <c r="G3041" t="s">
        <v>230</v>
      </c>
      <c r="H3041" t="s">
        <v>231</v>
      </c>
      <c r="I3041" t="s">
        <v>232</v>
      </c>
      <c r="J3041" t="s">
        <v>233</v>
      </c>
      <c r="K3041" t="s">
        <v>234</v>
      </c>
      <c r="L3041" t="n">
        <v>187</v>
      </c>
      <c r="M3041" t="n">
        <v>0.09</v>
      </c>
      <c r="N3041" t="n">
        <v>33.7</v>
      </c>
      <c r="O3041" t="s">
        <v>376</v>
      </c>
      <c r="P3041" t="s">
        <v>231</v>
      </c>
      <c r="Q3041" t="s">
        <v>237</v>
      </c>
      <c r="R3041" t="s">
        <v>231</v>
      </c>
      <c r="S3041" t="s">
        <v>232</v>
      </c>
    </row>
    <row r="3042" spans="1:19">
      <c r="A3042" s="1" t="n">
        <v>40543</v>
      </c>
      <c r="B3042" t="s">
        <v>376</v>
      </c>
      <c r="C3042" t="n">
        <v>22</v>
      </c>
      <c r="D3042" t="s">
        <v>459</v>
      </c>
      <c r="E3042" t="s">
        <v>121</v>
      </c>
      <c r="F3042" t="s">
        <v>229</v>
      </c>
      <c r="G3042" t="s">
        <v>230</v>
      </c>
      <c r="H3042" t="s">
        <v>231</v>
      </c>
      <c r="I3042" t="s">
        <v>232</v>
      </c>
      <c r="J3042" t="s">
        <v>233</v>
      </c>
      <c r="K3042" t="s">
        <v>234</v>
      </c>
      <c r="L3042" t="n">
        <v>457</v>
      </c>
      <c r="M3042" t="n">
        <v>0.09</v>
      </c>
      <c r="N3042" t="n">
        <v>33.8</v>
      </c>
      <c r="O3042" t="s">
        <v>376</v>
      </c>
      <c r="P3042" t="s">
        <v>231</v>
      </c>
      <c r="Q3042" t="s">
        <v>237</v>
      </c>
      <c r="R3042" t="s">
        <v>231</v>
      </c>
      <c r="S3042" t="s">
        <v>232</v>
      </c>
    </row>
    <row r="3043" spans="1:19">
      <c r="A3043" s="1" t="n">
        <v>40543</v>
      </c>
      <c r="B3043" t="s">
        <v>376</v>
      </c>
      <c r="C3043" t="n">
        <v>23</v>
      </c>
      <c r="D3043" t="s">
        <v>459</v>
      </c>
      <c r="E3043" t="s">
        <v>121</v>
      </c>
      <c r="F3043" t="s">
        <v>229</v>
      </c>
      <c r="G3043" t="s">
        <v>230</v>
      </c>
      <c r="H3043" t="s">
        <v>231</v>
      </c>
      <c r="I3043" t="s">
        <v>232</v>
      </c>
      <c r="J3043" t="s">
        <v>267</v>
      </c>
      <c r="K3043" t="s">
        <v>268</v>
      </c>
      <c r="L3043" t="n">
        <v>241</v>
      </c>
      <c r="M3043" t="n">
        <v>0.28</v>
      </c>
      <c r="N3043" t="n">
        <v>16.2</v>
      </c>
      <c r="O3043" t="s">
        <v>376</v>
      </c>
      <c r="P3043" t="s">
        <v>231</v>
      </c>
      <c r="Q3043" t="s">
        <v>237</v>
      </c>
      <c r="R3043" t="s">
        <v>231</v>
      </c>
      <c r="S3043" t="s">
        <v>232</v>
      </c>
    </row>
    <row r="3044" spans="1:19">
      <c r="A3044" s="1" t="n">
        <v>40543</v>
      </c>
      <c r="B3044" t="s">
        <v>376</v>
      </c>
      <c r="C3044" t="n">
        <v>24</v>
      </c>
      <c r="D3044" t="s">
        <v>459</v>
      </c>
      <c r="E3044" t="s">
        <v>121</v>
      </c>
      <c r="F3044" t="s">
        <v>229</v>
      </c>
      <c r="G3044" t="s">
        <v>230</v>
      </c>
      <c r="H3044" t="s">
        <v>231</v>
      </c>
      <c r="I3044" t="s">
        <v>232</v>
      </c>
      <c r="J3044" t="s">
        <v>354</v>
      </c>
      <c r="K3044" t="s">
        <v>348</v>
      </c>
      <c r="L3044" t="n">
        <v>214</v>
      </c>
      <c r="M3044" t="n">
        <v>0.05</v>
      </c>
      <c r="N3044" t="n">
        <v>42.1</v>
      </c>
      <c r="O3044" t="s">
        <v>376</v>
      </c>
      <c r="P3044" t="s">
        <v>231</v>
      </c>
      <c r="Q3044" t="s">
        <v>237</v>
      </c>
      <c r="R3044" t="s">
        <v>231</v>
      </c>
      <c r="S3044" t="s">
        <v>232</v>
      </c>
    </row>
    <row r="3045" spans="1:19">
      <c r="A3045" s="1" t="n">
        <v>40543</v>
      </c>
      <c r="B3045" t="s">
        <v>457</v>
      </c>
      <c r="C3045" t="n">
        <v>1</v>
      </c>
      <c r="D3045" t="s">
        <v>466</v>
      </c>
      <c r="E3045" t="s">
        <v>467</v>
      </c>
      <c r="F3045" t="s">
        <v>307</v>
      </c>
      <c r="G3045" t="s">
        <v>308</v>
      </c>
      <c r="H3045" t="s">
        <v>231</v>
      </c>
      <c r="I3045" t="s">
        <v>232</v>
      </c>
      <c r="J3045" t="s">
        <v>469</v>
      </c>
      <c r="K3045" t="s">
        <v>470</v>
      </c>
      <c r="L3045" t="n">
        <v>20</v>
      </c>
      <c r="M3045" t="n">
        <v>0</v>
      </c>
      <c r="N3045" t="n">
        <v>0</v>
      </c>
      <c r="S3045" t="s">
        <v>462</v>
      </c>
    </row>
    <row r="3046" spans="1:19">
      <c r="A3046" s="1" t="n">
        <v>40543</v>
      </c>
      <c r="B3046" t="s">
        <v>457</v>
      </c>
      <c r="C3046" t="n">
        <v>2</v>
      </c>
      <c r="D3046" t="s">
        <v>466</v>
      </c>
      <c r="E3046" t="s">
        <v>467</v>
      </c>
      <c r="F3046" t="s">
        <v>411</v>
      </c>
      <c r="G3046" t="s">
        <v>412</v>
      </c>
      <c r="H3046" t="s">
        <v>231</v>
      </c>
      <c r="I3046" t="s">
        <v>232</v>
      </c>
      <c r="J3046" t="s">
        <v>469</v>
      </c>
      <c r="K3046" t="s">
        <v>470</v>
      </c>
      <c r="L3046" t="n">
        <v>14</v>
      </c>
      <c r="M3046" t="n">
        <v>0</v>
      </c>
      <c r="N3046" t="n">
        <v>0</v>
      </c>
      <c r="S3046" t="s">
        <v>462</v>
      </c>
    </row>
    <row r="3047" spans="1:19">
      <c r="A3047" s="1" t="n">
        <v>40543</v>
      </c>
      <c r="B3047" t="s">
        <v>457</v>
      </c>
      <c r="C3047" t="n">
        <v>3</v>
      </c>
      <c r="D3047" t="s">
        <v>466</v>
      </c>
      <c r="E3047" t="s">
        <v>467</v>
      </c>
      <c r="F3047" t="s">
        <v>413</v>
      </c>
      <c r="G3047" t="s">
        <v>414</v>
      </c>
      <c r="H3047" t="s">
        <v>231</v>
      </c>
      <c r="I3047" t="s">
        <v>232</v>
      </c>
      <c r="J3047" t="s">
        <v>469</v>
      </c>
      <c r="K3047" t="s">
        <v>470</v>
      </c>
      <c r="L3047" t="n">
        <v>11</v>
      </c>
      <c r="M3047" t="n">
        <v>0</v>
      </c>
      <c r="N3047" t="n">
        <v>0</v>
      </c>
      <c r="S3047" t="s">
        <v>462</v>
      </c>
    </row>
    <row r="3048" spans="1:19">
      <c r="A3048" s="1" t="n">
        <v>40543</v>
      </c>
      <c r="B3048" t="s">
        <v>450</v>
      </c>
      <c r="C3048" t="n">
        <v>8</v>
      </c>
      <c r="D3048" t="s">
        <v>459</v>
      </c>
      <c r="E3048" t="s">
        <v>121</v>
      </c>
      <c r="F3048" t="s">
        <v>229</v>
      </c>
      <c r="G3048" t="s">
        <v>230</v>
      </c>
      <c r="H3048" t="s">
        <v>231</v>
      </c>
      <c r="I3048" t="s">
        <v>232</v>
      </c>
      <c r="J3048" t="s">
        <v>385</v>
      </c>
      <c r="K3048" t="s">
        <v>338</v>
      </c>
      <c r="L3048" t="n">
        <v>749</v>
      </c>
      <c r="M3048" t="n">
        <v>0.6</v>
      </c>
      <c r="N3048" t="n">
        <v>34</v>
      </c>
      <c r="O3048" t="s">
        <v>379</v>
      </c>
      <c r="P3048" t="s">
        <v>471</v>
      </c>
      <c r="Q3048" t="s">
        <v>237</v>
      </c>
      <c r="R3048" t="s">
        <v>231</v>
      </c>
      <c r="S3048" t="s">
        <v>232</v>
      </c>
    </row>
    <row r="3049" spans="1:19">
      <c r="A3049" s="1" t="n">
        <v>40543</v>
      </c>
      <c r="B3049" t="s">
        <v>450</v>
      </c>
      <c r="C3049" t="n">
        <v>11</v>
      </c>
      <c r="D3049" t="s">
        <v>459</v>
      </c>
      <c r="E3049" t="s">
        <v>121</v>
      </c>
      <c r="F3049" t="s">
        <v>229</v>
      </c>
      <c r="G3049" t="s">
        <v>230</v>
      </c>
      <c r="H3049" t="s">
        <v>231</v>
      </c>
      <c r="I3049" t="s">
        <v>232</v>
      </c>
      <c r="J3049" t="s">
        <v>279</v>
      </c>
      <c r="K3049" t="s">
        <v>280</v>
      </c>
      <c r="L3049" t="n">
        <v>1040</v>
      </c>
      <c r="M3049" t="n">
        <v>0.06</v>
      </c>
      <c r="N3049" t="n">
        <v>34</v>
      </c>
      <c r="O3049" t="s">
        <v>379</v>
      </c>
      <c r="P3049" t="s">
        <v>471</v>
      </c>
      <c r="Q3049" t="s">
        <v>237</v>
      </c>
      <c r="R3049" t="s">
        <v>231</v>
      </c>
      <c r="S3049" t="s">
        <v>232</v>
      </c>
    </row>
    <row r="3050" spans="1:19">
      <c r="A3050" s="1" t="n">
        <v>40543</v>
      </c>
      <c r="B3050" t="s">
        <v>450</v>
      </c>
      <c r="C3050" t="n">
        <v>12</v>
      </c>
      <c r="D3050" t="s">
        <v>459</v>
      </c>
      <c r="E3050" t="s">
        <v>121</v>
      </c>
      <c r="F3050" t="s">
        <v>229</v>
      </c>
      <c r="G3050" t="s">
        <v>230</v>
      </c>
      <c r="H3050" t="s">
        <v>231</v>
      </c>
      <c r="I3050" t="s">
        <v>232</v>
      </c>
      <c r="J3050" t="s">
        <v>385</v>
      </c>
      <c r="K3050" t="s">
        <v>338</v>
      </c>
      <c r="L3050" t="n">
        <v>706</v>
      </c>
      <c r="M3050" t="n">
        <v>0.23</v>
      </c>
      <c r="N3050" t="n">
        <v>37.9</v>
      </c>
      <c r="O3050" t="s">
        <v>379</v>
      </c>
      <c r="P3050" t="s">
        <v>471</v>
      </c>
      <c r="Q3050" t="s">
        <v>237</v>
      </c>
      <c r="R3050" t="s">
        <v>231</v>
      </c>
      <c r="S3050" t="s">
        <v>232</v>
      </c>
    </row>
    <row r="3051" spans="1:19">
      <c r="A3051" s="1" t="n">
        <v>40574</v>
      </c>
      <c r="B3051" t="s">
        <v>376</v>
      </c>
      <c r="C3051" t="n">
        <v>20</v>
      </c>
      <c r="D3051" t="s">
        <v>459</v>
      </c>
      <c r="E3051" t="s">
        <v>121</v>
      </c>
      <c r="F3051" t="s">
        <v>229</v>
      </c>
      <c r="G3051" t="s">
        <v>230</v>
      </c>
      <c r="H3051" t="s">
        <v>231</v>
      </c>
      <c r="I3051" t="s">
        <v>232</v>
      </c>
      <c r="J3051" t="s">
        <v>318</v>
      </c>
      <c r="K3051" t="s">
        <v>319</v>
      </c>
      <c r="L3051" t="n">
        <v>285</v>
      </c>
      <c r="M3051" t="n">
        <v>0.08</v>
      </c>
      <c r="N3051" t="n">
        <v>35.7</v>
      </c>
      <c r="O3051" t="s">
        <v>376</v>
      </c>
      <c r="P3051" t="s">
        <v>231</v>
      </c>
      <c r="Q3051" t="s">
        <v>237</v>
      </c>
      <c r="R3051" t="s">
        <v>231</v>
      </c>
      <c r="S3051" t="s">
        <v>232</v>
      </c>
    </row>
    <row r="3052" spans="1:19">
      <c r="A3052" s="1" t="n">
        <v>40574</v>
      </c>
      <c r="B3052" t="s">
        <v>376</v>
      </c>
      <c r="C3052" t="n">
        <v>21</v>
      </c>
      <c r="D3052" t="s">
        <v>459</v>
      </c>
      <c r="E3052" t="s">
        <v>121</v>
      </c>
      <c r="F3052" t="s">
        <v>229</v>
      </c>
      <c r="G3052" t="s">
        <v>230</v>
      </c>
      <c r="H3052" t="s">
        <v>231</v>
      </c>
      <c r="I3052" t="s">
        <v>232</v>
      </c>
      <c r="J3052" t="s">
        <v>354</v>
      </c>
      <c r="K3052" t="s">
        <v>348</v>
      </c>
      <c r="L3052" t="n">
        <v>285</v>
      </c>
      <c r="M3052" t="n">
        <v>0.05</v>
      </c>
      <c r="N3052" t="n">
        <v>42.2</v>
      </c>
      <c r="O3052" t="s">
        <v>376</v>
      </c>
      <c r="P3052" t="s">
        <v>231</v>
      </c>
      <c r="Q3052" t="s">
        <v>237</v>
      </c>
      <c r="R3052" t="s">
        <v>231</v>
      </c>
      <c r="S3052" t="s">
        <v>232</v>
      </c>
    </row>
    <row r="3053" spans="1:19">
      <c r="A3053" s="1" t="n">
        <v>40574</v>
      </c>
      <c r="B3053" t="s">
        <v>376</v>
      </c>
      <c r="C3053" t="n">
        <v>22</v>
      </c>
      <c r="D3053" t="s">
        <v>459</v>
      </c>
      <c r="E3053" t="s">
        <v>121</v>
      </c>
      <c r="F3053" t="s">
        <v>229</v>
      </c>
      <c r="G3053" t="s">
        <v>230</v>
      </c>
      <c r="H3053" t="s">
        <v>231</v>
      </c>
      <c r="I3053" t="s">
        <v>232</v>
      </c>
      <c r="J3053" t="s">
        <v>233</v>
      </c>
      <c r="K3053" t="s">
        <v>234</v>
      </c>
      <c r="L3053" t="n">
        <v>683</v>
      </c>
      <c r="M3053" t="n">
        <v>0.09</v>
      </c>
      <c r="N3053" t="n">
        <v>33.6</v>
      </c>
      <c r="O3053" t="s">
        <v>376</v>
      </c>
      <c r="P3053" t="s">
        <v>231</v>
      </c>
      <c r="Q3053" t="s">
        <v>237</v>
      </c>
      <c r="R3053" t="s">
        <v>231</v>
      </c>
      <c r="S3053" t="s">
        <v>232</v>
      </c>
    </row>
    <row r="3054" spans="1:19">
      <c r="A3054" s="1" t="n">
        <v>40574</v>
      </c>
      <c r="B3054" t="s">
        <v>376</v>
      </c>
      <c r="C3054" t="n">
        <v>23</v>
      </c>
      <c r="D3054" t="s">
        <v>459</v>
      </c>
      <c r="E3054" t="s">
        <v>121</v>
      </c>
      <c r="F3054" t="s">
        <v>229</v>
      </c>
      <c r="G3054" t="s">
        <v>230</v>
      </c>
      <c r="H3054" t="s">
        <v>231</v>
      </c>
      <c r="I3054" t="s">
        <v>232</v>
      </c>
      <c r="J3054" t="s">
        <v>233</v>
      </c>
      <c r="K3054" t="s">
        <v>234</v>
      </c>
      <c r="L3054" t="n">
        <v>352</v>
      </c>
      <c r="M3054" t="n">
        <v>0.09</v>
      </c>
      <c r="N3054" t="n">
        <v>34</v>
      </c>
      <c r="O3054" t="s">
        <v>376</v>
      </c>
      <c r="P3054" t="s">
        <v>231</v>
      </c>
      <c r="Q3054" t="s">
        <v>237</v>
      </c>
      <c r="R3054" t="s">
        <v>231</v>
      </c>
      <c r="S3054" t="s">
        <v>232</v>
      </c>
    </row>
    <row r="3055" spans="1:19">
      <c r="A3055" s="1" t="n">
        <v>40574</v>
      </c>
      <c r="B3055" t="s">
        <v>376</v>
      </c>
      <c r="C3055" t="n">
        <v>24</v>
      </c>
      <c r="D3055" t="s">
        <v>459</v>
      </c>
      <c r="E3055" t="s">
        <v>121</v>
      </c>
      <c r="F3055" t="s">
        <v>229</v>
      </c>
      <c r="G3055" t="s">
        <v>230</v>
      </c>
      <c r="H3055" t="s">
        <v>231</v>
      </c>
      <c r="I3055" t="s">
        <v>232</v>
      </c>
      <c r="J3055" t="s">
        <v>233</v>
      </c>
      <c r="K3055" t="s">
        <v>234</v>
      </c>
      <c r="L3055" t="n">
        <v>347</v>
      </c>
      <c r="M3055" t="n">
        <v>0.09</v>
      </c>
      <c r="N3055" t="n">
        <v>34</v>
      </c>
      <c r="O3055" t="s">
        <v>376</v>
      </c>
      <c r="P3055" t="s">
        <v>231</v>
      </c>
      <c r="Q3055" t="s">
        <v>237</v>
      </c>
      <c r="R3055" t="s">
        <v>231</v>
      </c>
      <c r="S3055" t="s">
        <v>232</v>
      </c>
    </row>
    <row r="3056" spans="1:19">
      <c r="A3056" s="1" t="n">
        <v>40574</v>
      </c>
      <c r="B3056" t="s">
        <v>457</v>
      </c>
      <c r="C3056" t="n">
        <v>1</v>
      </c>
      <c r="D3056" t="s">
        <v>466</v>
      </c>
      <c r="E3056" t="s">
        <v>467</v>
      </c>
      <c r="F3056" t="s">
        <v>307</v>
      </c>
      <c r="G3056" t="s">
        <v>308</v>
      </c>
      <c r="H3056" t="s">
        <v>231</v>
      </c>
      <c r="I3056" t="s">
        <v>232</v>
      </c>
      <c r="J3056" t="s">
        <v>246</v>
      </c>
      <c r="K3056" t="s">
        <v>404</v>
      </c>
      <c r="L3056" t="n">
        <v>20</v>
      </c>
      <c r="M3056" t="n">
        <v>0</v>
      </c>
      <c r="N3056" t="n">
        <v>0</v>
      </c>
      <c r="S3056" t="s">
        <v>462</v>
      </c>
    </row>
    <row r="3057" spans="1:19">
      <c r="A3057" s="1" t="n">
        <v>40574</v>
      </c>
      <c r="B3057" t="s">
        <v>457</v>
      </c>
      <c r="C3057" t="n">
        <v>2</v>
      </c>
      <c r="D3057" t="s">
        <v>466</v>
      </c>
      <c r="E3057" t="s">
        <v>467</v>
      </c>
      <c r="F3057" t="s">
        <v>411</v>
      </c>
      <c r="G3057" t="s">
        <v>412</v>
      </c>
      <c r="H3057" t="s">
        <v>231</v>
      </c>
      <c r="I3057" t="s">
        <v>232</v>
      </c>
      <c r="J3057" t="s">
        <v>246</v>
      </c>
      <c r="K3057" t="s">
        <v>404</v>
      </c>
      <c r="L3057" t="n">
        <v>13</v>
      </c>
      <c r="M3057" t="n">
        <v>0</v>
      </c>
      <c r="N3057" t="n">
        <v>0</v>
      </c>
      <c r="S3057" t="s">
        <v>462</v>
      </c>
    </row>
    <row r="3058" spans="1:19">
      <c r="A3058" s="1" t="n">
        <v>40574</v>
      </c>
      <c r="B3058" t="s">
        <v>457</v>
      </c>
      <c r="C3058" t="n">
        <v>3</v>
      </c>
      <c r="D3058" t="s">
        <v>466</v>
      </c>
      <c r="E3058" t="s">
        <v>467</v>
      </c>
      <c r="F3058" t="s">
        <v>413</v>
      </c>
      <c r="G3058" t="s">
        <v>414</v>
      </c>
      <c r="H3058" t="s">
        <v>231</v>
      </c>
      <c r="I3058" t="s">
        <v>232</v>
      </c>
      <c r="J3058" t="s">
        <v>246</v>
      </c>
      <c r="K3058" t="s">
        <v>404</v>
      </c>
      <c r="L3058" t="n">
        <v>10</v>
      </c>
      <c r="M3058" t="n">
        <v>0</v>
      </c>
      <c r="N3058" t="n">
        <v>0</v>
      </c>
      <c r="S3058" t="s">
        <v>462</v>
      </c>
    </row>
    <row r="3059" spans="1:19">
      <c r="A3059" s="1" t="n">
        <v>40574</v>
      </c>
      <c r="B3059" t="s">
        <v>457</v>
      </c>
      <c r="C3059" t="n">
        <v>4</v>
      </c>
      <c r="D3059" t="s">
        <v>466</v>
      </c>
      <c r="E3059" t="s">
        <v>467</v>
      </c>
      <c r="F3059" t="s">
        <v>229</v>
      </c>
      <c r="G3059" t="s">
        <v>230</v>
      </c>
      <c r="H3059" t="s">
        <v>231</v>
      </c>
      <c r="I3059" t="s">
        <v>232</v>
      </c>
      <c r="J3059" t="s">
        <v>246</v>
      </c>
      <c r="K3059" t="s">
        <v>404</v>
      </c>
      <c r="L3059" t="n">
        <v>9</v>
      </c>
      <c r="M3059" t="n">
        <v>0</v>
      </c>
      <c r="N3059" t="n">
        <v>0</v>
      </c>
      <c r="S3059" t="s">
        <v>462</v>
      </c>
    </row>
    <row r="3060" spans="1:19">
      <c r="A3060" s="1" t="n">
        <v>40574</v>
      </c>
      <c r="B3060" t="s">
        <v>380</v>
      </c>
      <c r="C3060" t="n">
        <v>1</v>
      </c>
      <c r="D3060" t="s">
        <v>420</v>
      </c>
      <c r="E3060" t="s">
        <v>465</v>
      </c>
      <c r="F3060" t="s">
        <v>229</v>
      </c>
      <c r="G3060" t="s">
        <v>230</v>
      </c>
      <c r="H3060" t="s">
        <v>231</v>
      </c>
      <c r="I3060" t="s">
        <v>232</v>
      </c>
      <c r="J3060" t="s">
        <v>246</v>
      </c>
      <c r="K3060" t="s">
        <v>404</v>
      </c>
      <c r="L3060" t="n">
        <v>315</v>
      </c>
      <c r="M3060" t="n">
        <v>0</v>
      </c>
      <c r="N3060" t="n">
        <v>0</v>
      </c>
      <c r="S3060" t="s">
        <v>462</v>
      </c>
    </row>
    <row r="3061" spans="1:19">
      <c r="A3061" s="1" t="n">
        <v>40574</v>
      </c>
      <c r="B3061" t="s">
        <v>450</v>
      </c>
      <c r="C3061" t="n">
        <v>8</v>
      </c>
      <c r="D3061" t="s">
        <v>459</v>
      </c>
      <c r="E3061" t="s">
        <v>121</v>
      </c>
      <c r="F3061" t="s">
        <v>229</v>
      </c>
      <c r="G3061" t="s">
        <v>230</v>
      </c>
      <c r="H3061" t="s">
        <v>231</v>
      </c>
      <c r="I3061" t="s">
        <v>232</v>
      </c>
      <c r="J3061" t="s">
        <v>297</v>
      </c>
      <c r="K3061" t="s">
        <v>298</v>
      </c>
      <c r="L3061" t="n">
        <v>886</v>
      </c>
      <c r="M3061" t="n">
        <v>0.19</v>
      </c>
      <c r="N3061" t="n">
        <v>24.1</v>
      </c>
      <c r="O3061" t="s">
        <v>450</v>
      </c>
      <c r="P3061" t="s">
        <v>475</v>
      </c>
      <c r="Q3061" t="s">
        <v>237</v>
      </c>
      <c r="R3061" t="s">
        <v>231</v>
      </c>
      <c r="S3061" t="s">
        <v>232</v>
      </c>
    </row>
    <row r="3062" spans="1:19">
      <c r="A3062" s="1" t="n">
        <v>40574</v>
      </c>
      <c r="B3062" t="s">
        <v>450</v>
      </c>
      <c r="C3062" t="n">
        <v>12</v>
      </c>
      <c r="D3062" t="s">
        <v>459</v>
      </c>
      <c r="E3062" t="s">
        <v>121</v>
      </c>
      <c r="F3062" t="s">
        <v>229</v>
      </c>
      <c r="G3062" t="s">
        <v>230</v>
      </c>
      <c r="H3062" t="s">
        <v>231</v>
      </c>
      <c r="I3062" t="s">
        <v>232</v>
      </c>
      <c r="J3062" t="s">
        <v>279</v>
      </c>
      <c r="K3062" t="s">
        <v>280</v>
      </c>
      <c r="L3062" t="n">
        <v>1086</v>
      </c>
      <c r="M3062" t="n">
        <v>0.06</v>
      </c>
      <c r="N3062" t="n">
        <v>34</v>
      </c>
      <c r="O3062" t="s">
        <v>450</v>
      </c>
      <c r="P3062" t="s">
        <v>475</v>
      </c>
      <c r="Q3062" t="s">
        <v>237</v>
      </c>
      <c r="R3062" t="s">
        <v>231</v>
      </c>
      <c r="S3062" t="s">
        <v>232</v>
      </c>
    </row>
    <row r="3063" spans="1:19">
      <c r="A3063" s="1" t="n">
        <v>40602</v>
      </c>
      <c r="B3063" t="s">
        <v>376</v>
      </c>
      <c r="C3063" t="n">
        <v>18</v>
      </c>
      <c r="D3063" t="s">
        <v>459</v>
      </c>
      <c r="E3063" t="s">
        <v>121</v>
      </c>
      <c r="F3063" t="s">
        <v>229</v>
      </c>
      <c r="G3063" t="s">
        <v>230</v>
      </c>
      <c r="H3063" t="s">
        <v>231</v>
      </c>
      <c r="I3063" t="s">
        <v>232</v>
      </c>
      <c r="J3063" t="s">
        <v>233</v>
      </c>
      <c r="K3063" t="s">
        <v>234</v>
      </c>
      <c r="L3063" t="n">
        <v>185</v>
      </c>
      <c r="M3063" t="n">
        <v>0.09</v>
      </c>
      <c r="N3063" t="n">
        <v>34</v>
      </c>
      <c r="O3063" t="s">
        <v>376</v>
      </c>
      <c r="P3063" t="s">
        <v>231</v>
      </c>
      <c r="Q3063" t="s">
        <v>237</v>
      </c>
      <c r="R3063" t="s">
        <v>231</v>
      </c>
      <c r="S3063" t="s">
        <v>232</v>
      </c>
    </row>
    <row r="3064" spans="1:19">
      <c r="A3064" s="1" t="n">
        <v>40602</v>
      </c>
      <c r="B3064" t="s">
        <v>376</v>
      </c>
      <c r="C3064" t="n">
        <v>19</v>
      </c>
      <c r="D3064" t="s">
        <v>459</v>
      </c>
      <c r="E3064" t="s">
        <v>121</v>
      </c>
      <c r="F3064" t="s">
        <v>229</v>
      </c>
      <c r="G3064" t="s">
        <v>230</v>
      </c>
      <c r="H3064" t="s">
        <v>231</v>
      </c>
      <c r="I3064" t="s">
        <v>232</v>
      </c>
      <c r="J3064" t="s">
        <v>354</v>
      </c>
      <c r="K3064" t="s">
        <v>348</v>
      </c>
      <c r="L3064" t="n">
        <v>443</v>
      </c>
      <c r="M3064" t="n">
        <v>0.05</v>
      </c>
      <c r="N3064" t="n">
        <v>42.1</v>
      </c>
      <c r="O3064" t="s">
        <v>376</v>
      </c>
      <c r="P3064" t="s">
        <v>231</v>
      </c>
      <c r="Q3064" t="s">
        <v>237</v>
      </c>
      <c r="R3064" t="s">
        <v>231</v>
      </c>
      <c r="S3064" t="s">
        <v>232</v>
      </c>
    </row>
    <row r="3065" spans="1:19">
      <c r="A3065" s="1" t="n">
        <v>40602</v>
      </c>
      <c r="B3065" t="s">
        <v>376</v>
      </c>
      <c r="C3065" t="n">
        <v>56</v>
      </c>
      <c r="D3065" t="s">
        <v>459</v>
      </c>
      <c r="E3065" t="s">
        <v>121</v>
      </c>
      <c r="F3065" t="s">
        <v>229</v>
      </c>
      <c r="G3065" t="s">
        <v>230</v>
      </c>
      <c r="H3065" t="s">
        <v>231</v>
      </c>
      <c r="I3065" t="s">
        <v>232</v>
      </c>
      <c r="J3065" t="s">
        <v>354</v>
      </c>
      <c r="K3065" t="s">
        <v>348</v>
      </c>
      <c r="L3065" t="n">
        <v>191</v>
      </c>
      <c r="M3065" t="n">
        <v>0.05</v>
      </c>
      <c r="N3065" t="n">
        <v>42.1</v>
      </c>
      <c r="O3065" t="s">
        <v>376</v>
      </c>
      <c r="P3065" t="s">
        <v>231</v>
      </c>
      <c r="Q3065" t="s">
        <v>237</v>
      </c>
      <c r="R3065" t="s">
        <v>231</v>
      </c>
      <c r="S3065" t="s">
        <v>232</v>
      </c>
    </row>
    <row r="3066" spans="1:19">
      <c r="A3066" s="1" t="n">
        <v>40602</v>
      </c>
      <c r="B3066" t="s">
        <v>376</v>
      </c>
      <c r="C3066" t="n">
        <v>57</v>
      </c>
      <c r="D3066" t="s">
        <v>459</v>
      </c>
      <c r="E3066" t="s">
        <v>121</v>
      </c>
      <c r="F3066" t="s">
        <v>229</v>
      </c>
      <c r="G3066" t="s">
        <v>230</v>
      </c>
      <c r="H3066" t="s">
        <v>231</v>
      </c>
      <c r="I3066" t="s">
        <v>232</v>
      </c>
      <c r="J3066" t="s">
        <v>233</v>
      </c>
      <c r="K3066" t="s">
        <v>234</v>
      </c>
      <c r="L3066" t="n">
        <v>150</v>
      </c>
      <c r="M3066" t="n">
        <v>0.09</v>
      </c>
      <c r="N3066" t="n">
        <v>34</v>
      </c>
      <c r="O3066" t="s">
        <v>376</v>
      </c>
      <c r="P3066" t="s">
        <v>231</v>
      </c>
      <c r="Q3066" t="s">
        <v>237</v>
      </c>
      <c r="R3066" t="s">
        <v>231</v>
      </c>
      <c r="S3066" t="s">
        <v>232</v>
      </c>
    </row>
    <row r="3067" spans="1:19">
      <c r="A3067" s="1" t="n">
        <v>40602</v>
      </c>
      <c r="B3067" t="s">
        <v>376</v>
      </c>
      <c r="C3067" t="n">
        <v>58</v>
      </c>
      <c r="D3067" t="s">
        <v>459</v>
      </c>
      <c r="E3067" t="s">
        <v>121</v>
      </c>
      <c r="F3067" t="s">
        <v>229</v>
      </c>
      <c r="G3067" t="s">
        <v>230</v>
      </c>
      <c r="H3067" t="s">
        <v>231</v>
      </c>
      <c r="I3067" t="s">
        <v>232</v>
      </c>
      <c r="J3067" t="s">
        <v>267</v>
      </c>
      <c r="K3067" t="s">
        <v>268</v>
      </c>
      <c r="L3067" t="n">
        <v>300</v>
      </c>
      <c r="M3067" t="n">
        <v>0.06</v>
      </c>
      <c r="N3067" t="n">
        <v>39.5</v>
      </c>
      <c r="O3067" t="s">
        <v>376</v>
      </c>
      <c r="P3067" t="s">
        <v>231</v>
      </c>
      <c r="Q3067" t="s">
        <v>237</v>
      </c>
      <c r="R3067" t="s">
        <v>231</v>
      </c>
      <c r="S3067" t="s">
        <v>232</v>
      </c>
    </row>
    <row r="3068" spans="1:19">
      <c r="A3068" s="1" t="n">
        <v>40602</v>
      </c>
      <c r="B3068" t="s">
        <v>457</v>
      </c>
      <c r="C3068" t="n">
        <v>1</v>
      </c>
      <c r="D3068" t="s">
        <v>466</v>
      </c>
      <c r="E3068" t="s">
        <v>467</v>
      </c>
      <c r="F3068" t="s">
        <v>307</v>
      </c>
      <c r="G3068" t="s">
        <v>308</v>
      </c>
      <c r="H3068" t="s">
        <v>231</v>
      </c>
      <c r="I3068" t="s">
        <v>232</v>
      </c>
      <c r="J3068" t="s">
        <v>246</v>
      </c>
      <c r="K3068" t="s">
        <v>404</v>
      </c>
      <c r="L3068" t="n">
        <v>20</v>
      </c>
      <c r="M3068" t="n">
        <v>0</v>
      </c>
      <c r="N3068" t="n">
        <v>0</v>
      </c>
      <c r="S3068" t="s">
        <v>462</v>
      </c>
    </row>
    <row r="3069" spans="1:19">
      <c r="A3069" s="1" t="n">
        <v>40602</v>
      </c>
      <c r="B3069" t="s">
        <v>457</v>
      </c>
      <c r="C3069" t="n">
        <v>2</v>
      </c>
      <c r="D3069" t="s">
        <v>466</v>
      </c>
      <c r="E3069" t="s">
        <v>467</v>
      </c>
      <c r="F3069" t="s">
        <v>411</v>
      </c>
      <c r="G3069" t="s">
        <v>412</v>
      </c>
      <c r="H3069" t="s">
        <v>231</v>
      </c>
      <c r="I3069" t="s">
        <v>232</v>
      </c>
      <c r="J3069" t="s">
        <v>246</v>
      </c>
      <c r="K3069" t="s">
        <v>404</v>
      </c>
      <c r="L3069" t="n">
        <v>15</v>
      </c>
      <c r="M3069" t="n">
        <v>0</v>
      </c>
      <c r="N3069" t="n">
        <v>0</v>
      </c>
      <c r="S3069" t="s">
        <v>462</v>
      </c>
    </row>
    <row r="3070" spans="1:19">
      <c r="A3070" s="1" t="n">
        <v>40602</v>
      </c>
      <c r="B3070" t="s">
        <v>457</v>
      </c>
      <c r="C3070" t="n">
        <v>3</v>
      </c>
      <c r="D3070" t="s">
        <v>466</v>
      </c>
      <c r="E3070" t="s">
        <v>467</v>
      </c>
      <c r="F3070" t="s">
        <v>413</v>
      </c>
      <c r="G3070" t="s">
        <v>414</v>
      </c>
      <c r="H3070" t="s">
        <v>231</v>
      </c>
      <c r="I3070" t="s">
        <v>232</v>
      </c>
      <c r="J3070" t="s">
        <v>246</v>
      </c>
      <c r="K3070" t="s">
        <v>404</v>
      </c>
      <c r="L3070" t="n">
        <v>11</v>
      </c>
      <c r="M3070" t="n">
        <v>0</v>
      </c>
      <c r="N3070" t="n">
        <v>0</v>
      </c>
      <c r="S3070" t="s">
        <v>462</v>
      </c>
    </row>
    <row r="3071" spans="1:19">
      <c r="A3071" s="1" t="n">
        <v>40602</v>
      </c>
      <c r="B3071" t="s">
        <v>457</v>
      </c>
      <c r="C3071" t="n">
        <v>4</v>
      </c>
      <c r="D3071" t="s">
        <v>466</v>
      </c>
      <c r="E3071" t="s">
        <v>467</v>
      </c>
      <c r="F3071" t="s">
        <v>229</v>
      </c>
      <c r="G3071" t="s">
        <v>230</v>
      </c>
      <c r="H3071" t="s">
        <v>231</v>
      </c>
      <c r="I3071" t="s">
        <v>232</v>
      </c>
      <c r="J3071" t="s">
        <v>246</v>
      </c>
      <c r="K3071" t="s">
        <v>404</v>
      </c>
      <c r="L3071" t="n">
        <v>8</v>
      </c>
      <c r="M3071" t="n">
        <v>0</v>
      </c>
      <c r="N3071" t="n">
        <v>0</v>
      </c>
      <c r="S3071" t="s">
        <v>462</v>
      </c>
    </row>
    <row r="3072" spans="1:19">
      <c r="A3072" s="1" t="n">
        <v>40602</v>
      </c>
      <c r="B3072" t="s">
        <v>380</v>
      </c>
      <c r="C3072" t="n">
        <v>1</v>
      </c>
      <c r="D3072" t="s">
        <v>420</v>
      </c>
      <c r="E3072" t="s">
        <v>465</v>
      </c>
      <c r="F3072" t="s">
        <v>229</v>
      </c>
      <c r="G3072" t="s">
        <v>230</v>
      </c>
      <c r="H3072" t="s">
        <v>231</v>
      </c>
      <c r="I3072" t="s">
        <v>232</v>
      </c>
      <c r="J3072" t="s">
        <v>254</v>
      </c>
      <c r="K3072" t="s">
        <v>255</v>
      </c>
      <c r="L3072" t="n">
        <v>311</v>
      </c>
      <c r="M3072" t="n">
        <v>0</v>
      </c>
      <c r="N3072" t="n">
        <v>0</v>
      </c>
      <c r="S3072" t="s">
        <v>462</v>
      </c>
    </row>
    <row r="3073" spans="1:19">
      <c r="A3073" s="1" t="n">
        <v>40602</v>
      </c>
      <c r="B3073" t="s">
        <v>450</v>
      </c>
      <c r="C3073" t="n">
        <v>8</v>
      </c>
      <c r="D3073" t="s">
        <v>459</v>
      </c>
      <c r="E3073" t="s">
        <v>121</v>
      </c>
      <c r="F3073" t="s">
        <v>229</v>
      </c>
      <c r="G3073" t="s">
        <v>230</v>
      </c>
      <c r="H3073" t="s">
        <v>231</v>
      </c>
      <c r="I3073" t="s">
        <v>232</v>
      </c>
      <c r="J3073" t="s">
        <v>233</v>
      </c>
      <c r="K3073" t="s">
        <v>234</v>
      </c>
      <c r="L3073" t="n">
        <v>601</v>
      </c>
      <c r="M3073" t="n">
        <v>0.02</v>
      </c>
      <c r="N3073" t="n">
        <v>21.1</v>
      </c>
      <c r="O3073" t="s">
        <v>450</v>
      </c>
      <c r="P3073" t="s">
        <v>475</v>
      </c>
      <c r="Q3073" t="s">
        <v>237</v>
      </c>
      <c r="R3073" t="s">
        <v>231</v>
      </c>
      <c r="S3073" t="s">
        <v>232</v>
      </c>
    </row>
    <row r="3074" spans="1:19">
      <c r="A3074" s="1" t="n">
        <v>40602</v>
      </c>
      <c r="B3074" t="s">
        <v>450</v>
      </c>
      <c r="C3074" t="n">
        <v>13</v>
      </c>
      <c r="D3074" t="s">
        <v>459</v>
      </c>
      <c r="E3074" t="s">
        <v>121</v>
      </c>
      <c r="F3074" t="s">
        <v>229</v>
      </c>
      <c r="G3074" t="s">
        <v>230</v>
      </c>
      <c r="H3074" t="s">
        <v>231</v>
      </c>
      <c r="I3074" t="s">
        <v>232</v>
      </c>
      <c r="J3074" t="s">
        <v>279</v>
      </c>
      <c r="K3074" t="s">
        <v>280</v>
      </c>
      <c r="L3074" t="n">
        <v>1040</v>
      </c>
      <c r="M3074" t="n">
        <v>0.06</v>
      </c>
      <c r="N3074" t="n">
        <v>34</v>
      </c>
      <c r="O3074" t="s">
        <v>450</v>
      </c>
      <c r="P3074" t="s">
        <v>475</v>
      </c>
      <c r="Q3074" t="s">
        <v>237</v>
      </c>
      <c r="R3074" t="s">
        <v>231</v>
      </c>
      <c r="S3074" t="s">
        <v>232</v>
      </c>
    </row>
    <row r="3075" spans="1:19">
      <c r="A3075" s="1" t="n">
        <v>40633</v>
      </c>
      <c r="B3075" t="s">
        <v>376</v>
      </c>
      <c r="C3075" t="n">
        <v>28</v>
      </c>
      <c r="D3075" t="s">
        <v>459</v>
      </c>
      <c r="E3075" t="s">
        <v>121</v>
      </c>
      <c r="F3075" t="s">
        <v>229</v>
      </c>
      <c r="G3075" t="s">
        <v>230</v>
      </c>
      <c r="H3075" t="s">
        <v>231</v>
      </c>
      <c r="I3075" t="s">
        <v>232</v>
      </c>
      <c r="J3075" t="s">
        <v>354</v>
      </c>
      <c r="K3075" t="s">
        <v>348</v>
      </c>
      <c r="L3075" t="n">
        <v>211</v>
      </c>
      <c r="M3075" t="n">
        <v>0.05</v>
      </c>
      <c r="N3075" t="n">
        <v>41.7</v>
      </c>
      <c r="O3075" t="s">
        <v>376</v>
      </c>
      <c r="P3075" t="s">
        <v>231</v>
      </c>
      <c r="Q3075" t="s">
        <v>237</v>
      </c>
      <c r="R3075" t="s">
        <v>231</v>
      </c>
      <c r="S3075" t="s">
        <v>232</v>
      </c>
    </row>
    <row r="3076" spans="1:19">
      <c r="A3076" s="1" t="n">
        <v>40633</v>
      </c>
      <c r="B3076" t="s">
        <v>376</v>
      </c>
      <c r="C3076" t="n">
        <v>29</v>
      </c>
      <c r="D3076" t="s">
        <v>459</v>
      </c>
      <c r="E3076" t="s">
        <v>121</v>
      </c>
      <c r="F3076" t="s">
        <v>229</v>
      </c>
      <c r="G3076" t="s">
        <v>230</v>
      </c>
      <c r="H3076" t="s">
        <v>231</v>
      </c>
      <c r="I3076" t="s">
        <v>232</v>
      </c>
      <c r="J3076" t="s">
        <v>233</v>
      </c>
      <c r="K3076" t="s">
        <v>234</v>
      </c>
      <c r="L3076" t="n">
        <v>191</v>
      </c>
      <c r="M3076" t="n">
        <v>0.09</v>
      </c>
      <c r="N3076" t="n">
        <v>33.9</v>
      </c>
      <c r="O3076" t="s">
        <v>376</v>
      </c>
      <c r="P3076" t="s">
        <v>231</v>
      </c>
      <c r="Q3076" t="s">
        <v>237</v>
      </c>
      <c r="R3076" t="s">
        <v>231</v>
      </c>
      <c r="S3076" t="s">
        <v>232</v>
      </c>
    </row>
    <row r="3077" spans="1:19">
      <c r="A3077" s="1" t="n">
        <v>40633</v>
      </c>
      <c r="B3077" t="s">
        <v>376</v>
      </c>
      <c r="C3077" t="n">
        <v>30</v>
      </c>
      <c r="D3077" t="s">
        <v>459</v>
      </c>
      <c r="E3077" t="s">
        <v>121</v>
      </c>
      <c r="F3077" t="s">
        <v>229</v>
      </c>
      <c r="G3077" t="s">
        <v>230</v>
      </c>
      <c r="H3077" t="s">
        <v>231</v>
      </c>
      <c r="I3077" t="s">
        <v>232</v>
      </c>
      <c r="J3077" t="s">
        <v>233</v>
      </c>
      <c r="K3077" t="s">
        <v>234</v>
      </c>
      <c r="L3077" t="n">
        <v>221</v>
      </c>
      <c r="M3077" t="n">
        <v>0.09</v>
      </c>
      <c r="N3077" t="n">
        <v>33.7</v>
      </c>
      <c r="O3077" t="s">
        <v>376</v>
      </c>
      <c r="P3077" t="s">
        <v>231</v>
      </c>
      <c r="Q3077" t="s">
        <v>237</v>
      </c>
      <c r="R3077" t="s">
        <v>231</v>
      </c>
      <c r="S3077" t="s">
        <v>232</v>
      </c>
    </row>
    <row r="3078" spans="1:19">
      <c r="A3078" s="1" t="n">
        <v>40633</v>
      </c>
      <c r="B3078" t="s">
        <v>376</v>
      </c>
      <c r="C3078" t="n">
        <v>31</v>
      </c>
      <c r="D3078" t="s">
        <v>459</v>
      </c>
      <c r="E3078" t="s">
        <v>121</v>
      </c>
      <c r="F3078" t="s">
        <v>229</v>
      </c>
      <c r="G3078" t="s">
        <v>230</v>
      </c>
      <c r="H3078" t="s">
        <v>231</v>
      </c>
      <c r="I3078" t="s">
        <v>232</v>
      </c>
      <c r="J3078" t="s">
        <v>233</v>
      </c>
      <c r="K3078" t="s">
        <v>234</v>
      </c>
      <c r="L3078" t="n">
        <v>428</v>
      </c>
      <c r="M3078" t="n">
        <v>0.09</v>
      </c>
      <c r="N3078" t="n">
        <v>33.7</v>
      </c>
      <c r="O3078" t="s">
        <v>376</v>
      </c>
      <c r="P3078" t="s">
        <v>231</v>
      </c>
      <c r="Q3078" t="s">
        <v>237</v>
      </c>
      <c r="R3078" t="s">
        <v>231</v>
      </c>
      <c r="S3078" t="s">
        <v>232</v>
      </c>
    </row>
    <row r="3079" spans="1:19">
      <c r="A3079" s="1" t="n">
        <v>40633</v>
      </c>
      <c r="B3079" t="s">
        <v>376</v>
      </c>
      <c r="C3079" t="n">
        <v>32</v>
      </c>
      <c r="D3079" t="s">
        <v>459</v>
      </c>
      <c r="E3079" t="s">
        <v>121</v>
      </c>
      <c r="F3079" t="s">
        <v>229</v>
      </c>
      <c r="G3079" t="s">
        <v>230</v>
      </c>
      <c r="H3079" t="s">
        <v>231</v>
      </c>
      <c r="I3079" t="s">
        <v>232</v>
      </c>
      <c r="J3079" t="s">
        <v>267</v>
      </c>
      <c r="K3079" t="s">
        <v>268</v>
      </c>
      <c r="L3079" t="n">
        <v>75</v>
      </c>
      <c r="M3079" t="n">
        <v>0.25</v>
      </c>
      <c r="N3079" t="n">
        <v>16.5</v>
      </c>
      <c r="O3079" t="s">
        <v>376</v>
      </c>
      <c r="P3079" t="s">
        <v>231</v>
      </c>
      <c r="Q3079" t="s">
        <v>237</v>
      </c>
      <c r="R3079" t="s">
        <v>231</v>
      </c>
      <c r="S3079" t="s">
        <v>232</v>
      </c>
    </row>
    <row r="3080" spans="1:19">
      <c r="A3080" s="1" t="n">
        <v>40633</v>
      </c>
      <c r="B3080" t="s">
        <v>380</v>
      </c>
      <c r="C3080" t="n">
        <v>1</v>
      </c>
      <c r="D3080" t="s">
        <v>420</v>
      </c>
      <c r="E3080" t="s">
        <v>465</v>
      </c>
      <c r="F3080" t="s">
        <v>229</v>
      </c>
      <c r="G3080" t="s">
        <v>230</v>
      </c>
      <c r="H3080" t="s">
        <v>231</v>
      </c>
      <c r="I3080" t="s">
        <v>232</v>
      </c>
      <c r="J3080" t="s">
        <v>246</v>
      </c>
      <c r="K3080" t="s">
        <v>404</v>
      </c>
      <c r="L3080" t="n">
        <v>300</v>
      </c>
      <c r="M3080" t="n">
        <v>0</v>
      </c>
      <c r="N3080" t="n">
        <v>0</v>
      </c>
      <c r="S3080" t="s">
        <v>462</v>
      </c>
    </row>
    <row r="3081" spans="1:19">
      <c r="A3081" s="1" t="n">
        <v>40633</v>
      </c>
      <c r="B3081" t="s">
        <v>450</v>
      </c>
      <c r="C3081" t="n">
        <v>8</v>
      </c>
      <c r="D3081" t="s">
        <v>459</v>
      </c>
      <c r="E3081" t="s">
        <v>121</v>
      </c>
      <c r="F3081" t="s">
        <v>229</v>
      </c>
      <c r="G3081" t="s">
        <v>230</v>
      </c>
      <c r="H3081" t="s">
        <v>231</v>
      </c>
      <c r="I3081" t="s">
        <v>232</v>
      </c>
      <c r="J3081" t="s">
        <v>233</v>
      </c>
      <c r="K3081" t="s">
        <v>234</v>
      </c>
      <c r="L3081" t="n">
        <v>599</v>
      </c>
      <c r="M3081" t="n">
        <v>0.02</v>
      </c>
      <c r="N3081" t="n">
        <v>21.1</v>
      </c>
      <c r="O3081" t="s">
        <v>450</v>
      </c>
      <c r="P3081" t="s">
        <v>475</v>
      </c>
      <c r="Q3081" t="s">
        <v>237</v>
      </c>
      <c r="R3081" t="s">
        <v>231</v>
      </c>
      <c r="S3081" t="s">
        <v>232</v>
      </c>
    </row>
    <row r="3082" spans="1:19">
      <c r="A3082" s="1" t="n">
        <v>40633</v>
      </c>
      <c r="B3082" t="s">
        <v>450</v>
      </c>
      <c r="C3082" t="n">
        <v>9</v>
      </c>
      <c r="D3082" t="s">
        <v>459</v>
      </c>
      <c r="E3082" t="s">
        <v>121</v>
      </c>
      <c r="F3082" t="s">
        <v>229</v>
      </c>
      <c r="G3082" t="s">
        <v>230</v>
      </c>
      <c r="H3082" t="s">
        <v>231</v>
      </c>
      <c r="I3082" t="s">
        <v>232</v>
      </c>
      <c r="J3082" t="s">
        <v>385</v>
      </c>
      <c r="K3082" t="s">
        <v>338</v>
      </c>
      <c r="L3082" t="n">
        <v>740</v>
      </c>
      <c r="M3082" t="n">
        <v>0.6</v>
      </c>
      <c r="N3082" t="n">
        <v>34</v>
      </c>
      <c r="O3082" t="s">
        <v>450</v>
      </c>
      <c r="P3082" t="s">
        <v>475</v>
      </c>
      <c r="Q3082" t="s">
        <v>237</v>
      </c>
      <c r="R3082" t="s">
        <v>231</v>
      </c>
      <c r="S3082" t="s">
        <v>232</v>
      </c>
    </row>
    <row r="3083" spans="1:19">
      <c r="A3083" s="1" t="n">
        <v>40633</v>
      </c>
      <c r="B3083" t="s">
        <v>450</v>
      </c>
      <c r="C3083" t="n">
        <v>11</v>
      </c>
      <c r="D3083" t="s">
        <v>459</v>
      </c>
      <c r="E3083" t="s">
        <v>121</v>
      </c>
      <c r="F3083" t="s">
        <v>229</v>
      </c>
      <c r="G3083" t="s">
        <v>230</v>
      </c>
      <c r="H3083" t="s">
        <v>231</v>
      </c>
      <c r="I3083" t="s">
        <v>232</v>
      </c>
      <c r="J3083" t="s">
        <v>385</v>
      </c>
      <c r="K3083" t="s">
        <v>338</v>
      </c>
      <c r="L3083" t="n">
        <v>708</v>
      </c>
      <c r="M3083" t="n">
        <v>0.23</v>
      </c>
      <c r="N3083" t="n">
        <v>37.9</v>
      </c>
      <c r="O3083" t="s">
        <v>450</v>
      </c>
      <c r="P3083" t="s">
        <v>475</v>
      </c>
      <c r="Q3083" t="s">
        <v>237</v>
      </c>
      <c r="R3083" t="s">
        <v>231</v>
      </c>
      <c r="S3083" t="s">
        <v>232</v>
      </c>
    </row>
    <row r="3084" spans="1:19">
      <c r="A3084" s="1" t="n">
        <v>40633</v>
      </c>
      <c r="B3084" t="s">
        <v>450</v>
      </c>
      <c r="C3084" t="n">
        <v>13</v>
      </c>
      <c r="D3084" t="s">
        <v>459</v>
      </c>
      <c r="E3084" t="s">
        <v>121</v>
      </c>
      <c r="F3084" t="s">
        <v>229</v>
      </c>
      <c r="G3084" t="s">
        <v>230</v>
      </c>
      <c r="H3084" t="s">
        <v>231</v>
      </c>
      <c r="I3084" t="s">
        <v>232</v>
      </c>
      <c r="J3084" t="s">
        <v>279</v>
      </c>
      <c r="K3084" t="s">
        <v>280</v>
      </c>
      <c r="L3084" t="n">
        <v>726</v>
      </c>
      <c r="M3084" t="n">
        <v>0.06</v>
      </c>
      <c r="N3084" t="n">
        <v>34</v>
      </c>
      <c r="O3084" t="s">
        <v>450</v>
      </c>
      <c r="P3084" t="s">
        <v>475</v>
      </c>
      <c r="Q3084" t="s">
        <v>237</v>
      </c>
      <c r="R3084" t="s">
        <v>231</v>
      </c>
      <c r="S3084" t="s">
        <v>232</v>
      </c>
    </row>
    <row r="3085" spans="1:19">
      <c r="A3085" s="1" t="n">
        <v>40663</v>
      </c>
      <c r="B3085" t="s">
        <v>376</v>
      </c>
      <c r="C3085" t="n">
        <v>16</v>
      </c>
      <c r="D3085" t="s">
        <v>459</v>
      </c>
      <c r="E3085" t="s">
        <v>121</v>
      </c>
      <c r="F3085" t="s">
        <v>229</v>
      </c>
      <c r="G3085" t="s">
        <v>230</v>
      </c>
      <c r="H3085" t="s">
        <v>231</v>
      </c>
      <c r="I3085" t="s">
        <v>232</v>
      </c>
      <c r="J3085" t="s">
        <v>354</v>
      </c>
      <c r="K3085" t="s">
        <v>348</v>
      </c>
      <c r="L3085" t="n">
        <v>251</v>
      </c>
      <c r="M3085" t="n">
        <v>0.05</v>
      </c>
      <c r="N3085" t="n">
        <v>42.1</v>
      </c>
      <c r="O3085" t="s">
        <v>376</v>
      </c>
      <c r="P3085" t="s">
        <v>231</v>
      </c>
      <c r="Q3085" t="s">
        <v>237</v>
      </c>
      <c r="R3085" t="s">
        <v>231</v>
      </c>
      <c r="S3085" t="s">
        <v>232</v>
      </c>
    </row>
    <row r="3086" spans="1:19">
      <c r="A3086" s="1" t="n">
        <v>40663</v>
      </c>
      <c r="B3086" t="s">
        <v>376</v>
      </c>
      <c r="C3086" t="n">
        <v>17</v>
      </c>
      <c r="D3086" t="s">
        <v>459</v>
      </c>
      <c r="E3086" t="s">
        <v>121</v>
      </c>
      <c r="F3086" t="s">
        <v>229</v>
      </c>
      <c r="G3086" t="s">
        <v>230</v>
      </c>
      <c r="H3086" t="s">
        <v>231</v>
      </c>
      <c r="I3086" t="s">
        <v>232</v>
      </c>
      <c r="J3086" t="s">
        <v>354</v>
      </c>
      <c r="K3086" t="s">
        <v>348</v>
      </c>
      <c r="L3086" t="n">
        <v>224</v>
      </c>
      <c r="M3086" t="n">
        <v>0.05</v>
      </c>
      <c r="N3086" t="n">
        <v>41.8</v>
      </c>
      <c r="O3086" t="s">
        <v>376</v>
      </c>
      <c r="P3086" t="s">
        <v>231</v>
      </c>
      <c r="Q3086" t="s">
        <v>237</v>
      </c>
      <c r="R3086" t="s">
        <v>231</v>
      </c>
      <c r="S3086" t="s">
        <v>232</v>
      </c>
    </row>
    <row r="3087" spans="1:19">
      <c r="A3087" s="1" t="n">
        <v>40663</v>
      </c>
      <c r="B3087" t="s">
        <v>376</v>
      </c>
      <c r="C3087" t="n">
        <v>18</v>
      </c>
      <c r="D3087" t="s">
        <v>459</v>
      </c>
      <c r="E3087" t="s">
        <v>121</v>
      </c>
      <c r="F3087" t="s">
        <v>229</v>
      </c>
      <c r="G3087" t="s">
        <v>230</v>
      </c>
      <c r="H3087" t="s">
        <v>231</v>
      </c>
      <c r="I3087" t="s">
        <v>232</v>
      </c>
      <c r="J3087" t="s">
        <v>233</v>
      </c>
      <c r="K3087" t="s">
        <v>234</v>
      </c>
      <c r="L3087" t="n">
        <v>124</v>
      </c>
      <c r="M3087" t="n">
        <v>0.09</v>
      </c>
      <c r="N3087" t="n">
        <v>33.7</v>
      </c>
      <c r="O3087" t="s">
        <v>376</v>
      </c>
      <c r="P3087" t="s">
        <v>231</v>
      </c>
      <c r="Q3087" t="s">
        <v>237</v>
      </c>
      <c r="R3087" t="s">
        <v>231</v>
      </c>
      <c r="S3087" t="s">
        <v>232</v>
      </c>
    </row>
    <row r="3088" spans="1:19">
      <c r="A3088" s="1" t="n">
        <v>40663</v>
      </c>
      <c r="B3088" t="s">
        <v>376</v>
      </c>
      <c r="C3088" t="n">
        <v>19</v>
      </c>
      <c r="D3088" t="s">
        <v>459</v>
      </c>
      <c r="E3088" t="s">
        <v>121</v>
      </c>
      <c r="F3088" t="s">
        <v>229</v>
      </c>
      <c r="G3088" t="s">
        <v>230</v>
      </c>
      <c r="H3088" t="s">
        <v>231</v>
      </c>
      <c r="I3088" t="s">
        <v>232</v>
      </c>
      <c r="J3088" t="s">
        <v>318</v>
      </c>
      <c r="K3088" t="s">
        <v>319</v>
      </c>
      <c r="L3088" t="n">
        <v>250</v>
      </c>
      <c r="M3088" t="n">
        <v>0.08</v>
      </c>
      <c r="N3088" t="n">
        <v>34.5</v>
      </c>
      <c r="O3088" t="s">
        <v>376</v>
      </c>
      <c r="P3088" t="s">
        <v>231</v>
      </c>
      <c r="Q3088" t="s">
        <v>237</v>
      </c>
      <c r="R3088" t="s">
        <v>231</v>
      </c>
      <c r="S3088" t="s">
        <v>232</v>
      </c>
    </row>
    <row r="3089" spans="1:19">
      <c r="A3089" s="1" t="n">
        <v>40663</v>
      </c>
      <c r="B3089" t="s">
        <v>376</v>
      </c>
      <c r="C3089" t="n">
        <v>20</v>
      </c>
      <c r="D3089" t="s">
        <v>459</v>
      </c>
      <c r="E3089" t="s">
        <v>121</v>
      </c>
      <c r="F3089" t="s">
        <v>229</v>
      </c>
      <c r="G3089" t="s">
        <v>230</v>
      </c>
      <c r="H3089" t="s">
        <v>231</v>
      </c>
      <c r="I3089" t="s">
        <v>232</v>
      </c>
      <c r="J3089" t="s">
        <v>318</v>
      </c>
      <c r="K3089" t="s">
        <v>319</v>
      </c>
      <c r="L3089" t="n">
        <v>151</v>
      </c>
      <c r="M3089" t="n">
        <v>0.08</v>
      </c>
      <c r="N3089" t="n">
        <v>34.4</v>
      </c>
      <c r="O3089" t="s">
        <v>376</v>
      </c>
      <c r="P3089" t="s">
        <v>231</v>
      </c>
      <c r="Q3089" t="s">
        <v>237</v>
      </c>
      <c r="R3089" t="s">
        <v>231</v>
      </c>
      <c r="S3089" t="s">
        <v>232</v>
      </c>
    </row>
    <row r="3090" spans="1:19">
      <c r="A3090" s="1" t="n">
        <v>40663</v>
      </c>
      <c r="B3090" t="s">
        <v>376</v>
      </c>
      <c r="C3090" t="n">
        <v>21</v>
      </c>
      <c r="D3090" t="s">
        <v>459</v>
      </c>
      <c r="E3090" t="s">
        <v>121</v>
      </c>
      <c r="F3090" t="s">
        <v>229</v>
      </c>
      <c r="G3090" t="s">
        <v>230</v>
      </c>
      <c r="H3090" t="s">
        <v>231</v>
      </c>
      <c r="I3090" t="s">
        <v>232</v>
      </c>
      <c r="J3090" t="s">
        <v>318</v>
      </c>
      <c r="K3090" t="s">
        <v>319</v>
      </c>
      <c r="L3090" t="n">
        <v>167</v>
      </c>
      <c r="M3090" t="n">
        <v>0.08</v>
      </c>
      <c r="N3090" t="n">
        <v>34.5</v>
      </c>
      <c r="O3090" t="s">
        <v>376</v>
      </c>
      <c r="P3090" t="s">
        <v>231</v>
      </c>
      <c r="Q3090" t="s">
        <v>237</v>
      </c>
      <c r="R3090" t="s">
        <v>231</v>
      </c>
      <c r="S3090" t="s">
        <v>232</v>
      </c>
    </row>
    <row r="3091" spans="1:19">
      <c r="A3091" s="1" t="n">
        <v>40663</v>
      </c>
      <c r="B3091" t="s">
        <v>376</v>
      </c>
      <c r="C3091" t="n">
        <v>22</v>
      </c>
      <c r="D3091" t="s">
        <v>459</v>
      </c>
      <c r="E3091" t="s">
        <v>121</v>
      </c>
      <c r="F3091" t="s">
        <v>229</v>
      </c>
      <c r="G3091" t="s">
        <v>230</v>
      </c>
      <c r="H3091" t="s">
        <v>231</v>
      </c>
      <c r="I3091" t="s">
        <v>232</v>
      </c>
      <c r="J3091" t="s">
        <v>318</v>
      </c>
      <c r="K3091" t="s">
        <v>319</v>
      </c>
      <c r="L3091" t="n">
        <v>151</v>
      </c>
      <c r="M3091" t="n">
        <v>0.08</v>
      </c>
      <c r="N3091" t="n">
        <v>34.4</v>
      </c>
      <c r="O3091" t="s">
        <v>376</v>
      </c>
      <c r="P3091" t="s">
        <v>231</v>
      </c>
      <c r="Q3091" t="s">
        <v>237</v>
      </c>
      <c r="R3091" t="s">
        <v>231</v>
      </c>
      <c r="S3091" t="s">
        <v>232</v>
      </c>
    </row>
    <row r="3092" spans="1:19">
      <c r="A3092" s="1" t="n">
        <v>40663</v>
      </c>
      <c r="B3092" t="s">
        <v>457</v>
      </c>
      <c r="C3092" t="n">
        <v>1</v>
      </c>
      <c r="D3092" t="s">
        <v>466</v>
      </c>
      <c r="E3092" t="s">
        <v>467</v>
      </c>
      <c r="F3092" t="s">
        <v>307</v>
      </c>
      <c r="G3092" t="s">
        <v>308</v>
      </c>
      <c r="H3092" t="s">
        <v>231</v>
      </c>
      <c r="I3092" t="s">
        <v>232</v>
      </c>
      <c r="J3092" t="s">
        <v>469</v>
      </c>
      <c r="K3092" t="s">
        <v>470</v>
      </c>
      <c r="L3092" t="n">
        <v>20</v>
      </c>
      <c r="M3092" t="n">
        <v>0</v>
      </c>
      <c r="N3092" t="n">
        <v>0</v>
      </c>
      <c r="S3092" t="s">
        <v>462</v>
      </c>
    </row>
    <row r="3093" spans="1:19">
      <c r="A3093" s="1" t="n">
        <v>40663</v>
      </c>
      <c r="B3093" t="s">
        <v>457</v>
      </c>
      <c r="C3093" t="n">
        <v>2</v>
      </c>
      <c r="D3093" t="s">
        <v>466</v>
      </c>
      <c r="E3093" t="s">
        <v>467</v>
      </c>
      <c r="F3093" t="s">
        <v>411</v>
      </c>
      <c r="G3093" t="s">
        <v>412</v>
      </c>
      <c r="H3093" t="s">
        <v>231</v>
      </c>
      <c r="I3093" t="s">
        <v>232</v>
      </c>
      <c r="J3093" t="s">
        <v>469</v>
      </c>
      <c r="K3093" t="s">
        <v>470</v>
      </c>
      <c r="L3093" t="n">
        <v>14</v>
      </c>
      <c r="M3093" t="n">
        <v>0</v>
      </c>
      <c r="N3093" t="n">
        <v>0</v>
      </c>
      <c r="S3093" t="s">
        <v>462</v>
      </c>
    </row>
    <row r="3094" spans="1:19">
      <c r="A3094" s="1" t="n">
        <v>40663</v>
      </c>
      <c r="B3094" t="s">
        <v>457</v>
      </c>
      <c r="C3094" t="n">
        <v>3</v>
      </c>
      <c r="D3094" t="s">
        <v>466</v>
      </c>
      <c r="E3094" t="s">
        <v>467</v>
      </c>
      <c r="F3094" t="s">
        <v>413</v>
      </c>
      <c r="G3094" t="s">
        <v>414</v>
      </c>
      <c r="H3094" t="s">
        <v>231</v>
      </c>
      <c r="I3094" t="s">
        <v>232</v>
      </c>
      <c r="J3094" t="s">
        <v>469</v>
      </c>
      <c r="K3094" t="s">
        <v>470</v>
      </c>
      <c r="L3094" t="n">
        <v>11</v>
      </c>
      <c r="M3094" t="n">
        <v>0</v>
      </c>
      <c r="N3094" t="n">
        <v>0</v>
      </c>
      <c r="S3094" t="s">
        <v>462</v>
      </c>
    </row>
    <row r="3095" spans="1:19">
      <c r="A3095" s="1" t="n">
        <v>40663</v>
      </c>
      <c r="B3095" t="s">
        <v>457</v>
      </c>
      <c r="C3095" t="n">
        <v>4</v>
      </c>
      <c r="D3095" t="s">
        <v>466</v>
      </c>
      <c r="E3095" t="s">
        <v>467</v>
      </c>
      <c r="F3095" t="s">
        <v>229</v>
      </c>
      <c r="G3095" t="s">
        <v>230</v>
      </c>
      <c r="H3095" t="s">
        <v>231</v>
      </c>
      <c r="I3095" t="s">
        <v>232</v>
      </c>
      <c r="J3095" t="s">
        <v>469</v>
      </c>
      <c r="K3095" t="s">
        <v>470</v>
      </c>
      <c r="L3095" t="n">
        <v>9</v>
      </c>
      <c r="M3095" t="n">
        <v>0</v>
      </c>
      <c r="N3095" t="n">
        <v>0</v>
      </c>
      <c r="S3095" t="s">
        <v>462</v>
      </c>
    </row>
    <row r="3096" spans="1:19">
      <c r="A3096" s="1" t="n">
        <v>40663</v>
      </c>
      <c r="B3096" t="s">
        <v>463</v>
      </c>
      <c r="C3096" t="n">
        <v>1</v>
      </c>
      <c r="D3096" t="s">
        <v>388</v>
      </c>
      <c r="E3096" t="s">
        <v>464</v>
      </c>
      <c r="F3096" t="s">
        <v>229</v>
      </c>
      <c r="G3096" t="s">
        <v>230</v>
      </c>
      <c r="H3096" t="s">
        <v>231</v>
      </c>
      <c r="I3096" t="s">
        <v>232</v>
      </c>
      <c r="J3096" t="s">
        <v>265</v>
      </c>
      <c r="K3096" t="s">
        <v>266</v>
      </c>
      <c r="L3096" t="n">
        <v>159</v>
      </c>
      <c r="M3096" t="n">
        <v>0</v>
      </c>
      <c r="N3096" t="n">
        <v>0</v>
      </c>
      <c r="S3096" t="s">
        <v>462</v>
      </c>
    </row>
    <row r="3097" spans="1:19">
      <c r="A3097" s="1" t="n">
        <v>40663</v>
      </c>
      <c r="B3097" t="s">
        <v>380</v>
      </c>
      <c r="C3097" t="n">
        <v>1</v>
      </c>
      <c r="D3097" t="s">
        <v>420</v>
      </c>
      <c r="E3097" t="s">
        <v>465</v>
      </c>
      <c r="F3097" t="s">
        <v>229</v>
      </c>
      <c r="G3097" t="s">
        <v>230</v>
      </c>
      <c r="H3097" t="s">
        <v>231</v>
      </c>
      <c r="I3097" t="s">
        <v>232</v>
      </c>
      <c r="J3097" t="s">
        <v>246</v>
      </c>
      <c r="K3097" t="s">
        <v>404</v>
      </c>
      <c r="L3097" t="n">
        <v>298</v>
      </c>
      <c r="M3097" t="n">
        <v>0</v>
      </c>
      <c r="N3097" t="n">
        <v>0</v>
      </c>
      <c r="S3097" t="s">
        <v>462</v>
      </c>
    </row>
    <row r="3098" spans="1:19">
      <c r="A3098" s="1" t="n">
        <v>40663</v>
      </c>
      <c r="B3098" t="s">
        <v>450</v>
      </c>
      <c r="C3098" t="n">
        <v>8</v>
      </c>
      <c r="D3098" t="s">
        <v>459</v>
      </c>
      <c r="E3098" t="s">
        <v>121</v>
      </c>
      <c r="F3098" t="s">
        <v>229</v>
      </c>
      <c r="G3098" t="s">
        <v>230</v>
      </c>
      <c r="H3098" t="s">
        <v>231</v>
      </c>
      <c r="I3098" t="s">
        <v>232</v>
      </c>
      <c r="J3098" t="s">
        <v>233</v>
      </c>
      <c r="K3098" t="s">
        <v>234</v>
      </c>
      <c r="L3098" t="n">
        <v>301</v>
      </c>
      <c r="M3098" t="n">
        <v>0.02</v>
      </c>
      <c r="N3098" t="n">
        <v>21.1</v>
      </c>
      <c r="O3098" t="s">
        <v>450</v>
      </c>
      <c r="P3098" t="s">
        <v>475</v>
      </c>
      <c r="Q3098" t="s">
        <v>237</v>
      </c>
      <c r="R3098" t="s">
        <v>231</v>
      </c>
      <c r="S3098" t="s">
        <v>232</v>
      </c>
    </row>
    <row r="3099" spans="1:19">
      <c r="A3099" s="1" t="n">
        <v>40663</v>
      </c>
      <c r="B3099" t="s">
        <v>450</v>
      </c>
      <c r="C3099" t="n">
        <v>12</v>
      </c>
      <c r="D3099" t="s">
        <v>459</v>
      </c>
      <c r="E3099" t="s">
        <v>121</v>
      </c>
      <c r="F3099" t="s">
        <v>229</v>
      </c>
      <c r="G3099" t="s">
        <v>230</v>
      </c>
      <c r="H3099" t="s">
        <v>231</v>
      </c>
      <c r="I3099" t="s">
        <v>232</v>
      </c>
      <c r="J3099" t="s">
        <v>476</v>
      </c>
      <c r="K3099" t="s">
        <v>477</v>
      </c>
      <c r="L3099" t="n">
        <v>264</v>
      </c>
      <c r="M3099" t="n">
        <v>0.1</v>
      </c>
      <c r="N3099" t="n">
        <v>21.1</v>
      </c>
      <c r="O3099" t="s">
        <v>450</v>
      </c>
      <c r="P3099" t="s">
        <v>475</v>
      </c>
      <c r="Q3099" t="s">
        <v>237</v>
      </c>
      <c r="R3099" t="s">
        <v>231</v>
      </c>
      <c r="S3099" t="s">
        <v>232</v>
      </c>
    </row>
    <row r="3100" spans="1:19">
      <c r="A3100" s="1" t="n">
        <v>40694</v>
      </c>
      <c r="B3100" t="s">
        <v>376</v>
      </c>
      <c r="C3100" t="n">
        <v>14</v>
      </c>
      <c r="D3100" t="s">
        <v>459</v>
      </c>
      <c r="E3100" t="s">
        <v>121</v>
      </c>
      <c r="F3100" t="s">
        <v>229</v>
      </c>
      <c r="G3100" t="s">
        <v>230</v>
      </c>
      <c r="H3100" t="s">
        <v>231</v>
      </c>
      <c r="I3100" t="s">
        <v>232</v>
      </c>
      <c r="J3100" t="s">
        <v>369</v>
      </c>
      <c r="K3100" t="s">
        <v>344</v>
      </c>
      <c r="L3100" t="n">
        <v>414</v>
      </c>
      <c r="M3100" t="n">
        <v>0.12</v>
      </c>
      <c r="N3100" t="n">
        <v>32</v>
      </c>
      <c r="O3100" t="s">
        <v>376</v>
      </c>
      <c r="P3100" t="s">
        <v>231</v>
      </c>
      <c r="Q3100" t="s">
        <v>237</v>
      </c>
      <c r="R3100" t="s">
        <v>231</v>
      </c>
      <c r="S3100" t="s">
        <v>232</v>
      </c>
    </row>
    <row r="3101" spans="1:19">
      <c r="A3101" s="1" t="n">
        <v>40694</v>
      </c>
      <c r="B3101" t="s">
        <v>376</v>
      </c>
      <c r="C3101" t="n">
        <v>15</v>
      </c>
      <c r="D3101" t="s">
        <v>459</v>
      </c>
      <c r="E3101" t="s">
        <v>121</v>
      </c>
      <c r="F3101" t="s">
        <v>229</v>
      </c>
      <c r="G3101" t="s">
        <v>230</v>
      </c>
      <c r="H3101" t="s">
        <v>231</v>
      </c>
      <c r="I3101" t="s">
        <v>232</v>
      </c>
      <c r="J3101" t="s">
        <v>233</v>
      </c>
      <c r="K3101" t="s">
        <v>234</v>
      </c>
      <c r="L3101" t="n">
        <v>258</v>
      </c>
      <c r="M3101" t="n">
        <v>0.09</v>
      </c>
      <c r="N3101" t="n">
        <v>31.6</v>
      </c>
      <c r="O3101" t="s">
        <v>376</v>
      </c>
      <c r="P3101" t="s">
        <v>231</v>
      </c>
      <c r="Q3101" t="s">
        <v>237</v>
      </c>
      <c r="R3101" t="s">
        <v>231</v>
      </c>
      <c r="S3101" t="s">
        <v>232</v>
      </c>
    </row>
    <row r="3102" spans="1:19">
      <c r="A3102" s="1" t="n">
        <v>40694</v>
      </c>
      <c r="B3102" t="s">
        <v>376</v>
      </c>
      <c r="C3102" t="n">
        <v>16</v>
      </c>
      <c r="D3102" t="s">
        <v>459</v>
      </c>
      <c r="E3102" t="s">
        <v>121</v>
      </c>
      <c r="F3102" t="s">
        <v>229</v>
      </c>
      <c r="G3102" t="s">
        <v>230</v>
      </c>
      <c r="H3102" t="s">
        <v>231</v>
      </c>
      <c r="I3102" t="s">
        <v>232</v>
      </c>
      <c r="J3102" t="s">
        <v>233</v>
      </c>
      <c r="K3102" t="s">
        <v>234</v>
      </c>
      <c r="L3102" t="n">
        <v>200</v>
      </c>
      <c r="M3102" t="n">
        <v>0.09</v>
      </c>
      <c r="N3102" t="n">
        <v>33.8</v>
      </c>
      <c r="O3102" t="s">
        <v>376</v>
      </c>
      <c r="P3102" t="s">
        <v>231</v>
      </c>
      <c r="Q3102" t="s">
        <v>237</v>
      </c>
      <c r="R3102" t="s">
        <v>231</v>
      </c>
      <c r="S3102" t="s">
        <v>232</v>
      </c>
    </row>
    <row r="3103" spans="1:19">
      <c r="A3103" s="1" t="n">
        <v>40694</v>
      </c>
      <c r="B3103" t="s">
        <v>376</v>
      </c>
      <c r="C3103" t="n">
        <v>17</v>
      </c>
      <c r="D3103" t="s">
        <v>459</v>
      </c>
      <c r="E3103" t="s">
        <v>121</v>
      </c>
      <c r="F3103" t="s">
        <v>229</v>
      </c>
      <c r="G3103" t="s">
        <v>230</v>
      </c>
      <c r="H3103" t="s">
        <v>231</v>
      </c>
      <c r="I3103" t="s">
        <v>232</v>
      </c>
      <c r="J3103" t="s">
        <v>354</v>
      </c>
      <c r="K3103" t="s">
        <v>348</v>
      </c>
      <c r="L3103" t="n">
        <v>348</v>
      </c>
      <c r="M3103" t="n">
        <v>0.05</v>
      </c>
      <c r="N3103" t="n">
        <v>42.2</v>
      </c>
      <c r="O3103" t="s">
        <v>376</v>
      </c>
      <c r="P3103" t="s">
        <v>231</v>
      </c>
      <c r="Q3103" t="s">
        <v>237</v>
      </c>
      <c r="R3103" t="s">
        <v>231</v>
      </c>
      <c r="S3103" t="s">
        <v>232</v>
      </c>
    </row>
    <row r="3104" spans="1:19">
      <c r="A3104" s="1" t="n">
        <v>40694</v>
      </c>
      <c r="B3104" t="s">
        <v>376</v>
      </c>
      <c r="C3104" t="n">
        <v>18</v>
      </c>
      <c r="D3104" t="s">
        <v>459</v>
      </c>
      <c r="E3104" t="s">
        <v>121</v>
      </c>
      <c r="F3104" t="s">
        <v>229</v>
      </c>
      <c r="G3104" t="s">
        <v>230</v>
      </c>
      <c r="H3104" t="s">
        <v>231</v>
      </c>
      <c r="I3104" t="s">
        <v>232</v>
      </c>
      <c r="J3104" t="s">
        <v>354</v>
      </c>
      <c r="K3104" t="s">
        <v>348</v>
      </c>
      <c r="L3104" t="n">
        <v>238</v>
      </c>
      <c r="M3104" t="n">
        <v>0.05</v>
      </c>
      <c r="N3104" t="n">
        <v>42.2</v>
      </c>
      <c r="O3104" t="s">
        <v>376</v>
      </c>
      <c r="P3104" t="s">
        <v>231</v>
      </c>
      <c r="Q3104" t="s">
        <v>237</v>
      </c>
      <c r="R3104" t="s">
        <v>231</v>
      </c>
      <c r="S3104" t="s">
        <v>232</v>
      </c>
    </row>
    <row r="3105" spans="1:19">
      <c r="A3105" s="1" t="n">
        <v>40694</v>
      </c>
      <c r="B3105" t="s">
        <v>376</v>
      </c>
      <c r="C3105" t="n">
        <v>19</v>
      </c>
      <c r="D3105" t="s">
        <v>459</v>
      </c>
      <c r="E3105" t="s">
        <v>121</v>
      </c>
      <c r="F3105" t="s">
        <v>229</v>
      </c>
      <c r="G3105" t="s">
        <v>230</v>
      </c>
      <c r="H3105" t="s">
        <v>231</v>
      </c>
      <c r="I3105" t="s">
        <v>232</v>
      </c>
      <c r="J3105" t="s">
        <v>354</v>
      </c>
      <c r="K3105" t="s">
        <v>348</v>
      </c>
      <c r="L3105" t="n">
        <v>196</v>
      </c>
      <c r="M3105" t="n">
        <v>0.05</v>
      </c>
      <c r="N3105" t="n">
        <v>41.9</v>
      </c>
      <c r="O3105" t="s">
        <v>376</v>
      </c>
      <c r="P3105" t="s">
        <v>231</v>
      </c>
      <c r="Q3105" t="s">
        <v>237</v>
      </c>
      <c r="R3105" t="s">
        <v>231</v>
      </c>
      <c r="S3105" t="s">
        <v>232</v>
      </c>
    </row>
    <row r="3106" spans="1:19">
      <c r="A3106" s="1" t="n">
        <v>40694</v>
      </c>
      <c r="B3106" t="s">
        <v>376</v>
      </c>
      <c r="C3106" t="n">
        <v>20</v>
      </c>
      <c r="D3106" t="s">
        <v>459</v>
      </c>
      <c r="E3106" t="s">
        <v>121</v>
      </c>
      <c r="F3106" t="s">
        <v>229</v>
      </c>
      <c r="G3106" t="s">
        <v>230</v>
      </c>
      <c r="H3106" t="s">
        <v>231</v>
      </c>
      <c r="I3106" t="s">
        <v>232</v>
      </c>
      <c r="J3106" t="s">
        <v>369</v>
      </c>
      <c r="K3106" t="s">
        <v>344</v>
      </c>
      <c r="L3106" t="n">
        <v>297</v>
      </c>
      <c r="M3106" t="n">
        <v>0.12</v>
      </c>
      <c r="N3106" t="n">
        <v>32</v>
      </c>
      <c r="O3106" t="s">
        <v>376</v>
      </c>
      <c r="P3106" t="s">
        <v>231</v>
      </c>
      <c r="Q3106" t="s">
        <v>237</v>
      </c>
      <c r="R3106" t="s">
        <v>231</v>
      </c>
      <c r="S3106" t="s">
        <v>232</v>
      </c>
    </row>
    <row r="3107" spans="1:19">
      <c r="A3107" s="1" t="n">
        <v>40694</v>
      </c>
      <c r="B3107" t="s">
        <v>380</v>
      </c>
      <c r="C3107" t="n">
        <v>1</v>
      </c>
      <c r="D3107" t="s">
        <v>420</v>
      </c>
      <c r="E3107" t="s">
        <v>465</v>
      </c>
      <c r="F3107" t="s">
        <v>229</v>
      </c>
      <c r="G3107" t="s">
        <v>230</v>
      </c>
      <c r="H3107" t="s">
        <v>231</v>
      </c>
      <c r="I3107" t="s">
        <v>232</v>
      </c>
      <c r="J3107" t="s">
        <v>246</v>
      </c>
      <c r="K3107" t="s">
        <v>404</v>
      </c>
      <c r="L3107" t="n">
        <v>300</v>
      </c>
      <c r="M3107" t="n">
        <v>0</v>
      </c>
      <c r="N3107" t="n">
        <v>0</v>
      </c>
      <c r="S3107" t="s">
        <v>462</v>
      </c>
    </row>
    <row r="3108" spans="1:19">
      <c r="A3108" s="1" t="n">
        <v>40694</v>
      </c>
      <c r="B3108" t="s">
        <v>450</v>
      </c>
      <c r="C3108" t="n">
        <v>11</v>
      </c>
      <c r="D3108" t="s">
        <v>459</v>
      </c>
      <c r="E3108" t="s">
        <v>121</v>
      </c>
      <c r="F3108" t="s">
        <v>229</v>
      </c>
      <c r="G3108" t="s">
        <v>230</v>
      </c>
      <c r="H3108" t="s">
        <v>231</v>
      </c>
      <c r="I3108" t="s">
        <v>232</v>
      </c>
      <c r="J3108" t="s">
        <v>279</v>
      </c>
      <c r="K3108" t="s">
        <v>280</v>
      </c>
      <c r="L3108" t="n">
        <v>631</v>
      </c>
      <c r="M3108" t="n">
        <v>0.09</v>
      </c>
      <c r="N3108" t="n">
        <v>34</v>
      </c>
      <c r="O3108" t="s">
        <v>450</v>
      </c>
      <c r="P3108" t="s">
        <v>475</v>
      </c>
      <c r="Q3108" t="s">
        <v>237</v>
      </c>
      <c r="R3108" t="s">
        <v>231</v>
      </c>
      <c r="S3108" t="s">
        <v>232</v>
      </c>
    </row>
    <row r="3109" spans="1:19">
      <c r="A3109" s="1" t="n">
        <v>40694</v>
      </c>
      <c r="B3109" t="s">
        <v>450</v>
      </c>
      <c r="C3109" t="n">
        <v>13</v>
      </c>
      <c r="D3109" t="s">
        <v>459</v>
      </c>
      <c r="E3109" t="s">
        <v>121</v>
      </c>
      <c r="F3109" t="s">
        <v>229</v>
      </c>
      <c r="G3109" t="s">
        <v>230</v>
      </c>
      <c r="H3109" t="s">
        <v>231</v>
      </c>
      <c r="I3109" t="s">
        <v>232</v>
      </c>
      <c r="J3109" t="s">
        <v>385</v>
      </c>
      <c r="K3109" t="s">
        <v>338</v>
      </c>
      <c r="L3109" t="n">
        <v>456</v>
      </c>
      <c r="M3109" t="n">
        <v>0.23</v>
      </c>
      <c r="N3109" t="n">
        <v>37.9</v>
      </c>
      <c r="O3109" t="s">
        <v>450</v>
      </c>
      <c r="P3109" t="s">
        <v>475</v>
      </c>
      <c r="Q3109" t="s">
        <v>237</v>
      </c>
      <c r="R3109" t="s">
        <v>231</v>
      </c>
      <c r="S3109" t="s">
        <v>232</v>
      </c>
    </row>
    <row r="3110" spans="1:19">
      <c r="A3110" s="1" t="n">
        <v>40694</v>
      </c>
      <c r="B3110" t="s">
        <v>450</v>
      </c>
      <c r="C3110" t="n">
        <v>15</v>
      </c>
      <c r="D3110" t="s">
        <v>459</v>
      </c>
      <c r="E3110" t="s">
        <v>121</v>
      </c>
      <c r="F3110" t="s">
        <v>229</v>
      </c>
      <c r="G3110" t="s">
        <v>230</v>
      </c>
      <c r="H3110" t="s">
        <v>231</v>
      </c>
      <c r="I3110" t="s">
        <v>232</v>
      </c>
      <c r="J3110" t="s">
        <v>398</v>
      </c>
      <c r="K3110" t="s">
        <v>399</v>
      </c>
      <c r="L3110" t="n">
        <v>691</v>
      </c>
      <c r="M3110" t="n">
        <v>0.62</v>
      </c>
      <c r="N3110" t="n">
        <v>30.5</v>
      </c>
      <c r="O3110" t="s">
        <v>450</v>
      </c>
      <c r="P3110" t="s">
        <v>475</v>
      </c>
      <c r="Q3110" t="s">
        <v>237</v>
      </c>
      <c r="R3110" t="s">
        <v>231</v>
      </c>
      <c r="S3110" t="s">
        <v>232</v>
      </c>
    </row>
    <row r="3111" spans="1:19">
      <c r="A3111" s="1" t="n">
        <v>40694</v>
      </c>
      <c r="B3111" t="s">
        <v>450</v>
      </c>
      <c r="C3111" t="n">
        <v>18</v>
      </c>
      <c r="D3111" t="s">
        <v>459</v>
      </c>
      <c r="E3111" t="s">
        <v>121</v>
      </c>
      <c r="F3111" t="s">
        <v>229</v>
      </c>
      <c r="G3111" t="s">
        <v>230</v>
      </c>
      <c r="H3111" t="s">
        <v>231</v>
      </c>
      <c r="I3111" t="s">
        <v>232</v>
      </c>
      <c r="J3111" t="s">
        <v>279</v>
      </c>
      <c r="K3111" t="s">
        <v>280</v>
      </c>
      <c r="L3111" t="n">
        <v>92</v>
      </c>
      <c r="M3111" t="n">
        <v>2.79</v>
      </c>
      <c r="N3111" t="n">
        <v>28.7</v>
      </c>
      <c r="O3111" t="s">
        <v>450</v>
      </c>
      <c r="P3111" t="s">
        <v>475</v>
      </c>
      <c r="Q3111" t="s">
        <v>237</v>
      </c>
      <c r="R3111" t="s">
        <v>231</v>
      </c>
      <c r="S3111" t="s">
        <v>232</v>
      </c>
    </row>
    <row r="3112" spans="1:19">
      <c r="A3112" s="1" t="n">
        <v>40724</v>
      </c>
      <c r="B3112" t="s">
        <v>376</v>
      </c>
      <c r="C3112" t="n">
        <v>17</v>
      </c>
      <c r="D3112" t="s">
        <v>459</v>
      </c>
      <c r="E3112" t="s">
        <v>121</v>
      </c>
      <c r="F3112" t="s">
        <v>229</v>
      </c>
      <c r="G3112" t="s">
        <v>230</v>
      </c>
      <c r="H3112" t="s">
        <v>231</v>
      </c>
      <c r="I3112" t="s">
        <v>232</v>
      </c>
      <c r="J3112" t="s">
        <v>354</v>
      </c>
      <c r="K3112" t="s">
        <v>348</v>
      </c>
      <c r="L3112" t="n">
        <v>199</v>
      </c>
      <c r="M3112" t="n">
        <v>0.05</v>
      </c>
      <c r="N3112" t="n">
        <v>42.5</v>
      </c>
      <c r="O3112" t="s">
        <v>376</v>
      </c>
      <c r="P3112" t="s">
        <v>231</v>
      </c>
      <c r="Q3112" t="s">
        <v>237</v>
      </c>
      <c r="R3112" t="s">
        <v>231</v>
      </c>
      <c r="S3112" t="s">
        <v>232</v>
      </c>
    </row>
    <row r="3113" spans="1:19">
      <c r="A3113" s="1" t="n">
        <v>40724</v>
      </c>
      <c r="B3113" t="s">
        <v>376</v>
      </c>
      <c r="C3113" t="n">
        <v>18</v>
      </c>
      <c r="D3113" t="s">
        <v>459</v>
      </c>
      <c r="E3113" t="s">
        <v>121</v>
      </c>
      <c r="F3113" t="s">
        <v>229</v>
      </c>
      <c r="G3113" t="s">
        <v>230</v>
      </c>
      <c r="H3113" t="s">
        <v>231</v>
      </c>
      <c r="I3113" t="s">
        <v>232</v>
      </c>
      <c r="J3113" t="s">
        <v>354</v>
      </c>
      <c r="K3113" t="s">
        <v>348</v>
      </c>
      <c r="L3113" t="n">
        <v>191</v>
      </c>
      <c r="M3113" t="n">
        <v>0.05</v>
      </c>
      <c r="N3113" t="n">
        <v>42.2</v>
      </c>
      <c r="O3113" t="s">
        <v>376</v>
      </c>
      <c r="P3113" t="s">
        <v>231</v>
      </c>
      <c r="Q3113" t="s">
        <v>237</v>
      </c>
      <c r="R3113" t="s">
        <v>231</v>
      </c>
      <c r="S3113" t="s">
        <v>232</v>
      </c>
    </row>
    <row r="3114" spans="1:19">
      <c r="A3114" s="1" t="n">
        <v>40724</v>
      </c>
      <c r="B3114" t="s">
        <v>376</v>
      </c>
      <c r="C3114" t="n">
        <v>19</v>
      </c>
      <c r="D3114" t="s">
        <v>459</v>
      </c>
      <c r="E3114" t="s">
        <v>121</v>
      </c>
      <c r="F3114" t="s">
        <v>229</v>
      </c>
      <c r="G3114" t="s">
        <v>230</v>
      </c>
      <c r="H3114" t="s">
        <v>231</v>
      </c>
      <c r="I3114" t="s">
        <v>232</v>
      </c>
      <c r="J3114" t="s">
        <v>233</v>
      </c>
      <c r="K3114" t="s">
        <v>234</v>
      </c>
      <c r="L3114" t="n">
        <v>255</v>
      </c>
      <c r="M3114" t="n">
        <v>0.1</v>
      </c>
      <c r="N3114" t="n">
        <v>31.7</v>
      </c>
      <c r="O3114" t="s">
        <v>376</v>
      </c>
      <c r="P3114" t="s">
        <v>231</v>
      </c>
      <c r="Q3114" t="s">
        <v>237</v>
      </c>
      <c r="R3114" t="s">
        <v>231</v>
      </c>
      <c r="S3114" t="s">
        <v>232</v>
      </c>
    </row>
    <row r="3115" spans="1:19">
      <c r="A3115" s="1" t="n">
        <v>40724</v>
      </c>
      <c r="B3115" t="s">
        <v>376</v>
      </c>
      <c r="C3115" t="n">
        <v>20</v>
      </c>
      <c r="D3115" t="s">
        <v>459</v>
      </c>
      <c r="E3115" t="s">
        <v>121</v>
      </c>
      <c r="F3115" t="s">
        <v>229</v>
      </c>
      <c r="G3115" t="s">
        <v>230</v>
      </c>
      <c r="H3115" t="s">
        <v>231</v>
      </c>
      <c r="I3115" t="s">
        <v>232</v>
      </c>
      <c r="J3115" t="s">
        <v>354</v>
      </c>
      <c r="K3115" t="s">
        <v>348</v>
      </c>
      <c r="L3115" t="n">
        <v>238</v>
      </c>
      <c r="M3115" t="n">
        <v>0.05</v>
      </c>
      <c r="N3115" t="n">
        <v>38</v>
      </c>
      <c r="O3115" t="s">
        <v>376</v>
      </c>
      <c r="P3115" t="s">
        <v>231</v>
      </c>
      <c r="Q3115" t="s">
        <v>237</v>
      </c>
      <c r="R3115" t="s">
        <v>231</v>
      </c>
      <c r="S3115" t="s">
        <v>232</v>
      </c>
    </row>
    <row r="3116" spans="1:19">
      <c r="A3116" s="1" t="n">
        <v>40724</v>
      </c>
      <c r="B3116" t="s">
        <v>376</v>
      </c>
      <c r="C3116" t="n">
        <v>21</v>
      </c>
      <c r="D3116" t="s">
        <v>459</v>
      </c>
      <c r="E3116" t="s">
        <v>121</v>
      </c>
      <c r="F3116" t="s">
        <v>229</v>
      </c>
      <c r="G3116" t="s">
        <v>230</v>
      </c>
      <c r="H3116" t="s">
        <v>231</v>
      </c>
      <c r="I3116" t="s">
        <v>232</v>
      </c>
      <c r="J3116" t="s">
        <v>318</v>
      </c>
      <c r="K3116" t="s">
        <v>319</v>
      </c>
      <c r="L3116" t="n">
        <v>207</v>
      </c>
      <c r="M3116" t="n">
        <v>0.08</v>
      </c>
      <c r="N3116" t="n">
        <v>34.6</v>
      </c>
      <c r="O3116" t="s">
        <v>376</v>
      </c>
      <c r="P3116" t="s">
        <v>231</v>
      </c>
      <c r="Q3116" t="s">
        <v>237</v>
      </c>
      <c r="R3116" t="s">
        <v>231</v>
      </c>
      <c r="S3116" t="s">
        <v>232</v>
      </c>
    </row>
    <row r="3117" spans="1:19">
      <c r="A3117" s="1" t="n">
        <v>40724</v>
      </c>
      <c r="B3117" t="s">
        <v>376</v>
      </c>
      <c r="C3117" t="n">
        <v>22</v>
      </c>
      <c r="D3117" t="s">
        <v>459</v>
      </c>
      <c r="E3117" t="s">
        <v>121</v>
      </c>
      <c r="F3117" t="s">
        <v>229</v>
      </c>
      <c r="G3117" t="s">
        <v>230</v>
      </c>
      <c r="H3117" t="s">
        <v>231</v>
      </c>
      <c r="I3117" t="s">
        <v>232</v>
      </c>
      <c r="J3117" t="s">
        <v>318</v>
      </c>
      <c r="K3117" t="s">
        <v>319</v>
      </c>
      <c r="L3117" t="n">
        <v>254</v>
      </c>
      <c r="M3117" t="n">
        <v>0.08</v>
      </c>
      <c r="N3117" t="n">
        <v>34.3</v>
      </c>
      <c r="O3117" t="s">
        <v>376</v>
      </c>
      <c r="P3117" t="s">
        <v>231</v>
      </c>
      <c r="Q3117" t="s">
        <v>237</v>
      </c>
      <c r="R3117" t="s">
        <v>231</v>
      </c>
      <c r="S3117" t="s">
        <v>232</v>
      </c>
    </row>
    <row r="3118" spans="1:19">
      <c r="A3118" s="1" t="n">
        <v>40724</v>
      </c>
      <c r="B3118" t="s">
        <v>457</v>
      </c>
      <c r="C3118" t="n">
        <v>1</v>
      </c>
      <c r="D3118" t="s">
        <v>466</v>
      </c>
      <c r="E3118" t="s">
        <v>467</v>
      </c>
      <c r="F3118" t="s">
        <v>307</v>
      </c>
      <c r="G3118" t="s">
        <v>308</v>
      </c>
      <c r="H3118" t="s">
        <v>231</v>
      </c>
      <c r="I3118" t="s">
        <v>232</v>
      </c>
      <c r="J3118" t="s">
        <v>469</v>
      </c>
      <c r="K3118" t="s">
        <v>470</v>
      </c>
      <c r="L3118" t="n">
        <v>18</v>
      </c>
      <c r="M3118" t="n">
        <v>0</v>
      </c>
      <c r="N3118" t="n">
        <v>0</v>
      </c>
      <c r="S3118" t="s">
        <v>462</v>
      </c>
    </row>
    <row r="3119" spans="1:19">
      <c r="A3119" s="1" t="n">
        <v>40724</v>
      </c>
      <c r="B3119" t="s">
        <v>457</v>
      </c>
      <c r="C3119" t="n">
        <v>2</v>
      </c>
      <c r="D3119" t="s">
        <v>466</v>
      </c>
      <c r="E3119" t="s">
        <v>467</v>
      </c>
      <c r="F3119" t="s">
        <v>411</v>
      </c>
      <c r="G3119" t="s">
        <v>412</v>
      </c>
      <c r="H3119" t="s">
        <v>231</v>
      </c>
      <c r="I3119" t="s">
        <v>232</v>
      </c>
      <c r="J3119" t="s">
        <v>469</v>
      </c>
      <c r="K3119" t="s">
        <v>470</v>
      </c>
      <c r="L3119" t="n">
        <v>15</v>
      </c>
      <c r="M3119" t="n">
        <v>0</v>
      </c>
      <c r="N3119" t="n">
        <v>0</v>
      </c>
      <c r="S3119" t="s">
        <v>462</v>
      </c>
    </row>
    <row r="3120" spans="1:19">
      <c r="A3120" s="1" t="n">
        <v>40724</v>
      </c>
      <c r="B3120" t="s">
        <v>457</v>
      </c>
      <c r="C3120" t="n">
        <v>3</v>
      </c>
      <c r="D3120" t="s">
        <v>466</v>
      </c>
      <c r="E3120" t="s">
        <v>467</v>
      </c>
      <c r="F3120" t="s">
        <v>413</v>
      </c>
      <c r="G3120" t="s">
        <v>414</v>
      </c>
      <c r="H3120" t="s">
        <v>231</v>
      </c>
      <c r="I3120" t="s">
        <v>232</v>
      </c>
      <c r="J3120" t="s">
        <v>469</v>
      </c>
      <c r="K3120" t="s">
        <v>470</v>
      </c>
      <c r="L3120" t="n">
        <v>11</v>
      </c>
      <c r="M3120" t="n">
        <v>0</v>
      </c>
      <c r="N3120" t="n">
        <v>0</v>
      </c>
      <c r="S3120" t="s">
        <v>462</v>
      </c>
    </row>
    <row r="3121" spans="1:19">
      <c r="A3121" s="1" t="n">
        <v>40724</v>
      </c>
      <c r="B3121" t="s">
        <v>457</v>
      </c>
      <c r="C3121" t="n">
        <v>4</v>
      </c>
      <c r="D3121" t="s">
        <v>466</v>
      </c>
      <c r="E3121" t="s">
        <v>467</v>
      </c>
      <c r="F3121" t="s">
        <v>411</v>
      </c>
      <c r="G3121" t="s">
        <v>412</v>
      </c>
      <c r="H3121" t="s">
        <v>231</v>
      </c>
      <c r="I3121" t="s">
        <v>232</v>
      </c>
      <c r="J3121" t="s">
        <v>469</v>
      </c>
      <c r="K3121" t="s">
        <v>470</v>
      </c>
      <c r="L3121" t="n">
        <v>9</v>
      </c>
      <c r="M3121" t="n">
        <v>0</v>
      </c>
      <c r="N3121" t="n">
        <v>0</v>
      </c>
      <c r="S3121" t="s">
        <v>462</v>
      </c>
    </row>
    <row r="3122" spans="1:19">
      <c r="A3122" s="1" t="n">
        <v>40724</v>
      </c>
      <c r="B3122" t="s">
        <v>380</v>
      </c>
      <c r="C3122" t="n">
        <v>1</v>
      </c>
      <c r="D3122" t="s">
        <v>420</v>
      </c>
      <c r="E3122" t="s">
        <v>465</v>
      </c>
      <c r="F3122" t="s">
        <v>229</v>
      </c>
      <c r="G3122" t="s">
        <v>230</v>
      </c>
      <c r="H3122" t="s">
        <v>231</v>
      </c>
      <c r="I3122" t="s">
        <v>232</v>
      </c>
      <c r="J3122" t="s">
        <v>246</v>
      </c>
      <c r="K3122" t="s">
        <v>404</v>
      </c>
      <c r="L3122" t="n">
        <v>325</v>
      </c>
      <c r="M3122" t="n">
        <v>0</v>
      </c>
      <c r="N3122" t="n">
        <v>0</v>
      </c>
      <c r="S3122" t="s">
        <v>462</v>
      </c>
    </row>
    <row r="3123" spans="1:19">
      <c r="A3123" s="1" t="n">
        <v>40724</v>
      </c>
      <c r="B3123" t="s">
        <v>450</v>
      </c>
      <c r="C3123" t="n">
        <v>6</v>
      </c>
      <c r="D3123" t="s">
        <v>459</v>
      </c>
      <c r="E3123" t="s">
        <v>121</v>
      </c>
      <c r="F3123" t="s">
        <v>229</v>
      </c>
      <c r="G3123" t="s">
        <v>230</v>
      </c>
      <c r="H3123" t="s">
        <v>231</v>
      </c>
      <c r="I3123" t="s">
        <v>232</v>
      </c>
      <c r="J3123" t="s">
        <v>385</v>
      </c>
      <c r="K3123" t="s">
        <v>338</v>
      </c>
      <c r="L3123" t="n">
        <v>350</v>
      </c>
      <c r="M3123" t="n">
        <v>0.6</v>
      </c>
      <c r="N3123" t="n">
        <v>34</v>
      </c>
      <c r="O3123" t="s">
        <v>450</v>
      </c>
      <c r="P3123" t="s">
        <v>475</v>
      </c>
      <c r="Q3123" t="s">
        <v>237</v>
      </c>
      <c r="R3123" t="s">
        <v>231</v>
      </c>
      <c r="S3123" t="s">
        <v>232</v>
      </c>
    </row>
    <row r="3124" spans="1:19">
      <c r="A3124" s="1" t="n">
        <v>40724</v>
      </c>
      <c r="B3124" t="s">
        <v>450</v>
      </c>
      <c r="C3124" t="n">
        <v>9</v>
      </c>
      <c r="D3124" t="s">
        <v>459</v>
      </c>
      <c r="E3124" t="s">
        <v>121</v>
      </c>
      <c r="F3124" t="s">
        <v>229</v>
      </c>
      <c r="G3124" t="s">
        <v>230</v>
      </c>
      <c r="H3124" t="s">
        <v>231</v>
      </c>
      <c r="I3124" t="s">
        <v>232</v>
      </c>
      <c r="J3124" t="s">
        <v>279</v>
      </c>
      <c r="K3124" t="s">
        <v>280</v>
      </c>
      <c r="L3124" t="n">
        <v>767</v>
      </c>
      <c r="M3124" t="n">
        <v>0.09</v>
      </c>
      <c r="N3124" t="n">
        <v>34</v>
      </c>
      <c r="O3124" t="s">
        <v>450</v>
      </c>
      <c r="P3124" t="s">
        <v>475</v>
      </c>
      <c r="Q3124" t="s">
        <v>237</v>
      </c>
      <c r="R3124" t="s">
        <v>231</v>
      </c>
      <c r="S3124" t="s">
        <v>232</v>
      </c>
    </row>
    <row r="3125" spans="1:19">
      <c r="A3125" s="1" t="n">
        <v>40724</v>
      </c>
      <c r="B3125" t="s">
        <v>450</v>
      </c>
      <c r="C3125" t="n">
        <v>10</v>
      </c>
      <c r="D3125" t="s">
        <v>459</v>
      </c>
      <c r="E3125" t="s">
        <v>121</v>
      </c>
      <c r="F3125" t="s">
        <v>229</v>
      </c>
      <c r="G3125" t="s">
        <v>230</v>
      </c>
      <c r="H3125" t="s">
        <v>231</v>
      </c>
      <c r="I3125" t="s">
        <v>232</v>
      </c>
      <c r="J3125" t="s">
        <v>385</v>
      </c>
      <c r="K3125" t="s">
        <v>338</v>
      </c>
      <c r="L3125" t="n">
        <v>713</v>
      </c>
      <c r="M3125" t="n">
        <v>0.23</v>
      </c>
      <c r="N3125" t="n">
        <v>37.9</v>
      </c>
      <c r="O3125" t="s">
        <v>450</v>
      </c>
      <c r="P3125" t="s">
        <v>475</v>
      </c>
      <c r="Q3125" t="s">
        <v>237</v>
      </c>
      <c r="R3125" t="s">
        <v>231</v>
      </c>
      <c r="S3125" t="s">
        <v>232</v>
      </c>
    </row>
    <row r="3126" spans="1:19">
      <c r="A3126" s="1" t="n">
        <v>40724</v>
      </c>
      <c r="B3126" t="s">
        <v>450</v>
      </c>
      <c r="C3126" t="n">
        <v>12</v>
      </c>
      <c r="D3126" t="s">
        <v>459</v>
      </c>
      <c r="E3126" t="s">
        <v>121</v>
      </c>
      <c r="F3126" t="s">
        <v>229</v>
      </c>
      <c r="G3126" t="s">
        <v>230</v>
      </c>
      <c r="H3126" t="s">
        <v>231</v>
      </c>
      <c r="I3126" t="s">
        <v>232</v>
      </c>
      <c r="J3126" t="s">
        <v>417</v>
      </c>
      <c r="K3126" t="s">
        <v>418</v>
      </c>
      <c r="L3126" t="n">
        <v>1034</v>
      </c>
      <c r="M3126" t="n">
        <v>0.16</v>
      </c>
      <c r="N3126" t="n">
        <v>37.1</v>
      </c>
      <c r="O3126" t="s">
        <v>450</v>
      </c>
      <c r="P3126" t="s">
        <v>475</v>
      </c>
      <c r="Q3126" t="s">
        <v>237</v>
      </c>
      <c r="R3126" t="s">
        <v>231</v>
      </c>
      <c r="S3126" t="s">
        <v>232</v>
      </c>
    </row>
    <row r="3127" spans="1:19">
      <c r="A3127" s="1" t="n">
        <v>40724</v>
      </c>
      <c r="B3127" t="s">
        <v>450</v>
      </c>
      <c r="C3127" t="n">
        <v>13</v>
      </c>
      <c r="D3127" t="s">
        <v>459</v>
      </c>
      <c r="E3127" t="s">
        <v>121</v>
      </c>
      <c r="F3127" t="s">
        <v>229</v>
      </c>
      <c r="G3127" t="s">
        <v>230</v>
      </c>
      <c r="H3127" t="s">
        <v>231</v>
      </c>
      <c r="I3127" t="s">
        <v>232</v>
      </c>
      <c r="J3127" t="s">
        <v>369</v>
      </c>
      <c r="K3127" t="s">
        <v>344</v>
      </c>
      <c r="L3127" t="n">
        <v>938</v>
      </c>
      <c r="M3127" t="n">
        <v>0.12</v>
      </c>
      <c r="N3127" t="n">
        <v>32.5</v>
      </c>
      <c r="O3127" t="s">
        <v>450</v>
      </c>
      <c r="P3127" t="s">
        <v>475</v>
      </c>
      <c r="Q3127" t="s">
        <v>237</v>
      </c>
      <c r="R3127" t="s">
        <v>231</v>
      </c>
      <c r="S3127" t="s">
        <v>232</v>
      </c>
    </row>
    <row r="3128" spans="1:19">
      <c r="A3128" s="1" t="n">
        <v>40755</v>
      </c>
      <c r="B3128" t="s">
        <v>376</v>
      </c>
      <c r="C3128" t="n">
        <v>13</v>
      </c>
      <c r="D3128" t="s">
        <v>459</v>
      </c>
      <c r="E3128" t="s">
        <v>121</v>
      </c>
      <c r="F3128" t="s">
        <v>229</v>
      </c>
      <c r="G3128" t="s">
        <v>230</v>
      </c>
      <c r="H3128" t="s">
        <v>231</v>
      </c>
      <c r="I3128" t="s">
        <v>232</v>
      </c>
      <c r="J3128" t="s">
        <v>354</v>
      </c>
      <c r="K3128" t="s">
        <v>348</v>
      </c>
      <c r="L3128" t="n">
        <v>263</v>
      </c>
      <c r="M3128" t="n">
        <v>0.05</v>
      </c>
      <c r="N3128" t="n">
        <v>42.5</v>
      </c>
      <c r="O3128" t="s">
        <v>376</v>
      </c>
      <c r="P3128" t="s">
        <v>231</v>
      </c>
      <c r="Q3128" t="s">
        <v>237</v>
      </c>
      <c r="R3128" t="s">
        <v>231</v>
      </c>
      <c r="S3128" t="s">
        <v>232</v>
      </c>
    </row>
    <row r="3129" spans="1:19">
      <c r="A3129" s="1" t="n">
        <v>40755</v>
      </c>
      <c r="B3129" t="s">
        <v>376</v>
      </c>
      <c r="C3129" t="n">
        <v>14</v>
      </c>
      <c r="D3129" t="s">
        <v>459</v>
      </c>
      <c r="E3129" t="s">
        <v>121</v>
      </c>
      <c r="F3129" t="s">
        <v>229</v>
      </c>
      <c r="G3129" t="s">
        <v>230</v>
      </c>
      <c r="H3129" t="s">
        <v>231</v>
      </c>
      <c r="I3129" t="s">
        <v>232</v>
      </c>
      <c r="J3129" t="s">
        <v>233</v>
      </c>
      <c r="K3129" t="s">
        <v>234</v>
      </c>
      <c r="L3129" t="n">
        <v>241</v>
      </c>
      <c r="M3129" t="n">
        <v>0.09</v>
      </c>
      <c r="N3129" t="n">
        <v>33.8</v>
      </c>
      <c r="O3129" t="s">
        <v>376</v>
      </c>
      <c r="P3129" t="s">
        <v>231</v>
      </c>
      <c r="Q3129" t="s">
        <v>237</v>
      </c>
      <c r="R3129" t="s">
        <v>231</v>
      </c>
      <c r="S3129" t="s">
        <v>232</v>
      </c>
    </row>
    <row r="3130" spans="1:19">
      <c r="A3130" s="1" t="n">
        <v>40755</v>
      </c>
      <c r="B3130" t="s">
        <v>376</v>
      </c>
      <c r="C3130" t="n">
        <v>15</v>
      </c>
      <c r="D3130" t="s">
        <v>459</v>
      </c>
      <c r="E3130" t="s">
        <v>121</v>
      </c>
      <c r="F3130" t="s">
        <v>229</v>
      </c>
      <c r="G3130" t="s">
        <v>230</v>
      </c>
      <c r="H3130" t="s">
        <v>231</v>
      </c>
      <c r="I3130" t="s">
        <v>232</v>
      </c>
      <c r="J3130" t="s">
        <v>233</v>
      </c>
      <c r="K3130" t="s">
        <v>234</v>
      </c>
      <c r="L3130" t="n">
        <v>126</v>
      </c>
      <c r="M3130" t="n">
        <v>0.09</v>
      </c>
      <c r="N3130" t="n">
        <v>33.9</v>
      </c>
      <c r="O3130" t="s">
        <v>376</v>
      </c>
      <c r="P3130" t="s">
        <v>231</v>
      </c>
      <c r="Q3130" t="s">
        <v>237</v>
      </c>
      <c r="R3130" t="s">
        <v>231</v>
      </c>
      <c r="S3130" t="s">
        <v>232</v>
      </c>
    </row>
    <row r="3131" spans="1:19">
      <c r="A3131" s="1" t="n">
        <v>40755</v>
      </c>
      <c r="B3131" t="s">
        <v>376</v>
      </c>
      <c r="C3131" t="n">
        <v>16</v>
      </c>
      <c r="D3131" t="s">
        <v>459</v>
      </c>
      <c r="E3131" t="s">
        <v>121</v>
      </c>
      <c r="F3131" t="s">
        <v>229</v>
      </c>
      <c r="G3131" t="s">
        <v>230</v>
      </c>
      <c r="H3131" t="s">
        <v>231</v>
      </c>
      <c r="I3131" t="s">
        <v>232</v>
      </c>
      <c r="J3131" t="s">
        <v>354</v>
      </c>
      <c r="K3131" t="s">
        <v>348</v>
      </c>
      <c r="L3131" t="n">
        <v>219</v>
      </c>
      <c r="M3131" t="n">
        <v>0.05</v>
      </c>
      <c r="N3131" t="n">
        <v>37.5</v>
      </c>
      <c r="O3131" t="s">
        <v>376</v>
      </c>
      <c r="P3131" t="s">
        <v>231</v>
      </c>
      <c r="Q3131" t="s">
        <v>237</v>
      </c>
      <c r="R3131" t="s">
        <v>231</v>
      </c>
      <c r="S3131" t="s">
        <v>232</v>
      </c>
    </row>
    <row r="3132" spans="1:19">
      <c r="A3132" s="1" t="n">
        <v>40755</v>
      </c>
      <c r="B3132" t="s">
        <v>376</v>
      </c>
      <c r="C3132" t="n">
        <v>17</v>
      </c>
      <c r="D3132" t="s">
        <v>459</v>
      </c>
      <c r="E3132" t="s">
        <v>121</v>
      </c>
      <c r="F3132" t="s">
        <v>229</v>
      </c>
      <c r="G3132" t="s">
        <v>230</v>
      </c>
      <c r="H3132" t="s">
        <v>231</v>
      </c>
      <c r="I3132" t="s">
        <v>232</v>
      </c>
      <c r="J3132" t="s">
        <v>318</v>
      </c>
      <c r="K3132" t="s">
        <v>319</v>
      </c>
      <c r="L3132" t="n">
        <v>154</v>
      </c>
      <c r="M3132" t="n">
        <v>0.08</v>
      </c>
      <c r="N3132" t="n">
        <v>34.3</v>
      </c>
      <c r="O3132" t="s">
        <v>376</v>
      </c>
      <c r="P3132" t="s">
        <v>231</v>
      </c>
      <c r="Q3132" t="s">
        <v>237</v>
      </c>
      <c r="R3132" t="s">
        <v>231</v>
      </c>
      <c r="S3132" t="s">
        <v>232</v>
      </c>
    </row>
    <row r="3133" spans="1:19">
      <c r="A3133" s="1" t="n">
        <v>40755</v>
      </c>
      <c r="B3133" t="s">
        <v>376</v>
      </c>
      <c r="C3133" t="n">
        <v>18</v>
      </c>
      <c r="D3133" t="s">
        <v>459</v>
      </c>
      <c r="E3133" t="s">
        <v>121</v>
      </c>
      <c r="F3133" t="s">
        <v>229</v>
      </c>
      <c r="G3133" t="s">
        <v>230</v>
      </c>
      <c r="H3133" t="s">
        <v>231</v>
      </c>
      <c r="I3133" t="s">
        <v>232</v>
      </c>
      <c r="J3133" t="s">
        <v>318</v>
      </c>
      <c r="K3133" t="s">
        <v>319</v>
      </c>
      <c r="L3133" t="n">
        <v>102</v>
      </c>
      <c r="M3133" t="n">
        <v>0.08</v>
      </c>
      <c r="N3133" t="n">
        <v>34.3</v>
      </c>
      <c r="O3133" t="s">
        <v>376</v>
      </c>
      <c r="P3133" t="s">
        <v>231</v>
      </c>
      <c r="Q3133" t="s">
        <v>237</v>
      </c>
      <c r="R3133" t="s">
        <v>231</v>
      </c>
      <c r="S3133" t="s">
        <v>232</v>
      </c>
    </row>
    <row r="3134" spans="1:19">
      <c r="A3134" s="1" t="n">
        <v>40755</v>
      </c>
      <c r="B3134" t="s">
        <v>376</v>
      </c>
      <c r="C3134" t="n">
        <v>19</v>
      </c>
      <c r="D3134" t="s">
        <v>459</v>
      </c>
      <c r="E3134" t="s">
        <v>121</v>
      </c>
      <c r="F3134" t="s">
        <v>229</v>
      </c>
      <c r="G3134" t="s">
        <v>230</v>
      </c>
      <c r="H3134" t="s">
        <v>231</v>
      </c>
      <c r="I3134" t="s">
        <v>232</v>
      </c>
      <c r="J3134" t="s">
        <v>318</v>
      </c>
      <c r="K3134" t="s">
        <v>319</v>
      </c>
      <c r="L3134" t="n">
        <v>244</v>
      </c>
      <c r="M3134" t="n">
        <v>0.08</v>
      </c>
      <c r="N3134" t="n">
        <v>34.2</v>
      </c>
      <c r="O3134" t="s">
        <v>376</v>
      </c>
      <c r="P3134" t="s">
        <v>231</v>
      </c>
      <c r="Q3134" t="s">
        <v>237</v>
      </c>
      <c r="R3134" t="s">
        <v>231</v>
      </c>
      <c r="S3134" t="s">
        <v>232</v>
      </c>
    </row>
    <row r="3135" spans="1:19">
      <c r="A3135" s="1" t="n">
        <v>40755</v>
      </c>
      <c r="B3135" t="s">
        <v>376</v>
      </c>
      <c r="C3135" t="n">
        <v>20</v>
      </c>
      <c r="D3135" t="s">
        <v>459</v>
      </c>
      <c r="E3135" t="s">
        <v>121</v>
      </c>
      <c r="F3135" t="s">
        <v>229</v>
      </c>
      <c r="G3135" t="s">
        <v>230</v>
      </c>
      <c r="H3135" t="s">
        <v>231</v>
      </c>
      <c r="I3135" t="s">
        <v>232</v>
      </c>
      <c r="J3135" t="s">
        <v>318</v>
      </c>
      <c r="K3135" t="s">
        <v>319</v>
      </c>
      <c r="L3135" t="n">
        <v>297</v>
      </c>
      <c r="M3135" t="n">
        <v>0.08</v>
      </c>
      <c r="N3135" t="n">
        <v>34.2</v>
      </c>
      <c r="O3135" t="s">
        <v>376</v>
      </c>
      <c r="P3135" t="s">
        <v>231</v>
      </c>
      <c r="Q3135" t="s">
        <v>237</v>
      </c>
      <c r="R3135" t="s">
        <v>231</v>
      </c>
      <c r="S3135" t="s">
        <v>232</v>
      </c>
    </row>
    <row r="3136" spans="1:19">
      <c r="A3136" s="1" t="n">
        <v>40755</v>
      </c>
      <c r="B3136" t="s">
        <v>376</v>
      </c>
      <c r="C3136" t="n">
        <v>21</v>
      </c>
      <c r="D3136" t="s">
        <v>459</v>
      </c>
      <c r="E3136" t="s">
        <v>121</v>
      </c>
      <c r="F3136" t="s">
        <v>229</v>
      </c>
      <c r="G3136" t="s">
        <v>230</v>
      </c>
      <c r="H3136" t="s">
        <v>231</v>
      </c>
      <c r="I3136" t="s">
        <v>232</v>
      </c>
      <c r="J3136" t="s">
        <v>318</v>
      </c>
      <c r="K3136" t="s">
        <v>319</v>
      </c>
      <c r="L3136" t="n">
        <v>391</v>
      </c>
      <c r="M3136" t="n">
        <v>0.07000000000000001</v>
      </c>
      <c r="N3136" t="n">
        <v>35.8</v>
      </c>
      <c r="O3136" t="s">
        <v>376</v>
      </c>
      <c r="P3136" t="s">
        <v>231</v>
      </c>
      <c r="Q3136" t="s">
        <v>237</v>
      </c>
      <c r="R3136" t="s">
        <v>231</v>
      </c>
      <c r="S3136" t="s">
        <v>232</v>
      </c>
    </row>
    <row r="3137" spans="1:19">
      <c r="A3137" s="1" t="n">
        <v>40755</v>
      </c>
      <c r="B3137" t="s">
        <v>457</v>
      </c>
      <c r="C3137" t="n">
        <v>1</v>
      </c>
      <c r="D3137" t="s">
        <v>466</v>
      </c>
      <c r="E3137" t="s">
        <v>467</v>
      </c>
      <c r="F3137" t="s">
        <v>307</v>
      </c>
      <c r="G3137" t="s">
        <v>308</v>
      </c>
      <c r="H3137" t="s">
        <v>231</v>
      </c>
      <c r="I3137" t="s">
        <v>232</v>
      </c>
      <c r="J3137" t="s">
        <v>469</v>
      </c>
      <c r="K3137" t="s">
        <v>470</v>
      </c>
      <c r="L3137" t="n">
        <v>20</v>
      </c>
      <c r="M3137" t="n">
        <v>0</v>
      </c>
      <c r="N3137" t="n">
        <v>0</v>
      </c>
      <c r="S3137" t="s">
        <v>462</v>
      </c>
    </row>
    <row r="3138" spans="1:19">
      <c r="A3138" s="1" t="n">
        <v>40755</v>
      </c>
      <c r="B3138" t="s">
        <v>457</v>
      </c>
      <c r="C3138" t="n">
        <v>2</v>
      </c>
      <c r="D3138" t="s">
        <v>466</v>
      </c>
      <c r="E3138" t="s">
        <v>467</v>
      </c>
      <c r="F3138" t="s">
        <v>411</v>
      </c>
      <c r="G3138" t="s">
        <v>412</v>
      </c>
      <c r="H3138" t="s">
        <v>231</v>
      </c>
      <c r="I3138" t="s">
        <v>232</v>
      </c>
      <c r="J3138" t="s">
        <v>469</v>
      </c>
      <c r="K3138" t="s">
        <v>470</v>
      </c>
      <c r="L3138" t="n">
        <v>14</v>
      </c>
      <c r="M3138" t="n">
        <v>0</v>
      </c>
      <c r="N3138" t="n">
        <v>0</v>
      </c>
      <c r="S3138" t="s">
        <v>462</v>
      </c>
    </row>
    <row r="3139" spans="1:19">
      <c r="A3139" s="1" t="n">
        <v>40755</v>
      </c>
      <c r="B3139" t="s">
        <v>457</v>
      </c>
      <c r="C3139" t="n">
        <v>3</v>
      </c>
      <c r="D3139" t="s">
        <v>466</v>
      </c>
      <c r="E3139" t="s">
        <v>467</v>
      </c>
      <c r="F3139" t="s">
        <v>413</v>
      </c>
      <c r="G3139" t="s">
        <v>414</v>
      </c>
      <c r="H3139" t="s">
        <v>231</v>
      </c>
      <c r="I3139" t="s">
        <v>232</v>
      </c>
      <c r="J3139" t="s">
        <v>469</v>
      </c>
      <c r="K3139" t="s">
        <v>470</v>
      </c>
      <c r="L3139" t="n">
        <v>12</v>
      </c>
      <c r="M3139" t="n">
        <v>0</v>
      </c>
      <c r="N3139" t="n">
        <v>0</v>
      </c>
      <c r="S3139" t="s">
        <v>462</v>
      </c>
    </row>
    <row r="3140" spans="1:19">
      <c r="A3140" s="1" t="n">
        <v>40755</v>
      </c>
      <c r="B3140" t="s">
        <v>457</v>
      </c>
      <c r="C3140" t="n">
        <v>4</v>
      </c>
      <c r="D3140" t="s">
        <v>466</v>
      </c>
      <c r="E3140" t="s">
        <v>467</v>
      </c>
      <c r="F3140" t="s">
        <v>413</v>
      </c>
      <c r="G3140" t="s">
        <v>414</v>
      </c>
      <c r="H3140" t="s">
        <v>231</v>
      </c>
      <c r="I3140" t="s">
        <v>232</v>
      </c>
      <c r="J3140" t="s">
        <v>469</v>
      </c>
      <c r="K3140" t="s">
        <v>470</v>
      </c>
      <c r="L3140" t="n">
        <v>9</v>
      </c>
      <c r="M3140" t="n">
        <v>0</v>
      </c>
      <c r="N3140" t="n">
        <v>0</v>
      </c>
      <c r="S3140" t="s">
        <v>462</v>
      </c>
    </row>
    <row r="3141" spans="1:19">
      <c r="A3141" s="1" t="n">
        <v>40755</v>
      </c>
      <c r="B3141" t="s">
        <v>380</v>
      </c>
      <c r="C3141" t="n">
        <v>1</v>
      </c>
      <c r="D3141" t="s">
        <v>420</v>
      </c>
      <c r="E3141" t="s">
        <v>465</v>
      </c>
      <c r="F3141" t="s">
        <v>229</v>
      </c>
      <c r="G3141" t="s">
        <v>230</v>
      </c>
      <c r="H3141" t="s">
        <v>231</v>
      </c>
      <c r="I3141" t="s">
        <v>232</v>
      </c>
      <c r="J3141" t="s">
        <v>254</v>
      </c>
      <c r="K3141" t="s">
        <v>255</v>
      </c>
      <c r="L3141" t="n">
        <v>310</v>
      </c>
      <c r="M3141" t="n">
        <v>0</v>
      </c>
      <c r="N3141" t="n">
        <v>0</v>
      </c>
      <c r="S3141" t="s">
        <v>462</v>
      </c>
    </row>
    <row r="3142" spans="1:19">
      <c r="A3142" s="1" t="n">
        <v>40755</v>
      </c>
      <c r="B3142" t="s">
        <v>380</v>
      </c>
      <c r="C3142" t="n">
        <v>2</v>
      </c>
      <c r="D3142" t="s">
        <v>420</v>
      </c>
      <c r="E3142" t="s">
        <v>465</v>
      </c>
      <c r="F3142" t="s">
        <v>229</v>
      </c>
      <c r="G3142" t="s">
        <v>230</v>
      </c>
      <c r="H3142" t="s">
        <v>231</v>
      </c>
      <c r="I3142" t="s">
        <v>232</v>
      </c>
      <c r="J3142" t="s">
        <v>246</v>
      </c>
      <c r="K3142" t="s">
        <v>404</v>
      </c>
      <c r="L3142" t="n">
        <v>290</v>
      </c>
      <c r="M3142" t="n">
        <v>0</v>
      </c>
      <c r="N3142" t="n">
        <v>0</v>
      </c>
      <c r="S3142" t="s">
        <v>462</v>
      </c>
    </row>
    <row r="3143" spans="1:19">
      <c r="A3143" s="1" t="n">
        <v>40755</v>
      </c>
      <c r="B3143" t="s">
        <v>450</v>
      </c>
      <c r="C3143" t="n">
        <v>8</v>
      </c>
      <c r="D3143" t="s">
        <v>459</v>
      </c>
      <c r="E3143" t="s">
        <v>121</v>
      </c>
      <c r="F3143" t="s">
        <v>229</v>
      </c>
      <c r="G3143" t="s">
        <v>230</v>
      </c>
      <c r="H3143" t="s">
        <v>231</v>
      </c>
      <c r="I3143" t="s">
        <v>232</v>
      </c>
      <c r="J3143" t="s">
        <v>385</v>
      </c>
      <c r="K3143" t="s">
        <v>338</v>
      </c>
      <c r="L3143" t="n">
        <v>401</v>
      </c>
      <c r="M3143" t="n">
        <v>0.6</v>
      </c>
      <c r="N3143" t="n">
        <v>34</v>
      </c>
      <c r="O3143" t="s">
        <v>450</v>
      </c>
      <c r="P3143" t="s">
        <v>475</v>
      </c>
      <c r="Q3143" t="s">
        <v>237</v>
      </c>
      <c r="R3143" t="s">
        <v>231</v>
      </c>
      <c r="S3143" t="s">
        <v>232</v>
      </c>
    </row>
    <row r="3144" spans="1:19">
      <c r="A3144" s="1" t="n">
        <v>40755</v>
      </c>
      <c r="B3144" t="s">
        <v>450</v>
      </c>
      <c r="C3144" t="n">
        <v>13</v>
      </c>
      <c r="D3144" t="s">
        <v>459</v>
      </c>
      <c r="E3144" t="s">
        <v>121</v>
      </c>
      <c r="F3144" t="s">
        <v>229</v>
      </c>
      <c r="G3144" t="s">
        <v>230</v>
      </c>
      <c r="H3144" t="s">
        <v>231</v>
      </c>
      <c r="I3144" t="s">
        <v>232</v>
      </c>
      <c r="J3144" t="s">
        <v>369</v>
      </c>
      <c r="K3144" t="s">
        <v>344</v>
      </c>
      <c r="L3144" t="n">
        <v>904</v>
      </c>
      <c r="M3144" t="n">
        <v>0.12</v>
      </c>
      <c r="N3144" t="n">
        <v>32.5</v>
      </c>
      <c r="O3144" t="s">
        <v>450</v>
      </c>
      <c r="P3144" t="s">
        <v>475</v>
      </c>
      <c r="Q3144" t="s">
        <v>237</v>
      </c>
      <c r="R3144" t="s">
        <v>231</v>
      </c>
      <c r="S3144" t="s">
        <v>232</v>
      </c>
    </row>
    <row r="3145" spans="1:19">
      <c r="A3145" s="1" t="n">
        <v>40755</v>
      </c>
      <c r="B3145" t="s">
        <v>450</v>
      </c>
      <c r="C3145" t="n">
        <v>14</v>
      </c>
      <c r="D3145" t="s">
        <v>288</v>
      </c>
      <c r="E3145" t="s">
        <v>478</v>
      </c>
      <c r="F3145" t="s">
        <v>229</v>
      </c>
      <c r="G3145" t="s">
        <v>230</v>
      </c>
      <c r="H3145" t="s">
        <v>231</v>
      </c>
      <c r="I3145" t="s">
        <v>232</v>
      </c>
      <c r="J3145" t="s">
        <v>246</v>
      </c>
      <c r="K3145" t="s">
        <v>404</v>
      </c>
      <c r="L3145" t="n">
        <v>290</v>
      </c>
      <c r="M3145" t="n">
        <v>0</v>
      </c>
      <c r="N3145" t="n">
        <v>0</v>
      </c>
      <c r="S3145" t="s">
        <v>462</v>
      </c>
    </row>
    <row r="3146" spans="1:19">
      <c r="A3146" s="1" t="n">
        <v>40786</v>
      </c>
      <c r="B3146" t="s">
        <v>376</v>
      </c>
      <c r="C3146" t="n">
        <v>13</v>
      </c>
      <c r="D3146" t="s">
        <v>459</v>
      </c>
      <c r="E3146" t="s">
        <v>121</v>
      </c>
      <c r="F3146" t="s">
        <v>229</v>
      </c>
      <c r="G3146" t="s">
        <v>230</v>
      </c>
      <c r="H3146" t="s">
        <v>231</v>
      </c>
      <c r="I3146" t="s">
        <v>232</v>
      </c>
      <c r="J3146" t="s">
        <v>369</v>
      </c>
      <c r="K3146" t="s">
        <v>344</v>
      </c>
      <c r="L3146" t="n">
        <v>224</v>
      </c>
      <c r="M3146" t="n">
        <v>0.12</v>
      </c>
      <c r="N3146" t="n">
        <v>32.5</v>
      </c>
      <c r="O3146" t="s">
        <v>376</v>
      </c>
      <c r="P3146" t="s">
        <v>231</v>
      </c>
      <c r="Q3146" t="s">
        <v>237</v>
      </c>
      <c r="R3146" t="s">
        <v>231</v>
      </c>
      <c r="S3146" t="s">
        <v>232</v>
      </c>
    </row>
    <row r="3147" spans="1:19">
      <c r="A3147" s="1" t="n">
        <v>40786</v>
      </c>
      <c r="B3147" t="s">
        <v>376</v>
      </c>
      <c r="C3147" t="n">
        <v>14</v>
      </c>
      <c r="D3147" t="s">
        <v>459</v>
      </c>
      <c r="E3147" t="s">
        <v>121</v>
      </c>
      <c r="F3147" t="s">
        <v>229</v>
      </c>
      <c r="G3147" t="s">
        <v>230</v>
      </c>
      <c r="H3147" t="s">
        <v>231</v>
      </c>
      <c r="I3147" t="s">
        <v>232</v>
      </c>
      <c r="J3147" t="s">
        <v>297</v>
      </c>
      <c r="K3147" t="s">
        <v>298</v>
      </c>
      <c r="L3147" t="n">
        <v>287</v>
      </c>
      <c r="M3147" t="n">
        <v>0.18</v>
      </c>
      <c r="N3147" t="n">
        <v>24.4</v>
      </c>
      <c r="O3147" t="s">
        <v>376</v>
      </c>
      <c r="P3147" t="s">
        <v>231</v>
      </c>
      <c r="Q3147" t="s">
        <v>237</v>
      </c>
      <c r="R3147" t="s">
        <v>231</v>
      </c>
      <c r="S3147" t="s">
        <v>232</v>
      </c>
    </row>
    <row r="3148" spans="1:19">
      <c r="A3148" s="1" t="n">
        <v>40786</v>
      </c>
      <c r="B3148" t="s">
        <v>376</v>
      </c>
      <c r="C3148" t="n">
        <v>15</v>
      </c>
      <c r="D3148" t="s">
        <v>459</v>
      </c>
      <c r="E3148" t="s">
        <v>121</v>
      </c>
      <c r="F3148" t="s">
        <v>229</v>
      </c>
      <c r="G3148" t="s">
        <v>230</v>
      </c>
      <c r="H3148" t="s">
        <v>231</v>
      </c>
      <c r="I3148" t="s">
        <v>232</v>
      </c>
      <c r="J3148" t="s">
        <v>354</v>
      </c>
      <c r="K3148" t="s">
        <v>348</v>
      </c>
      <c r="L3148" t="n">
        <v>482</v>
      </c>
      <c r="M3148" t="n">
        <v>0.05</v>
      </c>
      <c r="N3148" t="n">
        <v>42.2</v>
      </c>
      <c r="O3148" t="s">
        <v>376</v>
      </c>
      <c r="P3148" t="s">
        <v>231</v>
      </c>
      <c r="Q3148" t="s">
        <v>237</v>
      </c>
      <c r="R3148" t="s">
        <v>231</v>
      </c>
      <c r="S3148" t="s">
        <v>232</v>
      </c>
    </row>
    <row r="3149" spans="1:19">
      <c r="A3149" s="1" t="n">
        <v>40786</v>
      </c>
      <c r="B3149" t="s">
        <v>380</v>
      </c>
      <c r="C3149" t="n">
        <v>1</v>
      </c>
      <c r="D3149" t="s">
        <v>420</v>
      </c>
      <c r="E3149" t="s">
        <v>465</v>
      </c>
      <c r="F3149" t="s">
        <v>229</v>
      </c>
      <c r="G3149" t="s">
        <v>230</v>
      </c>
      <c r="H3149" t="s">
        <v>231</v>
      </c>
      <c r="I3149" t="s">
        <v>232</v>
      </c>
      <c r="J3149" t="s">
        <v>254</v>
      </c>
      <c r="K3149" t="s">
        <v>255</v>
      </c>
      <c r="L3149" t="n">
        <v>315</v>
      </c>
      <c r="M3149" t="n">
        <v>0</v>
      </c>
      <c r="N3149" t="n">
        <v>0</v>
      </c>
      <c r="S3149" t="s">
        <v>462</v>
      </c>
    </row>
    <row r="3150" spans="1:19">
      <c r="A3150" s="1" t="n">
        <v>40786</v>
      </c>
      <c r="B3150" t="s">
        <v>380</v>
      </c>
      <c r="C3150" t="n">
        <v>2</v>
      </c>
      <c r="D3150" t="s">
        <v>420</v>
      </c>
      <c r="E3150" t="s">
        <v>465</v>
      </c>
      <c r="F3150" t="s">
        <v>229</v>
      </c>
      <c r="G3150" t="s">
        <v>230</v>
      </c>
      <c r="H3150" t="s">
        <v>231</v>
      </c>
      <c r="I3150" t="s">
        <v>232</v>
      </c>
      <c r="J3150" t="s">
        <v>246</v>
      </c>
      <c r="K3150" t="s">
        <v>404</v>
      </c>
      <c r="L3150" t="n">
        <v>286</v>
      </c>
      <c r="M3150" t="n">
        <v>0</v>
      </c>
      <c r="N3150" t="n">
        <v>0</v>
      </c>
      <c r="S3150" t="s">
        <v>462</v>
      </c>
    </row>
    <row r="3151" spans="1:19">
      <c r="A3151" s="1" t="n">
        <v>40786</v>
      </c>
      <c r="B3151" t="s">
        <v>450</v>
      </c>
      <c r="C3151" t="n">
        <v>5</v>
      </c>
      <c r="D3151" t="s">
        <v>459</v>
      </c>
      <c r="E3151" t="s">
        <v>121</v>
      </c>
      <c r="F3151" t="s">
        <v>229</v>
      </c>
      <c r="G3151" t="s">
        <v>230</v>
      </c>
      <c r="H3151" t="s">
        <v>231</v>
      </c>
      <c r="I3151" t="s">
        <v>232</v>
      </c>
      <c r="J3151" t="s">
        <v>297</v>
      </c>
      <c r="K3151" t="s">
        <v>298</v>
      </c>
      <c r="L3151" t="n">
        <v>703</v>
      </c>
      <c r="M3151" t="n">
        <v>0.19</v>
      </c>
      <c r="N3151" t="n">
        <v>24.1</v>
      </c>
      <c r="O3151" t="s">
        <v>450</v>
      </c>
      <c r="P3151" t="s">
        <v>475</v>
      </c>
      <c r="Q3151" t="s">
        <v>237</v>
      </c>
      <c r="R3151" t="s">
        <v>231</v>
      </c>
      <c r="S3151" t="s">
        <v>232</v>
      </c>
    </row>
    <row r="3152" spans="1:19">
      <c r="A3152" s="1" t="n">
        <v>40786</v>
      </c>
      <c r="B3152" t="s">
        <v>450</v>
      </c>
      <c r="C3152" t="n">
        <v>6</v>
      </c>
      <c r="D3152" t="s">
        <v>459</v>
      </c>
      <c r="E3152" t="s">
        <v>121</v>
      </c>
      <c r="F3152" t="s">
        <v>229</v>
      </c>
      <c r="G3152" t="s">
        <v>230</v>
      </c>
      <c r="H3152" t="s">
        <v>231</v>
      </c>
      <c r="I3152" t="s">
        <v>232</v>
      </c>
      <c r="J3152" t="s">
        <v>385</v>
      </c>
      <c r="K3152" t="s">
        <v>338</v>
      </c>
      <c r="L3152" t="n">
        <v>357</v>
      </c>
      <c r="M3152" t="n">
        <v>0.6</v>
      </c>
      <c r="N3152" t="n">
        <v>34</v>
      </c>
      <c r="O3152" t="s">
        <v>450</v>
      </c>
      <c r="P3152" t="s">
        <v>475</v>
      </c>
      <c r="Q3152" t="s">
        <v>237</v>
      </c>
      <c r="R3152" t="s">
        <v>231</v>
      </c>
      <c r="S3152" t="s">
        <v>232</v>
      </c>
    </row>
    <row r="3153" spans="1:19">
      <c r="A3153" s="1" t="n">
        <v>40786</v>
      </c>
      <c r="B3153" t="s">
        <v>450</v>
      </c>
      <c r="C3153" t="n">
        <v>11</v>
      </c>
      <c r="D3153" t="s">
        <v>459</v>
      </c>
      <c r="E3153" t="s">
        <v>121</v>
      </c>
      <c r="F3153" t="s">
        <v>229</v>
      </c>
      <c r="G3153" t="s">
        <v>230</v>
      </c>
      <c r="H3153" t="s">
        <v>231</v>
      </c>
      <c r="I3153" t="s">
        <v>232</v>
      </c>
      <c r="J3153" t="s">
        <v>279</v>
      </c>
      <c r="K3153" t="s">
        <v>280</v>
      </c>
      <c r="L3153" t="n">
        <v>418</v>
      </c>
      <c r="M3153" t="n">
        <v>0.06</v>
      </c>
      <c r="N3153" t="n">
        <v>34</v>
      </c>
      <c r="O3153" t="s">
        <v>450</v>
      </c>
      <c r="P3153" t="s">
        <v>475</v>
      </c>
      <c r="Q3153" t="s">
        <v>237</v>
      </c>
      <c r="R3153" t="s">
        <v>231</v>
      </c>
      <c r="S3153" t="s">
        <v>232</v>
      </c>
    </row>
    <row r="3154" spans="1:19">
      <c r="A3154" s="1" t="n">
        <v>40786</v>
      </c>
      <c r="B3154" t="s">
        <v>450</v>
      </c>
      <c r="C3154" t="n">
        <v>13</v>
      </c>
      <c r="D3154" t="s">
        <v>459</v>
      </c>
      <c r="E3154" t="s">
        <v>121</v>
      </c>
      <c r="F3154" t="s">
        <v>229</v>
      </c>
      <c r="G3154" t="s">
        <v>230</v>
      </c>
      <c r="H3154" t="s">
        <v>231</v>
      </c>
      <c r="I3154" t="s">
        <v>232</v>
      </c>
      <c r="J3154" t="s">
        <v>385</v>
      </c>
      <c r="K3154" t="s">
        <v>338</v>
      </c>
      <c r="L3154" t="n">
        <v>714</v>
      </c>
      <c r="M3154" t="n">
        <v>0.23</v>
      </c>
      <c r="N3154" t="n">
        <v>37.9</v>
      </c>
      <c r="O3154" t="s">
        <v>450</v>
      </c>
      <c r="P3154" t="s">
        <v>475</v>
      </c>
      <c r="Q3154" t="s">
        <v>237</v>
      </c>
      <c r="R3154" t="s">
        <v>231</v>
      </c>
      <c r="S3154" t="s">
        <v>232</v>
      </c>
    </row>
    <row r="3155" spans="1:19">
      <c r="A3155" s="1" t="n">
        <v>40816</v>
      </c>
      <c r="B3155" t="s">
        <v>376</v>
      </c>
      <c r="C3155" t="n">
        <v>26</v>
      </c>
      <c r="D3155" t="s">
        <v>459</v>
      </c>
      <c r="E3155" t="s">
        <v>121</v>
      </c>
      <c r="F3155" t="s">
        <v>229</v>
      </c>
      <c r="G3155" t="s">
        <v>230</v>
      </c>
      <c r="H3155" t="s">
        <v>231</v>
      </c>
      <c r="I3155" t="s">
        <v>232</v>
      </c>
      <c r="J3155" t="s">
        <v>354</v>
      </c>
      <c r="K3155" t="s">
        <v>348</v>
      </c>
      <c r="L3155" t="n">
        <v>199</v>
      </c>
      <c r="M3155" t="n">
        <v>0.05</v>
      </c>
      <c r="N3155" t="n">
        <v>42.3</v>
      </c>
      <c r="O3155" t="s">
        <v>376</v>
      </c>
      <c r="P3155" t="s">
        <v>231</v>
      </c>
      <c r="Q3155" t="s">
        <v>237</v>
      </c>
      <c r="R3155" t="s">
        <v>231</v>
      </c>
      <c r="S3155" t="s">
        <v>232</v>
      </c>
    </row>
    <row r="3156" spans="1:19">
      <c r="A3156" s="1" t="n">
        <v>40816</v>
      </c>
      <c r="B3156" t="s">
        <v>376</v>
      </c>
      <c r="C3156" t="n">
        <v>27</v>
      </c>
      <c r="D3156" t="s">
        <v>459</v>
      </c>
      <c r="E3156" t="s">
        <v>121</v>
      </c>
      <c r="F3156" t="s">
        <v>229</v>
      </c>
      <c r="G3156" t="s">
        <v>230</v>
      </c>
      <c r="H3156" t="s">
        <v>231</v>
      </c>
      <c r="I3156" t="s">
        <v>232</v>
      </c>
      <c r="J3156" t="s">
        <v>354</v>
      </c>
      <c r="K3156" t="s">
        <v>348</v>
      </c>
      <c r="L3156" t="n">
        <v>467</v>
      </c>
      <c r="M3156" t="n">
        <v>0.05</v>
      </c>
      <c r="N3156" t="n">
        <v>42.4</v>
      </c>
      <c r="O3156" t="s">
        <v>376</v>
      </c>
      <c r="P3156" t="s">
        <v>231</v>
      </c>
      <c r="Q3156" t="s">
        <v>237</v>
      </c>
      <c r="R3156" t="s">
        <v>231</v>
      </c>
      <c r="S3156" t="s">
        <v>232</v>
      </c>
    </row>
    <row r="3157" spans="1:19">
      <c r="A3157" s="1" t="n">
        <v>40816</v>
      </c>
      <c r="B3157" t="s">
        <v>376</v>
      </c>
      <c r="C3157" t="n">
        <v>28</v>
      </c>
      <c r="D3157" t="s">
        <v>459</v>
      </c>
      <c r="E3157" t="s">
        <v>121</v>
      </c>
      <c r="F3157" t="s">
        <v>229</v>
      </c>
      <c r="G3157" t="s">
        <v>230</v>
      </c>
      <c r="H3157" t="s">
        <v>231</v>
      </c>
      <c r="I3157" t="s">
        <v>232</v>
      </c>
      <c r="J3157" t="s">
        <v>369</v>
      </c>
      <c r="K3157" t="s">
        <v>344</v>
      </c>
      <c r="L3157" t="n">
        <v>226</v>
      </c>
      <c r="M3157" t="n">
        <v>0.12</v>
      </c>
      <c r="N3157" t="n">
        <v>32.4</v>
      </c>
      <c r="O3157" t="s">
        <v>376</v>
      </c>
      <c r="P3157" t="s">
        <v>231</v>
      </c>
      <c r="Q3157" t="s">
        <v>237</v>
      </c>
      <c r="R3157" t="s">
        <v>231</v>
      </c>
      <c r="S3157" t="s">
        <v>232</v>
      </c>
    </row>
    <row r="3158" spans="1:19">
      <c r="A3158" s="1" t="n">
        <v>40816</v>
      </c>
      <c r="B3158" t="s">
        <v>376</v>
      </c>
      <c r="C3158" t="n">
        <v>29</v>
      </c>
      <c r="D3158" t="s">
        <v>459</v>
      </c>
      <c r="E3158" t="s">
        <v>121</v>
      </c>
      <c r="F3158" t="s">
        <v>229</v>
      </c>
      <c r="G3158" t="s">
        <v>230</v>
      </c>
      <c r="H3158" t="s">
        <v>231</v>
      </c>
      <c r="I3158" t="s">
        <v>232</v>
      </c>
      <c r="J3158" t="s">
        <v>233</v>
      </c>
      <c r="K3158" t="s">
        <v>234</v>
      </c>
      <c r="L3158" t="n">
        <v>100</v>
      </c>
      <c r="M3158" t="n">
        <v>0.2</v>
      </c>
      <c r="N3158" t="n">
        <v>20.1</v>
      </c>
      <c r="O3158" t="s">
        <v>376</v>
      </c>
      <c r="P3158" t="s">
        <v>231</v>
      </c>
      <c r="Q3158" t="s">
        <v>237</v>
      </c>
      <c r="R3158" t="s">
        <v>231</v>
      </c>
      <c r="S3158" t="s">
        <v>232</v>
      </c>
    </row>
    <row r="3159" spans="1:19">
      <c r="A3159" s="1" t="n">
        <v>40816</v>
      </c>
      <c r="B3159" t="s">
        <v>376</v>
      </c>
      <c r="C3159" t="n">
        <v>30</v>
      </c>
      <c r="D3159" t="s">
        <v>459</v>
      </c>
      <c r="E3159" t="s">
        <v>121</v>
      </c>
      <c r="F3159" t="s">
        <v>229</v>
      </c>
      <c r="G3159" t="s">
        <v>230</v>
      </c>
      <c r="H3159" t="s">
        <v>231</v>
      </c>
      <c r="I3159" t="s">
        <v>232</v>
      </c>
      <c r="J3159" t="s">
        <v>233</v>
      </c>
      <c r="K3159" t="s">
        <v>234</v>
      </c>
      <c r="L3159" t="n">
        <v>122</v>
      </c>
      <c r="M3159" t="n">
        <v>0.06</v>
      </c>
      <c r="N3159" t="n">
        <v>35.5</v>
      </c>
      <c r="O3159" t="s">
        <v>376</v>
      </c>
      <c r="P3159" t="s">
        <v>231</v>
      </c>
      <c r="Q3159" t="s">
        <v>237</v>
      </c>
      <c r="R3159" t="s">
        <v>231</v>
      </c>
      <c r="S3159" t="s">
        <v>232</v>
      </c>
    </row>
    <row r="3160" spans="1:19">
      <c r="A3160" s="1" t="n">
        <v>40816</v>
      </c>
      <c r="B3160" t="s">
        <v>376</v>
      </c>
      <c r="C3160" t="n">
        <v>31</v>
      </c>
      <c r="D3160" t="s">
        <v>459</v>
      </c>
      <c r="E3160" t="s">
        <v>121</v>
      </c>
      <c r="F3160" t="s">
        <v>229</v>
      </c>
      <c r="G3160" t="s">
        <v>230</v>
      </c>
      <c r="H3160" t="s">
        <v>231</v>
      </c>
      <c r="I3160" t="s">
        <v>232</v>
      </c>
      <c r="J3160" t="s">
        <v>233</v>
      </c>
      <c r="K3160" t="s">
        <v>234</v>
      </c>
      <c r="L3160" t="n">
        <v>122</v>
      </c>
      <c r="M3160" t="n">
        <v>0.06</v>
      </c>
      <c r="N3160" t="n">
        <v>35.5</v>
      </c>
      <c r="O3160" t="s">
        <v>376</v>
      </c>
      <c r="P3160" t="s">
        <v>231</v>
      </c>
      <c r="Q3160" t="s">
        <v>237</v>
      </c>
      <c r="R3160" t="s">
        <v>231</v>
      </c>
      <c r="S3160" t="s">
        <v>232</v>
      </c>
    </row>
    <row r="3161" spans="1:19">
      <c r="A3161" s="1" t="n">
        <v>40816</v>
      </c>
      <c r="B3161" t="s">
        <v>376</v>
      </c>
      <c r="C3161" t="n">
        <v>32</v>
      </c>
      <c r="D3161" t="s">
        <v>459</v>
      </c>
      <c r="E3161" t="s">
        <v>121</v>
      </c>
      <c r="F3161" t="s">
        <v>229</v>
      </c>
      <c r="G3161" t="s">
        <v>230</v>
      </c>
      <c r="H3161" t="s">
        <v>231</v>
      </c>
      <c r="I3161" t="s">
        <v>232</v>
      </c>
      <c r="J3161" t="s">
        <v>233</v>
      </c>
      <c r="K3161" t="s">
        <v>234</v>
      </c>
      <c r="L3161" t="n">
        <v>100</v>
      </c>
      <c r="M3161" t="n">
        <v>0.09</v>
      </c>
      <c r="N3161" t="n">
        <v>33.8</v>
      </c>
      <c r="O3161" t="s">
        <v>376</v>
      </c>
      <c r="P3161" t="s">
        <v>231</v>
      </c>
      <c r="Q3161" t="s">
        <v>237</v>
      </c>
      <c r="R3161" t="s">
        <v>231</v>
      </c>
      <c r="S3161" t="s">
        <v>232</v>
      </c>
    </row>
    <row r="3162" spans="1:19">
      <c r="A3162" s="1" t="n">
        <v>40816</v>
      </c>
      <c r="B3162" t="s">
        <v>479</v>
      </c>
      <c r="C3162" t="n">
        <v>4</v>
      </c>
      <c r="D3162" t="s">
        <v>466</v>
      </c>
      <c r="E3162" t="s">
        <v>467</v>
      </c>
      <c r="F3162" t="s">
        <v>307</v>
      </c>
      <c r="G3162" t="s">
        <v>308</v>
      </c>
      <c r="H3162" t="s">
        <v>231</v>
      </c>
      <c r="I3162" t="s">
        <v>232</v>
      </c>
      <c r="J3162" t="s">
        <v>265</v>
      </c>
      <c r="K3162" t="s">
        <v>266</v>
      </c>
      <c r="L3162" t="n">
        <v>2</v>
      </c>
      <c r="M3162" t="n">
        <v>0</v>
      </c>
      <c r="N3162" t="n">
        <v>0</v>
      </c>
      <c r="S3162" t="s">
        <v>462</v>
      </c>
    </row>
    <row r="3163" spans="1:19">
      <c r="A3163" s="1" t="n">
        <v>40816</v>
      </c>
      <c r="B3163" t="s">
        <v>450</v>
      </c>
      <c r="C3163" t="n">
        <v>4</v>
      </c>
      <c r="D3163" t="s">
        <v>459</v>
      </c>
      <c r="E3163" t="s">
        <v>121</v>
      </c>
      <c r="F3163" t="s">
        <v>229</v>
      </c>
      <c r="G3163" t="s">
        <v>230</v>
      </c>
      <c r="H3163" t="s">
        <v>231</v>
      </c>
      <c r="I3163" t="s">
        <v>232</v>
      </c>
      <c r="J3163" t="s">
        <v>233</v>
      </c>
      <c r="K3163" t="s">
        <v>234</v>
      </c>
      <c r="L3163" t="n">
        <v>300</v>
      </c>
      <c r="M3163" t="n">
        <v>0.02</v>
      </c>
      <c r="N3163" t="n">
        <v>21.1</v>
      </c>
      <c r="O3163" t="s">
        <v>450</v>
      </c>
      <c r="P3163" t="s">
        <v>475</v>
      </c>
      <c r="Q3163" t="s">
        <v>237</v>
      </c>
      <c r="R3163" t="s">
        <v>231</v>
      </c>
      <c r="S3163" t="s">
        <v>232</v>
      </c>
    </row>
    <row r="3164" spans="1:19">
      <c r="A3164" s="1" t="n">
        <v>40816</v>
      </c>
      <c r="B3164" t="s">
        <v>450</v>
      </c>
      <c r="C3164" t="n">
        <v>11</v>
      </c>
      <c r="D3164" t="s">
        <v>459</v>
      </c>
      <c r="E3164" t="s">
        <v>121</v>
      </c>
      <c r="F3164" t="s">
        <v>229</v>
      </c>
      <c r="G3164" t="s">
        <v>230</v>
      </c>
      <c r="H3164" t="s">
        <v>231</v>
      </c>
      <c r="I3164" t="s">
        <v>232</v>
      </c>
      <c r="J3164" t="s">
        <v>279</v>
      </c>
      <c r="K3164" t="s">
        <v>280</v>
      </c>
      <c r="L3164" t="n">
        <v>974</v>
      </c>
      <c r="M3164" t="n">
        <v>0.06</v>
      </c>
      <c r="N3164" t="n">
        <v>34</v>
      </c>
      <c r="O3164" t="s">
        <v>450</v>
      </c>
      <c r="P3164" t="s">
        <v>475</v>
      </c>
      <c r="Q3164" t="s">
        <v>237</v>
      </c>
      <c r="R3164" t="s">
        <v>231</v>
      </c>
      <c r="S3164" t="s">
        <v>232</v>
      </c>
    </row>
    <row r="3165" spans="1:19">
      <c r="A3165" s="1" t="n">
        <v>40816</v>
      </c>
      <c r="B3165" t="s">
        <v>450</v>
      </c>
      <c r="C3165" t="n">
        <v>12</v>
      </c>
      <c r="D3165" t="s">
        <v>459</v>
      </c>
      <c r="E3165" t="s">
        <v>121</v>
      </c>
      <c r="F3165" t="s">
        <v>229</v>
      </c>
      <c r="G3165" t="s">
        <v>230</v>
      </c>
      <c r="H3165" t="s">
        <v>231</v>
      </c>
      <c r="I3165" t="s">
        <v>232</v>
      </c>
      <c r="J3165" t="s">
        <v>476</v>
      </c>
      <c r="K3165" t="s">
        <v>477</v>
      </c>
      <c r="L3165" t="n">
        <v>288</v>
      </c>
      <c r="M3165" t="n">
        <v>0.1</v>
      </c>
      <c r="N3165" t="n">
        <v>21.1</v>
      </c>
      <c r="O3165" t="s">
        <v>450</v>
      </c>
      <c r="P3165" t="s">
        <v>475</v>
      </c>
      <c r="Q3165" t="s">
        <v>237</v>
      </c>
      <c r="R3165" t="s">
        <v>231</v>
      </c>
      <c r="S3165" t="s">
        <v>232</v>
      </c>
    </row>
    <row r="3166" spans="1:19">
      <c r="A3166" s="1" t="n">
        <v>40816</v>
      </c>
      <c r="B3166" t="s">
        <v>450</v>
      </c>
      <c r="C3166" t="n">
        <v>13</v>
      </c>
      <c r="D3166" t="s">
        <v>459</v>
      </c>
      <c r="E3166" t="s">
        <v>121</v>
      </c>
      <c r="F3166" t="s">
        <v>229</v>
      </c>
      <c r="G3166" t="s">
        <v>230</v>
      </c>
      <c r="H3166" t="s">
        <v>231</v>
      </c>
      <c r="I3166" t="s">
        <v>232</v>
      </c>
      <c r="J3166" t="s">
        <v>279</v>
      </c>
      <c r="K3166" t="s">
        <v>280</v>
      </c>
      <c r="L3166" t="n">
        <v>78</v>
      </c>
      <c r="M3166" t="n">
        <v>2.79</v>
      </c>
      <c r="N3166" t="n">
        <v>28.7</v>
      </c>
      <c r="O3166" t="s">
        <v>450</v>
      </c>
      <c r="P3166" t="s">
        <v>475</v>
      </c>
      <c r="Q3166" t="s">
        <v>237</v>
      </c>
      <c r="R3166" t="s">
        <v>231</v>
      </c>
      <c r="S3166" t="s">
        <v>232</v>
      </c>
    </row>
    <row r="3167" spans="1:19">
      <c r="A3167" s="1" t="n">
        <v>40847</v>
      </c>
      <c r="B3167" t="s">
        <v>376</v>
      </c>
      <c r="C3167" t="n">
        <v>16</v>
      </c>
      <c r="D3167" t="s">
        <v>459</v>
      </c>
      <c r="E3167" t="s">
        <v>121</v>
      </c>
      <c r="F3167" t="s">
        <v>229</v>
      </c>
      <c r="G3167" t="s">
        <v>230</v>
      </c>
      <c r="H3167" t="s">
        <v>231</v>
      </c>
      <c r="I3167" t="s">
        <v>232</v>
      </c>
      <c r="J3167" t="s">
        <v>354</v>
      </c>
      <c r="K3167" t="s">
        <v>348</v>
      </c>
      <c r="L3167" t="n">
        <v>465</v>
      </c>
      <c r="M3167" t="n">
        <v>0.05</v>
      </c>
      <c r="N3167" t="n">
        <v>42.7</v>
      </c>
      <c r="O3167" t="s">
        <v>376</v>
      </c>
      <c r="P3167" t="s">
        <v>231</v>
      </c>
      <c r="Q3167" t="s">
        <v>237</v>
      </c>
      <c r="R3167" t="s">
        <v>231</v>
      </c>
      <c r="S3167" t="s">
        <v>232</v>
      </c>
    </row>
    <row r="3168" spans="1:19">
      <c r="A3168" s="1" t="n">
        <v>40847</v>
      </c>
      <c r="B3168" t="s">
        <v>376</v>
      </c>
      <c r="C3168" t="n">
        <v>17</v>
      </c>
      <c r="D3168" t="s">
        <v>459</v>
      </c>
      <c r="E3168" t="s">
        <v>121</v>
      </c>
      <c r="F3168" t="s">
        <v>229</v>
      </c>
      <c r="G3168" t="s">
        <v>230</v>
      </c>
      <c r="H3168" t="s">
        <v>231</v>
      </c>
      <c r="I3168" t="s">
        <v>232</v>
      </c>
      <c r="J3168" t="s">
        <v>369</v>
      </c>
      <c r="K3168" t="s">
        <v>344</v>
      </c>
      <c r="L3168" t="n">
        <v>231</v>
      </c>
      <c r="M3168" t="n">
        <v>0.12</v>
      </c>
      <c r="N3168" t="n">
        <v>32.2</v>
      </c>
      <c r="O3168" t="s">
        <v>376</v>
      </c>
      <c r="P3168" t="s">
        <v>231</v>
      </c>
      <c r="Q3168" t="s">
        <v>237</v>
      </c>
      <c r="R3168" t="s">
        <v>231</v>
      </c>
      <c r="S3168" t="s">
        <v>232</v>
      </c>
    </row>
    <row r="3169" spans="1:19">
      <c r="A3169" s="1" t="n">
        <v>40847</v>
      </c>
      <c r="B3169" t="s">
        <v>376</v>
      </c>
      <c r="C3169" t="n">
        <v>18</v>
      </c>
      <c r="D3169" t="s">
        <v>459</v>
      </c>
      <c r="E3169" t="s">
        <v>121</v>
      </c>
      <c r="F3169" t="s">
        <v>229</v>
      </c>
      <c r="G3169" t="s">
        <v>230</v>
      </c>
      <c r="H3169" t="s">
        <v>231</v>
      </c>
      <c r="I3169" t="s">
        <v>232</v>
      </c>
      <c r="J3169" t="s">
        <v>233</v>
      </c>
      <c r="K3169" t="s">
        <v>234</v>
      </c>
      <c r="L3169" t="n">
        <v>118</v>
      </c>
      <c r="M3169" t="n">
        <v>0.09</v>
      </c>
      <c r="N3169" t="n">
        <v>32.3</v>
      </c>
      <c r="O3169" t="s">
        <v>376</v>
      </c>
      <c r="P3169" t="s">
        <v>231</v>
      </c>
      <c r="Q3169" t="s">
        <v>237</v>
      </c>
      <c r="R3169" t="s">
        <v>231</v>
      </c>
      <c r="S3169" t="s">
        <v>232</v>
      </c>
    </row>
    <row r="3170" spans="1:19">
      <c r="A3170" s="1" t="n">
        <v>40847</v>
      </c>
      <c r="B3170" t="s">
        <v>376</v>
      </c>
      <c r="C3170" t="n">
        <v>19</v>
      </c>
      <c r="D3170" t="s">
        <v>459</v>
      </c>
      <c r="E3170" t="s">
        <v>121</v>
      </c>
      <c r="F3170" t="s">
        <v>229</v>
      </c>
      <c r="G3170" t="s">
        <v>230</v>
      </c>
      <c r="H3170" t="s">
        <v>231</v>
      </c>
      <c r="I3170" t="s">
        <v>232</v>
      </c>
      <c r="J3170" t="s">
        <v>233</v>
      </c>
      <c r="K3170" t="s">
        <v>234</v>
      </c>
      <c r="L3170" t="n">
        <v>121</v>
      </c>
      <c r="M3170" t="n">
        <v>0.06</v>
      </c>
      <c r="N3170" t="n">
        <v>35.7</v>
      </c>
      <c r="O3170" t="s">
        <v>376</v>
      </c>
      <c r="P3170" t="s">
        <v>231</v>
      </c>
      <c r="Q3170" t="s">
        <v>237</v>
      </c>
      <c r="R3170" t="s">
        <v>231</v>
      </c>
      <c r="S3170" t="s">
        <v>232</v>
      </c>
    </row>
    <row r="3171" spans="1:19">
      <c r="A3171" s="1" t="n">
        <v>40847</v>
      </c>
      <c r="B3171" t="s">
        <v>376</v>
      </c>
      <c r="C3171" t="n">
        <v>20</v>
      </c>
      <c r="D3171" t="s">
        <v>459</v>
      </c>
      <c r="E3171" t="s">
        <v>121</v>
      </c>
      <c r="F3171" t="s">
        <v>229</v>
      </c>
      <c r="G3171" t="s">
        <v>230</v>
      </c>
      <c r="H3171" t="s">
        <v>231</v>
      </c>
      <c r="I3171" t="s">
        <v>232</v>
      </c>
      <c r="J3171" t="s">
        <v>233</v>
      </c>
      <c r="K3171" t="s">
        <v>234</v>
      </c>
      <c r="L3171" t="n">
        <v>247</v>
      </c>
      <c r="M3171" t="n">
        <v>0.09</v>
      </c>
      <c r="N3171" t="n">
        <v>33.7</v>
      </c>
      <c r="O3171" t="s">
        <v>376</v>
      </c>
      <c r="P3171" t="s">
        <v>231</v>
      </c>
      <c r="Q3171" t="s">
        <v>237</v>
      </c>
      <c r="R3171" t="s">
        <v>231</v>
      </c>
      <c r="S3171" t="s">
        <v>232</v>
      </c>
    </row>
    <row r="3172" spans="1:19">
      <c r="A3172" s="1" t="n">
        <v>40847</v>
      </c>
      <c r="B3172" t="s">
        <v>376</v>
      </c>
      <c r="C3172" t="n">
        <v>21</v>
      </c>
      <c r="D3172" t="s">
        <v>459</v>
      </c>
      <c r="E3172" t="s">
        <v>121</v>
      </c>
      <c r="F3172" t="s">
        <v>229</v>
      </c>
      <c r="G3172" t="s">
        <v>230</v>
      </c>
      <c r="H3172" t="s">
        <v>231</v>
      </c>
      <c r="I3172" t="s">
        <v>232</v>
      </c>
      <c r="J3172" t="s">
        <v>233</v>
      </c>
      <c r="K3172" t="s">
        <v>234</v>
      </c>
      <c r="L3172" t="n">
        <v>237</v>
      </c>
      <c r="M3172" t="n">
        <v>0.09</v>
      </c>
      <c r="N3172" t="n">
        <v>33.9</v>
      </c>
      <c r="O3172" t="s">
        <v>376</v>
      </c>
      <c r="P3172" t="s">
        <v>231</v>
      </c>
      <c r="Q3172" t="s">
        <v>237</v>
      </c>
      <c r="R3172" t="s">
        <v>231</v>
      </c>
      <c r="S3172" t="s">
        <v>232</v>
      </c>
    </row>
    <row r="3173" spans="1:19">
      <c r="A3173" s="1" t="n">
        <v>40847</v>
      </c>
      <c r="B3173" t="s">
        <v>376</v>
      </c>
      <c r="C3173" t="n">
        <v>22</v>
      </c>
      <c r="D3173" t="s">
        <v>459</v>
      </c>
      <c r="E3173" t="s">
        <v>121</v>
      </c>
      <c r="F3173" t="s">
        <v>229</v>
      </c>
      <c r="G3173" t="s">
        <v>230</v>
      </c>
      <c r="H3173" t="s">
        <v>231</v>
      </c>
      <c r="I3173" t="s">
        <v>232</v>
      </c>
      <c r="J3173" t="s">
        <v>267</v>
      </c>
      <c r="K3173" t="s">
        <v>268</v>
      </c>
      <c r="L3173" t="n">
        <v>240</v>
      </c>
      <c r="M3173" t="n">
        <v>0.25</v>
      </c>
      <c r="N3173" t="n">
        <v>16.5</v>
      </c>
      <c r="O3173" t="s">
        <v>376</v>
      </c>
      <c r="P3173" t="s">
        <v>231</v>
      </c>
      <c r="Q3173" t="s">
        <v>237</v>
      </c>
      <c r="R3173" t="s">
        <v>231</v>
      </c>
      <c r="S3173" t="s">
        <v>232</v>
      </c>
    </row>
    <row r="3174" spans="1:19">
      <c r="A3174" s="1" t="n">
        <v>40847</v>
      </c>
      <c r="B3174" t="s">
        <v>376</v>
      </c>
      <c r="C3174" t="n">
        <v>23</v>
      </c>
      <c r="D3174" t="s">
        <v>459</v>
      </c>
      <c r="E3174" t="s">
        <v>121</v>
      </c>
      <c r="F3174" t="s">
        <v>229</v>
      </c>
      <c r="G3174" t="s">
        <v>230</v>
      </c>
      <c r="H3174" t="s">
        <v>231</v>
      </c>
      <c r="I3174" t="s">
        <v>232</v>
      </c>
      <c r="J3174" t="s">
        <v>318</v>
      </c>
      <c r="K3174" t="s">
        <v>319</v>
      </c>
      <c r="L3174" t="n">
        <v>202</v>
      </c>
      <c r="M3174" t="n">
        <v>0.08</v>
      </c>
      <c r="N3174" t="n">
        <v>34.1</v>
      </c>
      <c r="O3174" t="s">
        <v>376</v>
      </c>
      <c r="P3174" t="s">
        <v>231</v>
      </c>
      <c r="Q3174" t="s">
        <v>237</v>
      </c>
      <c r="R3174" t="s">
        <v>231</v>
      </c>
      <c r="S3174" t="s">
        <v>232</v>
      </c>
    </row>
    <row r="3175" spans="1:19">
      <c r="A3175" s="1" t="n">
        <v>40847</v>
      </c>
      <c r="B3175" t="s">
        <v>376</v>
      </c>
      <c r="C3175" t="n">
        <v>24</v>
      </c>
      <c r="D3175" t="s">
        <v>459</v>
      </c>
      <c r="E3175" t="s">
        <v>121</v>
      </c>
      <c r="F3175" t="s">
        <v>229</v>
      </c>
      <c r="G3175" t="s">
        <v>230</v>
      </c>
      <c r="H3175" t="s">
        <v>231</v>
      </c>
      <c r="I3175" t="s">
        <v>232</v>
      </c>
      <c r="J3175" t="s">
        <v>318</v>
      </c>
      <c r="K3175" t="s">
        <v>319</v>
      </c>
      <c r="L3175" t="n">
        <v>207</v>
      </c>
      <c r="M3175" t="n">
        <v>0.08</v>
      </c>
      <c r="N3175" t="n">
        <v>35.7</v>
      </c>
      <c r="O3175" t="s">
        <v>376</v>
      </c>
      <c r="P3175" t="s">
        <v>231</v>
      </c>
      <c r="Q3175" t="s">
        <v>237</v>
      </c>
      <c r="R3175" t="s">
        <v>231</v>
      </c>
      <c r="S3175" t="s">
        <v>232</v>
      </c>
    </row>
    <row r="3176" spans="1:19">
      <c r="A3176" s="1" t="n">
        <v>40847</v>
      </c>
      <c r="B3176" t="s">
        <v>457</v>
      </c>
      <c r="C3176" t="n">
        <v>1</v>
      </c>
      <c r="D3176" t="s">
        <v>466</v>
      </c>
      <c r="E3176" t="s">
        <v>467</v>
      </c>
      <c r="F3176" t="s">
        <v>307</v>
      </c>
      <c r="G3176" t="s">
        <v>308</v>
      </c>
      <c r="H3176" t="s">
        <v>231</v>
      </c>
      <c r="I3176" t="s">
        <v>232</v>
      </c>
      <c r="J3176" t="s">
        <v>469</v>
      </c>
      <c r="K3176" t="s">
        <v>470</v>
      </c>
      <c r="L3176" t="n">
        <v>20</v>
      </c>
      <c r="M3176" t="n">
        <v>0</v>
      </c>
      <c r="N3176" t="n">
        <v>0</v>
      </c>
      <c r="S3176" t="s">
        <v>462</v>
      </c>
    </row>
    <row r="3177" spans="1:19">
      <c r="A3177" s="1" t="n">
        <v>40847</v>
      </c>
      <c r="B3177" t="s">
        <v>457</v>
      </c>
      <c r="C3177" t="n">
        <v>2</v>
      </c>
      <c r="D3177" t="s">
        <v>466</v>
      </c>
      <c r="E3177" t="s">
        <v>467</v>
      </c>
      <c r="F3177" t="s">
        <v>411</v>
      </c>
      <c r="G3177" t="s">
        <v>412</v>
      </c>
      <c r="H3177" t="s">
        <v>231</v>
      </c>
      <c r="I3177" t="s">
        <v>232</v>
      </c>
      <c r="J3177" t="s">
        <v>469</v>
      </c>
      <c r="K3177" t="s">
        <v>470</v>
      </c>
      <c r="L3177" t="n">
        <v>14</v>
      </c>
      <c r="M3177" t="n">
        <v>0</v>
      </c>
      <c r="N3177" t="n">
        <v>0</v>
      </c>
      <c r="S3177" t="s">
        <v>462</v>
      </c>
    </row>
    <row r="3178" spans="1:19">
      <c r="A3178" s="1" t="n">
        <v>40847</v>
      </c>
      <c r="B3178" t="s">
        <v>457</v>
      </c>
      <c r="C3178" t="n">
        <v>3</v>
      </c>
      <c r="D3178" t="s">
        <v>466</v>
      </c>
      <c r="E3178" t="s">
        <v>467</v>
      </c>
      <c r="F3178" t="s">
        <v>413</v>
      </c>
      <c r="G3178" t="s">
        <v>414</v>
      </c>
      <c r="H3178" t="s">
        <v>231</v>
      </c>
      <c r="I3178" t="s">
        <v>232</v>
      </c>
      <c r="J3178" t="s">
        <v>469</v>
      </c>
      <c r="K3178" t="s">
        <v>470</v>
      </c>
      <c r="L3178" t="n">
        <v>12</v>
      </c>
      <c r="M3178" t="n">
        <v>0</v>
      </c>
      <c r="N3178" t="n">
        <v>0</v>
      </c>
      <c r="S3178" t="s">
        <v>462</v>
      </c>
    </row>
    <row r="3179" spans="1:19">
      <c r="A3179" s="1" t="n">
        <v>40847</v>
      </c>
      <c r="B3179" t="s">
        <v>457</v>
      </c>
      <c r="C3179" t="n">
        <v>4</v>
      </c>
      <c r="D3179" t="s">
        <v>466</v>
      </c>
      <c r="E3179" t="s">
        <v>467</v>
      </c>
      <c r="F3179" t="s">
        <v>413</v>
      </c>
      <c r="G3179" t="s">
        <v>414</v>
      </c>
      <c r="H3179" t="s">
        <v>231</v>
      </c>
      <c r="I3179" t="s">
        <v>232</v>
      </c>
      <c r="J3179" t="s">
        <v>469</v>
      </c>
      <c r="K3179" t="s">
        <v>470</v>
      </c>
      <c r="L3179" t="n">
        <v>9</v>
      </c>
      <c r="M3179" t="n">
        <v>0</v>
      </c>
      <c r="N3179" t="n">
        <v>0</v>
      </c>
      <c r="S3179" t="s">
        <v>462</v>
      </c>
    </row>
    <row r="3180" spans="1:19">
      <c r="A3180" s="1" t="n">
        <v>40847</v>
      </c>
      <c r="B3180" t="s">
        <v>380</v>
      </c>
      <c r="C3180" t="n">
        <v>1</v>
      </c>
      <c r="D3180" t="s">
        <v>420</v>
      </c>
      <c r="E3180" t="s">
        <v>465</v>
      </c>
      <c r="F3180" t="s">
        <v>229</v>
      </c>
      <c r="G3180" t="s">
        <v>230</v>
      </c>
      <c r="H3180" t="s">
        <v>231</v>
      </c>
      <c r="I3180" t="s">
        <v>232</v>
      </c>
      <c r="J3180" t="s">
        <v>254</v>
      </c>
      <c r="K3180" t="s">
        <v>255</v>
      </c>
      <c r="L3180" t="n">
        <v>300</v>
      </c>
      <c r="M3180" t="n">
        <v>0</v>
      </c>
      <c r="N3180" t="n">
        <v>0</v>
      </c>
      <c r="S3180" t="s">
        <v>462</v>
      </c>
    </row>
    <row r="3181" spans="1:19">
      <c r="A3181" s="1" t="n">
        <v>40847</v>
      </c>
      <c r="B3181" t="s">
        <v>450</v>
      </c>
      <c r="C3181" t="n">
        <v>6</v>
      </c>
      <c r="D3181" t="s">
        <v>459</v>
      </c>
      <c r="E3181" t="s">
        <v>121</v>
      </c>
      <c r="F3181" t="s">
        <v>229</v>
      </c>
      <c r="G3181" t="s">
        <v>230</v>
      </c>
      <c r="H3181" t="s">
        <v>231</v>
      </c>
      <c r="I3181" t="s">
        <v>232</v>
      </c>
      <c r="J3181" t="s">
        <v>233</v>
      </c>
      <c r="K3181" t="s">
        <v>234</v>
      </c>
      <c r="L3181" t="n">
        <v>250</v>
      </c>
      <c r="M3181" t="n">
        <v>0.02</v>
      </c>
      <c r="N3181" t="n">
        <v>21.1</v>
      </c>
      <c r="O3181" t="s">
        <v>450</v>
      </c>
      <c r="P3181" t="s">
        <v>475</v>
      </c>
      <c r="Q3181" t="s">
        <v>237</v>
      </c>
      <c r="R3181" t="s">
        <v>231</v>
      </c>
      <c r="S3181" t="s">
        <v>232</v>
      </c>
    </row>
    <row r="3182" spans="1:19">
      <c r="A3182" s="1" t="n">
        <v>40847</v>
      </c>
      <c r="B3182" t="s">
        <v>450</v>
      </c>
      <c r="C3182" t="n">
        <v>9</v>
      </c>
      <c r="D3182" t="s">
        <v>459</v>
      </c>
      <c r="E3182" t="s">
        <v>121</v>
      </c>
      <c r="F3182" t="s">
        <v>229</v>
      </c>
      <c r="G3182" t="s">
        <v>230</v>
      </c>
      <c r="H3182" t="s">
        <v>231</v>
      </c>
      <c r="I3182" t="s">
        <v>232</v>
      </c>
      <c r="J3182" t="s">
        <v>385</v>
      </c>
      <c r="K3182" t="s">
        <v>338</v>
      </c>
      <c r="L3182" t="n">
        <v>1047</v>
      </c>
      <c r="M3182" t="n">
        <v>0.6</v>
      </c>
      <c r="N3182" t="n">
        <v>34</v>
      </c>
      <c r="O3182" t="s">
        <v>450</v>
      </c>
      <c r="P3182" t="s">
        <v>475</v>
      </c>
      <c r="Q3182" t="s">
        <v>237</v>
      </c>
      <c r="R3182" t="s">
        <v>231</v>
      </c>
      <c r="S3182" t="s">
        <v>232</v>
      </c>
    </row>
    <row r="3183" spans="1:19">
      <c r="A3183" s="1" t="n">
        <v>40847</v>
      </c>
      <c r="B3183" t="s">
        <v>450</v>
      </c>
      <c r="C3183" t="n">
        <v>12</v>
      </c>
      <c r="D3183" t="s">
        <v>459</v>
      </c>
      <c r="E3183" t="s">
        <v>121</v>
      </c>
      <c r="F3183" t="s">
        <v>229</v>
      </c>
      <c r="G3183" t="s">
        <v>230</v>
      </c>
      <c r="H3183" t="s">
        <v>231</v>
      </c>
      <c r="I3183" t="s">
        <v>232</v>
      </c>
      <c r="J3183" t="s">
        <v>279</v>
      </c>
      <c r="K3183" t="s">
        <v>280</v>
      </c>
      <c r="L3183" t="n">
        <v>1031</v>
      </c>
      <c r="M3183" t="n">
        <v>0.06</v>
      </c>
      <c r="N3183" t="n">
        <v>34</v>
      </c>
      <c r="O3183" t="s">
        <v>450</v>
      </c>
      <c r="P3183" t="s">
        <v>475</v>
      </c>
      <c r="Q3183" t="s">
        <v>237</v>
      </c>
      <c r="R3183" t="s">
        <v>231</v>
      </c>
      <c r="S3183" t="s">
        <v>232</v>
      </c>
    </row>
    <row r="3184" spans="1:19">
      <c r="A3184" s="1" t="n">
        <v>40847</v>
      </c>
      <c r="B3184" t="s">
        <v>450</v>
      </c>
      <c r="C3184" t="n">
        <v>14</v>
      </c>
      <c r="D3184" t="s">
        <v>459</v>
      </c>
      <c r="E3184" t="s">
        <v>121</v>
      </c>
      <c r="F3184" t="s">
        <v>229</v>
      </c>
      <c r="G3184" t="s">
        <v>230</v>
      </c>
      <c r="H3184" t="s">
        <v>231</v>
      </c>
      <c r="I3184" t="s">
        <v>232</v>
      </c>
      <c r="J3184" t="s">
        <v>480</v>
      </c>
      <c r="K3184" t="s">
        <v>481</v>
      </c>
      <c r="L3184" t="n">
        <v>890</v>
      </c>
      <c r="M3184" t="n">
        <v>0.15</v>
      </c>
      <c r="N3184" t="n">
        <v>30.4</v>
      </c>
      <c r="O3184" t="s">
        <v>450</v>
      </c>
      <c r="P3184" t="s">
        <v>482</v>
      </c>
      <c r="Q3184" t="s">
        <v>342</v>
      </c>
      <c r="R3184" t="s">
        <v>343</v>
      </c>
      <c r="S3184" t="s">
        <v>232</v>
      </c>
    </row>
    <row r="3185" spans="1:19">
      <c r="A3185" s="1" t="n">
        <v>40877</v>
      </c>
      <c r="B3185" t="s">
        <v>376</v>
      </c>
      <c r="C3185" t="n">
        <v>22</v>
      </c>
      <c r="D3185" t="s">
        <v>459</v>
      </c>
      <c r="E3185" t="s">
        <v>121</v>
      </c>
      <c r="F3185" t="s">
        <v>229</v>
      </c>
      <c r="G3185" t="s">
        <v>230</v>
      </c>
      <c r="H3185" t="s">
        <v>231</v>
      </c>
      <c r="I3185" t="s">
        <v>232</v>
      </c>
      <c r="J3185" t="s">
        <v>354</v>
      </c>
      <c r="K3185" t="s">
        <v>348</v>
      </c>
      <c r="L3185" t="n">
        <v>448</v>
      </c>
      <c r="M3185" t="n">
        <v>0.04</v>
      </c>
      <c r="N3185" t="n">
        <v>42.2</v>
      </c>
      <c r="O3185" t="s">
        <v>376</v>
      </c>
      <c r="P3185" t="s">
        <v>231</v>
      </c>
      <c r="Q3185" t="s">
        <v>237</v>
      </c>
      <c r="R3185" t="s">
        <v>231</v>
      </c>
      <c r="S3185" t="s">
        <v>232</v>
      </c>
    </row>
    <row r="3186" spans="1:19">
      <c r="A3186" s="1" t="n">
        <v>40877</v>
      </c>
      <c r="B3186" t="s">
        <v>376</v>
      </c>
      <c r="C3186" t="n">
        <v>23</v>
      </c>
      <c r="D3186" t="s">
        <v>459</v>
      </c>
      <c r="E3186" t="s">
        <v>121</v>
      </c>
      <c r="F3186" t="s">
        <v>229</v>
      </c>
      <c r="G3186" t="s">
        <v>230</v>
      </c>
      <c r="H3186" t="s">
        <v>231</v>
      </c>
      <c r="I3186" t="s">
        <v>232</v>
      </c>
      <c r="J3186" t="s">
        <v>297</v>
      </c>
      <c r="K3186" t="s">
        <v>298</v>
      </c>
      <c r="L3186" t="n">
        <v>293</v>
      </c>
      <c r="M3186" t="n">
        <v>0.18</v>
      </c>
      <c r="N3186" t="n">
        <v>24.1</v>
      </c>
      <c r="O3186" t="s">
        <v>376</v>
      </c>
      <c r="P3186" t="s">
        <v>231</v>
      </c>
      <c r="Q3186" t="s">
        <v>237</v>
      </c>
      <c r="R3186" t="s">
        <v>231</v>
      </c>
      <c r="S3186" t="s">
        <v>232</v>
      </c>
    </row>
    <row r="3187" spans="1:19">
      <c r="A3187" s="1" t="n">
        <v>40877</v>
      </c>
      <c r="B3187" t="s">
        <v>376</v>
      </c>
      <c r="C3187" t="n">
        <v>24</v>
      </c>
      <c r="D3187" t="s">
        <v>459</v>
      </c>
      <c r="E3187" t="s">
        <v>121</v>
      </c>
      <c r="F3187" t="s">
        <v>229</v>
      </c>
      <c r="G3187" t="s">
        <v>230</v>
      </c>
      <c r="H3187" t="s">
        <v>231</v>
      </c>
      <c r="I3187" t="s">
        <v>232</v>
      </c>
      <c r="J3187" t="s">
        <v>318</v>
      </c>
      <c r="K3187" t="s">
        <v>319</v>
      </c>
      <c r="L3187" t="n">
        <v>207</v>
      </c>
      <c r="M3187" t="n">
        <v>0.08</v>
      </c>
      <c r="N3187" t="n">
        <v>35.7</v>
      </c>
      <c r="O3187" t="s">
        <v>376</v>
      </c>
      <c r="P3187" t="s">
        <v>231</v>
      </c>
      <c r="Q3187" t="s">
        <v>237</v>
      </c>
      <c r="R3187" t="s">
        <v>231</v>
      </c>
      <c r="S3187" t="s">
        <v>232</v>
      </c>
    </row>
    <row r="3188" spans="1:19">
      <c r="A3188" s="1" t="n">
        <v>40877</v>
      </c>
      <c r="B3188" t="s">
        <v>457</v>
      </c>
      <c r="C3188" t="n">
        <v>1</v>
      </c>
      <c r="D3188" t="s">
        <v>466</v>
      </c>
      <c r="E3188" t="s">
        <v>467</v>
      </c>
      <c r="F3188" t="s">
        <v>307</v>
      </c>
      <c r="G3188" t="s">
        <v>308</v>
      </c>
      <c r="H3188" t="s">
        <v>231</v>
      </c>
      <c r="I3188" t="s">
        <v>232</v>
      </c>
      <c r="J3188" t="s">
        <v>469</v>
      </c>
      <c r="K3188" t="s">
        <v>470</v>
      </c>
      <c r="L3188" t="n">
        <v>21</v>
      </c>
      <c r="M3188" t="n">
        <v>0</v>
      </c>
      <c r="N3188" t="n">
        <v>0</v>
      </c>
      <c r="S3188" t="s">
        <v>462</v>
      </c>
    </row>
    <row r="3189" spans="1:19">
      <c r="A3189" s="1" t="n">
        <v>40877</v>
      </c>
      <c r="B3189" t="s">
        <v>457</v>
      </c>
      <c r="C3189" t="n">
        <v>2</v>
      </c>
      <c r="D3189" t="s">
        <v>466</v>
      </c>
      <c r="E3189" t="s">
        <v>467</v>
      </c>
      <c r="F3189" t="s">
        <v>411</v>
      </c>
      <c r="G3189" t="s">
        <v>412</v>
      </c>
      <c r="H3189" t="s">
        <v>231</v>
      </c>
      <c r="I3189" t="s">
        <v>232</v>
      </c>
      <c r="J3189" t="s">
        <v>469</v>
      </c>
      <c r="K3189" t="s">
        <v>470</v>
      </c>
      <c r="L3189" t="n">
        <v>14</v>
      </c>
      <c r="M3189" t="n">
        <v>0</v>
      </c>
      <c r="N3189" t="n">
        <v>0</v>
      </c>
      <c r="S3189" t="s">
        <v>462</v>
      </c>
    </row>
    <row r="3190" spans="1:19">
      <c r="A3190" s="1" t="n">
        <v>40877</v>
      </c>
      <c r="B3190" t="s">
        <v>457</v>
      </c>
      <c r="C3190" t="n">
        <v>3</v>
      </c>
      <c r="D3190" t="s">
        <v>466</v>
      </c>
      <c r="E3190" t="s">
        <v>467</v>
      </c>
      <c r="F3190" t="s">
        <v>413</v>
      </c>
      <c r="G3190" t="s">
        <v>414</v>
      </c>
      <c r="H3190" t="s">
        <v>231</v>
      </c>
      <c r="I3190" t="s">
        <v>232</v>
      </c>
      <c r="J3190" t="s">
        <v>469</v>
      </c>
      <c r="K3190" t="s">
        <v>470</v>
      </c>
      <c r="L3190" t="n">
        <v>12</v>
      </c>
      <c r="M3190" t="n">
        <v>0</v>
      </c>
      <c r="N3190" t="n">
        <v>0</v>
      </c>
      <c r="S3190" t="s">
        <v>462</v>
      </c>
    </row>
    <row r="3191" spans="1:19">
      <c r="A3191" s="1" t="n">
        <v>40877</v>
      </c>
      <c r="B3191" t="s">
        <v>457</v>
      </c>
      <c r="C3191" t="n">
        <v>4</v>
      </c>
      <c r="D3191" t="s">
        <v>466</v>
      </c>
      <c r="E3191" t="s">
        <v>467</v>
      </c>
      <c r="F3191" t="s">
        <v>413</v>
      </c>
      <c r="G3191" t="s">
        <v>414</v>
      </c>
      <c r="H3191" t="s">
        <v>231</v>
      </c>
      <c r="I3191" t="s">
        <v>232</v>
      </c>
      <c r="J3191" t="s">
        <v>469</v>
      </c>
      <c r="K3191" t="s">
        <v>470</v>
      </c>
      <c r="L3191" t="n">
        <v>9</v>
      </c>
      <c r="M3191" t="n">
        <v>0</v>
      </c>
      <c r="N3191" t="n">
        <v>0</v>
      </c>
      <c r="S3191" t="s">
        <v>462</v>
      </c>
    </row>
    <row r="3192" spans="1:19">
      <c r="A3192" s="1" t="n">
        <v>40877</v>
      </c>
      <c r="B3192" t="s">
        <v>380</v>
      </c>
      <c r="C3192" t="n">
        <v>1</v>
      </c>
      <c r="D3192" t="s">
        <v>420</v>
      </c>
      <c r="E3192" t="s">
        <v>465</v>
      </c>
      <c r="F3192" t="s">
        <v>229</v>
      </c>
      <c r="G3192" t="s">
        <v>230</v>
      </c>
      <c r="H3192" t="s">
        <v>231</v>
      </c>
      <c r="I3192" t="s">
        <v>232</v>
      </c>
      <c r="J3192" t="s">
        <v>246</v>
      </c>
      <c r="K3192" t="s">
        <v>404</v>
      </c>
      <c r="L3192" t="n">
        <v>301</v>
      </c>
      <c r="M3192" t="n">
        <v>0</v>
      </c>
      <c r="N3192" t="n">
        <v>0</v>
      </c>
      <c r="S3192" t="s">
        <v>462</v>
      </c>
    </row>
    <row r="3193" spans="1:19">
      <c r="A3193" s="1" t="n">
        <v>40877</v>
      </c>
      <c r="B3193" t="s">
        <v>450</v>
      </c>
      <c r="C3193" t="n">
        <v>12</v>
      </c>
      <c r="D3193" t="s">
        <v>459</v>
      </c>
      <c r="E3193" t="s">
        <v>121</v>
      </c>
      <c r="F3193" t="s">
        <v>229</v>
      </c>
      <c r="G3193" t="s">
        <v>230</v>
      </c>
      <c r="H3193" t="s">
        <v>231</v>
      </c>
      <c r="I3193" t="s">
        <v>232</v>
      </c>
      <c r="J3193" t="s">
        <v>279</v>
      </c>
      <c r="K3193" t="s">
        <v>280</v>
      </c>
      <c r="L3193" t="n">
        <v>700</v>
      </c>
      <c r="M3193" t="n">
        <v>0.06</v>
      </c>
      <c r="N3193" t="n">
        <v>34</v>
      </c>
      <c r="O3193" t="s">
        <v>450</v>
      </c>
      <c r="P3193" t="s">
        <v>475</v>
      </c>
      <c r="Q3193" t="s">
        <v>237</v>
      </c>
      <c r="R3193" t="s">
        <v>231</v>
      </c>
      <c r="S3193" t="s">
        <v>232</v>
      </c>
    </row>
    <row r="3194" spans="1:19">
      <c r="A3194" s="1" t="n">
        <v>40877</v>
      </c>
      <c r="B3194" t="s">
        <v>450</v>
      </c>
      <c r="C3194" t="n">
        <v>13</v>
      </c>
      <c r="D3194" t="s">
        <v>459</v>
      </c>
      <c r="E3194" t="s">
        <v>121</v>
      </c>
      <c r="F3194" t="s">
        <v>229</v>
      </c>
      <c r="G3194" t="s">
        <v>230</v>
      </c>
      <c r="H3194" t="s">
        <v>231</v>
      </c>
      <c r="I3194" t="s">
        <v>232</v>
      </c>
      <c r="J3194" t="s">
        <v>385</v>
      </c>
      <c r="K3194" t="s">
        <v>338</v>
      </c>
      <c r="L3194" t="n">
        <v>710</v>
      </c>
      <c r="M3194" t="n">
        <v>0.23</v>
      </c>
      <c r="N3194" t="n">
        <v>37.9</v>
      </c>
      <c r="O3194" t="s">
        <v>450</v>
      </c>
      <c r="P3194" t="s">
        <v>475</v>
      </c>
      <c r="Q3194" t="s">
        <v>237</v>
      </c>
      <c r="R3194" t="s">
        <v>231</v>
      </c>
      <c r="S3194" t="s">
        <v>232</v>
      </c>
    </row>
    <row r="3195" spans="1:19">
      <c r="A3195" s="1" t="n">
        <v>40877</v>
      </c>
      <c r="B3195" t="s">
        <v>450</v>
      </c>
      <c r="C3195" t="n">
        <v>14</v>
      </c>
      <c r="D3195" t="s">
        <v>459</v>
      </c>
      <c r="E3195" t="s">
        <v>121</v>
      </c>
      <c r="F3195" t="s">
        <v>229</v>
      </c>
      <c r="G3195" t="s">
        <v>230</v>
      </c>
      <c r="H3195" t="s">
        <v>231</v>
      </c>
      <c r="I3195" t="s">
        <v>232</v>
      </c>
      <c r="J3195" t="s">
        <v>406</v>
      </c>
      <c r="K3195" t="s">
        <v>483</v>
      </c>
      <c r="L3195" t="n">
        <v>449</v>
      </c>
      <c r="M3195" t="n">
        <v>2</v>
      </c>
      <c r="N3195" t="n">
        <v>33.7</v>
      </c>
      <c r="O3195" t="s">
        <v>450</v>
      </c>
      <c r="P3195" t="s">
        <v>475</v>
      </c>
      <c r="Q3195" t="s">
        <v>237</v>
      </c>
      <c r="R3195" t="s">
        <v>231</v>
      </c>
      <c r="S3195" t="s">
        <v>232</v>
      </c>
    </row>
    <row r="3196" spans="1:19">
      <c r="A3196" s="1" t="n">
        <v>40908</v>
      </c>
      <c r="B3196" t="s">
        <v>376</v>
      </c>
      <c r="C3196" t="n">
        <v>18</v>
      </c>
      <c r="D3196" t="s">
        <v>459</v>
      </c>
      <c r="E3196" t="s">
        <v>121</v>
      </c>
      <c r="F3196" t="s">
        <v>229</v>
      </c>
      <c r="G3196" t="s">
        <v>230</v>
      </c>
      <c r="H3196" t="s">
        <v>231</v>
      </c>
      <c r="I3196" t="s">
        <v>232</v>
      </c>
      <c r="J3196" t="s">
        <v>233</v>
      </c>
      <c r="K3196" t="s">
        <v>234</v>
      </c>
      <c r="L3196" t="n">
        <v>189</v>
      </c>
      <c r="M3196" t="n">
        <v>0.1</v>
      </c>
      <c r="N3196" t="n">
        <v>31.5</v>
      </c>
      <c r="O3196" t="s">
        <v>376</v>
      </c>
      <c r="P3196" t="s">
        <v>231</v>
      </c>
      <c r="Q3196" t="s">
        <v>237</v>
      </c>
      <c r="R3196" t="s">
        <v>231</v>
      </c>
      <c r="S3196" t="s">
        <v>232</v>
      </c>
    </row>
    <row r="3197" spans="1:19">
      <c r="A3197" s="1" t="n">
        <v>40908</v>
      </c>
      <c r="B3197" t="s">
        <v>376</v>
      </c>
      <c r="C3197" t="n">
        <v>19</v>
      </c>
      <c r="D3197" t="s">
        <v>459</v>
      </c>
      <c r="E3197" t="s">
        <v>121</v>
      </c>
      <c r="F3197" t="s">
        <v>229</v>
      </c>
      <c r="G3197" t="s">
        <v>230</v>
      </c>
      <c r="H3197" t="s">
        <v>231</v>
      </c>
      <c r="I3197" t="s">
        <v>232</v>
      </c>
      <c r="J3197" t="s">
        <v>354</v>
      </c>
      <c r="K3197" t="s">
        <v>348</v>
      </c>
      <c r="L3197" t="n">
        <v>199</v>
      </c>
      <c r="M3197" t="n">
        <v>0.04</v>
      </c>
      <c r="N3197" t="n">
        <v>42.4</v>
      </c>
      <c r="O3197" t="s">
        <v>376</v>
      </c>
      <c r="P3197" t="s">
        <v>231</v>
      </c>
      <c r="Q3197" t="s">
        <v>237</v>
      </c>
      <c r="R3197" t="s">
        <v>231</v>
      </c>
      <c r="S3197" t="s">
        <v>232</v>
      </c>
    </row>
    <row r="3198" spans="1:19">
      <c r="A3198" s="1" t="n">
        <v>40908</v>
      </c>
      <c r="B3198" t="s">
        <v>376</v>
      </c>
      <c r="C3198" t="n">
        <v>20</v>
      </c>
      <c r="D3198" t="s">
        <v>459</v>
      </c>
      <c r="E3198" t="s">
        <v>121</v>
      </c>
      <c r="F3198" t="s">
        <v>229</v>
      </c>
      <c r="G3198" t="s">
        <v>230</v>
      </c>
      <c r="H3198" t="s">
        <v>231</v>
      </c>
      <c r="I3198" t="s">
        <v>232</v>
      </c>
      <c r="J3198" t="s">
        <v>354</v>
      </c>
      <c r="K3198" t="s">
        <v>348</v>
      </c>
      <c r="L3198" t="n">
        <v>346</v>
      </c>
      <c r="M3198" t="n">
        <v>0.04</v>
      </c>
      <c r="N3198" t="n">
        <v>42.4</v>
      </c>
      <c r="O3198" t="s">
        <v>376</v>
      </c>
      <c r="P3198" t="s">
        <v>231</v>
      </c>
      <c r="Q3198" t="s">
        <v>237</v>
      </c>
      <c r="R3198" t="s">
        <v>231</v>
      </c>
      <c r="S3198" t="s">
        <v>232</v>
      </c>
    </row>
    <row r="3199" spans="1:19">
      <c r="A3199" s="1" t="n">
        <v>40908</v>
      </c>
      <c r="B3199" t="s">
        <v>376</v>
      </c>
      <c r="C3199" t="n">
        <v>21</v>
      </c>
      <c r="D3199" t="s">
        <v>459</v>
      </c>
      <c r="E3199" t="s">
        <v>121</v>
      </c>
      <c r="F3199" t="s">
        <v>229</v>
      </c>
      <c r="G3199" t="s">
        <v>230</v>
      </c>
      <c r="H3199" t="s">
        <v>231</v>
      </c>
      <c r="I3199" t="s">
        <v>232</v>
      </c>
      <c r="J3199" t="s">
        <v>354</v>
      </c>
      <c r="K3199" t="s">
        <v>348</v>
      </c>
      <c r="L3199" t="n">
        <v>123</v>
      </c>
      <c r="M3199" t="n">
        <v>0.06</v>
      </c>
      <c r="N3199" t="n">
        <v>38.9</v>
      </c>
      <c r="O3199" t="s">
        <v>376</v>
      </c>
      <c r="P3199" t="s">
        <v>231</v>
      </c>
      <c r="Q3199" t="s">
        <v>237</v>
      </c>
      <c r="R3199" t="s">
        <v>231</v>
      </c>
      <c r="S3199" t="s">
        <v>232</v>
      </c>
    </row>
    <row r="3200" spans="1:19">
      <c r="A3200" s="1" t="n">
        <v>40908</v>
      </c>
      <c r="B3200" t="s">
        <v>376</v>
      </c>
      <c r="C3200" t="n">
        <v>22</v>
      </c>
      <c r="D3200" t="s">
        <v>459</v>
      </c>
      <c r="E3200" t="s">
        <v>121</v>
      </c>
      <c r="F3200" t="s">
        <v>229</v>
      </c>
      <c r="G3200" t="s">
        <v>230</v>
      </c>
      <c r="H3200" t="s">
        <v>231</v>
      </c>
      <c r="I3200" t="s">
        <v>232</v>
      </c>
      <c r="J3200" t="s">
        <v>354</v>
      </c>
      <c r="K3200" t="s">
        <v>348</v>
      </c>
      <c r="L3200" t="n">
        <v>101</v>
      </c>
      <c r="M3200" t="n">
        <v>0.06</v>
      </c>
      <c r="N3200" t="n">
        <v>38.9</v>
      </c>
      <c r="O3200" t="s">
        <v>376</v>
      </c>
      <c r="P3200" t="s">
        <v>231</v>
      </c>
      <c r="Q3200" t="s">
        <v>237</v>
      </c>
      <c r="R3200" t="s">
        <v>231</v>
      </c>
      <c r="S3200" t="s">
        <v>232</v>
      </c>
    </row>
    <row r="3201" spans="1:19">
      <c r="A3201" s="1" t="n">
        <v>40908</v>
      </c>
      <c r="B3201" t="s">
        <v>376</v>
      </c>
      <c r="C3201" t="n">
        <v>23</v>
      </c>
      <c r="D3201" t="s">
        <v>459</v>
      </c>
      <c r="E3201" t="s">
        <v>121</v>
      </c>
      <c r="F3201" t="s">
        <v>229</v>
      </c>
      <c r="G3201" t="s">
        <v>230</v>
      </c>
      <c r="H3201" t="s">
        <v>231</v>
      </c>
      <c r="I3201" t="s">
        <v>232</v>
      </c>
      <c r="J3201" t="s">
        <v>318</v>
      </c>
      <c r="K3201" t="s">
        <v>319</v>
      </c>
      <c r="L3201" t="n">
        <v>314</v>
      </c>
      <c r="M3201" t="n">
        <v>0.06</v>
      </c>
      <c r="N3201" t="n">
        <v>40</v>
      </c>
      <c r="O3201" t="s">
        <v>376</v>
      </c>
      <c r="P3201" t="s">
        <v>231</v>
      </c>
      <c r="Q3201" t="s">
        <v>237</v>
      </c>
      <c r="R3201" t="s">
        <v>231</v>
      </c>
      <c r="S3201" t="s">
        <v>232</v>
      </c>
    </row>
    <row r="3202" spans="1:19">
      <c r="A3202" s="1" t="n">
        <v>40908</v>
      </c>
      <c r="B3202" t="s">
        <v>450</v>
      </c>
      <c r="C3202" t="n">
        <v>12</v>
      </c>
      <c r="D3202" t="s">
        <v>459</v>
      </c>
      <c r="E3202" t="s">
        <v>121</v>
      </c>
      <c r="F3202" t="s">
        <v>229</v>
      </c>
      <c r="G3202" t="s">
        <v>230</v>
      </c>
      <c r="H3202" t="s">
        <v>231</v>
      </c>
      <c r="I3202" t="s">
        <v>232</v>
      </c>
      <c r="J3202" t="s">
        <v>279</v>
      </c>
      <c r="K3202" t="s">
        <v>280</v>
      </c>
      <c r="L3202" t="n">
        <v>652</v>
      </c>
      <c r="M3202" t="n">
        <v>0.06</v>
      </c>
      <c r="N3202" t="n">
        <v>34</v>
      </c>
      <c r="O3202" t="s">
        <v>450</v>
      </c>
      <c r="P3202" t="s">
        <v>475</v>
      </c>
      <c r="Q3202" t="s">
        <v>237</v>
      </c>
      <c r="R3202" t="s">
        <v>231</v>
      </c>
      <c r="S3202" t="s">
        <v>232</v>
      </c>
    </row>
    <row r="3203" spans="1:19">
      <c r="A3203" s="1" t="n">
        <v>40908</v>
      </c>
      <c r="B3203" t="s">
        <v>450</v>
      </c>
      <c r="C3203" t="n">
        <v>13</v>
      </c>
      <c r="D3203" t="s">
        <v>459</v>
      </c>
      <c r="E3203" t="s">
        <v>121</v>
      </c>
      <c r="F3203" t="s">
        <v>229</v>
      </c>
      <c r="G3203" t="s">
        <v>230</v>
      </c>
      <c r="H3203" t="s">
        <v>231</v>
      </c>
      <c r="I3203" t="s">
        <v>232</v>
      </c>
      <c r="J3203" t="s">
        <v>385</v>
      </c>
      <c r="K3203" t="s">
        <v>338</v>
      </c>
      <c r="L3203" t="n">
        <v>230</v>
      </c>
      <c r="M3203" t="n">
        <v>0.23</v>
      </c>
      <c r="N3203" t="n">
        <v>37.9</v>
      </c>
      <c r="O3203" t="s">
        <v>450</v>
      </c>
      <c r="P3203" t="s">
        <v>475</v>
      </c>
      <c r="Q3203" t="s">
        <v>237</v>
      </c>
      <c r="R3203" t="s">
        <v>231</v>
      </c>
      <c r="S3203" t="s">
        <v>232</v>
      </c>
    </row>
    <row r="3204" spans="1:19">
      <c r="A3204" s="1" t="n">
        <v>40908</v>
      </c>
      <c r="B3204" t="s">
        <v>450</v>
      </c>
      <c r="C3204" t="n">
        <v>15</v>
      </c>
      <c r="D3204" t="s">
        <v>459</v>
      </c>
      <c r="E3204" t="s">
        <v>121</v>
      </c>
      <c r="F3204" t="s">
        <v>229</v>
      </c>
      <c r="G3204" t="s">
        <v>230</v>
      </c>
      <c r="H3204" t="s">
        <v>231</v>
      </c>
      <c r="I3204" t="s">
        <v>232</v>
      </c>
      <c r="J3204" t="s">
        <v>279</v>
      </c>
      <c r="K3204" t="s">
        <v>280</v>
      </c>
      <c r="L3204" t="n">
        <v>80</v>
      </c>
      <c r="M3204" t="n">
        <v>2.79</v>
      </c>
      <c r="N3204" t="n">
        <v>28.7</v>
      </c>
      <c r="O3204" t="s">
        <v>450</v>
      </c>
      <c r="P3204" t="s">
        <v>475</v>
      </c>
      <c r="Q3204" t="s">
        <v>237</v>
      </c>
      <c r="R3204" t="s">
        <v>231</v>
      </c>
      <c r="S3204" t="s">
        <v>232</v>
      </c>
    </row>
    <row r="3205" spans="1:19">
      <c r="A3205" s="1" t="n">
        <v>40908</v>
      </c>
      <c r="B3205" t="s">
        <v>450</v>
      </c>
      <c r="C3205" t="n">
        <v>16</v>
      </c>
      <c r="D3205" t="s">
        <v>459</v>
      </c>
      <c r="E3205" t="s">
        <v>121</v>
      </c>
      <c r="F3205" t="s">
        <v>229</v>
      </c>
      <c r="G3205" t="s">
        <v>230</v>
      </c>
      <c r="H3205" t="s">
        <v>231</v>
      </c>
      <c r="I3205" t="s">
        <v>232</v>
      </c>
      <c r="J3205" t="s">
        <v>369</v>
      </c>
      <c r="K3205" t="s">
        <v>344</v>
      </c>
      <c r="L3205" t="n">
        <v>903</v>
      </c>
      <c r="M3205" t="n">
        <v>0.02</v>
      </c>
      <c r="N3205" t="n">
        <v>31.7</v>
      </c>
      <c r="O3205" t="s">
        <v>450</v>
      </c>
      <c r="P3205" t="s">
        <v>475</v>
      </c>
      <c r="Q3205" t="s">
        <v>237</v>
      </c>
      <c r="R3205" t="s">
        <v>231</v>
      </c>
      <c r="S3205" t="s">
        <v>232</v>
      </c>
    </row>
    <row r="3206" spans="1:19">
      <c r="A3206" s="1" t="n">
        <v>40939</v>
      </c>
      <c r="B3206" t="s">
        <v>376</v>
      </c>
      <c r="C3206" t="n">
        <v>25</v>
      </c>
      <c r="D3206" t="s">
        <v>459</v>
      </c>
      <c r="E3206" t="s">
        <v>121</v>
      </c>
      <c r="F3206" t="s">
        <v>229</v>
      </c>
      <c r="G3206" t="s">
        <v>230</v>
      </c>
      <c r="H3206" t="s">
        <v>231</v>
      </c>
      <c r="I3206" t="s">
        <v>232</v>
      </c>
      <c r="J3206" t="s">
        <v>354</v>
      </c>
      <c r="K3206" t="s">
        <v>348</v>
      </c>
      <c r="L3206" t="n">
        <v>353</v>
      </c>
      <c r="M3206" t="n">
        <v>0.04</v>
      </c>
      <c r="N3206" t="n">
        <v>42.5</v>
      </c>
      <c r="O3206" t="s">
        <v>376</v>
      </c>
      <c r="P3206" t="s">
        <v>231</v>
      </c>
      <c r="Q3206" t="s">
        <v>237</v>
      </c>
      <c r="R3206" t="s">
        <v>231</v>
      </c>
      <c r="S3206" t="s">
        <v>232</v>
      </c>
    </row>
    <row r="3207" spans="1:19">
      <c r="A3207" s="1" t="n">
        <v>40939</v>
      </c>
      <c r="B3207" t="s">
        <v>376</v>
      </c>
      <c r="C3207" t="n">
        <v>26</v>
      </c>
      <c r="D3207" t="s">
        <v>459</v>
      </c>
      <c r="E3207" t="s">
        <v>121</v>
      </c>
      <c r="F3207" t="s">
        <v>229</v>
      </c>
      <c r="G3207" t="s">
        <v>230</v>
      </c>
      <c r="H3207" t="s">
        <v>231</v>
      </c>
      <c r="I3207" t="s">
        <v>232</v>
      </c>
      <c r="J3207" t="s">
        <v>354</v>
      </c>
      <c r="K3207" t="s">
        <v>348</v>
      </c>
      <c r="L3207" t="n">
        <v>107</v>
      </c>
      <c r="M3207" t="n">
        <v>0.04</v>
      </c>
      <c r="N3207" t="n">
        <v>41.7</v>
      </c>
      <c r="O3207" t="s">
        <v>376</v>
      </c>
      <c r="P3207" t="s">
        <v>231</v>
      </c>
      <c r="Q3207" t="s">
        <v>237</v>
      </c>
      <c r="R3207" t="s">
        <v>231</v>
      </c>
      <c r="S3207" t="s">
        <v>232</v>
      </c>
    </row>
    <row r="3208" spans="1:19">
      <c r="A3208" s="1" t="n">
        <v>40939</v>
      </c>
      <c r="B3208" t="s">
        <v>376</v>
      </c>
      <c r="C3208" t="n">
        <v>27</v>
      </c>
      <c r="D3208" t="s">
        <v>459</v>
      </c>
      <c r="E3208" t="s">
        <v>121</v>
      </c>
      <c r="F3208" t="s">
        <v>229</v>
      </c>
      <c r="G3208" t="s">
        <v>230</v>
      </c>
      <c r="H3208" t="s">
        <v>231</v>
      </c>
      <c r="I3208" t="s">
        <v>232</v>
      </c>
      <c r="J3208" t="s">
        <v>354</v>
      </c>
      <c r="K3208" t="s">
        <v>348</v>
      </c>
      <c r="L3208" t="n">
        <v>321</v>
      </c>
      <c r="M3208" t="n">
        <v>0.04</v>
      </c>
      <c r="N3208" t="n">
        <v>41.7</v>
      </c>
      <c r="O3208" t="s">
        <v>376</v>
      </c>
      <c r="P3208" t="s">
        <v>231</v>
      </c>
      <c r="Q3208" t="s">
        <v>237</v>
      </c>
      <c r="R3208" t="s">
        <v>231</v>
      </c>
      <c r="S3208" t="s">
        <v>232</v>
      </c>
    </row>
    <row r="3209" spans="1:19">
      <c r="A3209" s="1" t="n">
        <v>40939</v>
      </c>
      <c r="B3209" t="s">
        <v>376</v>
      </c>
      <c r="C3209" t="n">
        <v>28</v>
      </c>
      <c r="D3209" t="s">
        <v>459</v>
      </c>
      <c r="E3209" t="s">
        <v>121</v>
      </c>
      <c r="F3209" t="s">
        <v>229</v>
      </c>
      <c r="G3209" t="s">
        <v>230</v>
      </c>
      <c r="H3209" t="s">
        <v>231</v>
      </c>
      <c r="I3209" t="s">
        <v>232</v>
      </c>
      <c r="J3209" t="s">
        <v>233</v>
      </c>
      <c r="K3209" t="s">
        <v>234</v>
      </c>
      <c r="L3209" t="n">
        <v>189</v>
      </c>
      <c r="M3209" t="n">
        <v>0.09</v>
      </c>
      <c r="N3209" t="n">
        <v>31.4</v>
      </c>
      <c r="O3209" t="s">
        <v>376</v>
      </c>
      <c r="P3209" t="s">
        <v>231</v>
      </c>
      <c r="Q3209" t="s">
        <v>237</v>
      </c>
      <c r="R3209" t="s">
        <v>231</v>
      </c>
      <c r="S3209" t="s">
        <v>232</v>
      </c>
    </row>
    <row r="3210" spans="1:19">
      <c r="A3210" s="1" t="n">
        <v>40939</v>
      </c>
      <c r="B3210" t="s">
        <v>376</v>
      </c>
      <c r="C3210" t="n">
        <v>29</v>
      </c>
      <c r="D3210" t="s">
        <v>459</v>
      </c>
      <c r="E3210" t="s">
        <v>121</v>
      </c>
      <c r="F3210" t="s">
        <v>229</v>
      </c>
      <c r="G3210" t="s">
        <v>230</v>
      </c>
      <c r="H3210" t="s">
        <v>231</v>
      </c>
      <c r="I3210" t="s">
        <v>232</v>
      </c>
      <c r="J3210" t="s">
        <v>318</v>
      </c>
      <c r="K3210" t="s">
        <v>319</v>
      </c>
      <c r="L3210" t="n">
        <v>308</v>
      </c>
      <c r="M3210" t="n">
        <v>0.08</v>
      </c>
      <c r="N3210" t="n">
        <v>33.9</v>
      </c>
      <c r="O3210" t="s">
        <v>376</v>
      </c>
      <c r="P3210" t="s">
        <v>231</v>
      </c>
      <c r="Q3210" t="s">
        <v>237</v>
      </c>
      <c r="R3210" t="s">
        <v>231</v>
      </c>
      <c r="S3210" t="s">
        <v>232</v>
      </c>
    </row>
    <row r="3211" spans="1:19">
      <c r="A3211" s="1" t="n">
        <v>40939</v>
      </c>
      <c r="B3211" t="s">
        <v>376</v>
      </c>
      <c r="C3211" t="n">
        <v>30</v>
      </c>
      <c r="D3211" t="s">
        <v>459</v>
      </c>
      <c r="E3211" t="s">
        <v>121</v>
      </c>
      <c r="F3211" t="s">
        <v>229</v>
      </c>
      <c r="G3211" t="s">
        <v>230</v>
      </c>
      <c r="H3211" t="s">
        <v>231</v>
      </c>
      <c r="I3211" t="s">
        <v>232</v>
      </c>
      <c r="J3211" t="s">
        <v>297</v>
      </c>
      <c r="K3211" t="s">
        <v>298</v>
      </c>
      <c r="L3211" t="n">
        <v>418</v>
      </c>
      <c r="M3211" t="n">
        <v>0.17</v>
      </c>
      <c r="N3211" t="n">
        <v>24.9</v>
      </c>
      <c r="O3211" t="s">
        <v>376</v>
      </c>
      <c r="P3211" t="s">
        <v>231</v>
      </c>
      <c r="Q3211" t="s">
        <v>237</v>
      </c>
      <c r="R3211" t="s">
        <v>231</v>
      </c>
      <c r="S3211" t="s">
        <v>232</v>
      </c>
    </row>
    <row r="3212" spans="1:19">
      <c r="A3212" s="1" t="n">
        <v>40939</v>
      </c>
      <c r="B3212" t="s">
        <v>463</v>
      </c>
      <c r="C3212" t="n">
        <v>1</v>
      </c>
      <c r="D3212" t="s">
        <v>388</v>
      </c>
      <c r="E3212" t="s">
        <v>464</v>
      </c>
      <c r="F3212" t="s">
        <v>229</v>
      </c>
      <c r="G3212" t="s">
        <v>230</v>
      </c>
      <c r="H3212" t="s">
        <v>231</v>
      </c>
      <c r="I3212" t="s">
        <v>232</v>
      </c>
      <c r="J3212" t="s">
        <v>265</v>
      </c>
      <c r="K3212" t="s">
        <v>266</v>
      </c>
      <c r="L3212" t="n">
        <v>207</v>
      </c>
      <c r="M3212" t="n">
        <v>0</v>
      </c>
      <c r="N3212" t="n">
        <v>0</v>
      </c>
      <c r="S3212" t="s">
        <v>462</v>
      </c>
    </row>
    <row r="3213" spans="1:19">
      <c r="A3213" s="1" t="n">
        <v>40939</v>
      </c>
      <c r="B3213" t="s">
        <v>450</v>
      </c>
      <c r="C3213" t="n">
        <v>8</v>
      </c>
      <c r="D3213" t="s">
        <v>459</v>
      </c>
      <c r="E3213" t="s">
        <v>121</v>
      </c>
      <c r="F3213" t="s">
        <v>229</v>
      </c>
      <c r="G3213" t="s">
        <v>230</v>
      </c>
      <c r="H3213" t="s">
        <v>231</v>
      </c>
      <c r="I3213" t="s">
        <v>232</v>
      </c>
      <c r="J3213" t="s">
        <v>385</v>
      </c>
      <c r="K3213" t="s">
        <v>338</v>
      </c>
      <c r="L3213" t="n">
        <v>1100</v>
      </c>
      <c r="M3213" t="n">
        <v>0.6</v>
      </c>
      <c r="N3213" t="n">
        <v>34</v>
      </c>
      <c r="O3213" t="s">
        <v>450</v>
      </c>
      <c r="P3213" t="s">
        <v>475</v>
      </c>
      <c r="Q3213" t="s">
        <v>237</v>
      </c>
      <c r="R3213" t="s">
        <v>231</v>
      </c>
      <c r="S3213" t="s">
        <v>232</v>
      </c>
    </row>
    <row r="3214" spans="1:19">
      <c r="A3214" s="1" t="n">
        <v>40939</v>
      </c>
      <c r="B3214" t="s">
        <v>450</v>
      </c>
      <c r="C3214" t="n">
        <v>10</v>
      </c>
      <c r="D3214" t="s">
        <v>459</v>
      </c>
      <c r="E3214" t="s">
        <v>121</v>
      </c>
      <c r="F3214" t="s">
        <v>229</v>
      </c>
      <c r="G3214" t="s">
        <v>230</v>
      </c>
      <c r="H3214" t="s">
        <v>231</v>
      </c>
      <c r="I3214" t="s">
        <v>232</v>
      </c>
      <c r="J3214" t="s">
        <v>290</v>
      </c>
      <c r="K3214" t="s">
        <v>291</v>
      </c>
      <c r="L3214" t="n">
        <v>96</v>
      </c>
      <c r="M3214" t="n">
        <v>1.5</v>
      </c>
      <c r="N3214" t="n">
        <v>21.1</v>
      </c>
      <c r="O3214" t="s">
        <v>450</v>
      </c>
      <c r="P3214" t="s">
        <v>475</v>
      </c>
      <c r="Q3214" t="s">
        <v>237</v>
      </c>
      <c r="R3214" t="s">
        <v>231</v>
      </c>
      <c r="S3214" t="s">
        <v>232</v>
      </c>
    </row>
    <row r="3215" spans="1:19">
      <c r="A3215" s="1" t="n">
        <v>40939</v>
      </c>
      <c r="B3215" t="s">
        <v>450</v>
      </c>
      <c r="C3215" t="n">
        <v>13</v>
      </c>
      <c r="D3215" t="s">
        <v>459</v>
      </c>
      <c r="E3215" t="s">
        <v>121</v>
      </c>
      <c r="F3215" t="s">
        <v>229</v>
      </c>
      <c r="G3215" t="s">
        <v>230</v>
      </c>
      <c r="H3215" t="s">
        <v>231</v>
      </c>
      <c r="I3215" t="s">
        <v>232</v>
      </c>
      <c r="J3215" t="s">
        <v>279</v>
      </c>
      <c r="K3215" t="s">
        <v>280</v>
      </c>
      <c r="L3215" t="n">
        <v>724</v>
      </c>
      <c r="M3215" t="n">
        <v>0.06</v>
      </c>
      <c r="N3215" t="n">
        <v>34</v>
      </c>
      <c r="O3215" t="s">
        <v>450</v>
      </c>
      <c r="P3215" t="s">
        <v>475</v>
      </c>
      <c r="Q3215" t="s">
        <v>237</v>
      </c>
      <c r="R3215" t="s">
        <v>231</v>
      </c>
      <c r="S3215" t="s">
        <v>232</v>
      </c>
    </row>
    <row r="3216" spans="1:19">
      <c r="A3216" s="1" t="n">
        <v>40939</v>
      </c>
      <c r="B3216" t="s">
        <v>450</v>
      </c>
      <c r="C3216" t="n">
        <v>14</v>
      </c>
      <c r="D3216" t="s">
        <v>459</v>
      </c>
      <c r="E3216" t="s">
        <v>121</v>
      </c>
      <c r="F3216" t="s">
        <v>229</v>
      </c>
      <c r="G3216" t="s">
        <v>230</v>
      </c>
      <c r="H3216" t="s">
        <v>231</v>
      </c>
      <c r="I3216" t="s">
        <v>232</v>
      </c>
      <c r="J3216" t="s">
        <v>369</v>
      </c>
      <c r="K3216" t="s">
        <v>344</v>
      </c>
      <c r="L3216" t="n">
        <v>903</v>
      </c>
      <c r="M3216" t="n">
        <v>0.02</v>
      </c>
      <c r="N3216" t="n">
        <v>31.7</v>
      </c>
      <c r="O3216" t="s">
        <v>450</v>
      </c>
      <c r="P3216" t="s">
        <v>475</v>
      </c>
      <c r="Q3216" t="s">
        <v>237</v>
      </c>
      <c r="R3216" t="s">
        <v>231</v>
      </c>
      <c r="S3216" t="s">
        <v>232</v>
      </c>
    </row>
    <row r="3217" spans="1:19">
      <c r="A3217" s="1" t="n">
        <v>40968</v>
      </c>
      <c r="B3217" t="s">
        <v>376</v>
      </c>
      <c r="C3217" t="n">
        <v>21</v>
      </c>
      <c r="D3217" t="s">
        <v>459</v>
      </c>
      <c r="E3217" t="s">
        <v>121</v>
      </c>
      <c r="F3217" t="s">
        <v>229</v>
      </c>
      <c r="G3217" t="s">
        <v>230</v>
      </c>
      <c r="H3217" t="s">
        <v>231</v>
      </c>
      <c r="I3217" t="s">
        <v>232</v>
      </c>
      <c r="J3217" t="s">
        <v>354</v>
      </c>
      <c r="K3217" t="s">
        <v>348</v>
      </c>
      <c r="L3217" t="n">
        <v>555</v>
      </c>
      <c r="M3217" t="n">
        <v>0.04</v>
      </c>
      <c r="N3217" t="n">
        <v>41.4</v>
      </c>
      <c r="O3217" t="s">
        <v>376</v>
      </c>
      <c r="P3217" t="s">
        <v>231</v>
      </c>
      <c r="Q3217" t="s">
        <v>237</v>
      </c>
      <c r="R3217" t="s">
        <v>231</v>
      </c>
      <c r="S3217" t="s">
        <v>232</v>
      </c>
    </row>
    <row r="3218" spans="1:19">
      <c r="A3218" s="1" t="n">
        <v>40968</v>
      </c>
      <c r="B3218" t="s">
        <v>376</v>
      </c>
      <c r="C3218" t="n">
        <v>22</v>
      </c>
      <c r="D3218" t="s">
        <v>459</v>
      </c>
      <c r="E3218" t="s">
        <v>121</v>
      </c>
      <c r="F3218" t="s">
        <v>229</v>
      </c>
      <c r="G3218" t="s">
        <v>230</v>
      </c>
      <c r="H3218" t="s">
        <v>231</v>
      </c>
      <c r="I3218" t="s">
        <v>232</v>
      </c>
      <c r="J3218" t="s">
        <v>354</v>
      </c>
      <c r="K3218" t="s">
        <v>348</v>
      </c>
      <c r="L3218" t="n">
        <v>209</v>
      </c>
      <c r="M3218" t="n">
        <v>0.04</v>
      </c>
      <c r="N3218" t="n">
        <v>41.3</v>
      </c>
      <c r="O3218" t="s">
        <v>376</v>
      </c>
      <c r="P3218" t="s">
        <v>231</v>
      </c>
      <c r="Q3218" t="s">
        <v>237</v>
      </c>
      <c r="R3218" t="s">
        <v>231</v>
      </c>
      <c r="S3218" t="s">
        <v>232</v>
      </c>
    </row>
    <row r="3219" spans="1:19">
      <c r="A3219" s="1" t="n">
        <v>40968</v>
      </c>
      <c r="B3219" t="s">
        <v>376</v>
      </c>
      <c r="C3219" t="n">
        <v>23</v>
      </c>
      <c r="D3219" t="s">
        <v>459</v>
      </c>
      <c r="E3219" t="s">
        <v>121</v>
      </c>
      <c r="F3219" t="s">
        <v>229</v>
      </c>
      <c r="G3219" t="s">
        <v>230</v>
      </c>
      <c r="H3219" t="s">
        <v>231</v>
      </c>
      <c r="I3219" t="s">
        <v>232</v>
      </c>
      <c r="J3219" t="s">
        <v>233</v>
      </c>
      <c r="K3219" t="s">
        <v>234</v>
      </c>
      <c r="L3219" t="n">
        <v>102</v>
      </c>
      <c r="M3219" t="n">
        <v>0.2</v>
      </c>
      <c r="N3219" t="n">
        <v>20.8</v>
      </c>
      <c r="O3219" t="s">
        <v>376</v>
      </c>
      <c r="P3219" t="s">
        <v>231</v>
      </c>
      <c r="Q3219" t="s">
        <v>237</v>
      </c>
      <c r="R3219" t="s">
        <v>231</v>
      </c>
      <c r="S3219" t="s">
        <v>232</v>
      </c>
    </row>
    <row r="3220" spans="1:19">
      <c r="A3220" s="1" t="n">
        <v>40968</v>
      </c>
      <c r="B3220" t="s">
        <v>376</v>
      </c>
      <c r="C3220" t="n">
        <v>24</v>
      </c>
      <c r="D3220" t="s">
        <v>459</v>
      </c>
      <c r="E3220" t="s">
        <v>121</v>
      </c>
      <c r="F3220" t="s">
        <v>229</v>
      </c>
      <c r="G3220" t="s">
        <v>230</v>
      </c>
      <c r="H3220" t="s">
        <v>231</v>
      </c>
      <c r="I3220" t="s">
        <v>232</v>
      </c>
      <c r="J3220" t="s">
        <v>377</v>
      </c>
      <c r="K3220" t="s">
        <v>378</v>
      </c>
      <c r="L3220" t="n">
        <v>472</v>
      </c>
      <c r="M3220" t="n">
        <v>0.07000000000000001</v>
      </c>
      <c r="N3220" t="n">
        <v>35.3</v>
      </c>
      <c r="O3220" t="s">
        <v>376</v>
      </c>
      <c r="P3220" t="s">
        <v>231</v>
      </c>
      <c r="Q3220" t="s">
        <v>237</v>
      </c>
      <c r="R3220" t="s">
        <v>231</v>
      </c>
      <c r="S3220" t="s">
        <v>232</v>
      </c>
    </row>
    <row r="3221" spans="1:19">
      <c r="A3221" s="1" t="n">
        <v>40968</v>
      </c>
      <c r="B3221" t="s">
        <v>457</v>
      </c>
      <c r="C3221" t="n">
        <v>1</v>
      </c>
      <c r="D3221" t="s">
        <v>466</v>
      </c>
      <c r="E3221" t="s">
        <v>467</v>
      </c>
      <c r="F3221" t="s">
        <v>307</v>
      </c>
      <c r="G3221" t="s">
        <v>308</v>
      </c>
      <c r="H3221" t="s">
        <v>231</v>
      </c>
      <c r="I3221" t="s">
        <v>232</v>
      </c>
      <c r="J3221" t="s">
        <v>246</v>
      </c>
      <c r="K3221" t="s">
        <v>404</v>
      </c>
      <c r="L3221" t="n">
        <v>20</v>
      </c>
      <c r="M3221" t="n">
        <v>0</v>
      </c>
      <c r="N3221" t="n">
        <v>0</v>
      </c>
      <c r="S3221" t="s">
        <v>462</v>
      </c>
    </row>
    <row r="3222" spans="1:19">
      <c r="A3222" s="1" t="n">
        <v>40968</v>
      </c>
      <c r="B3222" t="s">
        <v>457</v>
      </c>
      <c r="C3222" t="n">
        <v>2</v>
      </c>
      <c r="D3222" t="s">
        <v>466</v>
      </c>
      <c r="E3222" t="s">
        <v>467</v>
      </c>
      <c r="F3222" t="s">
        <v>411</v>
      </c>
      <c r="G3222" t="s">
        <v>412</v>
      </c>
      <c r="H3222" t="s">
        <v>231</v>
      </c>
      <c r="I3222" t="s">
        <v>232</v>
      </c>
      <c r="J3222" t="s">
        <v>246</v>
      </c>
      <c r="K3222" t="s">
        <v>404</v>
      </c>
      <c r="L3222" t="n">
        <v>14</v>
      </c>
      <c r="M3222" t="n">
        <v>0</v>
      </c>
      <c r="N3222" t="n">
        <v>0</v>
      </c>
      <c r="S3222" t="s">
        <v>462</v>
      </c>
    </row>
    <row r="3223" spans="1:19">
      <c r="A3223" s="1" t="n">
        <v>40968</v>
      </c>
      <c r="B3223" t="s">
        <v>457</v>
      </c>
      <c r="C3223" t="n">
        <v>3</v>
      </c>
      <c r="D3223" t="s">
        <v>466</v>
      </c>
      <c r="E3223" t="s">
        <v>467</v>
      </c>
      <c r="F3223" t="s">
        <v>413</v>
      </c>
      <c r="G3223" t="s">
        <v>414</v>
      </c>
      <c r="H3223" t="s">
        <v>231</v>
      </c>
      <c r="I3223" t="s">
        <v>232</v>
      </c>
      <c r="J3223" t="s">
        <v>246</v>
      </c>
      <c r="K3223" t="s">
        <v>404</v>
      </c>
      <c r="L3223" t="n">
        <v>11</v>
      </c>
      <c r="M3223" t="n">
        <v>0</v>
      </c>
      <c r="N3223" t="n">
        <v>0</v>
      </c>
      <c r="S3223" t="s">
        <v>462</v>
      </c>
    </row>
    <row r="3224" spans="1:19">
      <c r="A3224" s="1" t="n">
        <v>40968</v>
      </c>
      <c r="B3224" t="s">
        <v>457</v>
      </c>
      <c r="C3224" t="n">
        <v>4</v>
      </c>
      <c r="D3224" t="s">
        <v>466</v>
      </c>
      <c r="E3224" t="s">
        <v>467</v>
      </c>
      <c r="F3224" t="s">
        <v>413</v>
      </c>
      <c r="G3224" t="s">
        <v>414</v>
      </c>
      <c r="H3224" t="s">
        <v>231</v>
      </c>
      <c r="I3224" t="s">
        <v>232</v>
      </c>
      <c r="J3224" t="s">
        <v>246</v>
      </c>
      <c r="K3224" t="s">
        <v>404</v>
      </c>
      <c r="L3224" t="n">
        <v>9</v>
      </c>
      <c r="M3224" t="n">
        <v>0</v>
      </c>
      <c r="N3224" t="n">
        <v>0</v>
      </c>
      <c r="S3224" t="s">
        <v>462</v>
      </c>
    </row>
    <row r="3225" spans="1:19">
      <c r="A3225" s="1" t="n">
        <v>40968</v>
      </c>
      <c r="B3225" t="s">
        <v>380</v>
      </c>
      <c r="C3225" t="n">
        <v>1</v>
      </c>
      <c r="D3225" t="s">
        <v>288</v>
      </c>
      <c r="E3225" t="s">
        <v>478</v>
      </c>
      <c r="F3225" t="s">
        <v>229</v>
      </c>
      <c r="G3225" t="s">
        <v>230</v>
      </c>
      <c r="H3225" t="s">
        <v>231</v>
      </c>
      <c r="I3225" t="s">
        <v>232</v>
      </c>
      <c r="J3225" t="s">
        <v>261</v>
      </c>
      <c r="K3225" t="s">
        <v>262</v>
      </c>
      <c r="L3225" t="n">
        <v>310</v>
      </c>
      <c r="M3225" t="n">
        <v>0</v>
      </c>
      <c r="N3225" t="n">
        <v>0</v>
      </c>
      <c r="S3225" t="s">
        <v>462</v>
      </c>
    </row>
    <row r="3226" spans="1:19">
      <c r="A3226" s="1" t="n">
        <v>40968</v>
      </c>
      <c r="B3226" t="s">
        <v>450</v>
      </c>
      <c r="C3226" t="n">
        <v>10</v>
      </c>
      <c r="D3226" t="s">
        <v>459</v>
      </c>
      <c r="E3226" t="s">
        <v>121</v>
      </c>
      <c r="F3226" t="s">
        <v>229</v>
      </c>
      <c r="G3226" t="s">
        <v>230</v>
      </c>
      <c r="H3226" t="s">
        <v>231</v>
      </c>
      <c r="I3226" t="s">
        <v>232</v>
      </c>
      <c r="J3226" t="s">
        <v>297</v>
      </c>
      <c r="K3226" t="s">
        <v>298</v>
      </c>
      <c r="L3226" t="n">
        <v>984</v>
      </c>
      <c r="M3226" t="n">
        <v>0.19</v>
      </c>
      <c r="N3226" t="n">
        <v>24.1</v>
      </c>
      <c r="O3226" t="s">
        <v>450</v>
      </c>
      <c r="P3226" t="s">
        <v>475</v>
      </c>
      <c r="Q3226" t="s">
        <v>237</v>
      </c>
      <c r="R3226" t="s">
        <v>231</v>
      </c>
      <c r="S3226" t="s">
        <v>232</v>
      </c>
    </row>
    <row r="3227" spans="1:19">
      <c r="A3227" s="1" t="n">
        <v>40999</v>
      </c>
      <c r="B3227" t="s">
        <v>376</v>
      </c>
      <c r="C3227" t="n">
        <v>21</v>
      </c>
      <c r="D3227" t="s">
        <v>459</v>
      </c>
      <c r="E3227" t="s">
        <v>121</v>
      </c>
      <c r="F3227" t="s">
        <v>229</v>
      </c>
      <c r="G3227" t="s">
        <v>230</v>
      </c>
      <c r="H3227" t="s">
        <v>231</v>
      </c>
      <c r="I3227" t="s">
        <v>232</v>
      </c>
      <c r="J3227" t="s">
        <v>354</v>
      </c>
      <c r="K3227" t="s">
        <v>348</v>
      </c>
      <c r="L3227" t="n">
        <v>191</v>
      </c>
      <c r="M3227" t="n">
        <v>0.04</v>
      </c>
      <c r="N3227" t="n">
        <v>41.9</v>
      </c>
      <c r="O3227" t="s">
        <v>376</v>
      </c>
      <c r="P3227" t="s">
        <v>231</v>
      </c>
      <c r="Q3227" t="s">
        <v>237</v>
      </c>
      <c r="R3227" t="s">
        <v>231</v>
      </c>
      <c r="S3227" t="s">
        <v>232</v>
      </c>
    </row>
    <row r="3228" spans="1:19">
      <c r="A3228" s="1" t="n">
        <v>40999</v>
      </c>
      <c r="B3228" t="s">
        <v>376</v>
      </c>
      <c r="C3228" t="n">
        <v>22</v>
      </c>
      <c r="D3228" t="s">
        <v>459</v>
      </c>
      <c r="E3228" t="s">
        <v>121</v>
      </c>
      <c r="F3228" t="s">
        <v>229</v>
      </c>
      <c r="G3228" t="s">
        <v>230</v>
      </c>
      <c r="H3228" t="s">
        <v>231</v>
      </c>
      <c r="I3228" t="s">
        <v>232</v>
      </c>
      <c r="J3228" t="s">
        <v>354</v>
      </c>
      <c r="K3228" t="s">
        <v>348</v>
      </c>
      <c r="L3228" t="n">
        <v>191</v>
      </c>
      <c r="M3228" t="n">
        <v>0.04</v>
      </c>
      <c r="N3228" t="n">
        <v>41.9</v>
      </c>
      <c r="O3228" t="s">
        <v>376</v>
      </c>
      <c r="P3228" t="s">
        <v>231</v>
      </c>
      <c r="Q3228" t="s">
        <v>237</v>
      </c>
      <c r="R3228" t="s">
        <v>231</v>
      </c>
      <c r="S3228" t="s">
        <v>232</v>
      </c>
    </row>
    <row r="3229" spans="1:19">
      <c r="A3229" s="1" t="n">
        <v>40999</v>
      </c>
      <c r="B3229" t="s">
        <v>376</v>
      </c>
      <c r="C3229" t="n">
        <v>23</v>
      </c>
      <c r="D3229" t="s">
        <v>459</v>
      </c>
      <c r="E3229" t="s">
        <v>121</v>
      </c>
      <c r="F3229" t="s">
        <v>229</v>
      </c>
      <c r="G3229" t="s">
        <v>230</v>
      </c>
      <c r="H3229" t="s">
        <v>231</v>
      </c>
      <c r="I3229" t="s">
        <v>232</v>
      </c>
      <c r="J3229" t="s">
        <v>354</v>
      </c>
      <c r="K3229" t="s">
        <v>348</v>
      </c>
      <c r="L3229" t="n">
        <v>209</v>
      </c>
      <c r="M3229" t="n">
        <v>0.04</v>
      </c>
      <c r="N3229" t="n">
        <v>41.6</v>
      </c>
      <c r="O3229" t="s">
        <v>376</v>
      </c>
      <c r="P3229" t="s">
        <v>231</v>
      </c>
      <c r="Q3229" t="s">
        <v>237</v>
      </c>
      <c r="R3229" t="s">
        <v>231</v>
      </c>
      <c r="S3229" t="s">
        <v>232</v>
      </c>
    </row>
    <row r="3230" spans="1:19">
      <c r="A3230" s="1" t="n">
        <v>40999</v>
      </c>
      <c r="B3230" t="s">
        <v>376</v>
      </c>
      <c r="C3230" t="n">
        <v>24</v>
      </c>
      <c r="D3230" t="s">
        <v>459</v>
      </c>
      <c r="E3230" t="s">
        <v>121</v>
      </c>
      <c r="F3230" t="s">
        <v>229</v>
      </c>
      <c r="G3230" t="s">
        <v>230</v>
      </c>
      <c r="H3230" t="s">
        <v>231</v>
      </c>
      <c r="I3230" t="s">
        <v>232</v>
      </c>
      <c r="J3230" t="s">
        <v>233</v>
      </c>
      <c r="K3230" t="s">
        <v>234</v>
      </c>
      <c r="L3230" t="n">
        <v>232</v>
      </c>
      <c r="M3230" t="n">
        <v>0.09</v>
      </c>
      <c r="N3230" t="n">
        <v>34</v>
      </c>
      <c r="O3230" t="s">
        <v>376</v>
      </c>
      <c r="P3230" t="s">
        <v>231</v>
      </c>
      <c r="Q3230" t="s">
        <v>237</v>
      </c>
      <c r="R3230" t="s">
        <v>231</v>
      </c>
      <c r="S3230" t="s">
        <v>232</v>
      </c>
    </row>
    <row r="3231" spans="1:19">
      <c r="A3231" s="1" t="n">
        <v>40999</v>
      </c>
      <c r="B3231" t="s">
        <v>376</v>
      </c>
      <c r="C3231" t="n">
        <v>25</v>
      </c>
      <c r="D3231" t="s">
        <v>459</v>
      </c>
      <c r="E3231" t="s">
        <v>121</v>
      </c>
      <c r="F3231" t="s">
        <v>229</v>
      </c>
      <c r="G3231" t="s">
        <v>230</v>
      </c>
      <c r="H3231" t="s">
        <v>231</v>
      </c>
      <c r="I3231" t="s">
        <v>232</v>
      </c>
      <c r="J3231" t="s">
        <v>318</v>
      </c>
      <c r="K3231" t="s">
        <v>319</v>
      </c>
      <c r="L3231" t="n">
        <v>309</v>
      </c>
      <c r="M3231" t="n">
        <v>0.06</v>
      </c>
      <c r="N3231" t="n">
        <v>39.6</v>
      </c>
      <c r="O3231" t="s">
        <v>376</v>
      </c>
      <c r="P3231" t="s">
        <v>231</v>
      </c>
      <c r="Q3231" t="s">
        <v>237</v>
      </c>
      <c r="R3231" t="s">
        <v>231</v>
      </c>
      <c r="S3231" t="s">
        <v>232</v>
      </c>
    </row>
    <row r="3232" spans="1:19">
      <c r="A3232" s="1" t="n">
        <v>40999</v>
      </c>
      <c r="B3232" t="s">
        <v>457</v>
      </c>
      <c r="C3232" t="n">
        <v>1</v>
      </c>
      <c r="D3232" t="s">
        <v>466</v>
      </c>
      <c r="E3232" t="s">
        <v>467</v>
      </c>
      <c r="F3232" t="s">
        <v>307</v>
      </c>
      <c r="G3232" t="s">
        <v>308</v>
      </c>
      <c r="H3232" t="s">
        <v>231</v>
      </c>
      <c r="I3232" t="s">
        <v>232</v>
      </c>
      <c r="J3232" t="s">
        <v>321</v>
      </c>
      <c r="K3232" t="s">
        <v>322</v>
      </c>
      <c r="L3232" t="n">
        <v>10</v>
      </c>
      <c r="M3232" t="n">
        <v>0</v>
      </c>
      <c r="N3232" t="n">
        <v>0</v>
      </c>
      <c r="S3232" t="s">
        <v>462</v>
      </c>
    </row>
    <row r="3233" spans="1:19">
      <c r="A3233" s="1" t="n">
        <v>40999</v>
      </c>
      <c r="B3233" t="s">
        <v>457</v>
      </c>
      <c r="C3233" t="n">
        <v>2</v>
      </c>
      <c r="D3233" t="s">
        <v>466</v>
      </c>
      <c r="E3233" t="s">
        <v>467</v>
      </c>
      <c r="F3233" t="s">
        <v>411</v>
      </c>
      <c r="G3233" t="s">
        <v>412</v>
      </c>
      <c r="H3233" t="s">
        <v>231</v>
      </c>
      <c r="I3233" t="s">
        <v>232</v>
      </c>
      <c r="J3233" t="s">
        <v>469</v>
      </c>
      <c r="K3233" t="s">
        <v>470</v>
      </c>
      <c r="L3233" t="n">
        <v>18</v>
      </c>
      <c r="M3233" t="n">
        <v>0</v>
      </c>
      <c r="N3233" t="n">
        <v>0</v>
      </c>
      <c r="S3233" t="s">
        <v>462</v>
      </c>
    </row>
    <row r="3234" spans="1:19">
      <c r="A3234" s="1" t="n">
        <v>40999</v>
      </c>
      <c r="B3234" t="s">
        <v>457</v>
      </c>
      <c r="C3234" t="n">
        <v>3</v>
      </c>
      <c r="D3234" t="s">
        <v>466</v>
      </c>
      <c r="E3234" t="s">
        <v>467</v>
      </c>
      <c r="F3234" t="s">
        <v>307</v>
      </c>
      <c r="G3234" t="s">
        <v>308</v>
      </c>
      <c r="H3234" t="s">
        <v>231</v>
      </c>
      <c r="I3234" t="s">
        <v>232</v>
      </c>
      <c r="J3234" t="s">
        <v>469</v>
      </c>
      <c r="K3234" t="s">
        <v>470</v>
      </c>
      <c r="L3234" t="n">
        <v>11</v>
      </c>
      <c r="M3234" t="n">
        <v>0</v>
      </c>
      <c r="N3234" t="n">
        <v>0</v>
      </c>
      <c r="S3234" t="s">
        <v>462</v>
      </c>
    </row>
    <row r="3235" spans="1:19">
      <c r="A3235" s="1" t="n">
        <v>40999</v>
      </c>
      <c r="B3235" t="s">
        <v>450</v>
      </c>
      <c r="C3235" t="n">
        <v>15</v>
      </c>
      <c r="D3235" t="s">
        <v>459</v>
      </c>
      <c r="E3235" t="s">
        <v>121</v>
      </c>
      <c r="F3235" t="s">
        <v>229</v>
      </c>
      <c r="G3235" t="s">
        <v>230</v>
      </c>
      <c r="H3235" t="s">
        <v>231</v>
      </c>
      <c r="I3235" t="s">
        <v>232</v>
      </c>
      <c r="J3235" t="s">
        <v>279</v>
      </c>
      <c r="K3235" t="s">
        <v>280</v>
      </c>
      <c r="L3235" t="n">
        <v>700</v>
      </c>
      <c r="M3235" t="n">
        <v>0.06</v>
      </c>
      <c r="N3235" t="n">
        <v>34</v>
      </c>
      <c r="O3235" t="s">
        <v>450</v>
      </c>
      <c r="P3235" t="s">
        <v>475</v>
      </c>
      <c r="Q3235" t="s">
        <v>237</v>
      </c>
      <c r="R3235" t="s">
        <v>231</v>
      </c>
      <c r="S3235" t="s">
        <v>232</v>
      </c>
    </row>
    <row r="3236" spans="1:19">
      <c r="A3236" s="1" t="n">
        <v>40999</v>
      </c>
      <c r="B3236" t="s">
        <v>450</v>
      </c>
      <c r="C3236" t="n">
        <v>16</v>
      </c>
      <c r="D3236" t="s">
        <v>459</v>
      </c>
      <c r="E3236" t="s">
        <v>121</v>
      </c>
      <c r="F3236" t="s">
        <v>229</v>
      </c>
      <c r="G3236" t="s">
        <v>230</v>
      </c>
      <c r="H3236" t="s">
        <v>231</v>
      </c>
      <c r="I3236" t="s">
        <v>232</v>
      </c>
      <c r="J3236" t="s">
        <v>385</v>
      </c>
      <c r="K3236" t="s">
        <v>338</v>
      </c>
      <c r="L3236" t="n">
        <v>713</v>
      </c>
      <c r="M3236" t="n">
        <v>0.23</v>
      </c>
      <c r="N3236" t="n">
        <v>37.9</v>
      </c>
      <c r="O3236" t="s">
        <v>450</v>
      </c>
      <c r="P3236" t="s">
        <v>475</v>
      </c>
      <c r="Q3236" t="s">
        <v>237</v>
      </c>
      <c r="R3236" t="s">
        <v>231</v>
      </c>
      <c r="S3236" t="s">
        <v>232</v>
      </c>
    </row>
    <row r="3237" spans="1:19">
      <c r="A3237" s="1" t="n">
        <v>41029</v>
      </c>
      <c r="B3237" t="s">
        <v>376</v>
      </c>
      <c r="C3237" t="n">
        <v>23</v>
      </c>
      <c r="D3237" t="s">
        <v>459</v>
      </c>
      <c r="E3237" t="s">
        <v>121</v>
      </c>
      <c r="F3237" t="s">
        <v>229</v>
      </c>
      <c r="G3237" t="s">
        <v>230</v>
      </c>
      <c r="H3237" t="s">
        <v>231</v>
      </c>
      <c r="I3237" t="s">
        <v>232</v>
      </c>
      <c r="J3237" t="s">
        <v>484</v>
      </c>
      <c r="K3237" t="s">
        <v>485</v>
      </c>
      <c r="L3237" t="n">
        <v>263</v>
      </c>
      <c r="M3237" t="n">
        <v>0.15</v>
      </c>
      <c r="N3237" t="n">
        <v>36.5</v>
      </c>
      <c r="O3237" t="s">
        <v>376</v>
      </c>
      <c r="P3237" t="s">
        <v>231</v>
      </c>
      <c r="Q3237" t="s">
        <v>237</v>
      </c>
      <c r="R3237" t="s">
        <v>231</v>
      </c>
      <c r="S3237" t="s">
        <v>232</v>
      </c>
    </row>
    <row r="3238" spans="1:19">
      <c r="A3238" s="1" t="n">
        <v>41029</v>
      </c>
      <c r="B3238" t="s">
        <v>376</v>
      </c>
      <c r="C3238" t="n">
        <v>24</v>
      </c>
      <c r="D3238" t="s">
        <v>459</v>
      </c>
      <c r="E3238" t="s">
        <v>121</v>
      </c>
      <c r="F3238" t="s">
        <v>229</v>
      </c>
      <c r="G3238" t="s">
        <v>230</v>
      </c>
      <c r="H3238" t="s">
        <v>231</v>
      </c>
      <c r="I3238" t="s">
        <v>232</v>
      </c>
      <c r="J3238" t="s">
        <v>354</v>
      </c>
      <c r="K3238" t="s">
        <v>348</v>
      </c>
      <c r="L3238" t="n">
        <v>383</v>
      </c>
      <c r="M3238" t="n">
        <v>0.04</v>
      </c>
      <c r="N3238" t="n">
        <v>41.6</v>
      </c>
      <c r="O3238" t="s">
        <v>376</v>
      </c>
      <c r="P3238" t="s">
        <v>231</v>
      </c>
      <c r="Q3238" t="s">
        <v>237</v>
      </c>
      <c r="R3238" t="s">
        <v>231</v>
      </c>
      <c r="S3238" t="s">
        <v>232</v>
      </c>
    </row>
    <row r="3239" spans="1:19">
      <c r="A3239" s="1" t="n">
        <v>41029</v>
      </c>
      <c r="B3239" t="s">
        <v>376</v>
      </c>
      <c r="C3239" t="n">
        <v>25</v>
      </c>
      <c r="D3239" t="s">
        <v>459</v>
      </c>
      <c r="E3239" t="s">
        <v>121</v>
      </c>
      <c r="F3239" t="s">
        <v>229</v>
      </c>
      <c r="G3239" t="s">
        <v>230</v>
      </c>
      <c r="H3239" t="s">
        <v>231</v>
      </c>
      <c r="I3239" t="s">
        <v>232</v>
      </c>
      <c r="J3239" t="s">
        <v>354</v>
      </c>
      <c r="K3239" t="s">
        <v>348</v>
      </c>
      <c r="L3239" t="n">
        <v>397</v>
      </c>
      <c r="M3239" t="n">
        <v>0.04</v>
      </c>
      <c r="N3239" t="n">
        <v>41.8</v>
      </c>
      <c r="O3239" t="s">
        <v>376</v>
      </c>
      <c r="P3239" t="s">
        <v>231</v>
      </c>
      <c r="Q3239" t="s">
        <v>237</v>
      </c>
      <c r="R3239" t="s">
        <v>231</v>
      </c>
      <c r="S3239" t="s">
        <v>232</v>
      </c>
    </row>
    <row r="3240" spans="1:19">
      <c r="A3240" s="1" t="n">
        <v>41029</v>
      </c>
      <c r="B3240" t="s">
        <v>376</v>
      </c>
      <c r="C3240" t="n">
        <v>26</v>
      </c>
      <c r="D3240" t="s">
        <v>459</v>
      </c>
      <c r="E3240" t="s">
        <v>121</v>
      </c>
      <c r="F3240" t="s">
        <v>229</v>
      </c>
      <c r="G3240" t="s">
        <v>230</v>
      </c>
      <c r="H3240" t="s">
        <v>231</v>
      </c>
      <c r="I3240" t="s">
        <v>232</v>
      </c>
      <c r="J3240" t="s">
        <v>354</v>
      </c>
      <c r="K3240" t="s">
        <v>348</v>
      </c>
      <c r="L3240" t="n">
        <v>239</v>
      </c>
      <c r="M3240" t="n">
        <v>0.06</v>
      </c>
      <c r="N3240" t="n">
        <v>36.3</v>
      </c>
      <c r="O3240" t="s">
        <v>376</v>
      </c>
      <c r="P3240" t="s">
        <v>231</v>
      </c>
      <c r="Q3240" t="s">
        <v>237</v>
      </c>
      <c r="R3240" t="s">
        <v>231</v>
      </c>
      <c r="S3240" t="s">
        <v>232</v>
      </c>
    </row>
    <row r="3241" spans="1:19">
      <c r="A3241" s="1" t="n">
        <v>41029</v>
      </c>
      <c r="B3241" t="s">
        <v>376</v>
      </c>
      <c r="C3241" t="n">
        <v>27</v>
      </c>
      <c r="D3241" t="s">
        <v>459</v>
      </c>
      <c r="E3241" t="s">
        <v>121</v>
      </c>
      <c r="F3241" t="s">
        <v>229</v>
      </c>
      <c r="G3241" t="s">
        <v>230</v>
      </c>
      <c r="H3241" t="s">
        <v>231</v>
      </c>
      <c r="I3241" t="s">
        <v>232</v>
      </c>
      <c r="J3241" t="s">
        <v>318</v>
      </c>
      <c r="K3241" t="s">
        <v>319</v>
      </c>
      <c r="L3241" t="n">
        <v>241</v>
      </c>
      <c r="M3241" t="n">
        <v>0.08</v>
      </c>
      <c r="N3241" t="n">
        <v>34.5</v>
      </c>
      <c r="O3241" t="s">
        <v>376</v>
      </c>
      <c r="P3241" t="s">
        <v>231</v>
      </c>
      <c r="Q3241" t="s">
        <v>237</v>
      </c>
      <c r="R3241" t="s">
        <v>231</v>
      </c>
      <c r="S3241" t="s">
        <v>232</v>
      </c>
    </row>
    <row r="3242" spans="1:19">
      <c r="A3242" s="1" t="n">
        <v>41029</v>
      </c>
      <c r="B3242" t="s">
        <v>457</v>
      </c>
      <c r="C3242" t="n">
        <v>1</v>
      </c>
      <c r="D3242" t="s">
        <v>466</v>
      </c>
      <c r="E3242" t="s">
        <v>467</v>
      </c>
      <c r="F3242" t="s">
        <v>413</v>
      </c>
      <c r="G3242" t="s">
        <v>414</v>
      </c>
      <c r="H3242" t="s">
        <v>231</v>
      </c>
      <c r="I3242" t="s">
        <v>232</v>
      </c>
      <c r="J3242" t="s">
        <v>469</v>
      </c>
      <c r="K3242" t="s">
        <v>470</v>
      </c>
      <c r="L3242" t="n">
        <v>11</v>
      </c>
      <c r="M3242" t="n">
        <v>0</v>
      </c>
      <c r="N3242" t="n">
        <v>0</v>
      </c>
      <c r="S3242" t="s">
        <v>462</v>
      </c>
    </row>
    <row r="3243" spans="1:19">
      <c r="A3243" s="1" t="n">
        <v>41029</v>
      </c>
      <c r="B3243" t="s">
        <v>457</v>
      </c>
      <c r="C3243" t="n">
        <v>2</v>
      </c>
      <c r="D3243" t="s">
        <v>466</v>
      </c>
      <c r="E3243" t="s">
        <v>467</v>
      </c>
      <c r="F3243" t="s">
        <v>229</v>
      </c>
      <c r="G3243" t="s">
        <v>230</v>
      </c>
      <c r="H3243" t="s">
        <v>231</v>
      </c>
      <c r="I3243" t="s">
        <v>232</v>
      </c>
      <c r="J3243" t="s">
        <v>469</v>
      </c>
      <c r="K3243" t="s">
        <v>470</v>
      </c>
      <c r="L3243" t="n">
        <v>5</v>
      </c>
      <c r="M3243" t="n">
        <v>0</v>
      </c>
      <c r="N3243" t="n">
        <v>0</v>
      </c>
      <c r="S3243" t="s">
        <v>462</v>
      </c>
    </row>
    <row r="3244" spans="1:19">
      <c r="A3244" s="1" t="n">
        <v>41029</v>
      </c>
      <c r="B3244" t="s">
        <v>450</v>
      </c>
      <c r="C3244" t="n">
        <v>9</v>
      </c>
      <c r="D3244" t="s">
        <v>459</v>
      </c>
      <c r="E3244" t="s">
        <v>121</v>
      </c>
      <c r="F3244" t="s">
        <v>229</v>
      </c>
      <c r="G3244" t="s">
        <v>230</v>
      </c>
      <c r="H3244" t="s">
        <v>231</v>
      </c>
      <c r="I3244" t="s">
        <v>232</v>
      </c>
      <c r="J3244" t="s">
        <v>297</v>
      </c>
      <c r="K3244" t="s">
        <v>298</v>
      </c>
      <c r="L3244" t="n">
        <v>624</v>
      </c>
      <c r="M3244" t="n">
        <v>0.19</v>
      </c>
      <c r="N3244" t="n">
        <v>24.1</v>
      </c>
      <c r="O3244" t="s">
        <v>450</v>
      </c>
      <c r="P3244" t="s">
        <v>475</v>
      </c>
      <c r="Q3244" t="s">
        <v>237</v>
      </c>
      <c r="R3244" t="s">
        <v>231</v>
      </c>
      <c r="S3244" t="s">
        <v>232</v>
      </c>
    </row>
    <row r="3245" spans="1:19">
      <c r="A3245" s="1" t="n">
        <v>41029</v>
      </c>
      <c r="B3245" t="s">
        <v>450</v>
      </c>
      <c r="C3245" t="n">
        <v>15</v>
      </c>
      <c r="D3245" t="s">
        <v>459</v>
      </c>
      <c r="E3245" t="s">
        <v>121</v>
      </c>
      <c r="F3245" t="s">
        <v>229</v>
      </c>
      <c r="G3245" t="s">
        <v>230</v>
      </c>
      <c r="H3245" t="s">
        <v>231</v>
      </c>
      <c r="I3245" t="s">
        <v>232</v>
      </c>
      <c r="J3245" t="s">
        <v>279</v>
      </c>
      <c r="K3245" t="s">
        <v>280</v>
      </c>
      <c r="L3245" t="n">
        <v>392</v>
      </c>
      <c r="M3245" t="n">
        <v>0.91</v>
      </c>
      <c r="N3245" t="n">
        <v>39.8</v>
      </c>
      <c r="O3245" t="s">
        <v>450</v>
      </c>
      <c r="P3245" t="s">
        <v>475</v>
      </c>
      <c r="Q3245" t="s">
        <v>237</v>
      </c>
      <c r="R3245" t="s">
        <v>231</v>
      </c>
      <c r="S3245" t="s">
        <v>232</v>
      </c>
    </row>
    <row r="3246" spans="1:19">
      <c r="A3246" s="1" t="n">
        <v>41029</v>
      </c>
      <c r="B3246" t="s">
        <v>450</v>
      </c>
      <c r="C3246" t="n">
        <v>17</v>
      </c>
      <c r="D3246" t="s">
        <v>459</v>
      </c>
      <c r="E3246" t="s">
        <v>121</v>
      </c>
      <c r="F3246" t="s">
        <v>229</v>
      </c>
      <c r="G3246" t="s">
        <v>230</v>
      </c>
      <c r="H3246" t="s">
        <v>231</v>
      </c>
      <c r="I3246" t="s">
        <v>232</v>
      </c>
      <c r="J3246" t="s">
        <v>385</v>
      </c>
      <c r="K3246" t="s">
        <v>338</v>
      </c>
      <c r="L3246" t="n">
        <v>321</v>
      </c>
      <c r="M3246" t="n">
        <v>0.27</v>
      </c>
      <c r="N3246" t="n">
        <v>36.2</v>
      </c>
      <c r="O3246" t="s">
        <v>450</v>
      </c>
      <c r="P3246" t="s">
        <v>475</v>
      </c>
      <c r="Q3246" t="s">
        <v>237</v>
      </c>
      <c r="R3246" t="s">
        <v>231</v>
      </c>
      <c r="S3246" t="s">
        <v>232</v>
      </c>
    </row>
    <row r="3247" spans="1:19">
      <c r="A3247" s="1" t="n">
        <v>41029</v>
      </c>
      <c r="B3247" t="s">
        <v>450</v>
      </c>
      <c r="C3247" t="n">
        <v>18</v>
      </c>
      <c r="D3247" t="s">
        <v>459</v>
      </c>
      <c r="E3247" t="s">
        <v>121</v>
      </c>
      <c r="F3247" t="s">
        <v>229</v>
      </c>
      <c r="G3247" t="s">
        <v>230</v>
      </c>
      <c r="H3247" t="s">
        <v>231</v>
      </c>
      <c r="I3247" t="s">
        <v>232</v>
      </c>
      <c r="J3247" t="s">
        <v>279</v>
      </c>
      <c r="K3247" t="s">
        <v>280</v>
      </c>
      <c r="L3247" t="n">
        <v>109</v>
      </c>
      <c r="M3247" t="n">
        <v>2.8</v>
      </c>
      <c r="N3247" t="n">
        <v>27.9</v>
      </c>
      <c r="O3247" t="s">
        <v>450</v>
      </c>
      <c r="P3247" t="s">
        <v>475</v>
      </c>
      <c r="Q3247" t="s">
        <v>237</v>
      </c>
      <c r="R3247" t="s">
        <v>231</v>
      </c>
      <c r="S3247" t="s">
        <v>232</v>
      </c>
    </row>
    <row r="3248" spans="1:19">
      <c r="A3248" s="1" t="n">
        <v>41029</v>
      </c>
      <c r="B3248" t="s">
        <v>450</v>
      </c>
      <c r="C3248" t="n">
        <v>19</v>
      </c>
      <c r="D3248" t="s">
        <v>459</v>
      </c>
      <c r="E3248" t="s">
        <v>121</v>
      </c>
      <c r="F3248" t="s">
        <v>229</v>
      </c>
      <c r="G3248" t="s">
        <v>230</v>
      </c>
      <c r="H3248" t="s">
        <v>231</v>
      </c>
      <c r="I3248" t="s">
        <v>232</v>
      </c>
      <c r="J3248" t="s">
        <v>417</v>
      </c>
      <c r="K3248" t="s">
        <v>418</v>
      </c>
      <c r="L3248" t="n">
        <v>1050</v>
      </c>
      <c r="M3248" t="n">
        <v>0.84</v>
      </c>
      <c r="N3248" t="n">
        <v>37.8</v>
      </c>
      <c r="O3248" t="s">
        <v>450</v>
      </c>
      <c r="P3248" t="s">
        <v>475</v>
      </c>
      <c r="Q3248" t="s">
        <v>237</v>
      </c>
      <c r="R3248" t="s">
        <v>231</v>
      </c>
      <c r="S3248" t="s">
        <v>232</v>
      </c>
    </row>
    <row r="3249" spans="1:19">
      <c r="A3249" s="1" t="n">
        <v>41060</v>
      </c>
      <c r="B3249" t="s">
        <v>376</v>
      </c>
      <c r="C3249" t="n">
        <v>21</v>
      </c>
      <c r="D3249" t="s">
        <v>459</v>
      </c>
      <c r="E3249" t="s">
        <v>121</v>
      </c>
      <c r="F3249" t="s">
        <v>229</v>
      </c>
      <c r="G3249" t="s">
        <v>230</v>
      </c>
      <c r="H3249" t="s">
        <v>231</v>
      </c>
      <c r="I3249" t="s">
        <v>232</v>
      </c>
      <c r="J3249" t="s">
        <v>354</v>
      </c>
      <c r="K3249" t="s">
        <v>348</v>
      </c>
      <c r="L3249" t="n">
        <v>310</v>
      </c>
      <c r="M3249" t="n">
        <v>0.04</v>
      </c>
      <c r="N3249" t="n">
        <v>42.1</v>
      </c>
      <c r="O3249" t="s">
        <v>376</v>
      </c>
      <c r="P3249" t="s">
        <v>231</v>
      </c>
      <c r="Q3249" t="s">
        <v>237</v>
      </c>
      <c r="R3249" t="s">
        <v>231</v>
      </c>
      <c r="S3249" t="s">
        <v>232</v>
      </c>
    </row>
    <row r="3250" spans="1:19">
      <c r="A3250" s="1" t="n">
        <v>41060</v>
      </c>
      <c r="B3250" t="s">
        <v>376</v>
      </c>
      <c r="C3250" t="n">
        <v>22</v>
      </c>
      <c r="D3250" t="s">
        <v>459</v>
      </c>
      <c r="E3250" t="s">
        <v>121</v>
      </c>
      <c r="F3250" t="s">
        <v>229</v>
      </c>
      <c r="G3250" t="s">
        <v>230</v>
      </c>
      <c r="H3250" t="s">
        <v>231</v>
      </c>
      <c r="I3250" t="s">
        <v>232</v>
      </c>
      <c r="J3250" t="s">
        <v>354</v>
      </c>
      <c r="K3250" t="s">
        <v>348</v>
      </c>
      <c r="L3250" t="n">
        <v>297</v>
      </c>
      <c r="M3250" t="n">
        <v>0.04</v>
      </c>
      <c r="N3250" t="n">
        <v>41.8</v>
      </c>
      <c r="O3250" t="s">
        <v>376</v>
      </c>
      <c r="P3250" t="s">
        <v>231</v>
      </c>
      <c r="Q3250" t="s">
        <v>237</v>
      </c>
      <c r="R3250" t="s">
        <v>231</v>
      </c>
      <c r="S3250" t="s">
        <v>232</v>
      </c>
    </row>
    <row r="3251" spans="1:19">
      <c r="A3251" s="1" t="n">
        <v>41060</v>
      </c>
      <c r="B3251" t="s">
        <v>376</v>
      </c>
      <c r="C3251" t="n">
        <v>23</v>
      </c>
      <c r="D3251" t="s">
        <v>459</v>
      </c>
      <c r="E3251" t="s">
        <v>121</v>
      </c>
      <c r="F3251" t="s">
        <v>229</v>
      </c>
      <c r="G3251" t="s">
        <v>230</v>
      </c>
      <c r="H3251" t="s">
        <v>231</v>
      </c>
      <c r="I3251" t="s">
        <v>232</v>
      </c>
      <c r="J3251" t="s">
        <v>297</v>
      </c>
      <c r="K3251" t="s">
        <v>298</v>
      </c>
      <c r="L3251" t="n">
        <v>694</v>
      </c>
      <c r="M3251" t="n">
        <v>0.02</v>
      </c>
      <c r="N3251" t="n">
        <v>24.1</v>
      </c>
      <c r="O3251" t="s">
        <v>376</v>
      </c>
      <c r="P3251" t="s">
        <v>231</v>
      </c>
      <c r="Q3251" t="s">
        <v>237</v>
      </c>
      <c r="R3251" t="s">
        <v>231</v>
      </c>
      <c r="S3251" t="s">
        <v>232</v>
      </c>
    </row>
    <row r="3252" spans="1:19">
      <c r="A3252" s="1" t="n">
        <v>41060</v>
      </c>
      <c r="B3252" t="s">
        <v>376</v>
      </c>
      <c r="C3252" t="n">
        <v>24</v>
      </c>
      <c r="D3252" t="s">
        <v>459</v>
      </c>
      <c r="E3252" t="s">
        <v>121</v>
      </c>
      <c r="F3252" t="s">
        <v>229</v>
      </c>
      <c r="G3252" t="s">
        <v>230</v>
      </c>
      <c r="H3252" t="s">
        <v>231</v>
      </c>
      <c r="I3252" t="s">
        <v>232</v>
      </c>
      <c r="J3252" t="s">
        <v>377</v>
      </c>
      <c r="K3252" t="s">
        <v>378</v>
      </c>
      <c r="L3252" t="n">
        <v>342</v>
      </c>
      <c r="M3252" t="n">
        <v>0.07000000000000001</v>
      </c>
      <c r="N3252" t="n">
        <v>35.5</v>
      </c>
      <c r="O3252" t="s">
        <v>376</v>
      </c>
      <c r="P3252" t="s">
        <v>231</v>
      </c>
      <c r="Q3252" t="s">
        <v>237</v>
      </c>
      <c r="R3252" t="s">
        <v>231</v>
      </c>
      <c r="S3252" t="s">
        <v>232</v>
      </c>
    </row>
    <row r="3253" spans="1:19">
      <c r="A3253" s="1" t="n">
        <v>41060</v>
      </c>
      <c r="B3253" t="s">
        <v>376</v>
      </c>
      <c r="C3253" t="n">
        <v>25</v>
      </c>
      <c r="D3253" t="s">
        <v>459</v>
      </c>
      <c r="E3253" t="s">
        <v>121</v>
      </c>
      <c r="F3253" t="s">
        <v>229</v>
      </c>
      <c r="G3253" t="s">
        <v>230</v>
      </c>
      <c r="H3253" t="s">
        <v>231</v>
      </c>
      <c r="I3253" t="s">
        <v>232</v>
      </c>
      <c r="J3253" t="s">
        <v>318</v>
      </c>
      <c r="K3253" t="s">
        <v>319</v>
      </c>
      <c r="L3253" t="n">
        <v>289</v>
      </c>
      <c r="M3253" t="n">
        <v>0.08</v>
      </c>
      <c r="N3253" t="n">
        <v>34.5</v>
      </c>
      <c r="O3253" t="s">
        <v>376</v>
      </c>
      <c r="P3253" t="s">
        <v>231</v>
      </c>
      <c r="Q3253" t="s">
        <v>237</v>
      </c>
      <c r="R3253" t="s">
        <v>231</v>
      </c>
      <c r="S3253" t="s">
        <v>232</v>
      </c>
    </row>
    <row r="3254" spans="1:19">
      <c r="A3254" s="1" t="n">
        <v>41060</v>
      </c>
      <c r="B3254" t="s">
        <v>376</v>
      </c>
      <c r="C3254" t="n">
        <v>81</v>
      </c>
      <c r="D3254" t="s">
        <v>272</v>
      </c>
      <c r="E3254" t="s">
        <v>486</v>
      </c>
      <c r="F3254" t="s">
        <v>229</v>
      </c>
      <c r="G3254" t="s">
        <v>230</v>
      </c>
      <c r="H3254" t="s">
        <v>231</v>
      </c>
      <c r="I3254" t="s">
        <v>232</v>
      </c>
      <c r="J3254" t="s">
        <v>265</v>
      </c>
      <c r="K3254" t="s">
        <v>266</v>
      </c>
      <c r="L3254" t="n">
        <v>10</v>
      </c>
      <c r="M3254" t="n">
        <v>1.43</v>
      </c>
      <c r="N3254" t="n">
        <v>0</v>
      </c>
      <c r="S3254" t="s">
        <v>462</v>
      </c>
    </row>
    <row r="3255" spans="1:19">
      <c r="A3255" s="1" t="n">
        <v>41060</v>
      </c>
      <c r="B3255" t="s">
        <v>376</v>
      </c>
      <c r="C3255" t="n">
        <v>82</v>
      </c>
      <c r="D3255" t="s">
        <v>272</v>
      </c>
      <c r="E3255" t="s">
        <v>486</v>
      </c>
      <c r="F3255" t="s">
        <v>229</v>
      </c>
      <c r="G3255" t="s">
        <v>230</v>
      </c>
      <c r="H3255" t="s">
        <v>231</v>
      </c>
      <c r="I3255" t="s">
        <v>232</v>
      </c>
      <c r="J3255" t="s">
        <v>265</v>
      </c>
      <c r="K3255" t="s">
        <v>266</v>
      </c>
      <c r="L3255" t="n">
        <v>58</v>
      </c>
      <c r="M3255" t="n">
        <v>1.43</v>
      </c>
      <c r="N3255" t="n">
        <v>0</v>
      </c>
      <c r="S3255" t="s">
        <v>462</v>
      </c>
    </row>
    <row r="3256" spans="1:19">
      <c r="A3256" s="1" t="n">
        <v>41060</v>
      </c>
      <c r="B3256" t="s">
        <v>457</v>
      </c>
      <c r="C3256" t="n">
        <v>1</v>
      </c>
      <c r="D3256" t="s">
        <v>466</v>
      </c>
      <c r="E3256" t="s">
        <v>467</v>
      </c>
      <c r="F3256" t="s">
        <v>307</v>
      </c>
      <c r="G3256" t="s">
        <v>308</v>
      </c>
      <c r="H3256" t="s">
        <v>231</v>
      </c>
      <c r="I3256" t="s">
        <v>232</v>
      </c>
      <c r="J3256" t="s">
        <v>302</v>
      </c>
      <c r="K3256" t="s">
        <v>303</v>
      </c>
      <c r="L3256" t="n">
        <v>19</v>
      </c>
      <c r="M3256" t="n">
        <v>0</v>
      </c>
      <c r="N3256" t="n">
        <v>0</v>
      </c>
      <c r="S3256" t="s">
        <v>462</v>
      </c>
    </row>
    <row r="3257" spans="1:19">
      <c r="A3257" s="1" t="n">
        <v>41060</v>
      </c>
      <c r="B3257" t="s">
        <v>457</v>
      </c>
      <c r="C3257" t="n">
        <v>2</v>
      </c>
      <c r="D3257" t="s">
        <v>466</v>
      </c>
      <c r="E3257" t="s">
        <v>467</v>
      </c>
      <c r="F3257" t="s">
        <v>411</v>
      </c>
      <c r="G3257" t="s">
        <v>412</v>
      </c>
      <c r="H3257" t="s">
        <v>231</v>
      </c>
      <c r="I3257" t="s">
        <v>232</v>
      </c>
      <c r="J3257" t="s">
        <v>302</v>
      </c>
      <c r="K3257" t="s">
        <v>303</v>
      </c>
      <c r="L3257" t="n">
        <v>18</v>
      </c>
      <c r="M3257" t="n">
        <v>0</v>
      </c>
      <c r="N3257" t="n">
        <v>0</v>
      </c>
      <c r="S3257" t="s">
        <v>462</v>
      </c>
    </row>
    <row r="3258" spans="1:19">
      <c r="A3258" s="1" t="n">
        <v>41060</v>
      </c>
      <c r="B3258" t="s">
        <v>457</v>
      </c>
      <c r="C3258" t="n">
        <v>3</v>
      </c>
      <c r="D3258" t="s">
        <v>466</v>
      </c>
      <c r="E3258" t="s">
        <v>467</v>
      </c>
      <c r="F3258" t="s">
        <v>413</v>
      </c>
      <c r="G3258" t="s">
        <v>414</v>
      </c>
      <c r="H3258" t="s">
        <v>231</v>
      </c>
      <c r="I3258" t="s">
        <v>232</v>
      </c>
      <c r="J3258" t="s">
        <v>302</v>
      </c>
      <c r="K3258" t="s">
        <v>303</v>
      </c>
      <c r="L3258" t="n">
        <v>18</v>
      </c>
      <c r="M3258" t="n">
        <v>0</v>
      </c>
      <c r="N3258" t="n">
        <v>0</v>
      </c>
      <c r="S3258" t="s">
        <v>462</v>
      </c>
    </row>
    <row r="3259" spans="1:19">
      <c r="A3259" s="1" t="n">
        <v>41060</v>
      </c>
      <c r="B3259" t="s">
        <v>457</v>
      </c>
      <c r="C3259" t="n">
        <v>4</v>
      </c>
      <c r="D3259" t="s">
        <v>466</v>
      </c>
      <c r="E3259" t="s">
        <v>467</v>
      </c>
      <c r="F3259" t="s">
        <v>413</v>
      </c>
      <c r="G3259" t="s">
        <v>414</v>
      </c>
      <c r="H3259" t="s">
        <v>231</v>
      </c>
      <c r="I3259" t="s">
        <v>232</v>
      </c>
      <c r="J3259" t="s">
        <v>302</v>
      </c>
      <c r="K3259" t="s">
        <v>303</v>
      </c>
      <c r="L3259" t="n">
        <v>2</v>
      </c>
      <c r="M3259" t="n">
        <v>0</v>
      </c>
      <c r="N3259" t="n">
        <v>0</v>
      </c>
      <c r="S3259" t="s">
        <v>462</v>
      </c>
    </row>
    <row r="3260" spans="1:19">
      <c r="A3260" s="1" t="n">
        <v>41060</v>
      </c>
      <c r="B3260" t="s">
        <v>380</v>
      </c>
      <c r="C3260" t="n">
        <v>1</v>
      </c>
      <c r="D3260" t="s">
        <v>288</v>
      </c>
      <c r="E3260" t="s">
        <v>478</v>
      </c>
      <c r="F3260" t="s">
        <v>229</v>
      </c>
      <c r="G3260" t="s">
        <v>230</v>
      </c>
      <c r="H3260" t="s">
        <v>231</v>
      </c>
      <c r="I3260" t="s">
        <v>232</v>
      </c>
      <c r="J3260" t="s">
        <v>246</v>
      </c>
      <c r="K3260" t="s">
        <v>404</v>
      </c>
      <c r="L3260" t="n">
        <v>310</v>
      </c>
      <c r="M3260" t="n">
        <v>0</v>
      </c>
      <c r="N3260" t="n">
        <v>0</v>
      </c>
      <c r="S3260" t="s">
        <v>462</v>
      </c>
    </row>
    <row r="3261" spans="1:19">
      <c r="A3261" s="1" t="n">
        <v>41060</v>
      </c>
      <c r="B3261" t="s">
        <v>450</v>
      </c>
      <c r="C3261" t="n">
        <v>15</v>
      </c>
      <c r="D3261" t="s">
        <v>459</v>
      </c>
      <c r="E3261" t="s">
        <v>121</v>
      </c>
      <c r="F3261" t="s">
        <v>229</v>
      </c>
      <c r="G3261" t="s">
        <v>230</v>
      </c>
      <c r="H3261" t="s">
        <v>231</v>
      </c>
      <c r="I3261" t="s">
        <v>232</v>
      </c>
      <c r="J3261" t="s">
        <v>279</v>
      </c>
      <c r="K3261" t="s">
        <v>280</v>
      </c>
      <c r="L3261" t="n">
        <v>700</v>
      </c>
      <c r="M3261" t="n">
        <v>1.04</v>
      </c>
      <c r="N3261" t="n">
        <v>40.5</v>
      </c>
      <c r="O3261" t="s">
        <v>450</v>
      </c>
      <c r="P3261" t="s">
        <v>475</v>
      </c>
      <c r="Q3261" t="s">
        <v>237</v>
      </c>
      <c r="R3261" t="s">
        <v>231</v>
      </c>
      <c r="S3261" t="s">
        <v>232</v>
      </c>
    </row>
    <row r="3262" spans="1:19">
      <c r="A3262" s="1" t="n">
        <v>41060</v>
      </c>
      <c r="B3262" t="s">
        <v>450</v>
      </c>
      <c r="C3262" t="n">
        <v>17</v>
      </c>
      <c r="D3262" t="s">
        <v>459</v>
      </c>
      <c r="E3262" t="s">
        <v>121</v>
      </c>
      <c r="F3262" t="s">
        <v>229</v>
      </c>
      <c r="G3262" t="s">
        <v>230</v>
      </c>
      <c r="H3262" t="s">
        <v>231</v>
      </c>
      <c r="I3262" t="s">
        <v>232</v>
      </c>
      <c r="J3262" t="s">
        <v>385</v>
      </c>
      <c r="K3262" t="s">
        <v>338</v>
      </c>
      <c r="L3262" t="n">
        <v>228</v>
      </c>
      <c r="M3262" t="n">
        <v>0.27</v>
      </c>
      <c r="N3262" t="n">
        <v>36.2</v>
      </c>
      <c r="O3262" t="s">
        <v>450</v>
      </c>
      <c r="P3262" t="s">
        <v>475</v>
      </c>
      <c r="Q3262" t="s">
        <v>237</v>
      </c>
      <c r="R3262" t="s">
        <v>231</v>
      </c>
      <c r="S3262" t="s">
        <v>232</v>
      </c>
    </row>
    <row r="3263" spans="1:19">
      <c r="A3263" s="1" t="n">
        <v>41060</v>
      </c>
      <c r="B3263" t="s">
        <v>450</v>
      </c>
      <c r="C3263" t="n">
        <v>19</v>
      </c>
      <c r="D3263" t="s">
        <v>288</v>
      </c>
      <c r="E3263" t="s">
        <v>478</v>
      </c>
      <c r="F3263" t="s">
        <v>229</v>
      </c>
      <c r="G3263" t="s">
        <v>230</v>
      </c>
      <c r="H3263" t="s">
        <v>231</v>
      </c>
      <c r="I3263" t="s">
        <v>232</v>
      </c>
      <c r="J3263" t="s">
        <v>246</v>
      </c>
      <c r="K3263" t="s">
        <v>404</v>
      </c>
      <c r="L3263" t="n">
        <v>315</v>
      </c>
      <c r="M3263" t="n">
        <v>0</v>
      </c>
      <c r="N3263" t="n">
        <v>0</v>
      </c>
      <c r="S3263" t="s">
        <v>462</v>
      </c>
    </row>
    <row r="3264" spans="1:19">
      <c r="A3264" s="1" t="n">
        <v>41090</v>
      </c>
      <c r="B3264" t="s">
        <v>376</v>
      </c>
      <c r="C3264" t="n">
        <v>18</v>
      </c>
      <c r="D3264" t="s">
        <v>459</v>
      </c>
      <c r="E3264" t="s">
        <v>121</v>
      </c>
      <c r="F3264" t="s">
        <v>229</v>
      </c>
      <c r="G3264" t="s">
        <v>230</v>
      </c>
      <c r="H3264" t="s">
        <v>231</v>
      </c>
      <c r="I3264" t="s">
        <v>232</v>
      </c>
      <c r="J3264" t="s">
        <v>354</v>
      </c>
      <c r="K3264" t="s">
        <v>348</v>
      </c>
      <c r="L3264" t="n">
        <v>290</v>
      </c>
      <c r="M3264" t="n">
        <v>0.04</v>
      </c>
      <c r="N3264" t="n">
        <v>41.5</v>
      </c>
      <c r="O3264" t="s">
        <v>376</v>
      </c>
      <c r="P3264" t="s">
        <v>231</v>
      </c>
      <c r="Q3264" t="s">
        <v>237</v>
      </c>
      <c r="R3264" t="s">
        <v>231</v>
      </c>
      <c r="S3264" t="s">
        <v>232</v>
      </c>
    </row>
    <row r="3265" spans="1:19">
      <c r="A3265" s="1" t="n">
        <v>41090</v>
      </c>
      <c r="B3265" t="s">
        <v>376</v>
      </c>
      <c r="C3265" t="n">
        <v>19</v>
      </c>
      <c r="D3265" t="s">
        <v>459</v>
      </c>
      <c r="E3265" t="s">
        <v>121</v>
      </c>
      <c r="F3265" t="s">
        <v>229</v>
      </c>
      <c r="G3265" t="s">
        <v>230</v>
      </c>
      <c r="H3265" t="s">
        <v>231</v>
      </c>
      <c r="I3265" t="s">
        <v>232</v>
      </c>
      <c r="J3265" t="s">
        <v>354</v>
      </c>
      <c r="K3265" t="s">
        <v>348</v>
      </c>
      <c r="L3265" t="n">
        <v>299</v>
      </c>
      <c r="M3265" t="n">
        <v>0.04</v>
      </c>
      <c r="N3265" t="n">
        <v>41.7</v>
      </c>
      <c r="O3265" t="s">
        <v>376</v>
      </c>
      <c r="P3265" t="s">
        <v>231</v>
      </c>
      <c r="Q3265" t="s">
        <v>237</v>
      </c>
      <c r="R3265" t="s">
        <v>231</v>
      </c>
      <c r="S3265" t="s">
        <v>232</v>
      </c>
    </row>
    <row r="3266" spans="1:19">
      <c r="A3266" s="1" t="n">
        <v>41090</v>
      </c>
      <c r="B3266" t="s">
        <v>376</v>
      </c>
      <c r="C3266" t="n">
        <v>20</v>
      </c>
      <c r="D3266" t="s">
        <v>459</v>
      </c>
      <c r="E3266" t="s">
        <v>121</v>
      </c>
      <c r="F3266" t="s">
        <v>229</v>
      </c>
      <c r="G3266" t="s">
        <v>230</v>
      </c>
      <c r="H3266" t="s">
        <v>231</v>
      </c>
      <c r="I3266" t="s">
        <v>232</v>
      </c>
      <c r="J3266" t="s">
        <v>267</v>
      </c>
      <c r="K3266" t="s">
        <v>268</v>
      </c>
      <c r="L3266" t="n">
        <v>251</v>
      </c>
      <c r="M3266" t="n">
        <v>0.28</v>
      </c>
      <c r="N3266" t="n">
        <v>16.2</v>
      </c>
      <c r="O3266" t="s">
        <v>376</v>
      </c>
      <c r="P3266" t="s">
        <v>231</v>
      </c>
      <c r="Q3266" t="s">
        <v>237</v>
      </c>
      <c r="R3266" t="s">
        <v>231</v>
      </c>
      <c r="S3266" t="s">
        <v>232</v>
      </c>
    </row>
    <row r="3267" spans="1:19">
      <c r="A3267" s="1" t="n">
        <v>41090</v>
      </c>
      <c r="B3267" t="s">
        <v>376</v>
      </c>
      <c r="C3267" t="n">
        <v>21</v>
      </c>
      <c r="D3267" t="s">
        <v>459</v>
      </c>
      <c r="E3267" t="s">
        <v>121</v>
      </c>
      <c r="F3267" t="s">
        <v>229</v>
      </c>
      <c r="G3267" t="s">
        <v>230</v>
      </c>
      <c r="H3267" t="s">
        <v>231</v>
      </c>
      <c r="I3267" t="s">
        <v>232</v>
      </c>
      <c r="J3267" t="s">
        <v>233</v>
      </c>
      <c r="K3267" t="s">
        <v>234</v>
      </c>
      <c r="L3267" t="n">
        <v>294</v>
      </c>
      <c r="M3267" t="n">
        <v>0.04</v>
      </c>
      <c r="N3267" t="n">
        <v>37</v>
      </c>
      <c r="O3267" t="s">
        <v>376</v>
      </c>
      <c r="P3267" t="s">
        <v>231</v>
      </c>
      <c r="Q3267" t="s">
        <v>237</v>
      </c>
      <c r="R3267" t="s">
        <v>231</v>
      </c>
      <c r="S3267" t="s">
        <v>232</v>
      </c>
    </row>
    <row r="3268" spans="1:19">
      <c r="A3268" s="1" t="n">
        <v>41090</v>
      </c>
      <c r="B3268" t="s">
        <v>376</v>
      </c>
      <c r="C3268" t="n">
        <v>22</v>
      </c>
      <c r="D3268" t="s">
        <v>459</v>
      </c>
      <c r="E3268" t="s">
        <v>121</v>
      </c>
      <c r="F3268" t="s">
        <v>229</v>
      </c>
      <c r="G3268" t="s">
        <v>230</v>
      </c>
      <c r="H3268" t="s">
        <v>231</v>
      </c>
      <c r="I3268" t="s">
        <v>232</v>
      </c>
      <c r="J3268" t="s">
        <v>377</v>
      </c>
      <c r="K3268" t="s">
        <v>378</v>
      </c>
      <c r="L3268" t="n">
        <v>343</v>
      </c>
      <c r="M3268" t="n">
        <v>0.08</v>
      </c>
      <c r="N3268" t="n">
        <v>35.6</v>
      </c>
      <c r="O3268" t="s">
        <v>376</v>
      </c>
      <c r="P3268" t="s">
        <v>231</v>
      </c>
      <c r="Q3268" t="s">
        <v>237</v>
      </c>
      <c r="R3268" t="s">
        <v>231</v>
      </c>
      <c r="S3268" t="s">
        <v>232</v>
      </c>
    </row>
    <row r="3269" spans="1:19">
      <c r="A3269" s="1" t="n">
        <v>41090</v>
      </c>
      <c r="B3269" t="s">
        <v>457</v>
      </c>
      <c r="C3269" t="n">
        <v>1</v>
      </c>
      <c r="D3269" t="s">
        <v>466</v>
      </c>
      <c r="E3269" t="s">
        <v>467</v>
      </c>
      <c r="F3269" t="s">
        <v>307</v>
      </c>
      <c r="G3269" t="s">
        <v>308</v>
      </c>
      <c r="H3269" t="s">
        <v>231</v>
      </c>
      <c r="I3269" t="s">
        <v>232</v>
      </c>
      <c r="J3269" t="s">
        <v>469</v>
      </c>
      <c r="K3269" t="s">
        <v>470</v>
      </c>
      <c r="L3269" t="n">
        <v>20</v>
      </c>
      <c r="M3269" t="n">
        <v>0</v>
      </c>
      <c r="N3269" t="n">
        <v>0</v>
      </c>
      <c r="S3269" t="s">
        <v>462</v>
      </c>
    </row>
    <row r="3270" spans="1:19">
      <c r="A3270" s="1" t="n">
        <v>41090</v>
      </c>
      <c r="B3270" t="s">
        <v>457</v>
      </c>
      <c r="C3270" t="n">
        <v>2</v>
      </c>
      <c r="D3270" t="s">
        <v>466</v>
      </c>
      <c r="E3270" t="s">
        <v>467</v>
      </c>
      <c r="F3270" t="s">
        <v>411</v>
      </c>
      <c r="G3270" t="s">
        <v>412</v>
      </c>
      <c r="H3270" t="s">
        <v>231</v>
      </c>
      <c r="I3270" t="s">
        <v>232</v>
      </c>
      <c r="J3270" t="s">
        <v>469</v>
      </c>
      <c r="K3270" t="s">
        <v>470</v>
      </c>
      <c r="L3270" t="n">
        <v>18</v>
      </c>
      <c r="M3270" t="n">
        <v>0</v>
      </c>
      <c r="N3270" t="n">
        <v>0</v>
      </c>
      <c r="S3270" t="s">
        <v>462</v>
      </c>
    </row>
    <row r="3271" spans="1:19">
      <c r="A3271" s="1" t="n">
        <v>41090</v>
      </c>
      <c r="B3271" t="s">
        <v>457</v>
      </c>
      <c r="C3271" t="n">
        <v>3</v>
      </c>
      <c r="D3271" t="s">
        <v>466</v>
      </c>
      <c r="E3271" t="s">
        <v>467</v>
      </c>
      <c r="F3271" t="s">
        <v>413</v>
      </c>
      <c r="G3271" t="s">
        <v>414</v>
      </c>
      <c r="H3271" t="s">
        <v>231</v>
      </c>
      <c r="I3271" t="s">
        <v>232</v>
      </c>
      <c r="J3271" t="s">
        <v>469</v>
      </c>
      <c r="K3271" t="s">
        <v>470</v>
      </c>
      <c r="L3271" t="n">
        <v>12</v>
      </c>
      <c r="M3271" t="n">
        <v>0</v>
      </c>
      <c r="N3271" t="n">
        <v>0</v>
      </c>
      <c r="S3271" t="s">
        <v>462</v>
      </c>
    </row>
    <row r="3272" spans="1:19">
      <c r="A3272" s="1" t="n">
        <v>41090</v>
      </c>
      <c r="B3272" t="s">
        <v>457</v>
      </c>
      <c r="C3272" t="n">
        <v>4</v>
      </c>
      <c r="D3272" t="s">
        <v>466</v>
      </c>
      <c r="E3272" t="s">
        <v>467</v>
      </c>
      <c r="F3272" t="s">
        <v>413</v>
      </c>
      <c r="G3272" t="s">
        <v>414</v>
      </c>
      <c r="H3272" t="s">
        <v>231</v>
      </c>
      <c r="I3272" t="s">
        <v>232</v>
      </c>
      <c r="J3272" t="s">
        <v>469</v>
      </c>
      <c r="K3272" t="s">
        <v>470</v>
      </c>
      <c r="L3272" t="n">
        <v>5</v>
      </c>
      <c r="M3272" t="n">
        <v>0</v>
      </c>
      <c r="N3272" t="n">
        <v>0</v>
      </c>
      <c r="S3272" t="s">
        <v>462</v>
      </c>
    </row>
    <row r="3273" spans="1:19">
      <c r="A3273" s="1" t="n">
        <v>41090</v>
      </c>
      <c r="B3273" t="s">
        <v>463</v>
      </c>
      <c r="C3273" t="n">
        <v>1</v>
      </c>
      <c r="D3273" t="s">
        <v>388</v>
      </c>
      <c r="E3273" t="s">
        <v>464</v>
      </c>
      <c r="F3273" t="s">
        <v>229</v>
      </c>
      <c r="G3273" t="s">
        <v>230</v>
      </c>
      <c r="H3273" t="s">
        <v>231</v>
      </c>
      <c r="I3273" t="s">
        <v>232</v>
      </c>
      <c r="J3273" t="s">
        <v>240</v>
      </c>
      <c r="K3273" t="s">
        <v>241</v>
      </c>
      <c r="L3273" t="n">
        <v>32</v>
      </c>
      <c r="M3273" t="n">
        <v>0</v>
      </c>
      <c r="N3273" t="n">
        <v>0</v>
      </c>
      <c r="S3273" t="s">
        <v>462</v>
      </c>
    </row>
    <row r="3274" spans="1:19">
      <c r="A3274" s="1" t="n">
        <v>41090</v>
      </c>
      <c r="B3274" t="s">
        <v>450</v>
      </c>
      <c r="C3274" t="n">
        <v>15</v>
      </c>
      <c r="D3274" t="s">
        <v>459</v>
      </c>
      <c r="E3274" t="s">
        <v>121</v>
      </c>
      <c r="F3274" t="s">
        <v>229</v>
      </c>
      <c r="G3274" t="s">
        <v>230</v>
      </c>
      <c r="H3274" t="s">
        <v>231</v>
      </c>
      <c r="I3274" t="s">
        <v>232</v>
      </c>
      <c r="J3274" t="s">
        <v>279</v>
      </c>
      <c r="K3274" t="s">
        <v>280</v>
      </c>
      <c r="L3274" t="n">
        <v>530</v>
      </c>
      <c r="M3274" t="n">
        <v>1</v>
      </c>
      <c r="N3274" t="n">
        <v>39.9</v>
      </c>
      <c r="O3274" t="s">
        <v>450</v>
      </c>
      <c r="P3274" t="s">
        <v>475</v>
      </c>
      <c r="Q3274" t="s">
        <v>237</v>
      </c>
      <c r="R3274" t="s">
        <v>231</v>
      </c>
      <c r="S3274" t="s">
        <v>232</v>
      </c>
    </row>
    <row r="3275" spans="1:19">
      <c r="A3275" s="1" t="n">
        <v>41090</v>
      </c>
      <c r="B3275" t="s">
        <v>450</v>
      </c>
      <c r="C3275" t="n">
        <v>17</v>
      </c>
      <c r="D3275" t="s">
        <v>459</v>
      </c>
      <c r="E3275" t="s">
        <v>121</v>
      </c>
      <c r="F3275" t="s">
        <v>229</v>
      </c>
      <c r="G3275" t="s">
        <v>230</v>
      </c>
      <c r="H3275" t="s">
        <v>231</v>
      </c>
      <c r="I3275" t="s">
        <v>232</v>
      </c>
      <c r="J3275" t="s">
        <v>385</v>
      </c>
      <c r="K3275" t="s">
        <v>338</v>
      </c>
      <c r="L3275" t="n">
        <v>948</v>
      </c>
      <c r="M3275" t="n">
        <v>0.29</v>
      </c>
      <c r="N3275" t="n">
        <v>35.8</v>
      </c>
      <c r="O3275" t="s">
        <v>450</v>
      </c>
      <c r="P3275" t="s">
        <v>475</v>
      </c>
      <c r="Q3275" t="s">
        <v>237</v>
      </c>
      <c r="R3275" t="s">
        <v>231</v>
      </c>
      <c r="S3275" t="s">
        <v>232</v>
      </c>
    </row>
    <row r="3276" spans="1:19">
      <c r="A3276" s="1" t="n">
        <v>41090</v>
      </c>
      <c r="B3276" t="s">
        <v>450</v>
      </c>
      <c r="C3276" t="n">
        <v>18</v>
      </c>
      <c r="D3276" t="s">
        <v>459</v>
      </c>
      <c r="E3276" t="s">
        <v>121</v>
      </c>
      <c r="F3276" t="s">
        <v>229</v>
      </c>
      <c r="G3276" t="s">
        <v>230</v>
      </c>
      <c r="H3276" t="s">
        <v>231</v>
      </c>
      <c r="I3276" t="s">
        <v>232</v>
      </c>
      <c r="J3276" t="s">
        <v>279</v>
      </c>
      <c r="K3276" t="s">
        <v>280</v>
      </c>
      <c r="L3276" t="n">
        <v>115</v>
      </c>
      <c r="M3276" t="n">
        <v>2.8</v>
      </c>
      <c r="N3276" t="n">
        <v>27.9</v>
      </c>
      <c r="O3276" t="s">
        <v>450</v>
      </c>
      <c r="P3276" t="s">
        <v>475</v>
      </c>
      <c r="Q3276" t="s">
        <v>237</v>
      </c>
      <c r="R3276" t="s">
        <v>231</v>
      </c>
      <c r="S3276" t="s">
        <v>232</v>
      </c>
    </row>
    <row r="3277" spans="1:19">
      <c r="A3277" s="1" t="n">
        <v>41121</v>
      </c>
      <c r="B3277" t="s">
        <v>376</v>
      </c>
      <c r="C3277" t="n">
        <v>28</v>
      </c>
      <c r="D3277" t="s">
        <v>459</v>
      </c>
      <c r="E3277" t="s">
        <v>121</v>
      </c>
      <c r="F3277" t="s">
        <v>229</v>
      </c>
      <c r="G3277" t="s">
        <v>230</v>
      </c>
      <c r="H3277" t="s">
        <v>231</v>
      </c>
      <c r="I3277" t="s">
        <v>232</v>
      </c>
      <c r="J3277" t="s">
        <v>354</v>
      </c>
      <c r="K3277" t="s">
        <v>348</v>
      </c>
      <c r="L3277" t="n">
        <v>301</v>
      </c>
      <c r="M3277" t="n">
        <v>0.04</v>
      </c>
      <c r="N3277" t="n">
        <v>41.7</v>
      </c>
      <c r="O3277" t="s">
        <v>376</v>
      </c>
      <c r="P3277" t="s">
        <v>231</v>
      </c>
      <c r="Q3277" t="s">
        <v>237</v>
      </c>
      <c r="R3277" t="s">
        <v>231</v>
      </c>
      <c r="S3277" t="s">
        <v>232</v>
      </c>
    </row>
    <row r="3278" spans="1:19">
      <c r="A3278" s="1" t="n">
        <v>41121</v>
      </c>
      <c r="B3278" t="s">
        <v>376</v>
      </c>
      <c r="C3278" t="n">
        <v>29</v>
      </c>
      <c r="D3278" t="s">
        <v>459</v>
      </c>
      <c r="E3278" t="s">
        <v>121</v>
      </c>
      <c r="F3278" t="s">
        <v>229</v>
      </c>
      <c r="G3278" t="s">
        <v>230</v>
      </c>
      <c r="H3278" t="s">
        <v>231</v>
      </c>
      <c r="I3278" t="s">
        <v>232</v>
      </c>
      <c r="J3278" t="s">
        <v>297</v>
      </c>
      <c r="K3278" t="s">
        <v>298</v>
      </c>
      <c r="L3278" t="n">
        <v>650</v>
      </c>
      <c r="M3278" t="n">
        <v>0.19</v>
      </c>
      <c r="N3278" t="n">
        <v>24.1</v>
      </c>
      <c r="O3278" t="s">
        <v>376</v>
      </c>
      <c r="P3278" t="s">
        <v>231</v>
      </c>
      <c r="Q3278" t="s">
        <v>237</v>
      </c>
      <c r="R3278" t="s">
        <v>231</v>
      </c>
      <c r="S3278" t="s">
        <v>232</v>
      </c>
    </row>
    <row r="3279" spans="1:19">
      <c r="A3279" s="1" t="n">
        <v>41121</v>
      </c>
      <c r="B3279" t="s">
        <v>376</v>
      </c>
      <c r="C3279" t="n">
        <v>30</v>
      </c>
      <c r="D3279" t="s">
        <v>459</v>
      </c>
      <c r="E3279" t="s">
        <v>121</v>
      </c>
      <c r="F3279" t="s">
        <v>229</v>
      </c>
      <c r="G3279" t="s">
        <v>230</v>
      </c>
      <c r="H3279" t="s">
        <v>231</v>
      </c>
      <c r="I3279" t="s">
        <v>232</v>
      </c>
      <c r="J3279" t="s">
        <v>377</v>
      </c>
      <c r="K3279" t="s">
        <v>378</v>
      </c>
      <c r="L3279" t="n">
        <v>366</v>
      </c>
      <c r="M3279" t="n">
        <v>0.6</v>
      </c>
      <c r="N3279" t="n">
        <v>35.2</v>
      </c>
      <c r="O3279" t="s">
        <v>376</v>
      </c>
      <c r="P3279" t="s">
        <v>231</v>
      </c>
      <c r="Q3279" t="s">
        <v>237</v>
      </c>
      <c r="R3279" t="s">
        <v>231</v>
      </c>
      <c r="S3279" t="s">
        <v>232</v>
      </c>
    </row>
    <row r="3280" spans="1:19">
      <c r="A3280" s="1" t="n">
        <v>41121</v>
      </c>
      <c r="B3280" t="s">
        <v>457</v>
      </c>
      <c r="C3280" t="n">
        <v>1</v>
      </c>
      <c r="D3280" t="s">
        <v>466</v>
      </c>
      <c r="E3280" t="s">
        <v>467</v>
      </c>
      <c r="F3280" t="s">
        <v>307</v>
      </c>
      <c r="G3280" t="s">
        <v>308</v>
      </c>
      <c r="H3280" t="s">
        <v>231</v>
      </c>
      <c r="I3280" t="s">
        <v>232</v>
      </c>
      <c r="J3280" t="s">
        <v>302</v>
      </c>
      <c r="K3280" t="s">
        <v>303</v>
      </c>
      <c r="L3280" t="n">
        <v>21</v>
      </c>
      <c r="M3280" t="n">
        <v>0</v>
      </c>
      <c r="N3280" t="n">
        <v>0</v>
      </c>
      <c r="S3280" t="s">
        <v>462</v>
      </c>
    </row>
    <row r="3281" spans="1:19">
      <c r="A3281" s="1" t="n">
        <v>41121</v>
      </c>
      <c r="B3281" t="s">
        <v>457</v>
      </c>
      <c r="C3281" t="n">
        <v>2</v>
      </c>
      <c r="D3281" t="s">
        <v>466</v>
      </c>
      <c r="E3281" t="s">
        <v>467</v>
      </c>
      <c r="F3281" t="s">
        <v>411</v>
      </c>
      <c r="G3281" t="s">
        <v>412</v>
      </c>
      <c r="H3281" t="s">
        <v>231</v>
      </c>
      <c r="I3281" t="s">
        <v>232</v>
      </c>
      <c r="J3281" t="s">
        <v>302</v>
      </c>
      <c r="K3281" t="s">
        <v>303</v>
      </c>
      <c r="L3281" t="n">
        <v>16</v>
      </c>
      <c r="M3281" t="n">
        <v>0</v>
      </c>
      <c r="N3281" t="n">
        <v>0</v>
      </c>
      <c r="S3281" t="s">
        <v>462</v>
      </c>
    </row>
    <row r="3282" spans="1:19">
      <c r="A3282" s="1" t="n">
        <v>41121</v>
      </c>
      <c r="B3282" t="s">
        <v>380</v>
      </c>
      <c r="C3282" t="n">
        <v>1</v>
      </c>
      <c r="D3282" t="s">
        <v>288</v>
      </c>
      <c r="E3282" t="s">
        <v>478</v>
      </c>
      <c r="F3282" t="s">
        <v>229</v>
      </c>
      <c r="G3282" t="s">
        <v>230</v>
      </c>
      <c r="H3282" t="s">
        <v>231</v>
      </c>
      <c r="I3282" t="s">
        <v>232</v>
      </c>
      <c r="J3282" t="s">
        <v>246</v>
      </c>
      <c r="K3282" t="s">
        <v>404</v>
      </c>
      <c r="L3282" t="n">
        <v>315</v>
      </c>
      <c r="M3282" t="n">
        <v>0</v>
      </c>
      <c r="N3282" t="n">
        <v>0</v>
      </c>
      <c r="S3282" t="s">
        <v>462</v>
      </c>
    </row>
    <row r="3283" spans="1:19">
      <c r="A3283" s="1" t="n">
        <v>41121</v>
      </c>
      <c r="B3283" t="s">
        <v>450</v>
      </c>
      <c r="C3283" t="n">
        <v>18</v>
      </c>
      <c r="D3283" t="s">
        <v>459</v>
      </c>
      <c r="E3283" t="s">
        <v>121</v>
      </c>
      <c r="F3283" t="s">
        <v>229</v>
      </c>
      <c r="G3283" t="s">
        <v>230</v>
      </c>
      <c r="H3283" t="s">
        <v>231</v>
      </c>
      <c r="I3283" t="s">
        <v>232</v>
      </c>
      <c r="J3283" t="s">
        <v>279</v>
      </c>
      <c r="K3283" t="s">
        <v>280</v>
      </c>
      <c r="L3283" t="n">
        <v>600</v>
      </c>
      <c r="M3283" t="n">
        <v>0.96</v>
      </c>
      <c r="N3283" t="n">
        <v>39.8</v>
      </c>
      <c r="O3283" t="s">
        <v>450</v>
      </c>
      <c r="P3283" t="s">
        <v>475</v>
      </c>
      <c r="Q3283" t="s">
        <v>237</v>
      </c>
      <c r="R3283" t="s">
        <v>231</v>
      </c>
      <c r="S3283" t="s">
        <v>232</v>
      </c>
    </row>
    <row r="3284" spans="1:19">
      <c r="A3284" s="1" t="n">
        <v>41121</v>
      </c>
      <c r="B3284" t="s">
        <v>450</v>
      </c>
      <c r="C3284" t="n">
        <v>19</v>
      </c>
      <c r="D3284" t="s">
        <v>459</v>
      </c>
      <c r="E3284" t="s">
        <v>121</v>
      </c>
      <c r="F3284" t="s">
        <v>229</v>
      </c>
      <c r="G3284" t="s">
        <v>230</v>
      </c>
      <c r="H3284" t="s">
        <v>231</v>
      </c>
      <c r="I3284" t="s">
        <v>232</v>
      </c>
      <c r="J3284" t="s">
        <v>385</v>
      </c>
      <c r="K3284" t="s">
        <v>338</v>
      </c>
      <c r="L3284" t="n">
        <v>717</v>
      </c>
      <c r="M3284" t="n">
        <v>0.28</v>
      </c>
      <c r="N3284" t="n">
        <v>35.9</v>
      </c>
      <c r="O3284" t="s">
        <v>450</v>
      </c>
      <c r="P3284" t="s">
        <v>475</v>
      </c>
      <c r="Q3284" t="s">
        <v>237</v>
      </c>
      <c r="R3284" t="s">
        <v>231</v>
      </c>
      <c r="S3284" t="s">
        <v>232</v>
      </c>
    </row>
    <row r="3285" spans="1:19">
      <c r="A3285" s="1" t="n">
        <v>41121</v>
      </c>
      <c r="B3285" t="s">
        <v>450</v>
      </c>
      <c r="C3285" t="n">
        <v>23</v>
      </c>
      <c r="D3285" t="s">
        <v>459</v>
      </c>
      <c r="E3285" t="s">
        <v>121</v>
      </c>
      <c r="F3285" t="s">
        <v>229</v>
      </c>
      <c r="G3285" t="s">
        <v>230</v>
      </c>
      <c r="H3285" t="s">
        <v>231</v>
      </c>
      <c r="I3285" t="s">
        <v>232</v>
      </c>
      <c r="J3285" t="s">
        <v>417</v>
      </c>
      <c r="K3285" t="s">
        <v>418</v>
      </c>
      <c r="L3285" t="n">
        <v>986</v>
      </c>
      <c r="M3285" t="n">
        <v>0.16</v>
      </c>
      <c r="N3285" t="n">
        <v>36</v>
      </c>
      <c r="O3285" t="s">
        <v>450</v>
      </c>
      <c r="P3285" t="s">
        <v>475</v>
      </c>
      <c r="Q3285" t="s">
        <v>237</v>
      </c>
      <c r="R3285" t="s">
        <v>231</v>
      </c>
      <c r="S3285" t="s">
        <v>232</v>
      </c>
    </row>
    <row r="3286" spans="1:19">
      <c r="A3286" s="1" t="n">
        <v>41152</v>
      </c>
      <c r="B3286" t="s">
        <v>376</v>
      </c>
      <c r="C3286" t="n">
        <v>28</v>
      </c>
      <c r="D3286" t="s">
        <v>459</v>
      </c>
      <c r="E3286" t="s">
        <v>121</v>
      </c>
      <c r="F3286" t="s">
        <v>229</v>
      </c>
      <c r="G3286" t="s">
        <v>230</v>
      </c>
      <c r="H3286" t="s">
        <v>231</v>
      </c>
      <c r="I3286" t="s">
        <v>232</v>
      </c>
      <c r="J3286" t="s">
        <v>354</v>
      </c>
      <c r="K3286" t="s">
        <v>348</v>
      </c>
      <c r="L3286" t="n">
        <v>320</v>
      </c>
      <c r="M3286" t="n">
        <v>0.04</v>
      </c>
      <c r="N3286" t="n">
        <v>41.7</v>
      </c>
      <c r="O3286" t="s">
        <v>376</v>
      </c>
      <c r="P3286" t="s">
        <v>231</v>
      </c>
      <c r="Q3286" t="s">
        <v>237</v>
      </c>
      <c r="R3286" t="s">
        <v>231</v>
      </c>
      <c r="S3286" t="s">
        <v>232</v>
      </c>
    </row>
    <row r="3287" spans="1:19">
      <c r="A3287" s="1" t="n">
        <v>41152</v>
      </c>
      <c r="B3287" t="s">
        <v>376</v>
      </c>
      <c r="C3287" t="n">
        <v>29</v>
      </c>
      <c r="D3287" t="s">
        <v>459</v>
      </c>
      <c r="E3287" t="s">
        <v>121</v>
      </c>
      <c r="F3287" t="s">
        <v>229</v>
      </c>
      <c r="G3287" t="s">
        <v>230</v>
      </c>
      <c r="H3287" t="s">
        <v>231</v>
      </c>
      <c r="I3287" t="s">
        <v>232</v>
      </c>
      <c r="J3287" t="s">
        <v>417</v>
      </c>
      <c r="K3287" t="s">
        <v>418</v>
      </c>
      <c r="L3287" t="n">
        <v>187</v>
      </c>
      <c r="M3287" t="n">
        <v>0.02</v>
      </c>
      <c r="N3287" t="n">
        <v>42.7</v>
      </c>
      <c r="O3287" t="s">
        <v>376</v>
      </c>
      <c r="P3287" t="s">
        <v>231</v>
      </c>
      <c r="Q3287" t="s">
        <v>237</v>
      </c>
      <c r="R3287" t="s">
        <v>231</v>
      </c>
      <c r="S3287" t="s">
        <v>232</v>
      </c>
    </row>
    <row r="3288" spans="1:19">
      <c r="A3288" s="1" t="n">
        <v>41152</v>
      </c>
      <c r="B3288" t="s">
        <v>376</v>
      </c>
      <c r="C3288" t="n">
        <v>30</v>
      </c>
      <c r="D3288" t="s">
        <v>459</v>
      </c>
      <c r="E3288" t="s">
        <v>121</v>
      </c>
      <c r="F3288" t="s">
        <v>229</v>
      </c>
      <c r="G3288" t="s">
        <v>230</v>
      </c>
      <c r="H3288" t="s">
        <v>231</v>
      </c>
      <c r="I3288" t="s">
        <v>232</v>
      </c>
      <c r="J3288" t="s">
        <v>417</v>
      </c>
      <c r="K3288" t="s">
        <v>418</v>
      </c>
      <c r="L3288" t="n">
        <v>134</v>
      </c>
      <c r="M3288" t="n">
        <v>0.02</v>
      </c>
      <c r="N3288" t="n">
        <v>42.7</v>
      </c>
      <c r="O3288" t="s">
        <v>376</v>
      </c>
      <c r="P3288" t="s">
        <v>231</v>
      </c>
      <c r="Q3288" t="s">
        <v>237</v>
      </c>
      <c r="R3288" t="s">
        <v>231</v>
      </c>
      <c r="S3288" t="s">
        <v>232</v>
      </c>
    </row>
    <row r="3289" spans="1:19">
      <c r="A3289" s="1" t="n">
        <v>41152</v>
      </c>
      <c r="B3289" t="s">
        <v>376</v>
      </c>
      <c r="C3289" t="n">
        <v>31</v>
      </c>
      <c r="D3289" t="s">
        <v>459</v>
      </c>
      <c r="E3289" t="s">
        <v>121</v>
      </c>
      <c r="F3289" t="s">
        <v>229</v>
      </c>
      <c r="G3289" t="s">
        <v>230</v>
      </c>
      <c r="H3289" t="s">
        <v>231</v>
      </c>
      <c r="I3289" t="s">
        <v>232</v>
      </c>
      <c r="J3289" t="s">
        <v>297</v>
      </c>
      <c r="K3289" t="s">
        <v>298</v>
      </c>
      <c r="L3289" t="n">
        <v>338</v>
      </c>
      <c r="M3289" t="n">
        <v>0.19</v>
      </c>
      <c r="N3289" t="n">
        <v>24.1</v>
      </c>
      <c r="O3289" t="s">
        <v>376</v>
      </c>
      <c r="P3289" t="s">
        <v>231</v>
      </c>
      <c r="Q3289" t="s">
        <v>237</v>
      </c>
      <c r="R3289" t="s">
        <v>231</v>
      </c>
      <c r="S3289" t="s">
        <v>232</v>
      </c>
    </row>
    <row r="3290" spans="1:19">
      <c r="A3290" s="1" t="n">
        <v>41152</v>
      </c>
      <c r="B3290" t="s">
        <v>376</v>
      </c>
      <c r="C3290" t="n">
        <v>32</v>
      </c>
      <c r="D3290" t="s">
        <v>459</v>
      </c>
      <c r="E3290" t="s">
        <v>121</v>
      </c>
      <c r="F3290" t="s">
        <v>229</v>
      </c>
      <c r="G3290" t="s">
        <v>230</v>
      </c>
      <c r="H3290" t="s">
        <v>231</v>
      </c>
      <c r="I3290" t="s">
        <v>232</v>
      </c>
      <c r="J3290" t="s">
        <v>267</v>
      </c>
      <c r="K3290" t="s">
        <v>268</v>
      </c>
      <c r="L3290" t="n">
        <v>207</v>
      </c>
      <c r="M3290" t="n">
        <v>0.28</v>
      </c>
      <c r="N3290" t="n">
        <v>16.2</v>
      </c>
      <c r="O3290" t="s">
        <v>376</v>
      </c>
      <c r="P3290" t="s">
        <v>231</v>
      </c>
      <c r="Q3290" t="s">
        <v>237</v>
      </c>
      <c r="R3290" t="s">
        <v>231</v>
      </c>
      <c r="S3290" t="s">
        <v>232</v>
      </c>
    </row>
    <row r="3291" spans="1:19">
      <c r="A3291" s="1" t="n">
        <v>41152</v>
      </c>
      <c r="B3291" t="s">
        <v>376</v>
      </c>
      <c r="C3291" t="n">
        <v>33</v>
      </c>
      <c r="D3291" t="s">
        <v>459</v>
      </c>
      <c r="E3291" t="s">
        <v>121</v>
      </c>
      <c r="F3291" t="s">
        <v>229</v>
      </c>
      <c r="G3291" t="s">
        <v>230</v>
      </c>
      <c r="H3291" t="s">
        <v>231</v>
      </c>
      <c r="I3291" t="s">
        <v>232</v>
      </c>
      <c r="J3291" t="s">
        <v>318</v>
      </c>
      <c r="K3291" t="s">
        <v>319</v>
      </c>
      <c r="L3291" t="n">
        <v>352</v>
      </c>
      <c r="M3291" t="n">
        <v>0.08</v>
      </c>
      <c r="N3291" t="n">
        <v>34.4</v>
      </c>
      <c r="O3291" t="s">
        <v>376</v>
      </c>
      <c r="P3291" t="s">
        <v>231</v>
      </c>
      <c r="Q3291" t="s">
        <v>237</v>
      </c>
      <c r="R3291" t="s">
        <v>231</v>
      </c>
      <c r="S3291" t="s">
        <v>232</v>
      </c>
    </row>
    <row r="3292" spans="1:19">
      <c r="A3292" s="1" t="n">
        <v>41152</v>
      </c>
      <c r="B3292" t="s">
        <v>376</v>
      </c>
      <c r="C3292" t="n">
        <v>34</v>
      </c>
      <c r="D3292" t="s">
        <v>459</v>
      </c>
      <c r="E3292" t="s">
        <v>121</v>
      </c>
      <c r="F3292" t="s">
        <v>229</v>
      </c>
      <c r="G3292" t="s">
        <v>230</v>
      </c>
      <c r="H3292" t="s">
        <v>231</v>
      </c>
      <c r="I3292" t="s">
        <v>232</v>
      </c>
      <c r="J3292" t="s">
        <v>318</v>
      </c>
      <c r="K3292" t="s">
        <v>319</v>
      </c>
      <c r="L3292" t="n">
        <v>240</v>
      </c>
      <c r="M3292" t="n">
        <v>0.08</v>
      </c>
      <c r="N3292" t="n">
        <v>34.8</v>
      </c>
      <c r="O3292" t="s">
        <v>376</v>
      </c>
      <c r="P3292" t="s">
        <v>231</v>
      </c>
      <c r="Q3292" t="s">
        <v>237</v>
      </c>
      <c r="R3292" t="s">
        <v>231</v>
      </c>
      <c r="S3292" t="s">
        <v>232</v>
      </c>
    </row>
    <row r="3293" spans="1:19">
      <c r="A3293" s="1" t="n">
        <v>41152</v>
      </c>
      <c r="B3293" t="s">
        <v>457</v>
      </c>
      <c r="C3293" t="n">
        <v>1</v>
      </c>
      <c r="D3293" t="s">
        <v>466</v>
      </c>
      <c r="E3293" t="s">
        <v>467</v>
      </c>
      <c r="F3293" t="s">
        <v>413</v>
      </c>
      <c r="G3293" t="s">
        <v>414</v>
      </c>
      <c r="H3293" t="s">
        <v>231</v>
      </c>
      <c r="I3293" t="s">
        <v>232</v>
      </c>
      <c r="J3293" t="s">
        <v>302</v>
      </c>
      <c r="K3293" t="s">
        <v>303</v>
      </c>
      <c r="L3293" t="n">
        <v>12</v>
      </c>
      <c r="M3293" t="n">
        <v>0</v>
      </c>
      <c r="N3293" t="n">
        <v>0</v>
      </c>
      <c r="S3293" t="s">
        <v>462</v>
      </c>
    </row>
    <row r="3294" spans="1:19">
      <c r="A3294" s="1" t="n">
        <v>41152</v>
      </c>
      <c r="B3294" t="s">
        <v>457</v>
      </c>
      <c r="C3294" t="n">
        <v>2</v>
      </c>
      <c r="D3294" t="s">
        <v>466</v>
      </c>
      <c r="E3294" t="s">
        <v>467</v>
      </c>
      <c r="F3294" t="s">
        <v>413</v>
      </c>
      <c r="G3294" t="s">
        <v>414</v>
      </c>
      <c r="H3294" t="s">
        <v>231</v>
      </c>
      <c r="I3294" t="s">
        <v>232</v>
      </c>
      <c r="J3294" t="s">
        <v>302</v>
      </c>
      <c r="K3294" t="s">
        <v>303</v>
      </c>
      <c r="L3294" t="n">
        <v>6</v>
      </c>
      <c r="M3294" t="n">
        <v>0</v>
      </c>
      <c r="N3294" t="n">
        <v>0</v>
      </c>
      <c r="S3294" t="s">
        <v>462</v>
      </c>
    </row>
    <row r="3295" spans="1:19">
      <c r="A3295" s="1" t="n">
        <v>41152</v>
      </c>
      <c r="B3295" t="s">
        <v>380</v>
      </c>
      <c r="C3295" t="n">
        <v>1</v>
      </c>
      <c r="D3295" t="s">
        <v>288</v>
      </c>
      <c r="E3295" t="s">
        <v>478</v>
      </c>
      <c r="F3295" t="s">
        <v>229</v>
      </c>
      <c r="G3295" t="s">
        <v>230</v>
      </c>
      <c r="H3295" t="s">
        <v>231</v>
      </c>
      <c r="I3295" t="s">
        <v>232</v>
      </c>
      <c r="J3295" t="s">
        <v>246</v>
      </c>
      <c r="K3295" t="s">
        <v>404</v>
      </c>
      <c r="L3295" t="n">
        <v>330</v>
      </c>
      <c r="M3295" t="n">
        <v>0</v>
      </c>
      <c r="N3295" t="n">
        <v>0</v>
      </c>
      <c r="S3295" t="s">
        <v>462</v>
      </c>
    </row>
    <row r="3296" spans="1:19">
      <c r="A3296" s="1" t="n">
        <v>41152</v>
      </c>
      <c r="B3296" t="s">
        <v>380</v>
      </c>
      <c r="C3296" t="n">
        <v>2</v>
      </c>
      <c r="D3296" t="s">
        <v>288</v>
      </c>
      <c r="E3296" t="s">
        <v>478</v>
      </c>
      <c r="F3296" t="s">
        <v>229</v>
      </c>
      <c r="G3296" t="s">
        <v>230</v>
      </c>
      <c r="H3296" t="s">
        <v>231</v>
      </c>
      <c r="I3296" t="s">
        <v>232</v>
      </c>
      <c r="J3296" t="s">
        <v>371</v>
      </c>
      <c r="K3296" t="s">
        <v>372</v>
      </c>
      <c r="L3296" t="n">
        <v>315</v>
      </c>
      <c r="M3296" t="n">
        <v>0</v>
      </c>
      <c r="N3296" t="n">
        <v>0</v>
      </c>
      <c r="S3296" t="s">
        <v>462</v>
      </c>
    </row>
    <row r="3297" spans="1:19">
      <c r="A3297" s="1" t="n">
        <v>41152</v>
      </c>
      <c r="B3297" t="s">
        <v>450</v>
      </c>
      <c r="C3297" t="n">
        <v>10</v>
      </c>
      <c r="D3297" t="s">
        <v>459</v>
      </c>
      <c r="E3297" t="s">
        <v>121</v>
      </c>
      <c r="F3297" t="s">
        <v>229</v>
      </c>
      <c r="G3297" t="s">
        <v>230</v>
      </c>
      <c r="H3297" t="s">
        <v>231</v>
      </c>
      <c r="I3297" t="s">
        <v>232</v>
      </c>
      <c r="J3297" t="s">
        <v>385</v>
      </c>
      <c r="K3297" t="s">
        <v>338</v>
      </c>
      <c r="L3297" t="n">
        <v>424</v>
      </c>
      <c r="M3297" t="n">
        <v>0.54</v>
      </c>
      <c r="N3297" t="n">
        <v>35</v>
      </c>
      <c r="O3297" t="s">
        <v>450</v>
      </c>
      <c r="P3297" t="s">
        <v>475</v>
      </c>
      <c r="Q3297" t="s">
        <v>237</v>
      </c>
      <c r="R3297" t="s">
        <v>231</v>
      </c>
      <c r="S3297" t="s">
        <v>232</v>
      </c>
    </row>
    <row r="3298" spans="1:19">
      <c r="A3298" s="1" t="n">
        <v>41152</v>
      </c>
      <c r="B3298" t="s">
        <v>450</v>
      </c>
      <c r="C3298" t="n">
        <v>11</v>
      </c>
      <c r="D3298" t="s">
        <v>459</v>
      </c>
      <c r="E3298" t="s">
        <v>121</v>
      </c>
      <c r="F3298" t="s">
        <v>229</v>
      </c>
      <c r="G3298" t="s">
        <v>230</v>
      </c>
      <c r="H3298" t="s">
        <v>231</v>
      </c>
      <c r="I3298" t="s">
        <v>232</v>
      </c>
      <c r="J3298" t="s">
        <v>385</v>
      </c>
      <c r="K3298" t="s">
        <v>338</v>
      </c>
      <c r="L3298" t="n">
        <v>302</v>
      </c>
      <c r="M3298" t="n">
        <v>0.54</v>
      </c>
      <c r="N3298" t="n">
        <v>35.1</v>
      </c>
      <c r="O3298" t="s">
        <v>450</v>
      </c>
      <c r="P3298" t="s">
        <v>475</v>
      </c>
      <c r="Q3298" t="s">
        <v>237</v>
      </c>
      <c r="R3298" t="s">
        <v>231</v>
      </c>
      <c r="S3298" t="s">
        <v>232</v>
      </c>
    </row>
    <row r="3299" spans="1:19">
      <c r="A3299" s="1" t="n">
        <v>41182</v>
      </c>
      <c r="B3299" t="s">
        <v>376</v>
      </c>
      <c r="C3299" t="n">
        <v>20</v>
      </c>
      <c r="D3299" t="s">
        <v>459</v>
      </c>
      <c r="E3299" t="s">
        <v>121</v>
      </c>
      <c r="F3299" t="s">
        <v>229</v>
      </c>
      <c r="G3299" t="s">
        <v>230</v>
      </c>
      <c r="H3299" t="s">
        <v>231</v>
      </c>
      <c r="I3299" t="s">
        <v>232</v>
      </c>
      <c r="J3299" t="s">
        <v>297</v>
      </c>
      <c r="K3299" t="s">
        <v>298</v>
      </c>
      <c r="L3299" t="n">
        <v>475</v>
      </c>
      <c r="M3299" t="n">
        <v>0.19</v>
      </c>
      <c r="N3299" t="n">
        <v>24.2</v>
      </c>
      <c r="O3299" t="s">
        <v>376</v>
      </c>
      <c r="P3299" t="s">
        <v>231</v>
      </c>
      <c r="Q3299" t="s">
        <v>237</v>
      </c>
      <c r="R3299" t="s">
        <v>231</v>
      </c>
      <c r="S3299" t="s">
        <v>232</v>
      </c>
    </row>
    <row r="3300" spans="1:19">
      <c r="A3300" s="1" t="n">
        <v>41182</v>
      </c>
      <c r="B3300" t="s">
        <v>376</v>
      </c>
      <c r="C3300" t="n">
        <v>21</v>
      </c>
      <c r="D3300" t="s">
        <v>459</v>
      </c>
      <c r="E3300" t="s">
        <v>121</v>
      </c>
      <c r="F3300" t="s">
        <v>229</v>
      </c>
      <c r="G3300" t="s">
        <v>230</v>
      </c>
      <c r="H3300" t="s">
        <v>231</v>
      </c>
      <c r="I3300" t="s">
        <v>232</v>
      </c>
      <c r="J3300" t="s">
        <v>233</v>
      </c>
      <c r="K3300" t="s">
        <v>234</v>
      </c>
      <c r="L3300" t="n">
        <v>400</v>
      </c>
      <c r="M3300" t="n">
        <v>0.09</v>
      </c>
      <c r="N3300" t="n">
        <v>34</v>
      </c>
      <c r="O3300" t="s">
        <v>376</v>
      </c>
      <c r="P3300" t="s">
        <v>231</v>
      </c>
      <c r="Q3300" t="s">
        <v>237</v>
      </c>
      <c r="R3300" t="s">
        <v>231</v>
      </c>
      <c r="S3300" t="s">
        <v>232</v>
      </c>
    </row>
    <row r="3301" spans="1:19">
      <c r="A3301" s="1" t="n">
        <v>41182</v>
      </c>
      <c r="B3301" t="s">
        <v>376</v>
      </c>
      <c r="C3301" t="n">
        <v>22</v>
      </c>
      <c r="D3301" t="s">
        <v>459</v>
      </c>
      <c r="E3301" t="s">
        <v>121</v>
      </c>
      <c r="F3301" t="s">
        <v>229</v>
      </c>
      <c r="G3301" t="s">
        <v>230</v>
      </c>
      <c r="H3301" t="s">
        <v>231</v>
      </c>
      <c r="I3301" t="s">
        <v>232</v>
      </c>
      <c r="J3301" t="s">
        <v>354</v>
      </c>
      <c r="K3301" t="s">
        <v>348</v>
      </c>
      <c r="L3301" t="n">
        <v>241</v>
      </c>
      <c r="M3301" t="n">
        <v>0.06</v>
      </c>
      <c r="N3301" t="n">
        <v>36.4</v>
      </c>
      <c r="O3301" t="s">
        <v>376</v>
      </c>
      <c r="P3301" t="s">
        <v>231</v>
      </c>
      <c r="Q3301" t="s">
        <v>237</v>
      </c>
      <c r="R3301" t="s">
        <v>231</v>
      </c>
      <c r="S3301" t="s">
        <v>232</v>
      </c>
    </row>
    <row r="3302" spans="1:19">
      <c r="A3302" s="1" t="n">
        <v>41182</v>
      </c>
      <c r="B3302" t="s">
        <v>457</v>
      </c>
      <c r="C3302" t="n">
        <v>1</v>
      </c>
      <c r="D3302" t="s">
        <v>466</v>
      </c>
      <c r="E3302" t="s">
        <v>467</v>
      </c>
      <c r="F3302" t="s">
        <v>307</v>
      </c>
      <c r="G3302" t="s">
        <v>308</v>
      </c>
      <c r="H3302" t="s">
        <v>231</v>
      </c>
      <c r="I3302" t="s">
        <v>232</v>
      </c>
      <c r="J3302" t="s">
        <v>469</v>
      </c>
      <c r="K3302" t="s">
        <v>470</v>
      </c>
      <c r="L3302" t="n">
        <v>21</v>
      </c>
      <c r="M3302" t="n">
        <v>0</v>
      </c>
      <c r="N3302" t="n">
        <v>0</v>
      </c>
      <c r="S3302" t="s">
        <v>462</v>
      </c>
    </row>
    <row r="3303" spans="1:19">
      <c r="A3303" s="1" t="n">
        <v>41182</v>
      </c>
      <c r="B3303" t="s">
        <v>457</v>
      </c>
      <c r="C3303" t="n">
        <v>2</v>
      </c>
      <c r="D3303" t="s">
        <v>466</v>
      </c>
      <c r="E3303" t="s">
        <v>467</v>
      </c>
      <c r="F3303" t="s">
        <v>411</v>
      </c>
      <c r="G3303" t="s">
        <v>412</v>
      </c>
      <c r="H3303" t="s">
        <v>231</v>
      </c>
      <c r="I3303" t="s">
        <v>232</v>
      </c>
      <c r="J3303" t="s">
        <v>469</v>
      </c>
      <c r="K3303" t="s">
        <v>470</v>
      </c>
      <c r="L3303" t="n">
        <v>18</v>
      </c>
      <c r="M3303" t="n">
        <v>0</v>
      </c>
      <c r="N3303" t="n">
        <v>0</v>
      </c>
      <c r="S3303" t="s">
        <v>462</v>
      </c>
    </row>
    <row r="3304" spans="1:19">
      <c r="A3304" s="1" t="n">
        <v>41182</v>
      </c>
      <c r="B3304" t="s">
        <v>457</v>
      </c>
      <c r="C3304" t="n">
        <v>3</v>
      </c>
      <c r="D3304" t="s">
        <v>466</v>
      </c>
      <c r="E3304" t="s">
        <v>467</v>
      </c>
      <c r="F3304" t="s">
        <v>413</v>
      </c>
      <c r="G3304" t="s">
        <v>414</v>
      </c>
      <c r="H3304" t="s">
        <v>231</v>
      </c>
      <c r="I3304" t="s">
        <v>232</v>
      </c>
      <c r="J3304" t="s">
        <v>469</v>
      </c>
      <c r="K3304" t="s">
        <v>470</v>
      </c>
      <c r="L3304" t="n">
        <v>10</v>
      </c>
      <c r="M3304" t="n">
        <v>0</v>
      </c>
      <c r="N3304" t="n">
        <v>0</v>
      </c>
      <c r="S3304" t="s">
        <v>462</v>
      </c>
    </row>
    <row r="3305" spans="1:19">
      <c r="A3305" s="1" t="n">
        <v>41182</v>
      </c>
      <c r="B3305" t="s">
        <v>457</v>
      </c>
      <c r="C3305" t="n">
        <v>4</v>
      </c>
      <c r="D3305" t="s">
        <v>466</v>
      </c>
      <c r="E3305" t="s">
        <v>467</v>
      </c>
      <c r="F3305" t="s">
        <v>413</v>
      </c>
      <c r="G3305" t="s">
        <v>414</v>
      </c>
      <c r="H3305" t="s">
        <v>231</v>
      </c>
      <c r="I3305" t="s">
        <v>232</v>
      </c>
      <c r="J3305" t="s">
        <v>469</v>
      </c>
      <c r="K3305" t="s">
        <v>470</v>
      </c>
      <c r="L3305" t="n">
        <v>6</v>
      </c>
      <c r="M3305" t="n">
        <v>0</v>
      </c>
      <c r="N3305" t="n">
        <v>0</v>
      </c>
      <c r="S3305" t="s">
        <v>462</v>
      </c>
    </row>
    <row r="3306" spans="1:19">
      <c r="A3306" s="1" t="n">
        <v>41182</v>
      </c>
      <c r="B3306" t="s">
        <v>380</v>
      </c>
      <c r="C3306" t="n">
        <v>1</v>
      </c>
      <c r="D3306" t="s">
        <v>288</v>
      </c>
      <c r="E3306" t="s">
        <v>478</v>
      </c>
      <c r="F3306" t="s">
        <v>229</v>
      </c>
      <c r="G3306" t="s">
        <v>230</v>
      </c>
      <c r="H3306" t="s">
        <v>231</v>
      </c>
      <c r="I3306" t="s">
        <v>232</v>
      </c>
      <c r="J3306" t="s">
        <v>246</v>
      </c>
      <c r="K3306" t="s">
        <v>404</v>
      </c>
      <c r="L3306" t="n">
        <v>328</v>
      </c>
      <c r="M3306" t="n">
        <v>0</v>
      </c>
      <c r="N3306" t="n">
        <v>0</v>
      </c>
      <c r="S3306" t="s">
        <v>462</v>
      </c>
    </row>
    <row r="3307" spans="1:19">
      <c r="A3307" s="1" t="n">
        <v>41182</v>
      </c>
      <c r="B3307" t="s">
        <v>450</v>
      </c>
      <c r="C3307" t="n">
        <v>7</v>
      </c>
      <c r="D3307" t="s">
        <v>459</v>
      </c>
      <c r="E3307" t="s">
        <v>121</v>
      </c>
      <c r="F3307" t="s">
        <v>229</v>
      </c>
      <c r="G3307" t="s">
        <v>230</v>
      </c>
      <c r="H3307" t="s">
        <v>231</v>
      </c>
      <c r="I3307" t="s">
        <v>232</v>
      </c>
      <c r="J3307" t="s">
        <v>417</v>
      </c>
      <c r="K3307" t="s">
        <v>418</v>
      </c>
      <c r="L3307" t="n">
        <v>420</v>
      </c>
      <c r="M3307" t="n">
        <v>0.12</v>
      </c>
      <c r="N3307" t="n">
        <v>37.1</v>
      </c>
      <c r="O3307" t="s">
        <v>450</v>
      </c>
      <c r="P3307" t="s">
        <v>475</v>
      </c>
      <c r="Q3307" t="s">
        <v>237</v>
      </c>
      <c r="R3307" t="s">
        <v>231</v>
      </c>
      <c r="S3307" t="s">
        <v>232</v>
      </c>
    </row>
    <row r="3308" spans="1:19">
      <c r="A3308" s="1" t="n">
        <v>41182</v>
      </c>
      <c r="B3308" t="s">
        <v>450</v>
      </c>
      <c r="C3308" t="n">
        <v>9</v>
      </c>
      <c r="D3308" t="s">
        <v>459</v>
      </c>
      <c r="E3308" t="s">
        <v>121</v>
      </c>
      <c r="F3308" t="s">
        <v>229</v>
      </c>
      <c r="G3308" t="s">
        <v>230</v>
      </c>
      <c r="H3308" t="s">
        <v>231</v>
      </c>
      <c r="I3308" t="s">
        <v>232</v>
      </c>
      <c r="J3308" t="s">
        <v>279</v>
      </c>
      <c r="K3308" t="s">
        <v>280</v>
      </c>
      <c r="L3308" t="n">
        <v>646</v>
      </c>
      <c r="M3308" t="n">
        <v>1.01</v>
      </c>
      <c r="N3308" t="n">
        <v>39.9</v>
      </c>
      <c r="O3308" t="s">
        <v>450</v>
      </c>
      <c r="P3308" t="s">
        <v>475</v>
      </c>
      <c r="Q3308" t="s">
        <v>237</v>
      </c>
      <c r="R3308" t="s">
        <v>231</v>
      </c>
      <c r="S3308" t="s">
        <v>232</v>
      </c>
    </row>
    <row r="3309" spans="1:19">
      <c r="A3309" s="1" t="n">
        <v>41182</v>
      </c>
      <c r="B3309" t="s">
        <v>450</v>
      </c>
      <c r="C3309" t="n">
        <v>10</v>
      </c>
      <c r="D3309" t="s">
        <v>459</v>
      </c>
      <c r="E3309" t="s">
        <v>121</v>
      </c>
      <c r="F3309" t="s">
        <v>229</v>
      </c>
      <c r="G3309" t="s">
        <v>230</v>
      </c>
      <c r="H3309" t="s">
        <v>231</v>
      </c>
      <c r="I3309" t="s">
        <v>232</v>
      </c>
      <c r="J3309" t="s">
        <v>279</v>
      </c>
      <c r="K3309" t="s">
        <v>280</v>
      </c>
      <c r="L3309" t="n">
        <v>492</v>
      </c>
      <c r="M3309" t="n">
        <v>0.98</v>
      </c>
      <c r="N3309" t="n">
        <v>39.6</v>
      </c>
      <c r="O3309" t="s">
        <v>450</v>
      </c>
      <c r="P3309" t="s">
        <v>475</v>
      </c>
      <c r="Q3309" t="s">
        <v>237</v>
      </c>
      <c r="R3309" t="s">
        <v>231</v>
      </c>
      <c r="S3309" t="s">
        <v>232</v>
      </c>
    </row>
    <row r="3310" spans="1:19">
      <c r="A3310" s="1" t="n">
        <v>41182</v>
      </c>
      <c r="B3310" t="s">
        <v>450</v>
      </c>
      <c r="C3310" t="n">
        <v>15</v>
      </c>
      <c r="D3310" t="s">
        <v>459</v>
      </c>
      <c r="E3310" t="s">
        <v>121</v>
      </c>
      <c r="F3310" t="s">
        <v>229</v>
      </c>
      <c r="G3310" t="s">
        <v>230</v>
      </c>
      <c r="H3310" t="s">
        <v>231</v>
      </c>
      <c r="I3310" t="s">
        <v>232</v>
      </c>
      <c r="J3310" t="s">
        <v>385</v>
      </c>
      <c r="K3310" t="s">
        <v>338</v>
      </c>
      <c r="L3310" t="n">
        <v>373</v>
      </c>
      <c r="M3310" t="n">
        <v>0.54</v>
      </c>
      <c r="N3310" t="n">
        <v>34.5</v>
      </c>
      <c r="O3310" t="s">
        <v>450</v>
      </c>
      <c r="P3310" t="s">
        <v>475</v>
      </c>
      <c r="Q3310" t="s">
        <v>237</v>
      </c>
      <c r="R3310" t="s">
        <v>231</v>
      </c>
      <c r="S3310" t="s">
        <v>232</v>
      </c>
    </row>
    <row r="3311" spans="1:19">
      <c r="A3311" s="1" t="n">
        <v>41182</v>
      </c>
      <c r="B3311" t="s">
        <v>450</v>
      </c>
      <c r="C3311" t="n">
        <v>24</v>
      </c>
      <c r="D3311" t="s">
        <v>459</v>
      </c>
      <c r="E3311" t="s">
        <v>121</v>
      </c>
      <c r="F3311" t="s">
        <v>229</v>
      </c>
      <c r="G3311" t="s">
        <v>230</v>
      </c>
      <c r="H3311" t="s">
        <v>231</v>
      </c>
      <c r="I3311" t="s">
        <v>232</v>
      </c>
      <c r="J3311" t="s">
        <v>417</v>
      </c>
      <c r="K3311" t="s">
        <v>418</v>
      </c>
      <c r="L3311" t="n">
        <v>628</v>
      </c>
      <c r="M3311" t="n">
        <v>0.16</v>
      </c>
      <c r="N3311" t="n">
        <v>36.8</v>
      </c>
      <c r="O3311" t="s">
        <v>450</v>
      </c>
      <c r="P3311" t="s">
        <v>475</v>
      </c>
      <c r="Q3311" t="s">
        <v>237</v>
      </c>
      <c r="R3311" t="s">
        <v>231</v>
      </c>
      <c r="S3311" t="s">
        <v>232</v>
      </c>
    </row>
    <row r="3312" spans="1:19">
      <c r="A3312" s="1" t="n">
        <v>41213</v>
      </c>
      <c r="B3312" t="s">
        <v>376</v>
      </c>
      <c r="C3312" t="n">
        <v>22</v>
      </c>
      <c r="D3312" t="s">
        <v>459</v>
      </c>
      <c r="E3312" t="s">
        <v>121</v>
      </c>
      <c r="F3312" t="s">
        <v>229</v>
      </c>
      <c r="G3312" t="s">
        <v>230</v>
      </c>
      <c r="H3312" t="s">
        <v>231</v>
      </c>
      <c r="I3312" t="s">
        <v>232</v>
      </c>
      <c r="J3312" t="s">
        <v>318</v>
      </c>
      <c r="K3312" t="s">
        <v>319</v>
      </c>
      <c r="L3312" t="n">
        <v>310</v>
      </c>
      <c r="M3312" t="n">
        <v>0.07000000000000001</v>
      </c>
      <c r="N3312" t="n">
        <v>35.7</v>
      </c>
      <c r="O3312" t="s">
        <v>376</v>
      </c>
      <c r="P3312" t="s">
        <v>231</v>
      </c>
      <c r="Q3312" t="s">
        <v>237</v>
      </c>
      <c r="R3312" t="s">
        <v>231</v>
      </c>
      <c r="S3312" t="s">
        <v>232</v>
      </c>
    </row>
    <row r="3313" spans="1:19">
      <c r="A3313" s="1" t="n">
        <v>41213</v>
      </c>
      <c r="B3313" t="s">
        <v>376</v>
      </c>
      <c r="C3313" t="n">
        <v>23</v>
      </c>
      <c r="D3313" t="s">
        <v>459</v>
      </c>
      <c r="E3313" t="s">
        <v>121</v>
      </c>
      <c r="F3313" t="s">
        <v>229</v>
      </c>
      <c r="G3313" t="s">
        <v>230</v>
      </c>
      <c r="H3313" t="s">
        <v>231</v>
      </c>
      <c r="I3313" t="s">
        <v>232</v>
      </c>
      <c r="J3313" t="s">
        <v>354</v>
      </c>
      <c r="K3313" t="s">
        <v>348</v>
      </c>
      <c r="L3313" t="n">
        <v>310</v>
      </c>
      <c r="M3313" t="n">
        <v>0.04</v>
      </c>
      <c r="N3313" t="n">
        <v>41.7</v>
      </c>
      <c r="O3313" t="s">
        <v>376</v>
      </c>
      <c r="P3313" t="s">
        <v>231</v>
      </c>
      <c r="Q3313" t="s">
        <v>237</v>
      </c>
      <c r="R3313" t="s">
        <v>231</v>
      </c>
      <c r="S3313" t="s">
        <v>232</v>
      </c>
    </row>
    <row r="3314" spans="1:19">
      <c r="A3314" s="1" t="n">
        <v>41213</v>
      </c>
      <c r="B3314" t="s">
        <v>376</v>
      </c>
      <c r="C3314" t="n">
        <v>24</v>
      </c>
      <c r="D3314" t="s">
        <v>459</v>
      </c>
      <c r="E3314" t="s">
        <v>121</v>
      </c>
      <c r="F3314" t="s">
        <v>229</v>
      </c>
      <c r="G3314" t="s">
        <v>230</v>
      </c>
      <c r="H3314" t="s">
        <v>231</v>
      </c>
      <c r="I3314" t="s">
        <v>232</v>
      </c>
      <c r="J3314" t="s">
        <v>354</v>
      </c>
      <c r="K3314" t="s">
        <v>348</v>
      </c>
      <c r="L3314" t="n">
        <v>322</v>
      </c>
      <c r="M3314" t="n">
        <v>0.04</v>
      </c>
      <c r="N3314" t="n">
        <v>41.5</v>
      </c>
      <c r="O3314" t="s">
        <v>376</v>
      </c>
      <c r="P3314" t="s">
        <v>231</v>
      </c>
      <c r="Q3314" t="s">
        <v>237</v>
      </c>
      <c r="R3314" t="s">
        <v>231</v>
      </c>
      <c r="S3314" t="s">
        <v>232</v>
      </c>
    </row>
    <row r="3315" spans="1:19">
      <c r="A3315" s="1" t="n">
        <v>41213</v>
      </c>
      <c r="B3315" t="s">
        <v>376</v>
      </c>
      <c r="C3315" t="n">
        <v>25</v>
      </c>
      <c r="D3315" t="s">
        <v>459</v>
      </c>
      <c r="E3315" t="s">
        <v>121</v>
      </c>
      <c r="F3315" t="s">
        <v>229</v>
      </c>
      <c r="G3315" t="s">
        <v>230</v>
      </c>
      <c r="H3315" t="s">
        <v>231</v>
      </c>
      <c r="I3315" t="s">
        <v>232</v>
      </c>
      <c r="J3315" t="s">
        <v>233</v>
      </c>
      <c r="K3315" t="s">
        <v>234</v>
      </c>
      <c r="L3315" t="n">
        <v>368</v>
      </c>
      <c r="M3315" t="n">
        <v>0.09</v>
      </c>
      <c r="N3315" t="n">
        <v>33.8</v>
      </c>
      <c r="O3315" t="s">
        <v>376</v>
      </c>
      <c r="P3315" t="s">
        <v>231</v>
      </c>
      <c r="Q3315" t="s">
        <v>237</v>
      </c>
      <c r="R3315" t="s">
        <v>231</v>
      </c>
      <c r="S3315" t="s">
        <v>232</v>
      </c>
    </row>
    <row r="3316" spans="1:19">
      <c r="A3316" s="1" t="n">
        <v>41213</v>
      </c>
      <c r="B3316" t="s">
        <v>380</v>
      </c>
      <c r="C3316" t="n">
        <v>1</v>
      </c>
      <c r="D3316" t="s">
        <v>288</v>
      </c>
      <c r="E3316" t="s">
        <v>478</v>
      </c>
      <c r="F3316" t="s">
        <v>229</v>
      </c>
      <c r="G3316" t="s">
        <v>230</v>
      </c>
      <c r="H3316" t="s">
        <v>231</v>
      </c>
      <c r="I3316" t="s">
        <v>232</v>
      </c>
      <c r="J3316" t="s">
        <v>246</v>
      </c>
      <c r="K3316" t="s">
        <v>404</v>
      </c>
      <c r="L3316" t="n">
        <v>315</v>
      </c>
      <c r="M3316" t="n">
        <v>0</v>
      </c>
      <c r="N3316" t="n">
        <v>0</v>
      </c>
      <c r="S3316" t="s">
        <v>462</v>
      </c>
    </row>
    <row r="3317" spans="1:19">
      <c r="A3317" s="1" t="n">
        <v>41213</v>
      </c>
      <c r="B3317" t="s">
        <v>452</v>
      </c>
      <c r="C3317" t="n">
        <v>1</v>
      </c>
      <c r="D3317" t="s">
        <v>424</v>
      </c>
      <c r="E3317" t="s">
        <v>125</v>
      </c>
      <c r="F3317" t="s">
        <v>229</v>
      </c>
      <c r="G3317" t="s">
        <v>230</v>
      </c>
      <c r="H3317" t="s">
        <v>231</v>
      </c>
      <c r="I3317" t="s">
        <v>232</v>
      </c>
      <c r="J3317" t="s">
        <v>455</v>
      </c>
      <c r="K3317" t="s">
        <v>456</v>
      </c>
      <c r="L3317" t="n">
        <v>2</v>
      </c>
      <c r="M3317" t="n">
        <v>0</v>
      </c>
      <c r="N3317" t="n">
        <v>0</v>
      </c>
      <c r="S3317" t="s">
        <v>462</v>
      </c>
    </row>
    <row r="3318" spans="1:19">
      <c r="A3318" s="1" t="n">
        <v>41213</v>
      </c>
      <c r="B3318" t="s">
        <v>452</v>
      </c>
      <c r="C3318" t="n">
        <v>2</v>
      </c>
      <c r="D3318" t="s">
        <v>424</v>
      </c>
      <c r="E3318" t="s">
        <v>125</v>
      </c>
      <c r="F3318" t="s">
        <v>229</v>
      </c>
      <c r="G3318" t="s">
        <v>230</v>
      </c>
      <c r="H3318" t="s">
        <v>231</v>
      </c>
      <c r="I3318" t="s">
        <v>232</v>
      </c>
      <c r="J3318" t="s">
        <v>455</v>
      </c>
      <c r="K3318" t="s">
        <v>456</v>
      </c>
      <c r="L3318" t="n">
        <v>83</v>
      </c>
      <c r="M3318" t="n">
        <v>0</v>
      </c>
      <c r="N3318" t="n">
        <v>0</v>
      </c>
      <c r="S3318" t="s">
        <v>462</v>
      </c>
    </row>
    <row r="3319" spans="1:19">
      <c r="A3319" s="1" t="n">
        <v>41213</v>
      </c>
      <c r="B3319" t="s">
        <v>452</v>
      </c>
      <c r="C3319" t="n">
        <v>3</v>
      </c>
      <c r="D3319" t="s">
        <v>424</v>
      </c>
      <c r="E3319" t="s">
        <v>125</v>
      </c>
      <c r="F3319" t="s">
        <v>229</v>
      </c>
      <c r="G3319" t="s">
        <v>230</v>
      </c>
      <c r="H3319" t="s">
        <v>231</v>
      </c>
      <c r="I3319" t="s">
        <v>232</v>
      </c>
      <c r="J3319" t="s">
        <v>455</v>
      </c>
      <c r="K3319" t="s">
        <v>456</v>
      </c>
      <c r="L3319" t="n">
        <v>1</v>
      </c>
      <c r="M3319" t="n">
        <v>0</v>
      </c>
      <c r="N3319" t="n">
        <v>0</v>
      </c>
      <c r="S3319" t="s">
        <v>462</v>
      </c>
    </row>
    <row r="3320" spans="1:19">
      <c r="A3320" s="1" t="n">
        <v>41213</v>
      </c>
      <c r="B3320" t="s">
        <v>452</v>
      </c>
      <c r="C3320" t="n">
        <v>4</v>
      </c>
      <c r="D3320" t="s">
        <v>424</v>
      </c>
      <c r="E3320" t="s">
        <v>125</v>
      </c>
      <c r="F3320" t="s">
        <v>229</v>
      </c>
      <c r="G3320" t="s">
        <v>230</v>
      </c>
      <c r="H3320" t="s">
        <v>231</v>
      </c>
      <c r="I3320" t="s">
        <v>232</v>
      </c>
      <c r="J3320" t="s">
        <v>455</v>
      </c>
      <c r="K3320" t="s">
        <v>456</v>
      </c>
      <c r="L3320" t="n">
        <v>42</v>
      </c>
      <c r="M3320" t="n">
        <v>0</v>
      </c>
      <c r="N3320" t="n">
        <v>0</v>
      </c>
      <c r="S3320" t="s">
        <v>462</v>
      </c>
    </row>
    <row r="3321" spans="1:19">
      <c r="A3321" s="1" t="n">
        <v>41213</v>
      </c>
      <c r="B3321" t="s">
        <v>450</v>
      </c>
      <c r="C3321" t="n">
        <v>8</v>
      </c>
      <c r="D3321" t="s">
        <v>459</v>
      </c>
      <c r="E3321" t="s">
        <v>121</v>
      </c>
      <c r="F3321" t="s">
        <v>229</v>
      </c>
      <c r="G3321" t="s">
        <v>230</v>
      </c>
      <c r="H3321" t="s">
        <v>231</v>
      </c>
      <c r="I3321" t="s">
        <v>232</v>
      </c>
      <c r="J3321" t="s">
        <v>279</v>
      </c>
      <c r="K3321" t="s">
        <v>280</v>
      </c>
      <c r="L3321" t="n">
        <v>176</v>
      </c>
      <c r="M3321" t="n">
        <v>1</v>
      </c>
      <c r="N3321" t="n">
        <v>40</v>
      </c>
      <c r="O3321" t="s">
        <v>450</v>
      </c>
      <c r="P3321" t="s">
        <v>475</v>
      </c>
      <c r="Q3321" t="s">
        <v>237</v>
      </c>
      <c r="R3321" t="s">
        <v>231</v>
      </c>
      <c r="S3321" t="s">
        <v>232</v>
      </c>
    </row>
    <row r="3322" spans="1:19">
      <c r="A3322" s="1" t="n">
        <v>41213</v>
      </c>
      <c r="B3322" t="s">
        <v>450</v>
      </c>
      <c r="C3322" t="n">
        <v>10</v>
      </c>
      <c r="D3322" t="s">
        <v>459</v>
      </c>
      <c r="E3322" t="s">
        <v>121</v>
      </c>
      <c r="F3322" t="s">
        <v>229</v>
      </c>
      <c r="G3322" t="s">
        <v>230</v>
      </c>
      <c r="H3322" t="s">
        <v>231</v>
      </c>
      <c r="I3322" t="s">
        <v>232</v>
      </c>
      <c r="J3322" t="s">
        <v>279</v>
      </c>
      <c r="K3322" t="s">
        <v>280</v>
      </c>
      <c r="L3322" t="n">
        <v>316</v>
      </c>
      <c r="M3322" t="n">
        <v>1</v>
      </c>
      <c r="N3322" t="n">
        <v>40</v>
      </c>
      <c r="O3322" t="s">
        <v>450</v>
      </c>
      <c r="P3322" t="s">
        <v>475</v>
      </c>
      <c r="Q3322" t="s">
        <v>237</v>
      </c>
      <c r="R3322" t="s">
        <v>231</v>
      </c>
      <c r="S3322" t="s">
        <v>232</v>
      </c>
    </row>
    <row r="3323" spans="1:19">
      <c r="A3323" s="1" t="n">
        <v>41213</v>
      </c>
      <c r="B3323" t="s">
        <v>450</v>
      </c>
      <c r="C3323" t="n">
        <v>11</v>
      </c>
      <c r="D3323" t="s">
        <v>459</v>
      </c>
      <c r="E3323" t="s">
        <v>121</v>
      </c>
      <c r="F3323" t="s">
        <v>229</v>
      </c>
      <c r="G3323" t="s">
        <v>230</v>
      </c>
      <c r="H3323" t="s">
        <v>231</v>
      </c>
      <c r="I3323" t="s">
        <v>232</v>
      </c>
      <c r="J3323" t="s">
        <v>292</v>
      </c>
      <c r="K3323" t="s">
        <v>293</v>
      </c>
      <c r="L3323" t="n">
        <v>618</v>
      </c>
      <c r="M3323" t="n">
        <v>0.1</v>
      </c>
      <c r="N3323" t="n">
        <v>33.3</v>
      </c>
      <c r="O3323" t="s">
        <v>450</v>
      </c>
      <c r="P3323" t="s">
        <v>475</v>
      </c>
      <c r="Q3323" t="s">
        <v>237</v>
      </c>
      <c r="R3323" t="s">
        <v>231</v>
      </c>
      <c r="S3323" t="s">
        <v>232</v>
      </c>
    </row>
    <row r="3324" spans="1:19">
      <c r="A3324" s="1" t="n">
        <v>41213</v>
      </c>
      <c r="B3324" t="s">
        <v>450</v>
      </c>
      <c r="C3324" t="n">
        <v>24</v>
      </c>
      <c r="D3324" t="s">
        <v>459</v>
      </c>
      <c r="E3324" t="s">
        <v>121</v>
      </c>
      <c r="F3324" t="s">
        <v>229</v>
      </c>
      <c r="G3324" t="s">
        <v>230</v>
      </c>
      <c r="H3324" t="s">
        <v>231</v>
      </c>
      <c r="I3324" t="s">
        <v>232</v>
      </c>
      <c r="J3324" t="s">
        <v>417</v>
      </c>
      <c r="K3324" t="s">
        <v>418</v>
      </c>
      <c r="L3324" t="n">
        <v>1057</v>
      </c>
      <c r="M3324" t="n">
        <v>0.13</v>
      </c>
      <c r="N3324" t="n">
        <v>36.57</v>
      </c>
      <c r="O3324" t="s">
        <v>450</v>
      </c>
      <c r="P3324" t="s">
        <v>475</v>
      </c>
      <c r="Q3324" t="s">
        <v>237</v>
      </c>
      <c r="R3324" t="s">
        <v>231</v>
      </c>
      <c r="S3324" t="s">
        <v>232</v>
      </c>
    </row>
    <row r="3325" spans="1:19">
      <c r="A3325" s="1" t="n">
        <v>41213</v>
      </c>
      <c r="B3325" t="s">
        <v>450</v>
      </c>
      <c r="C3325" t="n">
        <v>25</v>
      </c>
      <c r="D3325" t="s">
        <v>459</v>
      </c>
      <c r="E3325" t="s">
        <v>121</v>
      </c>
      <c r="F3325" t="s">
        <v>229</v>
      </c>
      <c r="G3325" t="s">
        <v>230</v>
      </c>
      <c r="H3325" t="s">
        <v>231</v>
      </c>
      <c r="I3325" t="s">
        <v>232</v>
      </c>
      <c r="J3325" t="s">
        <v>385</v>
      </c>
      <c r="K3325" t="s">
        <v>338</v>
      </c>
      <c r="L3325" t="n">
        <v>717</v>
      </c>
      <c r="M3325" t="n">
        <v>0.25</v>
      </c>
      <c r="N3325" t="n">
        <v>35</v>
      </c>
      <c r="O3325" t="s">
        <v>450</v>
      </c>
      <c r="P3325" t="s">
        <v>475</v>
      </c>
      <c r="Q3325" t="s">
        <v>237</v>
      </c>
      <c r="R3325" t="s">
        <v>231</v>
      </c>
      <c r="S3325" t="s">
        <v>232</v>
      </c>
    </row>
    <row r="3326" spans="1:19">
      <c r="A3326" s="1" t="n">
        <v>41243</v>
      </c>
      <c r="B3326" t="s">
        <v>376</v>
      </c>
      <c r="C3326" t="n">
        <v>23</v>
      </c>
      <c r="D3326" t="s">
        <v>459</v>
      </c>
      <c r="E3326" t="s">
        <v>121</v>
      </c>
      <c r="F3326" t="s">
        <v>229</v>
      </c>
      <c r="G3326" t="s">
        <v>230</v>
      </c>
      <c r="H3326" t="s">
        <v>231</v>
      </c>
      <c r="I3326" t="s">
        <v>232</v>
      </c>
      <c r="J3326" t="s">
        <v>233</v>
      </c>
      <c r="K3326" t="s">
        <v>234</v>
      </c>
      <c r="L3326" t="n">
        <v>143</v>
      </c>
      <c r="M3326" t="n">
        <v>0.1</v>
      </c>
      <c r="N3326" t="n">
        <v>31.8</v>
      </c>
      <c r="O3326" t="s">
        <v>376</v>
      </c>
      <c r="P3326" t="s">
        <v>231</v>
      </c>
      <c r="Q3326" t="s">
        <v>237</v>
      </c>
      <c r="R3326" t="s">
        <v>231</v>
      </c>
      <c r="S3326" t="s">
        <v>232</v>
      </c>
    </row>
    <row r="3327" spans="1:19">
      <c r="A3327" s="1" t="n">
        <v>41243</v>
      </c>
      <c r="B3327" t="s">
        <v>376</v>
      </c>
      <c r="C3327" t="n">
        <v>24</v>
      </c>
      <c r="D3327" t="s">
        <v>459</v>
      </c>
      <c r="E3327" t="s">
        <v>121</v>
      </c>
      <c r="F3327" t="s">
        <v>229</v>
      </c>
      <c r="G3327" t="s">
        <v>230</v>
      </c>
      <c r="H3327" t="s">
        <v>231</v>
      </c>
      <c r="I3327" t="s">
        <v>232</v>
      </c>
      <c r="J3327" t="s">
        <v>233</v>
      </c>
      <c r="K3327" t="s">
        <v>234</v>
      </c>
      <c r="L3327" t="n">
        <v>150</v>
      </c>
      <c r="M3327" t="n">
        <v>0.7</v>
      </c>
      <c r="N3327" t="n">
        <v>36.1</v>
      </c>
      <c r="O3327" t="s">
        <v>376</v>
      </c>
      <c r="P3327" t="s">
        <v>231</v>
      </c>
      <c r="Q3327" t="s">
        <v>237</v>
      </c>
      <c r="R3327" t="s">
        <v>231</v>
      </c>
      <c r="S3327" t="s">
        <v>232</v>
      </c>
    </row>
    <row r="3328" spans="1:19">
      <c r="A3328" s="1" t="n">
        <v>41243</v>
      </c>
      <c r="B3328" t="s">
        <v>376</v>
      </c>
      <c r="C3328" t="n">
        <v>25</v>
      </c>
      <c r="D3328" t="s">
        <v>459</v>
      </c>
      <c r="E3328" t="s">
        <v>121</v>
      </c>
      <c r="F3328" t="s">
        <v>229</v>
      </c>
      <c r="G3328" t="s">
        <v>230</v>
      </c>
      <c r="H3328" t="s">
        <v>231</v>
      </c>
      <c r="I3328" t="s">
        <v>232</v>
      </c>
      <c r="J3328" t="s">
        <v>318</v>
      </c>
      <c r="K3328" t="s">
        <v>319</v>
      </c>
      <c r="L3328" t="n">
        <v>388</v>
      </c>
      <c r="M3328" t="n">
        <v>0.05</v>
      </c>
      <c r="N3328" t="n">
        <v>39.9</v>
      </c>
      <c r="O3328" t="s">
        <v>376</v>
      </c>
      <c r="P3328" t="s">
        <v>231</v>
      </c>
      <c r="Q3328" t="s">
        <v>237</v>
      </c>
      <c r="R3328" t="s">
        <v>231</v>
      </c>
      <c r="S3328" t="s">
        <v>232</v>
      </c>
    </row>
    <row r="3329" spans="1:19">
      <c r="A3329" s="1" t="n">
        <v>41243</v>
      </c>
      <c r="B3329" t="s">
        <v>376</v>
      </c>
      <c r="C3329" t="n">
        <v>26</v>
      </c>
      <c r="D3329" t="s">
        <v>459</v>
      </c>
      <c r="E3329" t="s">
        <v>121</v>
      </c>
      <c r="F3329" t="s">
        <v>229</v>
      </c>
      <c r="G3329" t="s">
        <v>230</v>
      </c>
      <c r="H3329" t="s">
        <v>231</v>
      </c>
      <c r="I3329" t="s">
        <v>232</v>
      </c>
      <c r="J3329" t="s">
        <v>318</v>
      </c>
      <c r="K3329" t="s">
        <v>319</v>
      </c>
      <c r="L3329" t="n">
        <v>256</v>
      </c>
      <c r="M3329" t="n">
        <v>0.05</v>
      </c>
      <c r="N3329" t="n">
        <v>38.3</v>
      </c>
      <c r="O3329" t="s">
        <v>376</v>
      </c>
      <c r="P3329" t="s">
        <v>231</v>
      </c>
      <c r="Q3329" t="s">
        <v>237</v>
      </c>
      <c r="R3329" t="s">
        <v>231</v>
      </c>
      <c r="S3329" t="s">
        <v>232</v>
      </c>
    </row>
    <row r="3330" spans="1:19">
      <c r="A3330" s="1" t="n">
        <v>41243</v>
      </c>
      <c r="B3330" t="s">
        <v>376</v>
      </c>
      <c r="C3330" t="n">
        <v>27</v>
      </c>
      <c r="D3330" t="s">
        <v>459</v>
      </c>
      <c r="E3330" t="s">
        <v>121</v>
      </c>
      <c r="F3330" t="s">
        <v>229</v>
      </c>
      <c r="G3330" t="s">
        <v>230</v>
      </c>
      <c r="H3330" t="s">
        <v>231</v>
      </c>
      <c r="I3330" t="s">
        <v>232</v>
      </c>
      <c r="J3330" t="s">
        <v>354</v>
      </c>
      <c r="K3330" t="s">
        <v>348</v>
      </c>
      <c r="L3330" t="n">
        <v>448</v>
      </c>
      <c r="M3330" t="n">
        <v>0.04</v>
      </c>
      <c r="N3330" t="n">
        <v>41.7</v>
      </c>
      <c r="O3330" t="s">
        <v>376</v>
      </c>
      <c r="P3330" t="s">
        <v>231</v>
      </c>
      <c r="Q3330" t="s">
        <v>237</v>
      </c>
      <c r="R3330" t="s">
        <v>231</v>
      </c>
      <c r="S3330" t="s">
        <v>232</v>
      </c>
    </row>
    <row r="3331" spans="1:19">
      <c r="A3331" s="1" t="n">
        <v>41243</v>
      </c>
      <c r="B3331" t="s">
        <v>376</v>
      </c>
      <c r="C3331" t="n">
        <v>28</v>
      </c>
      <c r="D3331" t="s">
        <v>459</v>
      </c>
      <c r="E3331" t="s">
        <v>121</v>
      </c>
      <c r="F3331" t="s">
        <v>229</v>
      </c>
      <c r="G3331" t="s">
        <v>230</v>
      </c>
      <c r="H3331" t="s">
        <v>231</v>
      </c>
      <c r="I3331" t="s">
        <v>232</v>
      </c>
      <c r="J3331" t="s">
        <v>233</v>
      </c>
      <c r="K3331" t="s">
        <v>234</v>
      </c>
      <c r="L3331" t="n">
        <v>144</v>
      </c>
      <c r="M3331" t="n">
        <v>0.04</v>
      </c>
      <c r="N3331" t="n">
        <v>37.2</v>
      </c>
      <c r="O3331" t="s">
        <v>376</v>
      </c>
      <c r="P3331" t="s">
        <v>231</v>
      </c>
      <c r="Q3331" t="s">
        <v>237</v>
      </c>
      <c r="R3331" t="s">
        <v>231</v>
      </c>
      <c r="S3331" t="s">
        <v>232</v>
      </c>
    </row>
    <row r="3332" spans="1:19">
      <c r="A3332" s="1" t="n">
        <v>41243</v>
      </c>
      <c r="B3332" t="s">
        <v>457</v>
      </c>
      <c r="C3332" t="n">
        <v>1</v>
      </c>
      <c r="D3332" t="s">
        <v>466</v>
      </c>
      <c r="E3332" t="s">
        <v>467</v>
      </c>
      <c r="F3332" t="s">
        <v>307</v>
      </c>
      <c r="G3332" t="s">
        <v>308</v>
      </c>
      <c r="H3332" t="s">
        <v>231</v>
      </c>
      <c r="I3332" t="s">
        <v>232</v>
      </c>
      <c r="J3332" t="s">
        <v>469</v>
      </c>
      <c r="K3332" t="s">
        <v>470</v>
      </c>
      <c r="L3332" t="n">
        <v>22</v>
      </c>
      <c r="M3332" t="n">
        <v>0</v>
      </c>
      <c r="N3332" t="n">
        <v>0</v>
      </c>
      <c r="S3332" t="s">
        <v>462</v>
      </c>
    </row>
    <row r="3333" spans="1:19">
      <c r="A3333" s="1" t="n">
        <v>41243</v>
      </c>
      <c r="B3333" t="s">
        <v>457</v>
      </c>
      <c r="C3333" t="n">
        <v>2</v>
      </c>
      <c r="D3333" t="s">
        <v>466</v>
      </c>
      <c r="E3333" t="s">
        <v>467</v>
      </c>
      <c r="F3333" t="s">
        <v>411</v>
      </c>
      <c r="G3333" t="s">
        <v>412</v>
      </c>
      <c r="H3333" t="s">
        <v>231</v>
      </c>
      <c r="I3333" t="s">
        <v>232</v>
      </c>
      <c r="J3333" t="s">
        <v>469</v>
      </c>
      <c r="K3333" t="s">
        <v>470</v>
      </c>
      <c r="L3333" t="n">
        <v>19</v>
      </c>
      <c r="M3333" t="n">
        <v>0</v>
      </c>
      <c r="N3333" t="n">
        <v>0</v>
      </c>
      <c r="S3333" t="s">
        <v>462</v>
      </c>
    </row>
    <row r="3334" spans="1:19">
      <c r="A3334" s="1" t="n">
        <v>41243</v>
      </c>
      <c r="B3334" t="s">
        <v>457</v>
      </c>
      <c r="C3334" t="n">
        <v>3</v>
      </c>
      <c r="D3334" t="s">
        <v>466</v>
      </c>
      <c r="E3334" t="s">
        <v>467</v>
      </c>
      <c r="F3334" t="s">
        <v>413</v>
      </c>
      <c r="G3334" t="s">
        <v>414</v>
      </c>
      <c r="H3334" t="s">
        <v>231</v>
      </c>
      <c r="I3334" t="s">
        <v>232</v>
      </c>
      <c r="J3334" t="s">
        <v>469</v>
      </c>
      <c r="K3334" t="s">
        <v>470</v>
      </c>
      <c r="L3334" t="n">
        <v>12</v>
      </c>
      <c r="M3334" t="n">
        <v>0</v>
      </c>
      <c r="N3334" t="n">
        <v>0</v>
      </c>
      <c r="S3334" t="s">
        <v>462</v>
      </c>
    </row>
    <row r="3335" spans="1:19">
      <c r="A3335" s="1" t="n">
        <v>41243</v>
      </c>
      <c r="B3335" t="s">
        <v>457</v>
      </c>
      <c r="C3335" t="n">
        <v>4</v>
      </c>
      <c r="D3335" t="s">
        <v>466</v>
      </c>
      <c r="E3335" t="s">
        <v>467</v>
      </c>
      <c r="F3335" t="s">
        <v>413</v>
      </c>
      <c r="G3335" t="s">
        <v>414</v>
      </c>
      <c r="H3335" t="s">
        <v>231</v>
      </c>
      <c r="I3335" t="s">
        <v>232</v>
      </c>
      <c r="J3335" t="s">
        <v>469</v>
      </c>
      <c r="K3335" t="s">
        <v>470</v>
      </c>
      <c r="L3335" t="n">
        <v>2</v>
      </c>
      <c r="M3335" t="n">
        <v>0</v>
      </c>
      <c r="N3335" t="n">
        <v>0</v>
      </c>
      <c r="S3335" t="s">
        <v>462</v>
      </c>
    </row>
    <row r="3336" spans="1:19">
      <c r="A3336" s="1" t="n">
        <v>41243</v>
      </c>
      <c r="B3336" t="s">
        <v>450</v>
      </c>
      <c r="C3336" t="n">
        <v>7</v>
      </c>
      <c r="D3336" t="s">
        <v>459</v>
      </c>
      <c r="E3336" t="s">
        <v>121</v>
      </c>
      <c r="F3336" t="s">
        <v>229</v>
      </c>
      <c r="G3336" t="s">
        <v>230</v>
      </c>
      <c r="H3336" t="s">
        <v>231</v>
      </c>
      <c r="I3336" t="s">
        <v>232</v>
      </c>
      <c r="J3336" t="s">
        <v>279</v>
      </c>
      <c r="K3336" t="s">
        <v>280</v>
      </c>
      <c r="L3336" t="n">
        <v>248</v>
      </c>
      <c r="M3336" t="n">
        <v>1.03</v>
      </c>
      <c r="N3336" t="n">
        <v>39.7</v>
      </c>
      <c r="O3336" t="s">
        <v>450</v>
      </c>
      <c r="P3336" t="s">
        <v>475</v>
      </c>
      <c r="Q3336" t="s">
        <v>237</v>
      </c>
      <c r="R3336" t="s">
        <v>231</v>
      </c>
      <c r="S3336" t="s">
        <v>232</v>
      </c>
    </row>
    <row r="3337" spans="1:19">
      <c r="A3337" s="1" t="n">
        <v>41243</v>
      </c>
      <c r="B3337" t="s">
        <v>450</v>
      </c>
      <c r="C3337" t="n">
        <v>8</v>
      </c>
      <c r="D3337" t="s">
        <v>459</v>
      </c>
      <c r="E3337" t="s">
        <v>121</v>
      </c>
      <c r="F3337" t="s">
        <v>229</v>
      </c>
      <c r="G3337" t="s">
        <v>230</v>
      </c>
      <c r="H3337" t="s">
        <v>231</v>
      </c>
      <c r="I3337" t="s">
        <v>232</v>
      </c>
      <c r="J3337" t="s">
        <v>279</v>
      </c>
      <c r="K3337" t="s">
        <v>280</v>
      </c>
      <c r="L3337" t="n">
        <v>300</v>
      </c>
      <c r="M3337" t="n">
        <v>1.03</v>
      </c>
      <c r="N3337" t="n">
        <v>39.7</v>
      </c>
      <c r="O3337" t="s">
        <v>450</v>
      </c>
      <c r="P3337" t="s">
        <v>475</v>
      </c>
      <c r="Q3337" t="s">
        <v>237</v>
      </c>
      <c r="R3337" t="s">
        <v>231</v>
      </c>
      <c r="S3337" t="s">
        <v>232</v>
      </c>
    </row>
    <row r="3338" spans="1:19">
      <c r="A3338" s="1" t="n">
        <v>41243</v>
      </c>
      <c r="B3338" t="s">
        <v>450</v>
      </c>
      <c r="C3338" t="n">
        <v>9</v>
      </c>
      <c r="D3338" t="s">
        <v>459</v>
      </c>
      <c r="E3338" t="s">
        <v>121</v>
      </c>
      <c r="F3338" t="s">
        <v>229</v>
      </c>
      <c r="G3338" t="s">
        <v>230</v>
      </c>
      <c r="H3338" t="s">
        <v>231</v>
      </c>
      <c r="I3338" t="s">
        <v>232</v>
      </c>
      <c r="J3338" t="s">
        <v>385</v>
      </c>
      <c r="K3338" t="s">
        <v>338</v>
      </c>
      <c r="L3338" t="n">
        <v>651</v>
      </c>
      <c r="M3338" t="n">
        <v>0.19</v>
      </c>
      <c r="N3338" t="n">
        <v>24.3</v>
      </c>
      <c r="O3338" t="s">
        <v>450</v>
      </c>
      <c r="P3338" t="s">
        <v>475</v>
      </c>
      <c r="Q3338" t="s">
        <v>237</v>
      </c>
      <c r="R3338" t="s">
        <v>231</v>
      </c>
      <c r="S3338" t="s">
        <v>232</v>
      </c>
    </row>
    <row r="3339" spans="1:19">
      <c r="A3339" s="1" t="n">
        <v>41243</v>
      </c>
      <c r="B3339" t="s">
        <v>450</v>
      </c>
      <c r="C3339" t="n">
        <v>12</v>
      </c>
      <c r="D3339" t="s">
        <v>459</v>
      </c>
      <c r="E3339" t="s">
        <v>121</v>
      </c>
      <c r="F3339" t="s">
        <v>229</v>
      </c>
      <c r="G3339" t="s">
        <v>230</v>
      </c>
      <c r="H3339" t="s">
        <v>231</v>
      </c>
      <c r="I3339" t="s">
        <v>232</v>
      </c>
      <c r="J3339" t="s">
        <v>290</v>
      </c>
      <c r="K3339" t="s">
        <v>291</v>
      </c>
      <c r="L3339" t="n">
        <v>100</v>
      </c>
      <c r="M3339" t="n">
        <v>2.04</v>
      </c>
      <c r="N3339" t="n">
        <v>19.3</v>
      </c>
      <c r="O3339" t="s">
        <v>450</v>
      </c>
      <c r="P3339" t="s">
        <v>475</v>
      </c>
      <c r="Q3339" t="s">
        <v>237</v>
      </c>
      <c r="R3339" t="s">
        <v>231</v>
      </c>
      <c r="S3339" t="s">
        <v>232</v>
      </c>
    </row>
    <row r="3340" spans="1:19">
      <c r="A3340" s="1" t="n">
        <v>41243</v>
      </c>
      <c r="B3340" t="s">
        <v>450</v>
      </c>
      <c r="C3340" t="n">
        <v>15</v>
      </c>
      <c r="D3340" t="s">
        <v>459</v>
      </c>
      <c r="E3340" t="s">
        <v>121</v>
      </c>
      <c r="F3340" t="s">
        <v>229</v>
      </c>
      <c r="G3340" t="s">
        <v>230</v>
      </c>
      <c r="H3340" t="s">
        <v>231</v>
      </c>
      <c r="I3340" t="s">
        <v>232</v>
      </c>
      <c r="J3340" t="s">
        <v>385</v>
      </c>
      <c r="K3340" t="s">
        <v>338</v>
      </c>
      <c r="L3340" t="n">
        <v>707</v>
      </c>
      <c r="M3340" t="n">
        <v>0.27</v>
      </c>
      <c r="N3340" t="n">
        <v>35.9</v>
      </c>
      <c r="O3340" t="s">
        <v>450</v>
      </c>
      <c r="P3340" t="s">
        <v>475</v>
      </c>
      <c r="Q3340" t="s">
        <v>237</v>
      </c>
      <c r="R3340" t="s">
        <v>231</v>
      </c>
      <c r="S3340" t="s">
        <v>232</v>
      </c>
    </row>
    <row r="3341" spans="1:19">
      <c r="A3341" s="1" t="n">
        <v>41274</v>
      </c>
      <c r="B3341" t="s">
        <v>376</v>
      </c>
      <c r="C3341" t="n">
        <v>17</v>
      </c>
      <c r="D3341" t="s">
        <v>459</v>
      </c>
      <c r="E3341" t="s">
        <v>121</v>
      </c>
      <c r="F3341" t="s">
        <v>229</v>
      </c>
      <c r="G3341" t="s">
        <v>230</v>
      </c>
      <c r="H3341" t="s">
        <v>231</v>
      </c>
      <c r="I3341" t="s">
        <v>232</v>
      </c>
      <c r="J3341" t="s">
        <v>354</v>
      </c>
      <c r="K3341" t="s">
        <v>348</v>
      </c>
      <c r="L3341" t="n">
        <v>310</v>
      </c>
      <c r="M3341" t="n">
        <v>0.04</v>
      </c>
      <c r="N3341" t="n">
        <v>41.7</v>
      </c>
      <c r="O3341" t="s">
        <v>376</v>
      </c>
      <c r="P3341" t="s">
        <v>231</v>
      </c>
      <c r="Q3341" t="s">
        <v>237</v>
      </c>
      <c r="R3341" t="s">
        <v>231</v>
      </c>
      <c r="S3341" t="s">
        <v>232</v>
      </c>
    </row>
    <row r="3342" spans="1:19">
      <c r="A3342" s="1" t="n">
        <v>41274</v>
      </c>
      <c r="B3342" t="s">
        <v>376</v>
      </c>
      <c r="C3342" t="n">
        <v>18</v>
      </c>
      <c r="D3342" t="s">
        <v>459</v>
      </c>
      <c r="E3342" t="s">
        <v>121</v>
      </c>
      <c r="F3342" t="s">
        <v>229</v>
      </c>
      <c r="G3342" t="s">
        <v>230</v>
      </c>
      <c r="H3342" t="s">
        <v>231</v>
      </c>
      <c r="I3342" t="s">
        <v>232</v>
      </c>
      <c r="J3342" t="s">
        <v>354</v>
      </c>
      <c r="K3342" t="s">
        <v>348</v>
      </c>
      <c r="L3342" t="n">
        <v>312</v>
      </c>
      <c r="M3342" t="n">
        <v>0.04</v>
      </c>
      <c r="N3342" t="n">
        <v>41.8</v>
      </c>
      <c r="O3342" t="s">
        <v>376</v>
      </c>
      <c r="P3342" t="s">
        <v>231</v>
      </c>
      <c r="Q3342" t="s">
        <v>237</v>
      </c>
      <c r="R3342" t="s">
        <v>231</v>
      </c>
      <c r="S3342" t="s">
        <v>232</v>
      </c>
    </row>
    <row r="3343" spans="1:19">
      <c r="A3343" s="1" t="n">
        <v>41274</v>
      </c>
      <c r="B3343" t="s">
        <v>376</v>
      </c>
      <c r="C3343" t="n">
        <v>19</v>
      </c>
      <c r="D3343" t="s">
        <v>459</v>
      </c>
      <c r="E3343" t="s">
        <v>121</v>
      </c>
      <c r="F3343" t="s">
        <v>229</v>
      </c>
      <c r="G3343" t="s">
        <v>230</v>
      </c>
      <c r="H3343" t="s">
        <v>231</v>
      </c>
      <c r="I3343" t="s">
        <v>232</v>
      </c>
      <c r="J3343" t="s">
        <v>354</v>
      </c>
      <c r="K3343" t="s">
        <v>348</v>
      </c>
      <c r="L3343" t="n">
        <v>198</v>
      </c>
      <c r="M3343" t="n">
        <v>0.06</v>
      </c>
      <c r="N3343" t="n">
        <v>37.6</v>
      </c>
      <c r="O3343" t="s">
        <v>376</v>
      </c>
      <c r="P3343" t="s">
        <v>231</v>
      </c>
      <c r="Q3343" t="s">
        <v>237</v>
      </c>
      <c r="R3343" t="s">
        <v>231</v>
      </c>
      <c r="S3343" t="s">
        <v>232</v>
      </c>
    </row>
    <row r="3344" spans="1:19">
      <c r="A3344" s="1" t="n">
        <v>41274</v>
      </c>
      <c r="B3344" t="s">
        <v>376</v>
      </c>
      <c r="C3344" t="n">
        <v>20</v>
      </c>
      <c r="D3344" t="s">
        <v>459</v>
      </c>
      <c r="E3344" t="s">
        <v>121</v>
      </c>
      <c r="F3344" t="s">
        <v>229</v>
      </c>
      <c r="G3344" t="s">
        <v>230</v>
      </c>
      <c r="H3344" t="s">
        <v>231</v>
      </c>
      <c r="I3344" t="s">
        <v>232</v>
      </c>
      <c r="J3344" t="s">
        <v>318</v>
      </c>
      <c r="K3344" t="s">
        <v>319</v>
      </c>
      <c r="L3344" t="n">
        <v>164</v>
      </c>
      <c r="M3344" t="n">
        <v>0.05</v>
      </c>
      <c r="N3344" t="n">
        <v>40.2</v>
      </c>
      <c r="O3344" t="s">
        <v>376</v>
      </c>
      <c r="P3344" t="s">
        <v>231</v>
      </c>
      <c r="Q3344" t="s">
        <v>237</v>
      </c>
      <c r="R3344" t="s">
        <v>231</v>
      </c>
      <c r="S3344" t="s">
        <v>232</v>
      </c>
    </row>
    <row r="3345" spans="1:19">
      <c r="A3345" s="1" t="n">
        <v>41274</v>
      </c>
      <c r="B3345" t="s">
        <v>376</v>
      </c>
      <c r="C3345" t="n">
        <v>21</v>
      </c>
      <c r="D3345" t="s">
        <v>459</v>
      </c>
      <c r="E3345" t="s">
        <v>121</v>
      </c>
      <c r="F3345" t="s">
        <v>229</v>
      </c>
      <c r="G3345" t="s">
        <v>230</v>
      </c>
      <c r="H3345" t="s">
        <v>231</v>
      </c>
      <c r="I3345" t="s">
        <v>232</v>
      </c>
      <c r="J3345" t="s">
        <v>318</v>
      </c>
      <c r="K3345" t="s">
        <v>319</v>
      </c>
      <c r="L3345" t="n">
        <v>299</v>
      </c>
      <c r="M3345" t="n">
        <v>0.06</v>
      </c>
      <c r="N3345" t="n">
        <v>38.3</v>
      </c>
      <c r="O3345" t="s">
        <v>376</v>
      </c>
      <c r="P3345" t="s">
        <v>231</v>
      </c>
      <c r="Q3345" t="s">
        <v>237</v>
      </c>
      <c r="R3345" t="s">
        <v>231</v>
      </c>
      <c r="S3345" t="s">
        <v>232</v>
      </c>
    </row>
    <row r="3346" spans="1:19">
      <c r="A3346" s="1" t="n">
        <v>41274</v>
      </c>
      <c r="B3346" t="s">
        <v>463</v>
      </c>
      <c r="C3346" t="n">
        <v>1</v>
      </c>
      <c r="D3346" t="s">
        <v>388</v>
      </c>
      <c r="E3346" t="s">
        <v>464</v>
      </c>
      <c r="F3346" t="s">
        <v>229</v>
      </c>
      <c r="G3346" t="s">
        <v>230</v>
      </c>
      <c r="H3346" t="s">
        <v>231</v>
      </c>
      <c r="I3346" t="s">
        <v>232</v>
      </c>
      <c r="J3346" t="s">
        <v>265</v>
      </c>
      <c r="K3346" t="s">
        <v>266</v>
      </c>
      <c r="L3346" t="n">
        <v>207</v>
      </c>
      <c r="M3346" t="n">
        <v>0</v>
      </c>
      <c r="N3346" t="n">
        <v>0</v>
      </c>
      <c r="S3346" t="s">
        <v>462</v>
      </c>
    </row>
    <row r="3347" spans="1:19">
      <c r="A3347" s="1" t="n">
        <v>41274</v>
      </c>
      <c r="B3347" t="s">
        <v>380</v>
      </c>
      <c r="C3347" t="n">
        <v>1</v>
      </c>
      <c r="D3347" t="s">
        <v>288</v>
      </c>
      <c r="E3347" t="s">
        <v>478</v>
      </c>
      <c r="F3347" t="s">
        <v>229</v>
      </c>
      <c r="G3347" t="s">
        <v>230</v>
      </c>
      <c r="H3347" t="s">
        <v>231</v>
      </c>
      <c r="I3347" t="s">
        <v>232</v>
      </c>
      <c r="J3347" t="s">
        <v>246</v>
      </c>
      <c r="K3347" t="s">
        <v>404</v>
      </c>
      <c r="L3347" t="n">
        <v>320</v>
      </c>
      <c r="M3347" t="n">
        <v>0</v>
      </c>
      <c r="N3347" t="n">
        <v>0</v>
      </c>
      <c r="S3347" t="s">
        <v>462</v>
      </c>
    </row>
    <row r="3348" spans="1:19">
      <c r="A3348" s="1" t="n">
        <v>41274</v>
      </c>
      <c r="B3348" t="s">
        <v>452</v>
      </c>
      <c r="C3348" t="n">
        <v>59</v>
      </c>
      <c r="D3348" t="s">
        <v>424</v>
      </c>
      <c r="E3348" t="s">
        <v>125</v>
      </c>
      <c r="F3348" t="s">
        <v>229</v>
      </c>
      <c r="G3348" t="s">
        <v>230</v>
      </c>
      <c r="H3348" t="s">
        <v>231</v>
      </c>
      <c r="I3348" t="s">
        <v>232</v>
      </c>
      <c r="J3348" t="s">
        <v>455</v>
      </c>
      <c r="K3348" t="s">
        <v>456</v>
      </c>
      <c r="L3348" t="n">
        <v>1</v>
      </c>
      <c r="M3348" t="n">
        <v>0</v>
      </c>
      <c r="N3348" t="n">
        <v>0</v>
      </c>
      <c r="S3348" t="s">
        <v>462</v>
      </c>
    </row>
    <row r="3349" spans="1:19">
      <c r="A3349" s="1" t="n">
        <v>41274</v>
      </c>
      <c r="B3349" t="s">
        <v>452</v>
      </c>
      <c r="C3349" t="n">
        <v>60</v>
      </c>
      <c r="D3349" t="s">
        <v>424</v>
      </c>
      <c r="E3349" t="s">
        <v>125</v>
      </c>
      <c r="F3349" t="s">
        <v>229</v>
      </c>
      <c r="G3349" t="s">
        <v>230</v>
      </c>
      <c r="H3349" t="s">
        <v>231</v>
      </c>
      <c r="I3349" t="s">
        <v>232</v>
      </c>
      <c r="J3349" t="s">
        <v>455</v>
      </c>
      <c r="K3349" t="s">
        <v>456</v>
      </c>
      <c r="L3349" t="n">
        <v>67</v>
      </c>
      <c r="M3349" t="n">
        <v>0</v>
      </c>
      <c r="N3349" t="n">
        <v>0</v>
      </c>
      <c r="S3349" t="s">
        <v>462</v>
      </c>
    </row>
    <row r="3350" spans="1:19">
      <c r="A3350" s="1" t="n">
        <v>41274</v>
      </c>
      <c r="B3350" t="s">
        <v>452</v>
      </c>
      <c r="C3350" t="n">
        <v>61</v>
      </c>
      <c r="D3350" t="s">
        <v>424</v>
      </c>
      <c r="E3350" t="s">
        <v>125</v>
      </c>
      <c r="F3350" t="s">
        <v>229</v>
      </c>
      <c r="G3350" t="s">
        <v>230</v>
      </c>
      <c r="H3350" t="s">
        <v>231</v>
      </c>
      <c r="I3350" t="s">
        <v>232</v>
      </c>
      <c r="J3350" t="s">
        <v>455</v>
      </c>
      <c r="K3350" t="s">
        <v>456</v>
      </c>
      <c r="L3350" t="n">
        <v>1</v>
      </c>
      <c r="M3350" t="n">
        <v>0</v>
      </c>
      <c r="N3350" t="n">
        <v>0</v>
      </c>
      <c r="S3350" t="s">
        <v>462</v>
      </c>
    </row>
    <row r="3351" spans="1:19">
      <c r="A3351" s="1" t="n">
        <v>41274</v>
      </c>
      <c r="B3351" t="s">
        <v>452</v>
      </c>
      <c r="C3351" t="n">
        <v>62</v>
      </c>
      <c r="D3351" t="s">
        <v>424</v>
      </c>
      <c r="E3351" t="s">
        <v>125</v>
      </c>
      <c r="F3351" t="s">
        <v>229</v>
      </c>
      <c r="G3351" t="s">
        <v>230</v>
      </c>
      <c r="H3351" t="s">
        <v>231</v>
      </c>
      <c r="I3351" t="s">
        <v>232</v>
      </c>
      <c r="J3351" t="s">
        <v>455</v>
      </c>
      <c r="K3351" t="s">
        <v>456</v>
      </c>
      <c r="L3351" t="n">
        <v>64</v>
      </c>
      <c r="M3351" t="n">
        <v>0</v>
      </c>
      <c r="N3351" t="n">
        <v>0</v>
      </c>
      <c r="S3351" t="s">
        <v>462</v>
      </c>
    </row>
    <row r="3352" spans="1:19">
      <c r="A3352" s="1" t="n">
        <v>41274</v>
      </c>
      <c r="B3352" t="s">
        <v>450</v>
      </c>
      <c r="C3352" t="n">
        <v>8</v>
      </c>
      <c r="D3352" t="s">
        <v>459</v>
      </c>
      <c r="E3352" t="s">
        <v>121</v>
      </c>
      <c r="F3352" t="s">
        <v>229</v>
      </c>
      <c r="G3352" t="s">
        <v>230</v>
      </c>
      <c r="H3352" t="s">
        <v>231</v>
      </c>
      <c r="I3352" t="s">
        <v>232</v>
      </c>
      <c r="J3352" t="s">
        <v>279</v>
      </c>
      <c r="K3352" t="s">
        <v>280</v>
      </c>
      <c r="L3352" t="n">
        <v>677</v>
      </c>
      <c r="M3352" t="n">
        <v>1.03</v>
      </c>
      <c r="N3352" t="n">
        <v>39.8</v>
      </c>
      <c r="O3352" t="s">
        <v>450</v>
      </c>
      <c r="P3352" t="s">
        <v>475</v>
      </c>
      <c r="Q3352" t="s">
        <v>237</v>
      </c>
      <c r="R3352" t="s">
        <v>231</v>
      </c>
      <c r="S3352" t="s">
        <v>232</v>
      </c>
    </row>
    <row r="3353" spans="1:19">
      <c r="A3353" s="1" t="n">
        <v>41274</v>
      </c>
      <c r="B3353" t="s">
        <v>450</v>
      </c>
      <c r="C3353" t="n">
        <v>9</v>
      </c>
      <c r="D3353" t="s">
        <v>459</v>
      </c>
      <c r="E3353" t="s">
        <v>121</v>
      </c>
      <c r="F3353" t="s">
        <v>229</v>
      </c>
      <c r="G3353" t="s">
        <v>230</v>
      </c>
      <c r="H3353" t="s">
        <v>231</v>
      </c>
      <c r="I3353" t="s">
        <v>232</v>
      </c>
      <c r="J3353" t="s">
        <v>385</v>
      </c>
      <c r="K3353" t="s">
        <v>338</v>
      </c>
      <c r="L3353" t="n">
        <v>745</v>
      </c>
      <c r="M3353" t="n">
        <v>0.49</v>
      </c>
      <c r="N3353" t="n">
        <v>35.1</v>
      </c>
      <c r="O3353" t="s">
        <v>450</v>
      </c>
      <c r="P3353" t="s">
        <v>475</v>
      </c>
      <c r="Q3353" t="s">
        <v>237</v>
      </c>
      <c r="R3353" t="s">
        <v>231</v>
      </c>
      <c r="S3353" t="s">
        <v>232</v>
      </c>
    </row>
    <row r="3354" spans="1:19">
      <c r="A3354" s="1" t="n">
        <v>41305</v>
      </c>
      <c r="B3354" t="s">
        <v>376</v>
      </c>
      <c r="C3354" t="n">
        <v>20</v>
      </c>
      <c r="D3354" t="s">
        <v>459</v>
      </c>
      <c r="E3354" t="s">
        <v>121</v>
      </c>
      <c r="F3354" t="s">
        <v>229</v>
      </c>
      <c r="G3354" t="s">
        <v>230</v>
      </c>
      <c r="H3354" t="s">
        <v>231</v>
      </c>
      <c r="I3354" t="s">
        <v>232</v>
      </c>
      <c r="J3354" t="s">
        <v>354</v>
      </c>
      <c r="K3354" t="s">
        <v>348</v>
      </c>
      <c r="L3354" t="n">
        <v>298</v>
      </c>
      <c r="M3354" t="n">
        <v>0.04</v>
      </c>
      <c r="N3354" t="n">
        <v>41.8</v>
      </c>
      <c r="O3354" t="s">
        <v>376</v>
      </c>
      <c r="P3354" t="s">
        <v>487</v>
      </c>
      <c r="Q3354" t="s">
        <v>231</v>
      </c>
      <c r="R3354" t="s">
        <v>237</v>
      </c>
      <c r="S3354" t="s">
        <v>231</v>
      </c>
    </row>
    <row r="3355" spans="1:19">
      <c r="A3355" s="1" t="n">
        <v>41305</v>
      </c>
      <c r="B3355" t="s">
        <v>376</v>
      </c>
      <c r="C3355" t="n">
        <v>21</v>
      </c>
      <c r="D3355" t="s">
        <v>459</v>
      </c>
      <c r="E3355" t="s">
        <v>121</v>
      </c>
      <c r="F3355" t="s">
        <v>229</v>
      </c>
      <c r="G3355" t="s">
        <v>230</v>
      </c>
      <c r="H3355" t="s">
        <v>231</v>
      </c>
      <c r="I3355" t="s">
        <v>232</v>
      </c>
      <c r="J3355" t="s">
        <v>297</v>
      </c>
      <c r="K3355" t="s">
        <v>298</v>
      </c>
      <c r="L3355" t="n">
        <v>388</v>
      </c>
      <c r="M3355" t="n">
        <v>0.19</v>
      </c>
      <c r="N3355" t="n">
        <v>23.6</v>
      </c>
      <c r="O3355" t="s">
        <v>376</v>
      </c>
      <c r="P3355" t="s">
        <v>487</v>
      </c>
      <c r="Q3355" t="s">
        <v>231</v>
      </c>
      <c r="R3355" t="s">
        <v>237</v>
      </c>
      <c r="S3355" t="s">
        <v>231</v>
      </c>
    </row>
    <row r="3356" spans="1:19">
      <c r="A3356" s="1" t="n">
        <v>41305</v>
      </c>
      <c r="B3356" t="s">
        <v>376</v>
      </c>
      <c r="C3356" t="n">
        <v>22</v>
      </c>
      <c r="D3356" t="s">
        <v>459</v>
      </c>
      <c r="E3356" t="s">
        <v>121</v>
      </c>
      <c r="F3356" t="s">
        <v>229</v>
      </c>
      <c r="G3356" t="s">
        <v>230</v>
      </c>
      <c r="H3356" t="s">
        <v>231</v>
      </c>
      <c r="I3356" t="s">
        <v>232</v>
      </c>
      <c r="J3356" t="s">
        <v>318</v>
      </c>
      <c r="K3356" t="s">
        <v>319</v>
      </c>
      <c r="L3356" t="n">
        <v>209</v>
      </c>
      <c r="M3356" t="n">
        <v>0.05</v>
      </c>
      <c r="N3356" t="n">
        <v>39.8</v>
      </c>
      <c r="O3356" t="s">
        <v>376</v>
      </c>
      <c r="P3356" t="s">
        <v>487</v>
      </c>
      <c r="Q3356" t="s">
        <v>231</v>
      </c>
      <c r="R3356" t="s">
        <v>237</v>
      </c>
      <c r="S3356" t="s">
        <v>231</v>
      </c>
    </row>
    <row r="3357" spans="1:19">
      <c r="A3357" s="1" t="n">
        <v>41305</v>
      </c>
      <c r="B3357" t="s">
        <v>376</v>
      </c>
      <c r="C3357" t="n">
        <v>23</v>
      </c>
      <c r="D3357" t="s">
        <v>459</v>
      </c>
      <c r="E3357" t="s">
        <v>121</v>
      </c>
      <c r="F3357" t="s">
        <v>229</v>
      </c>
      <c r="G3357" t="s">
        <v>230</v>
      </c>
      <c r="H3357" t="s">
        <v>231</v>
      </c>
      <c r="I3357" t="s">
        <v>232</v>
      </c>
      <c r="J3357" t="s">
        <v>318</v>
      </c>
      <c r="K3357" t="s">
        <v>319</v>
      </c>
      <c r="L3357" t="n">
        <v>302</v>
      </c>
      <c r="M3357" t="n">
        <v>0.08</v>
      </c>
      <c r="N3357" t="n">
        <v>34.6</v>
      </c>
      <c r="O3357" t="s">
        <v>376</v>
      </c>
      <c r="P3357" t="s">
        <v>487</v>
      </c>
      <c r="Q3357" t="s">
        <v>231</v>
      </c>
      <c r="R3357" t="s">
        <v>237</v>
      </c>
      <c r="S3357" t="s">
        <v>231</v>
      </c>
    </row>
    <row r="3358" spans="1:19">
      <c r="A3358" s="1" t="n">
        <v>41305</v>
      </c>
      <c r="B3358" t="s">
        <v>376</v>
      </c>
      <c r="C3358" t="n">
        <v>24</v>
      </c>
      <c r="D3358" t="s">
        <v>459</v>
      </c>
      <c r="E3358" t="s">
        <v>121</v>
      </c>
      <c r="F3358" t="s">
        <v>229</v>
      </c>
      <c r="G3358" t="s">
        <v>230</v>
      </c>
      <c r="H3358" t="s">
        <v>231</v>
      </c>
      <c r="I3358" t="s">
        <v>232</v>
      </c>
      <c r="J3358" t="s">
        <v>318</v>
      </c>
      <c r="K3358" t="s">
        <v>319</v>
      </c>
      <c r="L3358" t="n">
        <v>291</v>
      </c>
      <c r="M3358" t="n">
        <v>0.08</v>
      </c>
      <c r="N3358" t="n">
        <v>34.4</v>
      </c>
      <c r="O3358" t="s">
        <v>376</v>
      </c>
      <c r="P3358" t="s">
        <v>487</v>
      </c>
      <c r="Q3358" t="s">
        <v>231</v>
      </c>
      <c r="R3358" t="s">
        <v>237</v>
      </c>
      <c r="S3358" t="s">
        <v>231</v>
      </c>
    </row>
    <row r="3359" spans="1:19">
      <c r="A3359" s="1" t="n">
        <v>41305</v>
      </c>
      <c r="B3359" t="s">
        <v>376</v>
      </c>
      <c r="C3359" t="n">
        <v>25</v>
      </c>
      <c r="D3359" t="s">
        <v>459</v>
      </c>
      <c r="E3359" t="s">
        <v>121</v>
      </c>
      <c r="F3359" t="s">
        <v>229</v>
      </c>
      <c r="G3359" t="s">
        <v>230</v>
      </c>
      <c r="H3359" t="s">
        <v>231</v>
      </c>
      <c r="I3359" t="s">
        <v>232</v>
      </c>
      <c r="J3359" t="s">
        <v>233</v>
      </c>
      <c r="K3359" t="s">
        <v>234</v>
      </c>
      <c r="L3359" t="n">
        <v>172</v>
      </c>
      <c r="M3359" t="n">
        <v>0.04</v>
      </c>
      <c r="N3359" t="n">
        <v>37.1</v>
      </c>
      <c r="O3359" t="s">
        <v>376</v>
      </c>
      <c r="P3359" t="s">
        <v>487</v>
      </c>
      <c r="Q3359" t="s">
        <v>231</v>
      </c>
      <c r="R3359" t="s">
        <v>237</v>
      </c>
      <c r="S3359" t="s">
        <v>231</v>
      </c>
    </row>
    <row r="3360" spans="1:19">
      <c r="A3360" s="1" t="n">
        <v>41305</v>
      </c>
      <c r="B3360" t="s">
        <v>457</v>
      </c>
      <c r="C3360" t="n">
        <v>1</v>
      </c>
      <c r="D3360" t="s">
        <v>466</v>
      </c>
      <c r="E3360" t="s">
        <v>467</v>
      </c>
      <c r="F3360" t="s">
        <v>307</v>
      </c>
      <c r="G3360" t="s">
        <v>308</v>
      </c>
      <c r="H3360" t="s">
        <v>231</v>
      </c>
      <c r="I3360" t="s">
        <v>232</v>
      </c>
      <c r="J3360" t="s">
        <v>469</v>
      </c>
      <c r="K3360" t="s">
        <v>470</v>
      </c>
      <c r="L3360" t="n">
        <v>38</v>
      </c>
      <c r="M3360" t="n">
        <v>0</v>
      </c>
      <c r="N3360" t="n">
        <v>0</v>
      </c>
    </row>
    <row r="3361" spans="1:19">
      <c r="A3361" s="1" t="n">
        <v>41305</v>
      </c>
      <c r="B3361" t="s">
        <v>457</v>
      </c>
      <c r="C3361" t="n">
        <v>2</v>
      </c>
      <c r="D3361" t="s">
        <v>466</v>
      </c>
      <c r="E3361" t="s">
        <v>467</v>
      </c>
      <c r="F3361" t="s">
        <v>411</v>
      </c>
      <c r="G3361" t="s">
        <v>412</v>
      </c>
      <c r="H3361" t="s">
        <v>231</v>
      </c>
      <c r="I3361" t="s">
        <v>232</v>
      </c>
      <c r="J3361" t="s">
        <v>469</v>
      </c>
      <c r="K3361" t="s">
        <v>470</v>
      </c>
      <c r="L3361" t="n">
        <v>33</v>
      </c>
      <c r="M3361" t="n">
        <v>0</v>
      </c>
      <c r="N3361" t="n">
        <v>0</v>
      </c>
    </row>
    <row r="3362" spans="1:19">
      <c r="A3362" s="1" t="n">
        <v>41305</v>
      </c>
      <c r="B3362" t="s">
        <v>457</v>
      </c>
      <c r="C3362" t="n">
        <v>3</v>
      </c>
      <c r="D3362" t="s">
        <v>466</v>
      </c>
      <c r="E3362" t="s">
        <v>467</v>
      </c>
      <c r="F3362" t="s">
        <v>413</v>
      </c>
      <c r="G3362" t="s">
        <v>414</v>
      </c>
      <c r="H3362" t="s">
        <v>231</v>
      </c>
      <c r="I3362" t="s">
        <v>232</v>
      </c>
      <c r="J3362" t="s">
        <v>469</v>
      </c>
      <c r="K3362" t="s">
        <v>470</v>
      </c>
      <c r="L3362" t="n">
        <v>22</v>
      </c>
      <c r="M3362" t="n">
        <v>0</v>
      </c>
      <c r="N3362" t="n">
        <v>0</v>
      </c>
    </row>
    <row r="3363" spans="1:19">
      <c r="A3363" s="1" t="n">
        <v>41305</v>
      </c>
      <c r="B3363" t="s">
        <v>457</v>
      </c>
      <c r="C3363" t="n">
        <v>4</v>
      </c>
      <c r="D3363" t="s">
        <v>466</v>
      </c>
      <c r="E3363" t="s">
        <v>467</v>
      </c>
      <c r="F3363" t="s">
        <v>413</v>
      </c>
      <c r="G3363" t="s">
        <v>414</v>
      </c>
      <c r="H3363" t="s">
        <v>231</v>
      </c>
      <c r="I3363" t="s">
        <v>232</v>
      </c>
      <c r="J3363" t="s">
        <v>469</v>
      </c>
      <c r="K3363" t="s">
        <v>470</v>
      </c>
      <c r="L3363" t="n">
        <v>2</v>
      </c>
      <c r="M3363" t="n">
        <v>0</v>
      </c>
      <c r="N3363" t="n">
        <v>0</v>
      </c>
    </row>
    <row r="3364" spans="1:19">
      <c r="A3364" s="1" t="n">
        <v>41305</v>
      </c>
      <c r="B3364" t="s">
        <v>380</v>
      </c>
      <c r="C3364" t="n">
        <v>1</v>
      </c>
      <c r="D3364" t="s">
        <v>288</v>
      </c>
      <c r="E3364" t="s">
        <v>478</v>
      </c>
      <c r="F3364" t="s">
        <v>229</v>
      </c>
      <c r="G3364" t="s">
        <v>230</v>
      </c>
      <c r="H3364" t="s">
        <v>231</v>
      </c>
      <c r="I3364" t="s">
        <v>232</v>
      </c>
      <c r="J3364" t="s">
        <v>246</v>
      </c>
      <c r="K3364" t="s">
        <v>404</v>
      </c>
      <c r="L3364" t="n">
        <v>314</v>
      </c>
      <c r="M3364" t="n">
        <v>0</v>
      </c>
      <c r="N3364" t="n">
        <v>0</v>
      </c>
    </row>
    <row r="3365" spans="1:19">
      <c r="A3365" s="1" t="n">
        <v>41305</v>
      </c>
      <c r="B3365" t="s">
        <v>450</v>
      </c>
      <c r="C3365" t="n">
        <v>8</v>
      </c>
      <c r="D3365" t="s">
        <v>459</v>
      </c>
      <c r="E3365" t="s">
        <v>121</v>
      </c>
      <c r="F3365" t="s">
        <v>229</v>
      </c>
      <c r="G3365" t="s">
        <v>230</v>
      </c>
      <c r="H3365" t="s">
        <v>231</v>
      </c>
      <c r="I3365" t="s">
        <v>232</v>
      </c>
      <c r="J3365" t="s">
        <v>279</v>
      </c>
      <c r="K3365" t="s">
        <v>280</v>
      </c>
      <c r="L3365" t="n">
        <v>690</v>
      </c>
      <c r="M3365" t="n">
        <v>1.02</v>
      </c>
      <c r="N3365" t="n">
        <v>40</v>
      </c>
      <c r="O3365" t="s">
        <v>450</v>
      </c>
      <c r="P3365" t="s">
        <v>488</v>
      </c>
      <c r="Q3365" t="s">
        <v>475</v>
      </c>
      <c r="R3365" t="s">
        <v>237</v>
      </c>
      <c r="S3365" t="s">
        <v>231</v>
      </c>
    </row>
    <row r="3366" spans="1:19">
      <c r="A3366" s="1" t="n">
        <v>41305</v>
      </c>
      <c r="B3366" t="s">
        <v>450</v>
      </c>
      <c r="C3366" t="n">
        <v>9</v>
      </c>
      <c r="D3366" t="s">
        <v>459</v>
      </c>
      <c r="E3366" t="s">
        <v>121</v>
      </c>
      <c r="F3366" t="s">
        <v>229</v>
      </c>
      <c r="G3366" t="s">
        <v>230</v>
      </c>
      <c r="H3366" t="s">
        <v>231</v>
      </c>
      <c r="I3366" t="s">
        <v>232</v>
      </c>
      <c r="J3366" t="s">
        <v>233</v>
      </c>
      <c r="K3366" t="s">
        <v>234</v>
      </c>
      <c r="L3366" t="n">
        <v>688</v>
      </c>
      <c r="M3366" t="n">
        <v>0.23</v>
      </c>
      <c r="N3366" t="n">
        <v>19.5</v>
      </c>
      <c r="O3366" t="s">
        <v>450</v>
      </c>
      <c r="P3366" t="s">
        <v>488</v>
      </c>
      <c r="Q3366" t="s">
        <v>475</v>
      </c>
      <c r="R3366" t="s">
        <v>237</v>
      </c>
      <c r="S3366" t="s">
        <v>231</v>
      </c>
    </row>
    <row r="3367" spans="1:19">
      <c r="A3367" s="1" t="n">
        <v>41305</v>
      </c>
      <c r="B3367" t="s">
        <v>450</v>
      </c>
      <c r="C3367" t="n">
        <v>18</v>
      </c>
      <c r="D3367" t="s">
        <v>459</v>
      </c>
      <c r="E3367" t="s">
        <v>121</v>
      </c>
      <c r="F3367" t="s">
        <v>229</v>
      </c>
      <c r="G3367" t="s">
        <v>230</v>
      </c>
      <c r="H3367" t="s">
        <v>231</v>
      </c>
      <c r="I3367" t="s">
        <v>232</v>
      </c>
      <c r="J3367" t="s">
        <v>473</v>
      </c>
      <c r="K3367" t="s">
        <v>474</v>
      </c>
      <c r="L3367" t="n">
        <v>959</v>
      </c>
      <c r="M3367" t="n">
        <v>0.12</v>
      </c>
      <c r="N3367" t="n">
        <v>44.1</v>
      </c>
      <c r="O3367" t="s">
        <v>450</v>
      </c>
      <c r="P3367" t="s">
        <v>488</v>
      </c>
      <c r="Q3367" t="s">
        <v>475</v>
      </c>
      <c r="R3367" t="s">
        <v>237</v>
      </c>
      <c r="S3367" t="s">
        <v>231</v>
      </c>
    </row>
    <row r="3368" spans="1:19">
      <c r="A3368" s="1" t="n">
        <v>41333</v>
      </c>
      <c r="B3368" t="s">
        <v>376</v>
      </c>
      <c r="C3368" t="n">
        <v>13</v>
      </c>
      <c r="D3368" t="s">
        <v>459</v>
      </c>
      <c r="E3368" t="s">
        <v>121</v>
      </c>
      <c r="F3368" t="s">
        <v>229</v>
      </c>
      <c r="G3368" t="s">
        <v>230</v>
      </c>
      <c r="H3368" t="s">
        <v>231</v>
      </c>
      <c r="I3368" t="s">
        <v>232</v>
      </c>
      <c r="J3368" t="s">
        <v>354</v>
      </c>
      <c r="K3368" t="s">
        <v>348</v>
      </c>
      <c r="L3368" t="n">
        <v>285</v>
      </c>
      <c r="M3368" t="n">
        <v>0.04</v>
      </c>
      <c r="N3368" t="n">
        <v>41.8</v>
      </c>
      <c r="O3368" t="s">
        <v>376</v>
      </c>
      <c r="P3368" t="s">
        <v>487</v>
      </c>
      <c r="Q3368" t="s">
        <v>231</v>
      </c>
      <c r="R3368" t="s">
        <v>237</v>
      </c>
      <c r="S3368" t="s">
        <v>231</v>
      </c>
    </row>
    <row r="3369" spans="1:19">
      <c r="A3369" s="1" t="n">
        <v>41333</v>
      </c>
      <c r="B3369" t="s">
        <v>376</v>
      </c>
      <c r="C3369" t="n">
        <v>14</v>
      </c>
      <c r="D3369" t="s">
        <v>459</v>
      </c>
      <c r="E3369" t="s">
        <v>121</v>
      </c>
      <c r="F3369" t="s">
        <v>229</v>
      </c>
      <c r="G3369" t="s">
        <v>230</v>
      </c>
      <c r="H3369" t="s">
        <v>231</v>
      </c>
      <c r="I3369" t="s">
        <v>232</v>
      </c>
      <c r="J3369" t="s">
        <v>233</v>
      </c>
      <c r="K3369" t="s">
        <v>234</v>
      </c>
      <c r="L3369" t="n">
        <v>350</v>
      </c>
      <c r="M3369" t="n">
        <v>0.1</v>
      </c>
      <c r="N3369" t="n">
        <v>33.9</v>
      </c>
      <c r="O3369" t="s">
        <v>376</v>
      </c>
      <c r="P3369" t="s">
        <v>487</v>
      </c>
      <c r="Q3369" t="s">
        <v>231</v>
      </c>
      <c r="R3369" t="s">
        <v>237</v>
      </c>
      <c r="S3369" t="s">
        <v>231</v>
      </c>
    </row>
    <row r="3370" spans="1:19">
      <c r="A3370" s="1" t="n">
        <v>41333</v>
      </c>
      <c r="B3370" t="s">
        <v>376</v>
      </c>
      <c r="C3370" t="n">
        <v>15</v>
      </c>
      <c r="D3370" t="s">
        <v>459</v>
      </c>
      <c r="E3370" t="s">
        <v>121</v>
      </c>
      <c r="F3370" t="s">
        <v>229</v>
      </c>
      <c r="G3370" t="s">
        <v>230</v>
      </c>
      <c r="H3370" t="s">
        <v>231</v>
      </c>
      <c r="I3370" t="s">
        <v>232</v>
      </c>
      <c r="J3370" t="s">
        <v>233</v>
      </c>
      <c r="K3370" t="s">
        <v>234</v>
      </c>
      <c r="L3370" t="n">
        <v>150</v>
      </c>
      <c r="M3370" t="n">
        <v>0.09</v>
      </c>
      <c r="N3370" t="n">
        <v>33.9</v>
      </c>
      <c r="O3370" t="s">
        <v>376</v>
      </c>
      <c r="P3370" t="s">
        <v>487</v>
      </c>
      <c r="Q3370" t="s">
        <v>231</v>
      </c>
      <c r="R3370" t="s">
        <v>237</v>
      </c>
      <c r="S3370" t="s">
        <v>231</v>
      </c>
    </row>
    <row r="3371" spans="1:19">
      <c r="A3371" s="1" t="n">
        <v>41333</v>
      </c>
      <c r="B3371" t="s">
        <v>376</v>
      </c>
      <c r="C3371" t="n">
        <v>16</v>
      </c>
      <c r="D3371" t="s">
        <v>459</v>
      </c>
      <c r="E3371" t="s">
        <v>121</v>
      </c>
      <c r="F3371" t="s">
        <v>229</v>
      </c>
      <c r="G3371" t="s">
        <v>230</v>
      </c>
      <c r="H3371" t="s">
        <v>231</v>
      </c>
      <c r="I3371" t="s">
        <v>232</v>
      </c>
      <c r="J3371" t="s">
        <v>318</v>
      </c>
      <c r="K3371" t="s">
        <v>319</v>
      </c>
      <c r="L3371" t="n">
        <v>221</v>
      </c>
      <c r="M3371" t="n">
        <v>0.06</v>
      </c>
      <c r="N3371" t="n">
        <v>39.7</v>
      </c>
      <c r="O3371" t="s">
        <v>376</v>
      </c>
      <c r="P3371" t="s">
        <v>487</v>
      </c>
      <c r="Q3371" t="s">
        <v>231</v>
      </c>
      <c r="R3371" t="s">
        <v>237</v>
      </c>
      <c r="S3371" t="s">
        <v>231</v>
      </c>
    </row>
    <row r="3372" spans="1:19">
      <c r="A3372" s="1" t="n">
        <v>41333</v>
      </c>
      <c r="B3372" t="s">
        <v>376</v>
      </c>
      <c r="C3372" t="n">
        <v>17</v>
      </c>
      <c r="D3372" t="s">
        <v>459</v>
      </c>
      <c r="E3372" t="s">
        <v>121</v>
      </c>
      <c r="F3372" t="s">
        <v>229</v>
      </c>
      <c r="G3372" t="s">
        <v>230</v>
      </c>
      <c r="H3372" t="s">
        <v>231</v>
      </c>
      <c r="I3372" t="s">
        <v>232</v>
      </c>
      <c r="J3372" t="s">
        <v>354</v>
      </c>
      <c r="K3372" t="s">
        <v>348</v>
      </c>
      <c r="L3372" t="n">
        <v>265</v>
      </c>
      <c r="M3372" t="n">
        <v>0.05</v>
      </c>
      <c r="N3372" t="n">
        <v>42</v>
      </c>
      <c r="O3372" t="s">
        <v>376</v>
      </c>
      <c r="P3372" t="s">
        <v>487</v>
      </c>
      <c r="Q3372" t="s">
        <v>231</v>
      </c>
      <c r="R3372" t="s">
        <v>237</v>
      </c>
      <c r="S3372" t="s">
        <v>231</v>
      </c>
    </row>
    <row r="3373" spans="1:19">
      <c r="A3373" s="1" t="n">
        <v>41333</v>
      </c>
      <c r="B3373" t="s">
        <v>463</v>
      </c>
      <c r="C3373" t="n">
        <v>1</v>
      </c>
      <c r="D3373" t="s">
        <v>388</v>
      </c>
      <c r="E3373" t="s">
        <v>464</v>
      </c>
      <c r="F3373" t="s">
        <v>229</v>
      </c>
      <c r="G3373" t="s">
        <v>230</v>
      </c>
      <c r="H3373" t="s">
        <v>231</v>
      </c>
      <c r="I3373" t="s">
        <v>232</v>
      </c>
      <c r="J3373" t="s">
        <v>265</v>
      </c>
      <c r="K3373" t="s">
        <v>266</v>
      </c>
      <c r="L3373" t="n">
        <v>32</v>
      </c>
      <c r="M3373" t="n">
        <v>0</v>
      </c>
      <c r="N3373" t="n">
        <v>0</v>
      </c>
    </row>
    <row r="3374" spans="1:19">
      <c r="A3374" s="1" t="n">
        <v>41333</v>
      </c>
      <c r="B3374" t="s">
        <v>380</v>
      </c>
      <c r="C3374" t="n">
        <v>1</v>
      </c>
      <c r="D3374" t="s">
        <v>288</v>
      </c>
      <c r="E3374" t="s">
        <v>478</v>
      </c>
      <c r="F3374" t="s">
        <v>229</v>
      </c>
      <c r="G3374" t="s">
        <v>230</v>
      </c>
      <c r="H3374" t="s">
        <v>231</v>
      </c>
      <c r="I3374" t="s">
        <v>232</v>
      </c>
      <c r="J3374" t="s">
        <v>246</v>
      </c>
      <c r="K3374" t="s">
        <v>404</v>
      </c>
      <c r="L3374" t="n">
        <v>315</v>
      </c>
      <c r="M3374" t="n">
        <v>0</v>
      </c>
      <c r="N3374" t="n">
        <v>0</v>
      </c>
    </row>
    <row r="3375" spans="1:19">
      <c r="A3375" s="1" t="n">
        <v>41333</v>
      </c>
      <c r="B3375" t="s">
        <v>450</v>
      </c>
      <c r="C3375" t="n">
        <v>8</v>
      </c>
      <c r="D3375" t="s">
        <v>459</v>
      </c>
      <c r="E3375" t="s">
        <v>121</v>
      </c>
      <c r="F3375" t="s">
        <v>229</v>
      </c>
      <c r="G3375" t="s">
        <v>230</v>
      </c>
      <c r="H3375" t="s">
        <v>231</v>
      </c>
      <c r="I3375" t="s">
        <v>232</v>
      </c>
      <c r="J3375" t="s">
        <v>279</v>
      </c>
      <c r="K3375" t="s">
        <v>280</v>
      </c>
      <c r="L3375" t="n">
        <v>693</v>
      </c>
      <c r="M3375" t="n">
        <v>1.02</v>
      </c>
      <c r="N3375" t="n">
        <v>39.9</v>
      </c>
      <c r="O3375" t="s">
        <v>450</v>
      </c>
      <c r="P3375" t="s">
        <v>488</v>
      </c>
      <c r="Q3375" t="s">
        <v>475</v>
      </c>
      <c r="R3375" t="s">
        <v>237</v>
      </c>
      <c r="S3375" t="s">
        <v>231</v>
      </c>
    </row>
    <row r="3376" spans="1:19">
      <c r="A3376" s="1" t="n">
        <v>41333</v>
      </c>
      <c r="B3376" t="s">
        <v>450</v>
      </c>
      <c r="C3376" t="n">
        <v>9</v>
      </c>
      <c r="D3376" t="s">
        <v>459</v>
      </c>
      <c r="E3376" t="s">
        <v>121</v>
      </c>
      <c r="F3376" t="s">
        <v>229</v>
      </c>
      <c r="G3376" t="s">
        <v>230</v>
      </c>
      <c r="H3376" t="s">
        <v>231</v>
      </c>
      <c r="I3376" t="s">
        <v>232</v>
      </c>
      <c r="J3376" t="s">
        <v>297</v>
      </c>
      <c r="K3376" t="s">
        <v>298</v>
      </c>
      <c r="L3376" t="n">
        <v>1001</v>
      </c>
      <c r="M3376" t="n">
        <v>0.19</v>
      </c>
      <c r="N3376" t="n">
        <v>24.3</v>
      </c>
      <c r="O3376" t="s">
        <v>450</v>
      </c>
      <c r="P3376" t="s">
        <v>488</v>
      </c>
      <c r="Q3376" t="s">
        <v>475</v>
      </c>
      <c r="R3376" t="s">
        <v>237</v>
      </c>
      <c r="S3376" t="s">
        <v>231</v>
      </c>
    </row>
    <row r="3377" spans="1:19">
      <c r="A3377" s="1" t="n">
        <v>41333</v>
      </c>
      <c r="B3377" t="s">
        <v>450</v>
      </c>
      <c r="C3377" t="n">
        <v>10</v>
      </c>
      <c r="D3377" t="s">
        <v>459</v>
      </c>
      <c r="E3377" t="s">
        <v>121</v>
      </c>
      <c r="F3377" t="s">
        <v>229</v>
      </c>
      <c r="G3377" t="s">
        <v>230</v>
      </c>
      <c r="H3377" t="s">
        <v>231</v>
      </c>
      <c r="I3377" t="s">
        <v>232</v>
      </c>
      <c r="J3377" t="s">
        <v>369</v>
      </c>
      <c r="K3377" t="s">
        <v>344</v>
      </c>
      <c r="L3377" t="n">
        <v>453</v>
      </c>
      <c r="M3377" t="n">
        <v>0.43</v>
      </c>
      <c r="N3377" t="n">
        <v>30.8</v>
      </c>
      <c r="O3377" t="s">
        <v>450</v>
      </c>
      <c r="P3377" t="s">
        <v>488</v>
      </c>
      <c r="Q3377" t="s">
        <v>475</v>
      </c>
      <c r="R3377" t="s">
        <v>237</v>
      </c>
      <c r="S3377" t="s">
        <v>231</v>
      </c>
    </row>
    <row r="3378" spans="1:19">
      <c r="A3378" s="1" t="n">
        <v>41333</v>
      </c>
      <c r="B3378" t="s">
        <v>450</v>
      </c>
      <c r="C3378" t="n">
        <v>15</v>
      </c>
      <c r="D3378" t="s">
        <v>459</v>
      </c>
      <c r="E3378" t="s">
        <v>121</v>
      </c>
      <c r="F3378" t="s">
        <v>229</v>
      </c>
      <c r="G3378" t="s">
        <v>230</v>
      </c>
      <c r="H3378" t="s">
        <v>231</v>
      </c>
      <c r="I3378" t="s">
        <v>232</v>
      </c>
      <c r="J3378" t="s">
        <v>385</v>
      </c>
      <c r="K3378" t="s">
        <v>338</v>
      </c>
      <c r="L3378" t="n">
        <v>713</v>
      </c>
      <c r="M3378" t="n">
        <v>0.23</v>
      </c>
      <c r="N3378" t="n">
        <v>38.2</v>
      </c>
      <c r="O3378" t="s">
        <v>450</v>
      </c>
      <c r="P3378" t="s">
        <v>488</v>
      </c>
      <c r="Q3378" t="s">
        <v>475</v>
      </c>
      <c r="R3378" t="s">
        <v>237</v>
      </c>
      <c r="S3378" t="s">
        <v>231</v>
      </c>
    </row>
    <row r="3379" spans="1:19">
      <c r="A3379" s="1" t="n">
        <v>41364</v>
      </c>
      <c r="B3379" t="s">
        <v>376</v>
      </c>
      <c r="C3379" t="n">
        <v>21</v>
      </c>
      <c r="D3379" t="s">
        <v>459</v>
      </c>
      <c r="E3379" t="s">
        <v>121</v>
      </c>
      <c r="F3379" t="s">
        <v>229</v>
      </c>
      <c r="G3379" t="s">
        <v>230</v>
      </c>
      <c r="H3379" t="s">
        <v>231</v>
      </c>
      <c r="I3379" t="s">
        <v>232</v>
      </c>
      <c r="J3379" t="s">
        <v>354</v>
      </c>
      <c r="K3379" t="s">
        <v>348</v>
      </c>
      <c r="L3379" t="n">
        <v>287</v>
      </c>
      <c r="M3379" t="n">
        <v>0.04</v>
      </c>
      <c r="N3379" t="n">
        <v>42.2</v>
      </c>
      <c r="O3379" t="s">
        <v>376</v>
      </c>
      <c r="P3379" t="s">
        <v>487</v>
      </c>
      <c r="Q3379" t="s">
        <v>231</v>
      </c>
      <c r="R3379" t="s">
        <v>237</v>
      </c>
      <c r="S3379" t="s">
        <v>231</v>
      </c>
    </row>
    <row r="3380" spans="1:19">
      <c r="A3380" s="1" t="n">
        <v>41364</v>
      </c>
      <c r="B3380" t="s">
        <v>376</v>
      </c>
      <c r="C3380" t="n">
        <v>22</v>
      </c>
      <c r="D3380" t="s">
        <v>459</v>
      </c>
      <c r="E3380" t="s">
        <v>121</v>
      </c>
      <c r="F3380" t="s">
        <v>229</v>
      </c>
      <c r="G3380" t="s">
        <v>230</v>
      </c>
      <c r="H3380" t="s">
        <v>231</v>
      </c>
      <c r="I3380" t="s">
        <v>232</v>
      </c>
      <c r="J3380" t="s">
        <v>318</v>
      </c>
      <c r="K3380" t="s">
        <v>319</v>
      </c>
      <c r="L3380" t="n">
        <v>211</v>
      </c>
      <c r="M3380" t="n">
        <v>0.06</v>
      </c>
      <c r="N3380" t="n">
        <v>40.1</v>
      </c>
      <c r="O3380" t="s">
        <v>376</v>
      </c>
      <c r="P3380" t="s">
        <v>487</v>
      </c>
      <c r="Q3380" t="s">
        <v>231</v>
      </c>
      <c r="R3380" t="s">
        <v>237</v>
      </c>
      <c r="S3380" t="s">
        <v>231</v>
      </c>
    </row>
    <row r="3381" spans="1:19">
      <c r="A3381" s="1" t="n">
        <v>41364</v>
      </c>
      <c r="B3381" t="s">
        <v>376</v>
      </c>
      <c r="C3381" t="n">
        <v>35</v>
      </c>
      <c r="D3381" t="s">
        <v>459</v>
      </c>
      <c r="E3381" t="s">
        <v>121</v>
      </c>
      <c r="F3381" t="s">
        <v>229</v>
      </c>
      <c r="G3381" t="s">
        <v>230</v>
      </c>
      <c r="H3381" t="s">
        <v>231</v>
      </c>
      <c r="I3381" t="s">
        <v>232</v>
      </c>
      <c r="J3381" t="s">
        <v>318</v>
      </c>
      <c r="K3381" t="s">
        <v>319</v>
      </c>
      <c r="L3381" t="n">
        <v>197</v>
      </c>
      <c r="M3381" t="n">
        <v>0.04</v>
      </c>
      <c r="N3381" t="n">
        <v>39.9</v>
      </c>
      <c r="O3381" t="s">
        <v>376</v>
      </c>
      <c r="P3381" t="s">
        <v>487</v>
      </c>
      <c r="Q3381" t="s">
        <v>231</v>
      </c>
      <c r="R3381" t="s">
        <v>237</v>
      </c>
      <c r="S3381" t="s">
        <v>231</v>
      </c>
    </row>
    <row r="3382" spans="1:19">
      <c r="A3382" s="1" t="n">
        <v>41364</v>
      </c>
      <c r="B3382" t="s">
        <v>376</v>
      </c>
      <c r="C3382" t="n">
        <v>36</v>
      </c>
      <c r="D3382" t="s">
        <v>459</v>
      </c>
      <c r="E3382" t="s">
        <v>121</v>
      </c>
      <c r="F3382" t="s">
        <v>229</v>
      </c>
      <c r="G3382" t="s">
        <v>230</v>
      </c>
      <c r="H3382" t="s">
        <v>231</v>
      </c>
      <c r="I3382" t="s">
        <v>232</v>
      </c>
      <c r="J3382" t="s">
        <v>354</v>
      </c>
      <c r="K3382" t="s">
        <v>348</v>
      </c>
      <c r="L3382" t="n">
        <v>197</v>
      </c>
      <c r="M3382" t="n">
        <v>0.04</v>
      </c>
      <c r="N3382" t="n">
        <v>42.2</v>
      </c>
      <c r="O3382" t="s">
        <v>376</v>
      </c>
      <c r="P3382" t="s">
        <v>487</v>
      </c>
      <c r="Q3382" t="s">
        <v>231</v>
      </c>
      <c r="R3382" t="s">
        <v>237</v>
      </c>
      <c r="S3382" t="s">
        <v>231</v>
      </c>
    </row>
    <row r="3383" spans="1:19">
      <c r="A3383" s="1" t="n">
        <v>41364</v>
      </c>
      <c r="B3383" t="s">
        <v>376</v>
      </c>
      <c r="C3383" t="n">
        <v>37</v>
      </c>
      <c r="D3383" t="s">
        <v>459</v>
      </c>
      <c r="E3383" t="s">
        <v>121</v>
      </c>
      <c r="F3383" t="s">
        <v>229</v>
      </c>
      <c r="G3383" t="s">
        <v>230</v>
      </c>
      <c r="H3383" t="s">
        <v>231</v>
      </c>
      <c r="I3383" t="s">
        <v>232</v>
      </c>
      <c r="J3383" t="s">
        <v>233</v>
      </c>
      <c r="K3383" t="s">
        <v>234</v>
      </c>
      <c r="L3383" t="n">
        <v>161</v>
      </c>
      <c r="M3383" t="n">
        <v>0.09</v>
      </c>
      <c r="N3383" t="n">
        <v>33.5</v>
      </c>
      <c r="O3383" t="s">
        <v>376</v>
      </c>
      <c r="P3383" t="s">
        <v>487</v>
      </c>
      <c r="Q3383" t="s">
        <v>231</v>
      </c>
      <c r="R3383" t="s">
        <v>237</v>
      </c>
      <c r="S3383" t="s">
        <v>231</v>
      </c>
    </row>
    <row r="3384" spans="1:19">
      <c r="A3384" s="1" t="n">
        <v>41364</v>
      </c>
      <c r="B3384" t="s">
        <v>376</v>
      </c>
      <c r="C3384" t="n">
        <v>38</v>
      </c>
      <c r="D3384" t="s">
        <v>459</v>
      </c>
      <c r="E3384" t="s">
        <v>121</v>
      </c>
      <c r="F3384" t="s">
        <v>229</v>
      </c>
      <c r="G3384" t="s">
        <v>230</v>
      </c>
      <c r="H3384" t="s">
        <v>231</v>
      </c>
      <c r="I3384" t="s">
        <v>232</v>
      </c>
      <c r="J3384" t="s">
        <v>233</v>
      </c>
      <c r="K3384" t="s">
        <v>234</v>
      </c>
      <c r="L3384" t="n">
        <v>129</v>
      </c>
      <c r="M3384" t="n">
        <v>0.04</v>
      </c>
      <c r="N3384" t="n">
        <v>37.3</v>
      </c>
      <c r="O3384" t="s">
        <v>376</v>
      </c>
      <c r="P3384" t="s">
        <v>487</v>
      </c>
      <c r="Q3384" t="s">
        <v>231</v>
      </c>
      <c r="R3384" t="s">
        <v>237</v>
      </c>
      <c r="S3384" t="s">
        <v>231</v>
      </c>
    </row>
    <row r="3385" spans="1:19">
      <c r="A3385" s="1" t="n">
        <v>41364</v>
      </c>
      <c r="B3385" t="s">
        <v>376</v>
      </c>
      <c r="C3385" t="n">
        <v>43</v>
      </c>
      <c r="D3385" t="s">
        <v>459</v>
      </c>
      <c r="E3385" t="s">
        <v>121</v>
      </c>
      <c r="F3385" t="s">
        <v>229</v>
      </c>
      <c r="G3385" t="s">
        <v>230</v>
      </c>
      <c r="H3385" t="s">
        <v>231</v>
      </c>
      <c r="I3385" t="s">
        <v>232</v>
      </c>
      <c r="J3385" t="s">
        <v>267</v>
      </c>
      <c r="K3385" t="s">
        <v>268</v>
      </c>
      <c r="L3385" t="n">
        <v>241</v>
      </c>
      <c r="M3385" t="n">
        <v>0.26</v>
      </c>
      <c r="N3385" t="n">
        <v>16.5</v>
      </c>
      <c r="O3385" t="s">
        <v>376</v>
      </c>
      <c r="P3385" t="s">
        <v>487</v>
      </c>
      <c r="Q3385" t="s">
        <v>231</v>
      </c>
      <c r="R3385" t="s">
        <v>237</v>
      </c>
      <c r="S3385" t="s">
        <v>231</v>
      </c>
    </row>
    <row r="3386" spans="1:19">
      <c r="A3386" s="1" t="n">
        <v>41364</v>
      </c>
      <c r="B3386" t="s">
        <v>457</v>
      </c>
      <c r="C3386" t="n">
        <v>1</v>
      </c>
      <c r="D3386" t="s">
        <v>466</v>
      </c>
      <c r="E3386" t="s">
        <v>467</v>
      </c>
      <c r="F3386" t="s">
        <v>307</v>
      </c>
      <c r="G3386" t="s">
        <v>308</v>
      </c>
      <c r="H3386" t="s">
        <v>231</v>
      </c>
      <c r="I3386" t="s">
        <v>232</v>
      </c>
      <c r="J3386" t="s">
        <v>469</v>
      </c>
      <c r="K3386" t="s">
        <v>470</v>
      </c>
      <c r="L3386" t="n">
        <v>21</v>
      </c>
      <c r="M3386" t="n">
        <v>0</v>
      </c>
      <c r="N3386" t="n">
        <v>0</v>
      </c>
    </row>
    <row r="3387" spans="1:19">
      <c r="A3387" s="1" t="n">
        <v>41364</v>
      </c>
      <c r="B3387" t="s">
        <v>457</v>
      </c>
      <c r="C3387" t="n">
        <v>2</v>
      </c>
      <c r="D3387" t="s">
        <v>466</v>
      </c>
      <c r="E3387" t="s">
        <v>467</v>
      </c>
      <c r="F3387" t="s">
        <v>411</v>
      </c>
      <c r="G3387" t="s">
        <v>412</v>
      </c>
      <c r="H3387" t="s">
        <v>231</v>
      </c>
      <c r="I3387" t="s">
        <v>232</v>
      </c>
      <c r="J3387" t="s">
        <v>469</v>
      </c>
      <c r="K3387" t="s">
        <v>470</v>
      </c>
      <c r="L3387" t="n">
        <v>19</v>
      </c>
      <c r="M3387" t="n">
        <v>0</v>
      </c>
      <c r="N3387" t="n">
        <v>0</v>
      </c>
    </row>
    <row r="3388" spans="1:19">
      <c r="A3388" s="1" t="n">
        <v>41364</v>
      </c>
      <c r="B3388" t="s">
        <v>457</v>
      </c>
      <c r="C3388" t="n">
        <v>3</v>
      </c>
      <c r="D3388" t="s">
        <v>466</v>
      </c>
      <c r="E3388" t="s">
        <v>467</v>
      </c>
      <c r="F3388" t="s">
        <v>413</v>
      </c>
      <c r="G3388" t="s">
        <v>414</v>
      </c>
      <c r="H3388" t="s">
        <v>231</v>
      </c>
      <c r="I3388" t="s">
        <v>232</v>
      </c>
      <c r="J3388" t="s">
        <v>469</v>
      </c>
      <c r="K3388" t="s">
        <v>470</v>
      </c>
      <c r="L3388" t="n">
        <v>13</v>
      </c>
      <c r="M3388" t="n">
        <v>0</v>
      </c>
      <c r="N3388" t="n">
        <v>0</v>
      </c>
    </row>
    <row r="3389" spans="1:19">
      <c r="A3389" s="1" t="n">
        <v>41364</v>
      </c>
      <c r="B3389" t="s">
        <v>457</v>
      </c>
      <c r="C3389" t="n">
        <v>4</v>
      </c>
      <c r="D3389" t="s">
        <v>466</v>
      </c>
      <c r="E3389" t="s">
        <v>467</v>
      </c>
      <c r="F3389" t="s">
        <v>229</v>
      </c>
      <c r="G3389" t="s">
        <v>230</v>
      </c>
      <c r="H3389" t="s">
        <v>231</v>
      </c>
      <c r="I3389" t="s">
        <v>232</v>
      </c>
      <c r="J3389" t="s">
        <v>469</v>
      </c>
      <c r="K3389" t="s">
        <v>470</v>
      </c>
      <c r="L3389" t="n">
        <v>11</v>
      </c>
      <c r="M3389" t="n">
        <v>0</v>
      </c>
      <c r="N3389" t="n">
        <v>0</v>
      </c>
    </row>
    <row r="3390" spans="1:19">
      <c r="A3390" s="1" t="n">
        <v>41364</v>
      </c>
      <c r="B3390" t="s">
        <v>380</v>
      </c>
      <c r="C3390" t="n">
        <v>1</v>
      </c>
      <c r="D3390" t="s">
        <v>288</v>
      </c>
      <c r="E3390" t="s">
        <v>478</v>
      </c>
      <c r="F3390" t="s">
        <v>229</v>
      </c>
      <c r="G3390" t="s">
        <v>230</v>
      </c>
      <c r="H3390" t="s">
        <v>231</v>
      </c>
      <c r="I3390" t="s">
        <v>232</v>
      </c>
      <c r="J3390" t="s">
        <v>246</v>
      </c>
      <c r="K3390" t="s">
        <v>404</v>
      </c>
      <c r="L3390" t="n">
        <v>300</v>
      </c>
      <c r="M3390" t="n">
        <v>0</v>
      </c>
      <c r="N3390" t="n">
        <v>0</v>
      </c>
    </row>
    <row r="3391" spans="1:19">
      <c r="A3391" s="1" t="n">
        <v>41364</v>
      </c>
      <c r="B3391" t="s">
        <v>450</v>
      </c>
      <c r="C3391" t="n">
        <v>8</v>
      </c>
      <c r="D3391" t="s">
        <v>459</v>
      </c>
      <c r="E3391" t="s">
        <v>121</v>
      </c>
      <c r="F3391" t="s">
        <v>229</v>
      </c>
      <c r="G3391" t="s">
        <v>230</v>
      </c>
      <c r="H3391" t="s">
        <v>231</v>
      </c>
      <c r="I3391" t="s">
        <v>232</v>
      </c>
      <c r="J3391" t="s">
        <v>279</v>
      </c>
      <c r="K3391" t="s">
        <v>280</v>
      </c>
      <c r="L3391" t="n">
        <v>692</v>
      </c>
      <c r="M3391" t="n">
        <v>0.96</v>
      </c>
      <c r="N3391" t="n">
        <v>39.3</v>
      </c>
      <c r="O3391" t="s">
        <v>450</v>
      </c>
      <c r="P3391" t="s">
        <v>488</v>
      </c>
      <c r="Q3391" t="s">
        <v>475</v>
      </c>
      <c r="R3391" t="s">
        <v>237</v>
      </c>
      <c r="S3391" t="s">
        <v>231</v>
      </c>
    </row>
    <row r="3392" spans="1:19">
      <c r="A3392" s="1" t="n">
        <v>41394</v>
      </c>
      <c r="B3392" t="s">
        <v>376</v>
      </c>
      <c r="C3392" t="n">
        <v>55</v>
      </c>
      <c r="D3392" t="s">
        <v>420</v>
      </c>
      <c r="E3392" t="s">
        <v>465</v>
      </c>
      <c r="F3392" t="s">
        <v>229</v>
      </c>
      <c r="G3392" t="s">
        <v>230</v>
      </c>
      <c r="H3392" t="s">
        <v>231</v>
      </c>
      <c r="I3392" t="s">
        <v>232</v>
      </c>
      <c r="J3392" t="s">
        <v>246</v>
      </c>
      <c r="K3392" t="s">
        <v>404</v>
      </c>
      <c r="L3392" t="n">
        <v>190</v>
      </c>
      <c r="M3392" t="n">
        <v>0</v>
      </c>
      <c r="N3392" t="n">
        <v>0</v>
      </c>
    </row>
    <row r="3393" spans="1:19">
      <c r="A3393" s="1" t="n">
        <v>41394</v>
      </c>
      <c r="B3393" t="s">
        <v>376</v>
      </c>
      <c r="C3393" t="n">
        <v>70</v>
      </c>
      <c r="D3393" t="s">
        <v>489</v>
      </c>
      <c r="E3393" t="s">
        <v>490</v>
      </c>
      <c r="F3393" t="s">
        <v>229</v>
      </c>
      <c r="G3393" t="s">
        <v>230</v>
      </c>
      <c r="H3393" t="s">
        <v>231</v>
      </c>
      <c r="I3393" t="s">
        <v>232</v>
      </c>
      <c r="J3393" t="s">
        <v>246</v>
      </c>
      <c r="K3393" t="s">
        <v>404</v>
      </c>
      <c r="L3393" t="n">
        <v>59</v>
      </c>
      <c r="M3393" t="n">
        <v>0</v>
      </c>
      <c r="N3393" t="n">
        <v>0</v>
      </c>
      <c r="O3393" t="s">
        <v>376</v>
      </c>
      <c r="P3393" t="s">
        <v>491</v>
      </c>
      <c r="Q3393" t="s">
        <v>492</v>
      </c>
      <c r="R3393" t="s">
        <v>237</v>
      </c>
      <c r="S3393" t="s">
        <v>231</v>
      </c>
    </row>
    <row r="3394" spans="1:19">
      <c r="A3394" s="1" t="n">
        <v>41394</v>
      </c>
      <c r="B3394" t="s">
        <v>457</v>
      </c>
      <c r="C3394" t="n">
        <v>1</v>
      </c>
      <c r="D3394" t="s">
        <v>466</v>
      </c>
      <c r="E3394" t="s">
        <v>467</v>
      </c>
      <c r="F3394" t="s">
        <v>307</v>
      </c>
      <c r="G3394" t="s">
        <v>308</v>
      </c>
      <c r="H3394" t="s">
        <v>231</v>
      </c>
      <c r="I3394" t="s">
        <v>232</v>
      </c>
      <c r="J3394" t="s">
        <v>469</v>
      </c>
      <c r="K3394" t="s">
        <v>470</v>
      </c>
      <c r="L3394" t="n">
        <v>20</v>
      </c>
      <c r="M3394" t="n">
        <v>0</v>
      </c>
      <c r="N3394" t="n">
        <v>0</v>
      </c>
    </row>
    <row r="3395" spans="1:19">
      <c r="A3395" s="1" t="n">
        <v>41394</v>
      </c>
      <c r="B3395" t="s">
        <v>457</v>
      </c>
      <c r="C3395" t="n">
        <v>2</v>
      </c>
      <c r="D3395" t="s">
        <v>466</v>
      </c>
      <c r="E3395" t="s">
        <v>467</v>
      </c>
      <c r="F3395" t="s">
        <v>411</v>
      </c>
      <c r="G3395" t="s">
        <v>412</v>
      </c>
      <c r="H3395" t="s">
        <v>231</v>
      </c>
      <c r="I3395" t="s">
        <v>232</v>
      </c>
      <c r="J3395" t="s">
        <v>469</v>
      </c>
      <c r="K3395" t="s">
        <v>470</v>
      </c>
      <c r="L3395" t="n">
        <v>18</v>
      </c>
      <c r="M3395" t="n">
        <v>0</v>
      </c>
      <c r="N3395" t="n">
        <v>0</v>
      </c>
    </row>
    <row r="3396" spans="1:19">
      <c r="A3396" s="1" t="n">
        <v>41394</v>
      </c>
      <c r="B3396" t="s">
        <v>457</v>
      </c>
      <c r="C3396" t="n">
        <v>3</v>
      </c>
      <c r="D3396" t="s">
        <v>466</v>
      </c>
      <c r="E3396" t="s">
        <v>467</v>
      </c>
      <c r="F3396" t="s">
        <v>413</v>
      </c>
      <c r="G3396" t="s">
        <v>414</v>
      </c>
      <c r="H3396" t="s">
        <v>231</v>
      </c>
      <c r="I3396" t="s">
        <v>232</v>
      </c>
      <c r="J3396" t="s">
        <v>469</v>
      </c>
      <c r="K3396" t="s">
        <v>470</v>
      </c>
      <c r="L3396" t="n">
        <v>13</v>
      </c>
      <c r="M3396" t="n">
        <v>0</v>
      </c>
      <c r="N3396" t="n">
        <v>0</v>
      </c>
    </row>
    <row r="3397" spans="1:19">
      <c r="A3397" s="1" t="n">
        <v>41394</v>
      </c>
      <c r="B3397" t="s">
        <v>380</v>
      </c>
      <c r="C3397" t="n">
        <v>1</v>
      </c>
      <c r="D3397" t="s">
        <v>288</v>
      </c>
      <c r="E3397" t="s">
        <v>478</v>
      </c>
      <c r="F3397" t="s">
        <v>229</v>
      </c>
      <c r="G3397" t="s">
        <v>230</v>
      </c>
      <c r="H3397" t="s">
        <v>231</v>
      </c>
      <c r="I3397" t="s">
        <v>232</v>
      </c>
      <c r="J3397" t="s">
        <v>246</v>
      </c>
      <c r="K3397" t="s">
        <v>404</v>
      </c>
      <c r="L3397" t="n">
        <v>590</v>
      </c>
      <c r="M3397" t="n">
        <v>0</v>
      </c>
      <c r="N3397" t="n">
        <v>0</v>
      </c>
    </row>
    <row r="3398" spans="1:19">
      <c r="A3398" s="1" t="n">
        <v>41394</v>
      </c>
      <c r="B3398" t="s">
        <v>450</v>
      </c>
      <c r="C3398" t="n">
        <v>20</v>
      </c>
      <c r="D3398" t="s">
        <v>459</v>
      </c>
      <c r="E3398" t="s">
        <v>121</v>
      </c>
      <c r="F3398" t="s">
        <v>229</v>
      </c>
      <c r="G3398" t="s">
        <v>230</v>
      </c>
      <c r="H3398" t="s">
        <v>231</v>
      </c>
      <c r="I3398" t="s">
        <v>232</v>
      </c>
      <c r="J3398" t="s">
        <v>417</v>
      </c>
      <c r="K3398" t="s">
        <v>418</v>
      </c>
      <c r="L3398" t="n">
        <v>953</v>
      </c>
      <c r="M3398" t="n">
        <v>0.17</v>
      </c>
      <c r="N3398" t="n">
        <v>37</v>
      </c>
      <c r="O3398" t="s">
        <v>450</v>
      </c>
      <c r="P3398" t="s">
        <v>488</v>
      </c>
      <c r="Q3398" t="s">
        <v>475</v>
      </c>
      <c r="R3398" t="s">
        <v>237</v>
      </c>
      <c r="S3398" t="s">
        <v>231</v>
      </c>
    </row>
    <row r="3399" spans="1:19">
      <c r="A3399" s="1" t="n">
        <v>41394</v>
      </c>
      <c r="B3399" t="s">
        <v>450</v>
      </c>
      <c r="C3399" t="n">
        <v>21</v>
      </c>
      <c r="D3399" t="s">
        <v>459</v>
      </c>
      <c r="E3399" t="s">
        <v>121</v>
      </c>
      <c r="F3399" t="s">
        <v>229</v>
      </c>
      <c r="G3399" t="s">
        <v>230</v>
      </c>
      <c r="H3399" t="s">
        <v>231</v>
      </c>
      <c r="I3399" t="s">
        <v>232</v>
      </c>
      <c r="J3399" t="s">
        <v>385</v>
      </c>
      <c r="K3399" t="s">
        <v>338</v>
      </c>
      <c r="L3399" t="n">
        <v>716</v>
      </c>
      <c r="M3399" t="n">
        <v>0.25</v>
      </c>
      <c r="N3399" t="n">
        <v>36.9</v>
      </c>
      <c r="O3399" t="s">
        <v>450</v>
      </c>
      <c r="P3399" t="s">
        <v>488</v>
      </c>
      <c r="Q3399" t="s">
        <v>475</v>
      </c>
      <c r="R3399" t="s">
        <v>237</v>
      </c>
      <c r="S3399" t="s">
        <v>231</v>
      </c>
    </row>
    <row r="3400" spans="1:19">
      <c r="A3400" s="1" t="n">
        <v>41394</v>
      </c>
      <c r="B3400" t="s">
        <v>450</v>
      </c>
      <c r="C3400" t="n">
        <v>24</v>
      </c>
      <c r="D3400" t="s">
        <v>288</v>
      </c>
      <c r="E3400" t="s">
        <v>478</v>
      </c>
      <c r="F3400" t="s">
        <v>229</v>
      </c>
      <c r="G3400" t="s">
        <v>230</v>
      </c>
      <c r="H3400" t="s">
        <v>231</v>
      </c>
      <c r="I3400" t="s">
        <v>232</v>
      </c>
      <c r="J3400" t="s">
        <v>246</v>
      </c>
      <c r="K3400" t="s">
        <v>404</v>
      </c>
      <c r="L3400" t="n">
        <v>165</v>
      </c>
      <c r="M3400" t="n">
        <v>0</v>
      </c>
      <c r="N3400" t="n">
        <v>0</v>
      </c>
    </row>
    <row r="3401" spans="1:19">
      <c r="A3401" s="1" t="n">
        <v>41394</v>
      </c>
      <c r="B3401" t="s">
        <v>450</v>
      </c>
      <c r="C3401" t="n">
        <v>25</v>
      </c>
      <c r="D3401" t="s">
        <v>420</v>
      </c>
      <c r="E3401" t="s">
        <v>465</v>
      </c>
      <c r="F3401" t="s">
        <v>229</v>
      </c>
      <c r="G3401" t="s">
        <v>230</v>
      </c>
      <c r="H3401" t="s">
        <v>231</v>
      </c>
      <c r="I3401" t="s">
        <v>232</v>
      </c>
      <c r="J3401" t="s">
        <v>246</v>
      </c>
      <c r="K3401" t="s">
        <v>404</v>
      </c>
      <c r="L3401" t="n">
        <v>150</v>
      </c>
      <c r="M3401" t="n">
        <v>0</v>
      </c>
      <c r="N3401" t="n">
        <v>0</v>
      </c>
    </row>
    <row r="3402" spans="1:19">
      <c r="A3402" s="1" t="n">
        <v>41425</v>
      </c>
      <c r="B3402" t="s">
        <v>376</v>
      </c>
      <c r="C3402" t="n">
        <v>19</v>
      </c>
      <c r="D3402" t="s">
        <v>459</v>
      </c>
      <c r="E3402" t="s">
        <v>121</v>
      </c>
      <c r="F3402" t="s">
        <v>229</v>
      </c>
      <c r="G3402" t="s">
        <v>230</v>
      </c>
      <c r="H3402" t="s">
        <v>231</v>
      </c>
      <c r="I3402" t="s">
        <v>232</v>
      </c>
      <c r="J3402" t="s">
        <v>233</v>
      </c>
      <c r="K3402" t="s">
        <v>234</v>
      </c>
      <c r="L3402" t="n">
        <v>452</v>
      </c>
      <c r="M3402" t="n">
        <v>0.09</v>
      </c>
      <c r="N3402" t="n">
        <v>33.7</v>
      </c>
      <c r="O3402" t="s">
        <v>376</v>
      </c>
      <c r="P3402" t="s">
        <v>487</v>
      </c>
      <c r="Q3402" t="s">
        <v>231</v>
      </c>
      <c r="R3402" t="s">
        <v>237</v>
      </c>
      <c r="S3402" t="s">
        <v>231</v>
      </c>
    </row>
    <row r="3403" spans="1:19">
      <c r="A3403" s="1" t="n">
        <v>41425</v>
      </c>
      <c r="B3403" t="s">
        <v>376</v>
      </c>
      <c r="C3403" t="n">
        <v>20</v>
      </c>
      <c r="D3403" t="s">
        <v>459</v>
      </c>
      <c r="E3403" t="s">
        <v>121</v>
      </c>
      <c r="F3403" t="s">
        <v>229</v>
      </c>
      <c r="G3403" t="s">
        <v>230</v>
      </c>
      <c r="H3403" t="s">
        <v>231</v>
      </c>
      <c r="I3403" t="s">
        <v>232</v>
      </c>
      <c r="J3403" t="s">
        <v>267</v>
      </c>
      <c r="K3403" t="s">
        <v>268</v>
      </c>
      <c r="L3403" t="n">
        <v>248</v>
      </c>
      <c r="M3403" t="n">
        <v>0.26</v>
      </c>
      <c r="N3403" t="n">
        <v>16.5</v>
      </c>
      <c r="O3403" t="s">
        <v>376</v>
      </c>
      <c r="P3403" t="s">
        <v>487</v>
      </c>
      <c r="Q3403" t="s">
        <v>231</v>
      </c>
      <c r="R3403" t="s">
        <v>237</v>
      </c>
      <c r="S3403" t="s">
        <v>231</v>
      </c>
    </row>
    <row r="3404" spans="1:19">
      <c r="A3404" s="1" t="n">
        <v>41425</v>
      </c>
      <c r="B3404" t="s">
        <v>376</v>
      </c>
      <c r="C3404" t="n">
        <v>74</v>
      </c>
      <c r="D3404" t="s">
        <v>489</v>
      </c>
      <c r="E3404" t="s">
        <v>490</v>
      </c>
      <c r="F3404" t="s">
        <v>229</v>
      </c>
      <c r="G3404" t="s">
        <v>230</v>
      </c>
      <c r="H3404" t="s">
        <v>231</v>
      </c>
      <c r="I3404" t="s">
        <v>232</v>
      </c>
      <c r="J3404" t="s">
        <v>246</v>
      </c>
      <c r="K3404" t="s">
        <v>404</v>
      </c>
      <c r="L3404" t="n">
        <v>50</v>
      </c>
      <c r="M3404" t="n">
        <v>0</v>
      </c>
      <c r="N3404" t="n">
        <v>0</v>
      </c>
      <c r="O3404" t="s">
        <v>376</v>
      </c>
      <c r="P3404" t="s">
        <v>487</v>
      </c>
      <c r="Q3404" t="s">
        <v>231</v>
      </c>
      <c r="R3404" t="s">
        <v>237</v>
      </c>
      <c r="S3404" t="s">
        <v>231</v>
      </c>
    </row>
    <row r="3405" spans="1:19">
      <c r="A3405" s="1" t="n">
        <v>41425</v>
      </c>
      <c r="B3405" t="s">
        <v>376</v>
      </c>
      <c r="C3405" t="n">
        <v>82</v>
      </c>
      <c r="D3405" t="s">
        <v>489</v>
      </c>
      <c r="E3405" t="s">
        <v>490</v>
      </c>
      <c r="F3405" t="s">
        <v>229</v>
      </c>
      <c r="G3405" t="s">
        <v>230</v>
      </c>
      <c r="H3405" t="s">
        <v>231</v>
      </c>
      <c r="I3405" t="s">
        <v>232</v>
      </c>
      <c r="J3405" t="s">
        <v>246</v>
      </c>
      <c r="K3405" t="s">
        <v>404</v>
      </c>
      <c r="L3405" t="n">
        <v>105</v>
      </c>
      <c r="M3405" t="n">
        <v>0</v>
      </c>
      <c r="N3405" t="n">
        <v>0</v>
      </c>
      <c r="O3405" t="s">
        <v>376</v>
      </c>
      <c r="P3405" t="s">
        <v>487</v>
      </c>
      <c r="Q3405" t="s">
        <v>231</v>
      </c>
      <c r="R3405" t="s">
        <v>237</v>
      </c>
      <c r="S3405" t="s">
        <v>231</v>
      </c>
    </row>
    <row r="3406" spans="1:19">
      <c r="A3406" s="1" t="n">
        <v>41425</v>
      </c>
      <c r="B3406" t="s">
        <v>376</v>
      </c>
      <c r="C3406" t="n">
        <v>84</v>
      </c>
      <c r="D3406" t="s">
        <v>402</v>
      </c>
      <c r="E3406" t="s">
        <v>493</v>
      </c>
      <c r="F3406" t="s">
        <v>229</v>
      </c>
      <c r="G3406" t="s">
        <v>230</v>
      </c>
      <c r="H3406" t="s">
        <v>231</v>
      </c>
      <c r="I3406" t="s">
        <v>232</v>
      </c>
      <c r="J3406" t="s">
        <v>429</v>
      </c>
      <c r="K3406" t="s">
        <v>430</v>
      </c>
      <c r="L3406" t="n">
        <v>221</v>
      </c>
      <c r="M3406" t="n">
        <v>0</v>
      </c>
      <c r="N3406" t="n">
        <v>0</v>
      </c>
      <c r="O3406" t="s">
        <v>376</v>
      </c>
      <c r="P3406" t="s">
        <v>487</v>
      </c>
      <c r="Q3406" t="s">
        <v>231</v>
      </c>
      <c r="R3406" t="s">
        <v>237</v>
      </c>
      <c r="S3406" t="s">
        <v>231</v>
      </c>
    </row>
    <row r="3407" spans="1:19">
      <c r="A3407" s="1" t="n">
        <v>41425</v>
      </c>
      <c r="B3407" t="s">
        <v>457</v>
      </c>
      <c r="C3407" t="n">
        <v>1</v>
      </c>
      <c r="D3407" t="s">
        <v>466</v>
      </c>
      <c r="E3407" t="s">
        <v>467</v>
      </c>
      <c r="F3407" t="s">
        <v>307</v>
      </c>
      <c r="G3407" t="s">
        <v>308</v>
      </c>
      <c r="H3407" t="s">
        <v>231</v>
      </c>
      <c r="I3407" t="s">
        <v>232</v>
      </c>
      <c r="J3407" t="s">
        <v>302</v>
      </c>
      <c r="K3407" t="s">
        <v>303</v>
      </c>
      <c r="L3407" t="n">
        <v>18</v>
      </c>
      <c r="M3407" t="n">
        <v>0</v>
      </c>
      <c r="N3407" t="n">
        <v>0</v>
      </c>
    </row>
    <row r="3408" spans="1:19">
      <c r="A3408" s="1" t="n">
        <v>41425</v>
      </c>
      <c r="B3408" t="s">
        <v>457</v>
      </c>
      <c r="C3408" t="n">
        <v>2</v>
      </c>
      <c r="D3408" t="s">
        <v>466</v>
      </c>
      <c r="E3408" t="s">
        <v>467</v>
      </c>
      <c r="F3408" t="s">
        <v>411</v>
      </c>
      <c r="G3408" t="s">
        <v>412</v>
      </c>
      <c r="H3408" t="s">
        <v>231</v>
      </c>
      <c r="I3408" t="s">
        <v>232</v>
      </c>
      <c r="J3408" t="s">
        <v>302</v>
      </c>
      <c r="K3408" t="s">
        <v>303</v>
      </c>
      <c r="L3408" t="n">
        <v>15</v>
      </c>
      <c r="M3408" t="n">
        <v>0</v>
      </c>
      <c r="N3408" t="n">
        <v>0</v>
      </c>
    </row>
    <row r="3409" spans="1:19">
      <c r="A3409" s="1" t="n">
        <v>41425</v>
      </c>
      <c r="B3409" t="s">
        <v>457</v>
      </c>
      <c r="C3409" t="n">
        <v>3</v>
      </c>
      <c r="D3409" t="s">
        <v>466</v>
      </c>
      <c r="E3409" t="s">
        <v>467</v>
      </c>
      <c r="F3409" t="s">
        <v>413</v>
      </c>
      <c r="G3409" t="s">
        <v>414</v>
      </c>
      <c r="H3409" t="s">
        <v>231</v>
      </c>
      <c r="I3409" t="s">
        <v>232</v>
      </c>
      <c r="J3409" t="s">
        <v>302</v>
      </c>
      <c r="K3409" t="s">
        <v>303</v>
      </c>
      <c r="L3409" t="n">
        <v>21</v>
      </c>
      <c r="M3409" t="n">
        <v>0</v>
      </c>
      <c r="N3409" t="n">
        <v>0</v>
      </c>
    </row>
    <row r="3410" spans="1:19">
      <c r="A3410" s="1" t="n">
        <v>41425</v>
      </c>
      <c r="B3410" t="s">
        <v>380</v>
      </c>
      <c r="C3410" t="n">
        <v>1</v>
      </c>
      <c r="D3410" t="s">
        <v>288</v>
      </c>
      <c r="E3410" t="s">
        <v>478</v>
      </c>
      <c r="F3410" t="s">
        <v>229</v>
      </c>
      <c r="G3410" t="s">
        <v>230</v>
      </c>
      <c r="H3410" t="s">
        <v>231</v>
      </c>
      <c r="I3410" t="s">
        <v>232</v>
      </c>
      <c r="J3410" t="s">
        <v>246</v>
      </c>
      <c r="K3410" t="s">
        <v>404</v>
      </c>
      <c r="L3410" t="n">
        <v>424</v>
      </c>
      <c r="M3410" t="n">
        <v>0</v>
      </c>
      <c r="N3410" t="n">
        <v>0</v>
      </c>
    </row>
    <row r="3411" spans="1:19">
      <c r="A3411" s="1" t="n">
        <v>41425</v>
      </c>
      <c r="B3411" t="s">
        <v>380</v>
      </c>
      <c r="C3411" t="n">
        <v>2</v>
      </c>
      <c r="D3411" t="s">
        <v>288</v>
      </c>
      <c r="E3411" t="s">
        <v>478</v>
      </c>
      <c r="F3411" t="s">
        <v>229</v>
      </c>
      <c r="G3411" t="s">
        <v>230</v>
      </c>
      <c r="H3411" t="s">
        <v>231</v>
      </c>
      <c r="I3411" t="s">
        <v>232</v>
      </c>
      <c r="J3411" t="s">
        <v>254</v>
      </c>
      <c r="K3411" t="s">
        <v>255</v>
      </c>
      <c r="L3411" t="n">
        <v>266</v>
      </c>
      <c r="M3411" t="n">
        <v>0</v>
      </c>
      <c r="N3411" t="n">
        <v>0</v>
      </c>
    </row>
    <row r="3412" spans="1:19">
      <c r="A3412" s="1" t="n">
        <v>41425</v>
      </c>
      <c r="B3412" t="s">
        <v>450</v>
      </c>
      <c r="C3412" t="n">
        <v>17</v>
      </c>
      <c r="D3412" t="s">
        <v>288</v>
      </c>
      <c r="E3412" t="s">
        <v>478</v>
      </c>
      <c r="F3412" t="s">
        <v>229</v>
      </c>
      <c r="G3412" t="s">
        <v>230</v>
      </c>
      <c r="H3412" t="s">
        <v>231</v>
      </c>
      <c r="I3412" t="s">
        <v>232</v>
      </c>
      <c r="J3412" t="s">
        <v>246</v>
      </c>
      <c r="K3412" t="s">
        <v>404</v>
      </c>
      <c r="L3412" t="n">
        <v>109</v>
      </c>
      <c r="M3412" t="n">
        <v>0</v>
      </c>
      <c r="N3412" t="n">
        <v>0</v>
      </c>
    </row>
    <row r="3413" spans="1:19">
      <c r="A3413" s="1" t="n">
        <v>41425</v>
      </c>
      <c r="B3413" t="s">
        <v>450</v>
      </c>
      <c r="C3413" t="n">
        <v>18</v>
      </c>
      <c r="D3413" t="s">
        <v>288</v>
      </c>
      <c r="E3413" t="s">
        <v>478</v>
      </c>
      <c r="F3413" t="s">
        <v>229</v>
      </c>
      <c r="G3413" t="s">
        <v>230</v>
      </c>
      <c r="H3413" t="s">
        <v>231</v>
      </c>
      <c r="I3413" t="s">
        <v>232</v>
      </c>
      <c r="J3413" t="s">
        <v>246</v>
      </c>
      <c r="K3413" t="s">
        <v>404</v>
      </c>
      <c r="L3413" t="n">
        <v>120</v>
      </c>
      <c r="M3413" t="n">
        <v>0</v>
      </c>
      <c r="N3413" t="n">
        <v>0</v>
      </c>
    </row>
    <row r="3414" spans="1:19">
      <c r="A3414" s="1" t="n">
        <v>41425</v>
      </c>
      <c r="B3414" t="s">
        <v>450</v>
      </c>
      <c r="C3414" t="n">
        <v>19</v>
      </c>
      <c r="D3414" t="s">
        <v>420</v>
      </c>
      <c r="E3414" t="s">
        <v>465</v>
      </c>
      <c r="F3414" t="s">
        <v>229</v>
      </c>
      <c r="G3414" t="s">
        <v>230</v>
      </c>
      <c r="H3414" t="s">
        <v>231</v>
      </c>
      <c r="I3414" t="s">
        <v>232</v>
      </c>
      <c r="J3414" t="s">
        <v>246</v>
      </c>
      <c r="K3414" t="s">
        <v>404</v>
      </c>
      <c r="L3414" t="n">
        <v>85</v>
      </c>
      <c r="M3414" t="n">
        <v>0</v>
      </c>
      <c r="N3414" t="n">
        <v>0</v>
      </c>
    </row>
    <row r="3415" spans="1:19">
      <c r="A3415" s="1" t="n">
        <v>41425</v>
      </c>
      <c r="B3415" t="s">
        <v>450</v>
      </c>
      <c r="C3415" t="n">
        <v>20</v>
      </c>
      <c r="D3415" t="s">
        <v>259</v>
      </c>
      <c r="E3415" t="s">
        <v>461</v>
      </c>
      <c r="F3415" t="s">
        <v>229</v>
      </c>
      <c r="G3415" t="s">
        <v>230</v>
      </c>
      <c r="H3415" t="s">
        <v>231</v>
      </c>
      <c r="I3415" t="s">
        <v>232</v>
      </c>
      <c r="J3415" t="s">
        <v>494</v>
      </c>
      <c r="K3415" t="s">
        <v>495</v>
      </c>
      <c r="L3415" t="n">
        <v>332</v>
      </c>
      <c r="M3415" t="n">
        <v>0.52</v>
      </c>
      <c r="N3415" t="n">
        <v>0</v>
      </c>
    </row>
    <row r="3416" spans="1:19">
      <c r="A3416" s="1" t="n">
        <v>41425</v>
      </c>
      <c r="B3416" t="s">
        <v>450</v>
      </c>
      <c r="C3416" t="n">
        <v>21</v>
      </c>
      <c r="D3416" t="s">
        <v>394</v>
      </c>
      <c r="E3416" t="s">
        <v>496</v>
      </c>
      <c r="F3416" t="s">
        <v>229</v>
      </c>
      <c r="G3416" t="s">
        <v>230</v>
      </c>
      <c r="H3416" t="s">
        <v>231</v>
      </c>
      <c r="I3416" t="s">
        <v>232</v>
      </c>
      <c r="J3416" t="s">
        <v>246</v>
      </c>
      <c r="K3416" t="s">
        <v>404</v>
      </c>
      <c r="L3416" t="n">
        <v>301</v>
      </c>
      <c r="M3416" t="n">
        <v>0</v>
      </c>
      <c r="N3416" t="n">
        <v>0</v>
      </c>
    </row>
    <row r="3417" spans="1:19">
      <c r="A3417" s="1" t="n">
        <v>41425</v>
      </c>
      <c r="B3417" t="s">
        <v>450</v>
      </c>
      <c r="C3417" t="n">
        <v>22</v>
      </c>
      <c r="D3417" t="s">
        <v>406</v>
      </c>
      <c r="E3417" t="s">
        <v>497</v>
      </c>
      <c r="F3417" t="s">
        <v>229</v>
      </c>
      <c r="G3417" t="s">
        <v>230</v>
      </c>
      <c r="H3417" t="s">
        <v>231</v>
      </c>
      <c r="I3417" t="s">
        <v>232</v>
      </c>
      <c r="J3417" t="s">
        <v>254</v>
      </c>
      <c r="K3417" t="s">
        <v>255</v>
      </c>
      <c r="L3417" t="n">
        <v>311</v>
      </c>
      <c r="M3417" t="n">
        <v>0</v>
      </c>
      <c r="N3417" t="n">
        <v>0</v>
      </c>
    </row>
    <row r="3418" spans="1:19">
      <c r="A3418" s="1" t="n">
        <v>41455</v>
      </c>
      <c r="B3418" t="s">
        <v>376</v>
      </c>
      <c r="C3418" t="n">
        <v>20</v>
      </c>
      <c r="D3418" t="s">
        <v>459</v>
      </c>
      <c r="E3418" t="s">
        <v>121</v>
      </c>
      <c r="F3418" t="s">
        <v>229</v>
      </c>
      <c r="G3418" t="s">
        <v>230</v>
      </c>
      <c r="H3418" t="s">
        <v>231</v>
      </c>
      <c r="I3418" t="s">
        <v>232</v>
      </c>
      <c r="J3418" t="s">
        <v>233</v>
      </c>
      <c r="K3418" t="s">
        <v>234</v>
      </c>
      <c r="L3418" t="n">
        <v>218</v>
      </c>
      <c r="M3418" t="n">
        <v>0.09</v>
      </c>
      <c r="N3418" t="n">
        <v>32.2</v>
      </c>
      <c r="O3418" t="s">
        <v>376</v>
      </c>
      <c r="P3418" t="s">
        <v>487</v>
      </c>
      <c r="Q3418" t="s">
        <v>231</v>
      </c>
      <c r="R3418" t="s">
        <v>237</v>
      </c>
      <c r="S3418" t="s">
        <v>231</v>
      </c>
    </row>
    <row r="3419" spans="1:19">
      <c r="A3419" s="1" t="n">
        <v>41455</v>
      </c>
      <c r="B3419" t="s">
        <v>376</v>
      </c>
      <c r="C3419" t="n">
        <v>21</v>
      </c>
      <c r="D3419" t="s">
        <v>459</v>
      </c>
      <c r="E3419" t="s">
        <v>121</v>
      </c>
      <c r="F3419" t="s">
        <v>229</v>
      </c>
      <c r="G3419" t="s">
        <v>230</v>
      </c>
      <c r="H3419" t="s">
        <v>231</v>
      </c>
      <c r="I3419" t="s">
        <v>232</v>
      </c>
      <c r="J3419" t="s">
        <v>318</v>
      </c>
      <c r="K3419" t="s">
        <v>319</v>
      </c>
      <c r="L3419" t="n">
        <v>122</v>
      </c>
      <c r="M3419" t="n">
        <v>0.05</v>
      </c>
      <c r="N3419" t="n">
        <v>40.3</v>
      </c>
      <c r="O3419" t="s">
        <v>376</v>
      </c>
      <c r="P3419" t="s">
        <v>487</v>
      </c>
      <c r="Q3419" t="s">
        <v>231</v>
      </c>
      <c r="R3419" t="s">
        <v>237</v>
      </c>
      <c r="S3419" t="s">
        <v>231</v>
      </c>
    </row>
    <row r="3420" spans="1:19">
      <c r="A3420" s="1" t="n">
        <v>41455</v>
      </c>
      <c r="B3420" t="s">
        <v>376</v>
      </c>
      <c r="C3420" t="n">
        <v>22</v>
      </c>
      <c r="D3420" t="s">
        <v>459</v>
      </c>
      <c r="E3420" t="s">
        <v>121</v>
      </c>
      <c r="F3420" t="s">
        <v>229</v>
      </c>
      <c r="G3420" t="s">
        <v>230</v>
      </c>
      <c r="H3420" t="s">
        <v>231</v>
      </c>
      <c r="I3420" t="s">
        <v>232</v>
      </c>
      <c r="J3420" t="s">
        <v>354</v>
      </c>
      <c r="K3420" t="s">
        <v>348</v>
      </c>
      <c r="L3420" t="n">
        <v>236</v>
      </c>
      <c r="M3420" t="n">
        <v>0.04</v>
      </c>
      <c r="N3420" t="n">
        <v>41.8</v>
      </c>
      <c r="O3420" t="s">
        <v>376</v>
      </c>
      <c r="P3420" t="s">
        <v>487</v>
      </c>
      <c r="Q3420" t="s">
        <v>231</v>
      </c>
      <c r="R3420" t="s">
        <v>237</v>
      </c>
      <c r="S3420" t="s">
        <v>231</v>
      </c>
    </row>
    <row r="3421" spans="1:19">
      <c r="A3421" s="1" t="n">
        <v>41455</v>
      </c>
      <c r="B3421" t="s">
        <v>376</v>
      </c>
      <c r="C3421" t="n">
        <v>23</v>
      </c>
      <c r="D3421" t="s">
        <v>459</v>
      </c>
      <c r="E3421" t="s">
        <v>121</v>
      </c>
      <c r="F3421" t="s">
        <v>229</v>
      </c>
      <c r="G3421" t="s">
        <v>230</v>
      </c>
      <c r="H3421" t="s">
        <v>231</v>
      </c>
      <c r="I3421" t="s">
        <v>232</v>
      </c>
      <c r="J3421" t="s">
        <v>318</v>
      </c>
      <c r="K3421" t="s">
        <v>319</v>
      </c>
      <c r="L3421" t="n">
        <v>281</v>
      </c>
      <c r="M3421" t="n">
        <v>0.06</v>
      </c>
      <c r="N3421" t="n">
        <v>37.7</v>
      </c>
      <c r="O3421" t="s">
        <v>376</v>
      </c>
      <c r="P3421" t="s">
        <v>487</v>
      </c>
      <c r="Q3421" t="s">
        <v>231</v>
      </c>
      <c r="R3421" t="s">
        <v>237</v>
      </c>
      <c r="S3421" t="s">
        <v>231</v>
      </c>
    </row>
    <row r="3422" spans="1:19">
      <c r="A3422" s="1" t="n">
        <v>41455</v>
      </c>
      <c r="B3422" t="s">
        <v>376</v>
      </c>
      <c r="C3422" t="n">
        <v>24</v>
      </c>
      <c r="D3422" t="s">
        <v>459</v>
      </c>
      <c r="E3422" t="s">
        <v>121</v>
      </c>
      <c r="F3422" t="s">
        <v>229</v>
      </c>
      <c r="G3422" t="s">
        <v>230</v>
      </c>
      <c r="H3422" t="s">
        <v>231</v>
      </c>
      <c r="I3422" t="s">
        <v>232</v>
      </c>
      <c r="J3422" t="s">
        <v>233</v>
      </c>
      <c r="K3422" t="s">
        <v>234</v>
      </c>
      <c r="L3422" t="n">
        <v>121</v>
      </c>
      <c r="M3422" t="n">
        <v>0.09</v>
      </c>
      <c r="N3422" t="n">
        <v>33.8</v>
      </c>
      <c r="O3422" t="s">
        <v>376</v>
      </c>
      <c r="P3422" t="s">
        <v>487</v>
      </c>
      <c r="Q3422" t="s">
        <v>231</v>
      </c>
      <c r="R3422" t="s">
        <v>237</v>
      </c>
      <c r="S3422" t="s">
        <v>231</v>
      </c>
    </row>
    <row r="3423" spans="1:19">
      <c r="A3423" s="1" t="n">
        <v>41455</v>
      </c>
      <c r="B3423" t="s">
        <v>376</v>
      </c>
      <c r="C3423" t="n">
        <v>25</v>
      </c>
      <c r="D3423" t="s">
        <v>459</v>
      </c>
      <c r="E3423" t="s">
        <v>121</v>
      </c>
      <c r="F3423" t="s">
        <v>229</v>
      </c>
      <c r="G3423" t="s">
        <v>230</v>
      </c>
      <c r="H3423" t="s">
        <v>231</v>
      </c>
      <c r="I3423" t="s">
        <v>232</v>
      </c>
      <c r="J3423" t="s">
        <v>318</v>
      </c>
      <c r="K3423" t="s">
        <v>319</v>
      </c>
      <c r="L3423" t="n">
        <v>208</v>
      </c>
      <c r="M3423" t="n">
        <v>0.05</v>
      </c>
      <c r="N3423" t="n">
        <v>40.3</v>
      </c>
      <c r="O3423" t="s">
        <v>376</v>
      </c>
      <c r="P3423" t="s">
        <v>487</v>
      </c>
      <c r="Q3423" t="s">
        <v>231</v>
      </c>
      <c r="R3423" t="s">
        <v>237</v>
      </c>
      <c r="S3423" t="s">
        <v>231</v>
      </c>
    </row>
    <row r="3424" spans="1:19">
      <c r="A3424" s="1" t="n">
        <v>41455</v>
      </c>
      <c r="B3424" t="s">
        <v>376</v>
      </c>
      <c r="C3424" t="n">
        <v>26</v>
      </c>
      <c r="D3424" t="s">
        <v>459</v>
      </c>
      <c r="E3424" t="s">
        <v>121</v>
      </c>
      <c r="F3424" t="s">
        <v>229</v>
      </c>
      <c r="G3424" t="s">
        <v>230</v>
      </c>
      <c r="H3424" t="s">
        <v>231</v>
      </c>
      <c r="I3424" t="s">
        <v>232</v>
      </c>
      <c r="J3424" t="s">
        <v>318</v>
      </c>
      <c r="K3424" t="s">
        <v>319</v>
      </c>
      <c r="L3424" t="n">
        <v>357</v>
      </c>
      <c r="M3424" t="n">
        <v>0.08</v>
      </c>
      <c r="N3424" t="n">
        <v>34.7</v>
      </c>
      <c r="O3424" t="s">
        <v>376</v>
      </c>
      <c r="P3424" t="s">
        <v>487</v>
      </c>
      <c r="Q3424" t="s">
        <v>231</v>
      </c>
      <c r="R3424" t="s">
        <v>237</v>
      </c>
      <c r="S3424" t="s">
        <v>231</v>
      </c>
    </row>
    <row r="3425" spans="1:19">
      <c r="A3425" s="1" t="n">
        <v>41455</v>
      </c>
      <c r="B3425" t="s">
        <v>457</v>
      </c>
      <c r="C3425" t="n">
        <v>1</v>
      </c>
      <c r="D3425" t="s">
        <v>466</v>
      </c>
      <c r="E3425" t="s">
        <v>467</v>
      </c>
      <c r="F3425" t="s">
        <v>307</v>
      </c>
      <c r="G3425" t="s">
        <v>308</v>
      </c>
      <c r="H3425" t="s">
        <v>231</v>
      </c>
      <c r="I3425" t="s">
        <v>232</v>
      </c>
      <c r="J3425" t="s">
        <v>469</v>
      </c>
      <c r="K3425" t="s">
        <v>470</v>
      </c>
      <c r="L3425" t="n">
        <v>27</v>
      </c>
      <c r="M3425" t="n">
        <v>0</v>
      </c>
      <c r="N3425" t="n">
        <v>0</v>
      </c>
    </row>
    <row r="3426" spans="1:19">
      <c r="A3426" s="1" t="n">
        <v>41455</v>
      </c>
      <c r="B3426" t="s">
        <v>457</v>
      </c>
      <c r="C3426" t="n">
        <v>2</v>
      </c>
      <c r="D3426" t="s">
        <v>466</v>
      </c>
      <c r="E3426" t="s">
        <v>467</v>
      </c>
      <c r="F3426" t="s">
        <v>411</v>
      </c>
      <c r="G3426" t="s">
        <v>412</v>
      </c>
      <c r="H3426" t="s">
        <v>231</v>
      </c>
      <c r="I3426" t="s">
        <v>232</v>
      </c>
      <c r="J3426" t="s">
        <v>469</v>
      </c>
      <c r="K3426" t="s">
        <v>470</v>
      </c>
      <c r="L3426" t="n">
        <v>25</v>
      </c>
      <c r="M3426" t="n">
        <v>0</v>
      </c>
      <c r="N3426" t="n">
        <v>0</v>
      </c>
    </row>
    <row r="3427" spans="1:19">
      <c r="A3427" s="1" t="n">
        <v>41455</v>
      </c>
      <c r="B3427" t="s">
        <v>457</v>
      </c>
      <c r="C3427" t="n">
        <v>3</v>
      </c>
      <c r="D3427" t="s">
        <v>466</v>
      </c>
      <c r="E3427" t="s">
        <v>467</v>
      </c>
      <c r="F3427" t="s">
        <v>413</v>
      </c>
      <c r="G3427" t="s">
        <v>414</v>
      </c>
      <c r="H3427" t="s">
        <v>231</v>
      </c>
      <c r="I3427" t="s">
        <v>232</v>
      </c>
      <c r="J3427" t="s">
        <v>469</v>
      </c>
      <c r="K3427" t="s">
        <v>470</v>
      </c>
      <c r="L3427" t="n">
        <v>17</v>
      </c>
      <c r="M3427" t="n">
        <v>0</v>
      </c>
      <c r="N3427" t="n">
        <v>0</v>
      </c>
    </row>
    <row r="3428" spans="1:19">
      <c r="A3428" s="1" t="n">
        <v>41455</v>
      </c>
      <c r="B3428" t="s">
        <v>457</v>
      </c>
      <c r="C3428" t="n">
        <v>4</v>
      </c>
      <c r="D3428" t="s">
        <v>466</v>
      </c>
      <c r="E3428" t="s">
        <v>467</v>
      </c>
      <c r="F3428" t="s">
        <v>229</v>
      </c>
      <c r="G3428" t="s">
        <v>230</v>
      </c>
      <c r="H3428" t="s">
        <v>231</v>
      </c>
      <c r="I3428" t="s">
        <v>232</v>
      </c>
      <c r="J3428" t="s">
        <v>469</v>
      </c>
      <c r="K3428" t="s">
        <v>470</v>
      </c>
      <c r="L3428" t="n">
        <v>34</v>
      </c>
      <c r="M3428" t="n">
        <v>0</v>
      </c>
      <c r="N3428" t="n">
        <v>0</v>
      </c>
    </row>
    <row r="3429" spans="1:19">
      <c r="A3429" s="1" t="n">
        <v>41455</v>
      </c>
      <c r="B3429" t="s">
        <v>380</v>
      </c>
      <c r="C3429" t="n">
        <v>1</v>
      </c>
      <c r="D3429" t="s">
        <v>288</v>
      </c>
      <c r="E3429" t="s">
        <v>478</v>
      </c>
      <c r="F3429" t="s">
        <v>229</v>
      </c>
      <c r="G3429" t="s">
        <v>230</v>
      </c>
      <c r="H3429" t="s">
        <v>231</v>
      </c>
      <c r="I3429" t="s">
        <v>232</v>
      </c>
      <c r="J3429" t="s">
        <v>246</v>
      </c>
      <c r="K3429" t="s">
        <v>404</v>
      </c>
      <c r="L3429" t="n">
        <v>430</v>
      </c>
      <c r="M3429" t="n">
        <v>0</v>
      </c>
      <c r="N3429" t="n">
        <v>0</v>
      </c>
    </row>
    <row r="3430" spans="1:19">
      <c r="A3430" s="1" t="n">
        <v>41455</v>
      </c>
      <c r="B3430" t="s">
        <v>380</v>
      </c>
      <c r="C3430" t="n">
        <v>2</v>
      </c>
      <c r="D3430" t="s">
        <v>288</v>
      </c>
      <c r="E3430" t="s">
        <v>478</v>
      </c>
      <c r="F3430" t="s">
        <v>229</v>
      </c>
      <c r="G3430" t="s">
        <v>230</v>
      </c>
      <c r="H3430" t="s">
        <v>231</v>
      </c>
      <c r="I3430" t="s">
        <v>232</v>
      </c>
      <c r="J3430" t="s">
        <v>254</v>
      </c>
      <c r="K3430" t="s">
        <v>255</v>
      </c>
      <c r="L3430" t="n">
        <v>315</v>
      </c>
      <c r="M3430" t="n">
        <v>0</v>
      </c>
      <c r="N3430" t="n">
        <v>0</v>
      </c>
    </row>
    <row r="3431" spans="1:19">
      <c r="A3431" s="1" t="n">
        <v>41455</v>
      </c>
      <c r="B3431" t="s">
        <v>450</v>
      </c>
      <c r="C3431" t="n">
        <v>26</v>
      </c>
      <c r="D3431" t="s">
        <v>257</v>
      </c>
      <c r="E3431" t="s">
        <v>498</v>
      </c>
      <c r="F3431" t="s">
        <v>229</v>
      </c>
      <c r="G3431" t="s">
        <v>230</v>
      </c>
      <c r="H3431" t="s">
        <v>231</v>
      </c>
      <c r="I3431" t="s">
        <v>232</v>
      </c>
      <c r="J3431" t="s">
        <v>246</v>
      </c>
      <c r="K3431" t="s">
        <v>404</v>
      </c>
      <c r="L3431" t="n">
        <v>306</v>
      </c>
      <c r="M3431" t="n">
        <v>0.28</v>
      </c>
      <c r="N3431" t="n">
        <v>0</v>
      </c>
    </row>
    <row r="3432" spans="1:19">
      <c r="A3432" s="1" t="n">
        <v>41455</v>
      </c>
      <c r="B3432" t="s">
        <v>450</v>
      </c>
      <c r="C3432" t="n">
        <v>29</v>
      </c>
      <c r="D3432" t="s">
        <v>420</v>
      </c>
      <c r="E3432" t="s">
        <v>465</v>
      </c>
      <c r="F3432" t="s">
        <v>229</v>
      </c>
      <c r="G3432" t="s">
        <v>230</v>
      </c>
      <c r="H3432" t="s">
        <v>231</v>
      </c>
      <c r="I3432" t="s">
        <v>232</v>
      </c>
      <c r="J3432" t="s">
        <v>246</v>
      </c>
      <c r="K3432" t="s">
        <v>404</v>
      </c>
      <c r="L3432" t="n">
        <v>499</v>
      </c>
      <c r="M3432" t="n">
        <v>0</v>
      </c>
      <c r="N3432" t="n">
        <v>0</v>
      </c>
    </row>
    <row r="3433" spans="1:19">
      <c r="A3433" s="1" t="n">
        <v>41455</v>
      </c>
      <c r="B3433" t="s">
        <v>450</v>
      </c>
      <c r="C3433" t="n">
        <v>30</v>
      </c>
      <c r="D3433" t="s">
        <v>420</v>
      </c>
      <c r="E3433" t="s">
        <v>465</v>
      </c>
      <c r="F3433" t="s">
        <v>229</v>
      </c>
      <c r="G3433" t="s">
        <v>230</v>
      </c>
      <c r="H3433" t="s">
        <v>231</v>
      </c>
      <c r="I3433" t="s">
        <v>232</v>
      </c>
      <c r="J3433" t="s">
        <v>254</v>
      </c>
      <c r="K3433" t="s">
        <v>255</v>
      </c>
      <c r="L3433" t="n">
        <v>103</v>
      </c>
      <c r="M3433" t="n">
        <v>0</v>
      </c>
      <c r="N3433" t="n">
        <v>0</v>
      </c>
    </row>
    <row r="3434" spans="1:19">
      <c r="A3434" s="1" t="n">
        <v>41455</v>
      </c>
      <c r="B3434" t="s">
        <v>450</v>
      </c>
      <c r="C3434" t="n">
        <v>31</v>
      </c>
      <c r="D3434" t="s">
        <v>394</v>
      </c>
      <c r="E3434" t="s">
        <v>496</v>
      </c>
      <c r="F3434" t="s">
        <v>229</v>
      </c>
      <c r="G3434" t="s">
        <v>230</v>
      </c>
      <c r="H3434" t="s">
        <v>231</v>
      </c>
      <c r="I3434" t="s">
        <v>232</v>
      </c>
      <c r="J3434" t="s">
        <v>246</v>
      </c>
      <c r="K3434" t="s">
        <v>404</v>
      </c>
      <c r="L3434" t="n">
        <v>308</v>
      </c>
      <c r="M3434" t="n">
        <v>0</v>
      </c>
      <c r="N3434" t="n">
        <v>0</v>
      </c>
    </row>
    <row r="3435" spans="1:19">
      <c r="A3435" s="1" t="n">
        <v>41455</v>
      </c>
      <c r="B3435" t="s">
        <v>450</v>
      </c>
      <c r="C3435" t="n">
        <v>32</v>
      </c>
      <c r="D3435" t="s">
        <v>406</v>
      </c>
      <c r="E3435" t="s">
        <v>497</v>
      </c>
      <c r="F3435" t="s">
        <v>229</v>
      </c>
      <c r="G3435" t="s">
        <v>230</v>
      </c>
      <c r="H3435" t="s">
        <v>231</v>
      </c>
      <c r="I3435" t="s">
        <v>232</v>
      </c>
      <c r="J3435" t="s">
        <v>254</v>
      </c>
      <c r="K3435" t="s">
        <v>255</v>
      </c>
      <c r="L3435" t="n">
        <v>215</v>
      </c>
      <c r="M3435" t="n">
        <v>0</v>
      </c>
      <c r="N3435" t="n">
        <v>0</v>
      </c>
    </row>
    <row r="3436" spans="1:19">
      <c r="A3436" s="1" t="n">
        <v>41486</v>
      </c>
      <c r="B3436" t="s">
        <v>376</v>
      </c>
      <c r="C3436" t="n">
        <v>16</v>
      </c>
      <c r="D3436" t="s">
        <v>459</v>
      </c>
      <c r="E3436" t="s">
        <v>121</v>
      </c>
      <c r="F3436" t="s">
        <v>229</v>
      </c>
      <c r="G3436" t="s">
        <v>230</v>
      </c>
      <c r="H3436" t="s">
        <v>231</v>
      </c>
      <c r="I3436" t="s">
        <v>232</v>
      </c>
      <c r="J3436" t="s">
        <v>354</v>
      </c>
      <c r="K3436" t="s">
        <v>348</v>
      </c>
      <c r="L3436" t="n">
        <v>240</v>
      </c>
      <c r="M3436" t="n">
        <v>0.05</v>
      </c>
      <c r="N3436" t="n">
        <v>41.5</v>
      </c>
      <c r="O3436" t="s">
        <v>376</v>
      </c>
      <c r="P3436" t="s">
        <v>487</v>
      </c>
      <c r="Q3436" t="s">
        <v>231</v>
      </c>
      <c r="R3436" t="s">
        <v>237</v>
      </c>
      <c r="S3436" t="s">
        <v>231</v>
      </c>
    </row>
    <row r="3437" spans="1:19">
      <c r="A3437" s="1" t="n">
        <v>41486</v>
      </c>
      <c r="B3437" t="s">
        <v>376</v>
      </c>
      <c r="C3437" t="n">
        <v>17</v>
      </c>
      <c r="D3437" t="s">
        <v>459</v>
      </c>
      <c r="E3437" t="s">
        <v>121</v>
      </c>
      <c r="F3437" t="s">
        <v>229</v>
      </c>
      <c r="G3437" t="s">
        <v>230</v>
      </c>
      <c r="H3437" t="s">
        <v>231</v>
      </c>
      <c r="I3437" t="s">
        <v>232</v>
      </c>
      <c r="J3437" t="s">
        <v>318</v>
      </c>
      <c r="K3437" t="s">
        <v>319</v>
      </c>
      <c r="L3437" t="n">
        <v>197</v>
      </c>
      <c r="M3437" t="n">
        <v>0.05</v>
      </c>
      <c r="N3437" t="n">
        <v>40.1</v>
      </c>
      <c r="O3437" t="s">
        <v>376</v>
      </c>
      <c r="P3437" t="s">
        <v>487</v>
      </c>
      <c r="Q3437" t="s">
        <v>231</v>
      </c>
      <c r="R3437" t="s">
        <v>237</v>
      </c>
      <c r="S3437" t="s">
        <v>231</v>
      </c>
    </row>
    <row r="3438" spans="1:19">
      <c r="A3438" s="1" t="n">
        <v>41486</v>
      </c>
      <c r="B3438" t="s">
        <v>376</v>
      </c>
      <c r="C3438" t="n">
        <v>18</v>
      </c>
      <c r="D3438" t="s">
        <v>459</v>
      </c>
      <c r="E3438" t="s">
        <v>121</v>
      </c>
      <c r="F3438" t="s">
        <v>229</v>
      </c>
      <c r="G3438" t="s">
        <v>230</v>
      </c>
      <c r="H3438" t="s">
        <v>231</v>
      </c>
      <c r="I3438" t="s">
        <v>232</v>
      </c>
      <c r="J3438" t="s">
        <v>318</v>
      </c>
      <c r="K3438" t="s">
        <v>319</v>
      </c>
      <c r="L3438" t="n">
        <v>300</v>
      </c>
      <c r="M3438" t="n">
        <v>0.06</v>
      </c>
      <c r="N3438" t="n">
        <v>39.6</v>
      </c>
      <c r="O3438" t="s">
        <v>376</v>
      </c>
      <c r="P3438" t="s">
        <v>487</v>
      </c>
      <c r="Q3438" t="s">
        <v>231</v>
      </c>
      <c r="R3438" t="s">
        <v>237</v>
      </c>
      <c r="S3438" t="s">
        <v>231</v>
      </c>
    </row>
    <row r="3439" spans="1:19">
      <c r="A3439" s="1" t="n">
        <v>41486</v>
      </c>
      <c r="B3439" t="s">
        <v>376</v>
      </c>
      <c r="C3439" t="n">
        <v>19</v>
      </c>
      <c r="D3439" t="s">
        <v>459</v>
      </c>
      <c r="E3439" t="s">
        <v>121</v>
      </c>
      <c r="F3439" t="s">
        <v>229</v>
      </c>
      <c r="G3439" t="s">
        <v>230</v>
      </c>
      <c r="H3439" t="s">
        <v>231</v>
      </c>
      <c r="I3439" t="s">
        <v>232</v>
      </c>
      <c r="J3439" t="s">
        <v>318</v>
      </c>
      <c r="K3439" t="s">
        <v>319</v>
      </c>
      <c r="L3439" t="n">
        <v>400</v>
      </c>
      <c r="M3439" t="n">
        <v>0.05</v>
      </c>
      <c r="N3439" t="n">
        <v>40.1</v>
      </c>
      <c r="O3439" t="s">
        <v>376</v>
      </c>
      <c r="P3439" t="s">
        <v>487</v>
      </c>
      <c r="Q3439" t="s">
        <v>231</v>
      </c>
      <c r="R3439" t="s">
        <v>237</v>
      </c>
      <c r="S3439" t="s">
        <v>231</v>
      </c>
    </row>
    <row r="3440" spans="1:19">
      <c r="A3440" s="1" t="n">
        <v>41486</v>
      </c>
      <c r="B3440" t="s">
        <v>376</v>
      </c>
      <c r="C3440" t="n">
        <v>20</v>
      </c>
      <c r="D3440" t="s">
        <v>459</v>
      </c>
      <c r="E3440" t="s">
        <v>121</v>
      </c>
      <c r="F3440" t="s">
        <v>229</v>
      </c>
      <c r="G3440" t="s">
        <v>230</v>
      </c>
      <c r="H3440" t="s">
        <v>231</v>
      </c>
      <c r="I3440" t="s">
        <v>232</v>
      </c>
      <c r="J3440" t="s">
        <v>233</v>
      </c>
      <c r="K3440" t="s">
        <v>234</v>
      </c>
      <c r="L3440" t="n">
        <v>259</v>
      </c>
      <c r="M3440" t="n">
        <v>0.09</v>
      </c>
      <c r="N3440" t="n">
        <v>33.9</v>
      </c>
      <c r="O3440" t="s">
        <v>376</v>
      </c>
      <c r="P3440" t="s">
        <v>487</v>
      </c>
      <c r="Q3440" t="s">
        <v>231</v>
      </c>
      <c r="R3440" t="s">
        <v>237</v>
      </c>
      <c r="S3440" t="s">
        <v>231</v>
      </c>
    </row>
    <row r="3441" spans="1:19">
      <c r="A3441" s="1" t="n">
        <v>41486</v>
      </c>
      <c r="B3441" t="s">
        <v>376</v>
      </c>
      <c r="C3441" t="n">
        <v>61</v>
      </c>
      <c r="D3441" t="s">
        <v>489</v>
      </c>
      <c r="E3441" t="s">
        <v>490</v>
      </c>
      <c r="F3441" t="s">
        <v>229</v>
      </c>
      <c r="G3441" t="s">
        <v>230</v>
      </c>
      <c r="H3441" t="s">
        <v>231</v>
      </c>
      <c r="I3441" t="s">
        <v>232</v>
      </c>
      <c r="J3441" t="s">
        <v>265</v>
      </c>
      <c r="K3441" t="s">
        <v>266</v>
      </c>
      <c r="L3441" t="n">
        <v>47</v>
      </c>
      <c r="M3441" t="n">
        <v>0</v>
      </c>
      <c r="N3441" t="n">
        <v>0</v>
      </c>
      <c r="O3441" t="s">
        <v>376</v>
      </c>
      <c r="P3441" t="s">
        <v>491</v>
      </c>
      <c r="Q3441" t="s">
        <v>492</v>
      </c>
      <c r="R3441" t="s">
        <v>237</v>
      </c>
      <c r="S3441" t="s">
        <v>231</v>
      </c>
    </row>
    <row r="3442" spans="1:19">
      <c r="A3442" s="1" t="n">
        <v>41486</v>
      </c>
      <c r="B3442" t="s">
        <v>376</v>
      </c>
      <c r="C3442" t="n">
        <v>62</v>
      </c>
      <c r="D3442" t="s">
        <v>489</v>
      </c>
      <c r="E3442" t="s">
        <v>490</v>
      </c>
      <c r="F3442" t="s">
        <v>229</v>
      </c>
      <c r="G3442" t="s">
        <v>230</v>
      </c>
      <c r="H3442" t="s">
        <v>231</v>
      </c>
      <c r="I3442" t="s">
        <v>232</v>
      </c>
      <c r="J3442" t="s">
        <v>265</v>
      </c>
      <c r="K3442" t="s">
        <v>266</v>
      </c>
      <c r="L3442" t="n">
        <v>39</v>
      </c>
      <c r="M3442" t="n">
        <v>0</v>
      </c>
      <c r="N3442" t="n">
        <v>0</v>
      </c>
      <c r="O3442" t="s">
        <v>376</v>
      </c>
      <c r="P3442" t="s">
        <v>491</v>
      </c>
      <c r="Q3442" t="s">
        <v>492</v>
      </c>
      <c r="R3442" t="s">
        <v>237</v>
      </c>
      <c r="S3442" t="s">
        <v>231</v>
      </c>
    </row>
    <row r="3443" spans="1:19">
      <c r="A3443" s="1" t="n">
        <v>41486</v>
      </c>
      <c r="B3443" t="s">
        <v>457</v>
      </c>
      <c r="C3443" t="n">
        <v>1</v>
      </c>
      <c r="D3443" t="s">
        <v>466</v>
      </c>
      <c r="E3443" t="s">
        <v>467</v>
      </c>
      <c r="F3443" t="s">
        <v>307</v>
      </c>
      <c r="G3443" t="s">
        <v>308</v>
      </c>
      <c r="H3443" t="s">
        <v>231</v>
      </c>
      <c r="I3443" t="s">
        <v>232</v>
      </c>
      <c r="J3443" t="s">
        <v>469</v>
      </c>
      <c r="K3443" t="s">
        <v>470</v>
      </c>
      <c r="L3443" t="n">
        <v>17</v>
      </c>
      <c r="M3443" t="n">
        <v>0</v>
      </c>
      <c r="N3443" t="n">
        <v>0</v>
      </c>
    </row>
    <row r="3444" spans="1:19">
      <c r="A3444" s="1" t="n">
        <v>41486</v>
      </c>
      <c r="B3444" t="s">
        <v>457</v>
      </c>
      <c r="C3444" t="n">
        <v>2</v>
      </c>
      <c r="D3444" t="s">
        <v>466</v>
      </c>
      <c r="E3444" t="s">
        <v>467</v>
      </c>
      <c r="F3444" t="s">
        <v>411</v>
      </c>
      <c r="G3444" t="s">
        <v>412</v>
      </c>
      <c r="H3444" t="s">
        <v>231</v>
      </c>
      <c r="I3444" t="s">
        <v>232</v>
      </c>
      <c r="J3444" t="s">
        <v>469</v>
      </c>
      <c r="K3444" t="s">
        <v>470</v>
      </c>
      <c r="L3444" t="n">
        <v>15</v>
      </c>
      <c r="M3444" t="n">
        <v>0</v>
      </c>
      <c r="N3444" t="n">
        <v>0</v>
      </c>
    </row>
    <row r="3445" spans="1:19">
      <c r="A3445" s="1" t="n">
        <v>41486</v>
      </c>
      <c r="B3445" t="s">
        <v>457</v>
      </c>
      <c r="C3445" t="n">
        <v>3</v>
      </c>
      <c r="D3445" t="s">
        <v>466</v>
      </c>
      <c r="E3445" t="s">
        <v>467</v>
      </c>
      <c r="F3445" t="s">
        <v>413</v>
      </c>
      <c r="G3445" t="s">
        <v>414</v>
      </c>
      <c r="H3445" t="s">
        <v>231</v>
      </c>
      <c r="I3445" t="s">
        <v>232</v>
      </c>
      <c r="J3445" t="s">
        <v>469</v>
      </c>
      <c r="K3445" t="s">
        <v>470</v>
      </c>
      <c r="L3445" t="n">
        <v>11</v>
      </c>
      <c r="M3445" t="n">
        <v>0</v>
      </c>
      <c r="N3445" t="n">
        <v>0</v>
      </c>
    </row>
    <row r="3446" spans="1:19">
      <c r="A3446" s="1" t="n">
        <v>41486</v>
      </c>
      <c r="B3446" t="s">
        <v>457</v>
      </c>
      <c r="C3446" t="n">
        <v>4</v>
      </c>
      <c r="D3446" t="s">
        <v>466</v>
      </c>
      <c r="E3446" t="s">
        <v>467</v>
      </c>
      <c r="F3446" t="s">
        <v>229</v>
      </c>
      <c r="G3446" t="s">
        <v>230</v>
      </c>
      <c r="H3446" t="s">
        <v>231</v>
      </c>
      <c r="I3446" t="s">
        <v>232</v>
      </c>
      <c r="J3446" t="s">
        <v>469</v>
      </c>
      <c r="K3446" t="s">
        <v>470</v>
      </c>
      <c r="L3446" t="n">
        <v>10</v>
      </c>
      <c r="M3446" t="n">
        <v>0</v>
      </c>
      <c r="N3446" t="n">
        <v>0</v>
      </c>
    </row>
    <row r="3447" spans="1:19">
      <c r="A3447" s="1" t="n">
        <v>41486</v>
      </c>
      <c r="B3447" t="s">
        <v>463</v>
      </c>
      <c r="C3447" t="n">
        <v>1</v>
      </c>
      <c r="D3447" t="s">
        <v>388</v>
      </c>
      <c r="E3447" t="s">
        <v>464</v>
      </c>
      <c r="F3447" t="s">
        <v>229</v>
      </c>
      <c r="G3447" t="s">
        <v>230</v>
      </c>
      <c r="H3447" t="s">
        <v>231</v>
      </c>
      <c r="I3447" t="s">
        <v>232</v>
      </c>
      <c r="J3447" t="s">
        <v>265</v>
      </c>
      <c r="K3447" t="s">
        <v>266</v>
      </c>
      <c r="L3447" t="n">
        <v>142</v>
      </c>
      <c r="M3447" t="n">
        <v>0</v>
      </c>
      <c r="N3447" t="n">
        <v>0</v>
      </c>
    </row>
    <row r="3448" spans="1:19">
      <c r="A3448" s="1" t="n">
        <v>41486</v>
      </c>
      <c r="B3448" t="s">
        <v>380</v>
      </c>
      <c r="C3448" t="n">
        <v>1</v>
      </c>
      <c r="D3448" t="s">
        <v>288</v>
      </c>
      <c r="E3448" t="s">
        <v>478</v>
      </c>
      <c r="F3448" t="s">
        <v>229</v>
      </c>
      <c r="G3448" t="s">
        <v>230</v>
      </c>
      <c r="H3448" t="s">
        <v>231</v>
      </c>
      <c r="I3448" t="s">
        <v>232</v>
      </c>
      <c r="J3448" t="s">
        <v>246</v>
      </c>
      <c r="K3448" t="s">
        <v>404</v>
      </c>
      <c r="L3448" t="n">
        <v>316</v>
      </c>
      <c r="M3448" t="n">
        <v>0</v>
      </c>
      <c r="N3448" t="n">
        <v>0</v>
      </c>
    </row>
    <row r="3449" spans="1:19">
      <c r="A3449" s="1" t="n">
        <v>41486</v>
      </c>
      <c r="B3449" t="s">
        <v>380</v>
      </c>
      <c r="C3449" t="n">
        <v>2</v>
      </c>
      <c r="D3449" t="s">
        <v>288</v>
      </c>
      <c r="E3449" t="s">
        <v>478</v>
      </c>
      <c r="F3449" t="s">
        <v>229</v>
      </c>
      <c r="G3449" t="s">
        <v>230</v>
      </c>
      <c r="H3449" t="s">
        <v>231</v>
      </c>
      <c r="I3449" t="s">
        <v>232</v>
      </c>
      <c r="J3449" t="s">
        <v>246</v>
      </c>
      <c r="K3449" t="s">
        <v>404</v>
      </c>
      <c r="L3449" t="n">
        <v>85</v>
      </c>
      <c r="M3449" t="n">
        <v>0</v>
      </c>
      <c r="N3449" t="n">
        <v>0</v>
      </c>
    </row>
    <row r="3450" spans="1:19">
      <c r="A3450" s="1" t="n">
        <v>41486</v>
      </c>
      <c r="B3450" t="s">
        <v>450</v>
      </c>
      <c r="C3450" t="n">
        <v>39</v>
      </c>
      <c r="D3450" t="s">
        <v>272</v>
      </c>
      <c r="E3450" t="s">
        <v>486</v>
      </c>
      <c r="F3450" t="s">
        <v>229</v>
      </c>
      <c r="G3450" t="s">
        <v>230</v>
      </c>
      <c r="H3450" t="s">
        <v>231</v>
      </c>
      <c r="I3450" t="s">
        <v>232</v>
      </c>
      <c r="J3450" t="s">
        <v>261</v>
      </c>
      <c r="K3450" t="s">
        <v>262</v>
      </c>
      <c r="L3450" t="n">
        <v>149</v>
      </c>
      <c r="M3450" t="n">
        <v>1.91</v>
      </c>
      <c r="N3450" t="n">
        <v>0</v>
      </c>
    </row>
    <row r="3451" spans="1:19">
      <c r="A3451" s="1" t="n">
        <v>41486</v>
      </c>
      <c r="B3451" t="s">
        <v>450</v>
      </c>
      <c r="C3451" t="n">
        <v>41</v>
      </c>
      <c r="D3451" t="s">
        <v>420</v>
      </c>
      <c r="E3451" t="s">
        <v>465</v>
      </c>
      <c r="F3451" t="s">
        <v>229</v>
      </c>
      <c r="G3451" t="s">
        <v>230</v>
      </c>
      <c r="H3451" t="s">
        <v>231</v>
      </c>
      <c r="I3451" t="s">
        <v>232</v>
      </c>
      <c r="J3451" t="s">
        <v>254</v>
      </c>
      <c r="K3451" t="s">
        <v>255</v>
      </c>
      <c r="L3451" t="n">
        <v>315</v>
      </c>
      <c r="M3451" t="n">
        <v>0</v>
      </c>
      <c r="N3451" t="n">
        <v>0</v>
      </c>
    </row>
    <row r="3452" spans="1:19">
      <c r="A3452" s="1" t="n">
        <v>41486</v>
      </c>
      <c r="B3452" t="s">
        <v>450</v>
      </c>
      <c r="C3452" t="n">
        <v>42</v>
      </c>
      <c r="D3452" t="s">
        <v>420</v>
      </c>
      <c r="E3452" t="s">
        <v>465</v>
      </c>
      <c r="F3452" t="s">
        <v>229</v>
      </c>
      <c r="G3452" t="s">
        <v>230</v>
      </c>
      <c r="H3452" t="s">
        <v>231</v>
      </c>
      <c r="I3452" t="s">
        <v>232</v>
      </c>
      <c r="J3452" t="s">
        <v>246</v>
      </c>
      <c r="K3452" t="s">
        <v>404</v>
      </c>
      <c r="L3452" t="n">
        <v>108</v>
      </c>
      <c r="M3452" t="n">
        <v>0</v>
      </c>
      <c r="N3452" t="n">
        <v>0</v>
      </c>
    </row>
    <row r="3453" spans="1:19">
      <c r="A3453" s="1" t="n">
        <v>41486</v>
      </c>
      <c r="B3453" t="s">
        <v>450</v>
      </c>
      <c r="C3453" t="n">
        <v>43</v>
      </c>
      <c r="D3453" t="s">
        <v>420</v>
      </c>
      <c r="E3453" t="s">
        <v>465</v>
      </c>
      <c r="F3453" t="s">
        <v>229</v>
      </c>
      <c r="G3453" t="s">
        <v>230</v>
      </c>
      <c r="H3453" t="s">
        <v>231</v>
      </c>
      <c r="I3453" t="s">
        <v>232</v>
      </c>
      <c r="J3453" t="s">
        <v>246</v>
      </c>
      <c r="K3453" t="s">
        <v>404</v>
      </c>
      <c r="L3453" t="n">
        <v>206</v>
      </c>
      <c r="M3453" t="n">
        <v>0</v>
      </c>
      <c r="N3453" t="n">
        <v>0</v>
      </c>
    </row>
    <row r="3454" spans="1:19">
      <c r="A3454" s="1" t="n">
        <v>41486</v>
      </c>
      <c r="B3454" t="s">
        <v>450</v>
      </c>
      <c r="C3454" t="n">
        <v>44</v>
      </c>
      <c r="D3454" t="s">
        <v>259</v>
      </c>
      <c r="E3454" t="s">
        <v>461</v>
      </c>
      <c r="F3454" t="s">
        <v>229</v>
      </c>
      <c r="G3454" t="s">
        <v>230</v>
      </c>
      <c r="H3454" t="s">
        <v>231</v>
      </c>
      <c r="I3454" t="s">
        <v>232</v>
      </c>
      <c r="J3454" t="s">
        <v>233</v>
      </c>
      <c r="K3454" t="s">
        <v>234</v>
      </c>
      <c r="L3454" t="n">
        <v>304</v>
      </c>
      <c r="M3454" t="n">
        <v>0.5</v>
      </c>
      <c r="N3454" t="n">
        <v>0</v>
      </c>
    </row>
    <row r="3455" spans="1:19">
      <c r="A3455" s="1" t="n">
        <v>41486</v>
      </c>
      <c r="B3455" t="s">
        <v>450</v>
      </c>
      <c r="C3455" t="n">
        <v>45</v>
      </c>
      <c r="D3455" t="s">
        <v>272</v>
      </c>
      <c r="E3455" t="s">
        <v>486</v>
      </c>
      <c r="F3455" t="s">
        <v>229</v>
      </c>
      <c r="G3455" t="s">
        <v>230</v>
      </c>
      <c r="H3455" t="s">
        <v>231</v>
      </c>
      <c r="I3455" t="s">
        <v>232</v>
      </c>
      <c r="J3455" t="s">
        <v>261</v>
      </c>
      <c r="K3455" t="s">
        <v>262</v>
      </c>
      <c r="L3455" t="n">
        <v>63</v>
      </c>
      <c r="M3455" t="n">
        <v>1.91</v>
      </c>
      <c r="N3455" t="n">
        <v>0</v>
      </c>
    </row>
    <row r="3456" spans="1:19">
      <c r="A3456" s="1" t="n">
        <v>41486</v>
      </c>
      <c r="B3456" t="s">
        <v>450</v>
      </c>
      <c r="C3456" t="n">
        <v>46</v>
      </c>
      <c r="D3456" t="s">
        <v>394</v>
      </c>
      <c r="E3456" t="s">
        <v>496</v>
      </c>
      <c r="F3456" t="s">
        <v>229</v>
      </c>
      <c r="G3456" t="s">
        <v>230</v>
      </c>
      <c r="H3456" t="s">
        <v>231</v>
      </c>
      <c r="I3456" t="s">
        <v>232</v>
      </c>
      <c r="J3456" t="s">
        <v>246</v>
      </c>
      <c r="K3456" t="s">
        <v>404</v>
      </c>
      <c r="L3456" t="n">
        <v>60</v>
      </c>
      <c r="M3456" t="n">
        <v>0</v>
      </c>
      <c r="N3456" t="n">
        <v>0</v>
      </c>
    </row>
    <row r="3457" spans="1:19">
      <c r="A3457" s="1" t="n">
        <v>41486</v>
      </c>
      <c r="B3457" t="s">
        <v>450</v>
      </c>
      <c r="C3457" t="n">
        <v>47</v>
      </c>
      <c r="D3457" t="s">
        <v>394</v>
      </c>
      <c r="E3457" t="s">
        <v>496</v>
      </c>
      <c r="F3457" t="s">
        <v>229</v>
      </c>
      <c r="G3457" t="s">
        <v>230</v>
      </c>
      <c r="H3457" t="s">
        <v>231</v>
      </c>
      <c r="I3457" t="s">
        <v>232</v>
      </c>
      <c r="J3457" t="s">
        <v>246</v>
      </c>
      <c r="K3457" t="s">
        <v>404</v>
      </c>
      <c r="L3457" t="n">
        <v>39</v>
      </c>
      <c r="M3457" t="n">
        <v>0</v>
      </c>
      <c r="N3457" t="n">
        <v>0</v>
      </c>
    </row>
    <row r="3458" spans="1:19">
      <c r="A3458" s="1" t="n">
        <v>41486</v>
      </c>
      <c r="B3458" t="s">
        <v>450</v>
      </c>
      <c r="C3458" t="n">
        <v>48</v>
      </c>
      <c r="D3458" t="s">
        <v>394</v>
      </c>
      <c r="E3458" t="s">
        <v>496</v>
      </c>
      <c r="F3458" t="s">
        <v>229</v>
      </c>
      <c r="G3458" t="s">
        <v>230</v>
      </c>
      <c r="H3458" t="s">
        <v>231</v>
      </c>
      <c r="I3458" t="s">
        <v>232</v>
      </c>
      <c r="J3458" t="s">
        <v>246</v>
      </c>
      <c r="K3458" t="s">
        <v>404</v>
      </c>
      <c r="L3458" t="n">
        <v>238</v>
      </c>
      <c r="M3458" t="n">
        <v>0</v>
      </c>
      <c r="N3458" t="n">
        <v>0</v>
      </c>
    </row>
    <row r="3459" spans="1:19">
      <c r="A3459" s="1" t="n">
        <v>41486</v>
      </c>
      <c r="B3459" t="s">
        <v>450</v>
      </c>
      <c r="C3459" t="n">
        <v>49</v>
      </c>
      <c r="D3459" t="s">
        <v>394</v>
      </c>
      <c r="E3459" t="s">
        <v>496</v>
      </c>
      <c r="F3459" t="s">
        <v>229</v>
      </c>
      <c r="G3459" t="s">
        <v>230</v>
      </c>
      <c r="H3459" t="s">
        <v>231</v>
      </c>
      <c r="I3459" t="s">
        <v>232</v>
      </c>
      <c r="J3459" t="s">
        <v>246</v>
      </c>
      <c r="K3459" t="s">
        <v>404</v>
      </c>
      <c r="L3459" t="n">
        <v>270</v>
      </c>
      <c r="M3459" t="n">
        <v>0</v>
      </c>
      <c r="N3459" t="n">
        <v>0</v>
      </c>
    </row>
    <row r="3460" spans="1:19">
      <c r="A3460" s="1" t="n">
        <v>41517</v>
      </c>
      <c r="B3460" t="s">
        <v>376</v>
      </c>
      <c r="C3460" t="n">
        <v>24</v>
      </c>
      <c r="D3460" t="s">
        <v>459</v>
      </c>
      <c r="E3460" t="s">
        <v>121</v>
      </c>
      <c r="F3460" t="s">
        <v>229</v>
      </c>
      <c r="G3460" t="s">
        <v>230</v>
      </c>
      <c r="H3460" t="s">
        <v>231</v>
      </c>
      <c r="I3460" t="s">
        <v>232</v>
      </c>
      <c r="J3460" t="s">
        <v>354</v>
      </c>
      <c r="K3460" t="s">
        <v>348</v>
      </c>
      <c r="L3460" t="n">
        <v>246</v>
      </c>
      <c r="M3460" t="n">
        <v>0.04</v>
      </c>
      <c r="N3460" t="n">
        <v>41.6</v>
      </c>
      <c r="O3460" t="s">
        <v>376</v>
      </c>
      <c r="P3460" t="s">
        <v>487</v>
      </c>
      <c r="Q3460" t="s">
        <v>231</v>
      </c>
      <c r="R3460" t="s">
        <v>237</v>
      </c>
      <c r="S3460" t="s">
        <v>231</v>
      </c>
    </row>
    <row r="3461" spans="1:19">
      <c r="A3461" s="1" t="n">
        <v>41517</v>
      </c>
      <c r="B3461" t="s">
        <v>376</v>
      </c>
      <c r="C3461" t="n">
        <v>25</v>
      </c>
      <c r="D3461" t="s">
        <v>459</v>
      </c>
      <c r="E3461" t="s">
        <v>121</v>
      </c>
      <c r="F3461" t="s">
        <v>229</v>
      </c>
      <c r="G3461" t="s">
        <v>230</v>
      </c>
      <c r="H3461" t="s">
        <v>231</v>
      </c>
      <c r="I3461" t="s">
        <v>232</v>
      </c>
      <c r="J3461" t="s">
        <v>297</v>
      </c>
      <c r="K3461" t="s">
        <v>298</v>
      </c>
      <c r="L3461" t="n">
        <v>522</v>
      </c>
      <c r="M3461" t="n">
        <v>0.19</v>
      </c>
      <c r="N3461" t="n">
        <v>24.2</v>
      </c>
      <c r="O3461" t="s">
        <v>376</v>
      </c>
      <c r="P3461" t="s">
        <v>487</v>
      </c>
      <c r="Q3461" t="s">
        <v>231</v>
      </c>
      <c r="R3461" t="s">
        <v>237</v>
      </c>
      <c r="S3461" t="s">
        <v>231</v>
      </c>
    </row>
    <row r="3462" spans="1:19">
      <c r="A3462" s="1" t="n">
        <v>41517</v>
      </c>
      <c r="B3462" t="s">
        <v>376</v>
      </c>
      <c r="C3462" t="n">
        <v>26</v>
      </c>
      <c r="D3462" t="s">
        <v>459</v>
      </c>
      <c r="E3462" t="s">
        <v>121</v>
      </c>
      <c r="F3462" t="s">
        <v>229</v>
      </c>
      <c r="G3462" t="s">
        <v>230</v>
      </c>
      <c r="H3462" t="s">
        <v>231</v>
      </c>
      <c r="I3462" t="s">
        <v>232</v>
      </c>
      <c r="J3462" t="s">
        <v>318</v>
      </c>
      <c r="K3462" t="s">
        <v>319</v>
      </c>
      <c r="L3462" t="n">
        <v>284</v>
      </c>
      <c r="M3462" t="n">
        <v>0.05</v>
      </c>
      <c r="N3462" t="n">
        <v>39.9</v>
      </c>
      <c r="O3462" t="s">
        <v>376</v>
      </c>
      <c r="P3462" t="s">
        <v>487</v>
      </c>
      <c r="Q3462" t="s">
        <v>231</v>
      </c>
      <c r="R3462" t="s">
        <v>237</v>
      </c>
      <c r="S3462" t="s">
        <v>231</v>
      </c>
    </row>
    <row r="3463" spans="1:19">
      <c r="A3463" s="1" t="n">
        <v>41517</v>
      </c>
      <c r="B3463" t="s">
        <v>376</v>
      </c>
      <c r="C3463" t="n">
        <v>27</v>
      </c>
      <c r="D3463" t="s">
        <v>459</v>
      </c>
      <c r="E3463" t="s">
        <v>121</v>
      </c>
      <c r="F3463" t="s">
        <v>229</v>
      </c>
      <c r="G3463" t="s">
        <v>230</v>
      </c>
      <c r="H3463" t="s">
        <v>231</v>
      </c>
      <c r="I3463" t="s">
        <v>232</v>
      </c>
      <c r="J3463" t="s">
        <v>233</v>
      </c>
      <c r="K3463" t="s">
        <v>234</v>
      </c>
      <c r="L3463" t="n">
        <v>327</v>
      </c>
      <c r="M3463" t="n">
        <v>0.1</v>
      </c>
      <c r="N3463" t="n">
        <v>33.8</v>
      </c>
      <c r="O3463" t="s">
        <v>376</v>
      </c>
      <c r="P3463" t="s">
        <v>487</v>
      </c>
      <c r="Q3463" t="s">
        <v>231</v>
      </c>
      <c r="R3463" t="s">
        <v>237</v>
      </c>
      <c r="S3463" t="s">
        <v>231</v>
      </c>
    </row>
    <row r="3464" spans="1:19">
      <c r="A3464" s="1" t="n">
        <v>41517</v>
      </c>
      <c r="B3464" t="s">
        <v>376</v>
      </c>
      <c r="C3464" t="n">
        <v>90</v>
      </c>
      <c r="D3464" t="s">
        <v>489</v>
      </c>
      <c r="E3464" t="s">
        <v>490</v>
      </c>
      <c r="F3464" t="s">
        <v>229</v>
      </c>
      <c r="G3464" t="s">
        <v>230</v>
      </c>
      <c r="H3464" t="s">
        <v>231</v>
      </c>
      <c r="I3464" t="s">
        <v>232</v>
      </c>
      <c r="J3464" t="s">
        <v>499</v>
      </c>
      <c r="K3464" t="s">
        <v>500</v>
      </c>
      <c r="L3464" t="n">
        <v>111</v>
      </c>
      <c r="M3464" t="n">
        <v>0</v>
      </c>
      <c r="N3464" t="n">
        <v>0</v>
      </c>
      <c r="O3464" t="s">
        <v>376</v>
      </c>
      <c r="P3464" t="s">
        <v>491</v>
      </c>
      <c r="Q3464" t="s">
        <v>492</v>
      </c>
      <c r="R3464" t="s">
        <v>237</v>
      </c>
      <c r="S3464" t="s">
        <v>231</v>
      </c>
    </row>
    <row r="3465" spans="1:19">
      <c r="A3465" s="1" t="n">
        <v>41517</v>
      </c>
      <c r="B3465" t="s">
        <v>376</v>
      </c>
      <c r="C3465" t="n">
        <v>92</v>
      </c>
      <c r="D3465" t="s">
        <v>489</v>
      </c>
      <c r="E3465" t="s">
        <v>490</v>
      </c>
      <c r="F3465" t="s">
        <v>229</v>
      </c>
      <c r="G3465" t="s">
        <v>230</v>
      </c>
      <c r="H3465" t="s">
        <v>231</v>
      </c>
      <c r="I3465" t="s">
        <v>232</v>
      </c>
      <c r="J3465" t="s">
        <v>277</v>
      </c>
      <c r="K3465" t="s">
        <v>278</v>
      </c>
      <c r="L3465" t="n">
        <v>66</v>
      </c>
      <c r="M3465" t="n">
        <v>0</v>
      </c>
      <c r="N3465" t="n">
        <v>0</v>
      </c>
      <c r="O3465" t="s">
        <v>376</v>
      </c>
      <c r="P3465" t="s">
        <v>491</v>
      </c>
      <c r="Q3465" t="s">
        <v>492</v>
      </c>
      <c r="R3465" t="s">
        <v>237</v>
      </c>
      <c r="S3465" t="s">
        <v>231</v>
      </c>
    </row>
    <row r="3466" spans="1:19">
      <c r="A3466" s="1" t="n">
        <v>41517</v>
      </c>
      <c r="B3466" t="s">
        <v>457</v>
      </c>
      <c r="C3466" t="n">
        <v>1</v>
      </c>
      <c r="D3466" t="s">
        <v>466</v>
      </c>
      <c r="E3466" t="s">
        <v>467</v>
      </c>
      <c r="F3466" t="s">
        <v>307</v>
      </c>
      <c r="G3466" t="s">
        <v>308</v>
      </c>
      <c r="H3466" t="s">
        <v>231</v>
      </c>
      <c r="I3466" t="s">
        <v>232</v>
      </c>
      <c r="J3466" t="s">
        <v>469</v>
      </c>
      <c r="K3466" t="s">
        <v>470</v>
      </c>
      <c r="L3466" t="n">
        <v>19</v>
      </c>
      <c r="M3466" t="n">
        <v>0</v>
      </c>
      <c r="N3466" t="n">
        <v>0</v>
      </c>
    </row>
    <row r="3467" spans="1:19">
      <c r="A3467" s="1" t="n">
        <v>41517</v>
      </c>
      <c r="B3467" t="s">
        <v>457</v>
      </c>
      <c r="C3467" t="n">
        <v>2</v>
      </c>
      <c r="D3467" t="s">
        <v>466</v>
      </c>
      <c r="E3467" t="s">
        <v>467</v>
      </c>
      <c r="F3467" t="s">
        <v>411</v>
      </c>
      <c r="G3467" t="s">
        <v>412</v>
      </c>
      <c r="H3467" t="s">
        <v>231</v>
      </c>
      <c r="I3467" t="s">
        <v>232</v>
      </c>
      <c r="J3467" t="s">
        <v>469</v>
      </c>
      <c r="K3467" t="s">
        <v>470</v>
      </c>
      <c r="L3467" t="n">
        <v>17</v>
      </c>
      <c r="M3467" t="n">
        <v>0</v>
      </c>
      <c r="N3467" t="n">
        <v>0</v>
      </c>
    </row>
    <row r="3468" spans="1:19">
      <c r="A3468" s="1" t="n">
        <v>41517</v>
      </c>
      <c r="B3468" t="s">
        <v>457</v>
      </c>
      <c r="C3468" t="n">
        <v>3</v>
      </c>
      <c r="D3468" t="s">
        <v>466</v>
      </c>
      <c r="E3468" t="s">
        <v>467</v>
      </c>
      <c r="F3468" t="s">
        <v>413</v>
      </c>
      <c r="G3468" t="s">
        <v>414</v>
      </c>
      <c r="H3468" t="s">
        <v>231</v>
      </c>
      <c r="I3468" t="s">
        <v>232</v>
      </c>
      <c r="J3468" t="s">
        <v>469</v>
      </c>
      <c r="K3468" t="s">
        <v>470</v>
      </c>
      <c r="L3468" t="n">
        <v>10</v>
      </c>
      <c r="M3468" t="n">
        <v>0</v>
      </c>
      <c r="N3468" t="n">
        <v>0</v>
      </c>
    </row>
    <row r="3469" spans="1:19">
      <c r="A3469" s="1" t="n">
        <v>41517</v>
      </c>
      <c r="B3469" t="s">
        <v>457</v>
      </c>
      <c r="C3469" t="n">
        <v>4</v>
      </c>
      <c r="D3469" t="s">
        <v>466</v>
      </c>
      <c r="E3469" t="s">
        <v>467</v>
      </c>
      <c r="F3469" t="s">
        <v>229</v>
      </c>
      <c r="G3469" t="s">
        <v>230</v>
      </c>
      <c r="H3469" t="s">
        <v>231</v>
      </c>
      <c r="I3469" t="s">
        <v>232</v>
      </c>
      <c r="J3469" t="s">
        <v>469</v>
      </c>
      <c r="K3469" t="s">
        <v>470</v>
      </c>
      <c r="L3469" t="n">
        <v>12</v>
      </c>
      <c r="M3469" t="n">
        <v>0</v>
      </c>
      <c r="N3469" t="n">
        <v>0</v>
      </c>
    </row>
    <row r="3470" spans="1:19">
      <c r="A3470" s="1" t="n">
        <v>41517</v>
      </c>
      <c r="B3470" t="s">
        <v>380</v>
      </c>
      <c r="C3470" t="n">
        <v>1</v>
      </c>
      <c r="D3470" t="s">
        <v>288</v>
      </c>
      <c r="E3470" t="s">
        <v>478</v>
      </c>
      <c r="F3470" t="s">
        <v>229</v>
      </c>
      <c r="G3470" t="s">
        <v>230</v>
      </c>
      <c r="H3470" t="s">
        <v>231</v>
      </c>
      <c r="I3470" t="s">
        <v>232</v>
      </c>
      <c r="J3470" t="s">
        <v>246</v>
      </c>
      <c r="K3470" t="s">
        <v>404</v>
      </c>
      <c r="L3470" t="n">
        <v>190</v>
      </c>
      <c r="M3470" t="n">
        <v>0</v>
      </c>
      <c r="N3470" t="n">
        <v>0</v>
      </c>
    </row>
    <row r="3471" spans="1:19">
      <c r="A3471" s="1" t="n">
        <v>41517</v>
      </c>
      <c r="B3471" t="s">
        <v>450</v>
      </c>
      <c r="C3471" t="n">
        <v>18</v>
      </c>
      <c r="D3471" t="s">
        <v>459</v>
      </c>
      <c r="E3471" t="s">
        <v>121</v>
      </c>
      <c r="F3471" t="s">
        <v>229</v>
      </c>
      <c r="G3471" t="s">
        <v>230</v>
      </c>
      <c r="H3471" t="s">
        <v>231</v>
      </c>
      <c r="I3471" t="s">
        <v>232</v>
      </c>
      <c r="J3471" t="s">
        <v>385</v>
      </c>
      <c r="K3471" t="s">
        <v>338</v>
      </c>
      <c r="L3471" t="n">
        <v>744</v>
      </c>
      <c r="M3471" t="n">
        <v>0.53</v>
      </c>
      <c r="N3471" t="n">
        <v>34.6</v>
      </c>
      <c r="O3471" t="s">
        <v>450</v>
      </c>
      <c r="P3471" t="s">
        <v>488</v>
      </c>
      <c r="Q3471" t="s">
        <v>475</v>
      </c>
      <c r="R3471" t="s">
        <v>237</v>
      </c>
      <c r="S3471" t="s">
        <v>231</v>
      </c>
    </row>
    <row r="3472" spans="1:19">
      <c r="A3472" s="1" t="n">
        <v>41517</v>
      </c>
      <c r="B3472" t="s">
        <v>450</v>
      </c>
      <c r="C3472" t="n">
        <v>33</v>
      </c>
      <c r="D3472" t="s">
        <v>420</v>
      </c>
      <c r="E3472" t="s">
        <v>465</v>
      </c>
      <c r="F3472" t="s">
        <v>229</v>
      </c>
      <c r="G3472" t="s">
        <v>230</v>
      </c>
      <c r="H3472" t="s">
        <v>231</v>
      </c>
      <c r="I3472" t="s">
        <v>232</v>
      </c>
      <c r="J3472" t="s">
        <v>246</v>
      </c>
      <c r="K3472" t="s">
        <v>404</v>
      </c>
      <c r="L3472" t="n">
        <v>85</v>
      </c>
      <c r="M3472" t="n">
        <v>0</v>
      </c>
      <c r="N3472" t="n">
        <v>0</v>
      </c>
    </row>
    <row r="3473" spans="1:19">
      <c r="A3473" s="1" t="n">
        <v>41517</v>
      </c>
      <c r="B3473" t="s">
        <v>450</v>
      </c>
      <c r="C3473" t="n">
        <v>34</v>
      </c>
      <c r="D3473" t="s">
        <v>420</v>
      </c>
      <c r="E3473" t="s">
        <v>465</v>
      </c>
      <c r="F3473" t="s">
        <v>229</v>
      </c>
      <c r="G3473" t="s">
        <v>230</v>
      </c>
      <c r="H3473" t="s">
        <v>231</v>
      </c>
      <c r="I3473" t="s">
        <v>232</v>
      </c>
      <c r="J3473" t="s">
        <v>246</v>
      </c>
      <c r="K3473" t="s">
        <v>404</v>
      </c>
      <c r="L3473" t="n">
        <v>140</v>
      </c>
      <c r="M3473" t="n">
        <v>0</v>
      </c>
      <c r="N3473" t="n">
        <v>0</v>
      </c>
    </row>
    <row r="3474" spans="1:19">
      <c r="A3474" s="1" t="n">
        <v>41517</v>
      </c>
      <c r="B3474" t="s">
        <v>450</v>
      </c>
      <c r="C3474" t="n">
        <v>35</v>
      </c>
      <c r="D3474" t="s">
        <v>420</v>
      </c>
      <c r="E3474" t="s">
        <v>465</v>
      </c>
      <c r="F3474" t="s">
        <v>229</v>
      </c>
      <c r="G3474" t="s">
        <v>230</v>
      </c>
      <c r="H3474" t="s">
        <v>231</v>
      </c>
      <c r="I3474" t="s">
        <v>232</v>
      </c>
      <c r="J3474" t="s">
        <v>246</v>
      </c>
      <c r="K3474" t="s">
        <v>404</v>
      </c>
      <c r="L3474" t="n">
        <v>99</v>
      </c>
      <c r="M3474" t="n">
        <v>0</v>
      </c>
      <c r="N3474" t="n">
        <v>0</v>
      </c>
    </row>
    <row r="3475" spans="1:19">
      <c r="A3475" s="1" t="n">
        <v>41517</v>
      </c>
      <c r="B3475" t="s">
        <v>450</v>
      </c>
      <c r="C3475" t="n">
        <v>36</v>
      </c>
      <c r="D3475" t="s">
        <v>394</v>
      </c>
      <c r="E3475" t="s">
        <v>496</v>
      </c>
      <c r="F3475" t="s">
        <v>229</v>
      </c>
      <c r="G3475" t="s">
        <v>230</v>
      </c>
      <c r="H3475" t="s">
        <v>231</v>
      </c>
      <c r="I3475" t="s">
        <v>232</v>
      </c>
      <c r="J3475" t="s">
        <v>246</v>
      </c>
      <c r="K3475" t="s">
        <v>404</v>
      </c>
      <c r="L3475" t="n">
        <v>61</v>
      </c>
      <c r="M3475" t="n">
        <v>0</v>
      </c>
      <c r="N3475" t="n">
        <v>0</v>
      </c>
    </row>
    <row r="3476" spans="1:19">
      <c r="A3476" s="1" t="n">
        <v>41517</v>
      </c>
      <c r="B3476" t="s">
        <v>450</v>
      </c>
      <c r="C3476" t="n">
        <v>37</v>
      </c>
      <c r="D3476" t="s">
        <v>394</v>
      </c>
      <c r="E3476" t="s">
        <v>496</v>
      </c>
      <c r="F3476" t="s">
        <v>229</v>
      </c>
      <c r="G3476" t="s">
        <v>230</v>
      </c>
      <c r="H3476" t="s">
        <v>231</v>
      </c>
      <c r="I3476" t="s">
        <v>232</v>
      </c>
      <c r="J3476" t="s">
        <v>246</v>
      </c>
      <c r="K3476" t="s">
        <v>404</v>
      </c>
      <c r="L3476" t="n">
        <v>228</v>
      </c>
      <c r="M3476" t="n">
        <v>0</v>
      </c>
      <c r="N3476" t="n">
        <v>0</v>
      </c>
    </row>
    <row r="3477" spans="1:19">
      <c r="A3477" s="1" t="n">
        <v>41517</v>
      </c>
      <c r="B3477" t="s">
        <v>450</v>
      </c>
      <c r="C3477" t="n">
        <v>38</v>
      </c>
      <c r="D3477" t="s">
        <v>406</v>
      </c>
      <c r="E3477" t="s">
        <v>497</v>
      </c>
      <c r="F3477" t="s">
        <v>229</v>
      </c>
      <c r="G3477" t="s">
        <v>230</v>
      </c>
      <c r="H3477" t="s">
        <v>231</v>
      </c>
      <c r="I3477" t="s">
        <v>232</v>
      </c>
      <c r="J3477" t="s">
        <v>254</v>
      </c>
      <c r="K3477" t="s">
        <v>255</v>
      </c>
      <c r="L3477" t="n">
        <v>270</v>
      </c>
      <c r="M3477" t="n">
        <v>0</v>
      </c>
      <c r="N3477" t="n">
        <v>0</v>
      </c>
    </row>
    <row r="3478" spans="1:19">
      <c r="A3478" s="1" t="n">
        <v>41547</v>
      </c>
      <c r="B3478" t="s">
        <v>376</v>
      </c>
      <c r="C3478" t="n">
        <v>26</v>
      </c>
      <c r="D3478" t="s">
        <v>459</v>
      </c>
      <c r="E3478" t="s">
        <v>121</v>
      </c>
      <c r="F3478" t="s">
        <v>229</v>
      </c>
      <c r="G3478" t="s">
        <v>230</v>
      </c>
      <c r="H3478" t="s">
        <v>231</v>
      </c>
      <c r="I3478" t="s">
        <v>232</v>
      </c>
      <c r="J3478" t="s">
        <v>318</v>
      </c>
      <c r="K3478" t="s">
        <v>319</v>
      </c>
      <c r="L3478" t="n">
        <v>74</v>
      </c>
      <c r="M3478" t="n">
        <v>0.04</v>
      </c>
      <c r="N3478" t="n">
        <v>40.1</v>
      </c>
      <c r="O3478" t="s">
        <v>376</v>
      </c>
      <c r="P3478" t="s">
        <v>487</v>
      </c>
      <c r="Q3478" t="s">
        <v>231</v>
      </c>
      <c r="R3478" t="s">
        <v>237</v>
      </c>
      <c r="S3478" t="s">
        <v>231</v>
      </c>
    </row>
    <row r="3479" spans="1:19">
      <c r="A3479" s="1" t="n">
        <v>41547</v>
      </c>
      <c r="B3479" t="s">
        <v>376</v>
      </c>
      <c r="C3479" t="n">
        <v>27</v>
      </c>
      <c r="D3479" t="s">
        <v>459</v>
      </c>
      <c r="E3479" t="s">
        <v>121</v>
      </c>
      <c r="F3479" t="s">
        <v>229</v>
      </c>
      <c r="G3479" t="s">
        <v>230</v>
      </c>
      <c r="H3479" t="s">
        <v>231</v>
      </c>
      <c r="I3479" t="s">
        <v>232</v>
      </c>
      <c r="J3479" t="s">
        <v>318</v>
      </c>
      <c r="K3479" t="s">
        <v>319</v>
      </c>
      <c r="L3479" t="n">
        <v>134</v>
      </c>
      <c r="M3479" t="n">
        <v>0.04</v>
      </c>
      <c r="N3479" t="n">
        <v>40.1</v>
      </c>
      <c r="O3479" t="s">
        <v>376</v>
      </c>
      <c r="P3479" t="s">
        <v>487</v>
      </c>
      <c r="Q3479" t="s">
        <v>231</v>
      </c>
      <c r="R3479" t="s">
        <v>237</v>
      </c>
      <c r="S3479" t="s">
        <v>231</v>
      </c>
    </row>
    <row r="3480" spans="1:19">
      <c r="A3480" s="1" t="n">
        <v>41547</v>
      </c>
      <c r="B3480" t="s">
        <v>376</v>
      </c>
      <c r="C3480" t="n">
        <v>28</v>
      </c>
      <c r="D3480" t="s">
        <v>459</v>
      </c>
      <c r="E3480" t="s">
        <v>121</v>
      </c>
      <c r="F3480" t="s">
        <v>229</v>
      </c>
      <c r="G3480" t="s">
        <v>230</v>
      </c>
      <c r="H3480" t="s">
        <v>231</v>
      </c>
      <c r="I3480" t="s">
        <v>232</v>
      </c>
      <c r="J3480" t="s">
        <v>233</v>
      </c>
      <c r="K3480" t="s">
        <v>234</v>
      </c>
      <c r="L3480" t="n">
        <v>649</v>
      </c>
      <c r="M3480" t="n">
        <v>0.05</v>
      </c>
      <c r="N3480" t="n">
        <v>33.7</v>
      </c>
      <c r="O3480" t="s">
        <v>376</v>
      </c>
      <c r="P3480" t="s">
        <v>487</v>
      </c>
      <c r="Q3480" t="s">
        <v>231</v>
      </c>
      <c r="R3480" t="s">
        <v>237</v>
      </c>
      <c r="S3480" t="s">
        <v>231</v>
      </c>
    </row>
    <row r="3481" spans="1:19">
      <c r="A3481" s="1" t="n">
        <v>41547</v>
      </c>
      <c r="B3481" t="s">
        <v>376</v>
      </c>
      <c r="C3481" t="n">
        <v>29</v>
      </c>
      <c r="D3481" t="s">
        <v>459</v>
      </c>
      <c r="E3481" t="s">
        <v>121</v>
      </c>
      <c r="F3481" t="s">
        <v>229</v>
      </c>
      <c r="G3481" t="s">
        <v>230</v>
      </c>
      <c r="H3481" t="s">
        <v>231</v>
      </c>
      <c r="I3481" t="s">
        <v>232</v>
      </c>
      <c r="J3481" t="s">
        <v>233</v>
      </c>
      <c r="K3481" t="s">
        <v>234</v>
      </c>
      <c r="L3481" t="n">
        <v>475</v>
      </c>
      <c r="M3481" t="n">
        <v>0.05</v>
      </c>
      <c r="N3481" t="n">
        <v>33.8</v>
      </c>
      <c r="O3481" t="s">
        <v>376</v>
      </c>
      <c r="P3481" t="s">
        <v>487</v>
      </c>
      <c r="Q3481" t="s">
        <v>231</v>
      </c>
      <c r="R3481" t="s">
        <v>237</v>
      </c>
      <c r="S3481" t="s">
        <v>231</v>
      </c>
    </row>
    <row r="3482" spans="1:19">
      <c r="A3482" s="1" t="n">
        <v>41547</v>
      </c>
      <c r="B3482" t="s">
        <v>457</v>
      </c>
      <c r="C3482" t="n">
        <v>1</v>
      </c>
      <c r="D3482" t="s">
        <v>466</v>
      </c>
      <c r="E3482" t="s">
        <v>467</v>
      </c>
      <c r="F3482" t="s">
        <v>307</v>
      </c>
      <c r="G3482" t="s">
        <v>308</v>
      </c>
      <c r="H3482" t="s">
        <v>231</v>
      </c>
      <c r="I3482" t="s">
        <v>232</v>
      </c>
      <c r="J3482" t="s">
        <v>469</v>
      </c>
      <c r="K3482" t="s">
        <v>470</v>
      </c>
      <c r="L3482" t="n">
        <v>19</v>
      </c>
      <c r="M3482" t="n">
        <v>0</v>
      </c>
      <c r="N3482" t="n">
        <v>0</v>
      </c>
    </row>
    <row r="3483" spans="1:19">
      <c r="A3483" s="1" t="n">
        <v>41547</v>
      </c>
      <c r="B3483" t="s">
        <v>457</v>
      </c>
      <c r="C3483" t="n">
        <v>2</v>
      </c>
      <c r="D3483" t="s">
        <v>466</v>
      </c>
      <c r="E3483" t="s">
        <v>467</v>
      </c>
      <c r="F3483" t="s">
        <v>411</v>
      </c>
      <c r="G3483" t="s">
        <v>412</v>
      </c>
      <c r="H3483" t="s">
        <v>231</v>
      </c>
      <c r="I3483" t="s">
        <v>232</v>
      </c>
      <c r="J3483" t="s">
        <v>469</v>
      </c>
      <c r="K3483" t="s">
        <v>470</v>
      </c>
      <c r="L3483" t="n">
        <v>15</v>
      </c>
      <c r="M3483" t="n">
        <v>0</v>
      </c>
      <c r="N3483" t="n">
        <v>0</v>
      </c>
    </row>
    <row r="3484" spans="1:19">
      <c r="A3484" s="1" t="n">
        <v>41547</v>
      </c>
      <c r="B3484" t="s">
        <v>457</v>
      </c>
      <c r="C3484" t="n">
        <v>3</v>
      </c>
      <c r="D3484" t="s">
        <v>466</v>
      </c>
      <c r="E3484" t="s">
        <v>467</v>
      </c>
      <c r="F3484" t="s">
        <v>413</v>
      </c>
      <c r="G3484" t="s">
        <v>414</v>
      </c>
      <c r="H3484" t="s">
        <v>231</v>
      </c>
      <c r="I3484" t="s">
        <v>232</v>
      </c>
      <c r="J3484" t="s">
        <v>469</v>
      </c>
      <c r="K3484" t="s">
        <v>470</v>
      </c>
      <c r="L3484" t="n">
        <v>9</v>
      </c>
      <c r="M3484" t="n">
        <v>0</v>
      </c>
      <c r="N3484" t="n">
        <v>0</v>
      </c>
    </row>
    <row r="3485" spans="1:19">
      <c r="A3485" s="1" t="n">
        <v>41547</v>
      </c>
      <c r="B3485" t="s">
        <v>457</v>
      </c>
      <c r="C3485" t="n">
        <v>4</v>
      </c>
      <c r="D3485" t="s">
        <v>466</v>
      </c>
      <c r="E3485" t="s">
        <v>467</v>
      </c>
      <c r="F3485" t="s">
        <v>229</v>
      </c>
      <c r="G3485" t="s">
        <v>230</v>
      </c>
      <c r="H3485" t="s">
        <v>231</v>
      </c>
      <c r="I3485" t="s">
        <v>232</v>
      </c>
      <c r="J3485" t="s">
        <v>469</v>
      </c>
      <c r="K3485" t="s">
        <v>470</v>
      </c>
      <c r="L3485" t="n">
        <v>10</v>
      </c>
      <c r="M3485" t="n">
        <v>0</v>
      </c>
      <c r="N3485" t="n">
        <v>0</v>
      </c>
    </row>
    <row r="3486" spans="1:19">
      <c r="A3486" s="1" t="n">
        <v>41547</v>
      </c>
      <c r="B3486" t="s">
        <v>463</v>
      </c>
      <c r="C3486" t="n">
        <v>1</v>
      </c>
      <c r="D3486" t="s">
        <v>388</v>
      </c>
      <c r="E3486" t="s">
        <v>464</v>
      </c>
      <c r="F3486" t="s">
        <v>229</v>
      </c>
      <c r="G3486" t="s">
        <v>230</v>
      </c>
      <c r="H3486" t="s">
        <v>231</v>
      </c>
      <c r="I3486" t="s">
        <v>232</v>
      </c>
      <c r="J3486" t="s">
        <v>240</v>
      </c>
      <c r="K3486" t="s">
        <v>241</v>
      </c>
      <c r="L3486" t="n">
        <v>66</v>
      </c>
      <c r="M3486" t="n">
        <v>0</v>
      </c>
      <c r="N3486" t="n">
        <v>0</v>
      </c>
    </row>
    <row r="3487" spans="1:19">
      <c r="A3487" s="1" t="n">
        <v>41547</v>
      </c>
      <c r="B3487" t="s">
        <v>380</v>
      </c>
      <c r="C3487" t="n">
        <v>1</v>
      </c>
      <c r="D3487" t="s">
        <v>288</v>
      </c>
      <c r="E3487" t="s">
        <v>478</v>
      </c>
      <c r="F3487" t="s">
        <v>229</v>
      </c>
      <c r="G3487" t="s">
        <v>230</v>
      </c>
      <c r="H3487" t="s">
        <v>231</v>
      </c>
      <c r="I3487" t="s">
        <v>232</v>
      </c>
      <c r="J3487" t="s">
        <v>246</v>
      </c>
      <c r="K3487" t="s">
        <v>404</v>
      </c>
      <c r="L3487" t="n">
        <v>190</v>
      </c>
      <c r="M3487" t="n">
        <v>0</v>
      </c>
      <c r="N3487" t="n">
        <v>0</v>
      </c>
    </row>
    <row r="3488" spans="1:19">
      <c r="A3488" s="1" t="n">
        <v>41547</v>
      </c>
      <c r="B3488" t="s">
        <v>380</v>
      </c>
      <c r="C3488" t="n">
        <v>2</v>
      </c>
      <c r="D3488" t="s">
        <v>288</v>
      </c>
      <c r="E3488" t="s">
        <v>478</v>
      </c>
      <c r="F3488" t="s">
        <v>229</v>
      </c>
      <c r="G3488" t="s">
        <v>230</v>
      </c>
      <c r="H3488" t="s">
        <v>231</v>
      </c>
      <c r="I3488" t="s">
        <v>232</v>
      </c>
      <c r="J3488" t="s">
        <v>246</v>
      </c>
      <c r="K3488" t="s">
        <v>404</v>
      </c>
      <c r="L3488" t="n">
        <v>200</v>
      </c>
      <c r="M3488" t="n">
        <v>0</v>
      </c>
      <c r="N3488" t="n">
        <v>0</v>
      </c>
    </row>
    <row r="3489" spans="1:19">
      <c r="A3489" s="1" t="n">
        <v>41547</v>
      </c>
      <c r="B3489" t="s">
        <v>450</v>
      </c>
      <c r="C3489" t="n">
        <v>26</v>
      </c>
      <c r="D3489" t="s">
        <v>459</v>
      </c>
      <c r="E3489" t="s">
        <v>121</v>
      </c>
      <c r="F3489" t="s">
        <v>229</v>
      </c>
      <c r="G3489" t="s">
        <v>230</v>
      </c>
      <c r="H3489" t="s">
        <v>231</v>
      </c>
      <c r="I3489" t="s">
        <v>232</v>
      </c>
      <c r="J3489" t="s">
        <v>473</v>
      </c>
      <c r="K3489" t="s">
        <v>474</v>
      </c>
      <c r="L3489" t="n">
        <v>270</v>
      </c>
      <c r="M3489" t="n">
        <v>0.09</v>
      </c>
      <c r="N3489" t="n">
        <v>43.6</v>
      </c>
      <c r="O3489" t="s">
        <v>450</v>
      </c>
      <c r="P3489" t="s">
        <v>488</v>
      </c>
      <c r="Q3489" t="s">
        <v>475</v>
      </c>
      <c r="R3489" t="s">
        <v>237</v>
      </c>
      <c r="S3489" t="s">
        <v>231</v>
      </c>
    </row>
    <row r="3490" spans="1:19">
      <c r="A3490" s="1" t="n">
        <v>41547</v>
      </c>
      <c r="B3490" t="s">
        <v>450</v>
      </c>
      <c r="C3490" t="n">
        <v>27</v>
      </c>
      <c r="D3490" t="s">
        <v>459</v>
      </c>
      <c r="E3490" t="s">
        <v>121</v>
      </c>
      <c r="F3490" t="s">
        <v>229</v>
      </c>
      <c r="G3490" t="s">
        <v>230</v>
      </c>
      <c r="H3490" t="s">
        <v>231</v>
      </c>
      <c r="I3490" t="s">
        <v>232</v>
      </c>
      <c r="J3490" t="s">
        <v>473</v>
      </c>
      <c r="K3490" t="s">
        <v>474</v>
      </c>
      <c r="L3490" t="n">
        <v>525</v>
      </c>
      <c r="M3490" t="n">
        <v>0.09</v>
      </c>
      <c r="N3490" t="n">
        <v>43.6</v>
      </c>
      <c r="O3490" t="s">
        <v>450</v>
      </c>
      <c r="P3490" t="s">
        <v>488</v>
      </c>
      <c r="Q3490" t="s">
        <v>475</v>
      </c>
      <c r="R3490" t="s">
        <v>237</v>
      </c>
      <c r="S3490" t="s">
        <v>231</v>
      </c>
    </row>
    <row r="3491" spans="1:19">
      <c r="A3491" s="1" t="n">
        <v>41547</v>
      </c>
      <c r="B3491" t="s">
        <v>450</v>
      </c>
      <c r="C3491" t="n">
        <v>31</v>
      </c>
      <c r="D3491" t="s">
        <v>420</v>
      </c>
      <c r="E3491" t="s">
        <v>465</v>
      </c>
      <c r="F3491" t="s">
        <v>229</v>
      </c>
      <c r="G3491" t="s">
        <v>230</v>
      </c>
      <c r="H3491" t="s">
        <v>231</v>
      </c>
      <c r="I3491" t="s">
        <v>232</v>
      </c>
      <c r="J3491" t="s">
        <v>246</v>
      </c>
      <c r="K3491" t="s">
        <v>404</v>
      </c>
      <c r="L3491" t="n">
        <v>99</v>
      </c>
      <c r="M3491" t="n">
        <v>0</v>
      </c>
      <c r="N3491" t="n">
        <v>0</v>
      </c>
    </row>
    <row r="3492" spans="1:19">
      <c r="A3492" s="1" t="n">
        <v>41547</v>
      </c>
      <c r="B3492" t="s">
        <v>450</v>
      </c>
      <c r="C3492" t="n">
        <v>32</v>
      </c>
      <c r="D3492" t="s">
        <v>259</v>
      </c>
      <c r="E3492" t="s">
        <v>461</v>
      </c>
      <c r="F3492" t="s">
        <v>229</v>
      </c>
      <c r="G3492" t="s">
        <v>230</v>
      </c>
      <c r="H3492" t="s">
        <v>231</v>
      </c>
      <c r="I3492" t="s">
        <v>232</v>
      </c>
      <c r="J3492" t="s">
        <v>329</v>
      </c>
      <c r="K3492" t="s">
        <v>501</v>
      </c>
      <c r="L3492" t="n">
        <v>334</v>
      </c>
      <c r="M3492" t="n">
        <v>0.45</v>
      </c>
      <c r="N3492" t="n">
        <v>0</v>
      </c>
    </row>
    <row r="3493" spans="1:19">
      <c r="A3493" s="1" t="n">
        <v>41578</v>
      </c>
      <c r="B3493" t="s">
        <v>502</v>
      </c>
      <c r="C3493" t="n">
        <v>2</v>
      </c>
      <c r="D3493" t="s">
        <v>459</v>
      </c>
      <c r="E3493" t="s">
        <v>121</v>
      </c>
      <c r="F3493" t="s">
        <v>229</v>
      </c>
      <c r="G3493" t="s">
        <v>230</v>
      </c>
      <c r="H3493" t="s">
        <v>231</v>
      </c>
      <c r="I3493" t="s">
        <v>232</v>
      </c>
      <c r="J3493" t="s">
        <v>369</v>
      </c>
      <c r="K3493" t="s">
        <v>344</v>
      </c>
      <c r="L3493" t="n">
        <v>950</v>
      </c>
      <c r="M3493" t="n">
        <v>0.17</v>
      </c>
      <c r="N3493" t="n">
        <v>32.1</v>
      </c>
      <c r="O3493" t="s">
        <v>503</v>
      </c>
      <c r="P3493" t="s">
        <v>488</v>
      </c>
      <c r="Q3493" t="s">
        <v>475</v>
      </c>
      <c r="R3493" t="s">
        <v>237</v>
      </c>
      <c r="S3493" t="s">
        <v>231</v>
      </c>
    </row>
    <row r="3494" spans="1:19">
      <c r="A3494" s="1" t="n">
        <v>41578</v>
      </c>
      <c r="B3494" t="s">
        <v>502</v>
      </c>
      <c r="C3494" t="n">
        <v>3</v>
      </c>
      <c r="D3494" t="s">
        <v>459</v>
      </c>
      <c r="E3494" t="s">
        <v>121</v>
      </c>
      <c r="F3494" t="s">
        <v>229</v>
      </c>
      <c r="G3494" t="s">
        <v>230</v>
      </c>
      <c r="H3494" t="s">
        <v>231</v>
      </c>
      <c r="I3494" t="s">
        <v>232</v>
      </c>
      <c r="J3494" t="s">
        <v>279</v>
      </c>
      <c r="K3494" t="s">
        <v>280</v>
      </c>
      <c r="L3494" t="n">
        <v>259</v>
      </c>
      <c r="M3494" t="n">
        <v>1.01</v>
      </c>
      <c r="N3494" t="n">
        <v>39.5</v>
      </c>
      <c r="O3494" t="s">
        <v>503</v>
      </c>
      <c r="P3494" t="s">
        <v>488</v>
      </c>
      <c r="Q3494" t="s">
        <v>475</v>
      </c>
      <c r="R3494" t="s">
        <v>237</v>
      </c>
      <c r="S3494" t="s">
        <v>231</v>
      </c>
    </row>
    <row r="3495" spans="1:19">
      <c r="A3495" s="1" t="n">
        <v>41578</v>
      </c>
      <c r="B3495" t="s">
        <v>502</v>
      </c>
      <c r="C3495" t="n">
        <v>4</v>
      </c>
      <c r="D3495" t="s">
        <v>459</v>
      </c>
      <c r="E3495" t="s">
        <v>121</v>
      </c>
      <c r="F3495" t="s">
        <v>229</v>
      </c>
      <c r="G3495" t="s">
        <v>230</v>
      </c>
      <c r="H3495" t="s">
        <v>231</v>
      </c>
      <c r="I3495" t="s">
        <v>232</v>
      </c>
      <c r="J3495" t="s">
        <v>279</v>
      </c>
      <c r="K3495" t="s">
        <v>280</v>
      </c>
      <c r="L3495" t="n">
        <v>770</v>
      </c>
      <c r="M3495" t="n">
        <v>1.01</v>
      </c>
      <c r="N3495" t="n">
        <v>39.5</v>
      </c>
      <c r="O3495" t="s">
        <v>503</v>
      </c>
      <c r="P3495" t="s">
        <v>488</v>
      </c>
      <c r="Q3495" t="s">
        <v>475</v>
      </c>
      <c r="R3495" t="s">
        <v>237</v>
      </c>
      <c r="S3495" t="s">
        <v>231</v>
      </c>
    </row>
    <row r="3496" spans="1:19">
      <c r="A3496" s="1" t="n">
        <v>41578</v>
      </c>
      <c r="B3496" t="s">
        <v>376</v>
      </c>
      <c r="C3496" t="n">
        <v>24</v>
      </c>
      <c r="D3496" t="s">
        <v>459</v>
      </c>
      <c r="E3496" t="s">
        <v>121</v>
      </c>
      <c r="F3496" t="s">
        <v>229</v>
      </c>
      <c r="G3496" t="s">
        <v>230</v>
      </c>
      <c r="H3496" t="s">
        <v>231</v>
      </c>
      <c r="I3496" t="s">
        <v>232</v>
      </c>
      <c r="J3496" t="s">
        <v>233</v>
      </c>
      <c r="K3496" t="s">
        <v>234</v>
      </c>
      <c r="L3496" t="n">
        <v>402</v>
      </c>
      <c r="M3496" t="n">
        <v>0.09</v>
      </c>
      <c r="N3496" t="n">
        <v>33.9</v>
      </c>
      <c r="O3496" t="s">
        <v>376</v>
      </c>
      <c r="P3496" t="s">
        <v>487</v>
      </c>
      <c r="Q3496" t="s">
        <v>231</v>
      </c>
      <c r="R3496" t="s">
        <v>237</v>
      </c>
      <c r="S3496" t="s">
        <v>231</v>
      </c>
    </row>
    <row r="3497" spans="1:19">
      <c r="A3497" s="1" t="n">
        <v>41578</v>
      </c>
      <c r="B3497" t="s">
        <v>376</v>
      </c>
      <c r="C3497" t="n">
        <v>25</v>
      </c>
      <c r="D3497" t="s">
        <v>459</v>
      </c>
      <c r="E3497" t="s">
        <v>121</v>
      </c>
      <c r="F3497" t="s">
        <v>229</v>
      </c>
      <c r="G3497" t="s">
        <v>230</v>
      </c>
      <c r="H3497" t="s">
        <v>231</v>
      </c>
      <c r="I3497" t="s">
        <v>232</v>
      </c>
      <c r="J3497" t="s">
        <v>233</v>
      </c>
      <c r="K3497" t="s">
        <v>234</v>
      </c>
      <c r="L3497" t="n">
        <v>658</v>
      </c>
      <c r="M3497" t="n">
        <v>0.09</v>
      </c>
      <c r="N3497" t="n">
        <v>33.9</v>
      </c>
      <c r="O3497" t="s">
        <v>376</v>
      </c>
      <c r="P3497" t="s">
        <v>487</v>
      </c>
      <c r="Q3497" t="s">
        <v>231</v>
      </c>
      <c r="R3497" t="s">
        <v>237</v>
      </c>
      <c r="S3497" t="s">
        <v>231</v>
      </c>
    </row>
    <row r="3498" spans="1:19">
      <c r="A3498" s="1" t="n">
        <v>41578</v>
      </c>
      <c r="B3498" t="s">
        <v>376</v>
      </c>
      <c r="C3498" t="n">
        <v>26</v>
      </c>
      <c r="D3498" t="s">
        <v>459</v>
      </c>
      <c r="E3498" t="s">
        <v>121</v>
      </c>
      <c r="F3498" t="s">
        <v>229</v>
      </c>
      <c r="G3498" t="s">
        <v>230</v>
      </c>
      <c r="H3498" t="s">
        <v>231</v>
      </c>
      <c r="I3498" t="s">
        <v>232</v>
      </c>
      <c r="J3498" t="s">
        <v>318</v>
      </c>
      <c r="K3498" t="s">
        <v>319</v>
      </c>
      <c r="L3498" t="n">
        <v>235</v>
      </c>
      <c r="M3498" t="n">
        <v>0.05</v>
      </c>
      <c r="N3498" t="n">
        <v>40.3</v>
      </c>
      <c r="O3498" t="s">
        <v>376</v>
      </c>
      <c r="P3498" t="s">
        <v>487</v>
      </c>
      <c r="Q3498" t="s">
        <v>231</v>
      </c>
      <c r="R3498" t="s">
        <v>237</v>
      </c>
      <c r="S3498" t="s">
        <v>231</v>
      </c>
    </row>
    <row r="3499" spans="1:19">
      <c r="A3499" s="1" t="n">
        <v>41578</v>
      </c>
      <c r="B3499" t="s">
        <v>457</v>
      </c>
      <c r="C3499" t="n">
        <v>1</v>
      </c>
      <c r="D3499" t="s">
        <v>466</v>
      </c>
      <c r="E3499" t="s">
        <v>467</v>
      </c>
      <c r="F3499" t="s">
        <v>307</v>
      </c>
      <c r="G3499" t="s">
        <v>308</v>
      </c>
      <c r="H3499" t="s">
        <v>231</v>
      </c>
      <c r="I3499" t="s">
        <v>232</v>
      </c>
      <c r="J3499" t="s">
        <v>469</v>
      </c>
      <c r="K3499" t="s">
        <v>470</v>
      </c>
      <c r="L3499" t="n">
        <v>20</v>
      </c>
      <c r="M3499" t="n">
        <v>0</v>
      </c>
      <c r="N3499" t="n">
        <v>0</v>
      </c>
    </row>
    <row r="3500" spans="1:19">
      <c r="A3500" s="1" t="n">
        <v>41578</v>
      </c>
      <c r="B3500" t="s">
        <v>457</v>
      </c>
      <c r="C3500" t="n">
        <v>2</v>
      </c>
      <c r="D3500" t="s">
        <v>466</v>
      </c>
      <c r="E3500" t="s">
        <v>467</v>
      </c>
      <c r="F3500" t="s">
        <v>411</v>
      </c>
      <c r="G3500" t="s">
        <v>412</v>
      </c>
      <c r="H3500" t="s">
        <v>231</v>
      </c>
      <c r="I3500" t="s">
        <v>232</v>
      </c>
      <c r="J3500" t="s">
        <v>469</v>
      </c>
      <c r="K3500" t="s">
        <v>470</v>
      </c>
      <c r="L3500" t="n">
        <v>13</v>
      </c>
      <c r="M3500" t="n">
        <v>0</v>
      </c>
      <c r="N3500" t="n">
        <v>0</v>
      </c>
    </row>
    <row r="3501" spans="1:19">
      <c r="A3501" s="1" t="n">
        <v>41578</v>
      </c>
      <c r="B3501" t="s">
        <v>457</v>
      </c>
      <c r="C3501" t="n">
        <v>3</v>
      </c>
      <c r="D3501" t="s">
        <v>466</v>
      </c>
      <c r="E3501" t="s">
        <v>467</v>
      </c>
      <c r="F3501" t="s">
        <v>413</v>
      </c>
      <c r="G3501" t="s">
        <v>414</v>
      </c>
      <c r="H3501" t="s">
        <v>231</v>
      </c>
      <c r="I3501" t="s">
        <v>232</v>
      </c>
      <c r="J3501" t="s">
        <v>469</v>
      </c>
      <c r="K3501" t="s">
        <v>470</v>
      </c>
      <c r="L3501" t="n">
        <v>9</v>
      </c>
      <c r="M3501" t="n">
        <v>0</v>
      </c>
      <c r="N3501" t="n">
        <v>0</v>
      </c>
    </row>
    <row r="3502" spans="1:19">
      <c r="A3502" s="1" t="n">
        <v>41578</v>
      </c>
      <c r="B3502" t="s">
        <v>457</v>
      </c>
      <c r="C3502" t="n">
        <v>4</v>
      </c>
      <c r="D3502" t="s">
        <v>466</v>
      </c>
      <c r="E3502" t="s">
        <v>467</v>
      </c>
      <c r="F3502" t="s">
        <v>229</v>
      </c>
      <c r="G3502" t="s">
        <v>230</v>
      </c>
      <c r="H3502" t="s">
        <v>231</v>
      </c>
      <c r="I3502" t="s">
        <v>232</v>
      </c>
      <c r="J3502" t="s">
        <v>469</v>
      </c>
      <c r="K3502" t="s">
        <v>470</v>
      </c>
      <c r="L3502" t="n">
        <v>9</v>
      </c>
      <c r="M3502" t="n">
        <v>0</v>
      </c>
      <c r="N3502" t="n">
        <v>0</v>
      </c>
    </row>
    <row r="3503" spans="1:19">
      <c r="A3503" s="1" t="n">
        <v>41578</v>
      </c>
      <c r="B3503" t="s">
        <v>380</v>
      </c>
      <c r="C3503" t="n">
        <v>1</v>
      </c>
      <c r="D3503" t="s">
        <v>288</v>
      </c>
      <c r="E3503" t="s">
        <v>478</v>
      </c>
      <c r="F3503" t="s">
        <v>229</v>
      </c>
      <c r="G3503" t="s">
        <v>230</v>
      </c>
      <c r="H3503" t="s">
        <v>231</v>
      </c>
      <c r="I3503" t="s">
        <v>232</v>
      </c>
      <c r="J3503" t="s">
        <v>246</v>
      </c>
      <c r="K3503" t="s">
        <v>404</v>
      </c>
      <c r="L3503" t="n">
        <v>160</v>
      </c>
      <c r="M3503" t="n">
        <v>0</v>
      </c>
      <c r="N3503" t="n">
        <v>0</v>
      </c>
    </row>
    <row r="3504" spans="1:19">
      <c r="A3504" s="1" t="n">
        <v>41578</v>
      </c>
      <c r="B3504" t="s">
        <v>380</v>
      </c>
      <c r="C3504" t="n">
        <v>2</v>
      </c>
      <c r="D3504" t="s">
        <v>288</v>
      </c>
      <c r="E3504" t="s">
        <v>478</v>
      </c>
      <c r="F3504" t="s">
        <v>229</v>
      </c>
      <c r="G3504" t="s">
        <v>230</v>
      </c>
      <c r="H3504" t="s">
        <v>231</v>
      </c>
      <c r="I3504" t="s">
        <v>232</v>
      </c>
      <c r="J3504" t="s">
        <v>267</v>
      </c>
      <c r="K3504" t="s">
        <v>268</v>
      </c>
      <c r="L3504" t="n">
        <v>299</v>
      </c>
      <c r="M3504" t="n">
        <v>0</v>
      </c>
      <c r="N3504" t="n">
        <v>0</v>
      </c>
    </row>
    <row r="3505" spans="1:19">
      <c r="A3505" s="1" t="n">
        <v>41578</v>
      </c>
      <c r="B3505" t="s">
        <v>450</v>
      </c>
      <c r="C3505" t="n">
        <v>17</v>
      </c>
      <c r="D3505" t="s">
        <v>459</v>
      </c>
      <c r="E3505" t="s">
        <v>121</v>
      </c>
      <c r="F3505" t="s">
        <v>229</v>
      </c>
      <c r="G3505" t="s">
        <v>230</v>
      </c>
      <c r="H3505" t="s">
        <v>231</v>
      </c>
      <c r="I3505" t="s">
        <v>232</v>
      </c>
      <c r="J3505" t="s">
        <v>233</v>
      </c>
      <c r="K3505" t="s">
        <v>234</v>
      </c>
      <c r="L3505" t="n">
        <v>308</v>
      </c>
      <c r="M3505" t="n">
        <v>0.23</v>
      </c>
      <c r="N3505" t="n">
        <v>20.4</v>
      </c>
      <c r="O3505" t="s">
        <v>503</v>
      </c>
      <c r="P3505" t="s">
        <v>488</v>
      </c>
      <c r="Q3505" t="s">
        <v>475</v>
      </c>
      <c r="R3505" t="s">
        <v>237</v>
      </c>
      <c r="S3505" t="s">
        <v>231</v>
      </c>
    </row>
    <row r="3506" spans="1:19">
      <c r="A3506" s="1" t="n">
        <v>41578</v>
      </c>
      <c r="B3506" t="s">
        <v>450</v>
      </c>
      <c r="C3506" t="n">
        <v>30</v>
      </c>
      <c r="D3506" t="s">
        <v>459</v>
      </c>
      <c r="E3506" t="s">
        <v>121</v>
      </c>
      <c r="F3506" t="s">
        <v>229</v>
      </c>
      <c r="G3506" t="s">
        <v>230</v>
      </c>
      <c r="H3506" t="s">
        <v>231</v>
      </c>
      <c r="I3506" t="s">
        <v>232</v>
      </c>
      <c r="J3506" t="s">
        <v>385</v>
      </c>
      <c r="K3506" t="s">
        <v>338</v>
      </c>
      <c r="L3506" t="n">
        <v>717</v>
      </c>
      <c r="M3506" t="n">
        <v>0.28</v>
      </c>
      <c r="N3506" t="n">
        <v>35.3</v>
      </c>
      <c r="O3506" t="s">
        <v>503</v>
      </c>
      <c r="P3506" t="s">
        <v>488</v>
      </c>
      <c r="Q3506" t="s">
        <v>475</v>
      </c>
      <c r="R3506" t="s">
        <v>237</v>
      </c>
      <c r="S3506" t="s">
        <v>231</v>
      </c>
    </row>
    <row r="3507" spans="1:19">
      <c r="A3507" s="1" t="n">
        <v>41608</v>
      </c>
      <c r="B3507" t="s">
        <v>502</v>
      </c>
      <c r="C3507" t="n">
        <v>1</v>
      </c>
      <c r="D3507" t="s">
        <v>459</v>
      </c>
      <c r="E3507" t="s">
        <v>121</v>
      </c>
      <c r="F3507" t="s">
        <v>229</v>
      </c>
      <c r="G3507" t="s">
        <v>230</v>
      </c>
      <c r="H3507" t="s">
        <v>231</v>
      </c>
      <c r="I3507" t="s">
        <v>232</v>
      </c>
      <c r="J3507" t="s">
        <v>297</v>
      </c>
      <c r="K3507" t="s">
        <v>298</v>
      </c>
      <c r="L3507" t="n">
        <v>517</v>
      </c>
      <c r="M3507" t="n">
        <v>0.84</v>
      </c>
      <c r="N3507" t="n">
        <v>23.8</v>
      </c>
      <c r="O3507" t="s">
        <v>503</v>
      </c>
      <c r="P3507" t="s">
        <v>488</v>
      </c>
      <c r="Q3507" t="s">
        <v>475</v>
      </c>
      <c r="R3507" t="s">
        <v>237</v>
      </c>
      <c r="S3507" t="s">
        <v>231</v>
      </c>
    </row>
    <row r="3508" spans="1:19">
      <c r="A3508" s="1" t="n">
        <v>41608</v>
      </c>
      <c r="B3508" t="s">
        <v>502</v>
      </c>
      <c r="C3508" t="n">
        <v>2</v>
      </c>
      <c r="D3508" t="s">
        <v>459</v>
      </c>
      <c r="E3508" t="s">
        <v>121</v>
      </c>
      <c r="F3508" t="s">
        <v>229</v>
      </c>
      <c r="G3508" t="s">
        <v>230</v>
      </c>
      <c r="H3508" t="s">
        <v>231</v>
      </c>
      <c r="I3508" t="s">
        <v>232</v>
      </c>
      <c r="J3508" t="s">
        <v>473</v>
      </c>
      <c r="K3508" t="s">
        <v>474</v>
      </c>
      <c r="L3508" t="n">
        <v>351</v>
      </c>
      <c r="M3508" t="n">
        <v>0.06</v>
      </c>
      <c r="N3508" t="n">
        <v>43.2</v>
      </c>
      <c r="O3508" t="s">
        <v>503</v>
      </c>
      <c r="P3508" t="s">
        <v>488</v>
      </c>
      <c r="Q3508" t="s">
        <v>475</v>
      </c>
      <c r="R3508" t="s">
        <v>237</v>
      </c>
      <c r="S3508" t="s">
        <v>231</v>
      </c>
    </row>
    <row r="3509" spans="1:19">
      <c r="A3509" s="1" t="n">
        <v>41608</v>
      </c>
      <c r="B3509" t="s">
        <v>502</v>
      </c>
      <c r="C3509" t="n">
        <v>3</v>
      </c>
      <c r="D3509" t="s">
        <v>459</v>
      </c>
      <c r="E3509" t="s">
        <v>121</v>
      </c>
      <c r="F3509" t="s">
        <v>229</v>
      </c>
      <c r="G3509" t="s">
        <v>230</v>
      </c>
      <c r="H3509" t="s">
        <v>231</v>
      </c>
      <c r="I3509" t="s">
        <v>232</v>
      </c>
      <c r="J3509" t="s">
        <v>473</v>
      </c>
      <c r="K3509" t="s">
        <v>474</v>
      </c>
      <c r="L3509" t="n">
        <v>684</v>
      </c>
      <c r="M3509" t="n">
        <v>0.06</v>
      </c>
      <c r="N3509" t="n">
        <v>43.2</v>
      </c>
      <c r="O3509" t="s">
        <v>503</v>
      </c>
      <c r="P3509" t="s">
        <v>488</v>
      </c>
      <c r="Q3509" t="s">
        <v>475</v>
      </c>
      <c r="R3509" t="s">
        <v>237</v>
      </c>
      <c r="S3509" t="s">
        <v>231</v>
      </c>
    </row>
    <row r="3510" spans="1:19">
      <c r="A3510" s="1" t="n">
        <v>41608</v>
      </c>
      <c r="B3510" t="s">
        <v>502</v>
      </c>
      <c r="C3510" t="n">
        <v>4</v>
      </c>
      <c r="D3510" t="s">
        <v>459</v>
      </c>
      <c r="E3510" t="s">
        <v>121</v>
      </c>
      <c r="F3510" t="s">
        <v>229</v>
      </c>
      <c r="G3510" t="s">
        <v>230</v>
      </c>
      <c r="H3510" t="s">
        <v>231</v>
      </c>
      <c r="I3510" t="s">
        <v>232</v>
      </c>
      <c r="J3510" t="s">
        <v>385</v>
      </c>
      <c r="K3510" t="s">
        <v>338</v>
      </c>
      <c r="L3510" t="n">
        <v>535</v>
      </c>
      <c r="M3510" t="n">
        <v>1.4</v>
      </c>
      <c r="N3510" t="n">
        <v>35.5</v>
      </c>
      <c r="O3510" t="s">
        <v>503</v>
      </c>
      <c r="P3510" t="s">
        <v>488</v>
      </c>
      <c r="Q3510" t="s">
        <v>475</v>
      </c>
      <c r="R3510" t="s">
        <v>237</v>
      </c>
      <c r="S3510" t="s">
        <v>231</v>
      </c>
    </row>
    <row r="3511" spans="1:19">
      <c r="A3511" s="1" t="n">
        <v>41608</v>
      </c>
      <c r="B3511" t="s">
        <v>504</v>
      </c>
      <c r="C3511" t="n">
        <v>2</v>
      </c>
      <c r="D3511" t="s">
        <v>272</v>
      </c>
      <c r="E3511" t="s">
        <v>486</v>
      </c>
      <c r="F3511" t="s">
        <v>229</v>
      </c>
      <c r="G3511" t="s">
        <v>230</v>
      </c>
      <c r="H3511" t="s">
        <v>231</v>
      </c>
      <c r="I3511" t="s">
        <v>232</v>
      </c>
      <c r="J3511" t="s">
        <v>505</v>
      </c>
      <c r="K3511" t="s">
        <v>506</v>
      </c>
      <c r="L3511" t="n">
        <v>221</v>
      </c>
      <c r="M3511" t="n">
        <v>1.04</v>
      </c>
      <c r="N3511" t="n">
        <v>0</v>
      </c>
    </row>
    <row r="3512" spans="1:19">
      <c r="A3512" s="1" t="n">
        <v>41608</v>
      </c>
      <c r="B3512" t="s">
        <v>376</v>
      </c>
      <c r="C3512" t="n">
        <v>18</v>
      </c>
      <c r="D3512" t="s">
        <v>459</v>
      </c>
      <c r="E3512" t="s">
        <v>121</v>
      </c>
      <c r="F3512" t="s">
        <v>229</v>
      </c>
      <c r="G3512" t="s">
        <v>230</v>
      </c>
      <c r="H3512" t="s">
        <v>231</v>
      </c>
      <c r="I3512" t="s">
        <v>232</v>
      </c>
      <c r="J3512" t="s">
        <v>354</v>
      </c>
      <c r="K3512" t="s">
        <v>348</v>
      </c>
      <c r="L3512" t="n">
        <v>208</v>
      </c>
      <c r="M3512" t="n">
        <v>0.04</v>
      </c>
      <c r="N3512" t="n">
        <v>41.8</v>
      </c>
      <c r="O3512" t="s">
        <v>376</v>
      </c>
      <c r="P3512" t="s">
        <v>487</v>
      </c>
      <c r="Q3512" t="s">
        <v>231</v>
      </c>
      <c r="R3512" t="s">
        <v>237</v>
      </c>
      <c r="S3512" t="s">
        <v>231</v>
      </c>
    </row>
    <row r="3513" spans="1:19">
      <c r="A3513" s="1" t="n">
        <v>41608</v>
      </c>
      <c r="B3513" t="s">
        <v>376</v>
      </c>
      <c r="C3513" t="n">
        <v>19</v>
      </c>
      <c r="D3513" t="s">
        <v>459</v>
      </c>
      <c r="E3513" t="s">
        <v>121</v>
      </c>
      <c r="F3513" t="s">
        <v>229</v>
      </c>
      <c r="G3513" t="s">
        <v>230</v>
      </c>
      <c r="H3513" t="s">
        <v>231</v>
      </c>
      <c r="I3513" t="s">
        <v>232</v>
      </c>
      <c r="J3513" t="s">
        <v>233</v>
      </c>
      <c r="K3513" t="s">
        <v>234</v>
      </c>
      <c r="L3513" t="n">
        <v>351</v>
      </c>
      <c r="M3513" t="n">
        <v>0.05</v>
      </c>
      <c r="N3513" t="n">
        <v>33.8</v>
      </c>
      <c r="O3513" t="s">
        <v>376</v>
      </c>
      <c r="P3513" t="s">
        <v>487</v>
      </c>
      <c r="Q3513" t="s">
        <v>231</v>
      </c>
      <c r="R3513" t="s">
        <v>237</v>
      </c>
      <c r="S3513" t="s">
        <v>231</v>
      </c>
    </row>
    <row r="3514" spans="1:19">
      <c r="A3514" s="1" t="n">
        <v>41608</v>
      </c>
      <c r="B3514" t="s">
        <v>376</v>
      </c>
      <c r="C3514" t="n">
        <v>20</v>
      </c>
      <c r="D3514" t="s">
        <v>459</v>
      </c>
      <c r="E3514" t="s">
        <v>121</v>
      </c>
      <c r="F3514" t="s">
        <v>229</v>
      </c>
      <c r="G3514" t="s">
        <v>230</v>
      </c>
      <c r="H3514" t="s">
        <v>231</v>
      </c>
      <c r="I3514" t="s">
        <v>232</v>
      </c>
      <c r="J3514" t="s">
        <v>233</v>
      </c>
      <c r="K3514" t="s">
        <v>234</v>
      </c>
      <c r="L3514" t="n">
        <v>324</v>
      </c>
      <c r="M3514" t="n">
        <v>0.05</v>
      </c>
      <c r="N3514" t="n">
        <v>33.8</v>
      </c>
      <c r="O3514" t="s">
        <v>376</v>
      </c>
      <c r="P3514" t="s">
        <v>487</v>
      </c>
      <c r="Q3514" t="s">
        <v>231</v>
      </c>
      <c r="R3514" t="s">
        <v>237</v>
      </c>
      <c r="S3514" t="s">
        <v>231</v>
      </c>
    </row>
    <row r="3515" spans="1:19">
      <c r="A3515" s="1" t="n">
        <v>41608</v>
      </c>
      <c r="B3515" t="s">
        <v>376</v>
      </c>
      <c r="C3515" t="n">
        <v>21</v>
      </c>
      <c r="D3515" t="s">
        <v>459</v>
      </c>
      <c r="E3515" t="s">
        <v>121</v>
      </c>
      <c r="F3515" t="s">
        <v>229</v>
      </c>
      <c r="G3515" t="s">
        <v>230</v>
      </c>
      <c r="H3515" t="s">
        <v>231</v>
      </c>
      <c r="I3515" t="s">
        <v>232</v>
      </c>
      <c r="J3515" t="s">
        <v>318</v>
      </c>
      <c r="K3515" t="s">
        <v>319</v>
      </c>
      <c r="L3515" t="n">
        <v>251</v>
      </c>
      <c r="M3515" t="n">
        <v>0.04</v>
      </c>
      <c r="N3515" t="n">
        <v>33.8</v>
      </c>
      <c r="O3515" t="s">
        <v>376</v>
      </c>
      <c r="P3515" t="s">
        <v>487</v>
      </c>
      <c r="Q3515" t="s">
        <v>231</v>
      </c>
      <c r="R3515" t="s">
        <v>237</v>
      </c>
      <c r="S3515" t="s">
        <v>231</v>
      </c>
    </row>
    <row r="3516" spans="1:19">
      <c r="A3516" s="1" t="n">
        <v>41608</v>
      </c>
      <c r="B3516" t="s">
        <v>376</v>
      </c>
      <c r="C3516" t="n">
        <v>22</v>
      </c>
      <c r="D3516" t="s">
        <v>459</v>
      </c>
      <c r="E3516" t="s">
        <v>121</v>
      </c>
      <c r="F3516" t="s">
        <v>229</v>
      </c>
      <c r="G3516" t="s">
        <v>230</v>
      </c>
      <c r="H3516" t="s">
        <v>231</v>
      </c>
      <c r="I3516" t="s">
        <v>232</v>
      </c>
      <c r="J3516" t="s">
        <v>318</v>
      </c>
      <c r="K3516" t="s">
        <v>319</v>
      </c>
      <c r="L3516" t="n">
        <v>312</v>
      </c>
      <c r="M3516" t="n">
        <v>0.05</v>
      </c>
      <c r="N3516" t="n">
        <v>39.4</v>
      </c>
      <c r="O3516" t="s">
        <v>376</v>
      </c>
      <c r="P3516" t="s">
        <v>487</v>
      </c>
      <c r="Q3516" t="s">
        <v>231</v>
      </c>
      <c r="R3516" t="s">
        <v>237</v>
      </c>
      <c r="S3516" t="s">
        <v>231</v>
      </c>
    </row>
    <row r="3517" spans="1:19">
      <c r="A3517" s="1" t="n">
        <v>41608</v>
      </c>
      <c r="B3517" t="s">
        <v>457</v>
      </c>
      <c r="C3517" t="n">
        <v>1</v>
      </c>
      <c r="D3517" t="s">
        <v>466</v>
      </c>
      <c r="E3517" t="s">
        <v>467</v>
      </c>
      <c r="F3517" t="s">
        <v>307</v>
      </c>
      <c r="G3517" t="s">
        <v>308</v>
      </c>
      <c r="H3517" t="s">
        <v>231</v>
      </c>
      <c r="I3517" t="s">
        <v>232</v>
      </c>
      <c r="J3517" t="s">
        <v>469</v>
      </c>
      <c r="K3517" t="s">
        <v>470</v>
      </c>
      <c r="L3517" t="n">
        <v>20</v>
      </c>
      <c r="M3517" t="n">
        <v>0</v>
      </c>
      <c r="N3517" t="n">
        <v>0</v>
      </c>
    </row>
    <row r="3518" spans="1:19">
      <c r="A3518" s="1" t="n">
        <v>41639</v>
      </c>
      <c r="B3518" t="s">
        <v>502</v>
      </c>
      <c r="C3518" t="n">
        <v>1</v>
      </c>
      <c r="D3518" t="s">
        <v>459</v>
      </c>
      <c r="E3518" t="s">
        <v>121</v>
      </c>
      <c r="F3518" t="s">
        <v>229</v>
      </c>
      <c r="G3518" t="s">
        <v>230</v>
      </c>
      <c r="H3518" t="s">
        <v>231</v>
      </c>
      <c r="I3518" t="s">
        <v>232</v>
      </c>
      <c r="J3518" t="s">
        <v>385</v>
      </c>
      <c r="K3518" t="s">
        <v>338</v>
      </c>
      <c r="L3518" t="n">
        <v>207</v>
      </c>
      <c r="M3518" t="n">
        <v>0.5</v>
      </c>
      <c r="N3518" t="n">
        <v>35.3</v>
      </c>
      <c r="O3518" t="s">
        <v>503</v>
      </c>
      <c r="P3518" t="s">
        <v>488</v>
      </c>
      <c r="Q3518" t="s">
        <v>475</v>
      </c>
      <c r="R3518" t="s">
        <v>237</v>
      </c>
      <c r="S3518" t="s">
        <v>231</v>
      </c>
    </row>
    <row r="3519" spans="1:19">
      <c r="A3519" s="1" t="n">
        <v>41639</v>
      </c>
      <c r="B3519" t="s">
        <v>502</v>
      </c>
      <c r="C3519" t="n">
        <v>2</v>
      </c>
      <c r="D3519" t="s">
        <v>459</v>
      </c>
      <c r="E3519" t="s">
        <v>121</v>
      </c>
      <c r="F3519" t="s">
        <v>229</v>
      </c>
      <c r="G3519" t="s">
        <v>230</v>
      </c>
      <c r="H3519" t="s">
        <v>231</v>
      </c>
      <c r="I3519" t="s">
        <v>232</v>
      </c>
      <c r="J3519" t="s">
        <v>385</v>
      </c>
      <c r="K3519" t="s">
        <v>338</v>
      </c>
      <c r="L3519" t="n">
        <v>711</v>
      </c>
      <c r="M3519" t="n">
        <v>0.27</v>
      </c>
      <c r="N3519" t="n">
        <v>36.6</v>
      </c>
      <c r="O3519" t="s">
        <v>503</v>
      </c>
      <c r="P3519" t="s">
        <v>488</v>
      </c>
      <c r="Q3519" t="s">
        <v>475</v>
      </c>
      <c r="R3519" t="s">
        <v>237</v>
      </c>
      <c r="S3519" t="s">
        <v>231</v>
      </c>
    </row>
    <row r="3520" spans="1:19">
      <c r="A3520" s="1" t="n">
        <v>41639</v>
      </c>
      <c r="B3520" t="s">
        <v>502</v>
      </c>
      <c r="C3520" t="n">
        <v>3</v>
      </c>
      <c r="D3520" t="s">
        <v>459</v>
      </c>
      <c r="E3520" t="s">
        <v>121</v>
      </c>
      <c r="F3520" t="s">
        <v>229</v>
      </c>
      <c r="G3520" t="s">
        <v>230</v>
      </c>
      <c r="H3520" t="s">
        <v>231</v>
      </c>
      <c r="I3520" t="s">
        <v>232</v>
      </c>
      <c r="J3520" t="s">
        <v>367</v>
      </c>
      <c r="K3520" t="s">
        <v>368</v>
      </c>
      <c r="L3520" t="n">
        <v>898</v>
      </c>
      <c r="M3520" t="n">
        <v>0.74</v>
      </c>
      <c r="N3520" t="n">
        <v>40.3</v>
      </c>
      <c r="O3520" t="s">
        <v>503</v>
      </c>
      <c r="P3520" t="s">
        <v>488</v>
      </c>
      <c r="Q3520" t="s">
        <v>475</v>
      </c>
      <c r="R3520" t="s">
        <v>237</v>
      </c>
      <c r="S3520" t="s">
        <v>231</v>
      </c>
    </row>
    <row r="3521" spans="1:19">
      <c r="A3521" s="1" t="n">
        <v>41639</v>
      </c>
      <c r="B3521" t="s">
        <v>376</v>
      </c>
      <c r="C3521" t="n">
        <v>20</v>
      </c>
      <c r="D3521" t="s">
        <v>459</v>
      </c>
      <c r="E3521" t="s">
        <v>121</v>
      </c>
      <c r="F3521" t="s">
        <v>229</v>
      </c>
      <c r="G3521" t="s">
        <v>230</v>
      </c>
      <c r="H3521" t="s">
        <v>231</v>
      </c>
      <c r="I3521" t="s">
        <v>232</v>
      </c>
      <c r="J3521" t="s">
        <v>354</v>
      </c>
      <c r="K3521" t="s">
        <v>348</v>
      </c>
      <c r="L3521" t="n">
        <v>351</v>
      </c>
      <c r="M3521" t="n">
        <v>0.04</v>
      </c>
      <c r="N3521" t="n">
        <v>41.3</v>
      </c>
      <c r="O3521" t="s">
        <v>376</v>
      </c>
      <c r="P3521" t="s">
        <v>487</v>
      </c>
      <c r="Q3521" t="s">
        <v>231</v>
      </c>
      <c r="R3521" t="s">
        <v>237</v>
      </c>
      <c r="S3521" t="s">
        <v>231</v>
      </c>
    </row>
    <row r="3522" spans="1:19">
      <c r="A3522" s="1" t="n">
        <v>41639</v>
      </c>
      <c r="B3522" t="s">
        <v>376</v>
      </c>
      <c r="C3522" t="n">
        <v>21</v>
      </c>
      <c r="D3522" t="s">
        <v>459</v>
      </c>
      <c r="E3522" t="s">
        <v>121</v>
      </c>
      <c r="F3522" t="s">
        <v>229</v>
      </c>
      <c r="G3522" t="s">
        <v>230</v>
      </c>
      <c r="H3522" t="s">
        <v>231</v>
      </c>
      <c r="I3522" t="s">
        <v>232</v>
      </c>
      <c r="J3522" t="s">
        <v>354</v>
      </c>
      <c r="K3522" t="s">
        <v>348</v>
      </c>
      <c r="L3522" t="n">
        <v>208</v>
      </c>
      <c r="M3522" t="n">
        <v>0.04</v>
      </c>
      <c r="N3522" t="n">
        <v>41.3</v>
      </c>
      <c r="O3522" t="s">
        <v>376</v>
      </c>
      <c r="P3522" t="s">
        <v>487</v>
      </c>
      <c r="Q3522" t="s">
        <v>231</v>
      </c>
      <c r="R3522" t="s">
        <v>237</v>
      </c>
      <c r="S3522" t="s">
        <v>231</v>
      </c>
    </row>
    <row r="3523" spans="1:19">
      <c r="A3523" s="1" t="n">
        <v>41639</v>
      </c>
      <c r="B3523" t="s">
        <v>376</v>
      </c>
      <c r="C3523" t="n">
        <v>22</v>
      </c>
      <c r="D3523" t="s">
        <v>459</v>
      </c>
      <c r="E3523" t="s">
        <v>121</v>
      </c>
      <c r="F3523" t="s">
        <v>229</v>
      </c>
      <c r="G3523" t="s">
        <v>230</v>
      </c>
      <c r="H3523" t="s">
        <v>231</v>
      </c>
      <c r="I3523" t="s">
        <v>232</v>
      </c>
      <c r="J3523" t="s">
        <v>377</v>
      </c>
      <c r="K3523" t="s">
        <v>378</v>
      </c>
      <c r="L3523" t="n">
        <v>550</v>
      </c>
      <c r="M3523" t="n">
        <v>0.08</v>
      </c>
      <c r="N3523" t="n">
        <v>35.3</v>
      </c>
      <c r="O3523" t="s">
        <v>376</v>
      </c>
      <c r="P3523" t="s">
        <v>487</v>
      </c>
      <c r="Q3523" t="s">
        <v>231</v>
      </c>
      <c r="R3523" t="s">
        <v>237</v>
      </c>
      <c r="S3523" t="s">
        <v>231</v>
      </c>
    </row>
    <row r="3524" spans="1:19">
      <c r="A3524" s="1" t="n">
        <v>41639</v>
      </c>
      <c r="B3524" t="s">
        <v>376</v>
      </c>
      <c r="C3524" t="n">
        <v>23</v>
      </c>
      <c r="D3524" t="s">
        <v>459</v>
      </c>
      <c r="E3524" t="s">
        <v>121</v>
      </c>
      <c r="F3524" t="s">
        <v>229</v>
      </c>
      <c r="G3524" t="s">
        <v>230</v>
      </c>
      <c r="H3524" t="s">
        <v>231</v>
      </c>
      <c r="I3524" t="s">
        <v>232</v>
      </c>
      <c r="J3524" t="s">
        <v>354</v>
      </c>
      <c r="K3524" t="s">
        <v>348</v>
      </c>
      <c r="L3524" t="n">
        <v>298</v>
      </c>
      <c r="M3524" t="n">
        <v>0.1</v>
      </c>
      <c r="N3524" t="n">
        <v>33.7</v>
      </c>
      <c r="O3524" t="s">
        <v>376</v>
      </c>
      <c r="P3524" t="s">
        <v>487</v>
      </c>
      <c r="Q3524" t="s">
        <v>231</v>
      </c>
      <c r="R3524" t="s">
        <v>237</v>
      </c>
      <c r="S3524" t="s">
        <v>231</v>
      </c>
    </row>
    <row r="3525" spans="1:19">
      <c r="A3525" s="1" t="n">
        <v>41639</v>
      </c>
      <c r="B3525" t="s">
        <v>376</v>
      </c>
      <c r="C3525" t="n">
        <v>24</v>
      </c>
      <c r="D3525" t="s">
        <v>459</v>
      </c>
      <c r="E3525" t="s">
        <v>121</v>
      </c>
      <c r="F3525" t="s">
        <v>229</v>
      </c>
      <c r="G3525" t="s">
        <v>230</v>
      </c>
      <c r="H3525" t="s">
        <v>231</v>
      </c>
      <c r="I3525" t="s">
        <v>232</v>
      </c>
      <c r="J3525" t="s">
        <v>233</v>
      </c>
      <c r="K3525" t="s">
        <v>234</v>
      </c>
      <c r="L3525" t="n">
        <v>452</v>
      </c>
      <c r="M3525" t="n">
        <v>0.1</v>
      </c>
      <c r="N3525" t="n">
        <v>33.7</v>
      </c>
      <c r="O3525" t="s">
        <v>376</v>
      </c>
      <c r="P3525" t="s">
        <v>487</v>
      </c>
      <c r="Q3525" t="s">
        <v>231</v>
      </c>
      <c r="R3525" t="s">
        <v>237</v>
      </c>
      <c r="S3525" t="s">
        <v>231</v>
      </c>
    </row>
    <row r="3526" spans="1:19">
      <c r="A3526" s="1" t="n">
        <v>41639</v>
      </c>
      <c r="B3526" t="s">
        <v>457</v>
      </c>
      <c r="C3526" t="n">
        <v>1</v>
      </c>
      <c r="D3526" t="s">
        <v>466</v>
      </c>
      <c r="E3526" t="s">
        <v>467</v>
      </c>
      <c r="F3526" t="s">
        <v>411</v>
      </c>
      <c r="G3526" t="s">
        <v>412</v>
      </c>
      <c r="H3526" t="s">
        <v>231</v>
      </c>
      <c r="I3526" t="s">
        <v>232</v>
      </c>
      <c r="J3526" t="s">
        <v>469</v>
      </c>
      <c r="K3526" t="s">
        <v>470</v>
      </c>
      <c r="L3526" t="n">
        <v>18</v>
      </c>
      <c r="M3526" t="n">
        <v>0</v>
      </c>
      <c r="N3526" t="n">
        <v>0</v>
      </c>
    </row>
    <row r="3527" spans="1:19">
      <c r="A3527" s="1" t="n">
        <v>41639</v>
      </c>
      <c r="B3527" t="s">
        <v>457</v>
      </c>
      <c r="C3527" t="n">
        <v>2</v>
      </c>
      <c r="D3527" t="s">
        <v>466</v>
      </c>
      <c r="E3527" t="s">
        <v>467</v>
      </c>
      <c r="F3527" t="s">
        <v>413</v>
      </c>
      <c r="G3527" t="s">
        <v>414</v>
      </c>
      <c r="H3527" t="s">
        <v>231</v>
      </c>
      <c r="I3527" t="s">
        <v>232</v>
      </c>
      <c r="J3527" t="s">
        <v>469</v>
      </c>
      <c r="K3527" t="s">
        <v>470</v>
      </c>
      <c r="L3527" t="n">
        <v>11</v>
      </c>
      <c r="M3527" t="n">
        <v>0</v>
      </c>
      <c r="N3527" t="n">
        <v>0</v>
      </c>
    </row>
    <row r="3528" spans="1:19">
      <c r="A3528" s="1" t="n">
        <v>41639</v>
      </c>
      <c r="B3528" t="s">
        <v>457</v>
      </c>
      <c r="C3528" t="n">
        <v>3</v>
      </c>
      <c r="D3528" t="s">
        <v>466</v>
      </c>
      <c r="E3528" t="s">
        <v>467</v>
      </c>
      <c r="F3528" t="s">
        <v>229</v>
      </c>
      <c r="G3528" t="s">
        <v>230</v>
      </c>
      <c r="H3528" t="s">
        <v>231</v>
      </c>
      <c r="I3528" t="s">
        <v>232</v>
      </c>
      <c r="J3528" t="s">
        <v>469</v>
      </c>
      <c r="K3528" t="s">
        <v>470</v>
      </c>
      <c r="L3528" t="n">
        <v>11</v>
      </c>
      <c r="M3528" t="n">
        <v>0</v>
      </c>
      <c r="N3528" t="n">
        <v>0</v>
      </c>
    </row>
    <row r="3529" spans="1:19">
      <c r="A3529" s="1" t="n">
        <v>41639</v>
      </c>
      <c r="B3529" t="s">
        <v>463</v>
      </c>
      <c r="C3529" t="n">
        <v>1</v>
      </c>
      <c r="D3529" t="s">
        <v>388</v>
      </c>
      <c r="E3529" t="s">
        <v>464</v>
      </c>
      <c r="F3529" t="s">
        <v>229</v>
      </c>
      <c r="G3529" t="s">
        <v>230</v>
      </c>
      <c r="H3529" t="s">
        <v>231</v>
      </c>
      <c r="I3529" t="s">
        <v>232</v>
      </c>
      <c r="J3529" t="s">
        <v>240</v>
      </c>
      <c r="K3529" t="s">
        <v>241</v>
      </c>
      <c r="L3529" t="n">
        <v>59</v>
      </c>
      <c r="M3529" t="n">
        <v>0</v>
      </c>
      <c r="N3529" t="n">
        <v>0</v>
      </c>
    </row>
    <row r="3530" spans="1:19">
      <c r="A3530" s="1" t="n">
        <v>41639</v>
      </c>
      <c r="B3530" t="s">
        <v>380</v>
      </c>
      <c r="C3530" t="n">
        <v>1</v>
      </c>
      <c r="D3530" t="s">
        <v>288</v>
      </c>
      <c r="E3530" t="s">
        <v>478</v>
      </c>
      <c r="F3530" t="s">
        <v>229</v>
      </c>
      <c r="G3530" t="s">
        <v>230</v>
      </c>
      <c r="H3530" t="s">
        <v>231</v>
      </c>
      <c r="I3530" t="s">
        <v>232</v>
      </c>
      <c r="J3530" t="s">
        <v>246</v>
      </c>
      <c r="K3530" t="s">
        <v>404</v>
      </c>
      <c r="L3530" t="n">
        <v>314</v>
      </c>
      <c r="M3530" t="n">
        <v>0</v>
      </c>
      <c r="N3530" t="n">
        <v>0</v>
      </c>
    </row>
    <row r="3531" spans="1:19">
      <c r="A3531" s="1" t="n">
        <v>41639</v>
      </c>
      <c r="B3531" t="s">
        <v>507</v>
      </c>
      <c r="C3531" t="n">
        <v>1</v>
      </c>
      <c r="D3531" t="s">
        <v>388</v>
      </c>
      <c r="E3531" t="s">
        <v>464</v>
      </c>
      <c r="F3531" t="s">
        <v>229</v>
      </c>
      <c r="G3531" t="s">
        <v>230</v>
      </c>
      <c r="H3531" t="s">
        <v>231</v>
      </c>
      <c r="I3531" t="s">
        <v>232</v>
      </c>
      <c r="J3531" t="s">
        <v>240</v>
      </c>
      <c r="K3531" t="s">
        <v>241</v>
      </c>
      <c r="L3531" t="n">
        <v>59</v>
      </c>
      <c r="M3531" t="n">
        <v>0</v>
      </c>
      <c r="N3531" t="n">
        <v>0</v>
      </c>
    </row>
    <row r="3532" spans="1:19">
      <c r="A3532" s="1" t="n">
        <v>41670</v>
      </c>
      <c r="B3532" t="s">
        <v>502</v>
      </c>
      <c r="C3532" t="n">
        <v>1</v>
      </c>
      <c r="D3532" t="s">
        <v>459</v>
      </c>
      <c r="E3532" t="s">
        <v>121</v>
      </c>
      <c r="F3532" t="s">
        <v>229</v>
      </c>
      <c r="G3532" t="s">
        <v>230</v>
      </c>
      <c r="H3532" t="s">
        <v>231</v>
      </c>
      <c r="I3532" t="s">
        <v>232</v>
      </c>
      <c r="J3532" t="s">
        <v>290</v>
      </c>
      <c r="K3532" t="s">
        <v>291</v>
      </c>
      <c r="L3532" t="n">
        <v>379</v>
      </c>
      <c r="M3532" t="n">
        <v>1.39</v>
      </c>
      <c r="N3532" t="n">
        <v>24.4</v>
      </c>
      <c r="O3532" t="s">
        <v>503</v>
      </c>
      <c r="P3532" t="s">
        <v>488</v>
      </c>
      <c r="Q3532" t="s">
        <v>475</v>
      </c>
      <c r="R3532" t="s">
        <v>237</v>
      </c>
      <c r="S3532" t="s">
        <v>231</v>
      </c>
    </row>
    <row r="3533" spans="1:19">
      <c r="A3533" s="1" t="n">
        <v>41670</v>
      </c>
      <c r="B3533" t="s">
        <v>376</v>
      </c>
      <c r="C3533" t="n">
        <v>20</v>
      </c>
      <c r="D3533" t="s">
        <v>459</v>
      </c>
      <c r="E3533" t="s">
        <v>121</v>
      </c>
      <c r="F3533" t="s">
        <v>229</v>
      </c>
      <c r="G3533" t="s">
        <v>230</v>
      </c>
      <c r="H3533" t="s">
        <v>231</v>
      </c>
      <c r="I3533" t="s">
        <v>232</v>
      </c>
      <c r="J3533" t="s">
        <v>354</v>
      </c>
      <c r="K3533" t="s">
        <v>348</v>
      </c>
      <c r="L3533" t="n">
        <v>228</v>
      </c>
      <c r="M3533" t="n">
        <v>0.04</v>
      </c>
      <c r="N3533" t="n">
        <v>41.5</v>
      </c>
      <c r="O3533" t="s">
        <v>376</v>
      </c>
      <c r="P3533" t="s">
        <v>487</v>
      </c>
      <c r="Q3533" t="s">
        <v>231</v>
      </c>
      <c r="R3533" t="s">
        <v>237</v>
      </c>
      <c r="S3533" t="s">
        <v>231</v>
      </c>
    </row>
    <row r="3534" spans="1:19">
      <c r="A3534" s="1" t="n">
        <v>41670</v>
      </c>
      <c r="B3534" t="s">
        <v>376</v>
      </c>
      <c r="C3534" t="n">
        <v>21</v>
      </c>
      <c r="D3534" t="s">
        <v>459</v>
      </c>
      <c r="E3534" t="s">
        <v>121</v>
      </c>
      <c r="F3534" t="s">
        <v>229</v>
      </c>
      <c r="G3534" t="s">
        <v>230</v>
      </c>
      <c r="H3534" t="s">
        <v>231</v>
      </c>
      <c r="I3534" t="s">
        <v>232</v>
      </c>
      <c r="J3534" t="s">
        <v>233</v>
      </c>
      <c r="K3534" t="s">
        <v>234</v>
      </c>
      <c r="L3534" t="n">
        <v>249</v>
      </c>
      <c r="M3534" t="n">
        <v>0.1</v>
      </c>
      <c r="N3534" t="n">
        <v>33.6</v>
      </c>
      <c r="O3534" t="s">
        <v>376</v>
      </c>
      <c r="P3534" t="s">
        <v>487</v>
      </c>
      <c r="Q3534" t="s">
        <v>231</v>
      </c>
      <c r="R3534" t="s">
        <v>237</v>
      </c>
      <c r="S3534" t="s">
        <v>231</v>
      </c>
    </row>
    <row r="3535" spans="1:19">
      <c r="A3535" s="1" t="n">
        <v>41670</v>
      </c>
      <c r="B3535" t="s">
        <v>376</v>
      </c>
      <c r="C3535" t="n">
        <v>22</v>
      </c>
      <c r="D3535" t="s">
        <v>459</v>
      </c>
      <c r="E3535" t="s">
        <v>121</v>
      </c>
      <c r="F3535" t="s">
        <v>229</v>
      </c>
      <c r="G3535" t="s">
        <v>230</v>
      </c>
      <c r="H3535" t="s">
        <v>231</v>
      </c>
      <c r="I3535" t="s">
        <v>232</v>
      </c>
      <c r="J3535" t="s">
        <v>233</v>
      </c>
      <c r="K3535" t="s">
        <v>234</v>
      </c>
      <c r="L3535" t="n">
        <v>136</v>
      </c>
      <c r="M3535" t="n">
        <v>0.05</v>
      </c>
      <c r="N3535" t="n">
        <v>37.1</v>
      </c>
      <c r="O3535" t="s">
        <v>376</v>
      </c>
      <c r="P3535" t="s">
        <v>487</v>
      </c>
      <c r="Q3535" t="s">
        <v>231</v>
      </c>
      <c r="R3535" t="s">
        <v>237</v>
      </c>
      <c r="S3535" t="s">
        <v>231</v>
      </c>
    </row>
    <row r="3536" spans="1:19">
      <c r="A3536" s="1" t="n">
        <v>41670</v>
      </c>
      <c r="B3536" t="s">
        <v>376</v>
      </c>
      <c r="C3536" t="n">
        <v>74</v>
      </c>
      <c r="D3536" t="s">
        <v>406</v>
      </c>
      <c r="E3536" t="s">
        <v>497</v>
      </c>
      <c r="F3536" t="s">
        <v>229</v>
      </c>
      <c r="G3536" t="s">
        <v>230</v>
      </c>
      <c r="H3536" t="s">
        <v>231</v>
      </c>
      <c r="I3536" t="s">
        <v>232</v>
      </c>
      <c r="J3536" t="s">
        <v>265</v>
      </c>
      <c r="K3536" t="s">
        <v>266</v>
      </c>
      <c r="L3536" t="n">
        <v>52</v>
      </c>
      <c r="M3536" t="n">
        <v>0</v>
      </c>
      <c r="N3536" t="n">
        <v>0</v>
      </c>
    </row>
    <row r="3537" spans="1:19">
      <c r="A3537" s="1" t="n">
        <v>41670</v>
      </c>
      <c r="B3537" t="s">
        <v>376</v>
      </c>
      <c r="C3537" t="n">
        <v>75</v>
      </c>
      <c r="D3537" t="s">
        <v>406</v>
      </c>
      <c r="E3537" t="s">
        <v>497</v>
      </c>
      <c r="F3537" t="s">
        <v>229</v>
      </c>
      <c r="G3537" t="s">
        <v>230</v>
      </c>
      <c r="H3537" t="s">
        <v>231</v>
      </c>
      <c r="I3537" t="s">
        <v>232</v>
      </c>
      <c r="J3537" t="s">
        <v>265</v>
      </c>
      <c r="K3537" t="s">
        <v>266</v>
      </c>
      <c r="L3537" t="n">
        <v>28</v>
      </c>
      <c r="M3537" t="n">
        <v>0</v>
      </c>
      <c r="N3537" t="n">
        <v>0</v>
      </c>
    </row>
    <row r="3538" spans="1:19">
      <c r="A3538" s="1" t="n">
        <v>41670</v>
      </c>
      <c r="B3538" t="s">
        <v>376</v>
      </c>
      <c r="C3538" t="n">
        <v>77</v>
      </c>
      <c r="D3538" t="s">
        <v>489</v>
      </c>
      <c r="E3538" t="s">
        <v>490</v>
      </c>
      <c r="F3538" t="s">
        <v>229</v>
      </c>
      <c r="G3538" t="s">
        <v>230</v>
      </c>
      <c r="H3538" t="s">
        <v>231</v>
      </c>
      <c r="I3538" t="s">
        <v>232</v>
      </c>
      <c r="J3538" t="s">
        <v>265</v>
      </c>
      <c r="K3538" t="s">
        <v>266</v>
      </c>
      <c r="L3538" t="n">
        <v>10</v>
      </c>
      <c r="M3538" t="n">
        <v>0</v>
      </c>
      <c r="N3538" t="n">
        <v>0</v>
      </c>
      <c r="O3538" t="s">
        <v>376</v>
      </c>
      <c r="P3538" t="s">
        <v>491</v>
      </c>
      <c r="Q3538" t="s">
        <v>492</v>
      </c>
      <c r="R3538" t="s">
        <v>237</v>
      </c>
      <c r="S3538" t="s">
        <v>231</v>
      </c>
    </row>
    <row r="3539" spans="1:19">
      <c r="A3539" s="1" t="n">
        <v>41670</v>
      </c>
      <c r="B3539" t="s">
        <v>376</v>
      </c>
      <c r="C3539" t="n">
        <v>78</v>
      </c>
      <c r="D3539" t="s">
        <v>489</v>
      </c>
      <c r="E3539" t="s">
        <v>490</v>
      </c>
      <c r="F3539" t="s">
        <v>229</v>
      </c>
      <c r="G3539" t="s">
        <v>230</v>
      </c>
      <c r="H3539" t="s">
        <v>231</v>
      </c>
      <c r="I3539" t="s">
        <v>232</v>
      </c>
      <c r="J3539" t="s">
        <v>265</v>
      </c>
      <c r="K3539" t="s">
        <v>266</v>
      </c>
      <c r="L3539" t="n">
        <v>80</v>
      </c>
      <c r="M3539" t="n">
        <v>0</v>
      </c>
      <c r="N3539" t="n">
        <v>0</v>
      </c>
      <c r="O3539" t="s">
        <v>376</v>
      </c>
      <c r="P3539" t="s">
        <v>491</v>
      </c>
      <c r="Q3539" t="s">
        <v>492</v>
      </c>
      <c r="R3539" t="s">
        <v>237</v>
      </c>
      <c r="S3539" t="s">
        <v>231</v>
      </c>
    </row>
    <row r="3540" spans="1:19">
      <c r="A3540" s="1" t="n">
        <v>41670</v>
      </c>
      <c r="B3540" t="s">
        <v>376</v>
      </c>
      <c r="C3540" t="n">
        <v>79</v>
      </c>
      <c r="D3540" t="s">
        <v>489</v>
      </c>
      <c r="E3540" t="s">
        <v>490</v>
      </c>
      <c r="F3540" t="s">
        <v>229</v>
      </c>
      <c r="G3540" t="s">
        <v>230</v>
      </c>
      <c r="H3540" t="s">
        <v>231</v>
      </c>
      <c r="I3540" t="s">
        <v>232</v>
      </c>
      <c r="J3540" t="s">
        <v>265</v>
      </c>
      <c r="K3540" t="s">
        <v>266</v>
      </c>
      <c r="L3540" t="n">
        <v>25</v>
      </c>
      <c r="M3540" t="n">
        <v>0</v>
      </c>
      <c r="N3540" t="n">
        <v>0</v>
      </c>
      <c r="O3540" t="s">
        <v>376</v>
      </c>
      <c r="P3540" t="s">
        <v>491</v>
      </c>
      <c r="Q3540" t="s">
        <v>492</v>
      </c>
      <c r="R3540" t="s">
        <v>237</v>
      </c>
      <c r="S3540" t="s">
        <v>231</v>
      </c>
    </row>
    <row r="3541" spans="1:19">
      <c r="A3541" s="1" t="n">
        <v>41670</v>
      </c>
      <c r="B3541" t="s">
        <v>457</v>
      </c>
      <c r="C3541" t="n">
        <v>1</v>
      </c>
      <c r="D3541" t="s">
        <v>466</v>
      </c>
      <c r="E3541" t="s">
        <v>467</v>
      </c>
      <c r="F3541" t="s">
        <v>307</v>
      </c>
      <c r="G3541" t="s">
        <v>308</v>
      </c>
      <c r="H3541" t="s">
        <v>231</v>
      </c>
      <c r="I3541" t="s">
        <v>232</v>
      </c>
      <c r="J3541" t="s">
        <v>469</v>
      </c>
      <c r="K3541" t="s">
        <v>470</v>
      </c>
      <c r="L3541" t="n">
        <v>20</v>
      </c>
      <c r="M3541" t="n">
        <v>0</v>
      </c>
      <c r="N3541" t="n">
        <v>0</v>
      </c>
    </row>
    <row r="3542" spans="1:19">
      <c r="A3542" s="1" t="n">
        <v>41670</v>
      </c>
      <c r="B3542" t="s">
        <v>457</v>
      </c>
      <c r="C3542" t="n">
        <v>2</v>
      </c>
      <c r="D3542" t="s">
        <v>466</v>
      </c>
      <c r="E3542" t="s">
        <v>467</v>
      </c>
      <c r="F3542" t="s">
        <v>411</v>
      </c>
      <c r="G3542" t="s">
        <v>412</v>
      </c>
      <c r="H3542" t="s">
        <v>231</v>
      </c>
      <c r="I3542" t="s">
        <v>232</v>
      </c>
      <c r="J3542" t="s">
        <v>469</v>
      </c>
      <c r="K3542" t="s">
        <v>470</v>
      </c>
      <c r="L3542" t="n">
        <v>15</v>
      </c>
      <c r="M3542" t="n">
        <v>0</v>
      </c>
      <c r="N3542" t="n">
        <v>0</v>
      </c>
    </row>
    <row r="3543" spans="1:19">
      <c r="A3543" s="1" t="n">
        <v>41670</v>
      </c>
      <c r="B3543" t="s">
        <v>457</v>
      </c>
      <c r="C3543" t="n">
        <v>3</v>
      </c>
      <c r="D3543" t="s">
        <v>466</v>
      </c>
      <c r="E3543" t="s">
        <v>467</v>
      </c>
      <c r="F3543" t="s">
        <v>413</v>
      </c>
      <c r="G3543" t="s">
        <v>414</v>
      </c>
      <c r="H3543" t="s">
        <v>231</v>
      </c>
      <c r="I3543" t="s">
        <v>232</v>
      </c>
      <c r="J3543" t="s">
        <v>469</v>
      </c>
      <c r="K3543" t="s">
        <v>470</v>
      </c>
      <c r="L3543" t="n">
        <v>11</v>
      </c>
      <c r="M3543" t="n">
        <v>0</v>
      </c>
      <c r="N3543" t="n">
        <v>0</v>
      </c>
    </row>
    <row r="3544" spans="1:19">
      <c r="A3544" s="1" t="n">
        <v>41670</v>
      </c>
      <c r="B3544" t="s">
        <v>380</v>
      </c>
      <c r="C3544" t="n">
        <v>1</v>
      </c>
      <c r="D3544" t="s">
        <v>288</v>
      </c>
      <c r="E3544" t="s">
        <v>478</v>
      </c>
      <c r="F3544" t="s">
        <v>229</v>
      </c>
      <c r="G3544" t="s">
        <v>230</v>
      </c>
      <c r="H3544" t="s">
        <v>231</v>
      </c>
      <c r="I3544" t="s">
        <v>232</v>
      </c>
      <c r="J3544" t="s">
        <v>246</v>
      </c>
      <c r="K3544" t="s">
        <v>404</v>
      </c>
      <c r="L3544" t="n">
        <v>315</v>
      </c>
      <c r="M3544" t="n">
        <v>0</v>
      </c>
      <c r="N3544" t="n">
        <v>0</v>
      </c>
    </row>
    <row r="3545" spans="1:19">
      <c r="A3545" s="1" t="n">
        <v>41698</v>
      </c>
      <c r="B3545" t="s">
        <v>502</v>
      </c>
      <c r="C3545" t="n">
        <v>1</v>
      </c>
      <c r="D3545" t="s">
        <v>459</v>
      </c>
      <c r="E3545" t="s">
        <v>121</v>
      </c>
      <c r="F3545" t="s">
        <v>229</v>
      </c>
      <c r="G3545" t="s">
        <v>230</v>
      </c>
      <c r="H3545" t="s">
        <v>231</v>
      </c>
      <c r="I3545" t="s">
        <v>232</v>
      </c>
      <c r="J3545" t="s">
        <v>297</v>
      </c>
      <c r="K3545" t="s">
        <v>298</v>
      </c>
      <c r="L3545" t="n">
        <v>663</v>
      </c>
      <c r="M3545" t="n">
        <v>0.18</v>
      </c>
      <c r="N3545" t="n">
        <v>24</v>
      </c>
      <c r="O3545" t="s">
        <v>503</v>
      </c>
      <c r="P3545" t="s">
        <v>488</v>
      </c>
      <c r="Q3545" t="s">
        <v>475</v>
      </c>
      <c r="R3545" t="s">
        <v>237</v>
      </c>
      <c r="S3545" t="s">
        <v>231</v>
      </c>
    </row>
    <row r="3546" spans="1:19">
      <c r="A3546" s="1" t="n">
        <v>41698</v>
      </c>
      <c r="B3546" t="s">
        <v>502</v>
      </c>
      <c r="C3546" t="n">
        <v>2</v>
      </c>
      <c r="D3546" t="s">
        <v>459</v>
      </c>
      <c r="E3546" t="s">
        <v>121</v>
      </c>
      <c r="F3546" t="s">
        <v>229</v>
      </c>
      <c r="G3546" t="s">
        <v>230</v>
      </c>
      <c r="H3546" t="s">
        <v>231</v>
      </c>
      <c r="I3546" t="s">
        <v>232</v>
      </c>
      <c r="J3546" t="s">
        <v>297</v>
      </c>
      <c r="K3546" t="s">
        <v>298</v>
      </c>
      <c r="L3546" t="n">
        <v>376</v>
      </c>
      <c r="M3546" t="n">
        <v>0.18</v>
      </c>
      <c r="N3546" t="n">
        <v>24</v>
      </c>
      <c r="O3546" t="s">
        <v>503</v>
      </c>
      <c r="P3546" t="s">
        <v>488</v>
      </c>
      <c r="Q3546" t="s">
        <v>475</v>
      </c>
      <c r="R3546" t="s">
        <v>237</v>
      </c>
      <c r="S3546" t="s">
        <v>231</v>
      </c>
    </row>
    <row r="3547" spans="1:19">
      <c r="A3547" s="1" t="n">
        <v>41698</v>
      </c>
      <c r="B3547" t="s">
        <v>376</v>
      </c>
      <c r="C3547" t="n">
        <v>14</v>
      </c>
      <c r="D3547" t="s">
        <v>459</v>
      </c>
      <c r="E3547" t="s">
        <v>121</v>
      </c>
      <c r="F3547" t="s">
        <v>229</v>
      </c>
      <c r="G3547" t="s">
        <v>230</v>
      </c>
      <c r="H3547" t="s">
        <v>231</v>
      </c>
      <c r="I3547" t="s">
        <v>232</v>
      </c>
      <c r="J3547" t="s">
        <v>354</v>
      </c>
      <c r="K3547" t="s">
        <v>348</v>
      </c>
      <c r="L3547" t="n">
        <v>250</v>
      </c>
      <c r="M3547" t="n">
        <v>0.04</v>
      </c>
      <c r="N3547" t="n">
        <v>41.6</v>
      </c>
      <c r="O3547" t="s">
        <v>376</v>
      </c>
      <c r="P3547" t="s">
        <v>487</v>
      </c>
      <c r="Q3547" t="s">
        <v>231</v>
      </c>
      <c r="R3547" t="s">
        <v>237</v>
      </c>
      <c r="S3547" t="s">
        <v>231</v>
      </c>
    </row>
    <row r="3548" spans="1:19">
      <c r="A3548" s="1" t="n">
        <v>41698</v>
      </c>
      <c r="B3548" t="s">
        <v>376</v>
      </c>
      <c r="C3548" t="n">
        <v>15</v>
      </c>
      <c r="D3548" t="s">
        <v>459</v>
      </c>
      <c r="E3548" t="s">
        <v>121</v>
      </c>
      <c r="F3548" t="s">
        <v>229</v>
      </c>
      <c r="G3548" t="s">
        <v>230</v>
      </c>
      <c r="H3548" t="s">
        <v>231</v>
      </c>
      <c r="I3548" t="s">
        <v>232</v>
      </c>
      <c r="J3548" t="s">
        <v>377</v>
      </c>
      <c r="K3548" t="s">
        <v>378</v>
      </c>
      <c r="L3548" t="n">
        <v>600</v>
      </c>
      <c r="M3548" t="n">
        <v>0.07000000000000001</v>
      </c>
      <c r="N3548" t="n">
        <v>34.9</v>
      </c>
      <c r="O3548" t="s">
        <v>376</v>
      </c>
      <c r="P3548" t="s">
        <v>487</v>
      </c>
      <c r="Q3548" t="s">
        <v>231</v>
      </c>
      <c r="R3548" t="s">
        <v>237</v>
      </c>
      <c r="S3548" t="s">
        <v>231</v>
      </c>
    </row>
    <row r="3549" spans="1:19">
      <c r="A3549" s="1" t="n">
        <v>41698</v>
      </c>
      <c r="B3549" t="s">
        <v>376</v>
      </c>
      <c r="C3549" t="n">
        <v>16</v>
      </c>
      <c r="D3549" t="s">
        <v>459</v>
      </c>
      <c r="E3549" t="s">
        <v>121</v>
      </c>
      <c r="F3549" t="s">
        <v>229</v>
      </c>
      <c r="G3549" t="s">
        <v>230</v>
      </c>
      <c r="H3549" t="s">
        <v>231</v>
      </c>
      <c r="I3549" t="s">
        <v>232</v>
      </c>
      <c r="J3549" t="s">
        <v>233</v>
      </c>
      <c r="K3549" t="s">
        <v>234</v>
      </c>
      <c r="L3549" t="n">
        <v>402</v>
      </c>
      <c r="M3549" t="n">
        <v>0.09</v>
      </c>
      <c r="N3549" t="n">
        <v>33.7</v>
      </c>
      <c r="O3549" t="s">
        <v>376</v>
      </c>
      <c r="P3549" t="s">
        <v>487</v>
      </c>
      <c r="Q3549" t="s">
        <v>231</v>
      </c>
      <c r="R3549" t="s">
        <v>237</v>
      </c>
      <c r="S3549" t="s">
        <v>231</v>
      </c>
    </row>
    <row r="3550" spans="1:19">
      <c r="A3550" s="1" t="n">
        <v>41698</v>
      </c>
      <c r="B3550" t="s">
        <v>376</v>
      </c>
      <c r="C3550" t="n">
        <v>55</v>
      </c>
      <c r="D3550" t="s">
        <v>489</v>
      </c>
      <c r="E3550" t="s">
        <v>490</v>
      </c>
      <c r="F3550" t="s">
        <v>229</v>
      </c>
      <c r="G3550" t="s">
        <v>230</v>
      </c>
      <c r="H3550" t="s">
        <v>231</v>
      </c>
      <c r="I3550" t="s">
        <v>232</v>
      </c>
      <c r="J3550" t="s">
        <v>248</v>
      </c>
      <c r="K3550" t="s">
        <v>249</v>
      </c>
      <c r="L3550" t="n">
        <v>73</v>
      </c>
      <c r="M3550" t="n">
        <v>0</v>
      </c>
      <c r="N3550" t="n">
        <v>0</v>
      </c>
      <c r="O3550" t="s">
        <v>376</v>
      </c>
      <c r="P3550" t="s">
        <v>508</v>
      </c>
      <c r="Q3550" t="s">
        <v>509</v>
      </c>
      <c r="R3550" t="s">
        <v>342</v>
      </c>
      <c r="S3550" t="s">
        <v>343</v>
      </c>
    </row>
    <row r="3551" spans="1:19">
      <c r="A3551" s="1" t="n">
        <v>41698</v>
      </c>
      <c r="B3551" t="s">
        <v>376</v>
      </c>
      <c r="C3551" t="n">
        <v>56</v>
      </c>
      <c r="D3551" t="s">
        <v>406</v>
      </c>
      <c r="E3551" t="s">
        <v>497</v>
      </c>
      <c r="F3551" t="s">
        <v>229</v>
      </c>
      <c r="G3551" t="s">
        <v>230</v>
      </c>
      <c r="H3551" t="s">
        <v>231</v>
      </c>
      <c r="I3551" t="s">
        <v>232</v>
      </c>
      <c r="J3551" t="s">
        <v>248</v>
      </c>
      <c r="K3551" t="s">
        <v>249</v>
      </c>
      <c r="L3551" t="n">
        <v>11</v>
      </c>
      <c r="M3551" t="n">
        <v>0</v>
      </c>
      <c r="N3551" t="n">
        <v>0</v>
      </c>
    </row>
    <row r="3552" spans="1:19">
      <c r="A3552" s="1" t="n">
        <v>41698</v>
      </c>
      <c r="B3552" t="s">
        <v>376</v>
      </c>
      <c r="C3552" t="n">
        <v>57</v>
      </c>
      <c r="D3552" t="s">
        <v>406</v>
      </c>
      <c r="E3552" t="s">
        <v>497</v>
      </c>
      <c r="F3552" t="s">
        <v>229</v>
      </c>
      <c r="G3552" t="s">
        <v>230</v>
      </c>
      <c r="H3552" t="s">
        <v>231</v>
      </c>
      <c r="I3552" t="s">
        <v>232</v>
      </c>
      <c r="J3552" t="s">
        <v>248</v>
      </c>
      <c r="K3552" t="s">
        <v>249</v>
      </c>
      <c r="L3552" t="n">
        <v>72</v>
      </c>
      <c r="M3552" t="n">
        <v>0</v>
      </c>
      <c r="N3552" t="n">
        <v>0</v>
      </c>
    </row>
    <row r="3553" spans="1:19">
      <c r="A3553" s="1" t="n">
        <v>41698</v>
      </c>
      <c r="B3553" t="s">
        <v>376</v>
      </c>
      <c r="C3553" t="n">
        <v>58</v>
      </c>
      <c r="D3553" t="s">
        <v>489</v>
      </c>
      <c r="E3553" t="s">
        <v>490</v>
      </c>
      <c r="F3553" t="s">
        <v>229</v>
      </c>
      <c r="G3553" t="s">
        <v>230</v>
      </c>
      <c r="H3553" t="s">
        <v>231</v>
      </c>
      <c r="I3553" t="s">
        <v>232</v>
      </c>
      <c r="J3553" t="s">
        <v>248</v>
      </c>
      <c r="K3553" t="s">
        <v>249</v>
      </c>
      <c r="L3553" t="n">
        <v>69</v>
      </c>
      <c r="M3553" t="n">
        <v>0</v>
      </c>
      <c r="N3553" t="n">
        <v>0</v>
      </c>
      <c r="O3553" t="s">
        <v>376</v>
      </c>
      <c r="P3553" t="s">
        <v>508</v>
      </c>
      <c r="Q3553" t="s">
        <v>509</v>
      </c>
      <c r="R3553" t="s">
        <v>342</v>
      </c>
      <c r="S3553" t="s">
        <v>343</v>
      </c>
    </row>
    <row r="3554" spans="1:19">
      <c r="A3554" s="1" t="n">
        <v>41698</v>
      </c>
      <c r="B3554" t="s">
        <v>376</v>
      </c>
      <c r="C3554" t="n">
        <v>64</v>
      </c>
      <c r="D3554" t="s">
        <v>272</v>
      </c>
      <c r="E3554" t="s">
        <v>486</v>
      </c>
      <c r="F3554" t="s">
        <v>229</v>
      </c>
      <c r="G3554" t="s">
        <v>230</v>
      </c>
      <c r="H3554" t="s">
        <v>231</v>
      </c>
      <c r="I3554" t="s">
        <v>232</v>
      </c>
      <c r="J3554" t="s">
        <v>429</v>
      </c>
      <c r="K3554" t="s">
        <v>430</v>
      </c>
      <c r="L3554" t="n">
        <v>241</v>
      </c>
      <c r="M3554" t="n">
        <v>1.11</v>
      </c>
      <c r="N3554" t="n">
        <v>0</v>
      </c>
    </row>
    <row r="3555" spans="1:19">
      <c r="A3555" s="1" t="n">
        <v>41698</v>
      </c>
      <c r="B3555" t="s">
        <v>457</v>
      </c>
      <c r="C3555" t="n">
        <v>1</v>
      </c>
      <c r="D3555" t="s">
        <v>466</v>
      </c>
      <c r="E3555" t="s">
        <v>467</v>
      </c>
      <c r="F3555" t="s">
        <v>307</v>
      </c>
      <c r="G3555" t="s">
        <v>308</v>
      </c>
      <c r="H3555" t="s">
        <v>231</v>
      </c>
      <c r="I3555" t="s">
        <v>232</v>
      </c>
      <c r="J3555" t="s">
        <v>469</v>
      </c>
      <c r="K3555" t="s">
        <v>470</v>
      </c>
      <c r="L3555" t="n">
        <v>20</v>
      </c>
      <c r="M3555" t="n">
        <v>0</v>
      </c>
      <c r="N3555" t="n">
        <v>0</v>
      </c>
    </row>
    <row r="3556" spans="1:19">
      <c r="A3556" s="1" t="n">
        <v>41698</v>
      </c>
      <c r="B3556" t="s">
        <v>457</v>
      </c>
      <c r="C3556" t="n">
        <v>2</v>
      </c>
      <c r="D3556" t="s">
        <v>466</v>
      </c>
      <c r="E3556" t="s">
        <v>467</v>
      </c>
      <c r="F3556" t="s">
        <v>411</v>
      </c>
      <c r="G3556" t="s">
        <v>412</v>
      </c>
      <c r="H3556" t="s">
        <v>231</v>
      </c>
      <c r="I3556" t="s">
        <v>232</v>
      </c>
      <c r="J3556" t="s">
        <v>469</v>
      </c>
      <c r="K3556" t="s">
        <v>470</v>
      </c>
      <c r="L3556" t="n">
        <v>19</v>
      </c>
      <c r="M3556" t="n">
        <v>0</v>
      </c>
      <c r="N3556" t="n">
        <v>0</v>
      </c>
    </row>
    <row r="3557" spans="1:19">
      <c r="A3557" s="1" t="n">
        <v>41698</v>
      </c>
      <c r="B3557" t="s">
        <v>457</v>
      </c>
      <c r="C3557" t="n">
        <v>3</v>
      </c>
      <c r="D3557" t="s">
        <v>466</v>
      </c>
      <c r="E3557" t="s">
        <v>467</v>
      </c>
      <c r="F3557" t="s">
        <v>413</v>
      </c>
      <c r="G3557" t="s">
        <v>414</v>
      </c>
      <c r="H3557" t="s">
        <v>231</v>
      </c>
      <c r="I3557" t="s">
        <v>232</v>
      </c>
      <c r="J3557" t="s">
        <v>469</v>
      </c>
      <c r="K3557" t="s">
        <v>470</v>
      </c>
      <c r="L3557" t="n">
        <v>13</v>
      </c>
      <c r="M3557" t="n">
        <v>0</v>
      </c>
      <c r="N3557" t="n">
        <v>0</v>
      </c>
    </row>
    <row r="3558" spans="1:19">
      <c r="A3558" s="1" t="n">
        <v>41698</v>
      </c>
      <c r="B3558" t="s">
        <v>457</v>
      </c>
      <c r="C3558" t="n">
        <v>4</v>
      </c>
      <c r="D3558" t="s">
        <v>466</v>
      </c>
      <c r="E3558" t="s">
        <v>467</v>
      </c>
      <c r="F3558" t="s">
        <v>229</v>
      </c>
      <c r="G3558" t="s">
        <v>230</v>
      </c>
      <c r="H3558" t="s">
        <v>231</v>
      </c>
      <c r="I3558" t="s">
        <v>232</v>
      </c>
      <c r="J3558" t="s">
        <v>469</v>
      </c>
      <c r="K3558" t="s">
        <v>470</v>
      </c>
      <c r="L3558" t="n">
        <v>10</v>
      </c>
      <c r="M3558" t="n">
        <v>0</v>
      </c>
      <c r="N3558" t="n">
        <v>0</v>
      </c>
    </row>
    <row r="3559" spans="1:19">
      <c r="A3559" s="1" t="n">
        <v>41698</v>
      </c>
      <c r="B3559" t="s">
        <v>463</v>
      </c>
      <c r="C3559" t="n">
        <v>1</v>
      </c>
      <c r="D3559" t="s">
        <v>388</v>
      </c>
      <c r="E3559" t="s">
        <v>464</v>
      </c>
      <c r="F3559" t="s">
        <v>229</v>
      </c>
      <c r="G3559" t="s">
        <v>230</v>
      </c>
      <c r="H3559" t="s">
        <v>231</v>
      </c>
      <c r="I3559" t="s">
        <v>232</v>
      </c>
      <c r="J3559" t="s">
        <v>240</v>
      </c>
      <c r="K3559" t="s">
        <v>241</v>
      </c>
      <c r="L3559" t="n">
        <v>65</v>
      </c>
      <c r="M3559" t="n">
        <v>0</v>
      </c>
      <c r="N3559" t="n">
        <v>0</v>
      </c>
    </row>
    <row r="3560" spans="1:19">
      <c r="A3560" s="1" t="n">
        <v>41698</v>
      </c>
      <c r="B3560" t="s">
        <v>380</v>
      </c>
      <c r="C3560" t="n">
        <v>1</v>
      </c>
      <c r="D3560" t="s">
        <v>288</v>
      </c>
      <c r="E3560" t="s">
        <v>478</v>
      </c>
      <c r="F3560" t="s">
        <v>229</v>
      </c>
      <c r="G3560" t="s">
        <v>230</v>
      </c>
      <c r="H3560" t="s">
        <v>231</v>
      </c>
      <c r="I3560" t="s">
        <v>232</v>
      </c>
      <c r="J3560" t="s">
        <v>246</v>
      </c>
      <c r="K3560" t="s">
        <v>404</v>
      </c>
      <c r="L3560" t="n">
        <v>286</v>
      </c>
      <c r="M3560" t="n">
        <v>0</v>
      </c>
      <c r="N3560" t="n">
        <v>0</v>
      </c>
    </row>
    <row r="3561" spans="1:19">
      <c r="A3561" s="1" t="n">
        <v>41698</v>
      </c>
      <c r="B3561" t="s">
        <v>507</v>
      </c>
      <c r="C3561" t="n">
        <v>1</v>
      </c>
      <c r="D3561" t="s">
        <v>388</v>
      </c>
      <c r="E3561" t="s">
        <v>464</v>
      </c>
      <c r="F3561" t="s">
        <v>229</v>
      </c>
      <c r="G3561" t="s">
        <v>230</v>
      </c>
      <c r="H3561" t="s">
        <v>231</v>
      </c>
      <c r="I3561" t="s">
        <v>232</v>
      </c>
      <c r="J3561" t="s">
        <v>240</v>
      </c>
      <c r="K3561" t="s">
        <v>241</v>
      </c>
      <c r="L3561" t="n">
        <v>66</v>
      </c>
      <c r="M3561" t="n">
        <v>0</v>
      </c>
      <c r="N3561" t="n">
        <v>0</v>
      </c>
    </row>
    <row r="3562" spans="1:19">
      <c r="A3562" s="1" t="n">
        <v>41729</v>
      </c>
      <c r="B3562" t="s">
        <v>502</v>
      </c>
      <c r="C3562" t="n">
        <v>1</v>
      </c>
      <c r="D3562" t="s">
        <v>459</v>
      </c>
      <c r="E3562" t="s">
        <v>121</v>
      </c>
      <c r="F3562" t="s">
        <v>229</v>
      </c>
      <c r="G3562" t="s">
        <v>230</v>
      </c>
      <c r="H3562" t="s">
        <v>231</v>
      </c>
      <c r="I3562" t="s">
        <v>232</v>
      </c>
      <c r="J3562" t="s">
        <v>297</v>
      </c>
      <c r="K3562" t="s">
        <v>298</v>
      </c>
      <c r="L3562" t="n">
        <v>968</v>
      </c>
      <c r="M3562" t="n">
        <v>0.18</v>
      </c>
      <c r="N3562" t="n">
        <v>23.8</v>
      </c>
      <c r="O3562" t="s">
        <v>503</v>
      </c>
      <c r="P3562" t="s">
        <v>488</v>
      </c>
      <c r="Q3562" t="s">
        <v>475</v>
      </c>
      <c r="R3562" t="s">
        <v>237</v>
      </c>
      <c r="S3562" t="s">
        <v>231</v>
      </c>
    </row>
    <row r="3563" spans="1:19">
      <c r="A3563" s="1" t="n">
        <v>41729</v>
      </c>
      <c r="B3563" t="s">
        <v>502</v>
      </c>
      <c r="C3563" t="n">
        <v>2</v>
      </c>
      <c r="D3563" t="s">
        <v>459</v>
      </c>
      <c r="E3563" t="s">
        <v>121</v>
      </c>
      <c r="F3563" t="s">
        <v>229</v>
      </c>
      <c r="G3563" t="s">
        <v>230</v>
      </c>
      <c r="H3563" t="s">
        <v>231</v>
      </c>
      <c r="I3563" t="s">
        <v>232</v>
      </c>
      <c r="J3563" t="s">
        <v>265</v>
      </c>
      <c r="K3563" t="s">
        <v>266</v>
      </c>
      <c r="L3563" t="n">
        <v>294</v>
      </c>
      <c r="M3563" t="n">
        <v>0.44</v>
      </c>
      <c r="N3563" t="n">
        <v>37.8</v>
      </c>
      <c r="O3563" t="s">
        <v>503</v>
      </c>
      <c r="P3563" t="s">
        <v>488</v>
      </c>
      <c r="Q3563" t="s">
        <v>475</v>
      </c>
      <c r="R3563" t="s">
        <v>237</v>
      </c>
      <c r="S3563" t="s">
        <v>231</v>
      </c>
    </row>
    <row r="3564" spans="1:19">
      <c r="A3564" s="1" t="n">
        <v>41729</v>
      </c>
      <c r="B3564" t="s">
        <v>376</v>
      </c>
      <c r="C3564" t="n">
        <v>20</v>
      </c>
      <c r="D3564" t="s">
        <v>459</v>
      </c>
      <c r="E3564" t="s">
        <v>121</v>
      </c>
      <c r="F3564" t="s">
        <v>229</v>
      </c>
      <c r="G3564" t="s">
        <v>230</v>
      </c>
      <c r="H3564" t="s">
        <v>231</v>
      </c>
      <c r="I3564" t="s">
        <v>232</v>
      </c>
      <c r="J3564" t="s">
        <v>377</v>
      </c>
      <c r="K3564" t="s">
        <v>378</v>
      </c>
      <c r="L3564" t="n">
        <v>549</v>
      </c>
      <c r="M3564" t="n">
        <v>0.18</v>
      </c>
      <c r="N3564" t="n">
        <v>36.1</v>
      </c>
      <c r="O3564" t="s">
        <v>376</v>
      </c>
      <c r="P3564" t="s">
        <v>487</v>
      </c>
      <c r="Q3564" t="s">
        <v>231</v>
      </c>
      <c r="R3564" t="s">
        <v>237</v>
      </c>
      <c r="S3564" t="s">
        <v>231</v>
      </c>
    </row>
    <row r="3565" spans="1:19">
      <c r="A3565" s="1" t="n">
        <v>41729</v>
      </c>
      <c r="B3565" t="s">
        <v>376</v>
      </c>
      <c r="C3565" t="n">
        <v>21</v>
      </c>
      <c r="D3565" t="s">
        <v>459</v>
      </c>
      <c r="E3565" t="s">
        <v>121</v>
      </c>
      <c r="F3565" t="s">
        <v>229</v>
      </c>
      <c r="G3565" t="s">
        <v>230</v>
      </c>
      <c r="H3565" t="s">
        <v>231</v>
      </c>
      <c r="I3565" t="s">
        <v>232</v>
      </c>
      <c r="J3565" t="s">
        <v>233</v>
      </c>
      <c r="K3565" t="s">
        <v>234</v>
      </c>
      <c r="L3565" t="n">
        <v>649</v>
      </c>
      <c r="M3565" t="n">
        <v>0.11</v>
      </c>
      <c r="N3565" t="n">
        <v>33.6</v>
      </c>
      <c r="O3565" t="s">
        <v>376</v>
      </c>
      <c r="P3565" t="s">
        <v>487</v>
      </c>
      <c r="Q3565" t="s">
        <v>231</v>
      </c>
      <c r="R3565" t="s">
        <v>237</v>
      </c>
      <c r="S3565" t="s">
        <v>231</v>
      </c>
    </row>
    <row r="3566" spans="1:19">
      <c r="A3566" s="1" t="n">
        <v>41729</v>
      </c>
      <c r="B3566" t="s">
        <v>376</v>
      </c>
      <c r="C3566" t="n">
        <v>22</v>
      </c>
      <c r="D3566" t="s">
        <v>459</v>
      </c>
      <c r="E3566" t="s">
        <v>121</v>
      </c>
      <c r="F3566" t="s">
        <v>229</v>
      </c>
      <c r="G3566" t="s">
        <v>230</v>
      </c>
      <c r="H3566" t="s">
        <v>231</v>
      </c>
      <c r="I3566" t="s">
        <v>232</v>
      </c>
      <c r="J3566" t="s">
        <v>233</v>
      </c>
      <c r="K3566" t="s">
        <v>234</v>
      </c>
      <c r="L3566" t="n">
        <v>648</v>
      </c>
      <c r="M3566" t="n">
        <v>0.11</v>
      </c>
      <c r="N3566" t="n">
        <v>33.2</v>
      </c>
      <c r="O3566" t="s">
        <v>376</v>
      </c>
      <c r="P3566" t="s">
        <v>487</v>
      </c>
      <c r="Q3566" t="s">
        <v>231</v>
      </c>
      <c r="R3566" t="s">
        <v>237</v>
      </c>
      <c r="S3566" t="s">
        <v>231</v>
      </c>
    </row>
    <row r="3567" spans="1:19">
      <c r="A3567" s="1" t="n">
        <v>41729</v>
      </c>
      <c r="B3567" t="s">
        <v>376</v>
      </c>
      <c r="C3567" t="n">
        <v>69</v>
      </c>
      <c r="D3567" t="s">
        <v>489</v>
      </c>
      <c r="E3567" t="s">
        <v>490</v>
      </c>
      <c r="F3567" t="s">
        <v>229</v>
      </c>
      <c r="G3567" t="s">
        <v>230</v>
      </c>
      <c r="H3567" t="s">
        <v>231</v>
      </c>
      <c r="I3567" t="s">
        <v>232</v>
      </c>
      <c r="J3567" t="s">
        <v>248</v>
      </c>
      <c r="K3567" t="s">
        <v>249</v>
      </c>
      <c r="L3567" t="n">
        <v>8</v>
      </c>
      <c r="M3567" t="n">
        <v>0</v>
      </c>
      <c r="N3567" t="n">
        <v>0</v>
      </c>
      <c r="O3567" t="s">
        <v>376</v>
      </c>
      <c r="P3567" t="s">
        <v>491</v>
      </c>
      <c r="Q3567" t="s">
        <v>492</v>
      </c>
      <c r="R3567" t="s">
        <v>237</v>
      </c>
      <c r="S3567" t="s">
        <v>231</v>
      </c>
    </row>
    <row r="3568" spans="1:19">
      <c r="A3568" s="1" t="n">
        <v>41729</v>
      </c>
      <c r="B3568" t="s">
        <v>457</v>
      </c>
      <c r="C3568" t="n">
        <v>1</v>
      </c>
      <c r="D3568" t="s">
        <v>466</v>
      </c>
      <c r="E3568" t="s">
        <v>467</v>
      </c>
      <c r="F3568" t="s">
        <v>307</v>
      </c>
      <c r="G3568" t="s">
        <v>308</v>
      </c>
      <c r="H3568" t="s">
        <v>231</v>
      </c>
      <c r="I3568" t="s">
        <v>232</v>
      </c>
      <c r="J3568" t="s">
        <v>469</v>
      </c>
      <c r="K3568" t="s">
        <v>470</v>
      </c>
      <c r="L3568" t="n">
        <v>18</v>
      </c>
      <c r="M3568" t="n">
        <v>0</v>
      </c>
      <c r="N3568" t="n">
        <v>0</v>
      </c>
    </row>
    <row r="3569" spans="1:19">
      <c r="A3569" s="1" t="n">
        <v>41729</v>
      </c>
      <c r="B3569" t="s">
        <v>457</v>
      </c>
      <c r="C3569" t="n">
        <v>2</v>
      </c>
      <c r="D3569" t="s">
        <v>466</v>
      </c>
      <c r="E3569" t="s">
        <v>467</v>
      </c>
      <c r="F3569" t="s">
        <v>411</v>
      </c>
      <c r="G3569" t="s">
        <v>412</v>
      </c>
      <c r="H3569" t="s">
        <v>231</v>
      </c>
      <c r="I3569" t="s">
        <v>232</v>
      </c>
      <c r="J3569" t="s">
        <v>469</v>
      </c>
      <c r="K3569" t="s">
        <v>470</v>
      </c>
      <c r="L3569" t="n">
        <v>14</v>
      </c>
      <c r="M3569" t="n">
        <v>0</v>
      </c>
      <c r="N3569" t="n">
        <v>0</v>
      </c>
    </row>
    <row r="3570" spans="1:19">
      <c r="A3570" s="1" t="n">
        <v>41729</v>
      </c>
      <c r="B3570" t="s">
        <v>457</v>
      </c>
      <c r="C3570" t="n">
        <v>3</v>
      </c>
      <c r="D3570" t="s">
        <v>466</v>
      </c>
      <c r="E3570" t="s">
        <v>467</v>
      </c>
      <c r="F3570" t="s">
        <v>413</v>
      </c>
      <c r="G3570" t="s">
        <v>414</v>
      </c>
      <c r="H3570" t="s">
        <v>231</v>
      </c>
      <c r="I3570" t="s">
        <v>232</v>
      </c>
      <c r="J3570" t="s">
        <v>469</v>
      </c>
      <c r="K3570" t="s">
        <v>470</v>
      </c>
      <c r="L3570" t="n">
        <v>12</v>
      </c>
      <c r="M3570" t="n">
        <v>0</v>
      </c>
      <c r="N3570" t="n">
        <v>0</v>
      </c>
    </row>
    <row r="3571" spans="1:19">
      <c r="A3571" s="1" t="n">
        <v>41759</v>
      </c>
      <c r="B3571" t="s">
        <v>502</v>
      </c>
      <c r="C3571" t="n">
        <v>1</v>
      </c>
      <c r="D3571" t="s">
        <v>459</v>
      </c>
      <c r="E3571" t="s">
        <v>121</v>
      </c>
      <c r="F3571" t="s">
        <v>229</v>
      </c>
      <c r="G3571" t="s">
        <v>230</v>
      </c>
      <c r="H3571" t="s">
        <v>231</v>
      </c>
      <c r="I3571" t="s">
        <v>232</v>
      </c>
      <c r="J3571" t="s">
        <v>297</v>
      </c>
      <c r="K3571" t="s">
        <v>298</v>
      </c>
      <c r="L3571" t="n">
        <v>1041</v>
      </c>
      <c r="M3571" t="n">
        <v>0.18</v>
      </c>
      <c r="N3571" t="n">
        <v>24.1</v>
      </c>
      <c r="O3571" t="s">
        <v>503</v>
      </c>
      <c r="P3571" t="s">
        <v>488</v>
      </c>
      <c r="Q3571" t="s">
        <v>475</v>
      </c>
      <c r="R3571" t="s">
        <v>237</v>
      </c>
      <c r="S3571" t="s">
        <v>231</v>
      </c>
    </row>
    <row r="3572" spans="1:19">
      <c r="A3572" s="1" t="n">
        <v>41759</v>
      </c>
      <c r="B3572" t="s">
        <v>376</v>
      </c>
      <c r="C3572" t="n">
        <v>5</v>
      </c>
      <c r="D3572" t="s">
        <v>459</v>
      </c>
      <c r="E3572" t="s">
        <v>121</v>
      </c>
      <c r="F3572" t="s">
        <v>229</v>
      </c>
      <c r="G3572" t="s">
        <v>230</v>
      </c>
      <c r="H3572" t="s">
        <v>231</v>
      </c>
      <c r="I3572" t="s">
        <v>232</v>
      </c>
      <c r="J3572" t="s">
        <v>233</v>
      </c>
      <c r="K3572" t="s">
        <v>234</v>
      </c>
      <c r="L3572" t="n">
        <v>114</v>
      </c>
      <c r="M3572" t="n">
        <v>0.05</v>
      </c>
      <c r="N3572" t="n">
        <v>37.6</v>
      </c>
      <c r="O3572" t="s">
        <v>376</v>
      </c>
      <c r="P3572" t="s">
        <v>487</v>
      </c>
      <c r="Q3572" t="s">
        <v>231</v>
      </c>
      <c r="R3572" t="s">
        <v>237</v>
      </c>
      <c r="S3572" t="s">
        <v>231</v>
      </c>
    </row>
    <row r="3573" spans="1:19">
      <c r="A3573" s="1" t="n">
        <v>41759</v>
      </c>
      <c r="B3573" t="s">
        <v>376</v>
      </c>
      <c r="C3573" t="n">
        <v>6</v>
      </c>
      <c r="D3573" t="s">
        <v>459</v>
      </c>
      <c r="E3573" t="s">
        <v>121</v>
      </c>
      <c r="F3573" t="s">
        <v>229</v>
      </c>
      <c r="G3573" t="s">
        <v>230</v>
      </c>
      <c r="H3573" t="s">
        <v>231</v>
      </c>
      <c r="I3573" t="s">
        <v>232</v>
      </c>
      <c r="J3573" t="s">
        <v>233</v>
      </c>
      <c r="K3573" t="s">
        <v>234</v>
      </c>
      <c r="L3573" t="n">
        <v>129</v>
      </c>
      <c r="M3573" t="n">
        <v>0.1</v>
      </c>
      <c r="N3573" t="n">
        <v>31.7</v>
      </c>
      <c r="O3573" t="s">
        <v>376</v>
      </c>
      <c r="P3573" t="s">
        <v>487</v>
      </c>
      <c r="Q3573" t="s">
        <v>231</v>
      </c>
      <c r="R3573" t="s">
        <v>237</v>
      </c>
      <c r="S3573" t="s">
        <v>231</v>
      </c>
    </row>
    <row r="3574" spans="1:19">
      <c r="A3574" s="1" t="n">
        <v>41759</v>
      </c>
      <c r="B3574" t="s">
        <v>376</v>
      </c>
      <c r="C3574" t="n">
        <v>7</v>
      </c>
      <c r="D3574" t="s">
        <v>459</v>
      </c>
      <c r="E3574" t="s">
        <v>121</v>
      </c>
      <c r="F3574" t="s">
        <v>229</v>
      </c>
      <c r="G3574" t="s">
        <v>230</v>
      </c>
      <c r="H3574" t="s">
        <v>231</v>
      </c>
      <c r="I3574" t="s">
        <v>232</v>
      </c>
      <c r="J3574" t="s">
        <v>354</v>
      </c>
      <c r="K3574" t="s">
        <v>348</v>
      </c>
      <c r="L3574" t="n">
        <v>178</v>
      </c>
      <c r="M3574" t="n">
        <v>0.04</v>
      </c>
      <c r="N3574" t="n">
        <v>41.3</v>
      </c>
      <c r="O3574" t="s">
        <v>376</v>
      </c>
      <c r="P3574" t="s">
        <v>487</v>
      </c>
      <c r="Q3574" t="s">
        <v>231</v>
      </c>
      <c r="R3574" t="s">
        <v>237</v>
      </c>
      <c r="S3574" t="s">
        <v>231</v>
      </c>
    </row>
    <row r="3575" spans="1:19">
      <c r="A3575" s="1" t="n">
        <v>41759</v>
      </c>
      <c r="B3575" t="s">
        <v>376</v>
      </c>
      <c r="C3575" t="n">
        <v>8</v>
      </c>
      <c r="D3575" t="s">
        <v>459</v>
      </c>
      <c r="E3575" t="s">
        <v>121</v>
      </c>
      <c r="F3575" t="s">
        <v>229</v>
      </c>
      <c r="G3575" t="s">
        <v>230</v>
      </c>
      <c r="H3575" t="s">
        <v>231</v>
      </c>
      <c r="I3575" t="s">
        <v>232</v>
      </c>
      <c r="J3575" t="s">
        <v>354</v>
      </c>
      <c r="K3575" t="s">
        <v>348</v>
      </c>
      <c r="L3575" t="n">
        <v>210</v>
      </c>
      <c r="M3575" t="n">
        <v>0.06</v>
      </c>
      <c r="N3575" t="n">
        <v>38.1</v>
      </c>
      <c r="O3575" t="s">
        <v>376</v>
      </c>
      <c r="P3575" t="s">
        <v>487</v>
      </c>
      <c r="Q3575" t="s">
        <v>231</v>
      </c>
      <c r="R3575" t="s">
        <v>237</v>
      </c>
      <c r="S3575" t="s">
        <v>231</v>
      </c>
    </row>
    <row r="3576" spans="1:19">
      <c r="A3576" s="1" t="n">
        <v>41759</v>
      </c>
      <c r="B3576" t="s">
        <v>376</v>
      </c>
      <c r="C3576" t="n">
        <v>10</v>
      </c>
      <c r="D3576" t="s">
        <v>459</v>
      </c>
      <c r="E3576" t="s">
        <v>121</v>
      </c>
      <c r="F3576" t="s">
        <v>229</v>
      </c>
      <c r="G3576" t="s">
        <v>230</v>
      </c>
      <c r="H3576" t="s">
        <v>231</v>
      </c>
      <c r="I3576" t="s">
        <v>232</v>
      </c>
      <c r="J3576" t="s">
        <v>318</v>
      </c>
      <c r="K3576" t="s">
        <v>319</v>
      </c>
      <c r="L3576" t="n">
        <v>297</v>
      </c>
      <c r="M3576" t="n">
        <v>0.08</v>
      </c>
      <c r="N3576" t="n">
        <v>34.4</v>
      </c>
      <c r="O3576" t="s">
        <v>376</v>
      </c>
      <c r="P3576" t="s">
        <v>487</v>
      </c>
      <c r="Q3576" t="s">
        <v>231</v>
      </c>
      <c r="R3576" t="s">
        <v>237</v>
      </c>
      <c r="S3576" t="s">
        <v>231</v>
      </c>
    </row>
    <row r="3577" spans="1:19">
      <c r="A3577" s="1" t="n">
        <v>41759</v>
      </c>
      <c r="B3577" t="s">
        <v>376</v>
      </c>
      <c r="C3577" t="n">
        <v>23</v>
      </c>
      <c r="D3577" t="s">
        <v>459</v>
      </c>
      <c r="E3577" t="s">
        <v>121</v>
      </c>
      <c r="F3577" t="s">
        <v>229</v>
      </c>
      <c r="G3577" t="s">
        <v>230</v>
      </c>
      <c r="H3577" t="s">
        <v>231</v>
      </c>
      <c r="I3577" t="s">
        <v>232</v>
      </c>
      <c r="J3577" t="s">
        <v>354</v>
      </c>
      <c r="K3577" t="s">
        <v>348</v>
      </c>
      <c r="L3577" t="n">
        <v>415</v>
      </c>
      <c r="M3577" t="n">
        <v>0.04</v>
      </c>
      <c r="N3577" t="n">
        <v>41.4</v>
      </c>
      <c r="O3577" t="s">
        <v>376</v>
      </c>
      <c r="P3577" t="s">
        <v>487</v>
      </c>
      <c r="Q3577" t="s">
        <v>231</v>
      </c>
      <c r="R3577" t="s">
        <v>237</v>
      </c>
      <c r="S3577" t="s">
        <v>231</v>
      </c>
    </row>
    <row r="3578" spans="1:19">
      <c r="A3578" s="1" t="n">
        <v>41759</v>
      </c>
      <c r="B3578" t="s">
        <v>376</v>
      </c>
      <c r="C3578" t="n">
        <v>27</v>
      </c>
      <c r="D3578" t="s">
        <v>459</v>
      </c>
      <c r="E3578" t="s">
        <v>121</v>
      </c>
      <c r="F3578" t="s">
        <v>229</v>
      </c>
      <c r="G3578" t="s">
        <v>230</v>
      </c>
      <c r="H3578" t="s">
        <v>231</v>
      </c>
      <c r="I3578" t="s">
        <v>232</v>
      </c>
      <c r="J3578" t="s">
        <v>377</v>
      </c>
      <c r="K3578" t="s">
        <v>378</v>
      </c>
      <c r="L3578" t="n">
        <v>491</v>
      </c>
      <c r="M3578" t="n">
        <v>0.28</v>
      </c>
      <c r="N3578" t="n">
        <v>24.4</v>
      </c>
      <c r="O3578" t="s">
        <v>376</v>
      </c>
      <c r="P3578" t="s">
        <v>487</v>
      </c>
      <c r="Q3578" t="s">
        <v>231</v>
      </c>
      <c r="R3578" t="s">
        <v>237</v>
      </c>
      <c r="S3578" t="s">
        <v>231</v>
      </c>
    </row>
    <row r="3579" spans="1:19">
      <c r="A3579" s="1" t="n">
        <v>41759</v>
      </c>
      <c r="B3579" t="s">
        <v>376</v>
      </c>
      <c r="C3579" t="n">
        <v>56</v>
      </c>
      <c r="D3579" t="s">
        <v>420</v>
      </c>
      <c r="E3579" t="s">
        <v>465</v>
      </c>
      <c r="F3579" t="s">
        <v>229</v>
      </c>
      <c r="G3579" t="s">
        <v>230</v>
      </c>
      <c r="H3579" t="s">
        <v>231</v>
      </c>
      <c r="I3579" t="s">
        <v>232</v>
      </c>
      <c r="J3579" t="s">
        <v>265</v>
      </c>
      <c r="K3579" t="s">
        <v>266</v>
      </c>
      <c r="L3579" t="n">
        <v>20</v>
      </c>
      <c r="M3579" t="n">
        <v>0</v>
      </c>
      <c r="N3579" t="n">
        <v>0</v>
      </c>
    </row>
    <row r="3580" spans="1:19">
      <c r="A3580" s="1" t="n">
        <v>41759</v>
      </c>
      <c r="B3580" t="s">
        <v>376</v>
      </c>
      <c r="C3580" t="n">
        <v>59</v>
      </c>
      <c r="D3580" t="s">
        <v>406</v>
      </c>
      <c r="E3580" t="s">
        <v>497</v>
      </c>
      <c r="F3580" t="s">
        <v>229</v>
      </c>
      <c r="G3580" t="s">
        <v>230</v>
      </c>
      <c r="H3580" t="s">
        <v>231</v>
      </c>
      <c r="I3580" t="s">
        <v>232</v>
      </c>
      <c r="J3580" t="s">
        <v>248</v>
      </c>
      <c r="K3580" t="s">
        <v>249</v>
      </c>
      <c r="L3580" t="n">
        <v>59</v>
      </c>
      <c r="M3580" t="n">
        <v>0</v>
      </c>
      <c r="N3580" t="n">
        <v>0</v>
      </c>
    </row>
    <row r="3581" spans="1:19">
      <c r="A3581" s="1" t="n">
        <v>41759</v>
      </c>
      <c r="B3581" t="s">
        <v>376</v>
      </c>
      <c r="C3581" t="n">
        <v>62</v>
      </c>
      <c r="D3581" t="s">
        <v>392</v>
      </c>
      <c r="E3581" t="s">
        <v>460</v>
      </c>
      <c r="F3581" t="s">
        <v>229</v>
      </c>
      <c r="G3581" t="s">
        <v>230</v>
      </c>
      <c r="H3581" t="s">
        <v>231</v>
      </c>
      <c r="I3581" t="s">
        <v>232</v>
      </c>
      <c r="J3581" t="s">
        <v>265</v>
      </c>
      <c r="K3581" t="s">
        <v>266</v>
      </c>
      <c r="L3581" t="n">
        <v>50</v>
      </c>
      <c r="M3581" t="n">
        <v>0</v>
      </c>
      <c r="N3581" t="n">
        <v>0</v>
      </c>
      <c r="O3581" t="s">
        <v>376</v>
      </c>
      <c r="P3581" t="s">
        <v>491</v>
      </c>
      <c r="Q3581" t="s">
        <v>492</v>
      </c>
      <c r="R3581" t="s">
        <v>237</v>
      </c>
      <c r="S3581" t="s">
        <v>231</v>
      </c>
    </row>
    <row r="3582" spans="1:19">
      <c r="A3582" s="1" t="n">
        <v>41759</v>
      </c>
      <c r="B3582" t="s">
        <v>376</v>
      </c>
      <c r="C3582" t="n">
        <v>70</v>
      </c>
      <c r="D3582" t="s">
        <v>406</v>
      </c>
      <c r="E3582" t="s">
        <v>497</v>
      </c>
      <c r="F3582" t="s">
        <v>229</v>
      </c>
      <c r="G3582" t="s">
        <v>230</v>
      </c>
      <c r="H3582" t="s">
        <v>231</v>
      </c>
      <c r="I3582" t="s">
        <v>232</v>
      </c>
      <c r="J3582" t="s">
        <v>248</v>
      </c>
      <c r="K3582" t="s">
        <v>249</v>
      </c>
      <c r="L3582" t="n">
        <v>27</v>
      </c>
      <c r="M3582" t="n">
        <v>0</v>
      </c>
      <c r="N3582" t="n">
        <v>0</v>
      </c>
    </row>
    <row r="3583" spans="1:19">
      <c r="A3583" s="1" t="n">
        <v>41759</v>
      </c>
      <c r="B3583" t="s">
        <v>457</v>
      </c>
      <c r="C3583" t="n">
        <v>1</v>
      </c>
      <c r="D3583" t="s">
        <v>466</v>
      </c>
      <c r="E3583" t="s">
        <v>467</v>
      </c>
      <c r="F3583" t="s">
        <v>307</v>
      </c>
      <c r="G3583" t="s">
        <v>308</v>
      </c>
      <c r="H3583" t="s">
        <v>231</v>
      </c>
      <c r="I3583" t="s">
        <v>232</v>
      </c>
      <c r="J3583" t="s">
        <v>469</v>
      </c>
      <c r="K3583" t="s">
        <v>470</v>
      </c>
      <c r="L3583" t="n">
        <v>21</v>
      </c>
      <c r="M3583" t="n">
        <v>0</v>
      </c>
      <c r="N3583" t="n">
        <v>0</v>
      </c>
    </row>
    <row r="3584" spans="1:19">
      <c r="A3584" s="1" t="n">
        <v>41759</v>
      </c>
      <c r="B3584" t="s">
        <v>457</v>
      </c>
      <c r="C3584" t="n">
        <v>2</v>
      </c>
      <c r="D3584" t="s">
        <v>466</v>
      </c>
      <c r="E3584" t="s">
        <v>467</v>
      </c>
      <c r="F3584" t="s">
        <v>411</v>
      </c>
      <c r="G3584" t="s">
        <v>412</v>
      </c>
      <c r="H3584" t="s">
        <v>231</v>
      </c>
      <c r="I3584" t="s">
        <v>232</v>
      </c>
      <c r="J3584" t="s">
        <v>469</v>
      </c>
      <c r="K3584" t="s">
        <v>470</v>
      </c>
      <c r="L3584" t="n">
        <v>29</v>
      </c>
      <c r="M3584" t="n">
        <v>0</v>
      </c>
      <c r="N3584" t="n">
        <v>0</v>
      </c>
    </row>
    <row r="3585" spans="1:19">
      <c r="A3585" s="1" t="n">
        <v>41759</v>
      </c>
      <c r="B3585" t="s">
        <v>457</v>
      </c>
      <c r="C3585" t="n">
        <v>3</v>
      </c>
      <c r="D3585" t="s">
        <v>466</v>
      </c>
      <c r="E3585" t="s">
        <v>467</v>
      </c>
      <c r="F3585" t="s">
        <v>413</v>
      </c>
      <c r="G3585" t="s">
        <v>414</v>
      </c>
      <c r="H3585" t="s">
        <v>231</v>
      </c>
      <c r="I3585" t="s">
        <v>232</v>
      </c>
      <c r="J3585" t="s">
        <v>469</v>
      </c>
      <c r="K3585" t="s">
        <v>470</v>
      </c>
      <c r="L3585" t="n">
        <v>13</v>
      </c>
      <c r="M3585" t="n">
        <v>0</v>
      </c>
      <c r="N3585" t="n">
        <v>0</v>
      </c>
    </row>
    <row r="3586" spans="1:19">
      <c r="A3586" s="1" t="n">
        <v>41759</v>
      </c>
      <c r="B3586" t="s">
        <v>463</v>
      </c>
      <c r="C3586" t="n">
        <v>1</v>
      </c>
      <c r="D3586" t="s">
        <v>388</v>
      </c>
      <c r="E3586" t="s">
        <v>464</v>
      </c>
      <c r="F3586" t="s">
        <v>229</v>
      </c>
      <c r="G3586" t="s">
        <v>230</v>
      </c>
      <c r="H3586" t="s">
        <v>231</v>
      </c>
      <c r="I3586" t="s">
        <v>232</v>
      </c>
      <c r="J3586" t="s">
        <v>240</v>
      </c>
      <c r="K3586" t="s">
        <v>241</v>
      </c>
      <c r="L3586" t="n">
        <v>66</v>
      </c>
      <c r="M3586" t="n">
        <v>0</v>
      </c>
      <c r="N3586" t="n">
        <v>0</v>
      </c>
    </row>
    <row r="3587" spans="1:19">
      <c r="A3587" s="1" t="n">
        <v>41759</v>
      </c>
      <c r="B3587" t="s">
        <v>380</v>
      </c>
      <c r="C3587" t="n">
        <v>1</v>
      </c>
      <c r="D3587" t="s">
        <v>288</v>
      </c>
      <c r="E3587" t="s">
        <v>478</v>
      </c>
      <c r="F3587" t="s">
        <v>229</v>
      </c>
      <c r="G3587" t="s">
        <v>230</v>
      </c>
      <c r="H3587" t="s">
        <v>231</v>
      </c>
      <c r="I3587" t="s">
        <v>232</v>
      </c>
      <c r="J3587" t="s">
        <v>248</v>
      </c>
      <c r="K3587" t="s">
        <v>249</v>
      </c>
      <c r="L3587" t="n">
        <v>229</v>
      </c>
      <c r="M3587" t="n">
        <v>0</v>
      </c>
      <c r="N3587" t="n">
        <v>0</v>
      </c>
    </row>
    <row r="3588" spans="1:19">
      <c r="A3588" s="1" t="n">
        <v>41759</v>
      </c>
      <c r="B3588" t="s">
        <v>380</v>
      </c>
      <c r="C3588" t="n">
        <v>2</v>
      </c>
      <c r="D3588" t="s">
        <v>288</v>
      </c>
      <c r="E3588" t="s">
        <v>478</v>
      </c>
      <c r="F3588" t="s">
        <v>229</v>
      </c>
      <c r="G3588" t="s">
        <v>230</v>
      </c>
      <c r="H3588" t="s">
        <v>231</v>
      </c>
      <c r="I3588" t="s">
        <v>232</v>
      </c>
      <c r="J3588" t="s">
        <v>246</v>
      </c>
      <c r="K3588" t="s">
        <v>404</v>
      </c>
      <c r="L3588" t="n">
        <v>314</v>
      </c>
      <c r="M3588" t="n">
        <v>0</v>
      </c>
      <c r="N3588" t="n">
        <v>0</v>
      </c>
    </row>
    <row r="3589" spans="1:19">
      <c r="A3589" s="1" t="n">
        <v>41790</v>
      </c>
      <c r="B3589" t="s">
        <v>376</v>
      </c>
      <c r="C3589" t="n">
        <v>5</v>
      </c>
      <c r="D3589" t="s">
        <v>459</v>
      </c>
      <c r="E3589" t="s">
        <v>121</v>
      </c>
      <c r="F3589" t="s">
        <v>229</v>
      </c>
      <c r="G3589" t="s">
        <v>230</v>
      </c>
      <c r="H3589" t="s">
        <v>231</v>
      </c>
      <c r="I3589" t="s">
        <v>232</v>
      </c>
      <c r="J3589" t="s">
        <v>318</v>
      </c>
      <c r="K3589" t="s">
        <v>319</v>
      </c>
      <c r="L3589" t="n">
        <v>416</v>
      </c>
      <c r="M3589" t="n">
        <v>0.7</v>
      </c>
      <c r="N3589" t="n">
        <v>35.3</v>
      </c>
      <c r="O3589" t="s">
        <v>376</v>
      </c>
      <c r="P3589" t="s">
        <v>487</v>
      </c>
      <c r="Q3589" t="s">
        <v>231</v>
      </c>
      <c r="R3589" t="s">
        <v>237</v>
      </c>
      <c r="S3589" t="s">
        <v>231</v>
      </c>
    </row>
    <row r="3590" spans="1:19">
      <c r="A3590" s="1" t="n">
        <v>41790</v>
      </c>
      <c r="B3590" t="s">
        <v>376</v>
      </c>
      <c r="C3590" t="n">
        <v>6</v>
      </c>
      <c r="D3590" t="s">
        <v>459</v>
      </c>
      <c r="E3590" t="s">
        <v>121</v>
      </c>
      <c r="F3590" t="s">
        <v>229</v>
      </c>
      <c r="G3590" t="s">
        <v>230</v>
      </c>
      <c r="H3590" t="s">
        <v>231</v>
      </c>
      <c r="I3590" t="s">
        <v>232</v>
      </c>
      <c r="J3590" t="s">
        <v>354</v>
      </c>
      <c r="K3590" t="s">
        <v>348</v>
      </c>
      <c r="L3590" t="n">
        <v>259</v>
      </c>
      <c r="M3590" t="n">
        <v>0.04</v>
      </c>
      <c r="N3590" t="n">
        <v>42.2</v>
      </c>
      <c r="O3590" t="s">
        <v>376</v>
      </c>
      <c r="P3590" t="s">
        <v>487</v>
      </c>
      <c r="Q3590" t="s">
        <v>231</v>
      </c>
      <c r="R3590" t="s">
        <v>237</v>
      </c>
      <c r="S3590" t="s">
        <v>231</v>
      </c>
    </row>
    <row r="3591" spans="1:19">
      <c r="A3591" s="1" t="n">
        <v>41790</v>
      </c>
      <c r="B3591" t="s">
        <v>376</v>
      </c>
      <c r="C3591" t="n">
        <v>7</v>
      </c>
      <c r="D3591" t="s">
        <v>459</v>
      </c>
      <c r="E3591" t="s">
        <v>121</v>
      </c>
      <c r="F3591" t="s">
        <v>229</v>
      </c>
      <c r="G3591" t="s">
        <v>230</v>
      </c>
      <c r="H3591" t="s">
        <v>231</v>
      </c>
      <c r="I3591" t="s">
        <v>232</v>
      </c>
      <c r="J3591" t="s">
        <v>233</v>
      </c>
      <c r="K3591" t="s">
        <v>234</v>
      </c>
      <c r="L3591" t="n">
        <v>148</v>
      </c>
      <c r="M3591" t="n">
        <v>0.05</v>
      </c>
      <c r="N3591" t="n">
        <v>33.8</v>
      </c>
      <c r="O3591" t="s">
        <v>376</v>
      </c>
      <c r="P3591" t="s">
        <v>487</v>
      </c>
      <c r="Q3591" t="s">
        <v>231</v>
      </c>
      <c r="R3591" t="s">
        <v>237</v>
      </c>
      <c r="S3591" t="s">
        <v>231</v>
      </c>
    </row>
    <row r="3592" spans="1:19">
      <c r="A3592" s="1" t="n">
        <v>41790</v>
      </c>
      <c r="B3592" t="s">
        <v>376</v>
      </c>
      <c r="C3592" t="n">
        <v>8</v>
      </c>
      <c r="D3592" t="s">
        <v>459</v>
      </c>
      <c r="E3592" t="s">
        <v>121</v>
      </c>
      <c r="F3592" t="s">
        <v>229</v>
      </c>
      <c r="G3592" t="s">
        <v>230</v>
      </c>
      <c r="H3592" t="s">
        <v>231</v>
      </c>
      <c r="I3592" t="s">
        <v>232</v>
      </c>
      <c r="J3592" t="s">
        <v>318</v>
      </c>
      <c r="K3592" t="s">
        <v>319</v>
      </c>
      <c r="L3592" t="n">
        <v>308</v>
      </c>
      <c r="M3592" t="n">
        <v>0.04</v>
      </c>
      <c r="N3592" t="n">
        <v>35.6</v>
      </c>
      <c r="O3592" t="s">
        <v>376</v>
      </c>
      <c r="P3592" t="s">
        <v>487</v>
      </c>
      <c r="Q3592" t="s">
        <v>231</v>
      </c>
      <c r="R3592" t="s">
        <v>237</v>
      </c>
      <c r="S3592" t="s">
        <v>231</v>
      </c>
    </row>
    <row r="3593" spans="1:19">
      <c r="A3593" s="1" t="n">
        <v>41790</v>
      </c>
      <c r="B3593" t="s">
        <v>376</v>
      </c>
      <c r="C3593" t="n">
        <v>9</v>
      </c>
      <c r="D3593" t="s">
        <v>459</v>
      </c>
      <c r="E3593" t="s">
        <v>121</v>
      </c>
      <c r="F3593" t="s">
        <v>229</v>
      </c>
      <c r="G3593" t="s">
        <v>230</v>
      </c>
      <c r="H3593" t="s">
        <v>231</v>
      </c>
      <c r="I3593" t="s">
        <v>232</v>
      </c>
      <c r="J3593" t="s">
        <v>318</v>
      </c>
      <c r="K3593" t="s">
        <v>319</v>
      </c>
      <c r="L3593" t="n">
        <v>259</v>
      </c>
      <c r="M3593" t="n">
        <v>0.05</v>
      </c>
      <c r="N3593" t="n">
        <v>38.2</v>
      </c>
      <c r="O3593" t="s">
        <v>376</v>
      </c>
      <c r="P3593" t="s">
        <v>487</v>
      </c>
      <c r="Q3593" t="s">
        <v>231</v>
      </c>
      <c r="R3593" t="s">
        <v>237</v>
      </c>
      <c r="S3593" t="s">
        <v>231</v>
      </c>
    </row>
    <row r="3594" spans="1:19">
      <c r="A3594" s="1" t="n">
        <v>41790</v>
      </c>
      <c r="B3594" t="s">
        <v>376</v>
      </c>
      <c r="C3594" t="n">
        <v>60</v>
      </c>
      <c r="D3594" t="s">
        <v>406</v>
      </c>
      <c r="E3594" t="s">
        <v>497</v>
      </c>
      <c r="F3594" t="s">
        <v>229</v>
      </c>
      <c r="G3594" t="s">
        <v>230</v>
      </c>
      <c r="H3594" t="s">
        <v>231</v>
      </c>
      <c r="I3594" t="s">
        <v>232</v>
      </c>
      <c r="J3594" t="s">
        <v>265</v>
      </c>
      <c r="K3594" t="s">
        <v>266</v>
      </c>
      <c r="L3594" t="n">
        <v>11</v>
      </c>
      <c r="M3594" t="n">
        <v>0</v>
      </c>
      <c r="N3594" t="n">
        <v>0</v>
      </c>
    </row>
    <row r="3595" spans="1:19">
      <c r="A3595" s="1" t="n">
        <v>41790</v>
      </c>
      <c r="B3595" t="s">
        <v>376</v>
      </c>
      <c r="C3595" t="n">
        <v>61</v>
      </c>
      <c r="D3595" t="s">
        <v>259</v>
      </c>
      <c r="E3595" t="s">
        <v>461</v>
      </c>
      <c r="F3595" t="s">
        <v>229</v>
      </c>
      <c r="G3595" t="s">
        <v>230</v>
      </c>
      <c r="H3595" t="s">
        <v>231</v>
      </c>
      <c r="I3595" t="s">
        <v>232</v>
      </c>
      <c r="J3595" t="s">
        <v>265</v>
      </c>
      <c r="K3595" t="s">
        <v>266</v>
      </c>
      <c r="L3595" t="n">
        <v>42</v>
      </c>
      <c r="M3595" t="n">
        <v>0.9</v>
      </c>
      <c r="N3595" t="n">
        <v>0</v>
      </c>
    </row>
    <row r="3596" spans="1:19">
      <c r="A3596" s="1" t="n">
        <v>41790</v>
      </c>
      <c r="B3596" t="s">
        <v>376</v>
      </c>
      <c r="C3596" t="n">
        <v>62</v>
      </c>
      <c r="D3596" t="s">
        <v>420</v>
      </c>
      <c r="E3596" t="s">
        <v>465</v>
      </c>
      <c r="F3596" t="s">
        <v>229</v>
      </c>
      <c r="G3596" t="s">
        <v>230</v>
      </c>
      <c r="H3596" t="s">
        <v>231</v>
      </c>
      <c r="I3596" t="s">
        <v>232</v>
      </c>
      <c r="J3596" t="s">
        <v>265</v>
      </c>
      <c r="K3596" t="s">
        <v>266</v>
      </c>
      <c r="L3596" t="n">
        <v>12</v>
      </c>
      <c r="M3596" t="n">
        <v>0</v>
      </c>
      <c r="N3596" t="n">
        <v>0</v>
      </c>
    </row>
    <row r="3597" spans="1:19">
      <c r="A3597" s="1" t="n">
        <v>41790</v>
      </c>
      <c r="B3597" t="s">
        <v>457</v>
      </c>
      <c r="C3597" t="n">
        <v>1</v>
      </c>
      <c r="D3597" t="s">
        <v>466</v>
      </c>
      <c r="E3597" t="s">
        <v>467</v>
      </c>
      <c r="F3597" t="s">
        <v>307</v>
      </c>
      <c r="G3597" t="s">
        <v>308</v>
      </c>
      <c r="H3597" t="s">
        <v>231</v>
      </c>
      <c r="I3597" t="s">
        <v>232</v>
      </c>
      <c r="J3597" t="s">
        <v>469</v>
      </c>
      <c r="K3597" t="s">
        <v>470</v>
      </c>
      <c r="L3597" t="n">
        <v>18</v>
      </c>
      <c r="M3597" t="n">
        <v>0</v>
      </c>
      <c r="N3597" t="n">
        <v>0</v>
      </c>
    </row>
    <row r="3598" spans="1:19">
      <c r="A3598" s="1" t="n">
        <v>41790</v>
      </c>
      <c r="B3598" t="s">
        <v>457</v>
      </c>
      <c r="C3598" t="n">
        <v>2</v>
      </c>
      <c r="D3598" t="s">
        <v>466</v>
      </c>
      <c r="E3598" t="s">
        <v>467</v>
      </c>
      <c r="F3598" t="s">
        <v>411</v>
      </c>
      <c r="G3598" t="s">
        <v>412</v>
      </c>
      <c r="H3598" t="s">
        <v>231</v>
      </c>
      <c r="I3598" t="s">
        <v>232</v>
      </c>
      <c r="J3598" t="s">
        <v>469</v>
      </c>
      <c r="K3598" t="s">
        <v>470</v>
      </c>
      <c r="L3598" t="n">
        <v>16</v>
      </c>
      <c r="M3598" t="n">
        <v>0</v>
      </c>
      <c r="N3598" t="n">
        <v>0</v>
      </c>
    </row>
    <row r="3599" spans="1:19">
      <c r="A3599" s="1" t="n">
        <v>41790</v>
      </c>
      <c r="B3599" t="s">
        <v>457</v>
      </c>
      <c r="C3599" t="n">
        <v>3</v>
      </c>
      <c r="D3599" t="s">
        <v>466</v>
      </c>
      <c r="E3599" t="s">
        <v>467</v>
      </c>
      <c r="F3599" t="s">
        <v>413</v>
      </c>
      <c r="G3599" t="s">
        <v>414</v>
      </c>
      <c r="H3599" t="s">
        <v>231</v>
      </c>
      <c r="I3599" t="s">
        <v>232</v>
      </c>
      <c r="J3599" t="s">
        <v>469</v>
      </c>
      <c r="K3599" t="s">
        <v>470</v>
      </c>
      <c r="L3599" t="n">
        <v>8</v>
      </c>
      <c r="M3599" t="n">
        <v>0</v>
      </c>
      <c r="N3599" t="n">
        <v>0</v>
      </c>
    </row>
    <row r="3600" spans="1:19">
      <c r="A3600" s="1" t="n">
        <v>41790</v>
      </c>
      <c r="B3600" t="s">
        <v>380</v>
      </c>
      <c r="C3600" t="n">
        <v>1</v>
      </c>
      <c r="D3600" t="s">
        <v>288</v>
      </c>
      <c r="E3600" t="s">
        <v>478</v>
      </c>
      <c r="F3600" t="s">
        <v>229</v>
      </c>
      <c r="G3600" t="s">
        <v>230</v>
      </c>
      <c r="H3600" t="s">
        <v>231</v>
      </c>
      <c r="I3600" t="s">
        <v>232</v>
      </c>
      <c r="J3600" t="s">
        <v>246</v>
      </c>
      <c r="K3600" t="s">
        <v>404</v>
      </c>
      <c r="L3600" t="n">
        <v>315</v>
      </c>
      <c r="M3600" t="n">
        <v>0</v>
      </c>
      <c r="N3600" t="n">
        <v>0</v>
      </c>
    </row>
    <row r="3601" spans="1:19">
      <c r="A3601" s="1" t="n">
        <v>41820</v>
      </c>
      <c r="B3601" t="s">
        <v>502</v>
      </c>
      <c r="C3601" t="n">
        <v>1</v>
      </c>
      <c r="D3601" t="s">
        <v>459</v>
      </c>
      <c r="E3601" t="s">
        <v>121</v>
      </c>
      <c r="F3601" t="s">
        <v>229</v>
      </c>
      <c r="G3601" t="s">
        <v>230</v>
      </c>
      <c r="H3601" t="s">
        <v>231</v>
      </c>
      <c r="I3601" t="s">
        <v>232</v>
      </c>
      <c r="J3601" t="s">
        <v>367</v>
      </c>
      <c r="K3601" t="s">
        <v>368</v>
      </c>
      <c r="L3601" t="n">
        <v>1055</v>
      </c>
      <c r="M3601" t="n">
        <v>0.5</v>
      </c>
      <c r="N3601" t="n">
        <v>40.2</v>
      </c>
      <c r="O3601" t="s">
        <v>503</v>
      </c>
      <c r="P3601" t="s">
        <v>488</v>
      </c>
      <c r="Q3601" t="s">
        <v>475</v>
      </c>
      <c r="R3601" t="s">
        <v>237</v>
      </c>
      <c r="S3601" t="s">
        <v>231</v>
      </c>
    </row>
    <row r="3602" spans="1:19">
      <c r="A3602" s="1" t="n">
        <v>41820</v>
      </c>
      <c r="B3602" t="s">
        <v>376</v>
      </c>
      <c r="C3602" t="n">
        <v>4</v>
      </c>
      <c r="D3602" t="s">
        <v>459</v>
      </c>
      <c r="E3602" t="s">
        <v>121</v>
      </c>
      <c r="F3602" t="s">
        <v>229</v>
      </c>
      <c r="G3602" t="s">
        <v>230</v>
      </c>
      <c r="H3602" t="s">
        <v>231</v>
      </c>
      <c r="I3602" t="s">
        <v>232</v>
      </c>
      <c r="J3602" t="s">
        <v>354</v>
      </c>
      <c r="K3602" t="s">
        <v>348</v>
      </c>
      <c r="L3602" t="n">
        <v>240</v>
      </c>
      <c r="M3602" t="n">
        <v>0.04</v>
      </c>
      <c r="N3602" t="n">
        <v>42.5</v>
      </c>
      <c r="O3602" t="s">
        <v>376</v>
      </c>
      <c r="P3602" t="s">
        <v>487</v>
      </c>
      <c r="Q3602" t="s">
        <v>231</v>
      </c>
      <c r="R3602" t="s">
        <v>237</v>
      </c>
      <c r="S3602" t="s">
        <v>231</v>
      </c>
    </row>
    <row r="3603" spans="1:19">
      <c r="A3603" s="1" t="n">
        <v>41820</v>
      </c>
      <c r="B3603" t="s">
        <v>376</v>
      </c>
      <c r="C3603" t="n">
        <v>5</v>
      </c>
      <c r="D3603" t="s">
        <v>459</v>
      </c>
      <c r="E3603" t="s">
        <v>121</v>
      </c>
      <c r="F3603" t="s">
        <v>229</v>
      </c>
      <c r="G3603" t="s">
        <v>230</v>
      </c>
      <c r="H3603" t="s">
        <v>231</v>
      </c>
      <c r="I3603" t="s">
        <v>232</v>
      </c>
      <c r="J3603" t="s">
        <v>233</v>
      </c>
      <c r="K3603" t="s">
        <v>234</v>
      </c>
      <c r="L3603" t="n">
        <v>447</v>
      </c>
      <c r="M3603" t="n">
        <v>0.09</v>
      </c>
      <c r="N3603" t="n">
        <v>34.8</v>
      </c>
      <c r="O3603" t="s">
        <v>376</v>
      </c>
      <c r="P3603" t="s">
        <v>487</v>
      </c>
      <c r="Q3603" t="s">
        <v>231</v>
      </c>
      <c r="R3603" t="s">
        <v>237</v>
      </c>
      <c r="S3603" t="s">
        <v>231</v>
      </c>
    </row>
    <row r="3604" spans="1:19">
      <c r="A3604" s="1" t="n">
        <v>41820</v>
      </c>
      <c r="B3604" t="s">
        <v>457</v>
      </c>
      <c r="C3604" t="n">
        <v>1</v>
      </c>
      <c r="D3604" t="s">
        <v>466</v>
      </c>
      <c r="E3604" t="s">
        <v>467</v>
      </c>
      <c r="F3604" t="s">
        <v>307</v>
      </c>
      <c r="G3604" t="s">
        <v>308</v>
      </c>
      <c r="H3604" t="s">
        <v>231</v>
      </c>
      <c r="I3604" t="s">
        <v>232</v>
      </c>
      <c r="J3604" t="s">
        <v>429</v>
      </c>
      <c r="K3604" t="s">
        <v>430</v>
      </c>
      <c r="L3604" t="n">
        <v>20</v>
      </c>
      <c r="M3604" t="n">
        <v>0</v>
      </c>
      <c r="N3604" t="n">
        <v>0</v>
      </c>
    </row>
    <row r="3605" spans="1:19">
      <c r="A3605" s="1" t="n">
        <v>41820</v>
      </c>
      <c r="B3605" t="s">
        <v>457</v>
      </c>
      <c r="C3605" t="n">
        <v>2</v>
      </c>
      <c r="D3605" t="s">
        <v>466</v>
      </c>
      <c r="E3605" t="s">
        <v>467</v>
      </c>
      <c r="F3605" t="s">
        <v>411</v>
      </c>
      <c r="G3605" t="s">
        <v>412</v>
      </c>
      <c r="H3605" t="s">
        <v>231</v>
      </c>
      <c r="I3605" t="s">
        <v>232</v>
      </c>
      <c r="J3605" t="s">
        <v>429</v>
      </c>
      <c r="K3605" t="s">
        <v>430</v>
      </c>
      <c r="L3605" t="n">
        <v>15</v>
      </c>
      <c r="M3605" t="n">
        <v>0</v>
      </c>
      <c r="N3605" t="n">
        <v>0</v>
      </c>
    </row>
    <row r="3606" spans="1:19">
      <c r="A3606" s="1" t="n">
        <v>41820</v>
      </c>
      <c r="B3606" t="s">
        <v>463</v>
      </c>
      <c r="C3606" t="n">
        <v>1</v>
      </c>
      <c r="D3606" t="s">
        <v>388</v>
      </c>
      <c r="E3606" t="s">
        <v>464</v>
      </c>
      <c r="F3606" t="s">
        <v>229</v>
      </c>
      <c r="G3606" t="s">
        <v>230</v>
      </c>
      <c r="H3606" t="s">
        <v>231</v>
      </c>
      <c r="I3606" t="s">
        <v>232</v>
      </c>
      <c r="J3606" t="s">
        <v>240</v>
      </c>
      <c r="K3606" t="s">
        <v>241</v>
      </c>
      <c r="L3606" t="n">
        <v>65</v>
      </c>
      <c r="M3606" t="n">
        <v>0</v>
      </c>
      <c r="N3606" t="n">
        <v>0</v>
      </c>
    </row>
    <row r="3607" spans="1:19">
      <c r="A3607" s="1" t="n">
        <v>41851</v>
      </c>
      <c r="B3607" t="s">
        <v>502</v>
      </c>
      <c r="C3607" t="n">
        <v>1</v>
      </c>
      <c r="D3607" t="s">
        <v>459</v>
      </c>
      <c r="E3607" t="s">
        <v>121</v>
      </c>
      <c r="F3607" t="s">
        <v>229</v>
      </c>
      <c r="G3607" t="s">
        <v>230</v>
      </c>
      <c r="H3607" t="s">
        <v>231</v>
      </c>
      <c r="I3607" t="s">
        <v>232</v>
      </c>
      <c r="J3607" t="s">
        <v>367</v>
      </c>
      <c r="K3607" t="s">
        <v>368</v>
      </c>
      <c r="L3607" t="n">
        <v>941</v>
      </c>
      <c r="M3607" t="n">
        <v>0.78</v>
      </c>
      <c r="N3607" t="n">
        <v>39.8</v>
      </c>
      <c r="O3607" t="s">
        <v>503</v>
      </c>
      <c r="P3607" t="s">
        <v>488</v>
      </c>
      <c r="Q3607" t="s">
        <v>475</v>
      </c>
      <c r="R3607" t="s">
        <v>237</v>
      </c>
      <c r="S3607" t="s">
        <v>231</v>
      </c>
    </row>
    <row r="3608" spans="1:19">
      <c r="A3608" s="1" t="n">
        <v>41851</v>
      </c>
      <c r="B3608" t="s">
        <v>502</v>
      </c>
      <c r="C3608" t="n">
        <v>2</v>
      </c>
      <c r="D3608" t="s">
        <v>459</v>
      </c>
      <c r="E3608" t="s">
        <v>121</v>
      </c>
      <c r="F3608" t="s">
        <v>229</v>
      </c>
      <c r="G3608" t="s">
        <v>230</v>
      </c>
      <c r="H3608" t="s">
        <v>231</v>
      </c>
      <c r="I3608" t="s">
        <v>232</v>
      </c>
      <c r="J3608" t="s">
        <v>297</v>
      </c>
      <c r="K3608" t="s">
        <v>298</v>
      </c>
      <c r="L3608" t="n">
        <v>995</v>
      </c>
      <c r="M3608" t="n">
        <v>0.19</v>
      </c>
      <c r="N3608" t="n">
        <v>24.2</v>
      </c>
      <c r="O3608" t="s">
        <v>503</v>
      </c>
      <c r="P3608" t="s">
        <v>488</v>
      </c>
      <c r="Q3608" t="s">
        <v>475</v>
      </c>
      <c r="R3608" t="s">
        <v>237</v>
      </c>
      <c r="S3608" t="s">
        <v>231</v>
      </c>
    </row>
    <row r="3609" spans="1:19">
      <c r="A3609" s="1" t="n">
        <v>41851</v>
      </c>
      <c r="B3609" t="s">
        <v>502</v>
      </c>
      <c r="C3609" t="n">
        <v>3</v>
      </c>
      <c r="D3609" t="s">
        <v>459</v>
      </c>
      <c r="E3609" t="s">
        <v>121</v>
      </c>
      <c r="F3609" t="s">
        <v>229</v>
      </c>
      <c r="G3609" t="s">
        <v>230</v>
      </c>
      <c r="H3609" t="s">
        <v>231</v>
      </c>
      <c r="I3609" t="s">
        <v>232</v>
      </c>
      <c r="J3609" t="s">
        <v>295</v>
      </c>
      <c r="K3609" t="s">
        <v>296</v>
      </c>
      <c r="L3609" t="n">
        <v>399</v>
      </c>
      <c r="M3609" t="n">
        <v>1.8</v>
      </c>
      <c r="N3609" t="n">
        <v>31.8</v>
      </c>
      <c r="O3609" t="s">
        <v>503</v>
      </c>
      <c r="P3609" t="s">
        <v>488</v>
      </c>
      <c r="Q3609" t="s">
        <v>475</v>
      </c>
      <c r="R3609" t="s">
        <v>237</v>
      </c>
      <c r="S3609" t="s">
        <v>231</v>
      </c>
    </row>
    <row r="3610" spans="1:19">
      <c r="A3610" s="1" t="n">
        <v>41851</v>
      </c>
      <c r="B3610" t="s">
        <v>376</v>
      </c>
      <c r="C3610" t="n">
        <v>24</v>
      </c>
      <c r="D3610" t="s">
        <v>459</v>
      </c>
      <c r="E3610" t="s">
        <v>121</v>
      </c>
      <c r="F3610" t="s">
        <v>229</v>
      </c>
      <c r="G3610" t="s">
        <v>230</v>
      </c>
      <c r="H3610" t="s">
        <v>231</v>
      </c>
      <c r="I3610" t="s">
        <v>232</v>
      </c>
      <c r="J3610" t="s">
        <v>233</v>
      </c>
      <c r="K3610" t="s">
        <v>234</v>
      </c>
      <c r="L3610" t="n">
        <v>257</v>
      </c>
      <c r="M3610" t="n">
        <v>0.09</v>
      </c>
      <c r="N3610" t="n">
        <v>33.6</v>
      </c>
      <c r="O3610" t="s">
        <v>376</v>
      </c>
      <c r="P3610" t="s">
        <v>487</v>
      </c>
      <c r="Q3610" t="s">
        <v>231</v>
      </c>
      <c r="R3610" t="s">
        <v>237</v>
      </c>
      <c r="S3610" t="s">
        <v>231</v>
      </c>
    </row>
    <row r="3611" spans="1:19">
      <c r="A3611" s="1" t="n">
        <v>41851</v>
      </c>
      <c r="B3611" t="s">
        <v>376</v>
      </c>
      <c r="C3611" t="n">
        <v>25</v>
      </c>
      <c r="D3611" t="s">
        <v>459</v>
      </c>
      <c r="E3611" t="s">
        <v>121</v>
      </c>
      <c r="F3611" t="s">
        <v>229</v>
      </c>
      <c r="G3611" t="s">
        <v>230</v>
      </c>
      <c r="H3611" t="s">
        <v>231</v>
      </c>
      <c r="I3611" t="s">
        <v>232</v>
      </c>
      <c r="J3611" t="s">
        <v>354</v>
      </c>
      <c r="K3611" t="s">
        <v>348</v>
      </c>
      <c r="L3611" t="n">
        <v>382</v>
      </c>
      <c r="M3611" t="n">
        <v>0.04</v>
      </c>
      <c r="N3611" t="n">
        <v>42.2</v>
      </c>
      <c r="O3611" t="s">
        <v>376</v>
      </c>
      <c r="P3611" t="s">
        <v>487</v>
      </c>
      <c r="Q3611" t="s">
        <v>231</v>
      </c>
      <c r="R3611" t="s">
        <v>237</v>
      </c>
      <c r="S3611" t="s">
        <v>231</v>
      </c>
    </row>
    <row r="3612" spans="1:19">
      <c r="A3612" s="1" t="n">
        <v>41851</v>
      </c>
      <c r="B3612" t="s">
        <v>376</v>
      </c>
      <c r="C3612" t="n">
        <v>26</v>
      </c>
      <c r="D3612" t="s">
        <v>459</v>
      </c>
      <c r="E3612" t="s">
        <v>121</v>
      </c>
      <c r="F3612" t="s">
        <v>229</v>
      </c>
      <c r="G3612" t="s">
        <v>230</v>
      </c>
      <c r="H3612" t="s">
        <v>231</v>
      </c>
      <c r="I3612" t="s">
        <v>232</v>
      </c>
      <c r="J3612" t="s">
        <v>318</v>
      </c>
      <c r="K3612" t="s">
        <v>319</v>
      </c>
      <c r="L3612" t="n">
        <v>386</v>
      </c>
      <c r="M3612" t="n">
        <v>0.04</v>
      </c>
      <c r="N3612" t="n">
        <v>34</v>
      </c>
      <c r="O3612" t="s">
        <v>376</v>
      </c>
      <c r="P3612" t="s">
        <v>487</v>
      </c>
      <c r="Q3612" t="s">
        <v>231</v>
      </c>
      <c r="R3612" t="s">
        <v>237</v>
      </c>
      <c r="S3612" t="s">
        <v>231</v>
      </c>
    </row>
    <row r="3613" spans="1:19">
      <c r="A3613" s="1" t="n">
        <v>41851</v>
      </c>
      <c r="B3613" t="s">
        <v>376</v>
      </c>
      <c r="C3613" t="n">
        <v>27</v>
      </c>
      <c r="D3613" t="s">
        <v>459</v>
      </c>
      <c r="E3613" t="s">
        <v>121</v>
      </c>
      <c r="F3613" t="s">
        <v>229</v>
      </c>
      <c r="G3613" t="s">
        <v>230</v>
      </c>
      <c r="H3613" t="s">
        <v>231</v>
      </c>
      <c r="I3613" t="s">
        <v>232</v>
      </c>
      <c r="J3613" t="s">
        <v>318</v>
      </c>
      <c r="K3613" t="s">
        <v>319</v>
      </c>
      <c r="L3613" t="n">
        <v>288</v>
      </c>
      <c r="M3613" t="n">
        <v>0.05</v>
      </c>
      <c r="N3613" t="n">
        <v>39.6</v>
      </c>
      <c r="O3613" t="s">
        <v>376</v>
      </c>
      <c r="P3613" t="s">
        <v>487</v>
      </c>
      <c r="Q3613" t="s">
        <v>231</v>
      </c>
      <c r="R3613" t="s">
        <v>237</v>
      </c>
      <c r="S3613" t="s">
        <v>231</v>
      </c>
    </row>
    <row r="3614" spans="1:19">
      <c r="A3614" s="1" t="n">
        <v>41851</v>
      </c>
      <c r="B3614" t="s">
        <v>376</v>
      </c>
      <c r="C3614" t="n">
        <v>71</v>
      </c>
      <c r="D3614" t="s">
        <v>489</v>
      </c>
      <c r="E3614" t="s">
        <v>490</v>
      </c>
      <c r="F3614" t="s">
        <v>229</v>
      </c>
      <c r="G3614" t="s">
        <v>230</v>
      </c>
      <c r="H3614" t="s">
        <v>231</v>
      </c>
      <c r="I3614" t="s">
        <v>232</v>
      </c>
      <c r="J3614" t="s">
        <v>246</v>
      </c>
      <c r="K3614" t="s">
        <v>404</v>
      </c>
      <c r="L3614" t="n">
        <v>10</v>
      </c>
      <c r="M3614" t="n">
        <v>0</v>
      </c>
      <c r="N3614" t="n">
        <v>0</v>
      </c>
      <c r="O3614" t="s">
        <v>376</v>
      </c>
      <c r="P3614" t="s">
        <v>491</v>
      </c>
      <c r="Q3614" t="s">
        <v>492</v>
      </c>
      <c r="R3614" t="s">
        <v>237</v>
      </c>
      <c r="S3614" t="s">
        <v>231</v>
      </c>
    </row>
    <row r="3615" spans="1:19">
      <c r="A3615" s="1" t="n">
        <v>41851</v>
      </c>
      <c r="B3615" t="s">
        <v>376</v>
      </c>
      <c r="C3615" t="n">
        <v>72</v>
      </c>
      <c r="D3615" t="s">
        <v>489</v>
      </c>
      <c r="E3615" t="s">
        <v>490</v>
      </c>
      <c r="F3615" t="s">
        <v>229</v>
      </c>
      <c r="G3615" t="s">
        <v>230</v>
      </c>
      <c r="H3615" t="s">
        <v>231</v>
      </c>
      <c r="I3615" t="s">
        <v>232</v>
      </c>
      <c r="J3615" t="s">
        <v>246</v>
      </c>
      <c r="K3615" t="s">
        <v>404</v>
      </c>
      <c r="L3615" t="n">
        <v>140</v>
      </c>
      <c r="M3615" t="n">
        <v>0</v>
      </c>
      <c r="N3615" t="n">
        <v>0</v>
      </c>
      <c r="O3615" t="s">
        <v>376</v>
      </c>
      <c r="P3615" t="s">
        <v>491</v>
      </c>
      <c r="Q3615" t="s">
        <v>492</v>
      </c>
      <c r="R3615" t="s">
        <v>237</v>
      </c>
      <c r="S3615" t="s">
        <v>231</v>
      </c>
    </row>
    <row r="3616" spans="1:19">
      <c r="A3616" s="1" t="n">
        <v>41851</v>
      </c>
      <c r="B3616" t="s">
        <v>376</v>
      </c>
      <c r="C3616" t="n">
        <v>73</v>
      </c>
      <c r="D3616" t="s">
        <v>406</v>
      </c>
      <c r="E3616" t="s">
        <v>497</v>
      </c>
      <c r="F3616" t="s">
        <v>229</v>
      </c>
      <c r="G3616" t="s">
        <v>230</v>
      </c>
      <c r="H3616" t="s">
        <v>231</v>
      </c>
      <c r="I3616" t="s">
        <v>232</v>
      </c>
      <c r="J3616" t="s">
        <v>246</v>
      </c>
      <c r="K3616" t="s">
        <v>404</v>
      </c>
      <c r="L3616" t="n">
        <v>36</v>
      </c>
      <c r="M3616" t="n">
        <v>0</v>
      </c>
      <c r="N3616" t="n">
        <v>0</v>
      </c>
    </row>
    <row r="3617" spans="1:19">
      <c r="A3617" s="1" t="n">
        <v>41851</v>
      </c>
      <c r="B3617" t="s">
        <v>376</v>
      </c>
      <c r="C3617" t="n">
        <v>74</v>
      </c>
      <c r="D3617" t="s">
        <v>406</v>
      </c>
      <c r="E3617" t="s">
        <v>497</v>
      </c>
      <c r="F3617" t="s">
        <v>229</v>
      </c>
      <c r="G3617" t="s">
        <v>230</v>
      </c>
      <c r="H3617" t="s">
        <v>231</v>
      </c>
      <c r="I3617" t="s">
        <v>232</v>
      </c>
      <c r="J3617" t="s">
        <v>246</v>
      </c>
      <c r="K3617" t="s">
        <v>404</v>
      </c>
      <c r="L3617" t="n">
        <v>69</v>
      </c>
      <c r="M3617" t="n">
        <v>0</v>
      </c>
      <c r="N3617" t="n">
        <v>0</v>
      </c>
    </row>
    <row r="3618" spans="1:19">
      <c r="A3618" s="1" t="n">
        <v>41851</v>
      </c>
      <c r="B3618" t="s">
        <v>457</v>
      </c>
      <c r="C3618" t="n">
        <v>1</v>
      </c>
      <c r="D3618" t="s">
        <v>466</v>
      </c>
      <c r="E3618" t="s">
        <v>467</v>
      </c>
      <c r="F3618" t="s">
        <v>413</v>
      </c>
      <c r="G3618" t="s">
        <v>414</v>
      </c>
      <c r="H3618" t="s">
        <v>231</v>
      </c>
      <c r="I3618" t="s">
        <v>232</v>
      </c>
      <c r="J3618" t="s">
        <v>429</v>
      </c>
      <c r="K3618" t="s">
        <v>430</v>
      </c>
      <c r="L3618" t="n">
        <v>23</v>
      </c>
      <c r="M3618" t="n">
        <v>0</v>
      </c>
      <c r="N3618" t="n">
        <v>0</v>
      </c>
    </row>
    <row r="3619" spans="1:19">
      <c r="A3619" s="1" t="n">
        <v>41851</v>
      </c>
      <c r="B3619" t="s">
        <v>380</v>
      </c>
      <c r="C3619" t="n">
        <v>1</v>
      </c>
      <c r="D3619" t="s">
        <v>288</v>
      </c>
      <c r="E3619" t="s">
        <v>478</v>
      </c>
      <c r="F3619" t="s">
        <v>229</v>
      </c>
      <c r="G3619" t="s">
        <v>230</v>
      </c>
      <c r="H3619" t="s">
        <v>231</v>
      </c>
      <c r="I3619" t="s">
        <v>232</v>
      </c>
      <c r="J3619" t="s">
        <v>246</v>
      </c>
      <c r="K3619" t="s">
        <v>404</v>
      </c>
      <c r="L3619" t="n">
        <v>175</v>
      </c>
      <c r="M3619" t="n">
        <v>0</v>
      </c>
      <c r="N3619" t="n">
        <v>0</v>
      </c>
    </row>
    <row r="3620" spans="1:19">
      <c r="A3620" s="1" t="n">
        <v>41851</v>
      </c>
      <c r="B3620" t="s">
        <v>380</v>
      </c>
      <c r="C3620" t="n">
        <v>2</v>
      </c>
      <c r="D3620" t="s">
        <v>420</v>
      </c>
      <c r="E3620" t="s">
        <v>465</v>
      </c>
      <c r="F3620" t="s">
        <v>229</v>
      </c>
      <c r="G3620" t="s">
        <v>230</v>
      </c>
      <c r="H3620" t="s">
        <v>231</v>
      </c>
      <c r="I3620" t="s">
        <v>232</v>
      </c>
      <c r="J3620" t="s">
        <v>246</v>
      </c>
      <c r="K3620" t="s">
        <v>404</v>
      </c>
      <c r="L3620" t="n">
        <v>132</v>
      </c>
      <c r="M3620" t="n">
        <v>0</v>
      </c>
      <c r="N3620" t="n">
        <v>0</v>
      </c>
    </row>
    <row r="3621" spans="1:19">
      <c r="A3621" s="1" t="n">
        <v>41851</v>
      </c>
      <c r="B3621" t="s">
        <v>380</v>
      </c>
      <c r="C3621" t="n">
        <v>3</v>
      </c>
      <c r="D3621" t="s">
        <v>288</v>
      </c>
      <c r="E3621" t="s">
        <v>478</v>
      </c>
      <c r="F3621" t="s">
        <v>229</v>
      </c>
      <c r="G3621" t="s">
        <v>230</v>
      </c>
      <c r="H3621" t="s">
        <v>231</v>
      </c>
      <c r="I3621" t="s">
        <v>232</v>
      </c>
      <c r="J3621" t="s">
        <v>246</v>
      </c>
      <c r="K3621" t="s">
        <v>404</v>
      </c>
      <c r="L3621" t="n">
        <v>43</v>
      </c>
      <c r="M3621" t="n">
        <v>0</v>
      </c>
      <c r="N3621" t="n">
        <v>0</v>
      </c>
    </row>
    <row r="3622" spans="1:19">
      <c r="A3622" s="1" t="n">
        <v>41851</v>
      </c>
      <c r="B3622" t="s">
        <v>452</v>
      </c>
      <c r="C3622" t="n">
        <v>17</v>
      </c>
      <c r="D3622" t="s">
        <v>424</v>
      </c>
      <c r="E3622" t="s">
        <v>125</v>
      </c>
      <c r="F3622" t="s">
        <v>229</v>
      </c>
      <c r="G3622" t="s">
        <v>230</v>
      </c>
      <c r="H3622" t="s">
        <v>231</v>
      </c>
      <c r="I3622" t="s">
        <v>232</v>
      </c>
      <c r="J3622" t="s">
        <v>455</v>
      </c>
      <c r="K3622" t="s">
        <v>456</v>
      </c>
      <c r="L3622" t="n">
        <v>39</v>
      </c>
      <c r="M3622" t="n">
        <v>0</v>
      </c>
      <c r="N3622" t="n">
        <v>0</v>
      </c>
    </row>
    <row r="3623" spans="1:19">
      <c r="A3623" s="1" t="n">
        <v>41851</v>
      </c>
      <c r="B3623" t="s">
        <v>452</v>
      </c>
      <c r="C3623" t="n">
        <v>18</v>
      </c>
      <c r="D3623" t="s">
        <v>424</v>
      </c>
      <c r="E3623" t="s">
        <v>125</v>
      </c>
      <c r="F3623" t="s">
        <v>229</v>
      </c>
      <c r="G3623" t="s">
        <v>230</v>
      </c>
      <c r="H3623" t="s">
        <v>231</v>
      </c>
      <c r="I3623" t="s">
        <v>232</v>
      </c>
      <c r="J3623" t="s">
        <v>455</v>
      </c>
      <c r="K3623" t="s">
        <v>456</v>
      </c>
      <c r="L3623" t="n">
        <v>1</v>
      </c>
      <c r="M3623" t="n">
        <v>0</v>
      </c>
      <c r="N3623" t="n">
        <v>0</v>
      </c>
    </row>
    <row r="3624" spans="1:19">
      <c r="A3624" s="1" t="n">
        <v>41851</v>
      </c>
      <c r="B3624" t="s">
        <v>452</v>
      </c>
      <c r="C3624" t="n">
        <v>19</v>
      </c>
      <c r="D3624" t="s">
        <v>424</v>
      </c>
      <c r="E3624" t="s">
        <v>125</v>
      </c>
      <c r="F3624" t="s">
        <v>229</v>
      </c>
      <c r="G3624" t="s">
        <v>230</v>
      </c>
      <c r="H3624" t="s">
        <v>231</v>
      </c>
      <c r="I3624" t="s">
        <v>232</v>
      </c>
      <c r="J3624" t="s">
        <v>455</v>
      </c>
      <c r="K3624" t="s">
        <v>456</v>
      </c>
      <c r="L3624" t="n">
        <v>10</v>
      </c>
      <c r="M3624" t="n">
        <v>0</v>
      </c>
      <c r="N3624" t="n">
        <v>0</v>
      </c>
    </row>
    <row r="3625" spans="1:19">
      <c r="A3625" s="1" t="n">
        <v>41851</v>
      </c>
      <c r="B3625" t="s">
        <v>452</v>
      </c>
      <c r="C3625" t="n">
        <v>20</v>
      </c>
      <c r="D3625" t="s">
        <v>424</v>
      </c>
      <c r="E3625" t="s">
        <v>125</v>
      </c>
      <c r="F3625" t="s">
        <v>229</v>
      </c>
      <c r="G3625" t="s">
        <v>230</v>
      </c>
      <c r="H3625" t="s">
        <v>231</v>
      </c>
      <c r="I3625" t="s">
        <v>232</v>
      </c>
      <c r="J3625" t="s">
        <v>455</v>
      </c>
      <c r="K3625" t="s">
        <v>456</v>
      </c>
      <c r="L3625" t="n">
        <v>27</v>
      </c>
      <c r="M3625" t="n">
        <v>0</v>
      </c>
      <c r="N3625" t="n">
        <v>0</v>
      </c>
    </row>
    <row r="3626" spans="1:19">
      <c r="A3626" s="1" t="n">
        <v>41851</v>
      </c>
      <c r="B3626" t="s">
        <v>452</v>
      </c>
      <c r="C3626" t="n">
        <v>21</v>
      </c>
      <c r="D3626" t="s">
        <v>424</v>
      </c>
      <c r="E3626" t="s">
        <v>125</v>
      </c>
      <c r="F3626" t="s">
        <v>229</v>
      </c>
      <c r="G3626" t="s">
        <v>230</v>
      </c>
      <c r="H3626" t="s">
        <v>231</v>
      </c>
      <c r="I3626" t="s">
        <v>232</v>
      </c>
      <c r="J3626" t="s">
        <v>455</v>
      </c>
      <c r="K3626" t="s">
        <v>456</v>
      </c>
      <c r="L3626" t="n">
        <v>1</v>
      </c>
      <c r="M3626" t="n">
        <v>0</v>
      </c>
      <c r="N3626" t="n">
        <v>0</v>
      </c>
    </row>
    <row r="3627" spans="1:19">
      <c r="A3627" s="1" t="n">
        <v>41851</v>
      </c>
      <c r="B3627" t="s">
        <v>452</v>
      </c>
      <c r="C3627" t="n">
        <v>22</v>
      </c>
      <c r="D3627" t="s">
        <v>424</v>
      </c>
      <c r="E3627" t="s">
        <v>125</v>
      </c>
      <c r="F3627" t="s">
        <v>229</v>
      </c>
      <c r="G3627" t="s">
        <v>230</v>
      </c>
      <c r="H3627" t="s">
        <v>231</v>
      </c>
      <c r="I3627" t="s">
        <v>232</v>
      </c>
      <c r="J3627" t="s">
        <v>455</v>
      </c>
      <c r="K3627" t="s">
        <v>456</v>
      </c>
      <c r="L3627" t="n">
        <v>7</v>
      </c>
      <c r="M3627" t="n">
        <v>0</v>
      </c>
      <c r="N3627" t="n">
        <v>0</v>
      </c>
    </row>
    <row r="3628" spans="1:19">
      <c r="A3628" s="1" t="n">
        <v>41851</v>
      </c>
      <c r="B3628" t="s">
        <v>452</v>
      </c>
      <c r="C3628" t="n">
        <v>23</v>
      </c>
      <c r="D3628" t="s">
        <v>424</v>
      </c>
      <c r="E3628" t="s">
        <v>125</v>
      </c>
      <c r="F3628" t="s">
        <v>229</v>
      </c>
      <c r="G3628" t="s">
        <v>230</v>
      </c>
      <c r="H3628" t="s">
        <v>231</v>
      </c>
      <c r="I3628" t="s">
        <v>232</v>
      </c>
      <c r="J3628" t="s">
        <v>455</v>
      </c>
      <c r="K3628" t="s">
        <v>456</v>
      </c>
      <c r="L3628" t="n">
        <v>8</v>
      </c>
      <c r="M3628" t="n">
        <v>0</v>
      </c>
      <c r="N3628" t="n">
        <v>0</v>
      </c>
    </row>
    <row r="3629" spans="1:19">
      <c r="A3629" s="1" t="n">
        <v>41851</v>
      </c>
      <c r="B3629" t="s">
        <v>452</v>
      </c>
      <c r="C3629" t="n">
        <v>24</v>
      </c>
      <c r="D3629" t="s">
        <v>424</v>
      </c>
      <c r="E3629" t="s">
        <v>125</v>
      </c>
      <c r="F3629" t="s">
        <v>229</v>
      </c>
      <c r="G3629" t="s">
        <v>230</v>
      </c>
      <c r="H3629" t="s">
        <v>231</v>
      </c>
      <c r="I3629" t="s">
        <v>232</v>
      </c>
      <c r="J3629" t="s">
        <v>455</v>
      </c>
      <c r="K3629" t="s">
        <v>456</v>
      </c>
      <c r="L3629" t="n">
        <v>2</v>
      </c>
      <c r="M3629" t="n">
        <v>0</v>
      </c>
      <c r="N3629" t="n">
        <v>0</v>
      </c>
    </row>
    <row r="3630" spans="1:19">
      <c r="A3630" s="1" t="n">
        <v>41882</v>
      </c>
      <c r="B3630" t="s">
        <v>502</v>
      </c>
      <c r="C3630" t="n">
        <v>1</v>
      </c>
      <c r="D3630" t="s">
        <v>459</v>
      </c>
      <c r="E3630" t="s">
        <v>121</v>
      </c>
      <c r="F3630" t="s">
        <v>229</v>
      </c>
      <c r="G3630" t="s">
        <v>230</v>
      </c>
      <c r="H3630" t="s">
        <v>231</v>
      </c>
      <c r="I3630" t="s">
        <v>232</v>
      </c>
      <c r="J3630" t="s">
        <v>367</v>
      </c>
      <c r="K3630" t="s">
        <v>368</v>
      </c>
      <c r="L3630" t="n">
        <v>993</v>
      </c>
      <c r="M3630" t="n">
        <v>0.78</v>
      </c>
      <c r="N3630" t="n">
        <v>40.1</v>
      </c>
      <c r="O3630" t="s">
        <v>503</v>
      </c>
      <c r="P3630" t="s">
        <v>488</v>
      </c>
      <c r="Q3630" t="s">
        <v>475</v>
      </c>
      <c r="R3630" t="s">
        <v>237</v>
      </c>
      <c r="S3630" t="s">
        <v>231</v>
      </c>
    </row>
    <row r="3631" spans="1:19">
      <c r="A3631" s="1" t="n">
        <v>41882</v>
      </c>
      <c r="B3631" t="s">
        <v>502</v>
      </c>
      <c r="C3631" t="n">
        <v>2</v>
      </c>
      <c r="D3631" t="s">
        <v>459</v>
      </c>
      <c r="E3631" t="s">
        <v>121</v>
      </c>
      <c r="F3631" t="s">
        <v>229</v>
      </c>
      <c r="G3631" t="s">
        <v>230</v>
      </c>
      <c r="H3631" t="s">
        <v>231</v>
      </c>
      <c r="I3631" t="s">
        <v>232</v>
      </c>
      <c r="J3631" t="s">
        <v>367</v>
      </c>
      <c r="K3631" t="s">
        <v>368</v>
      </c>
      <c r="L3631" t="n">
        <v>940</v>
      </c>
      <c r="M3631" t="n">
        <v>0.78</v>
      </c>
      <c r="N3631" t="n">
        <v>39.9</v>
      </c>
      <c r="O3631" t="s">
        <v>503</v>
      </c>
      <c r="P3631" t="s">
        <v>488</v>
      </c>
      <c r="Q3631" t="s">
        <v>475</v>
      </c>
      <c r="R3631" t="s">
        <v>237</v>
      </c>
      <c r="S3631" t="s">
        <v>231</v>
      </c>
    </row>
    <row r="3632" spans="1:19">
      <c r="A3632" s="1" t="n">
        <v>41882</v>
      </c>
      <c r="B3632" t="s">
        <v>376</v>
      </c>
      <c r="C3632" t="n">
        <v>24</v>
      </c>
      <c r="D3632" t="s">
        <v>459</v>
      </c>
      <c r="E3632" t="s">
        <v>121</v>
      </c>
      <c r="F3632" t="s">
        <v>229</v>
      </c>
      <c r="G3632" t="s">
        <v>230</v>
      </c>
      <c r="H3632" t="s">
        <v>231</v>
      </c>
      <c r="I3632" t="s">
        <v>232</v>
      </c>
      <c r="J3632" t="s">
        <v>354</v>
      </c>
      <c r="K3632" t="s">
        <v>348</v>
      </c>
      <c r="L3632" t="n">
        <v>190</v>
      </c>
      <c r="M3632" t="n">
        <v>0.04</v>
      </c>
      <c r="N3632" t="n">
        <v>41.8</v>
      </c>
      <c r="O3632" t="s">
        <v>376</v>
      </c>
      <c r="P3632" t="s">
        <v>487</v>
      </c>
      <c r="Q3632" t="s">
        <v>231</v>
      </c>
      <c r="R3632" t="s">
        <v>237</v>
      </c>
      <c r="S3632" t="s">
        <v>231</v>
      </c>
    </row>
    <row r="3633" spans="1:19">
      <c r="A3633" s="1" t="n">
        <v>41882</v>
      </c>
      <c r="B3633" t="s">
        <v>376</v>
      </c>
      <c r="C3633" t="n">
        <v>25</v>
      </c>
      <c r="D3633" t="s">
        <v>459</v>
      </c>
      <c r="E3633" t="s">
        <v>121</v>
      </c>
      <c r="F3633" t="s">
        <v>229</v>
      </c>
      <c r="G3633" t="s">
        <v>230</v>
      </c>
      <c r="H3633" t="s">
        <v>231</v>
      </c>
      <c r="I3633" t="s">
        <v>232</v>
      </c>
      <c r="J3633" t="s">
        <v>233</v>
      </c>
      <c r="K3633" t="s">
        <v>234</v>
      </c>
      <c r="L3633" t="n">
        <v>650</v>
      </c>
      <c r="M3633" t="n">
        <v>0.09</v>
      </c>
      <c r="N3633" t="n">
        <v>33.9</v>
      </c>
      <c r="O3633" t="s">
        <v>376</v>
      </c>
      <c r="P3633" t="s">
        <v>487</v>
      </c>
      <c r="Q3633" t="s">
        <v>231</v>
      </c>
      <c r="R3633" t="s">
        <v>237</v>
      </c>
      <c r="S3633" t="s">
        <v>231</v>
      </c>
    </row>
    <row r="3634" spans="1:19">
      <c r="A3634" s="1" t="n">
        <v>41882</v>
      </c>
      <c r="B3634" t="s">
        <v>376</v>
      </c>
      <c r="C3634" t="n">
        <v>26</v>
      </c>
      <c r="D3634" t="s">
        <v>459</v>
      </c>
      <c r="E3634" t="s">
        <v>121</v>
      </c>
      <c r="F3634" t="s">
        <v>229</v>
      </c>
      <c r="G3634" t="s">
        <v>230</v>
      </c>
      <c r="H3634" t="s">
        <v>231</v>
      </c>
      <c r="I3634" t="s">
        <v>232</v>
      </c>
      <c r="J3634" t="s">
        <v>233</v>
      </c>
      <c r="K3634" t="s">
        <v>234</v>
      </c>
      <c r="L3634" t="n">
        <v>121</v>
      </c>
      <c r="M3634" t="n">
        <v>0.09</v>
      </c>
      <c r="N3634" t="n">
        <v>33.9</v>
      </c>
      <c r="O3634" t="s">
        <v>376</v>
      </c>
      <c r="P3634" t="s">
        <v>487</v>
      </c>
      <c r="Q3634" t="s">
        <v>231</v>
      </c>
      <c r="R3634" t="s">
        <v>237</v>
      </c>
      <c r="S3634" t="s">
        <v>231</v>
      </c>
    </row>
    <row r="3635" spans="1:19">
      <c r="A3635" s="1" t="n">
        <v>41882</v>
      </c>
      <c r="B3635" t="s">
        <v>376</v>
      </c>
      <c r="C3635" t="n">
        <v>27</v>
      </c>
      <c r="D3635" t="s">
        <v>459</v>
      </c>
      <c r="E3635" t="s">
        <v>121</v>
      </c>
      <c r="F3635" t="s">
        <v>229</v>
      </c>
      <c r="G3635" t="s">
        <v>230</v>
      </c>
      <c r="H3635" t="s">
        <v>231</v>
      </c>
      <c r="I3635" t="s">
        <v>232</v>
      </c>
      <c r="J3635" t="s">
        <v>318</v>
      </c>
      <c r="K3635" t="s">
        <v>319</v>
      </c>
      <c r="L3635" t="n">
        <v>342</v>
      </c>
      <c r="M3635" t="n">
        <v>0.08</v>
      </c>
      <c r="N3635" t="n">
        <v>34.4</v>
      </c>
      <c r="O3635" t="s">
        <v>376</v>
      </c>
      <c r="P3635" t="s">
        <v>487</v>
      </c>
      <c r="Q3635" t="s">
        <v>231</v>
      </c>
      <c r="R3635" t="s">
        <v>237</v>
      </c>
      <c r="S3635" t="s">
        <v>231</v>
      </c>
    </row>
    <row r="3636" spans="1:19">
      <c r="A3636" s="1" t="n">
        <v>41882</v>
      </c>
      <c r="B3636" t="s">
        <v>376</v>
      </c>
      <c r="C3636" t="n">
        <v>79</v>
      </c>
      <c r="D3636" t="s">
        <v>406</v>
      </c>
      <c r="E3636" t="s">
        <v>497</v>
      </c>
      <c r="F3636" t="s">
        <v>229</v>
      </c>
      <c r="G3636" t="s">
        <v>230</v>
      </c>
      <c r="H3636" t="s">
        <v>231</v>
      </c>
      <c r="I3636" t="s">
        <v>232</v>
      </c>
      <c r="J3636" t="s">
        <v>265</v>
      </c>
      <c r="K3636" t="s">
        <v>266</v>
      </c>
      <c r="L3636" t="n">
        <v>47</v>
      </c>
      <c r="M3636" t="n">
        <v>0</v>
      </c>
      <c r="N3636" t="n">
        <v>0</v>
      </c>
    </row>
    <row r="3637" spans="1:19">
      <c r="A3637" s="1" t="n">
        <v>41882</v>
      </c>
      <c r="B3637" t="s">
        <v>376</v>
      </c>
      <c r="C3637" t="n">
        <v>80</v>
      </c>
      <c r="D3637" t="s">
        <v>272</v>
      </c>
      <c r="E3637" t="s">
        <v>486</v>
      </c>
      <c r="F3637" t="s">
        <v>229</v>
      </c>
      <c r="G3637" t="s">
        <v>230</v>
      </c>
      <c r="H3637" t="s">
        <v>231</v>
      </c>
      <c r="I3637" t="s">
        <v>232</v>
      </c>
      <c r="J3637" t="s">
        <v>265</v>
      </c>
      <c r="K3637" t="s">
        <v>266</v>
      </c>
      <c r="L3637" t="n">
        <v>45</v>
      </c>
      <c r="M3637" t="n">
        <v>2.63</v>
      </c>
      <c r="N3637" t="n">
        <v>0</v>
      </c>
    </row>
    <row r="3638" spans="1:19">
      <c r="A3638" s="1" t="n">
        <v>41882</v>
      </c>
      <c r="B3638" t="s">
        <v>376</v>
      </c>
      <c r="C3638" t="n">
        <v>81</v>
      </c>
      <c r="D3638" t="s">
        <v>489</v>
      </c>
      <c r="E3638" t="s">
        <v>490</v>
      </c>
      <c r="F3638" t="s">
        <v>229</v>
      </c>
      <c r="G3638" t="s">
        <v>230</v>
      </c>
      <c r="H3638" t="s">
        <v>231</v>
      </c>
      <c r="I3638" t="s">
        <v>232</v>
      </c>
      <c r="J3638" t="s">
        <v>265</v>
      </c>
      <c r="K3638" t="s">
        <v>266</v>
      </c>
      <c r="L3638" t="n">
        <v>38</v>
      </c>
      <c r="M3638" t="n">
        <v>0</v>
      </c>
      <c r="N3638" t="n">
        <v>0</v>
      </c>
      <c r="O3638" t="s">
        <v>376</v>
      </c>
      <c r="P3638" t="s">
        <v>510</v>
      </c>
      <c r="Q3638" t="s">
        <v>511</v>
      </c>
      <c r="R3638" t="s">
        <v>237</v>
      </c>
      <c r="S3638" t="s">
        <v>231</v>
      </c>
    </row>
    <row r="3639" spans="1:19">
      <c r="A3639" s="1" t="n">
        <v>41882</v>
      </c>
      <c r="B3639" t="s">
        <v>457</v>
      </c>
      <c r="C3639" t="n">
        <v>1</v>
      </c>
      <c r="D3639" t="s">
        <v>466</v>
      </c>
      <c r="E3639" t="s">
        <v>467</v>
      </c>
      <c r="F3639" t="s">
        <v>307</v>
      </c>
      <c r="G3639" t="s">
        <v>308</v>
      </c>
      <c r="H3639" t="s">
        <v>231</v>
      </c>
      <c r="I3639" t="s">
        <v>232</v>
      </c>
      <c r="J3639" t="s">
        <v>429</v>
      </c>
      <c r="K3639" t="s">
        <v>430</v>
      </c>
      <c r="L3639" t="n">
        <v>13</v>
      </c>
      <c r="M3639" t="n">
        <v>0</v>
      </c>
      <c r="N3639" t="n">
        <v>0</v>
      </c>
    </row>
    <row r="3640" spans="1:19">
      <c r="A3640" s="1" t="n">
        <v>41882</v>
      </c>
      <c r="B3640" t="s">
        <v>457</v>
      </c>
      <c r="C3640" t="n">
        <v>2</v>
      </c>
      <c r="D3640" t="s">
        <v>466</v>
      </c>
      <c r="E3640" t="s">
        <v>467</v>
      </c>
      <c r="F3640" t="s">
        <v>411</v>
      </c>
      <c r="G3640" t="s">
        <v>412</v>
      </c>
      <c r="H3640" t="s">
        <v>231</v>
      </c>
      <c r="I3640" t="s">
        <v>232</v>
      </c>
      <c r="J3640" t="s">
        <v>429</v>
      </c>
      <c r="K3640" t="s">
        <v>430</v>
      </c>
      <c r="L3640" t="n">
        <v>17</v>
      </c>
      <c r="M3640" t="n">
        <v>0</v>
      </c>
      <c r="N3640" t="n">
        <v>0</v>
      </c>
    </row>
    <row r="3641" spans="1:19">
      <c r="A3641" s="1" t="n">
        <v>41882</v>
      </c>
      <c r="B3641" t="s">
        <v>457</v>
      </c>
      <c r="C3641" t="n">
        <v>3</v>
      </c>
      <c r="D3641" t="s">
        <v>466</v>
      </c>
      <c r="E3641" t="s">
        <v>467</v>
      </c>
      <c r="F3641" t="s">
        <v>413</v>
      </c>
      <c r="G3641" t="s">
        <v>414</v>
      </c>
      <c r="H3641" t="s">
        <v>231</v>
      </c>
      <c r="I3641" t="s">
        <v>232</v>
      </c>
      <c r="J3641" t="s">
        <v>429</v>
      </c>
      <c r="K3641" t="s">
        <v>430</v>
      </c>
      <c r="L3641" t="n">
        <v>17</v>
      </c>
      <c r="M3641" t="n">
        <v>0</v>
      </c>
      <c r="N3641" t="n">
        <v>0</v>
      </c>
    </row>
    <row r="3642" spans="1:19">
      <c r="A3642" s="1" t="n">
        <v>41882</v>
      </c>
      <c r="B3642" t="s">
        <v>380</v>
      </c>
      <c r="C3642" t="n">
        <v>1</v>
      </c>
      <c r="D3642" t="s">
        <v>288</v>
      </c>
      <c r="E3642" t="s">
        <v>478</v>
      </c>
      <c r="F3642" t="s">
        <v>229</v>
      </c>
      <c r="G3642" t="s">
        <v>230</v>
      </c>
      <c r="H3642" t="s">
        <v>231</v>
      </c>
      <c r="I3642" t="s">
        <v>232</v>
      </c>
      <c r="J3642" t="s">
        <v>246</v>
      </c>
      <c r="K3642" t="s">
        <v>404</v>
      </c>
      <c r="L3642" t="n">
        <v>74</v>
      </c>
      <c r="M3642" t="n">
        <v>0</v>
      </c>
      <c r="N3642" t="n">
        <v>0</v>
      </c>
    </row>
    <row r="3643" spans="1:19">
      <c r="A3643" s="1" t="n">
        <v>41882</v>
      </c>
      <c r="B3643" t="s">
        <v>380</v>
      </c>
      <c r="C3643" t="n">
        <v>2</v>
      </c>
      <c r="D3643" t="s">
        <v>420</v>
      </c>
      <c r="E3643" t="s">
        <v>465</v>
      </c>
      <c r="F3643" t="s">
        <v>229</v>
      </c>
      <c r="G3643" t="s">
        <v>230</v>
      </c>
      <c r="H3643" t="s">
        <v>231</v>
      </c>
      <c r="I3643" t="s">
        <v>232</v>
      </c>
      <c r="J3643" t="s">
        <v>246</v>
      </c>
      <c r="K3643" t="s">
        <v>404</v>
      </c>
      <c r="L3643" t="n">
        <v>100</v>
      </c>
      <c r="M3643" t="n">
        <v>0</v>
      </c>
      <c r="N3643" t="n">
        <v>0</v>
      </c>
    </row>
    <row r="3644" spans="1:19">
      <c r="A3644" s="1" t="n">
        <v>41912</v>
      </c>
      <c r="B3644" t="s">
        <v>502</v>
      </c>
      <c r="C3644" t="n">
        <v>1</v>
      </c>
      <c r="D3644" t="s">
        <v>459</v>
      </c>
      <c r="E3644" t="s">
        <v>121</v>
      </c>
      <c r="F3644" t="s">
        <v>229</v>
      </c>
      <c r="G3644" t="s">
        <v>230</v>
      </c>
      <c r="H3644" t="s">
        <v>231</v>
      </c>
      <c r="I3644" t="s">
        <v>232</v>
      </c>
      <c r="J3644" t="s">
        <v>367</v>
      </c>
      <c r="K3644" t="s">
        <v>368</v>
      </c>
      <c r="L3644" t="n">
        <v>937</v>
      </c>
      <c r="M3644" t="n">
        <v>0.77</v>
      </c>
      <c r="N3644" t="n">
        <v>40</v>
      </c>
      <c r="O3644" t="s">
        <v>503</v>
      </c>
      <c r="P3644" t="s">
        <v>488</v>
      </c>
      <c r="Q3644" t="s">
        <v>475</v>
      </c>
      <c r="R3644" t="s">
        <v>237</v>
      </c>
      <c r="S3644" t="s">
        <v>231</v>
      </c>
    </row>
    <row r="3645" spans="1:19">
      <c r="A3645" s="1" t="n">
        <v>41912</v>
      </c>
      <c r="B3645" t="s">
        <v>376</v>
      </c>
      <c r="C3645" t="n">
        <v>24</v>
      </c>
      <c r="D3645" t="s">
        <v>459</v>
      </c>
      <c r="E3645" t="s">
        <v>121</v>
      </c>
      <c r="F3645" t="s">
        <v>229</v>
      </c>
      <c r="G3645" t="s">
        <v>230</v>
      </c>
      <c r="H3645" t="s">
        <v>231</v>
      </c>
      <c r="I3645" t="s">
        <v>232</v>
      </c>
      <c r="J3645" t="s">
        <v>233</v>
      </c>
      <c r="K3645" t="s">
        <v>234</v>
      </c>
      <c r="L3645" t="n">
        <v>251</v>
      </c>
      <c r="M3645" t="n">
        <v>0.06</v>
      </c>
      <c r="N3645" t="n">
        <v>36.8</v>
      </c>
      <c r="O3645" t="s">
        <v>376</v>
      </c>
      <c r="P3645" t="s">
        <v>487</v>
      </c>
      <c r="Q3645" t="s">
        <v>231</v>
      </c>
      <c r="R3645" t="s">
        <v>237</v>
      </c>
      <c r="S3645" t="s">
        <v>231</v>
      </c>
    </row>
    <row r="3646" spans="1:19">
      <c r="A3646" s="1" t="n">
        <v>41912</v>
      </c>
      <c r="B3646" t="s">
        <v>376</v>
      </c>
      <c r="C3646" t="n">
        <v>25</v>
      </c>
      <c r="D3646" t="s">
        <v>459</v>
      </c>
      <c r="E3646" t="s">
        <v>121</v>
      </c>
      <c r="F3646" t="s">
        <v>229</v>
      </c>
      <c r="G3646" t="s">
        <v>230</v>
      </c>
      <c r="H3646" t="s">
        <v>231</v>
      </c>
      <c r="I3646" t="s">
        <v>232</v>
      </c>
      <c r="J3646" t="s">
        <v>233</v>
      </c>
      <c r="K3646" t="s">
        <v>234</v>
      </c>
      <c r="L3646" t="n">
        <v>351</v>
      </c>
      <c r="M3646" t="n">
        <v>0.09</v>
      </c>
      <c r="N3646" t="n">
        <v>33.7</v>
      </c>
      <c r="O3646" t="s">
        <v>376</v>
      </c>
      <c r="P3646" t="s">
        <v>487</v>
      </c>
      <c r="Q3646" t="s">
        <v>231</v>
      </c>
      <c r="R3646" t="s">
        <v>237</v>
      </c>
      <c r="S3646" t="s">
        <v>231</v>
      </c>
    </row>
    <row r="3647" spans="1:19">
      <c r="A3647" s="1" t="n">
        <v>41912</v>
      </c>
      <c r="B3647" t="s">
        <v>376</v>
      </c>
      <c r="C3647" t="n">
        <v>26</v>
      </c>
      <c r="D3647" t="s">
        <v>459</v>
      </c>
      <c r="E3647" t="s">
        <v>121</v>
      </c>
      <c r="F3647" t="s">
        <v>229</v>
      </c>
      <c r="G3647" t="s">
        <v>230</v>
      </c>
      <c r="H3647" t="s">
        <v>231</v>
      </c>
      <c r="I3647" t="s">
        <v>232</v>
      </c>
      <c r="J3647" t="s">
        <v>233</v>
      </c>
      <c r="K3647" t="s">
        <v>234</v>
      </c>
      <c r="L3647" t="n">
        <v>403</v>
      </c>
      <c r="M3647" t="n">
        <v>0.09</v>
      </c>
      <c r="N3647" t="n">
        <v>33.8</v>
      </c>
      <c r="O3647" t="s">
        <v>376</v>
      </c>
      <c r="P3647" t="s">
        <v>487</v>
      </c>
      <c r="Q3647" t="s">
        <v>231</v>
      </c>
      <c r="R3647" t="s">
        <v>237</v>
      </c>
      <c r="S3647" t="s">
        <v>231</v>
      </c>
    </row>
    <row r="3648" spans="1:19">
      <c r="A3648" s="1" t="n">
        <v>41912</v>
      </c>
      <c r="B3648" t="s">
        <v>376</v>
      </c>
      <c r="C3648" t="n">
        <v>27</v>
      </c>
      <c r="D3648" t="s">
        <v>459</v>
      </c>
      <c r="E3648" t="s">
        <v>121</v>
      </c>
      <c r="F3648" t="s">
        <v>229</v>
      </c>
      <c r="G3648" t="s">
        <v>230</v>
      </c>
      <c r="H3648" t="s">
        <v>231</v>
      </c>
      <c r="I3648" t="s">
        <v>232</v>
      </c>
      <c r="J3648" t="s">
        <v>318</v>
      </c>
      <c r="K3648" t="s">
        <v>319</v>
      </c>
      <c r="L3648" t="n">
        <v>284</v>
      </c>
      <c r="M3648" t="n">
        <v>0.08</v>
      </c>
      <c r="N3648" t="n">
        <v>35.8</v>
      </c>
      <c r="O3648" t="s">
        <v>376</v>
      </c>
      <c r="P3648" t="s">
        <v>487</v>
      </c>
      <c r="Q3648" t="s">
        <v>231</v>
      </c>
      <c r="R3648" t="s">
        <v>237</v>
      </c>
      <c r="S3648" t="s">
        <v>231</v>
      </c>
    </row>
    <row r="3649" spans="1:19">
      <c r="A3649" s="1" t="n">
        <v>41912</v>
      </c>
      <c r="B3649" t="s">
        <v>376</v>
      </c>
      <c r="C3649" t="n">
        <v>68</v>
      </c>
      <c r="D3649" t="s">
        <v>402</v>
      </c>
      <c r="E3649" t="s">
        <v>493</v>
      </c>
      <c r="F3649" t="s">
        <v>229</v>
      </c>
      <c r="G3649" t="s">
        <v>230</v>
      </c>
      <c r="H3649" t="s">
        <v>231</v>
      </c>
      <c r="I3649" t="s">
        <v>232</v>
      </c>
      <c r="J3649" t="s">
        <v>265</v>
      </c>
      <c r="K3649" t="s">
        <v>266</v>
      </c>
      <c r="L3649" t="n">
        <v>60</v>
      </c>
      <c r="M3649" t="n">
        <v>0</v>
      </c>
      <c r="N3649" t="n">
        <v>0</v>
      </c>
      <c r="O3649" t="s">
        <v>376</v>
      </c>
      <c r="P3649" t="s">
        <v>487</v>
      </c>
      <c r="Q3649" t="s">
        <v>231</v>
      </c>
      <c r="R3649" t="s">
        <v>237</v>
      </c>
      <c r="S3649" t="s">
        <v>231</v>
      </c>
    </row>
    <row r="3650" spans="1:19">
      <c r="A3650" s="1" t="n">
        <v>41912</v>
      </c>
      <c r="B3650" t="s">
        <v>376</v>
      </c>
      <c r="C3650" t="n">
        <v>69</v>
      </c>
      <c r="D3650" t="s">
        <v>489</v>
      </c>
      <c r="E3650" t="s">
        <v>490</v>
      </c>
      <c r="F3650" t="s">
        <v>229</v>
      </c>
      <c r="G3650" t="s">
        <v>230</v>
      </c>
      <c r="H3650" t="s">
        <v>231</v>
      </c>
      <c r="I3650" t="s">
        <v>232</v>
      </c>
      <c r="J3650" t="s">
        <v>265</v>
      </c>
      <c r="K3650" t="s">
        <v>266</v>
      </c>
      <c r="L3650" t="n">
        <v>37</v>
      </c>
      <c r="M3650" t="n">
        <v>0</v>
      </c>
      <c r="N3650" t="n">
        <v>0</v>
      </c>
      <c r="O3650" t="s">
        <v>376</v>
      </c>
      <c r="P3650" t="s">
        <v>510</v>
      </c>
      <c r="Q3650" t="s">
        <v>511</v>
      </c>
      <c r="R3650" t="s">
        <v>237</v>
      </c>
      <c r="S3650" t="s">
        <v>231</v>
      </c>
    </row>
    <row r="3651" spans="1:19">
      <c r="A3651" s="1" t="n">
        <v>41912</v>
      </c>
      <c r="B3651" t="s">
        <v>376</v>
      </c>
      <c r="C3651" t="n">
        <v>70</v>
      </c>
      <c r="D3651" t="s">
        <v>406</v>
      </c>
      <c r="E3651" t="s">
        <v>497</v>
      </c>
      <c r="F3651" t="s">
        <v>229</v>
      </c>
      <c r="G3651" t="s">
        <v>230</v>
      </c>
      <c r="H3651" t="s">
        <v>231</v>
      </c>
      <c r="I3651" t="s">
        <v>232</v>
      </c>
      <c r="J3651" t="s">
        <v>265</v>
      </c>
      <c r="K3651" t="s">
        <v>266</v>
      </c>
      <c r="L3651" t="n">
        <v>39</v>
      </c>
      <c r="M3651" t="n">
        <v>0</v>
      </c>
      <c r="N3651" t="n">
        <v>0</v>
      </c>
    </row>
    <row r="3652" spans="1:19">
      <c r="A3652" s="1" t="n">
        <v>41912</v>
      </c>
      <c r="B3652" t="s">
        <v>457</v>
      </c>
      <c r="C3652" t="n">
        <v>1</v>
      </c>
      <c r="D3652" t="s">
        <v>466</v>
      </c>
      <c r="E3652" t="s">
        <v>467</v>
      </c>
      <c r="F3652" t="s">
        <v>307</v>
      </c>
      <c r="G3652" t="s">
        <v>308</v>
      </c>
      <c r="H3652" t="s">
        <v>231</v>
      </c>
      <c r="I3652" t="s">
        <v>232</v>
      </c>
      <c r="J3652" t="s">
        <v>321</v>
      </c>
      <c r="K3652" t="s">
        <v>322</v>
      </c>
      <c r="L3652" t="n">
        <v>10</v>
      </c>
      <c r="M3652" t="n">
        <v>0</v>
      </c>
      <c r="N3652" t="n">
        <v>0</v>
      </c>
    </row>
    <row r="3653" spans="1:19">
      <c r="A3653" s="1" t="n">
        <v>41912</v>
      </c>
      <c r="B3653" t="s">
        <v>457</v>
      </c>
      <c r="C3653" t="n">
        <v>2</v>
      </c>
      <c r="D3653" t="s">
        <v>466</v>
      </c>
      <c r="E3653" t="s">
        <v>467</v>
      </c>
      <c r="F3653" t="s">
        <v>411</v>
      </c>
      <c r="G3653" t="s">
        <v>412</v>
      </c>
      <c r="H3653" t="s">
        <v>231</v>
      </c>
      <c r="I3653" t="s">
        <v>232</v>
      </c>
      <c r="J3653" t="s">
        <v>321</v>
      </c>
      <c r="K3653" t="s">
        <v>322</v>
      </c>
      <c r="L3653" t="n">
        <v>17</v>
      </c>
      <c r="M3653" t="n">
        <v>0</v>
      </c>
      <c r="N3653" t="n">
        <v>0</v>
      </c>
    </row>
    <row r="3654" spans="1:19">
      <c r="A3654" s="1" t="n">
        <v>41912</v>
      </c>
      <c r="B3654" t="s">
        <v>457</v>
      </c>
      <c r="C3654" t="n">
        <v>3</v>
      </c>
      <c r="D3654" t="s">
        <v>466</v>
      </c>
      <c r="E3654" t="s">
        <v>467</v>
      </c>
      <c r="F3654" t="s">
        <v>413</v>
      </c>
      <c r="G3654" t="s">
        <v>414</v>
      </c>
      <c r="H3654" t="s">
        <v>231</v>
      </c>
      <c r="I3654" t="s">
        <v>232</v>
      </c>
      <c r="J3654" t="s">
        <v>321</v>
      </c>
      <c r="K3654" t="s">
        <v>322</v>
      </c>
      <c r="L3654" t="n">
        <v>16</v>
      </c>
      <c r="M3654" t="n">
        <v>0</v>
      </c>
      <c r="N3654" t="n">
        <v>0</v>
      </c>
    </row>
    <row r="3655" spans="1:19">
      <c r="A3655" s="1" t="n">
        <v>41912</v>
      </c>
      <c r="B3655" t="s">
        <v>457</v>
      </c>
      <c r="C3655" t="n">
        <v>4</v>
      </c>
      <c r="D3655" t="s">
        <v>466</v>
      </c>
      <c r="E3655" t="s">
        <v>467</v>
      </c>
      <c r="F3655" t="s">
        <v>307</v>
      </c>
      <c r="G3655" t="s">
        <v>308</v>
      </c>
      <c r="H3655" t="s">
        <v>231</v>
      </c>
      <c r="I3655" t="s">
        <v>232</v>
      </c>
      <c r="J3655" t="s">
        <v>469</v>
      </c>
      <c r="K3655" t="s">
        <v>470</v>
      </c>
      <c r="L3655" t="n">
        <v>10</v>
      </c>
      <c r="M3655" t="n">
        <v>0</v>
      </c>
      <c r="N3655" t="n">
        <v>0</v>
      </c>
    </row>
    <row r="3656" spans="1:19">
      <c r="A3656" s="1" t="n">
        <v>41912</v>
      </c>
      <c r="B3656" t="s">
        <v>380</v>
      </c>
      <c r="C3656" t="n">
        <v>1</v>
      </c>
      <c r="D3656" t="s">
        <v>420</v>
      </c>
      <c r="E3656" t="s">
        <v>465</v>
      </c>
      <c r="F3656" t="s">
        <v>229</v>
      </c>
      <c r="G3656" t="s">
        <v>230</v>
      </c>
      <c r="H3656" t="s">
        <v>231</v>
      </c>
      <c r="I3656" t="s">
        <v>232</v>
      </c>
      <c r="J3656" t="s">
        <v>246</v>
      </c>
      <c r="K3656" t="s">
        <v>404</v>
      </c>
      <c r="L3656" t="n">
        <v>489</v>
      </c>
      <c r="M3656" t="n">
        <v>0</v>
      </c>
      <c r="N3656" t="n">
        <v>0</v>
      </c>
    </row>
    <row r="3657" spans="1:19">
      <c r="A3657" s="1" t="n">
        <v>41912</v>
      </c>
      <c r="B3657" t="s">
        <v>380</v>
      </c>
      <c r="C3657" t="n">
        <v>2</v>
      </c>
      <c r="D3657" t="s">
        <v>420</v>
      </c>
      <c r="E3657" t="s">
        <v>465</v>
      </c>
      <c r="F3657" t="s">
        <v>229</v>
      </c>
      <c r="G3657" t="s">
        <v>230</v>
      </c>
      <c r="H3657" t="s">
        <v>231</v>
      </c>
      <c r="I3657" t="s">
        <v>232</v>
      </c>
      <c r="J3657" t="s">
        <v>246</v>
      </c>
      <c r="K3657" t="s">
        <v>404</v>
      </c>
      <c r="L3657" t="n">
        <v>150</v>
      </c>
      <c r="M3657" t="n">
        <v>0</v>
      </c>
      <c r="N3657" t="n">
        <v>0</v>
      </c>
    </row>
    <row r="3658" spans="1:19">
      <c r="A3658" s="1" t="n">
        <v>41943</v>
      </c>
      <c r="B3658" t="s">
        <v>502</v>
      </c>
      <c r="C3658" t="n">
        <v>1</v>
      </c>
      <c r="D3658" t="s">
        <v>459</v>
      </c>
      <c r="E3658" t="s">
        <v>121</v>
      </c>
      <c r="F3658" t="s">
        <v>229</v>
      </c>
      <c r="G3658" t="s">
        <v>230</v>
      </c>
      <c r="H3658" t="s">
        <v>231</v>
      </c>
      <c r="I3658" t="s">
        <v>232</v>
      </c>
      <c r="J3658" t="s">
        <v>297</v>
      </c>
      <c r="K3658" t="s">
        <v>298</v>
      </c>
      <c r="L3658" t="n">
        <v>1004</v>
      </c>
      <c r="M3658" t="n">
        <v>0.19</v>
      </c>
      <c r="N3658" t="n">
        <v>24.1</v>
      </c>
      <c r="O3658" t="s">
        <v>503</v>
      </c>
      <c r="P3658" t="s">
        <v>488</v>
      </c>
      <c r="Q3658" t="s">
        <v>475</v>
      </c>
      <c r="R3658" t="s">
        <v>237</v>
      </c>
      <c r="S3658" t="s">
        <v>231</v>
      </c>
    </row>
    <row r="3659" spans="1:19">
      <c r="A3659" s="1" t="n">
        <v>41943</v>
      </c>
      <c r="B3659" t="s">
        <v>376</v>
      </c>
      <c r="C3659" t="n">
        <v>16</v>
      </c>
      <c r="D3659" t="s">
        <v>459</v>
      </c>
      <c r="E3659" t="s">
        <v>121</v>
      </c>
      <c r="F3659" t="s">
        <v>229</v>
      </c>
      <c r="G3659" t="s">
        <v>230</v>
      </c>
      <c r="H3659" t="s">
        <v>231</v>
      </c>
      <c r="I3659" t="s">
        <v>232</v>
      </c>
      <c r="J3659" t="s">
        <v>318</v>
      </c>
      <c r="K3659" t="s">
        <v>319</v>
      </c>
      <c r="L3659" t="n">
        <v>288</v>
      </c>
      <c r="M3659" t="n">
        <v>0.08</v>
      </c>
      <c r="N3659" t="n">
        <v>35.6</v>
      </c>
      <c r="O3659" t="s">
        <v>376</v>
      </c>
      <c r="P3659" t="s">
        <v>487</v>
      </c>
      <c r="Q3659" t="s">
        <v>231</v>
      </c>
      <c r="R3659" t="s">
        <v>237</v>
      </c>
      <c r="S3659" t="s">
        <v>231</v>
      </c>
    </row>
    <row r="3660" spans="1:19">
      <c r="A3660" s="1" t="n">
        <v>41943</v>
      </c>
      <c r="B3660" t="s">
        <v>376</v>
      </c>
      <c r="C3660" t="n">
        <v>17</v>
      </c>
      <c r="D3660" t="s">
        <v>459</v>
      </c>
      <c r="E3660" t="s">
        <v>121</v>
      </c>
      <c r="F3660" t="s">
        <v>229</v>
      </c>
      <c r="G3660" t="s">
        <v>230</v>
      </c>
      <c r="H3660" t="s">
        <v>231</v>
      </c>
      <c r="I3660" t="s">
        <v>232</v>
      </c>
      <c r="J3660" t="s">
        <v>377</v>
      </c>
      <c r="K3660" t="s">
        <v>378</v>
      </c>
      <c r="L3660" t="n">
        <v>350</v>
      </c>
      <c r="M3660" t="n">
        <v>0.07000000000000001</v>
      </c>
      <c r="N3660" t="n">
        <v>36</v>
      </c>
      <c r="O3660" t="s">
        <v>376</v>
      </c>
      <c r="P3660" t="s">
        <v>487</v>
      </c>
      <c r="Q3660" t="s">
        <v>231</v>
      </c>
      <c r="R3660" t="s">
        <v>237</v>
      </c>
      <c r="S3660" t="s">
        <v>231</v>
      </c>
    </row>
    <row r="3661" spans="1:19">
      <c r="A3661" s="1" t="n">
        <v>41943</v>
      </c>
      <c r="B3661" t="s">
        <v>376</v>
      </c>
      <c r="C3661" t="n">
        <v>18</v>
      </c>
      <c r="D3661" t="s">
        <v>459</v>
      </c>
      <c r="E3661" t="s">
        <v>121</v>
      </c>
      <c r="F3661" t="s">
        <v>229</v>
      </c>
      <c r="G3661" t="s">
        <v>230</v>
      </c>
      <c r="H3661" t="s">
        <v>231</v>
      </c>
      <c r="I3661" t="s">
        <v>232</v>
      </c>
      <c r="J3661" t="s">
        <v>318</v>
      </c>
      <c r="K3661" t="s">
        <v>319</v>
      </c>
      <c r="L3661" t="n">
        <v>285</v>
      </c>
      <c r="M3661" t="n">
        <v>0.08</v>
      </c>
      <c r="N3661" t="n">
        <v>35.6</v>
      </c>
      <c r="O3661" t="s">
        <v>376</v>
      </c>
      <c r="P3661" t="s">
        <v>487</v>
      </c>
      <c r="Q3661" t="s">
        <v>231</v>
      </c>
      <c r="R3661" t="s">
        <v>237</v>
      </c>
      <c r="S3661" t="s">
        <v>231</v>
      </c>
    </row>
    <row r="3662" spans="1:19">
      <c r="A3662" s="1" t="n">
        <v>41943</v>
      </c>
      <c r="B3662" t="s">
        <v>376</v>
      </c>
      <c r="C3662" t="n">
        <v>19</v>
      </c>
      <c r="D3662" t="s">
        <v>459</v>
      </c>
      <c r="E3662" t="s">
        <v>121</v>
      </c>
      <c r="F3662" t="s">
        <v>229</v>
      </c>
      <c r="G3662" t="s">
        <v>230</v>
      </c>
      <c r="H3662" t="s">
        <v>231</v>
      </c>
      <c r="I3662" t="s">
        <v>232</v>
      </c>
      <c r="J3662" t="s">
        <v>233</v>
      </c>
      <c r="K3662" t="s">
        <v>234</v>
      </c>
      <c r="L3662" t="n">
        <v>353</v>
      </c>
      <c r="M3662" t="n">
        <v>0.09</v>
      </c>
      <c r="N3662" t="n">
        <v>33.9</v>
      </c>
      <c r="O3662" t="s">
        <v>376</v>
      </c>
      <c r="P3662" t="s">
        <v>487</v>
      </c>
      <c r="Q3662" t="s">
        <v>231</v>
      </c>
      <c r="R3662" t="s">
        <v>237</v>
      </c>
      <c r="S3662" t="s">
        <v>231</v>
      </c>
    </row>
    <row r="3663" spans="1:19">
      <c r="A3663" s="1" t="n">
        <v>41943</v>
      </c>
      <c r="B3663" t="s">
        <v>376</v>
      </c>
      <c r="C3663" t="n">
        <v>58</v>
      </c>
      <c r="D3663" t="s">
        <v>272</v>
      </c>
      <c r="E3663" t="s">
        <v>486</v>
      </c>
      <c r="F3663" t="s">
        <v>229</v>
      </c>
      <c r="G3663" t="s">
        <v>230</v>
      </c>
      <c r="H3663" t="s">
        <v>231</v>
      </c>
      <c r="I3663" t="s">
        <v>232</v>
      </c>
      <c r="J3663" t="s">
        <v>265</v>
      </c>
      <c r="K3663" t="s">
        <v>266</v>
      </c>
      <c r="L3663" t="n">
        <v>60</v>
      </c>
      <c r="M3663" t="n">
        <v>2</v>
      </c>
      <c r="N3663" t="n">
        <v>0</v>
      </c>
    </row>
    <row r="3664" spans="1:19">
      <c r="A3664" s="1" t="n">
        <v>41943</v>
      </c>
      <c r="B3664" t="s">
        <v>376</v>
      </c>
      <c r="C3664" t="n">
        <v>59</v>
      </c>
      <c r="D3664" t="s">
        <v>489</v>
      </c>
      <c r="E3664" t="s">
        <v>490</v>
      </c>
      <c r="F3664" t="s">
        <v>229</v>
      </c>
      <c r="G3664" t="s">
        <v>230</v>
      </c>
      <c r="H3664" t="s">
        <v>231</v>
      </c>
      <c r="I3664" t="s">
        <v>232</v>
      </c>
      <c r="J3664" t="s">
        <v>265</v>
      </c>
      <c r="K3664" t="s">
        <v>266</v>
      </c>
      <c r="L3664" t="n">
        <v>30</v>
      </c>
      <c r="M3664" t="n">
        <v>0</v>
      </c>
      <c r="N3664" t="n">
        <v>0</v>
      </c>
      <c r="O3664" t="s">
        <v>376</v>
      </c>
      <c r="P3664" t="s">
        <v>491</v>
      </c>
      <c r="Q3664" t="s">
        <v>492</v>
      </c>
      <c r="R3664" t="s">
        <v>237</v>
      </c>
      <c r="S3664" t="s">
        <v>231</v>
      </c>
    </row>
    <row r="3665" spans="1:19">
      <c r="A3665" s="1" t="n">
        <v>41943</v>
      </c>
      <c r="B3665" t="s">
        <v>376</v>
      </c>
      <c r="C3665" t="n">
        <v>63</v>
      </c>
      <c r="D3665" t="s">
        <v>420</v>
      </c>
      <c r="E3665" t="s">
        <v>465</v>
      </c>
      <c r="F3665" t="s">
        <v>229</v>
      </c>
      <c r="G3665" t="s">
        <v>230</v>
      </c>
      <c r="H3665" t="s">
        <v>231</v>
      </c>
      <c r="I3665" t="s">
        <v>232</v>
      </c>
      <c r="J3665" t="s">
        <v>248</v>
      </c>
      <c r="K3665" t="s">
        <v>249</v>
      </c>
      <c r="L3665" t="n">
        <v>14</v>
      </c>
      <c r="M3665" t="n">
        <v>0</v>
      </c>
      <c r="N3665" t="n">
        <v>0</v>
      </c>
    </row>
    <row r="3666" spans="1:19">
      <c r="A3666" s="1" t="n">
        <v>41943</v>
      </c>
      <c r="B3666" t="s">
        <v>376</v>
      </c>
      <c r="C3666" t="n">
        <v>64</v>
      </c>
      <c r="D3666" t="s">
        <v>420</v>
      </c>
      <c r="E3666" t="s">
        <v>465</v>
      </c>
      <c r="F3666" t="s">
        <v>229</v>
      </c>
      <c r="G3666" t="s">
        <v>230</v>
      </c>
      <c r="H3666" t="s">
        <v>231</v>
      </c>
      <c r="I3666" t="s">
        <v>232</v>
      </c>
      <c r="J3666" t="s">
        <v>248</v>
      </c>
      <c r="K3666" t="s">
        <v>249</v>
      </c>
      <c r="L3666" t="n">
        <v>37</v>
      </c>
      <c r="M3666" t="n">
        <v>0</v>
      </c>
      <c r="N3666" t="n">
        <v>0</v>
      </c>
    </row>
    <row r="3667" spans="1:19">
      <c r="A3667" s="1" t="n">
        <v>41943</v>
      </c>
      <c r="B3667" t="s">
        <v>376</v>
      </c>
      <c r="C3667" t="n">
        <v>65</v>
      </c>
      <c r="D3667" t="s">
        <v>424</v>
      </c>
      <c r="E3667" t="s">
        <v>125</v>
      </c>
      <c r="F3667" t="s">
        <v>229</v>
      </c>
      <c r="G3667" t="s">
        <v>230</v>
      </c>
      <c r="H3667" t="s">
        <v>231</v>
      </c>
      <c r="I3667" t="s">
        <v>232</v>
      </c>
      <c r="J3667" t="s">
        <v>248</v>
      </c>
      <c r="K3667" t="s">
        <v>249</v>
      </c>
      <c r="L3667" t="n">
        <v>24</v>
      </c>
      <c r="M3667" t="n">
        <v>0</v>
      </c>
      <c r="N3667" t="n">
        <v>0</v>
      </c>
    </row>
    <row r="3668" spans="1:19">
      <c r="A3668" s="1" t="n">
        <v>41943</v>
      </c>
      <c r="B3668" t="s">
        <v>376</v>
      </c>
      <c r="C3668" t="n">
        <v>66</v>
      </c>
      <c r="D3668" t="s">
        <v>406</v>
      </c>
      <c r="E3668" t="s">
        <v>497</v>
      </c>
      <c r="F3668" t="s">
        <v>229</v>
      </c>
      <c r="G3668" t="s">
        <v>230</v>
      </c>
      <c r="H3668" t="s">
        <v>231</v>
      </c>
      <c r="I3668" t="s">
        <v>232</v>
      </c>
      <c r="J3668" t="s">
        <v>248</v>
      </c>
      <c r="K3668" t="s">
        <v>249</v>
      </c>
      <c r="L3668" t="n">
        <v>64</v>
      </c>
      <c r="M3668" t="n">
        <v>0</v>
      </c>
      <c r="N3668" t="n">
        <v>0</v>
      </c>
    </row>
    <row r="3669" spans="1:19">
      <c r="A3669" s="1" t="n">
        <v>41943</v>
      </c>
      <c r="B3669" t="s">
        <v>376</v>
      </c>
      <c r="C3669" t="n">
        <v>67</v>
      </c>
      <c r="D3669" t="s">
        <v>406</v>
      </c>
      <c r="E3669" t="s">
        <v>497</v>
      </c>
      <c r="F3669" t="s">
        <v>229</v>
      </c>
      <c r="G3669" t="s">
        <v>230</v>
      </c>
      <c r="H3669" t="s">
        <v>231</v>
      </c>
      <c r="I3669" t="s">
        <v>232</v>
      </c>
      <c r="J3669" t="s">
        <v>248</v>
      </c>
      <c r="K3669" t="s">
        <v>249</v>
      </c>
      <c r="L3669" t="n">
        <v>36</v>
      </c>
      <c r="M3669" t="n">
        <v>0</v>
      </c>
      <c r="N3669" t="n">
        <v>0</v>
      </c>
    </row>
    <row r="3670" spans="1:19">
      <c r="A3670" s="1" t="n">
        <v>41943</v>
      </c>
      <c r="B3670" t="s">
        <v>376</v>
      </c>
      <c r="C3670" t="n">
        <v>81</v>
      </c>
      <c r="D3670" t="s">
        <v>406</v>
      </c>
      <c r="E3670" t="s">
        <v>497</v>
      </c>
      <c r="F3670" t="s">
        <v>229</v>
      </c>
      <c r="G3670" t="s">
        <v>230</v>
      </c>
      <c r="H3670" t="s">
        <v>231</v>
      </c>
      <c r="I3670" t="s">
        <v>232</v>
      </c>
      <c r="J3670" t="s">
        <v>265</v>
      </c>
      <c r="K3670" t="s">
        <v>266</v>
      </c>
      <c r="L3670" t="n">
        <v>46</v>
      </c>
      <c r="M3670" t="n">
        <v>0</v>
      </c>
      <c r="N3670" t="n">
        <v>0</v>
      </c>
    </row>
    <row r="3671" spans="1:19">
      <c r="A3671" s="1" t="n">
        <v>41943</v>
      </c>
      <c r="B3671" t="s">
        <v>376</v>
      </c>
      <c r="C3671" t="n">
        <v>82</v>
      </c>
      <c r="D3671" t="s">
        <v>272</v>
      </c>
      <c r="E3671" t="s">
        <v>486</v>
      </c>
      <c r="F3671" t="s">
        <v>229</v>
      </c>
      <c r="G3671" t="s">
        <v>230</v>
      </c>
      <c r="H3671" t="s">
        <v>231</v>
      </c>
      <c r="I3671" t="s">
        <v>232</v>
      </c>
      <c r="J3671" t="s">
        <v>265</v>
      </c>
      <c r="K3671" t="s">
        <v>266</v>
      </c>
      <c r="L3671" t="n">
        <v>55</v>
      </c>
      <c r="M3671" t="n">
        <v>2</v>
      </c>
      <c r="N3671" t="n">
        <v>0</v>
      </c>
    </row>
    <row r="3672" spans="1:19">
      <c r="A3672" s="1" t="n">
        <v>41943</v>
      </c>
      <c r="B3672" t="s">
        <v>376</v>
      </c>
      <c r="C3672" t="n">
        <v>83</v>
      </c>
      <c r="D3672" t="s">
        <v>392</v>
      </c>
      <c r="E3672" t="s">
        <v>460</v>
      </c>
      <c r="F3672" t="s">
        <v>229</v>
      </c>
      <c r="G3672" t="s">
        <v>230</v>
      </c>
      <c r="H3672" t="s">
        <v>231</v>
      </c>
      <c r="I3672" t="s">
        <v>232</v>
      </c>
      <c r="J3672" t="s">
        <v>265</v>
      </c>
      <c r="K3672" t="s">
        <v>266</v>
      </c>
      <c r="L3672" t="n">
        <v>20</v>
      </c>
      <c r="M3672" t="n">
        <v>0</v>
      </c>
      <c r="N3672" t="n">
        <v>0</v>
      </c>
      <c r="O3672" t="s">
        <v>376</v>
      </c>
      <c r="P3672" t="s">
        <v>491</v>
      </c>
      <c r="Q3672" t="s">
        <v>492</v>
      </c>
      <c r="R3672" t="s">
        <v>237</v>
      </c>
      <c r="S3672" t="s">
        <v>231</v>
      </c>
    </row>
    <row r="3673" spans="1:19">
      <c r="A3673" s="1" t="n">
        <v>41943</v>
      </c>
      <c r="B3673" t="s">
        <v>376</v>
      </c>
      <c r="C3673" t="n">
        <v>84</v>
      </c>
      <c r="D3673" t="s">
        <v>489</v>
      </c>
      <c r="E3673" t="s">
        <v>490</v>
      </c>
      <c r="F3673" t="s">
        <v>229</v>
      </c>
      <c r="G3673" t="s">
        <v>230</v>
      </c>
      <c r="H3673" t="s">
        <v>231</v>
      </c>
      <c r="I3673" t="s">
        <v>232</v>
      </c>
      <c r="J3673" t="s">
        <v>265</v>
      </c>
      <c r="K3673" t="s">
        <v>266</v>
      </c>
      <c r="L3673" t="n">
        <v>57</v>
      </c>
      <c r="M3673" t="n">
        <v>0</v>
      </c>
      <c r="N3673" t="n">
        <v>0</v>
      </c>
      <c r="O3673" t="s">
        <v>376</v>
      </c>
      <c r="P3673" t="s">
        <v>491</v>
      </c>
      <c r="Q3673" t="s">
        <v>492</v>
      </c>
      <c r="R3673" t="s">
        <v>237</v>
      </c>
      <c r="S3673" t="s">
        <v>231</v>
      </c>
    </row>
    <row r="3674" spans="1:19">
      <c r="A3674" s="1" t="n">
        <v>41943</v>
      </c>
      <c r="B3674" t="s">
        <v>457</v>
      </c>
      <c r="C3674" t="n">
        <v>1</v>
      </c>
      <c r="D3674" t="s">
        <v>466</v>
      </c>
      <c r="E3674" t="s">
        <v>467</v>
      </c>
      <c r="F3674" t="s">
        <v>307</v>
      </c>
      <c r="G3674" t="s">
        <v>308</v>
      </c>
      <c r="H3674" t="s">
        <v>231</v>
      </c>
      <c r="I3674" t="s">
        <v>232</v>
      </c>
      <c r="J3674" t="s">
        <v>297</v>
      </c>
      <c r="K3674" t="s">
        <v>298</v>
      </c>
      <c r="L3674" t="n">
        <v>20</v>
      </c>
      <c r="M3674" t="n">
        <v>0</v>
      </c>
      <c r="N3674" t="n">
        <v>0</v>
      </c>
    </row>
    <row r="3675" spans="1:19">
      <c r="A3675" s="1" t="n">
        <v>41943</v>
      </c>
      <c r="B3675" t="s">
        <v>457</v>
      </c>
      <c r="C3675" t="n">
        <v>2</v>
      </c>
      <c r="D3675" t="s">
        <v>466</v>
      </c>
      <c r="E3675" t="s">
        <v>467</v>
      </c>
      <c r="F3675" t="s">
        <v>411</v>
      </c>
      <c r="G3675" t="s">
        <v>412</v>
      </c>
      <c r="H3675" t="s">
        <v>231</v>
      </c>
      <c r="I3675" t="s">
        <v>232</v>
      </c>
      <c r="J3675" t="s">
        <v>297</v>
      </c>
      <c r="K3675" t="s">
        <v>298</v>
      </c>
      <c r="L3675" t="n">
        <v>18</v>
      </c>
      <c r="M3675" t="n">
        <v>0</v>
      </c>
      <c r="N3675" t="n">
        <v>0</v>
      </c>
    </row>
    <row r="3676" spans="1:19">
      <c r="A3676" s="1" t="n">
        <v>41943</v>
      </c>
      <c r="B3676" t="s">
        <v>457</v>
      </c>
      <c r="C3676" t="n">
        <v>3</v>
      </c>
      <c r="D3676" t="s">
        <v>466</v>
      </c>
      <c r="E3676" t="s">
        <v>467</v>
      </c>
      <c r="F3676" t="s">
        <v>413</v>
      </c>
      <c r="G3676" t="s">
        <v>414</v>
      </c>
      <c r="H3676" t="s">
        <v>231</v>
      </c>
      <c r="I3676" t="s">
        <v>232</v>
      </c>
      <c r="J3676" t="s">
        <v>297</v>
      </c>
      <c r="K3676" t="s">
        <v>298</v>
      </c>
      <c r="L3676" t="n">
        <v>24</v>
      </c>
      <c r="M3676" t="n">
        <v>0</v>
      </c>
      <c r="N3676" t="n">
        <v>0</v>
      </c>
    </row>
    <row r="3677" spans="1:19">
      <c r="A3677" s="1" t="n">
        <v>41943</v>
      </c>
      <c r="B3677" t="s">
        <v>463</v>
      </c>
      <c r="C3677" t="n">
        <v>1</v>
      </c>
      <c r="D3677" t="s">
        <v>388</v>
      </c>
      <c r="E3677" t="s">
        <v>464</v>
      </c>
      <c r="F3677" t="s">
        <v>229</v>
      </c>
      <c r="G3677" t="s">
        <v>230</v>
      </c>
      <c r="H3677" t="s">
        <v>231</v>
      </c>
      <c r="I3677" t="s">
        <v>232</v>
      </c>
      <c r="J3677" t="s">
        <v>261</v>
      </c>
      <c r="K3677" t="s">
        <v>262</v>
      </c>
      <c r="L3677" t="n">
        <v>83</v>
      </c>
      <c r="M3677" t="n">
        <v>0</v>
      </c>
      <c r="N3677" t="n">
        <v>0</v>
      </c>
    </row>
    <row r="3678" spans="1:19">
      <c r="A3678" s="1" t="n">
        <v>41943</v>
      </c>
      <c r="B3678" t="s">
        <v>380</v>
      </c>
      <c r="C3678" t="n">
        <v>1</v>
      </c>
      <c r="D3678" t="s">
        <v>288</v>
      </c>
      <c r="E3678" t="s">
        <v>478</v>
      </c>
      <c r="F3678" t="s">
        <v>229</v>
      </c>
      <c r="G3678" t="s">
        <v>230</v>
      </c>
      <c r="H3678" t="s">
        <v>231</v>
      </c>
      <c r="I3678" t="s">
        <v>232</v>
      </c>
      <c r="J3678" t="s">
        <v>246</v>
      </c>
      <c r="K3678" t="s">
        <v>404</v>
      </c>
      <c r="L3678" t="n">
        <v>190</v>
      </c>
      <c r="M3678" t="n">
        <v>0</v>
      </c>
      <c r="N3678" t="n">
        <v>0</v>
      </c>
    </row>
    <row r="3679" spans="1:19">
      <c r="A3679" s="1" t="n">
        <v>41943</v>
      </c>
      <c r="B3679" t="s">
        <v>380</v>
      </c>
      <c r="C3679" t="n">
        <v>2</v>
      </c>
      <c r="D3679" t="s">
        <v>420</v>
      </c>
      <c r="E3679" t="s">
        <v>465</v>
      </c>
      <c r="F3679" t="s">
        <v>229</v>
      </c>
      <c r="G3679" t="s">
        <v>230</v>
      </c>
      <c r="H3679" t="s">
        <v>231</v>
      </c>
      <c r="I3679" t="s">
        <v>232</v>
      </c>
      <c r="J3679" t="s">
        <v>246</v>
      </c>
      <c r="K3679" t="s">
        <v>404</v>
      </c>
      <c r="L3679" t="n">
        <v>125</v>
      </c>
      <c r="M3679" t="n">
        <v>0</v>
      </c>
      <c r="N3679" t="n">
        <v>0</v>
      </c>
    </row>
    <row r="3680" spans="1:19">
      <c r="A3680" s="1" t="n">
        <v>41943</v>
      </c>
      <c r="B3680" t="s">
        <v>380</v>
      </c>
      <c r="C3680" t="n">
        <v>3</v>
      </c>
      <c r="D3680" t="s">
        <v>288</v>
      </c>
      <c r="E3680" t="s">
        <v>478</v>
      </c>
      <c r="F3680" t="s">
        <v>229</v>
      </c>
      <c r="G3680" t="s">
        <v>230</v>
      </c>
      <c r="H3680" t="s">
        <v>231</v>
      </c>
      <c r="I3680" t="s">
        <v>232</v>
      </c>
      <c r="J3680" t="s">
        <v>248</v>
      </c>
      <c r="K3680" t="s">
        <v>249</v>
      </c>
      <c r="L3680" t="n">
        <v>51</v>
      </c>
      <c r="M3680" t="n">
        <v>0</v>
      </c>
      <c r="N3680" t="n">
        <v>0</v>
      </c>
    </row>
    <row r="3681" spans="1:19">
      <c r="A3681" s="1" t="n">
        <v>41943</v>
      </c>
      <c r="B3681" t="s">
        <v>380</v>
      </c>
      <c r="C3681" t="n">
        <v>4</v>
      </c>
      <c r="D3681" t="s">
        <v>420</v>
      </c>
      <c r="E3681" t="s">
        <v>465</v>
      </c>
      <c r="F3681" t="s">
        <v>229</v>
      </c>
      <c r="G3681" t="s">
        <v>230</v>
      </c>
      <c r="H3681" t="s">
        <v>231</v>
      </c>
      <c r="I3681" t="s">
        <v>232</v>
      </c>
      <c r="J3681" t="s">
        <v>248</v>
      </c>
      <c r="K3681" t="s">
        <v>249</v>
      </c>
      <c r="L3681" t="n">
        <v>51</v>
      </c>
      <c r="M3681" t="n">
        <v>0</v>
      </c>
      <c r="N3681" t="n">
        <v>0</v>
      </c>
    </row>
    <row r="3682" spans="1:19">
      <c r="A3682" s="1" t="n">
        <v>41973</v>
      </c>
      <c r="B3682" t="s">
        <v>502</v>
      </c>
      <c r="C3682" t="n">
        <v>1</v>
      </c>
      <c r="D3682" t="s">
        <v>459</v>
      </c>
      <c r="E3682" t="s">
        <v>121</v>
      </c>
      <c r="F3682" t="s">
        <v>229</v>
      </c>
      <c r="G3682" t="s">
        <v>230</v>
      </c>
      <c r="H3682" t="s">
        <v>231</v>
      </c>
      <c r="I3682" t="s">
        <v>232</v>
      </c>
      <c r="J3682" t="s">
        <v>297</v>
      </c>
      <c r="K3682" t="s">
        <v>298</v>
      </c>
      <c r="L3682" t="n">
        <v>700</v>
      </c>
      <c r="M3682" t="n">
        <v>0.19</v>
      </c>
      <c r="N3682" t="n">
        <v>24.1</v>
      </c>
      <c r="O3682" t="s">
        <v>503</v>
      </c>
      <c r="P3682" t="s">
        <v>488</v>
      </c>
      <c r="Q3682" t="s">
        <v>475</v>
      </c>
      <c r="R3682" t="s">
        <v>237</v>
      </c>
      <c r="S3682" t="s">
        <v>231</v>
      </c>
    </row>
    <row r="3683" spans="1:19">
      <c r="A3683" s="1" t="n">
        <v>41973</v>
      </c>
      <c r="B3683" t="s">
        <v>502</v>
      </c>
      <c r="C3683" t="n">
        <v>2</v>
      </c>
      <c r="D3683" t="s">
        <v>459</v>
      </c>
      <c r="E3683" t="s">
        <v>121</v>
      </c>
      <c r="F3683" t="s">
        <v>229</v>
      </c>
      <c r="G3683" t="s">
        <v>230</v>
      </c>
      <c r="H3683" t="s">
        <v>231</v>
      </c>
      <c r="I3683" t="s">
        <v>232</v>
      </c>
      <c r="J3683" t="s">
        <v>295</v>
      </c>
      <c r="K3683" t="s">
        <v>296</v>
      </c>
      <c r="L3683" t="n">
        <v>420</v>
      </c>
      <c r="M3683" t="n">
        <v>1.8</v>
      </c>
      <c r="N3683" t="n">
        <v>31.8</v>
      </c>
      <c r="O3683" t="s">
        <v>503</v>
      </c>
      <c r="P3683" t="s">
        <v>488</v>
      </c>
      <c r="Q3683" t="s">
        <v>475</v>
      </c>
      <c r="R3683" t="s">
        <v>237</v>
      </c>
      <c r="S3683" t="s">
        <v>231</v>
      </c>
    </row>
    <row r="3684" spans="1:19">
      <c r="A3684" s="1" t="n">
        <v>41973</v>
      </c>
      <c r="B3684" t="s">
        <v>376</v>
      </c>
      <c r="C3684" t="n">
        <v>44</v>
      </c>
      <c r="D3684" t="s">
        <v>459</v>
      </c>
      <c r="E3684" t="s">
        <v>121</v>
      </c>
      <c r="F3684" t="s">
        <v>229</v>
      </c>
      <c r="G3684" t="s">
        <v>230</v>
      </c>
      <c r="H3684" t="s">
        <v>231</v>
      </c>
      <c r="I3684" t="s">
        <v>232</v>
      </c>
      <c r="J3684" t="s">
        <v>233</v>
      </c>
      <c r="K3684" t="s">
        <v>234</v>
      </c>
      <c r="L3684" t="n">
        <v>362</v>
      </c>
      <c r="M3684" t="n">
        <v>0.09</v>
      </c>
      <c r="N3684" t="n">
        <v>33.8</v>
      </c>
      <c r="O3684" t="s">
        <v>376</v>
      </c>
      <c r="P3684" t="s">
        <v>487</v>
      </c>
      <c r="Q3684" t="s">
        <v>231</v>
      </c>
      <c r="R3684" t="s">
        <v>237</v>
      </c>
      <c r="S3684" t="s">
        <v>231</v>
      </c>
    </row>
    <row r="3685" spans="1:19">
      <c r="A3685" s="1" t="n">
        <v>41973</v>
      </c>
      <c r="B3685" t="s">
        <v>376</v>
      </c>
      <c r="C3685" t="n">
        <v>45</v>
      </c>
      <c r="D3685" t="s">
        <v>459</v>
      </c>
      <c r="E3685" t="s">
        <v>121</v>
      </c>
      <c r="F3685" t="s">
        <v>229</v>
      </c>
      <c r="G3685" t="s">
        <v>230</v>
      </c>
      <c r="H3685" t="s">
        <v>231</v>
      </c>
      <c r="I3685" t="s">
        <v>232</v>
      </c>
      <c r="J3685" t="s">
        <v>318</v>
      </c>
      <c r="K3685" t="s">
        <v>319</v>
      </c>
      <c r="L3685" t="n">
        <v>291</v>
      </c>
      <c r="M3685" t="n">
        <v>0.08</v>
      </c>
      <c r="N3685" t="n">
        <v>36.2</v>
      </c>
      <c r="O3685" t="s">
        <v>376</v>
      </c>
      <c r="P3685" t="s">
        <v>487</v>
      </c>
      <c r="Q3685" t="s">
        <v>231</v>
      </c>
      <c r="R3685" t="s">
        <v>237</v>
      </c>
      <c r="S3685" t="s">
        <v>231</v>
      </c>
    </row>
    <row r="3686" spans="1:19">
      <c r="A3686" s="1" t="n">
        <v>41973</v>
      </c>
      <c r="B3686" t="s">
        <v>376</v>
      </c>
      <c r="C3686" t="n">
        <v>85</v>
      </c>
      <c r="D3686" t="s">
        <v>259</v>
      </c>
      <c r="E3686" t="s">
        <v>461</v>
      </c>
      <c r="F3686" t="s">
        <v>229</v>
      </c>
      <c r="G3686" t="s">
        <v>230</v>
      </c>
      <c r="H3686" t="s">
        <v>231</v>
      </c>
      <c r="I3686" t="s">
        <v>232</v>
      </c>
      <c r="J3686" t="s">
        <v>265</v>
      </c>
      <c r="K3686" t="s">
        <v>266</v>
      </c>
      <c r="L3686" t="n">
        <v>82</v>
      </c>
      <c r="M3686" t="n">
        <v>0.5</v>
      </c>
      <c r="N3686" t="n">
        <v>0</v>
      </c>
    </row>
    <row r="3687" spans="1:19">
      <c r="A3687" s="1" t="n">
        <v>41973</v>
      </c>
      <c r="B3687" t="s">
        <v>376</v>
      </c>
      <c r="C3687" t="n">
        <v>86</v>
      </c>
      <c r="D3687" t="s">
        <v>489</v>
      </c>
      <c r="E3687" t="s">
        <v>490</v>
      </c>
      <c r="F3687" t="s">
        <v>229</v>
      </c>
      <c r="G3687" t="s">
        <v>230</v>
      </c>
      <c r="H3687" t="s">
        <v>231</v>
      </c>
      <c r="I3687" t="s">
        <v>232</v>
      </c>
      <c r="J3687" t="s">
        <v>265</v>
      </c>
      <c r="K3687" t="s">
        <v>266</v>
      </c>
      <c r="L3687" t="n">
        <v>67</v>
      </c>
      <c r="M3687" t="n">
        <v>0</v>
      </c>
      <c r="N3687" t="n">
        <v>0</v>
      </c>
      <c r="O3687" t="s">
        <v>376</v>
      </c>
      <c r="P3687" t="s">
        <v>491</v>
      </c>
      <c r="Q3687" t="s">
        <v>492</v>
      </c>
      <c r="R3687" t="s">
        <v>237</v>
      </c>
      <c r="S3687" t="s">
        <v>231</v>
      </c>
    </row>
    <row r="3688" spans="1:19">
      <c r="A3688" s="1" t="n">
        <v>41973</v>
      </c>
      <c r="B3688" t="s">
        <v>376</v>
      </c>
      <c r="C3688" t="n">
        <v>87</v>
      </c>
      <c r="D3688" t="s">
        <v>406</v>
      </c>
      <c r="E3688" t="s">
        <v>497</v>
      </c>
      <c r="F3688" t="s">
        <v>229</v>
      </c>
      <c r="G3688" t="s">
        <v>230</v>
      </c>
      <c r="H3688" t="s">
        <v>231</v>
      </c>
      <c r="I3688" t="s">
        <v>232</v>
      </c>
      <c r="J3688" t="s">
        <v>265</v>
      </c>
      <c r="K3688" t="s">
        <v>266</v>
      </c>
      <c r="L3688" t="n">
        <v>18</v>
      </c>
      <c r="M3688" t="n">
        <v>0</v>
      </c>
      <c r="N3688" t="n">
        <v>0</v>
      </c>
    </row>
    <row r="3689" spans="1:19">
      <c r="A3689" s="1" t="n">
        <v>41973</v>
      </c>
      <c r="B3689" t="s">
        <v>376</v>
      </c>
      <c r="C3689" t="n">
        <v>88</v>
      </c>
      <c r="D3689" t="s">
        <v>406</v>
      </c>
      <c r="E3689" t="s">
        <v>497</v>
      </c>
      <c r="F3689" t="s">
        <v>229</v>
      </c>
      <c r="G3689" t="s">
        <v>230</v>
      </c>
      <c r="H3689" t="s">
        <v>231</v>
      </c>
      <c r="I3689" t="s">
        <v>232</v>
      </c>
      <c r="J3689" t="s">
        <v>265</v>
      </c>
      <c r="K3689" t="s">
        <v>266</v>
      </c>
      <c r="L3689" t="n">
        <v>42</v>
      </c>
      <c r="M3689" t="n">
        <v>0</v>
      </c>
      <c r="N3689" t="n">
        <v>0</v>
      </c>
    </row>
    <row r="3690" spans="1:19">
      <c r="A3690" s="1" t="n">
        <v>41973</v>
      </c>
      <c r="B3690" t="s">
        <v>457</v>
      </c>
      <c r="C3690" t="n">
        <v>1</v>
      </c>
      <c r="D3690" t="s">
        <v>466</v>
      </c>
      <c r="E3690" t="s">
        <v>467</v>
      </c>
      <c r="F3690" t="s">
        <v>307</v>
      </c>
      <c r="G3690" t="s">
        <v>308</v>
      </c>
      <c r="H3690" t="s">
        <v>231</v>
      </c>
      <c r="I3690" t="s">
        <v>232</v>
      </c>
      <c r="J3690" t="s">
        <v>297</v>
      </c>
      <c r="K3690" t="s">
        <v>298</v>
      </c>
      <c r="L3690" t="n">
        <v>16</v>
      </c>
      <c r="M3690" t="n">
        <v>0</v>
      </c>
      <c r="N3690" t="n">
        <v>0</v>
      </c>
    </row>
    <row r="3691" spans="1:19">
      <c r="A3691" s="1" t="n">
        <v>41973</v>
      </c>
      <c r="B3691" t="s">
        <v>457</v>
      </c>
      <c r="C3691" t="n">
        <v>2</v>
      </c>
      <c r="D3691" t="s">
        <v>466</v>
      </c>
      <c r="E3691" t="s">
        <v>467</v>
      </c>
      <c r="F3691" t="s">
        <v>413</v>
      </c>
      <c r="G3691" t="s">
        <v>414</v>
      </c>
      <c r="H3691" t="s">
        <v>231</v>
      </c>
      <c r="I3691" t="s">
        <v>232</v>
      </c>
      <c r="J3691" t="s">
        <v>297</v>
      </c>
      <c r="K3691" t="s">
        <v>298</v>
      </c>
      <c r="L3691" t="n">
        <v>17</v>
      </c>
      <c r="M3691" t="n">
        <v>0</v>
      </c>
      <c r="N3691" t="n">
        <v>0</v>
      </c>
    </row>
    <row r="3692" spans="1:19">
      <c r="A3692" s="1" t="n">
        <v>41973</v>
      </c>
      <c r="B3692" t="s">
        <v>463</v>
      </c>
      <c r="C3692" t="n">
        <v>1</v>
      </c>
      <c r="D3692" t="s">
        <v>388</v>
      </c>
      <c r="E3692" t="s">
        <v>464</v>
      </c>
      <c r="F3692" t="s">
        <v>229</v>
      </c>
      <c r="G3692" t="s">
        <v>230</v>
      </c>
      <c r="H3692" t="s">
        <v>231</v>
      </c>
      <c r="I3692" t="s">
        <v>232</v>
      </c>
      <c r="J3692" t="s">
        <v>240</v>
      </c>
      <c r="K3692" t="s">
        <v>241</v>
      </c>
      <c r="L3692" t="n">
        <v>56</v>
      </c>
      <c r="M3692" t="n">
        <v>0</v>
      </c>
      <c r="N3692" t="n">
        <v>0</v>
      </c>
    </row>
    <row r="3693" spans="1:19">
      <c r="A3693" s="1" t="n">
        <v>41973</v>
      </c>
      <c r="B3693" t="s">
        <v>380</v>
      </c>
      <c r="C3693" t="n">
        <v>1</v>
      </c>
      <c r="D3693" t="s">
        <v>288</v>
      </c>
      <c r="E3693" t="s">
        <v>478</v>
      </c>
      <c r="F3693" t="s">
        <v>229</v>
      </c>
      <c r="G3693" t="s">
        <v>230</v>
      </c>
      <c r="H3693" t="s">
        <v>231</v>
      </c>
      <c r="I3693" t="s">
        <v>232</v>
      </c>
      <c r="J3693" t="s">
        <v>246</v>
      </c>
      <c r="K3693" t="s">
        <v>404</v>
      </c>
      <c r="L3693" t="n">
        <v>165</v>
      </c>
      <c r="M3693" t="n">
        <v>0</v>
      </c>
      <c r="N3693" t="n">
        <v>0</v>
      </c>
    </row>
    <row r="3694" spans="1:19">
      <c r="A3694" s="1" t="n">
        <v>41973</v>
      </c>
      <c r="B3694" t="s">
        <v>380</v>
      </c>
      <c r="C3694" t="n">
        <v>2</v>
      </c>
      <c r="D3694" t="s">
        <v>420</v>
      </c>
      <c r="E3694" t="s">
        <v>465</v>
      </c>
      <c r="F3694" t="s">
        <v>229</v>
      </c>
      <c r="G3694" t="s">
        <v>230</v>
      </c>
      <c r="H3694" t="s">
        <v>231</v>
      </c>
      <c r="I3694" t="s">
        <v>232</v>
      </c>
      <c r="J3694" t="s">
        <v>246</v>
      </c>
      <c r="K3694" t="s">
        <v>404</v>
      </c>
      <c r="L3694" t="n">
        <v>150</v>
      </c>
      <c r="M3694" t="n">
        <v>0</v>
      </c>
      <c r="N3694" t="n">
        <v>0</v>
      </c>
    </row>
    <row r="3695" spans="1:19">
      <c r="A3695" s="1" t="n">
        <v>42004</v>
      </c>
      <c r="B3695" t="s">
        <v>502</v>
      </c>
      <c r="C3695" t="n">
        <v>1</v>
      </c>
      <c r="D3695" t="s">
        <v>459</v>
      </c>
      <c r="E3695" t="s">
        <v>121</v>
      </c>
      <c r="F3695" t="s">
        <v>229</v>
      </c>
      <c r="G3695" t="s">
        <v>230</v>
      </c>
      <c r="H3695" t="s">
        <v>231</v>
      </c>
      <c r="I3695" t="s">
        <v>232</v>
      </c>
      <c r="J3695" t="s">
        <v>400</v>
      </c>
      <c r="K3695" t="s">
        <v>401</v>
      </c>
      <c r="L3695" t="n">
        <v>708</v>
      </c>
      <c r="M3695" t="n">
        <v>0.1</v>
      </c>
      <c r="N3695" t="n">
        <v>32</v>
      </c>
      <c r="O3695" t="s">
        <v>503</v>
      </c>
      <c r="P3695" t="s">
        <v>488</v>
      </c>
      <c r="Q3695" t="s">
        <v>475</v>
      </c>
      <c r="R3695" t="s">
        <v>237</v>
      </c>
      <c r="S3695" t="s">
        <v>231</v>
      </c>
    </row>
    <row r="3696" spans="1:19">
      <c r="A3696" s="1" t="n">
        <v>42004</v>
      </c>
      <c r="B3696" t="s">
        <v>376</v>
      </c>
      <c r="C3696" t="n">
        <v>31</v>
      </c>
      <c r="D3696" t="s">
        <v>459</v>
      </c>
      <c r="E3696" t="s">
        <v>121</v>
      </c>
      <c r="F3696" t="s">
        <v>229</v>
      </c>
      <c r="G3696" t="s">
        <v>230</v>
      </c>
      <c r="H3696" t="s">
        <v>231</v>
      </c>
      <c r="I3696" t="s">
        <v>232</v>
      </c>
      <c r="J3696" t="s">
        <v>318</v>
      </c>
      <c r="K3696" t="s">
        <v>319</v>
      </c>
      <c r="L3696" t="n">
        <v>299</v>
      </c>
      <c r="M3696" t="n">
        <v>0.07000000000000001</v>
      </c>
      <c r="N3696" t="n">
        <v>33.8</v>
      </c>
      <c r="O3696" t="s">
        <v>376</v>
      </c>
      <c r="P3696" t="s">
        <v>487</v>
      </c>
      <c r="Q3696" t="s">
        <v>231</v>
      </c>
      <c r="R3696" t="s">
        <v>237</v>
      </c>
      <c r="S3696" t="s">
        <v>231</v>
      </c>
    </row>
    <row r="3697" spans="1:19">
      <c r="A3697" s="1" t="n">
        <v>42004</v>
      </c>
      <c r="B3697" t="s">
        <v>376</v>
      </c>
      <c r="C3697" t="n">
        <v>32</v>
      </c>
      <c r="D3697" t="s">
        <v>459</v>
      </c>
      <c r="E3697" t="s">
        <v>121</v>
      </c>
      <c r="F3697" t="s">
        <v>229</v>
      </c>
      <c r="G3697" t="s">
        <v>230</v>
      </c>
      <c r="H3697" t="s">
        <v>231</v>
      </c>
      <c r="I3697" t="s">
        <v>232</v>
      </c>
      <c r="J3697" t="s">
        <v>233</v>
      </c>
      <c r="K3697" t="s">
        <v>234</v>
      </c>
      <c r="L3697" t="n">
        <v>349</v>
      </c>
      <c r="M3697" t="n">
        <v>0.09</v>
      </c>
      <c r="N3697" t="n">
        <v>33.7</v>
      </c>
      <c r="O3697" t="s">
        <v>376</v>
      </c>
      <c r="P3697" t="s">
        <v>487</v>
      </c>
      <c r="Q3697" t="s">
        <v>231</v>
      </c>
      <c r="R3697" t="s">
        <v>237</v>
      </c>
      <c r="S3697" t="s">
        <v>231</v>
      </c>
    </row>
    <row r="3698" spans="1:19">
      <c r="A3698" s="1" t="n">
        <v>42004</v>
      </c>
      <c r="B3698" t="s">
        <v>376</v>
      </c>
      <c r="C3698" t="n">
        <v>33</v>
      </c>
      <c r="D3698" t="s">
        <v>459</v>
      </c>
      <c r="E3698" t="s">
        <v>121</v>
      </c>
      <c r="F3698" t="s">
        <v>229</v>
      </c>
      <c r="G3698" t="s">
        <v>230</v>
      </c>
      <c r="H3698" t="s">
        <v>231</v>
      </c>
      <c r="I3698" t="s">
        <v>232</v>
      </c>
      <c r="J3698" t="s">
        <v>233</v>
      </c>
      <c r="K3698" t="s">
        <v>234</v>
      </c>
      <c r="L3698" t="n">
        <v>110</v>
      </c>
      <c r="M3698" t="n">
        <v>0.09</v>
      </c>
      <c r="N3698" t="n">
        <v>33.7</v>
      </c>
      <c r="O3698" t="s">
        <v>376</v>
      </c>
      <c r="P3698" t="s">
        <v>487</v>
      </c>
      <c r="Q3698" t="s">
        <v>231</v>
      </c>
      <c r="R3698" t="s">
        <v>237</v>
      </c>
      <c r="S3698" t="s">
        <v>231</v>
      </c>
    </row>
    <row r="3699" spans="1:19">
      <c r="A3699" s="1" t="n">
        <v>42004</v>
      </c>
      <c r="B3699" t="s">
        <v>376</v>
      </c>
      <c r="C3699" t="n">
        <v>34</v>
      </c>
      <c r="D3699" t="s">
        <v>459</v>
      </c>
      <c r="E3699" t="s">
        <v>121</v>
      </c>
      <c r="F3699" t="s">
        <v>229</v>
      </c>
      <c r="G3699" t="s">
        <v>230</v>
      </c>
      <c r="H3699" t="s">
        <v>231</v>
      </c>
      <c r="I3699" t="s">
        <v>232</v>
      </c>
      <c r="J3699" t="s">
        <v>233</v>
      </c>
      <c r="K3699" t="s">
        <v>234</v>
      </c>
      <c r="L3699" t="n">
        <v>442</v>
      </c>
      <c r="M3699" t="n">
        <v>0.09</v>
      </c>
      <c r="N3699" t="n">
        <v>33.7</v>
      </c>
      <c r="O3699" t="s">
        <v>376</v>
      </c>
      <c r="P3699" t="s">
        <v>487</v>
      </c>
      <c r="Q3699" t="s">
        <v>231</v>
      </c>
      <c r="R3699" t="s">
        <v>237</v>
      </c>
      <c r="S3699" t="s">
        <v>231</v>
      </c>
    </row>
    <row r="3700" spans="1:19">
      <c r="A3700" s="1" t="n">
        <v>42004</v>
      </c>
      <c r="B3700" t="s">
        <v>376</v>
      </c>
      <c r="C3700" t="n">
        <v>35</v>
      </c>
      <c r="D3700" t="s">
        <v>459</v>
      </c>
      <c r="E3700" t="s">
        <v>121</v>
      </c>
      <c r="F3700" t="s">
        <v>229</v>
      </c>
      <c r="G3700" t="s">
        <v>230</v>
      </c>
      <c r="H3700" t="s">
        <v>231</v>
      </c>
      <c r="I3700" t="s">
        <v>232</v>
      </c>
      <c r="J3700" t="s">
        <v>233</v>
      </c>
      <c r="K3700" t="s">
        <v>234</v>
      </c>
      <c r="L3700" t="n">
        <v>487</v>
      </c>
      <c r="M3700" t="n">
        <v>0.09</v>
      </c>
      <c r="N3700" t="n">
        <v>33.7</v>
      </c>
      <c r="O3700" t="s">
        <v>376</v>
      </c>
      <c r="P3700" t="s">
        <v>487</v>
      </c>
      <c r="Q3700" t="s">
        <v>231</v>
      </c>
      <c r="R3700" t="s">
        <v>237</v>
      </c>
      <c r="S3700" t="s">
        <v>231</v>
      </c>
    </row>
    <row r="3701" spans="1:19">
      <c r="A3701" s="1" t="n">
        <v>42004</v>
      </c>
      <c r="B3701" t="s">
        <v>376</v>
      </c>
      <c r="C3701" t="n">
        <v>36</v>
      </c>
      <c r="D3701" t="s">
        <v>459</v>
      </c>
      <c r="E3701" t="s">
        <v>121</v>
      </c>
      <c r="F3701" t="s">
        <v>229</v>
      </c>
      <c r="G3701" t="s">
        <v>230</v>
      </c>
      <c r="H3701" t="s">
        <v>231</v>
      </c>
      <c r="I3701" t="s">
        <v>232</v>
      </c>
      <c r="J3701" t="s">
        <v>233</v>
      </c>
      <c r="K3701" t="s">
        <v>234</v>
      </c>
      <c r="L3701" t="n">
        <v>162</v>
      </c>
      <c r="M3701" t="n">
        <v>0.09</v>
      </c>
      <c r="N3701" t="n">
        <v>33.7</v>
      </c>
      <c r="O3701" t="s">
        <v>376</v>
      </c>
      <c r="P3701" t="s">
        <v>487</v>
      </c>
      <c r="Q3701" t="s">
        <v>231</v>
      </c>
      <c r="R3701" t="s">
        <v>237</v>
      </c>
      <c r="S3701" t="s">
        <v>231</v>
      </c>
    </row>
    <row r="3702" spans="1:19">
      <c r="A3702" s="1" t="n">
        <v>42004</v>
      </c>
      <c r="B3702" t="s">
        <v>376</v>
      </c>
      <c r="C3702" t="n">
        <v>73</v>
      </c>
      <c r="D3702" t="s">
        <v>259</v>
      </c>
      <c r="E3702" t="s">
        <v>461</v>
      </c>
      <c r="F3702" t="s">
        <v>229</v>
      </c>
      <c r="G3702" t="s">
        <v>230</v>
      </c>
      <c r="H3702" t="s">
        <v>231</v>
      </c>
      <c r="I3702" t="s">
        <v>232</v>
      </c>
      <c r="J3702" t="s">
        <v>265</v>
      </c>
      <c r="K3702" t="s">
        <v>266</v>
      </c>
      <c r="L3702" t="n">
        <v>55</v>
      </c>
      <c r="M3702" t="n">
        <v>1</v>
      </c>
      <c r="N3702" t="n">
        <v>0</v>
      </c>
    </row>
    <row r="3703" spans="1:19">
      <c r="A3703" s="1" t="n">
        <v>42004</v>
      </c>
      <c r="B3703" t="s">
        <v>376</v>
      </c>
      <c r="C3703" t="n">
        <v>74</v>
      </c>
      <c r="D3703" t="s">
        <v>489</v>
      </c>
      <c r="E3703" t="s">
        <v>490</v>
      </c>
      <c r="F3703" t="s">
        <v>229</v>
      </c>
      <c r="G3703" t="s">
        <v>230</v>
      </c>
      <c r="H3703" t="s">
        <v>231</v>
      </c>
      <c r="I3703" t="s">
        <v>232</v>
      </c>
      <c r="J3703" t="s">
        <v>265</v>
      </c>
      <c r="K3703" t="s">
        <v>266</v>
      </c>
      <c r="L3703" t="n">
        <v>60</v>
      </c>
      <c r="M3703" t="n">
        <v>0</v>
      </c>
      <c r="N3703" t="n">
        <v>0</v>
      </c>
      <c r="O3703" t="s">
        <v>376</v>
      </c>
      <c r="P3703" t="s">
        <v>491</v>
      </c>
      <c r="Q3703" t="s">
        <v>492</v>
      </c>
      <c r="R3703" t="s">
        <v>237</v>
      </c>
      <c r="S3703" t="s">
        <v>231</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B312"/>
  <sheetViews>
    <sheetView workbookViewId="0">
      <selection activeCell="A1" sqref="A1"/>
    </sheetView>
  </sheetViews>
  <sheetFormatPr baseColWidth="10" defaultRowHeight="15"/>
  <sheetData>
    <row r="1" spans="1:2">
      <c r="A1" t="s">
        <v>180</v>
      </c>
      <c r="B1" t="s">
        <v>512</v>
      </c>
    </row>
    <row r="2" spans="1:2">
      <c r="A2" t="s">
        <v>182</v>
      </c>
      <c r="B2" t="s">
        <v>513</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sheetData>
  <pageMargins bottom="1" footer="0.5" header="0.5" left="0.75" right="0.75" top="1"/>
</worksheet>
</file>

<file path=xl/worksheets/sheet11.xml><?xml version="1.0" encoding="utf-8"?>
<worksheet xmlns="http://schemas.openxmlformats.org/spreadsheetml/2006/main">
  <sheetPr>
    <tabColor rgb="0000B080"/>
    <outlinePr summaryBelow="1" summaryRight="1"/>
    <pageSetUpPr/>
  </sheetPr>
  <dimension ref="A1:BW552"/>
  <sheetViews>
    <sheetView workbookViewId="0">
      <selection activeCell="A1" sqref="A1"/>
    </sheetView>
  </sheetViews>
  <sheetFormatPr baseColWidth="10" defaultRowHeight="15"/>
  <sheetData>
    <row r="1" spans="1:75">
      <c r="A1" t="s">
        <v>514</v>
      </c>
      <c r="B1" t="s">
        <v>515</v>
      </c>
      <c r="C1" t="s">
        <v>516</v>
      </c>
      <c r="D1" t="s">
        <v>81</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237</v>
      </c>
      <c r="B2" t="s">
        <v>517</v>
      </c>
      <c r="C2" t="s">
        <v>518</v>
      </c>
      <c r="D2" t="s">
        <v>519</v>
      </c>
      <c r="E2">
        <f>B2</f>
        <v/>
      </c>
      <c r="O2" t="n">
        <v>0.5600000000000001</v>
      </c>
      <c r="P2" t="n">
        <v>0.8100000000000001</v>
      </c>
      <c r="Q2" t="n">
        <v>0.8100000000000001</v>
      </c>
      <c r="R2" t="n">
        <v>0.83</v>
      </c>
      <c r="S2" t="n">
        <v>1.67</v>
      </c>
      <c r="T2" t="n">
        <v>1.77</v>
      </c>
      <c r="U2" t="n">
        <v>1.57</v>
      </c>
      <c r="V2" t="n">
        <v>1.72</v>
      </c>
      <c r="W2" t="n">
        <v>1.89</v>
      </c>
      <c r="X2" t="n">
        <v>2.43</v>
      </c>
      <c r="Y2" t="n">
        <v>3.61</v>
      </c>
      <c r="Z2" t="n">
        <v>4.58</v>
      </c>
      <c r="AA2" t="n">
        <v>3.97</v>
      </c>
      <c r="AB2" t="n">
        <v>4.16</v>
      </c>
      <c r="AC2" t="n">
        <v>4.31</v>
      </c>
      <c r="AD2" t="n">
        <v>4.47</v>
      </c>
      <c r="AE2" t="n">
        <v>4.49</v>
      </c>
      <c r="AF2" t="n">
        <v>4.24</v>
      </c>
      <c r="AG2" t="n">
        <v>3.95</v>
      </c>
      <c r="AH2" t="n">
        <v>3.18</v>
      </c>
      <c r="AI2" t="n">
        <v>3.15</v>
      </c>
      <c r="AJ2" t="n">
        <v>3.29</v>
      </c>
      <c r="AK2" t="n">
        <v>2.81</v>
      </c>
      <c r="AL2" t="n">
        <v>2.94</v>
      </c>
      <c r="AM2" t="n">
        <v>3.11</v>
      </c>
      <c r="AN2" t="n">
        <v>3.2</v>
      </c>
      <c r="AO2" t="n">
        <v>3.39</v>
      </c>
      <c r="AP2" t="n">
        <v>3.46</v>
      </c>
      <c r="AQ2" t="n">
        <v>3.59</v>
      </c>
      <c r="AR2" t="n">
        <v>3.55</v>
      </c>
      <c r="AS2" t="n">
        <v>3.45</v>
      </c>
      <c r="AT2" t="n">
        <v>3.72</v>
      </c>
      <c r="AU2" t="n">
        <v>3.83</v>
      </c>
      <c r="AV2" t="n">
        <v>4.21</v>
      </c>
      <c r="AW2" t="n">
        <v>4.7</v>
      </c>
      <c r="AX2" t="n">
        <v>4.98</v>
      </c>
      <c r="AY2" t="n">
        <v>5.56</v>
      </c>
      <c r="AZ2" t="n">
        <v>6.65</v>
      </c>
      <c r="BA2" t="n">
        <v>6.88</v>
      </c>
      <c r="BB2" t="n">
        <v>7.2</v>
      </c>
      <c r="BC2" t="n">
        <v>7.42</v>
      </c>
      <c r="BD2" t="n">
        <v>7.56</v>
      </c>
      <c r="BE2" t="n">
        <v>8.18</v>
      </c>
      <c r="BF2" t="n">
        <v>8.949999999999999</v>
      </c>
      <c r="BG2">
        <f>NA()</f>
        <v/>
      </c>
      <c r="BH2">
        <f>NA()</f>
        <v/>
      </c>
      <c r="BI2">
        <f>NA()</f>
        <v/>
      </c>
      <c r="BJ2">
        <f>NA()</f>
        <v/>
      </c>
      <c r="BK2">
        <f>NA()</f>
        <v/>
      </c>
      <c r="BL2">
        <f>NA()</f>
        <v/>
      </c>
      <c r="BM2">
        <f>NA()</f>
        <v/>
      </c>
      <c r="BN2">
        <f>NA()</f>
        <v/>
      </c>
      <c r="BO2">
        <f>NA()</f>
        <v/>
      </c>
      <c r="BP2">
        <f>NA()</f>
        <v/>
      </c>
      <c r="BQ2">
        <f>NA()</f>
        <v/>
      </c>
      <c r="BR2">
        <f>NA()</f>
        <v/>
      </c>
      <c r="BS2">
        <f>NA()</f>
        <v/>
      </c>
      <c r="BT2">
        <f>NA()</f>
        <v/>
      </c>
      <c r="BU2">
        <f>NA()</f>
        <v/>
      </c>
      <c r="BV2">
        <f>NA()</f>
        <v/>
      </c>
      <c r="BW2">
        <f>NA()</f>
        <v/>
      </c>
    </row>
    <row r="3" spans="1:75">
      <c r="A3" t="s">
        <v>237</v>
      </c>
      <c r="B3" t="s">
        <v>520</v>
      </c>
      <c r="C3" t="s">
        <v>521</v>
      </c>
      <c r="D3" t="s">
        <v>522</v>
      </c>
      <c r="E3">
        <f>B3</f>
        <v/>
      </c>
      <c r="O3" t="n">
        <v>1.4</v>
      </c>
      <c r="P3" t="n">
        <v>1.5</v>
      </c>
      <c r="Q3" t="n">
        <v>1.8</v>
      </c>
      <c r="R3" t="n">
        <v>1.8</v>
      </c>
      <c r="S3" t="n">
        <v>2.8</v>
      </c>
      <c r="T3" t="n">
        <v>4.4</v>
      </c>
      <c r="U3" t="n">
        <v>4.2</v>
      </c>
      <c r="V3" t="n">
        <v>3.8</v>
      </c>
      <c r="W3" t="n">
        <v>3.7</v>
      </c>
      <c r="X3" t="n">
        <v>4.3</v>
      </c>
      <c r="Y3" t="n">
        <v>6.8</v>
      </c>
      <c r="Z3" t="n">
        <v>5.7</v>
      </c>
      <c r="AA3" t="n">
        <v>4.5</v>
      </c>
      <c r="AB3" t="n">
        <v>7.2</v>
      </c>
      <c r="AC3" t="n">
        <v>5.9</v>
      </c>
      <c r="AD3" t="n">
        <v>9.1</v>
      </c>
      <c r="AE3" t="n">
        <v>8.1</v>
      </c>
      <c r="AF3" t="n">
        <v>11.2</v>
      </c>
      <c r="AG3" t="n">
        <v>9.199999999999999</v>
      </c>
      <c r="AH3" t="n">
        <v>6.3</v>
      </c>
      <c r="AI3" t="n">
        <v>8</v>
      </c>
      <c r="AJ3" t="n">
        <v>8.4</v>
      </c>
      <c r="AK3" t="n">
        <v>8</v>
      </c>
      <c r="AL3" t="n">
        <v>8.699999999999999</v>
      </c>
      <c r="AM3" t="n">
        <v>8.4</v>
      </c>
      <c r="AN3" t="n">
        <v>9.300000000000001</v>
      </c>
      <c r="AO3" t="n">
        <v>9</v>
      </c>
      <c r="AP3" t="n">
        <v>9.1</v>
      </c>
      <c r="AQ3" t="n">
        <v>7.7</v>
      </c>
      <c r="AR3" t="n">
        <v>8.300000000000001</v>
      </c>
      <c r="AS3" t="n">
        <v>13.8</v>
      </c>
      <c r="AT3" t="n">
        <v>8.4</v>
      </c>
      <c r="AU3" t="n">
        <v>2.7</v>
      </c>
      <c r="AV3" t="n">
        <v>3.1</v>
      </c>
      <c r="AW3" t="n">
        <v>3.8</v>
      </c>
      <c r="AX3" t="n">
        <v>6.6</v>
      </c>
      <c r="AY3" t="n">
        <v>0.1</v>
      </c>
      <c r="AZ3" t="n">
        <v>0.1</v>
      </c>
      <c r="BA3" t="n">
        <v>0.1</v>
      </c>
      <c r="BB3" t="n">
        <v>6.3</v>
      </c>
      <c r="BC3" t="n">
        <v>6.6</v>
      </c>
      <c r="BD3" t="n">
        <v>6.6</v>
      </c>
      <c r="BE3" t="n">
        <v>6.8</v>
      </c>
      <c r="BF3" t="n">
        <v>7.1</v>
      </c>
      <c r="BG3">
        <f>NA()</f>
        <v/>
      </c>
      <c r="BH3">
        <f>NA()</f>
        <v/>
      </c>
      <c r="BI3">
        <f>NA()</f>
        <v/>
      </c>
      <c r="BJ3">
        <f>NA()</f>
        <v/>
      </c>
      <c r="BK3">
        <f>NA()</f>
        <v/>
      </c>
      <c r="BL3">
        <f>NA()</f>
        <v/>
      </c>
      <c r="BM3">
        <f>NA()</f>
        <v/>
      </c>
      <c r="BN3">
        <f>NA()</f>
        <v/>
      </c>
      <c r="BO3">
        <f>NA()</f>
        <v/>
      </c>
      <c r="BP3">
        <f>NA()</f>
        <v/>
      </c>
      <c r="BQ3">
        <f>NA()</f>
        <v/>
      </c>
      <c r="BR3">
        <f>NA()</f>
        <v/>
      </c>
      <c r="BS3">
        <f>NA()</f>
        <v/>
      </c>
      <c r="BT3">
        <f>NA()</f>
        <v/>
      </c>
      <c r="BU3">
        <f>NA()</f>
        <v/>
      </c>
      <c r="BV3">
        <f>NA()</f>
        <v/>
      </c>
      <c r="BW3">
        <f>NA()</f>
        <v/>
      </c>
    </row>
    <row r="4" spans="1:75">
      <c r="A4" t="s">
        <v>237</v>
      </c>
      <c r="B4" t="s">
        <v>523</v>
      </c>
      <c r="C4" t="s">
        <v>524</v>
      </c>
      <c r="D4" t="s">
        <v>519</v>
      </c>
      <c r="E4">
        <f>B4</f>
        <v/>
      </c>
      <c r="O4" t="n">
        <v>0.5600000000000001</v>
      </c>
      <c r="P4" t="n">
        <v>0.8100000000000001</v>
      </c>
      <c r="Q4" t="n">
        <v>0.8100000000000001</v>
      </c>
      <c r="R4" t="n">
        <v>0.83</v>
      </c>
      <c r="S4" t="n">
        <v>1.67</v>
      </c>
      <c r="T4" t="n">
        <v>1.77</v>
      </c>
      <c r="U4" t="n">
        <v>1.57</v>
      </c>
      <c r="V4" t="n">
        <v>1.72</v>
      </c>
      <c r="W4" t="n">
        <v>1.89</v>
      </c>
      <c r="X4" t="n">
        <v>2.43</v>
      </c>
      <c r="Y4" t="n">
        <v>3.61</v>
      </c>
      <c r="Z4" t="n">
        <v>4.58</v>
      </c>
      <c r="AA4" t="n">
        <v>3.97</v>
      </c>
      <c r="AB4" t="n">
        <v>4.16</v>
      </c>
      <c r="AC4" t="n">
        <v>4.31</v>
      </c>
      <c r="AD4" t="n">
        <v>4.47</v>
      </c>
      <c r="AE4" t="n">
        <v>4.49</v>
      </c>
      <c r="AF4" t="n">
        <v>4.24</v>
      </c>
      <c r="AG4" t="n">
        <v>3.95</v>
      </c>
      <c r="AH4" t="n">
        <v>3.18</v>
      </c>
      <c r="AI4" t="n">
        <v>3.15</v>
      </c>
      <c r="AJ4" t="n">
        <v>3.29</v>
      </c>
      <c r="AK4" t="n">
        <v>2.81</v>
      </c>
      <c r="AL4" t="n">
        <v>2.94</v>
      </c>
      <c r="AM4" t="n">
        <v>3.11</v>
      </c>
      <c r="AN4" t="n">
        <v>3.2</v>
      </c>
      <c r="AO4" t="n">
        <v>3.39</v>
      </c>
      <c r="AP4" t="n">
        <v>3.46</v>
      </c>
      <c r="AQ4" t="n">
        <v>3.59</v>
      </c>
      <c r="AR4" t="n">
        <v>3.55</v>
      </c>
      <c r="AS4" t="n">
        <v>3.45</v>
      </c>
      <c r="AT4" t="n">
        <v>3.72</v>
      </c>
      <c r="AU4" t="n">
        <v>3.83</v>
      </c>
      <c r="AV4" t="n">
        <v>4.21</v>
      </c>
      <c r="AW4" t="n">
        <v>4.7</v>
      </c>
      <c r="AX4" t="n">
        <v>4.98</v>
      </c>
      <c r="AY4" t="n">
        <v>5.56</v>
      </c>
      <c r="AZ4" t="n">
        <v>6.65</v>
      </c>
      <c r="BA4" t="n">
        <v>6.88</v>
      </c>
      <c r="BB4" t="n">
        <v>7.2</v>
      </c>
      <c r="BC4" t="n">
        <v>7.42</v>
      </c>
      <c r="BD4" t="n">
        <v>7.56</v>
      </c>
      <c r="BE4" t="n">
        <v>8.18</v>
      </c>
      <c r="BF4" t="n">
        <v>8.949999999999999</v>
      </c>
      <c r="BG4">
        <f>NA()</f>
        <v/>
      </c>
      <c r="BH4">
        <f>NA()</f>
        <v/>
      </c>
      <c r="BI4">
        <f>NA()</f>
        <v/>
      </c>
      <c r="BJ4">
        <f>NA()</f>
        <v/>
      </c>
      <c r="BK4">
        <f>NA()</f>
        <v/>
      </c>
      <c r="BL4">
        <f>NA()</f>
        <v/>
      </c>
      <c r="BM4">
        <f>NA()</f>
        <v/>
      </c>
      <c r="BN4">
        <f>NA()</f>
        <v/>
      </c>
      <c r="BO4">
        <f>NA()</f>
        <v/>
      </c>
      <c r="BP4">
        <f>NA()</f>
        <v/>
      </c>
      <c r="BQ4">
        <f>NA()</f>
        <v/>
      </c>
      <c r="BR4">
        <f>NA()</f>
        <v/>
      </c>
      <c r="BS4">
        <f>NA()</f>
        <v/>
      </c>
      <c r="BT4">
        <f>NA()</f>
        <v/>
      </c>
      <c r="BU4">
        <f>NA()</f>
        <v/>
      </c>
      <c r="BV4">
        <f>NA()</f>
        <v/>
      </c>
      <c r="BW4">
        <f>NA()</f>
        <v/>
      </c>
    </row>
    <row r="5" spans="1:75">
      <c r="A5" t="s">
        <v>237</v>
      </c>
      <c r="B5" t="s">
        <v>525</v>
      </c>
      <c r="C5" t="s">
        <v>526</v>
      </c>
      <c r="D5" t="s">
        <v>522</v>
      </c>
      <c r="E5">
        <f>B5</f>
        <v/>
      </c>
      <c r="O5" t="n">
        <v>1.4</v>
      </c>
      <c r="P5" t="n">
        <v>1.5</v>
      </c>
      <c r="Q5" t="n">
        <v>1.8</v>
      </c>
      <c r="R5" t="n">
        <v>1.8</v>
      </c>
      <c r="S5" t="n">
        <v>2.8</v>
      </c>
      <c r="T5" t="n">
        <v>4.4</v>
      </c>
      <c r="U5" t="n">
        <v>4.2</v>
      </c>
      <c r="V5" t="n">
        <v>3.8</v>
      </c>
      <c r="W5" t="n">
        <v>3.7</v>
      </c>
      <c r="X5" t="n">
        <v>4.3</v>
      </c>
      <c r="Y5" t="n">
        <v>6.8</v>
      </c>
      <c r="Z5" t="n">
        <v>5.7</v>
      </c>
      <c r="AA5" t="n">
        <v>4.5</v>
      </c>
      <c r="AB5" t="n">
        <v>7.2</v>
      </c>
      <c r="AC5" t="n">
        <v>5.9</v>
      </c>
      <c r="AD5" t="n">
        <v>9.1</v>
      </c>
      <c r="AE5" t="n">
        <v>8.1</v>
      </c>
      <c r="AF5" t="n">
        <v>11.2</v>
      </c>
      <c r="AG5" t="n">
        <v>9.199999999999999</v>
      </c>
      <c r="AH5" t="n">
        <v>6.3</v>
      </c>
      <c r="AI5" t="n">
        <v>8</v>
      </c>
      <c r="AJ5" t="n">
        <v>8.4</v>
      </c>
      <c r="AK5" t="n">
        <v>8</v>
      </c>
      <c r="AL5" t="n">
        <v>8.699999999999999</v>
      </c>
      <c r="AM5" t="n">
        <v>8.4</v>
      </c>
      <c r="AN5" t="n">
        <v>9.300000000000001</v>
      </c>
      <c r="AO5" t="n">
        <v>9</v>
      </c>
      <c r="AP5" t="n">
        <v>9.1</v>
      </c>
      <c r="AQ5" t="n">
        <v>7.7</v>
      </c>
      <c r="AR5" t="n">
        <v>8.300000000000001</v>
      </c>
      <c r="AS5" t="n">
        <v>13.8</v>
      </c>
      <c r="AT5" t="n">
        <v>8.4</v>
      </c>
      <c r="AU5" t="n">
        <v>2.7</v>
      </c>
      <c r="AV5" t="n">
        <v>3.1</v>
      </c>
      <c r="AW5" t="n">
        <v>3.8</v>
      </c>
      <c r="AX5" t="n">
        <v>6.6</v>
      </c>
      <c r="AY5" t="n">
        <v>0.1</v>
      </c>
      <c r="AZ5" t="n">
        <v>0.1</v>
      </c>
      <c r="BA5" t="n">
        <v>0.1</v>
      </c>
      <c r="BB5" t="n">
        <v>6.3</v>
      </c>
      <c r="BC5" t="n">
        <v>6.6</v>
      </c>
      <c r="BD5" t="n">
        <v>6.6</v>
      </c>
      <c r="BE5" t="n">
        <v>6.8</v>
      </c>
      <c r="BF5" t="n">
        <v>7.1</v>
      </c>
      <c r="BG5">
        <f>NA()</f>
        <v/>
      </c>
      <c r="BH5">
        <f>NA()</f>
        <v/>
      </c>
      <c r="BI5">
        <f>NA()</f>
        <v/>
      </c>
      <c r="BJ5">
        <f>NA()</f>
        <v/>
      </c>
      <c r="BK5">
        <f>NA()</f>
        <v/>
      </c>
      <c r="BL5">
        <f>NA()</f>
        <v/>
      </c>
      <c r="BM5">
        <f>NA()</f>
        <v/>
      </c>
      <c r="BN5">
        <f>NA()</f>
        <v/>
      </c>
      <c r="BO5">
        <f>NA()</f>
        <v/>
      </c>
      <c r="BP5">
        <f>NA()</f>
        <v/>
      </c>
      <c r="BQ5">
        <f>NA()</f>
        <v/>
      </c>
      <c r="BR5">
        <f>NA()</f>
        <v/>
      </c>
      <c r="BS5">
        <f>NA()</f>
        <v/>
      </c>
      <c r="BT5">
        <f>NA()</f>
        <v/>
      </c>
      <c r="BU5">
        <f>NA()</f>
        <v/>
      </c>
      <c r="BV5">
        <f>NA()</f>
        <v/>
      </c>
      <c r="BW5">
        <f>NA()</f>
        <v/>
      </c>
    </row>
    <row r="6" spans="1:75">
      <c r="A6" t="s">
        <v>237</v>
      </c>
      <c r="B6" t="s">
        <v>527</v>
      </c>
      <c r="C6" t="s">
        <v>528</v>
      </c>
      <c r="D6" t="s">
        <v>519</v>
      </c>
      <c r="E6">
        <f>B6</f>
        <v/>
      </c>
      <c r="O6" t="n">
        <v>0.5600000000000001</v>
      </c>
      <c r="P6" t="n">
        <v>0.8100000000000001</v>
      </c>
      <c r="Q6" t="n">
        <v>0.8100000000000001</v>
      </c>
      <c r="R6" t="n">
        <v>0.83</v>
      </c>
      <c r="S6" t="n">
        <v>1.67</v>
      </c>
      <c r="T6" t="n">
        <v>1.77</v>
      </c>
      <c r="U6" t="n">
        <v>1.57</v>
      </c>
      <c r="V6" t="n">
        <v>1.72</v>
      </c>
      <c r="W6" t="n">
        <v>1.89</v>
      </c>
      <c r="X6" t="n">
        <v>2.43</v>
      </c>
      <c r="Y6" t="n">
        <v>3.61</v>
      </c>
      <c r="Z6" t="n">
        <v>4.58</v>
      </c>
      <c r="AA6" t="n">
        <v>3.97</v>
      </c>
      <c r="AB6" t="n">
        <v>4.16</v>
      </c>
      <c r="AC6" t="n">
        <v>4.31</v>
      </c>
      <c r="AD6" t="n">
        <v>4.47</v>
      </c>
      <c r="AE6" t="n">
        <v>4.49</v>
      </c>
      <c r="AF6" t="n">
        <v>4.24</v>
      </c>
      <c r="AG6" t="n">
        <v>3.95</v>
      </c>
      <c r="AH6" t="n">
        <v>3.18</v>
      </c>
      <c r="AI6" t="n">
        <v>3.15</v>
      </c>
      <c r="AJ6" t="n">
        <v>3.29</v>
      </c>
      <c r="AK6" t="n">
        <v>2.81</v>
      </c>
      <c r="AL6" t="n">
        <v>2.94</v>
      </c>
      <c r="AM6" t="n">
        <v>3.11</v>
      </c>
      <c r="AN6" t="n">
        <v>3.2</v>
      </c>
      <c r="AO6" t="n">
        <v>3.39</v>
      </c>
      <c r="AP6" t="n">
        <v>3.46</v>
      </c>
      <c r="AQ6" t="n">
        <v>3.59</v>
      </c>
      <c r="AR6" t="n">
        <v>3.55</v>
      </c>
      <c r="AS6" t="n">
        <v>3.45</v>
      </c>
      <c r="AT6" t="n">
        <v>3.72</v>
      </c>
      <c r="AU6" t="n">
        <v>3.83</v>
      </c>
      <c r="AV6" t="n">
        <v>4.21</v>
      </c>
      <c r="AW6" t="n">
        <v>4.7</v>
      </c>
      <c r="AX6" t="n">
        <v>4.98</v>
      </c>
      <c r="AY6" t="n">
        <v>5.56</v>
      </c>
      <c r="AZ6" t="n">
        <v>6.65</v>
      </c>
      <c r="BA6" t="n">
        <v>6.88</v>
      </c>
      <c r="BB6" t="n">
        <v>7.2</v>
      </c>
      <c r="BC6" t="n">
        <v>7.42</v>
      </c>
      <c r="BD6" t="n">
        <v>7.56</v>
      </c>
      <c r="BE6" t="n">
        <v>8.18</v>
      </c>
      <c r="BF6" t="n">
        <v>8.949999999999999</v>
      </c>
      <c r="BG6">
        <f>NA()</f>
        <v/>
      </c>
      <c r="BH6">
        <f>NA()</f>
        <v/>
      </c>
      <c r="BI6">
        <f>NA()</f>
        <v/>
      </c>
      <c r="BJ6">
        <f>NA()</f>
        <v/>
      </c>
      <c r="BK6">
        <f>NA()</f>
        <v/>
      </c>
      <c r="BL6">
        <f>NA()</f>
        <v/>
      </c>
      <c r="BM6">
        <f>NA()</f>
        <v/>
      </c>
      <c r="BN6">
        <f>NA()</f>
        <v/>
      </c>
      <c r="BO6">
        <f>NA()</f>
        <v/>
      </c>
      <c r="BP6">
        <f>NA()</f>
        <v/>
      </c>
      <c r="BQ6">
        <f>NA()</f>
        <v/>
      </c>
      <c r="BR6">
        <f>NA()</f>
        <v/>
      </c>
      <c r="BS6">
        <f>NA()</f>
        <v/>
      </c>
      <c r="BT6">
        <f>NA()</f>
        <v/>
      </c>
      <c r="BU6">
        <f>NA()</f>
        <v/>
      </c>
      <c r="BV6">
        <f>NA()</f>
        <v/>
      </c>
      <c r="BW6">
        <f>NA()</f>
        <v/>
      </c>
    </row>
    <row r="7" spans="1:75">
      <c r="A7" t="s">
        <v>237</v>
      </c>
      <c r="B7" t="s">
        <v>529</v>
      </c>
      <c r="C7" t="s">
        <v>530</v>
      </c>
      <c r="D7" t="s">
        <v>522</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6.3</v>
      </c>
      <c r="BC7" t="n">
        <v>6.6</v>
      </c>
      <c r="BD7" t="n">
        <v>6.6</v>
      </c>
      <c r="BE7" t="n">
        <v>6.8</v>
      </c>
      <c r="BF7" t="n">
        <v>7.1</v>
      </c>
      <c r="BG7">
        <f>NA()</f>
        <v/>
      </c>
      <c r="BH7">
        <f>NA()</f>
        <v/>
      </c>
      <c r="BI7">
        <f>NA()</f>
        <v/>
      </c>
      <c r="BJ7">
        <f>NA()</f>
        <v/>
      </c>
      <c r="BK7">
        <f>NA()</f>
        <v/>
      </c>
      <c r="BL7">
        <f>NA()</f>
        <v/>
      </c>
      <c r="BM7">
        <f>NA()</f>
        <v/>
      </c>
      <c r="BN7">
        <f>NA()</f>
        <v/>
      </c>
      <c r="BO7">
        <f>NA()</f>
        <v/>
      </c>
      <c r="BP7">
        <f>NA()</f>
        <v/>
      </c>
      <c r="BQ7">
        <f>NA()</f>
        <v/>
      </c>
      <c r="BR7">
        <f>NA()</f>
        <v/>
      </c>
      <c r="BS7">
        <f>NA()</f>
        <v/>
      </c>
      <c r="BT7">
        <f>NA()</f>
        <v/>
      </c>
      <c r="BU7">
        <f>NA()</f>
        <v/>
      </c>
      <c r="BV7">
        <f>NA()</f>
        <v/>
      </c>
      <c r="BW7">
        <f>NA()</f>
        <v/>
      </c>
    </row>
    <row r="8" spans="1:75">
      <c r="A8" t="s">
        <v>237</v>
      </c>
      <c r="B8" t="s">
        <v>531</v>
      </c>
      <c r="C8" t="s">
        <v>532</v>
      </c>
      <c r="D8" t="s">
        <v>519</v>
      </c>
      <c r="E8">
        <f>B8</f>
        <v/>
      </c>
      <c r="O8" t="n">
        <v>2.17</v>
      </c>
      <c r="P8" t="n">
        <v>2.21</v>
      </c>
      <c r="Q8" t="n">
        <v>2.19</v>
      </c>
      <c r="R8" t="n">
        <v>2.36</v>
      </c>
      <c r="S8" t="n">
        <v>3.23</v>
      </c>
      <c r="T8" t="n">
        <v>3.45</v>
      </c>
      <c r="U8" t="n">
        <v>3.59</v>
      </c>
      <c r="V8" t="n">
        <v>3.97</v>
      </c>
      <c r="W8" t="n">
        <v>4.29</v>
      </c>
      <c r="X8" t="n">
        <v>5.73</v>
      </c>
      <c r="Y8" t="n">
        <v>9.02</v>
      </c>
      <c r="Z8" t="n">
        <v>10.84</v>
      </c>
      <c r="AA8" t="n">
        <v>10.92</v>
      </c>
      <c r="AB8" t="n">
        <v>10.44</v>
      </c>
      <c r="AC8" t="n">
        <v>10.27</v>
      </c>
      <c r="AD8" t="n">
        <v>9.99</v>
      </c>
      <c r="AE8" t="n">
        <v>8.41</v>
      </c>
      <c r="AF8" t="n">
        <v>7.55</v>
      </c>
      <c r="AG8" t="n">
        <v>7.41</v>
      </c>
      <c r="AH8" t="n">
        <v>8.279999999999999</v>
      </c>
      <c r="AI8" t="n">
        <v>9.32</v>
      </c>
      <c r="AJ8" t="n">
        <v>8.710000000000001</v>
      </c>
      <c r="AK8" t="n">
        <v>8.539999999999999</v>
      </c>
      <c r="AL8" t="n">
        <v>8.24</v>
      </c>
      <c r="AM8" t="n">
        <v>7.96</v>
      </c>
      <c r="AN8" t="n">
        <v>8.359999999999999</v>
      </c>
      <c r="AO8" t="n">
        <v>9.289999999999999</v>
      </c>
      <c r="AP8" t="n">
        <v>9.390000000000001</v>
      </c>
      <c r="AQ8" t="n">
        <v>8.109999999999999</v>
      </c>
      <c r="AR8" t="n">
        <v>8.81</v>
      </c>
      <c r="AS8" t="n">
        <v>10.87</v>
      </c>
      <c r="AT8" t="n">
        <v>11.01</v>
      </c>
      <c r="AU8" t="n">
        <v>10.72</v>
      </c>
      <c r="AV8" t="n">
        <v>12.42</v>
      </c>
      <c r="AW8" t="n">
        <v>15.13</v>
      </c>
      <c r="AX8" t="n">
        <v>18.56</v>
      </c>
      <c r="AY8" t="n">
        <v>22.31</v>
      </c>
      <c r="AZ8" t="n">
        <v>23.7</v>
      </c>
      <c r="BA8" t="n">
        <v>27.23</v>
      </c>
      <c r="BB8" t="n">
        <v>20.32</v>
      </c>
      <c r="BC8" t="n">
        <v>25.19</v>
      </c>
      <c r="BD8" t="n">
        <v>31.64</v>
      </c>
      <c r="BE8" t="n">
        <v>33.04</v>
      </c>
      <c r="BF8" t="n">
        <v>32.71</v>
      </c>
      <c r="BG8">
        <f>NA()</f>
        <v/>
      </c>
      <c r="BH8">
        <f>NA()</f>
        <v/>
      </c>
      <c r="BI8">
        <f>NA()</f>
        <v/>
      </c>
      <c r="BJ8">
        <f>NA()</f>
        <v/>
      </c>
      <c r="BK8">
        <f>NA()</f>
        <v/>
      </c>
      <c r="BL8">
        <f>NA()</f>
        <v/>
      </c>
      <c r="BM8">
        <f>NA()</f>
        <v/>
      </c>
      <c r="BN8">
        <f>NA()</f>
        <v/>
      </c>
      <c r="BO8">
        <f>NA()</f>
        <v/>
      </c>
      <c r="BP8">
        <f>NA()</f>
        <v/>
      </c>
      <c r="BQ8">
        <f>NA()</f>
        <v/>
      </c>
      <c r="BR8">
        <f>NA()</f>
        <v/>
      </c>
      <c r="BS8">
        <f>NA()</f>
        <v/>
      </c>
      <c r="BT8">
        <f>NA()</f>
        <v/>
      </c>
      <c r="BU8">
        <f>NA()</f>
        <v/>
      </c>
      <c r="BV8">
        <f>NA()</f>
        <v/>
      </c>
      <c r="BW8">
        <f>NA()</f>
        <v/>
      </c>
    </row>
    <row r="9" spans="1:75">
      <c r="A9" t="s">
        <v>237</v>
      </c>
      <c r="B9" t="s">
        <v>533</v>
      </c>
      <c r="C9" t="s">
        <v>534</v>
      </c>
      <c r="D9" t="s">
        <v>522</v>
      </c>
      <c r="E9">
        <f>B9</f>
        <v/>
      </c>
      <c r="O9" t="n">
        <v>1.5</v>
      </c>
      <c r="P9" t="n">
        <v>1.6</v>
      </c>
      <c r="Q9" t="n">
        <v>1.6</v>
      </c>
      <c r="R9" t="n">
        <v>1.6</v>
      </c>
      <c r="S9" t="n">
        <v>2</v>
      </c>
      <c r="T9" t="n">
        <v>2</v>
      </c>
      <c r="U9" t="n">
        <v>2.3</v>
      </c>
      <c r="V9" t="n">
        <v>2.9</v>
      </c>
      <c r="W9" t="n">
        <v>3</v>
      </c>
      <c r="X9" t="n">
        <v>4.4</v>
      </c>
      <c r="Y9" t="n">
        <v>9.1</v>
      </c>
      <c r="Z9" t="n">
        <v>10</v>
      </c>
      <c r="AA9" t="n">
        <v>7.5</v>
      </c>
      <c r="AB9" t="n">
        <v>8.199999999999999</v>
      </c>
      <c r="AC9" t="n">
        <v>7.5</v>
      </c>
      <c r="AD9" t="n">
        <v>7.8</v>
      </c>
      <c r="AE9" t="n">
        <v>11.8</v>
      </c>
      <c r="AF9" t="n">
        <v>9.5</v>
      </c>
      <c r="AG9" t="n">
        <v>10.5</v>
      </c>
      <c r="AH9" t="n">
        <v>12</v>
      </c>
      <c r="AI9" t="n">
        <v>12.8</v>
      </c>
      <c r="AJ9" t="n">
        <v>11.5</v>
      </c>
      <c r="AK9" t="n">
        <v>10.5</v>
      </c>
      <c r="AL9" t="n">
        <v>8.300000000000001</v>
      </c>
      <c r="AM9" t="n">
        <v>8.4</v>
      </c>
      <c r="AN9" t="n">
        <v>9.199999999999999</v>
      </c>
      <c r="AO9" t="n">
        <v>7.7</v>
      </c>
      <c r="AP9" t="n">
        <v>5.7</v>
      </c>
      <c r="AQ9" t="n">
        <v>4.4</v>
      </c>
      <c r="AR9" t="n">
        <v>2.6</v>
      </c>
      <c r="AS9" t="n">
        <v>2.5</v>
      </c>
      <c r="AT9" t="n">
        <v>2.7</v>
      </c>
      <c r="AU9" t="n">
        <v>0.9</v>
      </c>
      <c r="AV9" t="n">
        <v>1</v>
      </c>
      <c r="AW9" t="n">
        <v>3</v>
      </c>
      <c r="AX9" t="n">
        <v>4.2</v>
      </c>
      <c r="AY9" t="n">
        <v>4.6</v>
      </c>
      <c r="AZ9" t="n">
        <v>4.9</v>
      </c>
      <c r="BA9" t="n">
        <v>3.8</v>
      </c>
      <c r="BB9" t="n">
        <v>3</v>
      </c>
      <c r="BC9" t="n">
        <v>4.7</v>
      </c>
      <c r="BD9" t="n">
        <v>5.6</v>
      </c>
      <c r="BE9" t="n">
        <v>5.1</v>
      </c>
      <c r="BF9" t="n">
        <v>4.5</v>
      </c>
      <c r="BG9">
        <f>NA()</f>
        <v/>
      </c>
      <c r="BH9">
        <f>NA()</f>
        <v/>
      </c>
      <c r="BI9">
        <f>NA()</f>
        <v/>
      </c>
      <c r="BJ9">
        <f>NA()</f>
        <v/>
      </c>
      <c r="BK9">
        <f>NA()</f>
        <v/>
      </c>
      <c r="BL9">
        <f>NA()</f>
        <v/>
      </c>
      <c r="BM9">
        <f>NA()</f>
        <v/>
      </c>
      <c r="BN9">
        <f>NA()</f>
        <v/>
      </c>
      <c r="BO9">
        <f>NA()</f>
        <v/>
      </c>
      <c r="BP9">
        <f>NA()</f>
        <v/>
      </c>
      <c r="BQ9">
        <f>NA()</f>
        <v/>
      </c>
      <c r="BR9">
        <f>NA()</f>
        <v/>
      </c>
      <c r="BS9">
        <f>NA()</f>
        <v/>
      </c>
      <c r="BT9">
        <f>NA()</f>
        <v/>
      </c>
      <c r="BU9">
        <f>NA()</f>
        <v/>
      </c>
      <c r="BV9">
        <f>NA()</f>
        <v/>
      </c>
      <c r="BW9">
        <f>NA()</f>
        <v/>
      </c>
    </row>
    <row r="10" spans="1:75">
      <c r="A10" t="s">
        <v>237</v>
      </c>
      <c r="B10" t="s">
        <v>535</v>
      </c>
      <c r="C10" t="s">
        <v>536</v>
      </c>
      <c r="D10" t="s">
        <v>519</v>
      </c>
      <c r="E10">
        <f>B10</f>
        <v/>
      </c>
      <c r="O10" t="n">
        <v>2.17</v>
      </c>
      <c r="P10" t="n">
        <v>2.21</v>
      </c>
      <c r="Q10" t="n">
        <v>2.19</v>
      </c>
      <c r="R10" t="n">
        <v>2.36</v>
      </c>
      <c r="S10" t="n">
        <v>3.23</v>
      </c>
      <c r="T10" t="n">
        <v>3.45</v>
      </c>
      <c r="U10" t="n">
        <v>3.59</v>
      </c>
      <c r="V10" t="n">
        <v>3.97</v>
      </c>
      <c r="W10" t="n">
        <v>4.29</v>
      </c>
      <c r="X10" t="n">
        <v>5.73</v>
      </c>
      <c r="Y10" t="n">
        <v>9.02</v>
      </c>
      <c r="Z10" t="n">
        <v>10.84</v>
      </c>
      <c r="AA10" t="n">
        <v>10.92</v>
      </c>
      <c r="AB10" t="n">
        <v>10.44</v>
      </c>
      <c r="AC10" t="n">
        <v>10.27</v>
      </c>
      <c r="AD10" t="n">
        <v>9.99</v>
      </c>
      <c r="AE10" t="n">
        <v>8.41</v>
      </c>
      <c r="AF10" t="n">
        <v>7.55</v>
      </c>
      <c r="AG10" t="n">
        <v>7.41</v>
      </c>
      <c r="AH10" t="n">
        <v>8.279999999999999</v>
      </c>
      <c r="AI10" t="n">
        <v>9.32</v>
      </c>
      <c r="AJ10" t="n">
        <v>8.710000000000001</v>
      </c>
      <c r="AK10" t="n">
        <v>8.539999999999999</v>
      </c>
      <c r="AL10" t="n">
        <v>8.24</v>
      </c>
      <c r="AM10" t="n">
        <v>7.96</v>
      </c>
      <c r="AN10" t="n">
        <v>8.359999999999999</v>
      </c>
      <c r="AO10" t="n">
        <v>9.289999999999999</v>
      </c>
      <c r="AP10" t="n">
        <v>9.390000000000001</v>
      </c>
      <c r="AQ10" t="n">
        <v>8.109999999999999</v>
      </c>
      <c r="AR10" t="n">
        <v>8.81</v>
      </c>
      <c r="AS10" t="n">
        <v>10.87</v>
      </c>
      <c r="AT10" t="n">
        <v>11.01</v>
      </c>
      <c r="AU10" t="n">
        <v>10.72</v>
      </c>
      <c r="AV10" t="n">
        <v>12.42</v>
      </c>
      <c r="AW10" t="n">
        <v>15.13</v>
      </c>
      <c r="AX10" t="n">
        <v>18.56</v>
      </c>
      <c r="AY10" t="n">
        <v>22.31</v>
      </c>
      <c r="AZ10" t="n">
        <v>23.7</v>
      </c>
      <c r="BA10" t="n">
        <v>27.23</v>
      </c>
      <c r="BB10" t="n">
        <v>20.32</v>
      </c>
      <c r="BC10" t="n">
        <v>25.19</v>
      </c>
      <c r="BD10" t="n">
        <v>31.64</v>
      </c>
      <c r="BE10" t="n">
        <v>33.04</v>
      </c>
      <c r="BF10" t="n">
        <v>32.71</v>
      </c>
      <c r="BG10">
        <f>NA()</f>
        <v/>
      </c>
      <c r="BH10">
        <f>NA()</f>
        <v/>
      </c>
      <c r="BI10">
        <f>NA()</f>
        <v/>
      </c>
      <c r="BJ10">
        <f>NA()</f>
        <v/>
      </c>
      <c r="BK10">
        <f>NA()</f>
        <v/>
      </c>
      <c r="BL10">
        <f>NA()</f>
        <v/>
      </c>
      <c r="BM10">
        <f>NA()</f>
        <v/>
      </c>
      <c r="BN10">
        <f>NA()</f>
        <v/>
      </c>
      <c r="BO10">
        <f>NA()</f>
        <v/>
      </c>
      <c r="BP10">
        <f>NA()</f>
        <v/>
      </c>
      <c r="BQ10">
        <f>NA()</f>
        <v/>
      </c>
      <c r="BR10">
        <f>NA()</f>
        <v/>
      </c>
      <c r="BS10">
        <f>NA()</f>
        <v/>
      </c>
      <c r="BT10">
        <f>NA()</f>
        <v/>
      </c>
      <c r="BU10">
        <f>NA()</f>
        <v/>
      </c>
      <c r="BV10">
        <f>NA()</f>
        <v/>
      </c>
      <c r="BW10">
        <f>NA()</f>
        <v/>
      </c>
    </row>
    <row r="11" spans="1:75">
      <c r="A11" t="s">
        <v>237</v>
      </c>
      <c r="B11" t="s">
        <v>537</v>
      </c>
      <c r="C11" t="s">
        <v>538</v>
      </c>
      <c r="D11" t="s">
        <v>522</v>
      </c>
      <c r="E11">
        <f>B11</f>
        <v/>
      </c>
      <c r="O11" t="n">
        <v>1.5</v>
      </c>
      <c r="P11" t="n">
        <v>1.6</v>
      </c>
      <c r="Q11" t="n">
        <v>1.6</v>
      </c>
      <c r="R11" t="n">
        <v>1.6</v>
      </c>
      <c r="S11" t="n">
        <v>2</v>
      </c>
      <c r="T11" t="n">
        <v>2</v>
      </c>
      <c r="U11" t="n">
        <v>2.3</v>
      </c>
      <c r="V11" t="n">
        <v>2.9</v>
      </c>
      <c r="W11" t="n">
        <v>3</v>
      </c>
      <c r="X11" t="n">
        <v>4.4</v>
      </c>
      <c r="Y11" t="n">
        <v>9.1</v>
      </c>
      <c r="Z11" t="n">
        <v>10</v>
      </c>
      <c r="AA11" t="n">
        <v>7.5</v>
      </c>
      <c r="AB11" t="n">
        <v>8.199999999999999</v>
      </c>
      <c r="AC11" t="n">
        <v>7.5</v>
      </c>
      <c r="AD11" t="n">
        <v>7.8</v>
      </c>
      <c r="AE11" t="n">
        <v>11.8</v>
      </c>
      <c r="AF11" t="n">
        <v>9.5</v>
      </c>
      <c r="AG11" t="n">
        <v>10.5</v>
      </c>
      <c r="AH11" t="n">
        <v>12</v>
      </c>
      <c r="AI11" t="n">
        <v>12.8</v>
      </c>
      <c r="AJ11" t="n">
        <v>11.5</v>
      </c>
      <c r="AK11" t="n">
        <v>10.5</v>
      </c>
      <c r="AL11" t="n">
        <v>8.300000000000001</v>
      </c>
      <c r="AM11" t="n">
        <v>8.4</v>
      </c>
      <c r="AN11" t="n">
        <v>9.199999999999999</v>
      </c>
      <c r="AO11" t="n">
        <v>7.7</v>
      </c>
      <c r="AP11" t="n">
        <v>5.7</v>
      </c>
      <c r="AQ11" t="n">
        <v>4.4</v>
      </c>
      <c r="AR11" t="n">
        <v>2.6</v>
      </c>
      <c r="AS11" t="n">
        <v>2.5</v>
      </c>
      <c r="AT11" t="n">
        <v>2.7</v>
      </c>
      <c r="AU11" t="n">
        <v>0.9</v>
      </c>
      <c r="AV11" t="n">
        <v>1</v>
      </c>
      <c r="AW11" t="n">
        <v>3</v>
      </c>
      <c r="AX11" t="n">
        <v>4.2</v>
      </c>
      <c r="AY11" t="n">
        <v>4.6</v>
      </c>
      <c r="AZ11" t="n">
        <v>4.9</v>
      </c>
      <c r="BA11" t="n">
        <v>3.8</v>
      </c>
      <c r="BB11" t="n">
        <v>3</v>
      </c>
      <c r="BC11" t="n">
        <v>4.7</v>
      </c>
      <c r="BD11" t="n">
        <v>5.6</v>
      </c>
      <c r="BE11" t="n">
        <v>5.1</v>
      </c>
      <c r="BF11" t="n">
        <v>4.5</v>
      </c>
      <c r="BG11">
        <f>NA()</f>
        <v/>
      </c>
      <c r="BH11">
        <f>NA()</f>
        <v/>
      </c>
      <c r="BI11">
        <f>NA()</f>
        <v/>
      </c>
      <c r="BJ11">
        <f>NA()</f>
        <v/>
      </c>
      <c r="BK11">
        <f>NA()</f>
        <v/>
      </c>
      <c r="BL11">
        <f>NA()</f>
        <v/>
      </c>
      <c r="BM11">
        <f>NA()</f>
        <v/>
      </c>
      <c r="BN11">
        <f>NA()</f>
        <v/>
      </c>
      <c r="BO11">
        <f>NA()</f>
        <v/>
      </c>
      <c r="BP11">
        <f>NA()</f>
        <v/>
      </c>
      <c r="BQ11">
        <f>NA()</f>
        <v/>
      </c>
      <c r="BR11">
        <f>NA()</f>
        <v/>
      </c>
      <c r="BS11">
        <f>NA()</f>
        <v/>
      </c>
      <c r="BT11">
        <f>NA()</f>
        <v/>
      </c>
      <c r="BU11">
        <f>NA()</f>
        <v/>
      </c>
      <c r="BV11">
        <f>NA()</f>
        <v/>
      </c>
      <c r="BW11">
        <f>NA()</f>
        <v/>
      </c>
    </row>
    <row r="12" spans="1:75">
      <c r="A12" t="s">
        <v>237</v>
      </c>
      <c r="B12" t="s">
        <v>539</v>
      </c>
      <c r="C12" t="s">
        <v>540</v>
      </c>
      <c r="D12" t="s">
        <v>519</v>
      </c>
      <c r="E12">
        <f>B12</f>
        <v/>
      </c>
      <c r="O12" t="n">
        <v>2.17</v>
      </c>
      <c r="P12" t="n">
        <v>2.21</v>
      </c>
      <c r="Q12" t="n">
        <v>2.19</v>
      </c>
      <c r="R12" t="n">
        <v>2.36</v>
      </c>
      <c r="S12" t="n">
        <v>3.23</v>
      </c>
      <c r="T12" t="n">
        <v>3.45</v>
      </c>
      <c r="U12" t="n">
        <v>3.59</v>
      </c>
      <c r="V12" t="n">
        <v>3.97</v>
      </c>
      <c r="W12" t="n">
        <v>4.29</v>
      </c>
      <c r="X12" t="n">
        <v>5.73</v>
      </c>
      <c r="Y12" t="n">
        <v>9.02</v>
      </c>
      <c r="Z12" t="n">
        <v>10.84</v>
      </c>
      <c r="AA12" t="n">
        <v>10.92</v>
      </c>
      <c r="AB12" t="n">
        <v>10.44</v>
      </c>
      <c r="AC12" t="n">
        <v>10.27</v>
      </c>
      <c r="AD12" t="n">
        <v>9.99</v>
      </c>
      <c r="AE12" t="n">
        <v>8.41</v>
      </c>
      <c r="AF12" t="n">
        <v>7.55</v>
      </c>
      <c r="AG12" t="n">
        <v>7.41</v>
      </c>
      <c r="AH12" t="n">
        <v>8.279999999999999</v>
      </c>
      <c r="AI12" t="n">
        <v>9.32</v>
      </c>
      <c r="AJ12" t="n">
        <v>8.710000000000001</v>
      </c>
      <c r="AK12" t="n">
        <v>8.539999999999999</v>
      </c>
      <c r="AL12" t="n">
        <v>8.24</v>
      </c>
      <c r="AM12" t="n">
        <v>7.96</v>
      </c>
      <c r="AN12" t="n">
        <v>8.359999999999999</v>
      </c>
      <c r="AO12" t="n">
        <v>9.289999999999999</v>
      </c>
      <c r="AP12" t="n">
        <v>9.390000000000001</v>
      </c>
      <c r="AQ12" t="n">
        <v>8.109999999999999</v>
      </c>
      <c r="AR12" t="n">
        <v>8.81</v>
      </c>
      <c r="AS12" t="n">
        <v>10.87</v>
      </c>
      <c r="AT12" t="n">
        <v>11.01</v>
      </c>
      <c r="AU12" t="n">
        <v>10.72</v>
      </c>
      <c r="AV12" t="n">
        <v>12.42</v>
      </c>
      <c r="AW12" t="n">
        <v>15.13</v>
      </c>
      <c r="AX12" t="n">
        <v>18.56</v>
      </c>
      <c r="AY12" t="n">
        <v>22.31</v>
      </c>
      <c r="AZ12" t="n">
        <v>23.7</v>
      </c>
      <c r="BA12" t="n">
        <v>27.23</v>
      </c>
      <c r="BB12" t="n">
        <v>20.32</v>
      </c>
      <c r="BC12" t="n">
        <v>25.19</v>
      </c>
      <c r="BD12" t="n">
        <v>31.64</v>
      </c>
      <c r="BE12" t="n">
        <v>33.04</v>
      </c>
      <c r="BF12" t="n">
        <v>32.71</v>
      </c>
      <c r="BG12">
        <f>NA()</f>
        <v/>
      </c>
      <c r="BH12">
        <f>NA()</f>
        <v/>
      </c>
      <c r="BI12">
        <f>NA()</f>
        <v/>
      </c>
      <c r="BJ12">
        <f>NA()</f>
        <v/>
      </c>
      <c r="BK12">
        <f>NA()</f>
        <v/>
      </c>
      <c r="BL12">
        <f>NA()</f>
        <v/>
      </c>
      <c r="BM12">
        <f>NA()</f>
        <v/>
      </c>
      <c r="BN12">
        <f>NA()</f>
        <v/>
      </c>
      <c r="BO12">
        <f>NA()</f>
        <v/>
      </c>
      <c r="BP12">
        <f>NA()</f>
        <v/>
      </c>
      <c r="BQ12">
        <f>NA()</f>
        <v/>
      </c>
      <c r="BR12">
        <f>NA()</f>
        <v/>
      </c>
      <c r="BS12">
        <f>NA()</f>
        <v/>
      </c>
      <c r="BT12">
        <f>NA()</f>
        <v/>
      </c>
      <c r="BU12">
        <f>NA()</f>
        <v/>
      </c>
      <c r="BV12">
        <f>NA()</f>
        <v/>
      </c>
      <c r="BW12">
        <f>NA()</f>
        <v/>
      </c>
    </row>
    <row r="13" spans="1:75">
      <c r="A13" t="s">
        <v>237</v>
      </c>
      <c r="B13" t="s">
        <v>541</v>
      </c>
      <c r="C13" t="s">
        <v>542</v>
      </c>
      <c r="D13" t="s">
        <v>522</v>
      </c>
      <c r="E13">
        <f>B13</f>
        <v/>
      </c>
      <c r="O13" t="n">
        <v>1.5</v>
      </c>
      <c r="P13" t="n">
        <v>1.6</v>
      </c>
      <c r="Q13" t="n">
        <v>1.6</v>
      </c>
      <c r="R13" t="n">
        <v>1.6</v>
      </c>
      <c r="S13" t="n">
        <v>2</v>
      </c>
      <c r="T13" t="n">
        <v>2</v>
      </c>
      <c r="U13" t="n">
        <v>2.3</v>
      </c>
      <c r="V13" t="n">
        <v>2.9</v>
      </c>
      <c r="W13" t="n">
        <v>3</v>
      </c>
      <c r="X13" t="n">
        <v>4.4</v>
      </c>
      <c r="Y13" t="n">
        <v>9.1</v>
      </c>
      <c r="Z13" t="n">
        <v>10</v>
      </c>
      <c r="AA13" t="n">
        <v>7.5</v>
      </c>
      <c r="AB13" t="n">
        <v>8.199999999999999</v>
      </c>
      <c r="AC13" t="n">
        <v>7.5</v>
      </c>
      <c r="AD13" t="n">
        <v>7.8</v>
      </c>
      <c r="AE13" t="n">
        <v>11.8</v>
      </c>
      <c r="AF13" t="n">
        <v>9.5</v>
      </c>
      <c r="AG13" t="n">
        <v>10.5</v>
      </c>
      <c r="AH13" t="n">
        <v>12</v>
      </c>
      <c r="AI13" t="n">
        <v>12.8</v>
      </c>
      <c r="AJ13" t="n">
        <v>11.5</v>
      </c>
      <c r="AK13" t="n">
        <v>10.5</v>
      </c>
      <c r="AL13" t="n">
        <v>8.300000000000001</v>
      </c>
      <c r="AM13" t="n">
        <v>8.4</v>
      </c>
      <c r="AN13" t="n">
        <v>9.199999999999999</v>
      </c>
      <c r="AO13" t="n">
        <v>7.7</v>
      </c>
      <c r="AP13" t="n">
        <v>5.7</v>
      </c>
      <c r="AQ13" t="n">
        <v>4.4</v>
      </c>
      <c r="AR13" t="n">
        <v>2.6</v>
      </c>
      <c r="AS13" t="n">
        <v>2.5</v>
      </c>
      <c r="AT13" t="n">
        <v>2.7</v>
      </c>
      <c r="AU13" t="n">
        <v>0.9</v>
      </c>
      <c r="AV13" t="n">
        <v>1</v>
      </c>
      <c r="AW13" t="n">
        <v>3</v>
      </c>
      <c r="AX13" t="n">
        <v>4.2</v>
      </c>
      <c r="AY13" t="n">
        <v>4.6</v>
      </c>
      <c r="AZ13" t="n">
        <v>4.9</v>
      </c>
      <c r="BA13" t="n">
        <v>3.8</v>
      </c>
      <c r="BB13" t="n">
        <v>3</v>
      </c>
      <c r="BC13" t="n">
        <v>4.7</v>
      </c>
      <c r="BD13" t="n">
        <v>5.6</v>
      </c>
      <c r="BE13" t="n">
        <v>5.1</v>
      </c>
      <c r="BF13" t="n">
        <v>4.5</v>
      </c>
      <c r="BG13">
        <f>NA()</f>
        <v/>
      </c>
      <c r="BH13">
        <f>NA()</f>
        <v/>
      </c>
      <c r="BI13">
        <f>NA()</f>
        <v/>
      </c>
      <c r="BJ13">
        <f>NA()</f>
        <v/>
      </c>
      <c r="BK13">
        <f>NA()</f>
        <v/>
      </c>
      <c r="BL13">
        <f>NA()</f>
        <v/>
      </c>
      <c r="BM13">
        <f>NA()</f>
        <v/>
      </c>
      <c r="BN13">
        <f>NA()</f>
        <v/>
      </c>
      <c r="BO13">
        <f>NA()</f>
        <v/>
      </c>
      <c r="BP13">
        <f>NA()</f>
        <v/>
      </c>
      <c r="BQ13">
        <f>NA()</f>
        <v/>
      </c>
      <c r="BR13">
        <f>NA()</f>
        <v/>
      </c>
      <c r="BS13">
        <f>NA()</f>
        <v/>
      </c>
      <c r="BT13">
        <f>NA()</f>
        <v/>
      </c>
      <c r="BU13">
        <f>NA()</f>
        <v/>
      </c>
      <c r="BV13">
        <f>NA()</f>
        <v/>
      </c>
      <c r="BW13">
        <f>NA()</f>
        <v/>
      </c>
    </row>
    <row r="14" spans="1:75">
      <c r="A14" t="s">
        <v>237</v>
      </c>
      <c r="B14" t="s">
        <v>543</v>
      </c>
      <c r="C14" t="s">
        <v>544</v>
      </c>
      <c r="D14" t="s">
        <v>519</v>
      </c>
      <c r="E14">
        <f>B14</f>
        <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f>NA()</f>
        <v/>
      </c>
      <c r="BH14">
        <f>NA()</f>
        <v/>
      </c>
      <c r="BI14">
        <f>NA()</f>
        <v/>
      </c>
      <c r="BJ14">
        <f>NA()</f>
        <v/>
      </c>
      <c r="BK14">
        <f>NA()</f>
        <v/>
      </c>
      <c r="BL14">
        <f>NA()</f>
        <v/>
      </c>
      <c r="BM14">
        <f>NA()</f>
        <v/>
      </c>
      <c r="BN14">
        <f>NA()</f>
        <v/>
      </c>
      <c r="BO14">
        <f>NA()</f>
        <v/>
      </c>
      <c r="BP14">
        <f>NA()</f>
        <v/>
      </c>
      <c r="BQ14">
        <f>NA()</f>
        <v/>
      </c>
      <c r="BR14">
        <f>NA()</f>
        <v/>
      </c>
      <c r="BS14">
        <f>NA()</f>
        <v/>
      </c>
      <c r="BT14">
        <f>NA()</f>
        <v/>
      </c>
      <c r="BU14">
        <f>NA()</f>
        <v/>
      </c>
      <c r="BV14">
        <f>NA()</f>
        <v/>
      </c>
      <c r="BW14">
        <f>NA()</f>
        <v/>
      </c>
    </row>
    <row r="15" spans="1:75">
      <c r="A15" t="s">
        <v>237</v>
      </c>
      <c r="B15" t="s">
        <v>545</v>
      </c>
      <c r="C15" t="s">
        <v>546</v>
      </c>
      <c r="D15" t="s">
        <v>522</v>
      </c>
      <c r="E15">
        <f>B15</f>
        <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f>NA()</f>
        <v/>
      </c>
      <c r="BH15">
        <f>NA()</f>
        <v/>
      </c>
      <c r="BI15">
        <f>NA()</f>
        <v/>
      </c>
      <c r="BJ15">
        <f>NA()</f>
        <v/>
      </c>
      <c r="BK15">
        <f>NA()</f>
        <v/>
      </c>
      <c r="BL15">
        <f>NA()</f>
        <v/>
      </c>
      <c r="BM15">
        <f>NA()</f>
        <v/>
      </c>
      <c r="BN15">
        <f>NA()</f>
        <v/>
      </c>
      <c r="BO15">
        <f>NA()</f>
        <v/>
      </c>
      <c r="BP15">
        <f>NA()</f>
        <v/>
      </c>
      <c r="BQ15">
        <f>NA()</f>
        <v/>
      </c>
      <c r="BR15">
        <f>NA()</f>
        <v/>
      </c>
      <c r="BS15">
        <f>NA()</f>
        <v/>
      </c>
      <c r="BT15">
        <f>NA()</f>
        <v/>
      </c>
      <c r="BU15">
        <f>NA()</f>
        <v/>
      </c>
      <c r="BV15">
        <f>NA()</f>
        <v/>
      </c>
      <c r="BW15">
        <f>NA()</f>
        <v/>
      </c>
    </row>
    <row r="16" spans="1:75">
      <c r="A16" t="s">
        <v>237</v>
      </c>
      <c r="B16" t="s">
        <v>547</v>
      </c>
      <c r="C16" t="s">
        <v>548</v>
      </c>
      <c r="D16" t="s">
        <v>519</v>
      </c>
      <c r="E16">
        <f>B16</f>
        <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f>NA()</f>
        <v/>
      </c>
      <c r="BH16">
        <f>NA()</f>
        <v/>
      </c>
      <c r="BI16">
        <f>NA()</f>
        <v/>
      </c>
      <c r="BJ16">
        <f>NA()</f>
        <v/>
      </c>
      <c r="BK16">
        <f>NA()</f>
        <v/>
      </c>
      <c r="BL16">
        <f>NA()</f>
        <v/>
      </c>
      <c r="BM16">
        <f>NA()</f>
        <v/>
      </c>
      <c r="BN16">
        <f>NA()</f>
        <v/>
      </c>
      <c r="BO16">
        <f>NA()</f>
        <v/>
      </c>
      <c r="BP16">
        <f>NA()</f>
        <v/>
      </c>
      <c r="BQ16">
        <f>NA()</f>
        <v/>
      </c>
      <c r="BR16">
        <f>NA()</f>
        <v/>
      </c>
      <c r="BS16">
        <f>NA()</f>
        <v/>
      </c>
      <c r="BT16">
        <f>NA()</f>
        <v/>
      </c>
      <c r="BU16">
        <f>NA()</f>
        <v/>
      </c>
      <c r="BV16">
        <f>NA()</f>
        <v/>
      </c>
      <c r="BW16">
        <f>NA()</f>
        <v/>
      </c>
    </row>
    <row r="17" spans="1:75">
      <c r="A17" t="s">
        <v>237</v>
      </c>
      <c r="B17" t="s">
        <v>549</v>
      </c>
      <c r="C17" t="s">
        <v>550</v>
      </c>
      <c r="D17" t="s">
        <v>522</v>
      </c>
      <c r="E17">
        <f>B17</f>
        <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f>NA()</f>
        <v/>
      </c>
      <c r="BH17">
        <f>NA()</f>
        <v/>
      </c>
      <c r="BI17">
        <f>NA()</f>
        <v/>
      </c>
      <c r="BJ17">
        <f>NA()</f>
        <v/>
      </c>
      <c r="BK17">
        <f>NA()</f>
        <v/>
      </c>
      <c r="BL17">
        <f>NA()</f>
        <v/>
      </c>
      <c r="BM17">
        <f>NA()</f>
        <v/>
      </c>
      <c r="BN17">
        <f>NA()</f>
        <v/>
      </c>
      <c r="BO17">
        <f>NA()</f>
        <v/>
      </c>
      <c r="BP17">
        <f>NA()</f>
        <v/>
      </c>
      <c r="BQ17">
        <f>NA()</f>
        <v/>
      </c>
      <c r="BR17">
        <f>NA()</f>
        <v/>
      </c>
      <c r="BS17">
        <f>NA()</f>
        <v/>
      </c>
      <c r="BT17">
        <f>NA()</f>
        <v/>
      </c>
      <c r="BU17">
        <f>NA()</f>
        <v/>
      </c>
      <c r="BV17">
        <f>NA()</f>
        <v/>
      </c>
      <c r="BW17">
        <f>NA()</f>
        <v/>
      </c>
    </row>
    <row r="18" spans="1:75">
      <c r="A18" t="s">
        <v>237</v>
      </c>
      <c r="B18" t="s">
        <v>551</v>
      </c>
      <c r="C18" t="s">
        <v>552</v>
      </c>
      <c r="D18" t="s">
        <v>519</v>
      </c>
      <c r="E18">
        <f>B18</f>
        <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1.49</v>
      </c>
      <c r="AJ18" t="n">
        <v>1.43</v>
      </c>
      <c r="AK18" t="n">
        <v>1.3</v>
      </c>
      <c r="AL18" t="n">
        <v>1.3</v>
      </c>
      <c r="AM18" t="n">
        <v>1.28</v>
      </c>
      <c r="AN18" t="n">
        <v>1.36</v>
      </c>
      <c r="AO18" t="n">
        <v>1.48</v>
      </c>
      <c r="AP18" t="n">
        <v>1.54</v>
      </c>
      <c r="AQ18" t="n">
        <v>1.38</v>
      </c>
      <c r="AR18" t="n">
        <v>1.41</v>
      </c>
      <c r="AS18" t="n">
        <v>1.36</v>
      </c>
      <c r="AT18" t="n">
        <v>1.11</v>
      </c>
      <c r="AU18" t="n">
        <v>1.6</v>
      </c>
      <c r="AV18" t="n">
        <v>2.96</v>
      </c>
      <c r="AW18" t="n">
        <v>1.88</v>
      </c>
      <c r="AX18" t="n">
        <v>1.43</v>
      </c>
      <c r="AY18" t="n">
        <v>1.68</v>
      </c>
      <c r="AZ18" t="n">
        <v>1.85</v>
      </c>
      <c r="BA18" t="n">
        <v>2.19</v>
      </c>
      <c r="BB18" t="n">
        <v>2.24</v>
      </c>
      <c r="BC18" t="n">
        <v>2.22</v>
      </c>
      <c r="BD18" t="n">
        <v>1.66</v>
      </c>
      <c r="BE18" t="n">
        <v>1.89</v>
      </c>
      <c r="BF18" t="n">
        <v>1.96</v>
      </c>
      <c r="BG18">
        <f>NA()</f>
        <v/>
      </c>
      <c r="BH18">
        <f>NA()</f>
        <v/>
      </c>
      <c r="BI18">
        <f>NA()</f>
        <v/>
      </c>
      <c r="BJ18">
        <f>NA()</f>
        <v/>
      </c>
      <c r="BK18">
        <f>NA()</f>
        <v/>
      </c>
      <c r="BL18">
        <f>NA()</f>
        <v/>
      </c>
      <c r="BM18">
        <f>NA()</f>
        <v/>
      </c>
      <c r="BN18">
        <f>NA()</f>
        <v/>
      </c>
      <c r="BO18">
        <f>NA()</f>
        <v/>
      </c>
      <c r="BP18">
        <f>NA()</f>
        <v/>
      </c>
      <c r="BQ18">
        <f>NA()</f>
        <v/>
      </c>
      <c r="BR18">
        <f>NA()</f>
        <v/>
      </c>
      <c r="BS18">
        <f>NA()</f>
        <v/>
      </c>
      <c r="BT18">
        <f>NA()</f>
        <v/>
      </c>
      <c r="BU18">
        <f>NA()</f>
        <v/>
      </c>
      <c r="BV18">
        <f>NA()</f>
        <v/>
      </c>
      <c r="BW18">
        <f>NA()</f>
        <v/>
      </c>
    </row>
    <row r="19" spans="1:75">
      <c r="A19" t="s">
        <v>237</v>
      </c>
      <c r="B19" t="s">
        <v>553</v>
      </c>
      <c r="C19" t="s">
        <v>554</v>
      </c>
      <c r="D19" t="s">
        <v>522</v>
      </c>
      <c r="E19">
        <f>B19</f>
        <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0.2</v>
      </c>
      <c r="AK19" t="n">
        <v>7.2</v>
      </c>
      <c r="AL19" t="n">
        <v>17.9</v>
      </c>
      <c r="AM19" t="n">
        <v>17.8</v>
      </c>
      <c r="AN19" t="n">
        <v>21.5</v>
      </c>
      <c r="AO19" t="n">
        <v>24.8</v>
      </c>
      <c r="AP19" t="n">
        <v>25.9</v>
      </c>
      <c r="AQ19" t="n">
        <v>20.6</v>
      </c>
      <c r="AR19" t="n">
        <v>21.1</v>
      </c>
      <c r="AS19" t="n">
        <v>21.1</v>
      </c>
      <c r="AT19" t="n">
        <v>17.5</v>
      </c>
      <c r="AU19" t="n">
        <v>25.6</v>
      </c>
      <c r="AV19" t="n">
        <v>52.9</v>
      </c>
      <c r="AW19" t="n">
        <v>33.8</v>
      </c>
      <c r="AX19" t="n">
        <v>23.7</v>
      </c>
      <c r="AY19" t="n">
        <v>26.7</v>
      </c>
      <c r="AZ19" t="n">
        <v>31.8</v>
      </c>
      <c r="BA19" t="n">
        <v>39.1</v>
      </c>
      <c r="BB19" t="n">
        <v>37.9</v>
      </c>
      <c r="BC19" t="n">
        <v>34.9</v>
      </c>
      <c r="BD19" t="n">
        <v>24.5</v>
      </c>
      <c r="BE19" t="n">
        <v>29.2</v>
      </c>
      <c r="BF19" t="n">
        <v>27.3</v>
      </c>
      <c r="BG19">
        <f>NA()</f>
        <v/>
      </c>
      <c r="BH19">
        <f>NA()</f>
        <v/>
      </c>
      <c r="BI19">
        <f>NA()</f>
        <v/>
      </c>
      <c r="BJ19">
        <f>NA()</f>
        <v/>
      </c>
      <c r="BK19">
        <f>NA()</f>
        <v/>
      </c>
      <c r="BL19">
        <f>NA()</f>
        <v/>
      </c>
      <c r="BM19">
        <f>NA()</f>
        <v/>
      </c>
      <c r="BN19">
        <f>NA()</f>
        <v/>
      </c>
      <c r="BO19">
        <f>NA()</f>
        <v/>
      </c>
      <c r="BP19">
        <f>NA()</f>
        <v/>
      </c>
      <c r="BQ19">
        <f>NA()</f>
        <v/>
      </c>
      <c r="BR19">
        <f>NA()</f>
        <v/>
      </c>
      <c r="BS19">
        <f>NA()</f>
        <v/>
      </c>
      <c r="BT19">
        <f>NA()</f>
        <v/>
      </c>
      <c r="BU19">
        <f>NA()</f>
        <v/>
      </c>
      <c r="BV19">
        <f>NA()</f>
        <v/>
      </c>
      <c r="BW19">
        <f>NA()</f>
        <v/>
      </c>
    </row>
    <row r="20" spans="1:75">
      <c r="A20" t="s">
        <v>237</v>
      </c>
      <c r="B20" t="s">
        <v>555</v>
      </c>
      <c r="C20" t="s">
        <v>556</v>
      </c>
      <c r="D20" t="s">
        <v>519</v>
      </c>
      <c r="E20">
        <f>B20</f>
        <v/>
      </c>
      <c r="O20" t="n">
        <v>0</v>
      </c>
      <c r="P20" t="n">
        <v>0</v>
      </c>
      <c r="Q20" t="n">
        <v>0</v>
      </c>
      <c r="R20" t="n">
        <v>0</v>
      </c>
      <c r="S20" t="n">
        <v>0</v>
      </c>
      <c r="T20" t="n">
        <v>0</v>
      </c>
      <c r="U20" t="n">
        <v>0</v>
      </c>
      <c r="V20" t="n">
        <v>0</v>
      </c>
      <c r="W20" t="n">
        <v>0</v>
      </c>
      <c r="X20" t="n">
        <v>0</v>
      </c>
      <c r="Y20" t="n">
        <v>0</v>
      </c>
      <c r="Z20" t="n">
        <v>0</v>
      </c>
      <c r="AA20" t="n">
        <v>2.07</v>
      </c>
      <c r="AB20" t="n">
        <v>2.11</v>
      </c>
      <c r="AC20" t="n">
        <v>1.87</v>
      </c>
      <c r="AD20" t="n">
        <v>2.3</v>
      </c>
      <c r="AE20" t="n">
        <v>2.36</v>
      </c>
      <c r="AF20" t="n">
        <v>1.95</v>
      </c>
      <c r="AG20" t="n">
        <v>1.8</v>
      </c>
      <c r="AH20" t="n">
        <v>1.76</v>
      </c>
      <c r="AI20" t="n">
        <v>1.82</v>
      </c>
      <c r="AJ20" t="n">
        <v>1.8</v>
      </c>
      <c r="AK20" t="n">
        <v>1.69</v>
      </c>
      <c r="AL20" t="n">
        <v>1.73</v>
      </c>
      <c r="AM20" t="n">
        <v>2.02</v>
      </c>
      <c r="AN20" t="n">
        <v>1.91</v>
      </c>
      <c r="AO20" t="n">
        <v>1.84</v>
      </c>
      <c r="AP20" t="n">
        <v>1.78</v>
      </c>
      <c r="AQ20" t="n">
        <v>1.78</v>
      </c>
      <c r="AR20" t="n">
        <v>1.73</v>
      </c>
      <c r="AS20" t="n">
        <v>2.4</v>
      </c>
      <c r="AT20" t="n">
        <v>2.15</v>
      </c>
      <c r="AU20" t="n">
        <v>2.96</v>
      </c>
      <c r="AV20" t="n">
        <v>1.54</v>
      </c>
      <c r="AW20" t="n">
        <v>1.78</v>
      </c>
      <c r="AX20" t="n">
        <v>2.1</v>
      </c>
      <c r="AY20" t="n">
        <v>2.06</v>
      </c>
      <c r="AZ20" t="n">
        <v>2.67</v>
      </c>
      <c r="BA20" t="n">
        <v>2.96</v>
      </c>
      <c r="BB20" t="n">
        <v>3</v>
      </c>
      <c r="BC20" t="n">
        <v>3.42</v>
      </c>
      <c r="BD20" t="n">
        <v>3.78</v>
      </c>
      <c r="BE20" t="n">
        <v>3.59</v>
      </c>
      <c r="BF20" t="n">
        <v>3.8</v>
      </c>
      <c r="BG20">
        <f>NA()</f>
        <v/>
      </c>
      <c r="BH20">
        <f>NA()</f>
        <v/>
      </c>
      <c r="BI20">
        <f>NA()</f>
        <v/>
      </c>
      <c r="BJ20">
        <f>NA()</f>
        <v/>
      </c>
      <c r="BK20">
        <f>NA()</f>
        <v/>
      </c>
      <c r="BL20">
        <f>NA()</f>
        <v/>
      </c>
      <c r="BM20">
        <f>NA()</f>
        <v/>
      </c>
      <c r="BN20">
        <f>NA()</f>
        <v/>
      </c>
      <c r="BO20">
        <f>NA()</f>
        <v/>
      </c>
      <c r="BP20">
        <f>NA()</f>
        <v/>
      </c>
      <c r="BQ20">
        <f>NA()</f>
        <v/>
      </c>
      <c r="BR20">
        <f>NA()</f>
        <v/>
      </c>
      <c r="BS20">
        <f>NA()</f>
        <v/>
      </c>
      <c r="BT20">
        <f>NA()</f>
        <v/>
      </c>
      <c r="BU20">
        <f>NA()</f>
        <v/>
      </c>
      <c r="BV20">
        <f>NA()</f>
        <v/>
      </c>
      <c r="BW20">
        <f>NA()</f>
        <v/>
      </c>
    </row>
    <row r="21" spans="1:75">
      <c r="A21" t="s">
        <v>237</v>
      </c>
      <c r="B21" t="s">
        <v>557</v>
      </c>
      <c r="C21" t="s">
        <v>558</v>
      </c>
      <c r="D21" t="s">
        <v>522</v>
      </c>
      <c r="E21">
        <f>B21</f>
        <v/>
      </c>
      <c r="O21" t="n">
        <v>0</v>
      </c>
      <c r="P21" t="n">
        <v>0</v>
      </c>
      <c r="Q21" t="n">
        <v>0</v>
      </c>
      <c r="R21" t="n">
        <v>0</v>
      </c>
      <c r="S21" t="n">
        <v>0</v>
      </c>
      <c r="T21" t="n">
        <v>0</v>
      </c>
      <c r="U21" t="n">
        <v>0</v>
      </c>
      <c r="V21" t="n">
        <v>0</v>
      </c>
      <c r="W21" t="n">
        <v>0</v>
      </c>
      <c r="X21" t="n">
        <v>0</v>
      </c>
      <c r="Y21" t="n">
        <v>0</v>
      </c>
      <c r="Z21" t="n">
        <v>0</v>
      </c>
      <c r="AA21" t="n">
        <v>2.4</v>
      </c>
      <c r="AB21" t="n">
        <v>2.2</v>
      </c>
      <c r="AC21" t="n">
        <v>1.8</v>
      </c>
      <c r="AD21" t="n">
        <v>2.6</v>
      </c>
      <c r="AE21" t="n">
        <v>0.9</v>
      </c>
      <c r="AF21" t="n">
        <v>3.1</v>
      </c>
      <c r="AG21" t="n">
        <v>2.2</v>
      </c>
      <c r="AH21" t="n">
        <v>1.4</v>
      </c>
      <c r="AI21" t="n">
        <v>1.3</v>
      </c>
      <c r="AJ21" t="n">
        <v>1.7</v>
      </c>
      <c r="AK21" t="n">
        <v>2</v>
      </c>
      <c r="AL21" t="n">
        <v>3.1</v>
      </c>
      <c r="AM21" t="n">
        <v>3.7</v>
      </c>
      <c r="AN21" t="n">
        <v>7.9</v>
      </c>
      <c r="AO21" t="n">
        <v>6.7</v>
      </c>
      <c r="AP21" t="n">
        <v>6.7</v>
      </c>
      <c r="AQ21" t="n">
        <v>6</v>
      </c>
      <c r="AR21" t="n">
        <v>4.7</v>
      </c>
      <c r="AS21" t="n">
        <v>5.1</v>
      </c>
      <c r="AT21" t="n">
        <v>4.4</v>
      </c>
      <c r="AU21" t="n">
        <v>1.9</v>
      </c>
      <c r="AV21" t="n">
        <v>2.1</v>
      </c>
      <c r="AW21" t="n">
        <v>2.2</v>
      </c>
      <c r="AX21" t="n">
        <v>3</v>
      </c>
      <c r="AY21" t="n">
        <v>3.4</v>
      </c>
      <c r="AZ21" t="n">
        <v>4.8</v>
      </c>
      <c r="BA21" t="n">
        <v>6.8</v>
      </c>
      <c r="BB21" t="n">
        <v>6.1</v>
      </c>
      <c r="BC21" t="n">
        <v>4.8</v>
      </c>
      <c r="BD21" t="n">
        <v>4.9</v>
      </c>
      <c r="BE21" t="n">
        <v>4.1</v>
      </c>
      <c r="BF21" t="n">
        <v>5.2</v>
      </c>
      <c r="BG21">
        <f>NA()</f>
        <v/>
      </c>
      <c r="BH21">
        <f>NA()</f>
        <v/>
      </c>
      <c r="BI21">
        <f>NA()</f>
        <v/>
      </c>
      <c r="BJ21">
        <f>NA()</f>
        <v/>
      </c>
      <c r="BK21">
        <f>NA()</f>
        <v/>
      </c>
      <c r="BL21">
        <f>NA()</f>
        <v/>
      </c>
      <c r="BM21">
        <f>NA()</f>
        <v/>
      </c>
      <c r="BN21">
        <f>NA()</f>
        <v/>
      </c>
      <c r="BO21">
        <f>NA()</f>
        <v/>
      </c>
      <c r="BP21">
        <f>NA()</f>
        <v/>
      </c>
      <c r="BQ21">
        <f>NA()</f>
        <v/>
      </c>
      <c r="BR21">
        <f>NA()</f>
        <v/>
      </c>
      <c r="BS21">
        <f>NA()</f>
        <v/>
      </c>
      <c r="BT21">
        <f>NA()</f>
        <v/>
      </c>
      <c r="BU21">
        <f>NA()</f>
        <v/>
      </c>
      <c r="BV21">
        <f>NA()</f>
        <v/>
      </c>
      <c r="BW21">
        <f>NA()</f>
        <v/>
      </c>
    </row>
    <row r="22" spans="1:75">
      <c r="A22" t="s">
        <v>237</v>
      </c>
      <c r="B22" t="s">
        <v>559</v>
      </c>
      <c r="C22" t="s">
        <v>560</v>
      </c>
      <c r="D22" t="s">
        <v>519</v>
      </c>
      <c r="E22">
        <f>B22</f>
        <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f>NA()</f>
        <v/>
      </c>
      <c r="BH22">
        <f>NA()</f>
        <v/>
      </c>
      <c r="BI22">
        <f>NA()</f>
        <v/>
      </c>
      <c r="BJ22">
        <f>NA()</f>
        <v/>
      </c>
      <c r="BK22">
        <f>NA()</f>
        <v/>
      </c>
      <c r="BL22">
        <f>NA()</f>
        <v/>
      </c>
      <c r="BM22">
        <f>NA()</f>
        <v/>
      </c>
      <c r="BN22">
        <f>NA()</f>
        <v/>
      </c>
      <c r="BO22">
        <f>NA()</f>
        <v/>
      </c>
      <c r="BP22">
        <f>NA()</f>
        <v/>
      </c>
      <c r="BQ22">
        <f>NA()</f>
        <v/>
      </c>
      <c r="BR22">
        <f>NA()</f>
        <v/>
      </c>
      <c r="BS22">
        <f>NA()</f>
        <v/>
      </c>
      <c r="BT22">
        <f>NA()</f>
        <v/>
      </c>
      <c r="BU22">
        <f>NA()</f>
        <v/>
      </c>
      <c r="BV22">
        <f>NA()</f>
        <v/>
      </c>
      <c r="BW22">
        <f>NA()</f>
        <v/>
      </c>
    </row>
    <row r="23" spans="1:75">
      <c r="A23" t="s">
        <v>237</v>
      </c>
      <c r="B23" t="s">
        <v>561</v>
      </c>
      <c r="C23" t="s">
        <v>562</v>
      </c>
      <c r="D23" t="s">
        <v>522</v>
      </c>
      <c r="E23">
        <f>B23</f>
        <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f>NA()</f>
        <v/>
      </c>
      <c r="BH23">
        <f>NA()</f>
        <v/>
      </c>
      <c r="BI23">
        <f>NA()</f>
        <v/>
      </c>
      <c r="BJ23">
        <f>NA()</f>
        <v/>
      </c>
      <c r="BK23">
        <f>NA()</f>
        <v/>
      </c>
      <c r="BL23">
        <f>NA()</f>
        <v/>
      </c>
      <c r="BM23">
        <f>NA()</f>
        <v/>
      </c>
      <c r="BN23">
        <f>NA()</f>
        <v/>
      </c>
      <c r="BO23">
        <f>NA()</f>
        <v/>
      </c>
      <c r="BP23">
        <f>NA()</f>
        <v/>
      </c>
      <c r="BQ23">
        <f>NA()</f>
        <v/>
      </c>
      <c r="BR23">
        <f>NA()</f>
        <v/>
      </c>
      <c r="BS23">
        <f>NA()</f>
        <v/>
      </c>
      <c r="BT23">
        <f>NA()</f>
        <v/>
      </c>
      <c r="BU23">
        <f>NA()</f>
        <v/>
      </c>
      <c r="BV23">
        <f>NA()</f>
        <v/>
      </c>
      <c r="BW23">
        <f>NA()</f>
        <v/>
      </c>
    </row>
    <row r="24" spans="1:75">
      <c r="A24" t="s">
        <v>237</v>
      </c>
      <c r="B24" t="s">
        <v>563</v>
      </c>
      <c r="C24" t="s">
        <v>564</v>
      </c>
      <c r="D24" t="s">
        <v>519</v>
      </c>
      <c r="E24">
        <f>B24</f>
        <v/>
      </c>
      <c r="O24" t="n">
        <v>0</v>
      </c>
      <c r="P24" t="n">
        <v>0</v>
      </c>
      <c r="Q24" t="n">
        <v>0</v>
      </c>
      <c r="R24" t="n">
        <v>0</v>
      </c>
      <c r="S24" t="n">
        <v>0</v>
      </c>
      <c r="T24" t="n">
        <v>0</v>
      </c>
      <c r="U24" t="n">
        <v>0</v>
      </c>
      <c r="V24" t="n">
        <v>0</v>
      </c>
      <c r="W24" t="n">
        <v>0</v>
      </c>
      <c r="X24" t="n">
        <v>0</v>
      </c>
      <c r="Y24" t="n">
        <v>0</v>
      </c>
      <c r="Z24" t="n">
        <v>0</v>
      </c>
      <c r="AA24" t="n">
        <v>2.07</v>
      </c>
      <c r="AB24" t="n">
        <v>2.11</v>
      </c>
      <c r="AC24" t="n">
        <v>1.87</v>
      </c>
      <c r="AD24" t="n">
        <v>2.3</v>
      </c>
      <c r="AE24" t="n">
        <v>2.36</v>
      </c>
      <c r="AF24" t="n">
        <v>1.95</v>
      </c>
      <c r="AG24" t="n">
        <v>1.8</v>
      </c>
      <c r="AH24" t="n">
        <v>1.76</v>
      </c>
      <c r="AI24" t="n">
        <v>1.82</v>
      </c>
      <c r="AJ24" t="n">
        <v>1.8</v>
      </c>
      <c r="AK24" t="n">
        <v>1.69</v>
      </c>
      <c r="AL24" t="n">
        <v>1.73</v>
      </c>
      <c r="AM24" t="n">
        <v>2.02</v>
      </c>
      <c r="AN24" t="n">
        <v>1.91</v>
      </c>
      <c r="AO24" t="n">
        <v>1.84</v>
      </c>
      <c r="AP24" t="n">
        <v>1.78</v>
      </c>
      <c r="AQ24" t="n">
        <v>1.78</v>
      </c>
      <c r="AR24" t="n">
        <v>1.73</v>
      </c>
      <c r="AS24" t="n">
        <v>2.4</v>
      </c>
      <c r="AT24" t="n">
        <v>2.15</v>
      </c>
      <c r="AU24" t="n">
        <v>2.96</v>
      </c>
      <c r="AV24" t="n">
        <v>1.54</v>
      </c>
      <c r="AW24" t="n">
        <v>1.78</v>
      </c>
      <c r="AX24" t="n">
        <v>2.1</v>
      </c>
      <c r="AY24" t="n">
        <v>2.06</v>
      </c>
      <c r="AZ24" t="n">
        <v>2.67</v>
      </c>
      <c r="BA24" t="n">
        <v>2.96</v>
      </c>
      <c r="BB24" t="n">
        <v>3</v>
      </c>
      <c r="BC24" t="n">
        <v>3.42</v>
      </c>
      <c r="BD24" t="n">
        <v>3.78</v>
      </c>
      <c r="BE24" t="n">
        <v>3.59</v>
      </c>
      <c r="BF24" t="n">
        <v>3.8</v>
      </c>
      <c r="BG24">
        <f>NA()</f>
        <v/>
      </c>
      <c r="BH24">
        <f>NA()</f>
        <v/>
      </c>
      <c r="BI24">
        <f>NA()</f>
        <v/>
      </c>
      <c r="BJ24">
        <f>NA()</f>
        <v/>
      </c>
      <c r="BK24">
        <f>NA()</f>
        <v/>
      </c>
      <c r="BL24">
        <f>NA()</f>
        <v/>
      </c>
      <c r="BM24">
        <f>NA()</f>
        <v/>
      </c>
      <c r="BN24">
        <f>NA()</f>
        <v/>
      </c>
      <c r="BO24">
        <f>NA()</f>
        <v/>
      </c>
      <c r="BP24">
        <f>NA()</f>
        <v/>
      </c>
      <c r="BQ24">
        <f>NA()</f>
        <v/>
      </c>
      <c r="BR24">
        <f>NA()</f>
        <v/>
      </c>
      <c r="BS24">
        <f>NA()</f>
        <v/>
      </c>
      <c r="BT24">
        <f>NA()</f>
        <v/>
      </c>
      <c r="BU24">
        <f>NA()</f>
        <v/>
      </c>
      <c r="BV24">
        <f>NA()</f>
        <v/>
      </c>
      <c r="BW24">
        <f>NA()</f>
        <v/>
      </c>
    </row>
    <row r="25" spans="1:75">
      <c r="A25" t="s">
        <v>237</v>
      </c>
      <c r="B25" t="s">
        <v>565</v>
      </c>
      <c r="C25" t="s">
        <v>566</v>
      </c>
      <c r="D25" t="s">
        <v>522</v>
      </c>
      <c r="E25">
        <f>B25</f>
        <v/>
      </c>
      <c r="O25" t="n">
        <v>0</v>
      </c>
      <c r="P25" t="n">
        <v>0</v>
      </c>
      <c r="Q25" t="n">
        <v>0</v>
      </c>
      <c r="R25" t="n">
        <v>0</v>
      </c>
      <c r="S25" t="n">
        <v>0</v>
      </c>
      <c r="T25" t="n">
        <v>0</v>
      </c>
      <c r="U25" t="n">
        <v>0</v>
      </c>
      <c r="V25" t="n">
        <v>0</v>
      </c>
      <c r="W25" t="n">
        <v>0</v>
      </c>
      <c r="X25" t="n">
        <v>0</v>
      </c>
      <c r="Y25" t="n">
        <v>0</v>
      </c>
      <c r="Z25" t="n">
        <v>0</v>
      </c>
      <c r="AA25" t="n">
        <v>2.4</v>
      </c>
      <c r="AB25" t="n">
        <v>2.2</v>
      </c>
      <c r="AC25" t="n">
        <v>1.8</v>
      </c>
      <c r="AD25" t="n">
        <v>2.6</v>
      </c>
      <c r="AE25" t="n">
        <v>0.9</v>
      </c>
      <c r="AF25" t="n">
        <v>3.1</v>
      </c>
      <c r="AG25" t="n">
        <v>2.2</v>
      </c>
      <c r="AH25" t="n">
        <v>1.4</v>
      </c>
      <c r="AI25" t="n">
        <v>1.3</v>
      </c>
      <c r="AJ25" t="n">
        <v>1.7</v>
      </c>
      <c r="AK25" t="n">
        <v>2</v>
      </c>
      <c r="AL25" t="n">
        <v>3.1</v>
      </c>
      <c r="AM25" t="n">
        <v>3.7</v>
      </c>
      <c r="AN25" t="n">
        <v>7.9</v>
      </c>
      <c r="AO25" t="n">
        <v>6.7</v>
      </c>
      <c r="AP25" t="n">
        <v>6.7</v>
      </c>
      <c r="AQ25" t="n">
        <v>6</v>
      </c>
      <c r="AR25" t="n">
        <v>4.7</v>
      </c>
      <c r="AS25" t="n">
        <v>5.1</v>
      </c>
      <c r="AT25" t="n">
        <v>4.4</v>
      </c>
      <c r="AU25" t="n">
        <v>1.9</v>
      </c>
      <c r="AV25" t="n">
        <v>2.1</v>
      </c>
      <c r="AW25" t="n">
        <v>2.2</v>
      </c>
      <c r="AX25" t="n">
        <v>3</v>
      </c>
      <c r="AY25" t="n">
        <v>3.4</v>
      </c>
      <c r="AZ25" t="n">
        <v>4.8</v>
      </c>
      <c r="BA25" t="n">
        <v>6.8</v>
      </c>
      <c r="BB25" t="n">
        <v>6.1</v>
      </c>
      <c r="BC25" t="n">
        <v>4.8</v>
      </c>
      <c r="BD25" t="n">
        <v>4.9</v>
      </c>
      <c r="BE25" t="n">
        <v>4.1</v>
      </c>
      <c r="BF25" t="n">
        <v>5.2</v>
      </c>
      <c r="BG25">
        <f>NA()</f>
        <v/>
      </c>
      <c r="BH25">
        <f>NA()</f>
        <v/>
      </c>
      <c r="BI25">
        <f>NA()</f>
        <v/>
      </c>
      <c r="BJ25">
        <f>NA()</f>
        <v/>
      </c>
      <c r="BK25">
        <f>NA()</f>
        <v/>
      </c>
      <c r="BL25">
        <f>NA()</f>
        <v/>
      </c>
      <c r="BM25">
        <f>NA()</f>
        <v/>
      </c>
      <c r="BN25">
        <f>NA()</f>
        <v/>
      </c>
      <c r="BO25">
        <f>NA()</f>
        <v/>
      </c>
      <c r="BP25">
        <f>NA()</f>
        <v/>
      </c>
      <c r="BQ25">
        <f>NA()</f>
        <v/>
      </c>
      <c r="BR25">
        <f>NA()</f>
        <v/>
      </c>
      <c r="BS25">
        <f>NA()</f>
        <v/>
      </c>
      <c r="BT25">
        <f>NA()</f>
        <v/>
      </c>
      <c r="BU25">
        <f>NA()</f>
        <v/>
      </c>
      <c r="BV25">
        <f>NA()</f>
        <v/>
      </c>
      <c r="BW25">
        <f>NA()</f>
        <v/>
      </c>
    </row>
    <row r="26" spans="1:75">
      <c r="A26" t="s">
        <v>237</v>
      </c>
      <c r="B26" t="s">
        <v>567</v>
      </c>
      <c r="C26" t="s">
        <v>568</v>
      </c>
      <c r="D26" t="s">
        <v>569</v>
      </c>
      <c r="E26">
        <f>B26</f>
        <v/>
      </c>
      <c r="O26" t="n">
        <v>0</v>
      </c>
      <c r="P26" t="n">
        <v>0</v>
      </c>
      <c r="Q26" t="n">
        <v>0</v>
      </c>
      <c r="R26" t="n">
        <v>0</v>
      </c>
      <c r="S26" t="n">
        <v>0</v>
      </c>
      <c r="T26" t="n">
        <v>0</v>
      </c>
      <c r="U26" t="n">
        <v>0</v>
      </c>
      <c r="V26" t="n">
        <v>0</v>
      </c>
      <c r="W26" t="n">
        <v>0</v>
      </c>
      <c r="X26" t="n">
        <v>0</v>
      </c>
      <c r="Y26" t="n">
        <v>0</v>
      </c>
      <c r="Z26" t="n">
        <v>0</v>
      </c>
      <c r="AA26" t="n">
        <v>1149</v>
      </c>
      <c r="AB26" t="n">
        <v>1040</v>
      </c>
      <c r="AC26" t="n">
        <v>941</v>
      </c>
      <c r="AD26" t="n">
        <v>1124</v>
      </c>
      <c r="AE26" t="n">
        <v>395</v>
      </c>
      <c r="AF26" t="n">
        <v>1573</v>
      </c>
      <c r="AG26" t="n">
        <v>1242</v>
      </c>
      <c r="AH26" t="n">
        <v>795</v>
      </c>
      <c r="AI26" t="n">
        <v>695</v>
      </c>
      <c r="AJ26" t="n">
        <v>919</v>
      </c>
      <c r="AK26" t="n">
        <v>1167</v>
      </c>
      <c r="AL26" t="n">
        <v>1813</v>
      </c>
      <c r="AM26" t="n">
        <v>1849</v>
      </c>
      <c r="AN26" t="n">
        <v>4119</v>
      </c>
      <c r="AO26" t="n">
        <v>3640</v>
      </c>
      <c r="AP26" t="n">
        <v>3735</v>
      </c>
      <c r="AQ26" t="n">
        <v>3364</v>
      </c>
      <c r="AR26" t="n">
        <v>2692</v>
      </c>
      <c r="AS26" t="n">
        <v>2139</v>
      </c>
      <c r="AT26" t="n">
        <v>2044</v>
      </c>
      <c r="AU26" t="n">
        <v>655</v>
      </c>
      <c r="AV26" t="n">
        <v>1374</v>
      </c>
      <c r="AW26" t="n">
        <v>1253</v>
      </c>
      <c r="AX26" t="n">
        <v>1411</v>
      </c>
      <c r="AY26" t="n">
        <v>1637</v>
      </c>
      <c r="AZ26" t="n">
        <v>1795</v>
      </c>
      <c r="BA26" t="n">
        <v>2311</v>
      </c>
      <c r="BB26" t="n">
        <v>2033</v>
      </c>
      <c r="BC26" t="n">
        <v>1415</v>
      </c>
      <c r="BD26" t="n">
        <v>1305</v>
      </c>
      <c r="BE26" t="n">
        <v>1140</v>
      </c>
      <c r="BF26" t="n">
        <v>1358</v>
      </c>
      <c r="BG26">
        <f>NA()</f>
        <v/>
      </c>
      <c r="BH26">
        <f>NA()</f>
        <v/>
      </c>
      <c r="BI26">
        <f>NA()</f>
        <v/>
      </c>
      <c r="BJ26">
        <f>NA()</f>
        <v/>
      </c>
      <c r="BK26">
        <f>NA()</f>
        <v/>
      </c>
      <c r="BL26">
        <f>NA()</f>
        <v/>
      </c>
      <c r="BM26">
        <f>NA()</f>
        <v/>
      </c>
      <c r="BN26">
        <f>NA()</f>
        <v/>
      </c>
      <c r="BO26">
        <f>NA()</f>
        <v/>
      </c>
      <c r="BP26">
        <f>NA()</f>
        <v/>
      </c>
      <c r="BQ26">
        <f>NA()</f>
        <v/>
      </c>
      <c r="BR26">
        <f>NA()</f>
        <v/>
      </c>
      <c r="BS26">
        <f>NA()</f>
        <v/>
      </c>
      <c r="BT26">
        <f>NA()</f>
        <v/>
      </c>
      <c r="BU26">
        <f>NA()</f>
        <v/>
      </c>
      <c r="BV26">
        <f>NA()</f>
        <v/>
      </c>
      <c r="BW26">
        <f>NA()</f>
        <v/>
      </c>
    </row>
    <row r="27" spans="1:75">
      <c r="A27" t="s">
        <v>237</v>
      </c>
      <c r="B27" t="s">
        <v>570</v>
      </c>
      <c r="C27" t="s">
        <v>571</v>
      </c>
      <c r="D27" t="s">
        <v>519</v>
      </c>
      <c r="E27">
        <f>B27</f>
        <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f>NA()</f>
        <v/>
      </c>
      <c r="BH27">
        <f>NA()</f>
        <v/>
      </c>
      <c r="BI27">
        <f>NA()</f>
        <v/>
      </c>
      <c r="BJ27">
        <f>NA()</f>
        <v/>
      </c>
      <c r="BK27">
        <f>NA()</f>
        <v/>
      </c>
      <c r="BL27">
        <f>NA()</f>
        <v/>
      </c>
      <c r="BM27">
        <f>NA()</f>
        <v/>
      </c>
      <c r="BN27">
        <f>NA()</f>
        <v/>
      </c>
      <c r="BO27">
        <f>NA()</f>
        <v/>
      </c>
      <c r="BP27">
        <f>NA()</f>
        <v/>
      </c>
      <c r="BQ27">
        <f>NA()</f>
        <v/>
      </c>
      <c r="BR27">
        <f>NA()</f>
        <v/>
      </c>
      <c r="BS27">
        <f>NA()</f>
        <v/>
      </c>
      <c r="BT27">
        <f>NA()</f>
        <v/>
      </c>
      <c r="BU27">
        <f>NA()</f>
        <v/>
      </c>
      <c r="BV27">
        <f>NA()</f>
        <v/>
      </c>
      <c r="BW27">
        <f>NA()</f>
        <v/>
      </c>
    </row>
    <row r="28" spans="1:75">
      <c r="A28" t="s">
        <v>237</v>
      </c>
      <c r="B28" t="s">
        <v>572</v>
      </c>
      <c r="C28" t="s">
        <v>573</v>
      </c>
      <c r="D28" t="s">
        <v>522</v>
      </c>
      <c r="E28">
        <f>B28</f>
        <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f>NA()</f>
        <v/>
      </c>
      <c r="BH28">
        <f>NA()</f>
        <v/>
      </c>
      <c r="BI28">
        <f>NA()</f>
        <v/>
      </c>
      <c r="BJ28">
        <f>NA()</f>
        <v/>
      </c>
      <c r="BK28">
        <f>NA()</f>
        <v/>
      </c>
      <c r="BL28">
        <f>NA()</f>
        <v/>
      </c>
      <c r="BM28">
        <f>NA()</f>
        <v/>
      </c>
      <c r="BN28">
        <f>NA()</f>
        <v/>
      </c>
      <c r="BO28">
        <f>NA()</f>
        <v/>
      </c>
      <c r="BP28">
        <f>NA()</f>
        <v/>
      </c>
      <c r="BQ28">
        <f>NA()</f>
        <v/>
      </c>
      <c r="BR28">
        <f>NA()</f>
        <v/>
      </c>
      <c r="BS28">
        <f>NA()</f>
        <v/>
      </c>
      <c r="BT28">
        <f>NA()</f>
        <v/>
      </c>
      <c r="BU28">
        <f>NA()</f>
        <v/>
      </c>
      <c r="BV28">
        <f>NA()</f>
        <v/>
      </c>
      <c r="BW28">
        <f>NA()</f>
        <v/>
      </c>
    </row>
    <row r="29" spans="1:75">
      <c r="A29" t="s">
        <v>237</v>
      </c>
      <c r="B29" t="s">
        <v>574</v>
      </c>
      <c r="C29" t="s">
        <v>575</v>
      </c>
      <c r="D29" t="s">
        <v>569</v>
      </c>
      <c r="E29">
        <f>B29</f>
        <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f>NA()</f>
        <v/>
      </c>
      <c r="BH29">
        <f>NA()</f>
        <v/>
      </c>
      <c r="BI29">
        <f>NA()</f>
        <v/>
      </c>
      <c r="BJ29">
        <f>NA()</f>
        <v/>
      </c>
      <c r="BK29">
        <f>NA()</f>
        <v/>
      </c>
      <c r="BL29">
        <f>NA()</f>
        <v/>
      </c>
      <c r="BM29">
        <f>NA()</f>
        <v/>
      </c>
      <c r="BN29">
        <f>NA()</f>
        <v/>
      </c>
      <c r="BO29">
        <f>NA()</f>
        <v/>
      </c>
      <c r="BP29">
        <f>NA()</f>
        <v/>
      </c>
      <c r="BQ29">
        <f>NA()</f>
        <v/>
      </c>
      <c r="BR29">
        <f>NA()</f>
        <v/>
      </c>
      <c r="BS29">
        <f>NA()</f>
        <v/>
      </c>
      <c r="BT29">
        <f>NA()</f>
        <v/>
      </c>
      <c r="BU29">
        <f>NA()</f>
        <v/>
      </c>
      <c r="BV29">
        <f>NA()</f>
        <v/>
      </c>
      <c r="BW29">
        <f>NA()</f>
        <v/>
      </c>
    </row>
    <row r="30" spans="1:75">
      <c r="A30" t="s">
        <v>237</v>
      </c>
      <c r="B30" t="s">
        <v>576</v>
      </c>
      <c r="C30" t="s">
        <v>577</v>
      </c>
      <c r="D30" t="s">
        <v>519</v>
      </c>
      <c r="E30">
        <f>B30</f>
        <v/>
      </c>
      <c r="O30" t="n">
        <v>0</v>
      </c>
      <c r="P30" t="n">
        <v>0</v>
      </c>
      <c r="Q30" t="n">
        <v>0</v>
      </c>
      <c r="R30" t="n">
        <v>0</v>
      </c>
      <c r="S30" t="n">
        <v>0</v>
      </c>
      <c r="T30" t="n">
        <v>0</v>
      </c>
      <c r="U30" t="n">
        <v>0</v>
      </c>
      <c r="V30" t="n">
        <v>0</v>
      </c>
      <c r="W30" t="n">
        <v>0</v>
      </c>
      <c r="X30" t="n">
        <v>0</v>
      </c>
      <c r="Y30" t="n">
        <v>0</v>
      </c>
      <c r="Z30" t="n">
        <v>0</v>
      </c>
      <c r="AA30" t="n">
        <v>2.07</v>
      </c>
      <c r="AB30" t="n">
        <v>2.11</v>
      </c>
      <c r="AC30" t="n">
        <v>1.87</v>
      </c>
      <c r="AD30" t="n">
        <v>2.3</v>
      </c>
      <c r="AE30" t="n">
        <v>2.36</v>
      </c>
      <c r="AF30" t="n">
        <v>1.95</v>
      </c>
      <c r="AG30" t="n">
        <v>1.8</v>
      </c>
      <c r="AH30" t="n">
        <v>1.76</v>
      </c>
      <c r="AI30" t="n">
        <v>1.81</v>
      </c>
      <c r="AJ30" t="n">
        <v>1.75</v>
      </c>
      <c r="AK30" t="n">
        <v>1.36</v>
      </c>
      <c r="AL30" t="n">
        <v>1.35</v>
      </c>
      <c r="AM30" t="n">
        <v>1.37</v>
      </c>
      <c r="AN30" t="n">
        <v>1.48</v>
      </c>
      <c r="AO30" t="n">
        <v>1.55</v>
      </c>
      <c r="AP30" t="n">
        <v>1.59</v>
      </c>
      <c r="AQ30" t="n">
        <v>1.46</v>
      </c>
      <c r="AR30" t="n">
        <v>1.46</v>
      </c>
      <c r="AS30" t="n">
        <v>1.49</v>
      </c>
      <c r="AT30" t="n">
        <v>1.23</v>
      </c>
      <c r="AU30" t="n">
        <v>1.65</v>
      </c>
      <c r="AV30" t="n">
        <v>2.86</v>
      </c>
      <c r="AW30" t="n">
        <v>1.87</v>
      </c>
      <c r="AX30" t="n">
        <v>1.48</v>
      </c>
      <c r="AY30" t="n">
        <v>1.72</v>
      </c>
      <c r="AZ30" t="n">
        <v>1.93</v>
      </c>
      <c r="BA30" t="n">
        <v>2.28</v>
      </c>
      <c r="BB30" t="n">
        <v>2.32</v>
      </c>
      <c r="BC30" t="n">
        <v>2.32</v>
      </c>
      <c r="BD30" t="n">
        <v>1.83</v>
      </c>
      <c r="BE30" t="n">
        <v>2.01</v>
      </c>
      <c r="BF30" t="n">
        <v>2.12</v>
      </c>
      <c r="BG30">
        <f>NA()</f>
        <v/>
      </c>
      <c r="BH30">
        <f>NA()</f>
        <v/>
      </c>
      <c r="BI30">
        <f>NA()</f>
        <v/>
      </c>
      <c r="BJ30">
        <f>NA()</f>
        <v/>
      </c>
      <c r="BK30">
        <f>NA()</f>
        <v/>
      </c>
      <c r="BL30">
        <f>NA()</f>
        <v/>
      </c>
      <c r="BM30">
        <f>NA()</f>
        <v/>
      </c>
      <c r="BN30">
        <f>NA()</f>
        <v/>
      </c>
      <c r="BO30">
        <f>NA()</f>
        <v/>
      </c>
      <c r="BP30">
        <f>NA()</f>
        <v/>
      </c>
      <c r="BQ30">
        <f>NA()</f>
        <v/>
      </c>
      <c r="BR30">
        <f>NA()</f>
        <v/>
      </c>
      <c r="BS30">
        <f>NA()</f>
        <v/>
      </c>
      <c r="BT30">
        <f>NA()</f>
        <v/>
      </c>
      <c r="BU30">
        <f>NA()</f>
        <v/>
      </c>
      <c r="BV30">
        <f>NA()</f>
        <v/>
      </c>
      <c r="BW30">
        <f>NA()</f>
        <v/>
      </c>
    </row>
    <row r="31" spans="1:75">
      <c r="A31" t="s">
        <v>237</v>
      </c>
      <c r="B31" t="s">
        <v>578</v>
      </c>
      <c r="C31" t="s">
        <v>77</v>
      </c>
      <c r="D31" t="s">
        <v>522</v>
      </c>
      <c r="E31">
        <f>B31</f>
        <v/>
      </c>
      <c r="O31" t="n">
        <v>0</v>
      </c>
      <c r="P31" t="n">
        <v>0</v>
      </c>
      <c r="Q31" t="n">
        <v>0</v>
      </c>
      <c r="R31" t="n">
        <v>0</v>
      </c>
      <c r="S31" t="n">
        <v>0</v>
      </c>
      <c r="T31" t="n">
        <v>0</v>
      </c>
      <c r="U31" t="n">
        <v>0</v>
      </c>
      <c r="V31" t="n">
        <v>0</v>
      </c>
      <c r="W31" t="n">
        <v>0</v>
      </c>
      <c r="X31" t="n">
        <v>0</v>
      </c>
      <c r="Y31" t="n">
        <v>0</v>
      </c>
      <c r="Z31" t="n">
        <v>0</v>
      </c>
      <c r="AA31" t="n">
        <v>2.4</v>
      </c>
      <c r="AB31" t="n">
        <v>2.2</v>
      </c>
      <c r="AC31" t="n">
        <v>1.8</v>
      </c>
      <c r="AD31" t="n">
        <v>2.6</v>
      </c>
      <c r="AE31" t="n">
        <v>0.9</v>
      </c>
      <c r="AF31" t="n">
        <v>3.1</v>
      </c>
      <c r="AG31" t="n">
        <v>2.2</v>
      </c>
      <c r="AH31" t="n">
        <v>1.4</v>
      </c>
      <c r="AI31" t="n">
        <v>1.3</v>
      </c>
      <c r="AJ31" t="n">
        <v>1.9</v>
      </c>
      <c r="AK31" t="n">
        <v>9.199999999999999</v>
      </c>
      <c r="AL31" t="n">
        <v>21</v>
      </c>
      <c r="AM31" t="n">
        <v>21.6</v>
      </c>
      <c r="AN31" t="n">
        <v>29.4</v>
      </c>
      <c r="AO31" t="n">
        <v>31.5</v>
      </c>
      <c r="AP31" t="n">
        <v>32.6</v>
      </c>
      <c r="AQ31" t="n">
        <v>26.6</v>
      </c>
      <c r="AR31" t="n">
        <v>25.8</v>
      </c>
      <c r="AS31" t="n">
        <v>26.3</v>
      </c>
      <c r="AT31" t="n">
        <v>21.8</v>
      </c>
      <c r="AU31" t="n">
        <v>27.5</v>
      </c>
      <c r="AV31" t="n">
        <v>55</v>
      </c>
      <c r="AW31" t="n">
        <v>36</v>
      </c>
      <c r="AX31" t="n">
        <v>26.6</v>
      </c>
      <c r="AY31" t="n">
        <v>30.1</v>
      </c>
      <c r="AZ31" t="n">
        <v>36.6</v>
      </c>
      <c r="BA31" t="n">
        <v>45.9</v>
      </c>
      <c r="BB31" t="n">
        <v>44</v>
      </c>
      <c r="BC31" t="n">
        <v>39.7</v>
      </c>
      <c r="BD31" t="n">
        <v>29.4</v>
      </c>
      <c r="BE31" t="n">
        <v>33.3</v>
      </c>
      <c r="BF31" t="n">
        <v>32.4</v>
      </c>
      <c r="BG31">
        <f>NA()</f>
        <v/>
      </c>
      <c r="BH31">
        <f>NA()</f>
        <v/>
      </c>
      <c r="BI31">
        <f>NA()</f>
        <v/>
      </c>
      <c r="BJ31">
        <f>NA()</f>
        <v/>
      </c>
      <c r="BK31">
        <f>NA()</f>
        <v/>
      </c>
      <c r="BL31">
        <f>NA()</f>
        <v/>
      </c>
      <c r="BM31">
        <f>NA()</f>
        <v/>
      </c>
      <c r="BN31">
        <f>NA()</f>
        <v/>
      </c>
      <c r="BO31">
        <f>NA()</f>
        <v/>
      </c>
      <c r="BP31">
        <f>NA()</f>
        <v/>
      </c>
      <c r="BQ31">
        <f>NA()</f>
        <v/>
      </c>
      <c r="BR31">
        <f>NA()</f>
        <v/>
      </c>
      <c r="BS31">
        <f>NA()</f>
        <v/>
      </c>
      <c r="BT31">
        <f>NA()</f>
        <v/>
      </c>
      <c r="BU31">
        <f>NA()</f>
        <v/>
      </c>
      <c r="BV31">
        <f>NA()</f>
        <v/>
      </c>
      <c r="BW31">
        <f>NA()</f>
        <v/>
      </c>
    </row>
    <row r="32" spans="1:75">
      <c r="A32" t="s">
        <v>237</v>
      </c>
      <c r="B32" t="s">
        <v>579</v>
      </c>
      <c r="C32" t="s">
        <v>580</v>
      </c>
      <c r="D32" t="s">
        <v>519</v>
      </c>
      <c r="E32">
        <f>B32</f>
        <v/>
      </c>
      <c r="O32" t="n">
        <v>0</v>
      </c>
      <c r="P32" t="n">
        <v>0</v>
      </c>
      <c r="Q32" t="n">
        <v>0</v>
      </c>
      <c r="R32" t="n">
        <v>0</v>
      </c>
      <c r="S32" t="n">
        <v>0</v>
      </c>
      <c r="T32" t="n">
        <v>0</v>
      </c>
      <c r="U32" t="n">
        <v>0</v>
      </c>
      <c r="V32" t="n">
        <v>0</v>
      </c>
      <c r="W32" t="n">
        <v>0</v>
      </c>
      <c r="X32" t="n">
        <v>0</v>
      </c>
      <c r="Y32" t="n">
        <v>0</v>
      </c>
      <c r="Z32" t="n">
        <v>0</v>
      </c>
      <c r="AA32" t="n">
        <v>2.07</v>
      </c>
      <c r="AB32" t="n">
        <v>2.11</v>
      </c>
      <c r="AC32" t="n">
        <v>1.87</v>
      </c>
      <c r="AD32" t="n">
        <v>2.3</v>
      </c>
      <c r="AE32" t="n">
        <v>2.36</v>
      </c>
      <c r="AF32" t="n">
        <v>1.95</v>
      </c>
      <c r="AG32" t="n">
        <v>1.8</v>
      </c>
      <c r="AH32" t="n">
        <v>1.76</v>
      </c>
      <c r="AI32" t="n">
        <v>1.82</v>
      </c>
      <c r="AJ32" t="n">
        <v>1.8</v>
      </c>
      <c r="AK32" t="n">
        <v>1.69</v>
      </c>
      <c r="AL32" t="n">
        <v>1.73</v>
      </c>
      <c r="AM32" t="n">
        <v>2.02</v>
      </c>
      <c r="AN32" t="n">
        <v>1.91</v>
      </c>
      <c r="AO32" t="n">
        <v>1.84</v>
      </c>
      <c r="AP32" t="n">
        <v>1.78</v>
      </c>
      <c r="AQ32" t="n">
        <v>1.78</v>
      </c>
      <c r="AR32" t="n">
        <v>1.73</v>
      </c>
      <c r="AS32" t="n">
        <v>2.4</v>
      </c>
      <c r="AT32" t="n">
        <v>2.15</v>
      </c>
      <c r="AU32" t="n">
        <v>2.96</v>
      </c>
      <c r="AV32" t="n">
        <v>1.54</v>
      </c>
      <c r="AW32" t="n">
        <v>1.78</v>
      </c>
      <c r="AX32" t="n">
        <v>2.1</v>
      </c>
      <c r="AY32" t="n">
        <v>2.06</v>
      </c>
      <c r="AZ32" t="n">
        <v>2.67</v>
      </c>
      <c r="BA32" t="n">
        <v>2.96</v>
      </c>
      <c r="BB32" t="n">
        <v>3</v>
      </c>
      <c r="BC32" t="n">
        <v>3.42</v>
      </c>
      <c r="BD32" t="n">
        <v>3.78</v>
      </c>
      <c r="BE32" t="n">
        <v>3.59</v>
      </c>
      <c r="BF32" t="n">
        <v>3.8</v>
      </c>
      <c r="BG32">
        <f>NA()</f>
        <v/>
      </c>
      <c r="BH32">
        <f>NA()</f>
        <v/>
      </c>
      <c r="BI32">
        <f>NA()</f>
        <v/>
      </c>
      <c r="BJ32">
        <f>NA()</f>
        <v/>
      </c>
      <c r="BK32">
        <f>NA()</f>
        <v/>
      </c>
      <c r="BL32">
        <f>NA()</f>
        <v/>
      </c>
      <c r="BM32">
        <f>NA()</f>
        <v/>
      </c>
      <c r="BN32">
        <f>NA()</f>
        <v/>
      </c>
      <c r="BO32">
        <f>NA()</f>
        <v/>
      </c>
      <c r="BP32">
        <f>NA()</f>
        <v/>
      </c>
      <c r="BQ32">
        <f>NA()</f>
        <v/>
      </c>
      <c r="BR32">
        <f>NA()</f>
        <v/>
      </c>
      <c r="BS32">
        <f>NA()</f>
        <v/>
      </c>
      <c r="BT32">
        <f>NA()</f>
        <v/>
      </c>
      <c r="BU32">
        <f>NA()</f>
        <v/>
      </c>
      <c r="BV32">
        <f>NA()</f>
        <v/>
      </c>
      <c r="BW32">
        <f>NA()</f>
        <v/>
      </c>
    </row>
    <row r="33" spans="1:75">
      <c r="A33" t="s">
        <v>237</v>
      </c>
      <c r="B33" t="s">
        <v>581</v>
      </c>
      <c r="C33" t="s">
        <v>582</v>
      </c>
      <c r="D33" t="s">
        <v>522</v>
      </c>
      <c r="E33">
        <f>B33</f>
        <v/>
      </c>
      <c r="O33" t="n">
        <v>0</v>
      </c>
      <c r="P33" t="n">
        <v>0</v>
      </c>
      <c r="Q33" t="n">
        <v>0</v>
      </c>
      <c r="R33" t="n">
        <v>0</v>
      </c>
      <c r="S33" t="n">
        <v>0</v>
      </c>
      <c r="T33" t="n">
        <v>0</v>
      </c>
      <c r="U33" t="n">
        <v>0</v>
      </c>
      <c r="V33" t="n">
        <v>0</v>
      </c>
      <c r="W33" t="n">
        <v>0</v>
      </c>
      <c r="X33" t="n">
        <v>0</v>
      </c>
      <c r="Y33" t="n">
        <v>0</v>
      </c>
      <c r="Z33" t="n">
        <v>0</v>
      </c>
      <c r="AA33" t="n">
        <v>2.4</v>
      </c>
      <c r="AB33" t="n">
        <v>2.2</v>
      </c>
      <c r="AC33" t="n">
        <v>1.8</v>
      </c>
      <c r="AD33" t="n">
        <v>2.6</v>
      </c>
      <c r="AE33" t="n">
        <v>0.9</v>
      </c>
      <c r="AF33" t="n">
        <v>3.1</v>
      </c>
      <c r="AG33" t="n">
        <v>2.2</v>
      </c>
      <c r="AH33" t="n">
        <v>1.4</v>
      </c>
      <c r="AI33" t="n">
        <v>1.3</v>
      </c>
      <c r="AJ33" t="n">
        <v>1.7</v>
      </c>
      <c r="AK33" t="n">
        <v>2</v>
      </c>
      <c r="AL33" t="n">
        <v>3.1</v>
      </c>
      <c r="AM33" t="n">
        <v>3.7</v>
      </c>
      <c r="AN33" t="n">
        <v>7.9</v>
      </c>
      <c r="AO33" t="n">
        <v>6.7</v>
      </c>
      <c r="AP33" t="n">
        <v>6.7</v>
      </c>
      <c r="AQ33" t="n">
        <v>6</v>
      </c>
      <c r="AR33" t="n">
        <v>4.7</v>
      </c>
      <c r="AS33" t="n">
        <v>5.1</v>
      </c>
      <c r="AT33" t="n">
        <v>4.4</v>
      </c>
      <c r="AU33" t="n">
        <v>1.9</v>
      </c>
      <c r="AV33" t="n">
        <v>2.1</v>
      </c>
      <c r="AW33" t="n">
        <v>2.2</v>
      </c>
      <c r="AX33" t="n">
        <v>3</v>
      </c>
      <c r="AY33" t="n">
        <v>3.4</v>
      </c>
      <c r="AZ33" t="n">
        <v>4.8</v>
      </c>
      <c r="BA33" t="n">
        <v>6.8</v>
      </c>
      <c r="BB33" t="n">
        <v>6.1</v>
      </c>
      <c r="BC33" t="n">
        <v>4.8</v>
      </c>
      <c r="BD33" t="n">
        <v>4.9</v>
      </c>
      <c r="BE33" t="n">
        <v>4.1</v>
      </c>
      <c r="BF33" t="n">
        <v>5.2</v>
      </c>
      <c r="BG33">
        <f>NA()</f>
        <v/>
      </c>
      <c r="BH33">
        <f>NA()</f>
        <v/>
      </c>
      <c r="BI33">
        <f>NA()</f>
        <v/>
      </c>
      <c r="BJ33">
        <f>NA()</f>
        <v/>
      </c>
      <c r="BK33">
        <f>NA()</f>
        <v/>
      </c>
      <c r="BL33">
        <f>NA()</f>
        <v/>
      </c>
      <c r="BM33">
        <f>NA()</f>
        <v/>
      </c>
      <c r="BN33">
        <f>NA()</f>
        <v/>
      </c>
      <c r="BO33">
        <f>NA()</f>
        <v/>
      </c>
      <c r="BP33">
        <f>NA()</f>
        <v/>
      </c>
      <c r="BQ33">
        <f>NA()</f>
        <v/>
      </c>
      <c r="BR33">
        <f>NA()</f>
        <v/>
      </c>
      <c r="BS33">
        <f>NA()</f>
        <v/>
      </c>
      <c r="BT33">
        <f>NA()</f>
        <v/>
      </c>
      <c r="BU33">
        <f>NA()</f>
        <v/>
      </c>
      <c r="BV33">
        <f>NA()</f>
        <v/>
      </c>
      <c r="BW33">
        <f>NA()</f>
        <v/>
      </c>
    </row>
    <row r="34" spans="1:75">
      <c r="A34" t="s">
        <v>237</v>
      </c>
      <c r="B34" t="s">
        <v>583</v>
      </c>
      <c r="C34" t="s">
        <v>584</v>
      </c>
      <c r="D34" t="s">
        <v>519</v>
      </c>
      <c r="E34">
        <f>B34</f>
        <v/>
      </c>
      <c r="O34" t="n">
        <v>0</v>
      </c>
      <c r="P34" t="n">
        <v>0</v>
      </c>
      <c r="Q34" t="n">
        <v>0</v>
      </c>
      <c r="R34" t="n">
        <v>0</v>
      </c>
      <c r="S34" t="n">
        <v>0</v>
      </c>
      <c r="T34" t="n">
        <v>0</v>
      </c>
      <c r="U34" t="n">
        <v>0</v>
      </c>
      <c r="V34" t="n">
        <v>0</v>
      </c>
      <c r="W34" t="n">
        <v>0</v>
      </c>
      <c r="X34" t="n">
        <v>0</v>
      </c>
      <c r="Y34" t="n">
        <v>0</v>
      </c>
      <c r="Z34" t="n">
        <v>0</v>
      </c>
      <c r="AA34" t="n">
        <v>2.07</v>
      </c>
      <c r="AB34" t="n">
        <v>2.11</v>
      </c>
      <c r="AC34" t="n">
        <v>1.87</v>
      </c>
      <c r="AD34" t="n">
        <v>2.3</v>
      </c>
      <c r="AE34" t="n">
        <v>2.36</v>
      </c>
      <c r="AF34" t="n">
        <v>1.95</v>
      </c>
      <c r="AG34" t="n">
        <v>1.8</v>
      </c>
      <c r="AH34" t="n">
        <v>1.76</v>
      </c>
      <c r="AI34" t="n">
        <v>1.81</v>
      </c>
      <c r="AJ34" t="n">
        <v>1.75</v>
      </c>
      <c r="AK34" t="n">
        <v>1.36</v>
      </c>
      <c r="AL34" t="n">
        <v>1.35</v>
      </c>
      <c r="AM34" t="n">
        <v>1.37</v>
      </c>
      <c r="AN34" t="n">
        <v>1.48</v>
      </c>
      <c r="AO34" t="n">
        <v>1.55</v>
      </c>
      <c r="AP34" t="n">
        <v>1.59</v>
      </c>
      <c r="AQ34" t="n">
        <v>1.46</v>
      </c>
      <c r="AR34" t="n">
        <v>1.46</v>
      </c>
      <c r="AS34" t="n">
        <v>1.49</v>
      </c>
      <c r="AT34" t="n">
        <v>1.23</v>
      </c>
      <c r="AU34" t="n">
        <v>1.65</v>
      </c>
      <c r="AV34" t="n">
        <v>2.86</v>
      </c>
      <c r="AW34" t="n">
        <v>1.87</v>
      </c>
      <c r="AX34" t="n">
        <v>1.48</v>
      </c>
      <c r="AY34" t="n">
        <v>1.72</v>
      </c>
      <c r="AZ34" t="n">
        <v>1.93</v>
      </c>
      <c r="BA34" t="n">
        <v>2.28</v>
      </c>
      <c r="BB34" t="n">
        <v>2.32</v>
      </c>
      <c r="BC34" t="n">
        <v>2.32</v>
      </c>
      <c r="BD34" t="n">
        <v>1.83</v>
      </c>
      <c r="BE34" t="n">
        <v>2.01</v>
      </c>
      <c r="BF34" t="n">
        <v>2.12</v>
      </c>
      <c r="BG34">
        <f>NA()</f>
        <v/>
      </c>
      <c r="BH34">
        <f>NA()</f>
        <v/>
      </c>
      <c r="BI34">
        <f>NA()</f>
        <v/>
      </c>
      <c r="BJ34">
        <f>NA()</f>
        <v/>
      </c>
      <c r="BK34">
        <f>NA()</f>
        <v/>
      </c>
      <c r="BL34">
        <f>NA()</f>
        <v/>
      </c>
      <c r="BM34">
        <f>NA()</f>
        <v/>
      </c>
      <c r="BN34">
        <f>NA()</f>
        <v/>
      </c>
      <c r="BO34">
        <f>NA()</f>
        <v/>
      </c>
      <c r="BP34">
        <f>NA()</f>
        <v/>
      </c>
      <c r="BQ34">
        <f>NA()</f>
        <v/>
      </c>
      <c r="BR34">
        <f>NA()</f>
        <v/>
      </c>
      <c r="BS34">
        <f>NA()</f>
        <v/>
      </c>
      <c r="BT34">
        <f>NA()</f>
        <v/>
      </c>
      <c r="BU34">
        <f>NA()</f>
        <v/>
      </c>
      <c r="BV34">
        <f>NA()</f>
        <v/>
      </c>
      <c r="BW34">
        <f>NA()</f>
        <v/>
      </c>
    </row>
    <row r="35" spans="1:75">
      <c r="A35" t="s">
        <v>237</v>
      </c>
      <c r="B35" t="s">
        <v>585</v>
      </c>
      <c r="C35" t="s">
        <v>586</v>
      </c>
      <c r="D35" t="s">
        <v>522</v>
      </c>
      <c r="E35">
        <f>B35</f>
        <v/>
      </c>
      <c r="O35" t="n">
        <v>0</v>
      </c>
      <c r="P35" t="n">
        <v>0</v>
      </c>
      <c r="Q35" t="n">
        <v>0</v>
      </c>
      <c r="R35" t="n">
        <v>0</v>
      </c>
      <c r="S35" t="n">
        <v>0</v>
      </c>
      <c r="T35" t="n">
        <v>0</v>
      </c>
      <c r="U35" t="n">
        <v>0</v>
      </c>
      <c r="V35" t="n">
        <v>0</v>
      </c>
      <c r="W35" t="n">
        <v>0</v>
      </c>
      <c r="X35" t="n">
        <v>0</v>
      </c>
      <c r="Y35" t="n">
        <v>0</v>
      </c>
      <c r="Z35" t="n">
        <v>0</v>
      </c>
      <c r="AA35" t="n">
        <v>2.4</v>
      </c>
      <c r="AB35" t="n">
        <v>2.2</v>
      </c>
      <c r="AC35" t="n">
        <v>1.8</v>
      </c>
      <c r="AD35" t="n">
        <v>2.6</v>
      </c>
      <c r="AE35" t="n">
        <v>0.9</v>
      </c>
      <c r="AF35" t="n">
        <v>3.1</v>
      </c>
      <c r="AG35" t="n">
        <v>2.2</v>
      </c>
      <c r="AH35" t="n">
        <v>1.4</v>
      </c>
      <c r="AI35" t="n">
        <v>1.3</v>
      </c>
      <c r="AJ35" t="n">
        <v>1.9</v>
      </c>
      <c r="AK35" t="n">
        <v>9.199999999999999</v>
      </c>
      <c r="AL35" t="n">
        <v>21</v>
      </c>
      <c r="AM35" t="n">
        <v>21.6</v>
      </c>
      <c r="AN35" t="n">
        <v>29.4</v>
      </c>
      <c r="AO35" t="n">
        <v>31.5</v>
      </c>
      <c r="AP35" t="n">
        <v>32.6</v>
      </c>
      <c r="AQ35" t="n">
        <v>26.6</v>
      </c>
      <c r="AR35" t="n">
        <v>25.8</v>
      </c>
      <c r="AS35" t="n">
        <v>26.3</v>
      </c>
      <c r="AT35" t="n">
        <v>21.8</v>
      </c>
      <c r="AU35" t="n">
        <v>27.5</v>
      </c>
      <c r="AV35" t="n">
        <v>55</v>
      </c>
      <c r="AW35" t="n">
        <v>36</v>
      </c>
      <c r="AX35" t="n">
        <v>26.6</v>
      </c>
      <c r="AY35" t="n">
        <v>30.1</v>
      </c>
      <c r="AZ35" t="n">
        <v>36.6</v>
      </c>
      <c r="BA35" t="n">
        <v>45.9</v>
      </c>
      <c r="BB35" t="n">
        <v>44</v>
      </c>
      <c r="BC35" t="n">
        <v>39.7</v>
      </c>
      <c r="BD35" t="n">
        <v>29.4</v>
      </c>
      <c r="BE35" t="n">
        <v>33.3</v>
      </c>
      <c r="BF35" t="n">
        <v>32.4</v>
      </c>
      <c r="BG35">
        <f>NA()</f>
        <v/>
      </c>
      <c r="BH35">
        <f>NA()</f>
        <v/>
      </c>
      <c r="BI35">
        <f>NA()</f>
        <v/>
      </c>
      <c r="BJ35">
        <f>NA()</f>
        <v/>
      </c>
      <c r="BK35">
        <f>NA()</f>
        <v/>
      </c>
      <c r="BL35">
        <f>NA()</f>
        <v/>
      </c>
      <c r="BM35">
        <f>NA()</f>
        <v/>
      </c>
      <c r="BN35">
        <f>NA()</f>
        <v/>
      </c>
      <c r="BO35">
        <f>NA()</f>
        <v/>
      </c>
      <c r="BP35">
        <f>NA()</f>
        <v/>
      </c>
      <c r="BQ35">
        <f>NA()</f>
        <v/>
      </c>
      <c r="BR35">
        <f>NA()</f>
        <v/>
      </c>
      <c r="BS35">
        <f>NA()</f>
        <v/>
      </c>
      <c r="BT35">
        <f>NA()</f>
        <v/>
      </c>
      <c r="BU35">
        <f>NA()</f>
        <v/>
      </c>
      <c r="BV35">
        <f>NA()</f>
        <v/>
      </c>
      <c r="BW35">
        <f>NA()</f>
        <v/>
      </c>
    </row>
    <row r="36" spans="1:75">
      <c r="A36" t="s">
        <v>237</v>
      </c>
      <c r="B36" t="s">
        <v>587</v>
      </c>
      <c r="C36" t="s">
        <v>588</v>
      </c>
      <c r="D36" t="s">
        <v>519</v>
      </c>
      <c r="E36">
        <f>B36</f>
        <v/>
      </c>
      <c r="O36" t="n">
        <v>1.37</v>
      </c>
      <c r="P36" t="n">
        <v>1.46</v>
      </c>
      <c r="Q36" t="n">
        <v>1.47</v>
      </c>
      <c r="R36" t="n">
        <v>1.6</v>
      </c>
      <c r="S36" t="n">
        <v>2.35</v>
      </c>
      <c r="T36" t="n">
        <v>2.63</v>
      </c>
      <c r="U36" t="n">
        <v>2.85</v>
      </c>
      <c r="V36" t="n">
        <v>3.13</v>
      </c>
      <c r="W36" t="n">
        <v>3.42</v>
      </c>
      <c r="X36" t="n">
        <v>4.79</v>
      </c>
      <c r="Y36" t="n">
        <v>7.39</v>
      </c>
      <c r="Z36" t="n">
        <v>8.66</v>
      </c>
      <c r="AA36" t="n">
        <v>8.51</v>
      </c>
      <c r="AB36" t="n">
        <v>8.75</v>
      </c>
      <c r="AC36" t="n">
        <v>8.66</v>
      </c>
      <c r="AD36" t="n">
        <v>8.529999999999999</v>
      </c>
      <c r="AE36" t="n">
        <v>7.31</v>
      </c>
      <c r="AF36" t="n">
        <v>8.210000000000001</v>
      </c>
      <c r="AG36" t="n">
        <v>7.95</v>
      </c>
      <c r="AH36" t="n">
        <v>8.73</v>
      </c>
      <c r="AI36" t="n">
        <v>9.69</v>
      </c>
      <c r="AJ36" t="n">
        <v>10.11</v>
      </c>
      <c r="AK36" t="n">
        <v>9.630000000000001</v>
      </c>
      <c r="AL36" t="n">
        <v>10.21</v>
      </c>
      <c r="AM36" t="n">
        <v>10.15</v>
      </c>
      <c r="AN36" t="n">
        <v>10.27</v>
      </c>
      <c r="AO36" t="n">
        <v>11.02</v>
      </c>
      <c r="AP36" t="n">
        <v>10.75</v>
      </c>
      <c r="AQ36" t="n">
        <v>10.35</v>
      </c>
      <c r="AR36" t="n">
        <v>9.73</v>
      </c>
      <c r="AS36" t="n">
        <v>11.99</v>
      </c>
      <c r="AT36" t="n">
        <v>12.22</v>
      </c>
      <c r="AU36" t="n">
        <v>10.79</v>
      </c>
      <c r="AV36" t="n">
        <v>12.2</v>
      </c>
      <c r="AW36" t="n">
        <v>14.92</v>
      </c>
      <c r="AX36" t="n">
        <v>19.61</v>
      </c>
      <c r="AY36" t="n">
        <v>22.2</v>
      </c>
      <c r="AZ36" t="n">
        <v>21.89</v>
      </c>
      <c r="BA36" t="n">
        <v>29.02</v>
      </c>
      <c r="BB36" t="n">
        <v>19.48</v>
      </c>
      <c r="BC36" t="n">
        <v>24.77</v>
      </c>
      <c r="BD36" t="n">
        <v>33.25</v>
      </c>
      <c r="BE36" t="n">
        <v>34.61</v>
      </c>
      <c r="BF36" t="n">
        <v>33.11</v>
      </c>
      <c r="BG36">
        <f>NA()</f>
        <v/>
      </c>
      <c r="BH36">
        <f>NA()</f>
        <v/>
      </c>
      <c r="BI36">
        <f>NA()</f>
        <v/>
      </c>
      <c r="BJ36">
        <f>NA()</f>
        <v/>
      </c>
      <c r="BK36">
        <f>NA()</f>
        <v/>
      </c>
      <c r="BL36">
        <f>NA()</f>
        <v/>
      </c>
      <c r="BM36">
        <f>NA()</f>
        <v/>
      </c>
      <c r="BN36">
        <f>NA()</f>
        <v/>
      </c>
      <c r="BO36">
        <f>NA()</f>
        <v/>
      </c>
      <c r="BP36">
        <f>NA()</f>
        <v/>
      </c>
      <c r="BQ36">
        <f>NA()</f>
        <v/>
      </c>
      <c r="BR36">
        <f>NA()</f>
        <v/>
      </c>
      <c r="BS36">
        <f>NA()</f>
        <v/>
      </c>
      <c r="BT36">
        <f>NA()</f>
        <v/>
      </c>
      <c r="BU36">
        <f>NA()</f>
        <v/>
      </c>
      <c r="BV36">
        <f>NA()</f>
        <v/>
      </c>
      <c r="BW36">
        <f>NA()</f>
        <v/>
      </c>
    </row>
    <row r="37" spans="1:75">
      <c r="A37" t="s">
        <v>237</v>
      </c>
      <c r="B37" t="s">
        <v>589</v>
      </c>
      <c r="C37" t="s">
        <v>590</v>
      </c>
      <c r="D37" t="s">
        <v>522</v>
      </c>
      <c r="E37">
        <f>B37</f>
        <v/>
      </c>
      <c r="O37" t="n">
        <v>5.7</v>
      </c>
      <c r="P37" t="n">
        <v>7</v>
      </c>
      <c r="Q37" t="n">
        <v>6.2</v>
      </c>
      <c r="R37" t="n">
        <v>6.9</v>
      </c>
      <c r="S37" t="n">
        <v>12.7</v>
      </c>
      <c r="T37" t="n">
        <v>12.7</v>
      </c>
      <c r="U37" t="n">
        <v>20.7</v>
      </c>
      <c r="V37" t="n">
        <v>28.3</v>
      </c>
      <c r="W37" t="n">
        <v>35.8</v>
      </c>
      <c r="X37" t="n">
        <v>108.4</v>
      </c>
      <c r="Y37" t="n">
        <v>143.5</v>
      </c>
      <c r="Z37" t="n">
        <v>185.8</v>
      </c>
      <c r="AA37" t="n">
        <v>128.4</v>
      </c>
      <c r="AB37" t="n">
        <v>63.6</v>
      </c>
      <c r="AC37" t="n">
        <v>70.8</v>
      </c>
      <c r="AD37" t="n">
        <v>158.3</v>
      </c>
      <c r="AE37" t="n">
        <v>130.8</v>
      </c>
      <c r="AF37" t="n">
        <v>74</v>
      </c>
      <c r="AG37" t="n">
        <v>142.7</v>
      </c>
      <c r="AH37" t="n">
        <v>167.5</v>
      </c>
      <c r="AI37" t="n">
        <v>197.5</v>
      </c>
      <c r="AJ37" t="n">
        <v>247.4</v>
      </c>
      <c r="AK37" t="n">
        <v>160.5</v>
      </c>
      <c r="AL37" t="n">
        <v>159.1</v>
      </c>
      <c r="AM37" t="n">
        <v>190.6</v>
      </c>
      <c r="AN37" t="n">
        <v>160.5</v>
      </c>
      <c r="AO37" t="n">
        <v>123.7</v>
      </c>
      <c r="AP37" t="n">
        <v>82.8</v>
      </c>
      <c r="AQ37" t="n">
        <v>74.90000000000001</v>
      </c>
      <c r="AR37" t="n">
        <v>117.4</v>
      </c>
      <c r="AS37" t="n">
        <v>113.7</v>
      </c>
      <c r="AT37" t="n">
        <v>174.7</v>
      </c>
      <c r="AU37" t="n">
        <v>209.3</v>
      </c>
      <c r="AV37" t="n">
        <v>368.6</v>
      </c>
      <c r="AW37" t="n">
        <v>465.7</v>
      </c>
      <c r="AX37" t="n">
        <v>437.2</v>
      </c>
      <c r="AY37" t="n">
        <v>437.9</v>
      </c>
      <c r="AZ37" t="n">
        <v>796.5</v>
      </c>
      <c r="BA37" t="n">
        <v>461.3</v>
      </c>
      <c r="BB37" t="n">
        <v>354.5</v>
      </c>
      <c r="BC37" t="n">
        <v>580.3</v>
      </c>
      <c r="BD37" t="n">
        <v>658.4</v>
      </c>
      <c r="BE37" t="n">
        <v>654.2</v>
      </c>
      <c r="BF37" t="n">
        <v>584.9</v>
      </c>
      <c r="BG37">
        <f>NA()</f>
        <v/>
      </c>
      <c r="BH37">
        <f>NA()</f>
        <v/>
      </c>
      <c r="BI37">
        <f>NA()</f>
        <v/>
      </c>
      <c r="BJ37">
        <f>NA()</f>
        <v/>
      </c>
      <c r="BK37">
        <f>NA()</f>
        <v/>
      </c>
      <c r="BL37">
        <f>NA()</f>
        <v/>
      </c>
      <c r="BM37">
        <f>NA()</f>
        <v/>
      </c>
      <c r="BN37">
        <f>NA()</f>
        <v/>
      </c>
      <c r="BO37">
        <f>NA()</f>
        <v/>
      </c>
      <c r="BP37">
        <f>NA()</f>
        <v/>
      </c>
      <c r="BQ37">
        <f>NA()</f>
        <v/>
      </c>
      <c r="BR37">
        <f>NA()</f>
        <v/>
      </c>
      <c r="BS37">
        <f>NA()</f>
        <v/>
      </c>
      <c r="BT37">
        <f>NA()</f>
        <v/>
      </c>
      <c r="BU37">
        <f>NA()</f>
        <v/>
      </c>
      <c r="BV37">
        <f>NA()</f>
        <v/>
      </c>
      <c r="BW37">
        <f>NA()</f>
        <v/>
      </c>
    </row>
    <row r="38" spans="1:75">
      <c r="A38" t="s">
        <v>237</v>
      </c>
      <c r="B38" t="s">
        <v>591</v>
      </c>
      <c r="C38" t="s">
        <v>592</v>
      </c>
      <c r="D38" t="s">
        <v>519</v>
      </c>
      <c r="E38">
        <f>B38</f>
        <v/>
      </c>
      <c r="O38" t="n">
        <v>1.12</v>
      </c>
      <c r="P38" t="n">
        <v>1.18</v>
      </c>
      <c r="Q38" t="n">
        <v>1.18</v>
      </c>
      <c r="R38" t="n">
        <v>1.41</v>
      </c>
      <c r="S38" t="n">
        <v>2.37</v>
      </c>
      <c r="T38" t="n">
        <v>2.6</v>
      </c>
      <c r="U38" t="n">
        <v>2.9</v>
      </c>
      <c r="V38" t="n">
        <v>3</v>
      </c>
      <c r="W38" t="n">
        <v>3.04</v>
      </c>
      <c r="X38" t="n">
        <v>4.38</v>
      </c>
      <c r="Y38" t="n">
        <v>6.6</v>
      </c>
      <c r="Z38" t="n">
        <v>7.54</v>
      </c>
      <c r="AA38" t="n">
        <v>7.49</v>
      </c>
      <c r="AB38" t="n">
        <v>6.22</v>
      </c>
      <c r="AC38" t="n">
        <v>5.96</v>
      </c>
      <c r="AD38" t="n">
        <v>5.89</v>
      </c>
      <c r="AE38" t="n">
        <v>3.49</v>
      </c>
      <c r="AF38" t="n">
        <v>4.12</v>
      </c>
      <c r="AG38" t="n">
        <v>3.79</v>
      </c>
      <c r="AH38" t="n">
        <v>4.75</v>
      </c>
      <c r="AI38" t="n">
        <v>5.57</v>
      </c>
      <c r="AJ38" t="n">
        <v>5.19</v>
      </c>
      <c r="AK38" t="n">
        <v>4.91</v>
      </c>
      <c r="AL38" t="n">
        <v>5.14</v>
      </c>
      <c r="AM38" t="n">
        <v>4.72</v>
      </c>
      <c r="AN38" t="n">
        <v>5.01</v>
      </c>
      <c r="AO38" t="n">
        <v>5.94</v>
      </c>
      <c r="AP38" t="n">
        <v>5.34</v>
      </c>
      <c r="AQ38" t="n">
        <v>4.08</v>
      </c>
      <c r="AR38" t="n">
        <v>5.34</v>
      </c>
      <c r="AS38" t="n">
        <v>7.72</v>
      </c>
      <c r="AT38" t="n">
        <v>6.79</v>
      </c>
      <c r="AU38" t="n">
        <v>6.31</v>
      </c>
      <c r="AV38" t="n">
        <v>7.65</v>
      </c>
      <c r="AW38" t="n">
        <v>10.57</v>
      </c>
      <c r="AX38" t="n">
        <v>14.38</v>
      </c>
      <c r="AY38" t="n">
        <v>16.56</v>
      </c>
      <c r="AZ38" t="n">
        <v>17.64</v>
      </c>
      <c r="BA38" t="n">
        <v>23.53</v>
      </c>
      <c r="BB38" t="n">
        <v>14.1</v>
      </c>
      <c r="BC38" t="n">
        <v>18.03</v>
      </c>
      <c r="BD38" t="n">
        <v>24.3</v>
      </c>
      <c r="BE38" t="n">
        <v>25.24</v>
      </c>
      <c r="BF38" t="n">
        <v>24.52</v>
      </c>
      <c r="BG38">
        <f>NA()</f>
        <v/>
      </c>
      <c r="BH38">
        <f>NA()</f>
        <v/>
      </c>
      <c r="BI38">
        <f>NA()</f>
        <v/>
      </c>
      <c r="BJ38">
        <f>NA()</f>
        <v/>
      </c>
      <c r="BK38">
        <f>NA()</f>
        <v/>
      </c>
      <c r="BL38">
        <f>NA()</f>
        <v/>
      </c>
      <c r="BM38">
        <f>NA()</f>
        <v/>
      </c>
      <c r="BN38">
        <f>NA()</f>
        <v/>
      </c>
      <c r="BO38">
        <f>NA()</f>
        <v/>
      </c>
      <c r="BP38">
        <f>NA()</f>
        <v/>
      </c>
      <c r="BQ38">
        <f>NA()</f>
        <v/>
      </c>
      <c r="BR38">
        <f>NA()</f>
        <v/>
      </c>
      <c r="BS38">
        <f>NA()</f>
        <v/>
      </c>
      <c r="BT38">
        <f>NA()</f>
        <v/>
      </c>
      <c r="BU38">
        <f>NA()</f>
        <v/>
      </c>
      <c r="BV38">
        <f>NA()</f>
        <v/>
      </c>
      <c r="BW38">
        <f>NA()</f>
        <v/>
      </c>
    </row>
    <row r="39" spans="1:75">
      <c r="A39" t="s">
        <v>237</v>
      </c>
      <c r="B39" t="s">
        <v>593</v>
      </c>
      <c r="C39" t="s">
        <v>594</v>
      </c>
      <c r="D39" t="s">
        <v>522</v>
      </c>
      <c r="E39">
        <f>B39</f>
        <v/>
      </c>
      <c r="O39" t="n">
        <v>1.1</v>
      </c>
      <c r="P39" t="n">
        <v>1</v>
      </c>
      <c r="Q39" t="n">
        <v>0.9</v>
      </c>
      <c r="R39" t="n">
        <v>1.1</v>
      </c>
      <c r="S39" t="n">
        <v>1.3</v>
      </c>
      <c r="T39" t="n">
        <v>1.3</v>
      </c>
      <c r="U39" t="n">
        <v>1.6</v>
      </c>
      <c r="V39" t="n">
        <v>2.1</v>
      </c>
      <c r="W39" t="n">
        <v>2.2</v>
      </c>
      <c r="X39" t="n">
        <v>6.7</v>
      </c>
      <c r="Y39" t="n">
        <v>15.3</v>
      </c>
      <c r="Z39" t="n">
        <v>7.8</v>
      </c>
      <c r="AA39" t="n">
        <v>2.4</v>
      </c>
      <c r="AB39" t="n">
        <v>3.6</v>
      </c>
      <c r="AC39" t="n">
        <v>4</v>
      </c>
      <c r="AD39" t="n">
        <v>4.5</v>
      </c>
      <c r="AE39" t="n">
        <v>3.7</v>
      </c>
      <c r="AF39" t="n">
        <v>9.800000000000001</v>
      </c>
      <c r="AG39" t="n">
        <v>12.4</v>
      </c>
      <c r="AH39" t="n">
        <v>13.9</v>
      </c>
      <c r="AI39" t="n">
        <v>14.7</v>
      </c>
      <c r="AJ39" t="n">
        <v>18.4</v>
      </c>
      <c r="AK39" t="n">
        <v>14.3</v>
      </c>
      <c r="AL39" t="n">
        <v>12.4</v>
      </c>
      <c r="AM39" t="n">
        <v>10.7</v>
      </c>
      <c r="AN39" t="n">
        <v>10</v>
      </c>
      <c r="AO39" t="n">
        <v>7.7</v>
      </c>
      <c r="AP39" t="n">
        <v>12.2</v>
      </c>
      <c r="AQ39" t="n">
        <v>5</v>
      </c>
      <c r="AR39" t="n">
        <v>8.1</v>
      </c>
      <c r="AS39" t="n">
        <v>9.800000000000001</v>
      </c>
      <c r="AT39" t="n">
        <v>5.4</v>
      </c>
      <c r="AU39" t="n">
        <v>11.4</v>
      </c>
      <c r="AV39" t="n">
        <v>12.6</v>
      </c>
      <c r="AW39" t="n">
        <v>23.5</v>
      </c>
      <c r="AX39" t="n">
        <v>32.2</v>
      </c>
      <c r="AY39" t="n">
        <v>37.8</v>
      </c>
      <c r="AZ39" t="n">
        <v>28.9</v>
      </c>
      <c r="BA39" t="n">
        <v>30.3</v>
      </c>
      <c r="BB39" t="n">
        <v>22.4</v>
      </c>
      <c r="BC39" t="n">
        <v>27.8</v>
      </c>
      <c r="BD39" t="n">
        <v>42.3</v>
      </c>
      <c r="BE39" t="n">
        <v>38.8</v>
      </c>
      <c r="BF39" t="n">
        <v>36.1</v>
      </c>
      <c r="BG39">
        <f>NA()</f>
        <v/>
      </c>
      <c r="BH39">
        <f>NA()</f>
        <v/>
      </c>
      <c r="BI39">
        <f>NA()</f>
        <v/>
      </c>
      <c r="BJ39">
        <f>NA()</f>
        <v/>
      </c>
      <c r="BK39">
        <f>NA()</f>
        <v/>
      </c>
      <c r="BL39">
        <f>NA()</f>
        <v/>
      </c>
      <c r="BM39">
        <f>NA()</f>
        <v/>
      </c>
      <c r="BN39">
        <f>NA()</f>
        <v/>
      </c>
      <c r="BO39">
        <f>NA()</f>
        <v/>
      </c>
      <c r="BP39">
        <f>NA()</f>
        <v/>
      </c>
      <c r="BQ39">
        <f>NA()</f>
        <v/>
      </c>
      <c r="BR39">
        <f>NA()</f>
        <v/>
      </c>
      <c r="BS39">
        <f>NA()</f>
        <v/>
      </c>
      <c r="BT39">
        <f>NA()</f>
        <v/>
      </c>
      <c r="BU39">
        <f>NA()</f>
        <v/>
      </c>
      <c r="BV39">
        <f>NA()</f>
        <v/>
      </c>
      <c r="BW39">
        <f>NA()</f>
        <v/>
      </c>
    </row>
    <row r="40" spans="1:75">
      <c r="A40" t="s">
        <v>237</v>
      </c>
      <c r="B40" t="s">
        <v>595</v>
      </c>
      <c r="C40" t="s">
        <v>596</v>
      </c>
      <c r="D40" t="s">
        <v>519</v>
      </c>
      <c r="E40">
        <f>B40</f>
        <v/>
      </c>
      <c r="O40" t="n">
        <v>0.43</v>
      </c>
      <c r="P40" t="n">
        <v>0.53</v>
      </c>
      <c r="Q40" t="n">
        <v>0.6</v>
      </c>
      <c r="R40" t="n">
        <v>0.76</v>
      </c>
      <c r="S40" t="n">
        <v>1.01</v>
      </c>
      <c r="T40" t="n">
        <v>1.71</v>
      </c>
      <c r="U40" t="n">
        <v>1.88</v>
      </c>
      <c r="V40" t="n">
        <v>2.25</v>
      </c>
      <c r="W40" t="n">
        <v>2.72</v>
      </c>
      <c r="X40" t="n">
        <v>3.54</v>
      </c>
      <c r="Y40" t="n">
        <v>5.19</v>
      </c>
      <c r="Z40" t="n">
        <v>8.800000000000001</v>
      </c>
      <c r="AA40" t="n">
        <v>9.029999999999999</v>
      </c>
      <c r="AB40" t="n">
        <v>7</v>
      </c>
      <c r="AC40" t="n">
        <v>6.38</v>
      </c>
      <c r="AD40" t="n">
        <v>6.4</v>
      </c>
      <c r="AE40" t="n">
        <v>4.69</v>
      </c>
      <c r="AF40" t="n">
        <v>4.63</v>
      </c>
      <c r="AG40" t="n">
        <v>3.82</v>
      </c>
      <c r="AH40" t="n">
        <v>3.61</v>
      </c>
      <c r="AI40" t="n">
        <v>5.79</v>
      </c>
      <c r="AJ40" t="n">
        <v>4.34</v>
      </c>
      <c r="AK40" t="n">
        <v>5.15</v>
      </c>
      <c r="AL40" t="n">
        <v>5.27</v>
      </c>
      <c r="AM40" t="n">
        <v>4.37</v>
      </c>
      <c r="AN40" t="n">
        <v>4.55</v>
      </c>
      <c r="AO40" t="n">
        <v>5.49</v>
      </c>
      <c r="AP40" t="n">
        <v>4.35</v>
      </c>
      <c r="AQ40" t="n">
        <v>4.02</v>
      </c>
      <c r="AR40" t="n">
        <v>5.35</v>
      </c>
      <c r="AS40" t="n">
        <v>8.109999999999999</v>
      </c>
      <c r="AT40" t="n">
        <v>6.77</v>
      </c>
      <c r="AU40" t="n">
        <v>5.72</v>
      </c>
      <c r="AV40" t="n">
        <v>7.49</v>
      </c>
      <c r="AW40" t="n">
        <v>8.970000000000001</v>
      </c>
      <c r="AX40" t="n">
        <v>10.26</v>
      </c>
      <c r="AY40" t="n">
        <v>15.42</v>
      </c>
      <c r="AZ40" t="n">
        <v>16.19</v>
      </c>
      <c r="BA40" t="n">
        <v>22.86</v>
      </c>
      <c r="BB40" t="n">
        <v>13.73</v>
      </c>
      <c r="BC40" t="n">
        <v>17.45</v>
      </c>
      <c r="BD40" t="n">
        <v>23.57</v>
      </c>
      <c r="BE40" t="n">
        <v>24.87</v>
      </c>
      <c r="BF40" t="n">
        <v>23.77</v>
      </c>
      <c r="BG40">
        <f>NA()</f>
        <v/>
      </c>
      <c r="BH40">
        <f>NA()</f>
        <v/>
      </c>
      <c r="BI40">
        <f>NA()</f>
        <v/>
      </c>
      <c r="BJ40">
        <f>NA()</f>
        <v/>
      </c>
      <c r="BK40">
        <f>NA()</f>
        <v/>
      </c>
      <c r="BL40">
        <f>NA()</f>
        <v/>
      </c>
      <c r="BM40">
        <f>NA()</f>
        <v/>
      </c>
      <c r="BN40">
        <f>NA()</f>
        <v/>
      </c>
      <c r="BO40">
        <f>NA()</f>
        <v/>
      </c>
      <c r="BP40">
        <f>NA()</f>
        <v/>
      </c>
      <c r="BQ40">
        <f>NA()</f>
        <v/>
      </c>
      <c r="BR40">
        <f>NA()</f>
        <v/>
      </c>
      <c r="BS40">
        <f>NA()</f>
        <v/>
      </c>
      <c r="BT40">
        <f>NA()</f>
        <v/>
      </c>
      <c r="BU40">
        <f>NA()</f>
        <v/>
      </c>
      <c r="BV40">
        <f>NA()</f>
        <v/>
      </c>
      <c r="BW40">
        <f>NA()</f>
        <v/>
      </c>
    </row>
    <row r="41" spans="1:75">
      <c r="A41" t="s">
        <v>237</v>
      </c>
      <c r="B41" t="s">
        <v>597</v>
      </c>
      <c r="C41" t="s">
        <v>598</v>
      </c>
      <c r="D41" t="s">
        <v>522</v>
      </c>
      <c r="E41">
        <f>B41</f>
        <v/>
      </c>
      <c r="O41" t="n">
        <v>0.2</v>
      </c>
      <c r="P41" t="n">
        <v>0.3</v>
      </c>
      <c r="Q41" t="n">
        <v>0.9</v>
      </c>
      <c r="R41" t="n">
        <v>1.1</v>
      </c>
      <c r="S41" t="n">
        <v>2.1</v>
      </c>
      <c r="T41" t="n">
        <v>4.3</v>
      </c>
      <c r="U41" t="n">
        <v>4.9</v>
      </c>
      <c r="V41" t="n">
        <v>7.2</v>
      </c>
      <c r="W41" t="n">
        <v>12.3</v>
      </c>
      <c r="X41" t="n">
        <v>16.4</v>
      </c>
      <c r="Y41" t="n">
        <v>26.8</v>
      </c>
      <c r="Z41" t="n">
        <v>40</v>
      </c>
      <c r="AA41" t="n">
        <v>31.8</v>
      </c>
      <c r="AB41" t="n">
        <v>26.4</v>
      </c>
      <c r="AC41" t="n">
        <v>30.7</v>
      </c>
      <c r="AD41" t="n">
        <v>28</v>
      </c>
      <c r="AE41" t="n">
        <v>22.5</v>
      </c>
      <c r="AF41" t="n">
        <v>28.9</v>
      </c>
      <c r="AG41" t="n">
        <v>28.3</v>
      </c>
      <c r="AH41" t="n">
        <v>30.1</v>
      </c>
      <c r="AI41" t="n">
        <v>61.1</v>
      </c>
      <c r="AJ41" t="n">
        <v>43.2</v>
      </c>
      <c r="AK41" t="n">
        <v>65.2</v>
      </c>
      <c r="AL41" t="n">
        <v>66.7</v>
      </c>
      <c r="AM41" t="n">
        <v>55.2</v>
      </c>
      <c r="AN41" t="n">
        <v>58.6</v>
      </c>
      <c r="AO41" t="n">
        <v>74.3</v>
      </c>
      <c r="AP41" t="n">
        <v>58.3</v>
      </c>
      <c r="AQ41" t="n">
        <v>56.5</v>
      </c>
      <c r="AR41" t="n">
        <v>79.7</v>
      </c>
      <c r="AS41" t="n">
        <v>131</v>
      </c>
      <c r="AT41" t="n">
        <v>117.2</v>
      </c>
      <c r="AU41" t="n">
        <v>132.9</v>
      </c>
      <c r="AV41" t="n">
        <v>100.2</v>
      </c>
      <c r="AW41" t="n">
        <v>129.9</v>
      </c>
      <c r="AX41" t="n">
        <v>154.4</v>
      </c>
      <c r="AY41" t="n">
        <v>220.4</v>
      </c>
      <c r="AZ41" t="n">
        <v>218.1</v>
      </c>
      <c r="BA41" t="n">
        <v>292.9</v>
      </c>
      <c r="BB41" t="n">
        <v>180</v>
      </c>
      <c r="BC41" t="n">
        <v>228.3</v>
      </c>
      <c r="BD41" t="n">
        <v>310.9</v>
      </c>
      <c r="BE41" t="n">
        <v>313.6</v>
      </c>
      <c r="BF41" t="n">
        <v>285.3</v>
      </c>
      <c r="BG41">
        <f>NA()</f>
        <v/>
      </c>
      <c r="BH41">
        <f>NA()</f>
        <v/>
      </c>
      <c r="BI41">
        <f>NA()</f>
        <v/>
      </c>
      <c r="BJ41">
        <f>NA()</f>
        <v/>
      </c>
      <c r="BK41">
        <f>NA()</f>
        <v/>
      </c>
      <c r="BL41">
        <f>NA()</f>
        <v/>
      </c>
      <c r="BM41">
        <f>NA()</f>
        <v/>
      </c>
      <c r="BN41">
        <f>NA()</f>
        <v/>
      </c>
      <c r="BO41">
        <f>NA()</f>
        <v/>
      </c>
      <c r="BP41">
        <f>NA()</f>
        <v/>
      </c>
      <c r="BQ41">
        <f>NA()</f>
        <v/>
      </c>
      <c r="BR41">
        <f>NA()</f>
        <v/>
      </c>
      <c r="BS41">
        <f>NA()</f>
        <v/>
      </c>
      <c r="BT41">
        <f>NA()</f>
        <v/>
      </c>
      <c r="BU41">
        <f>NA()</f>
        <v/>
      </c>
      <c r="BV41">
        <f>NA()</f>
        <v/>
      </c>
      <c r="BW41">
        <f>NA()</f>
        <v/>
      </c>
    </row>
    <row r="42" spans="1:75">
      <c r="A42" t="s">
        <v>237</v>
      </c>
      <c r="B42" t="s">
        <v>599</v>
      </c>
      <c r="C42" t="s">
        <v>600</v>
      </c>
      <c r="D42" t="s">
        <v>519</v>
      </c>
      <c r="E42">
        <f>B42</f>
        <v/>
      </c>
      <c r="O42" t="n">
        <v>0.74</v>
      </c>
      <c r="P42" t="n">
        <v>0.76</v>
      </c>
      <c r="Q42" t="n">
        <v>0.77</v>
      </c>
      <c r="R42" t="n">
        <v>1.02</v>
      </c>
      <c r="S42" t="n">
        <v>2.17</v>
      </c>
      <c r="T42" t="n">
        <v>2.22</v>
      </c>
      <c r="U42" t="n">
        <v>2.08</v>
      </c>
      <c r="V42" t="n">
        <v>2.68</v>
      </c>
      <c r="W42" t="n">
        <v>2.67</v>
      </c>
      <c r="X42" t="n">
        <v>3.81</v>
      </c>
      <c r="Y42" t="n">
        <v>5.49</v>
      </c>
      <c r="Z42" t="n">
        <v>6.42</v>
      </c>
      <c r="AA42" t="n">
        <v>8.619999999999999</v>
      </c>
      <c r="AB42" t="n">
        <v>6.43</v>
      </c>
      <c r="AC42" t="n">
        <v>6.25</v>
      </c>
      <c r="AD42" t="n">
        <v>6.14</v>
      </c>
      <c r="AE42" t="n">
        <v>3.82</v>
      </c>
      <c r="AF42" t="n">
        <v>4.39</v>
      </c>
      <c r="AG42" t="n">
        <v>4.04</v>
      </c>
      <c r="AH42" t="n">
        <v>4.94</v>
      </c>
      <c r="AI42" t="n">
        <v>5.64</v>
      </c>
      <c r="AJ42" t="n">
        <v>5.32</v>
      </c>
      <c r="AK42" t="n">
        <v>5.34</v>
      </c>
      <c r="AL42" t="n">
        <v>5.57</v>
      </c>
      <c r="AM42" t="n">
        <v>5.19</v>
      </c>
      <c r="AN42" t="n">
        <v>5.33</v>
      </c>
      <c r="AO42" t="n">
        <v>6.28</v>
      </c>
      <c r="AP42" t="n">
        <v>5.68</v>
      </c>
      <c r="AQ42" t="n">
        <v>4.22</v>
      </c>
      <c r="AR42" t="n">
        <v>5.22</v>
      </c>
      <c r="AS42" t="n">
        <v>7.74</v>
      </c>
      <c r="AT42" t="n">
        <v>6.88</v>
      </c>
      <c r="AU42" t="n">
        <v>6.59</v>
      </c>
      <c r="AV42" t="n">
        <v>7.93</v>
      </c>
      <c r="AW42" t="n">
        <v>10.91</v>
      </c>
      <c r="AX42" t="n">
        <v>14.96</v>
      </c>
      <c r="AY42" t="n">
        <v>16.8</v>
      </c>
      <c r="AZ42" t="n">
        <v>17.61</v>
      </c>
      <c r="BA42" t="n">
        <v>23.6</v>
      </c>
      <c r="BB42" t="n">
        <v>14.12</v>
      </c>
      <c r="BC42" t="n">
        <v>18.19</v>
      </c>
      <c r="BD42" t="n">
        <v>24.21</v>
      </c>
      <c r="BE42" t="n">
        <v>25.46</v>
      </c>
      <c r="BF42" t="n">
        <v>24.87</v>
      </c>
      <c r="BG42">
        <f>NA()</f>
        <v/>
      </c>
      <c r="BH42">
        <f>NA()</f>
        <v/>
      </c>
      <c r="BI42">
        <f>NA()</f>
        <v/>
      </c>
      <c r="BJ42">
        <f>NA()</f>
        <v/>
      </c>
      <c r="BK42">
        <f>NA()</f>
        <v/>
      </c>
      <c r="BL42">
        <f>NA()</f>
        <v/>
      </c>
      <c r="BM42">
        <f>NA()</f>
        <v/>
      </c>
      <c r="BN42">
        <f>NA()</f>
        <v/>
      </c>
      <c r="BO42">
        <f>NA()</f>
        <v/>
      </c>
      <c r="BP42">
        <f>NA()</f>
        <v/>
      </c>
      <c r="BQ42">
        <f>NA()</f>
        <v/>
      </c>
      <c r="BR42">
        <f>NA()</f>
        <v/>
      </c>
      <c r="BS42">
        <f>NA()</f>
        <v/>
      </c>
      <c r="BT42">
        <f>NA()</f>
        <v/>
      </c>
      <c r="BU42">
        <f>NA()</f>
        <v/>
      </c>
      <c r="BV42">
        <f>NA()</f>
        <v/>
      </c>
      <c r="BW42">
        <f>NA()</f>
        <v/>
      </c>
    </row>
    <row r="43" spans="1:75">
      <c r="A43" t="s">
        <v>237</v>
      </c>
      <c r="B43" t="s">
        <v>601</v>
      </c>
      <c r="C43" t="s">
        <v>602</v>
      </c>
      <c r="D43" t="s">
        <v>522</v>
      </c>
      <c r="E43">
        <f>B43</f>
        <v/>
      </c>
      <c r="O43" t="n">
        <v>2.8</v>
      </c>
      <c r="P43" t="n">
        <v>2.7</v>
      </c>
      <c r="Q43" t="n">
        <v>2.8</v>
      </c>
      <c r="R43" t="n">
        <v>4</v>
      </c>
      <c r="S43" t="n">
        <v>6.8</v>
      </c>
      <c r="T43" t="n">
        <v>7.3</v>
      </c>
      <c r="U43" t="n">
        <v>6.4</v>
      </c>
      <c r="V43" t="n">
        <v>9.6</v>
      </c>
      <c r="W43" t="n">
        <v>13.2</v>
      </c>
      <c r="X43" t="n">
        <v>34.5</v>
      </c>
      <c r="Y43" t="n">
        <v>43</v>
      </c>
      <c r="Z43" t="n">
        <v>51.3</v>
      </c>
      <c r="AA43" t="n">
        <v>64.7</v>
      </c>
      <c r="AB43" t="n">
        <v>12.3</v>
      </c>
      <c r="AC43" t="n">
        <v>13.9</v>
      </c>
      <c r="AD43" t="n">
        <v>16.3</v>
      </c>
      <c r="AE43" t="n">
        <v>11.7</v>
      </c>
      <c r="AF43" t="n">
        <v>16.3</v>
      </c>
      <c r="AG43" t="n">
        <v>16.5</v>
      </c>
      <c r="AH43" t="n">
        <v>14.9</v>
      </c>
      <c r="AI43" t="n">
        <v>23.7</v>
      </c>
      <c r="AJ43" t="n">
        <v>21.2</v>
      </c>
      <c r="AK43" t="n">
        <v>21.2</v>
      </c>
      <c r="AL43" t="n">
        <v>21.5</v>
      </c>
      <c r="AM43" t="n">
        <v>16.2</v>
      </c>
      <c r="AN43" t="n">
        <v>16.8</v>
      </c>
      <c r="AO43" t="n">
        <v>17.2</v>
      </c>
      <c r="AP43" t="n">
        <v>20.4</v>
      </c>
      <c r="AQ43" t="n">
        <v>14.2</v>
      </c>
      <c r="AR43" t="n">
        <v>12.9</v>
      </c>
      <c r="AS43" t="n">
        <v>21.1</v>
      </c>
      <c r="AT43" t="n">
        <v>18.8</v>
      </c>
      <c r="AU43" t="n">
        <v>17.5</v>
      </c>
      <c r="AV43" t="n">
        <v>20</v>
      </c>
      <c r="AW43" t="n">
        <v>25.6</v>
      </c>
      <c r="AX43" t="n">
        <v>44.1</v>
      </c>
      <c r="AY43" t="n">
        <v>44.2</v>
      </c>
      <c r="AZ43" t="n">
        <v>45.7</v>
      </c>
      <c r="BA43" t="n">
        <v>47.1</v>
      </c>
      <c r="BB43" t="n">
        <v>33</v>
      </c>
      <c r="BC43" t="n">
        <v>34.1</v>
      </c>
      <c r="BD43" t="n">
        <v>47.3</v>
      </c>
      <c r="BE43" t="n">
        <v>54.7</v>
      </c>
      <c r="BF43" t="n">
        <v>45.5</v>
      </c>
      <c r="BG43">
        <f>NA()</f>
        <v/>
      </c>
      <c r="BH43">
        <f>NA()</f>
        <v/>
      </c>
      <c r="BI43">
        <f>NA()</f>
        <v/>
      </c>
      <c r="BJ43">
        <f>NA()</f>
        <v/>
      </c>
      <c r="BK43">
        <f>NA()</f>
        <v/>
      </c>
      <c r="BL43">
        <f>NA()</f>
        <v/>
      </c>
      <c r="BM43">
        <f>NA()</f>
        <v/>
      </c>
      <c r="BN43">
        <f>NA()</f>
        <v/>
      </c>
      <c r="BO43">
        <f>NA()</f>
        <v/>
      </c>
      <c r="BP43">
        <f>NA()</f>
        <v/>
      </c>
      <c r="BQ43">
        <f>NA()</f>
        <v/>
      </c>
      <c r="BR43">
        <f>NA()</f>
        <v/>
      </c>
      <c r="BS43">
        <f>NA()</f>
        <v/>
      </c>
      <c r="BT43">
        <f>NA()</f>
        <v/>
      </c>
      <c r="BU43">
        <f>NA()</f>
        <v/>
      </c>
      <c r="BV43">
        <f>NA()</f>
        <v/>
      </c>
      <c r="BW43">
        <f>NA()</f>
        <v/>
      </c>
    </row>
    <row r="44" spans="1:75">
      <c r="A44" t="s">
        <v>237</v>
      </c>
      <c r="B44" t="s">
        <v>603</v>
      </c>
      <c r="C44" t="s">
        <v>604</v>
      </c>
      <c r="D44" t="s">
        <v>569</v>
      </c>
      <c r="E44">
        <f>B44</f>
        <v/>
      </c>
      <c r="O44" t="n">
        <v>3777</v>
      </c>
      <c r="P44" t="n">
        <v>3583</v>
      </c>
      <c r="Q44" t="n">
        <v>3640</v>
      </c>
      <c r="R44" t="n">
        <v>3960</v>
      </c>
      <c r="S44" t="n">
        <v>3118</v>
      </c>
      <c r="T44" t="n">
        <v>3273</v>
      </c>
      <c r="U44" t="n">
        <v>3065</v>
      </c>
      <c r="V44" t="n">
        <v>3575</v>
      </c>
      <c r="W44" t="n">
        <v>4932</v>
      </c>
      <c r="X44" t="n">
        <v>9079</v>
      </c>
      <c r="Y44" t="n">
        <v>7830</v>
      </c>
      <c r="Z44" t="n">
        <v>8001</v>
      </c>
      <c r="AA44" t="n">
        <v>7512</v>
      </c>
      <c r="AB44" t="n">
        <v>1909</v>
      </c>
      <c r="AC44" t="n">
        <v>2222</v>
      </c>
      <c r="AD44" t="n">
        <v>2649</v>
      </c>
      <c r="AE44" t="n">
        <v>3058</v>
      </c>
      <c r="AF44" t="n">
        <v>3721</v>
      </c>
      <c r="AG44" t="n">
        <v>4073</v>
      </c>
      <c r="AH44" t="n">
        <v>3014</v>
      </c>
      <c r="AI44" t="n">
        <v>4196</v>
      </c>
      <c r="AJ44" t="n">
        <v>3989</v>
      </c>
      <c r="AK44" t="n">
        <v>3972</v>
      </c>
      <c r="AL44" t="n">
        <v>3857</v>
      </c>
      <c r="AM44" t="n">
        <v>3121</v>
      </c>
      <c r="AN44" t="n">
        <v>3158</v>
      </c>
      <c r="AO44" t="n">
        <v>2738</v>
      </c>
      <c r="AP44" t="n">
        <v>3587</v>
      </c>
      <c r="AQ44" t="n">
        <v>3364</v>
      </c>
      <c r="AR44" t="n">
        <v>2464</v>
      </c>
      <c r="AS44" t="n">
        <v>2730</v>
      </c>
      <c r="AT44" t="n">
        <v>2728</v>
      </c>
      <c r="AU44" t="n">
        <v>2652</v>
      </c>
      <c r="AV44" t="n">
        <v>2524</v>
      </c>
      <c r="AW44" t="n">
        <v>2345</v>
      </c>
      <c r="AX44" t="n">
        <v>2946</v>
      </c>
      <c r="AY44" t="n">
        <v>2629</v>
      </c>
      <c r="AZ44" t="n">
        <v>2597</v>
      </c>
      <c r="BA44" t="n">
        <v>1994</v>
      </c>
      <c r="BB44" t="n">
        <v>2337</v>
      </c>
      <c r="BC44" t="n">
        <v>1877</v>
      </c>
      <c r="BD44" t="n">
        <v>1955</v>
      </c>
      <c r="BE44" t="n">
        <v>2147</v>
      </c>
      <c r="BF44" t="n">
        <v>1830</v>
      </c>
      <c r="BG44">
        <f>NA()</f>
        <v/>
      </c>
      <c r="BH44">
        <f>NA()</f>
        <v/>
      </c>
      <c r="BI44">
        <f>NA()</f>
        <v/>
      </c>
      <c r="BJ44">
        <f>NA()</f>
        <v/>
      </c>
      <c r="BK44">
        <f>NA()</f>
        <v/>
      </c>
      <c r="BL44">
        <f>NA()</f>
        <v/>
      </c>
      <c r="BM44">
        <f>NA()</f>
        <v/>
      </c>
      <c r="BN44">
        <f>NA()</f>
        <v/>
      </c>
      <c r="BO44">
        <f>NA()</f>
        <v/>
      </c>
      <c r="BP44">
        <f>NA()</f>
        <v/>
      </c>
      <c r="BQ44">
        <f>NA()</f>
        <v/>
      </c>
      <c r="BR44">
        <f>NA()</f>
        <v/>
      </c>
      <c r="BS44">
        <f>NA()</f>
        <v/>
      </c>
      <c r="BT44">
        <f>NA()</f>
        <v/>
      </c>
      <c r="BU44">
        <f>NA()</f>
        <v/>
      </c>
      <c r="BV44">
        <f>NA()</f>
        <v/>
      </c>
      <c r="BW44">
        <f>NA()</f>
        <v/>
      </c>
    </row>
    <row r="45" spans="1:75">
      <c r="A45" t="s">
        <v>237</v>
      </c>
      <c r="B45" t="s">
        <v>605</v>
      </c>
      <c r="C45" t="s">
        <v>606</v>
      </c>
      <c r="D45" t="s">
        <v>519</v>
      </c>
      <c r="E45">
        <f>B45</f>
        <v/>
      </c>
      <c r="O45" t="n">
        <v>1.27</v>
      </c>
      <c r="P45" t="n">
        <v>1.34</v>
      </c>
      <c r="Q45" t="n">
        <v>1.35</v>
      </c>
      <c r="R45" t="n">
        <v>1.57</v>
      </c>
      <c r="S45" t="n">
        <v>2.49</v>
      </c>
      <c r="T45" t="n">
        <v>2.8</v>
      </c>
      <c r="U45" t="n">
        <v>3.11</v>
      </c>
      <c r="V45" t="n">
        <v>3.21</v>
      </c>
      <c r="W45" t="n">
        <v>3.27</v>
      </c>
      <c r="X45" t="n">
        <v>4.48</v>
      </c>
      <c r="Y45" t="n">
        <v>6.92</v>
      </c>
      <c r="Z45" t="n">
        <v>7.9</v>
      </c>
      <c r="AA45" t="n">
        <v>0</v>
      </c>
      <c r="AB45" t="n">
        <v>7.98</v>
      </c>
      <c r="AC45" t="n">
        <v>7.61</v>
      </c>
      <c r="AD45" t="n">
        <v>7.57</v>
      </c>
      <c r="AE45" t="n">
        <v>5.86</v>
      </c>
      <c r="AF45" t="n">
        <v>5.83</v>
      </c>
      <c r="AG45" t="n">
        <v>5.77</v>
      </c>
      <c r="AH45" t="n">
        <v>6.49</v>
      </c>
      <c r="AI45" t="n">
        <v>7.69</v>
      </c>
      <c r="AJ45" t="n">
        <v>7.48</v>
      </c>
      <c r="AK45" t="n">
        <v>6.91</v>
      </c>
      <c r="AL45" t="n">
        <v>7.26</v>
      </c>
      <c r="AM45" t="n">
        <v>6.82</v>
      </c>
      <c r="AN45" t="n">
        <v>6.79</v>
      </c>
      <c r="AO45" t="n">
        <v>7.49</v>
      </c>
      <c r="AP45" t="n">
        <v>7.95</v>
      </c>
      <c r="AQ45" t="n">
        <v>6.85</v>
      </c>
      <c r="AR45" t="n">
        <v>7.54</v>
      </c>
      <c r="AS45" t="n">
        <v>10.45</v>
      </c>
      <c r="AT45" t="n">
        <v>9.81</v>
      </c>
      <c r="AU45" t="n">
        <v>8.49</v>
      </c>
      <c r="AV45" t="n">
        <v>10.22</v>
      </c>
      <c r="AW45" t="n">
        <v>12.43</v>
      </c>
      <c r="AX45" t="n">
        <v>16.38</v>
      </c>
      <c r="AY45" t="n">
        <v>18.73</v>
      </c>
      <c r="AZ45" t="n">
        <v>20.1</v>
      </c>
      <c r="BA45" t="n">
        <v>24.93</v>
      </c>
      <c r="BB45" t="n">
        <v>17.46</v>
      </c>
      <c r="BC45" t="n">
        <v>22.15</v>
      </c>
      <c r="BD45" t="n">
        <v>27.38</v>
      </c>
      <c r="BE45" t="n">
        <v>28.9</v>
      </c>
      <c r="BF45" t="n">
        <v>28.55</v>
      </c>
      <c r="BG45">
        <f>NA()</f>
        <v/>
      </c>
      <c r="BH45">
        <f>NA()</f>
        <v/>
      </c>
      <c r="BI45">
        <f>NA()</f>
        <v/>
      </c>
      <c r="BJ45">
        <f>NA()</f>
        <v/>
      </c>
      <c r="BK45">
        <f>NA()</f>
        <v/>
      </c>
      <c r="BL45">
        <f>NA()</f>
        <v/>
      </c>
      <c r="BM45">
        <f>NA()</f>
        <v/>
      </c>
      <c r="BN45">
        <f>NA()</f>
        <v/>
      </c>
      <c r="BO45">
        <f>NA()</f>
        <v/>
      </c>
      <c r="BP45">
        <f>NA()</f>
        <v/>
      </c>
      <c r="BQ45">
        <f>NA()</f>
        <v/>
      </c>
      <c r="BR45">
        <f>NA()</f>
        <v/>
      </c>
      <c r="BS45">
        <f>NA()</f>
        <v/>
      </c>
      <c r="BT45">
        <f>NA()</f>
        <v/>
      </c>
      <c r="BU45">
        <f>NA()</f>
        <v/>
      </c>
      <c r="BV45">
        <f>NA()</f>
        <v/>
      </c>
      <c r="BW45">
        <f>NA()</f>
        <v/>
      </c>
    </row>
    <row r="46" spans="1:75">
      <c r="A46" t="s">
        <v>237</v>
      </c>
      <c r="B46" t="s">
        <v>607</v>
      </c>
      <c r="C46" t="s">
        <v>608</v>
      </c>
      <c r="D46" t="s">
        <v>522</v>
      </c>
      <c r="E46">
        <f>B46</f>
        <v/>
      </c>
      <c r="O46" t="n">
        <v>0</v>
      </c>
      <c r="P46" t="n">
        <v>0</v>
      </c>
      <c r="Q46" t="n">
        <v>0</v>
      </c>
      <c r="R46" t="n">
        <v>0</v>
      </c>
      <c r="S46" t="n">
        <v>0</v>
      </c>
      <c r="T46" t="n">
        <v>0</v>
      </c>
      <c r="U46" t="n">
        <v>0</v>
      </c>
      <c r="V46" t="n">
        <v>0</v>
      </c>
      <c r="W46" t="n">
        <v>0</v>
      </c>
      <c r="X46" t="n">
        <v>0.1</v>
      </c>
      <c r="Y46" t="n">
        <v>0</v>
      </c>
      <c r="Z46" t="n">
        <v>0</v>
      </c>
      <c r="AA46" t="n">
        <v>0</v>
      </c>
      <c r="AB46" t="n">
        <v>0</v>
      </c>
      <c r="AC46" t="n">
        <v>0</v>
      </c>
      <c r="AD46" t="n">
        <v>0</v>
      </c>
      <c r="AE46" t="n">
        <v>0</v>
      </c>
      <c r="AF46" t="n">
        <v>0</v>
      </c>
      <c r="AG46" t="n">
        <v>0.1</v>
      </c>
      <c r="AH46" t="n">
        <v>0</v>
      </c>
      <c r="AI46" t="n">
        <v>0</v>
      </c>
      <c r="AJ46" t="n">
        <v>0</v>
      </c>
      <c r="AK46" t="n">
        <v>0</v>
      </c>
      <c r="AL46" t="n">
        <v>0.1</v>
      </c>
      <c r="AM46" t="n">
        <v>0.1</v>
      </c>
      <c r="AN46" t="n">
        <v>0.1</v>
      </c>
      <c r="AO46" t="n">
        <v>0</v>
      </c>
      <c r="AP46" t="n">
        <v>0</v>
      </c>
      <c r="AQ46" t="n">
        <v>0</v>
      </c>
      <c r="AR46" t="n">
        <v>0</v>
      </c>
      <c r="AS46" t="n">
        <v>0</v>
      </c>
      <c r="AT46" t="n">
        <v>0</v>
      </c>
      <c r="AU46" t="n">
        <v>0</v>
      </c>
      <c r="AV46" t="n">
        <v>0</v>
      </c>
      <c r="AW46" t="n">
        <v>0</v>
      </c>
      <c r="AX46" t="n">
        <v>0</v>
      </c>
      <c r="AY46" t="n">
        <v>0.4</v>
      </c>
      <c r="AZ46" t="n">
        <v>0.4</v>
      </c>
      <c r="BA46" t="n">
        <v>0.8</v>
      </c>
      <c r="BB46" t="n">
        <v>0.3</v>
      </c>
      <c r="BC46" t="n">
        <v>0</v>
      </c>
      <c r="BD46" t="n">
        <v>0</v>
      </c>
      <c r="BE46" t="n">
        <v>0</v>
      </c>
      <c r="BF46" t="n">
        <v>0</v>
      </c>
      <c r="BG46">
        <f>NA()</f>
        <v/>
      </c>
      <c r="BH46">
        <f>NA()</f>
        <v/>
      </c>
      <c r="BI46">
        <f>NA()</f>
        <v/>
      </c>
      <c r="BJ46">
        <f>NA()</f>
        <v/>
      </c>
      <c r="BK46">
        <f>NA()</f>
        <v/>
      </c>
      <c r="BL46">
        <f>NA()</f>
        <v/>
      </c>
      <c r="BM46">
        <f>NA()</f>
        <v/>
      </c>
      <c r="BN46">
        <f>NA()</f>
        <v/>
      </c>
      <c r="BO46">
        <f>NA()</f>
        <v/>
      </c>
      <c r="BP46">
        <f>NA()</f>
        <v/>
      </c>
      <c r="BQ46">
        <f>NA()</f>
        <v/>
      </c>
      <c r="BR46">
        <f>NA()</f>
        <v/>
      </c>
      <c r="BS46">
        <f>NA()</f>
        <v/>
      </c>
      <c r="BT46">
        <f>NA()</f>
        <v/>
      </c>
      <c r="BU46">
        <f>NA()</f>
        <v/>
      </c>
      <c r="BV46">
        <f>NA()</f>
        <v/>
      </c>
      <c r="BW46">
        <f>NA()</f>
        <v/>
      </c>
    </row>
    <row r="47" spans="1:75">
      <c r="A47" t="s">
        <v>237</v>
      </c>
      <c r="B47" t="s">
        <v>609</v>
      </c>
      <c r="C47" t="s">
        <v>610</v>
      </c>
      <c r="D47" t="s">
        <v>569</v>
      </c>
      <c r="E47">
        <f>B47</f>
        <v/>
      </c>
      <c r="O47" t="n">
        <v>309</v>
      </c>
      <c r="P47" t="n">
        <v>168</v>
      </c>
      <c r="Q47" t="n">
        <v>176</v>
      </c>
      <c r="R47" t="n">
        <v>225</v>
      </c>
      <c r="S47" t="n">
        <v>254</v>
      </c>
      <c r="T47" t="n">
        <v>239</v>
      </c>
      <c r="U47" t="n">
        <v>131</v>
      </c>
      <c r="V47" t="n">
        <v>160</v>
      </c>
      <c r="W47" t="n">
        <v>104</v>
      </c>
      <c r="X47" t="n">
        <v>359</v>
      </c>
      <c r="Y47" t="n">
        <v>146</v>
      </c>
      <c r="Z47" t="n">
        <v>36</v>
      </c>
      <c r="AA47" t="n">
        <v>38</v>
      </c>
      <c r="AB47" t="n">
        <v>22</v>
      </c>
      <c r="AC47" t="n">
        <v>43</v>
      </c>
      <c r="AD47" t="n">
        <v>16</v>
      </c>
      <c r="AE47" t="n">
        <v>138</v>
      </c>
      <c r="AF47" t="n">
        <v>109</v>
      </c>
      <c r="AG47" t="n">
        <v>91</v>
      </c>
      <c r="AH47" t="n">
        <v>14</v>
      </c>
      <c r="AI47" t="n">
        <v>25</v>
      </c>
      <c r="AJ47" t="n">
        <v>25</v>
      </c>
      <c r="AK47" t="n">
        <v>29</v>
      </c>
      <c r="AL47" t="n">
        <v>38</v>
      </c>
      <c r="AM47" t="n">
        <v>24</v>
      </c>
      <c r="AN47" t="n">
        <v>36</v>
      </c>
      <c r="AO47" t="n">
        <v>30</v>
      </c>
      <c r="AP47" t="n">
        <v>41</v>
      </c>
      <c r="AQ47" t="n">
        <v>39</v>
      </c>
      <c r="AR47" t="n">
        <v>26</v>
      </c>
      <c r="AS47" t="n">
        <v>24</v>
      </c>
      <c r="AT47" t="n">
        <v>25</v>
      </c>
      <c r="AU47" t="n">
        <v>24</v>
      </c>
      <c r="AV47" t="n">
        <v>35</v>
      </c>
      <c r="AW47" t="n">
        <v>25</v>
      </c>
      <c r="AX47" t="n">
        <v>35</v>
      </c>
      <c r="AY47" t="n">
        <v>29</v>
      </c>
      <c r="AZ47" t="n">
        <v>28</v>
      </c>
      <c r="BA47" t="n">
        <v>25</v>
      </c>
      <c r="BB47" t="n">
        <v>15</v>
      </c>
      <c r="BC47" t="n">
        <v>22</v>
      </c>
      <c r="BD47" t="n">
        <v>29</v>
      </c>
      <c r="BE47" t="n">
        <v>21</v>
      </c>
      <c r="BF47" t="n">
        <v>46</v>
      </c>
      <c r="BG47">
        <f>NA()</f>
        <v/>
      </c>
      <c r="BH47">
        <f>NA()</f>
        <v/>
      </c>
      <c r="BI47">
        <f>NA()</f>
        <v/>
      </c>
      <c r="BJ47">
        <f>NA()</f>
        <v/>
      </c>
      <c r="BK47">
        <f>NA()</f>
        <v/>
      </c>
      <c r="BL47">
        <f>NA()</f>
        <v/>
      </c>
      <c r="BM47">
        <f>NA()</f>
        <v/>
      </c>
      <c r="BN47">
        <f>NA()</f>
        <v/>
      </c>
      <c r="BO47">
        <f>NA()</f>
        <v/>
      </c>
      <c r="BP47">
        <f>NA()</f>
        <v/>
      </c>
      <c r="BQ47">
        <f>NA()</f>
        <v/>
      </c>
      <c r="BR47">
        <f>NA()</f>
        <v/>
      </c>
      <c r="BS47">
        <f>NA()</f>
        <v/>
      </c>
      <c r="BT47">
        <f>NA()</f>
        <v/>
      </c>
      <c r="BU47">
        <f>NA()</f>
        <v/>
      </c>
      <c r="BV47">
        <f>NA()</f>
        <v/>
      </c>
      <c r="BW47">
        <f>NA()</f>
        <v/>
      </c>
    </row>
    <row r="48" spans="1:75">
      <c r="A48" t="s">
        <v>237</v>
      </c>
      <c r="B48" t="s">
        <v>611</v>
      </c>
      <c r="C48" t="s">
        <v>612</v>
      </c>
      <c r="D48" t="s">
        <v>519</v>
      </c>
      <c r="E48">
        <f>B48</f>
        <v/>
      </c>
      <c r="O48" t="n">
        <v>1.04</v>
      </c>
      <c r="P48" t="n">
        <v>1.12</v>
      </c>
      <c r="Q48" t="n">
        <v>1.06</v>
      </c>
      <c r="R48" t="n">
        <v>1.26</v>
      </c>
      <c r="S48" t="n">
        <v>2.05</v>
      </c>
      <c r="T48" t="n">
        <v>2.3</v>
      </c>
      <c r="U48" t="n">
        <v>2.49</v>
      </c>
      <c r="V48" t="n">
        <v>2.86</v>
      </c>
      <c r="W48" t="n">
        <v>3.07</v>
      </c>
      <c r="X48" t="n">
        <v>4.38</v>
      </c>
      <c r="Y48" t="n">
        <v>6.58</v>
      </c>
      <c r="Z48" t="n">
        <v>8.130000000000001</v>
      </c>
      <c r="AA48" t="n">
        <v>8.6</v>
      </c>
      <c r="AB48" t="n">
        <v>7.82</v>
      </c>
      <c r="AC48" t="n">
        <v>7.52</v>
      </c>
      <c r="AD48" t="n">
        <v>7.86</v>
      </c>
      <c r="AE48" t="n">
        <v>6.29</v>
      </c>
      <c r="AF48" t="n">
        <v>6.04</v>
      </c>
      <c r="AG48" t="n">
        <v>6.11</v>
      </c>
      <c r="AH48" t="n">
        <v>6.77</v>
      </c>
      <c r="AI48" t="n">
        <v>7.86</v>
      </c>
      <c r="AJ48" t="n">
        <v>7.87</v>
      </c>
      <c r="AK48" t="n">
        <v>7.22</v>
      </c>
      <c r="AL48" t="n">
        <v>7.53</v>
      </c>
      <c r="AM48" t="n">
        <v>7.41</v>
      </c>
      <c r="AN48" t="n">
        <v>7.31</v>
      </c>
      <c r="AO48" t="n">
        <v>7.74</v>
      </c>
      <c r="AP48" t="n">
        <v>6.44</v>
      </c>
      <c r="AQ48" t="n">
        <v>5.82</v>
      </c>
      <c r="AR48" t="n">
        <v>7.05</v>
      </c>
      <c r="AS48" t="n">
        <v>9.300000000000001</v>
      </c>
      <c r="AT48" t="n">
        <v>8.99</v>
      </c>
      <c r="AU48" t="n">
        <v>7.88</v>
      </c>
      <c r="AV48" t="n">
        <v>10.5</v>
      </c>
      <c r="AW48" t="n">
        <v>12.83</v>
      </c>
      <c r="AX48" t="n">
        <v>15.7</v>
      </c>
      <c r="AY48" t="n">
        <v>19.02</v>
      </c>
      <c r="AZ48" t="n">
        <v>20.14</v>
      </c>
      <c r="BA48" t="n">
        <v>25.99</v>
      </c>
      <c r="BB48" t="n">
        <v>16.75</v>
      </c>
      <c r="BC48" t="n">
        <v>21.8</v>
      </c>
      <c r="BD48" t="n">
        <v>28.87</v>
      </c>
      <c r="BE48" t="n">
        <v>30.15</v>
      </c>
      <c r="BF48" t="n">
        <v>28.87</v>
      </c>
      <c r="BG48">
        <f>NA()</f>
        <v/>
      </c>
      <c r="BH48">
        <f>NA()</f>
        <v/>
      </c>
      <c r="BI48">
        <f>NA()</f>
        <v/>
      </c>
      <c r="BJ48">
        <f>NA()</f>
        <v/>
      </c>
      <c r="BK48">
        <f>NA()</f>
        <v/>
      </c>
      <c r="BL48">
        <f>NA()</f>
        <v/>
      </c>
      <c r="BM48">
        <f>NA()</f>
        <v/>
      </c>
      <c r="BN48">
        <f>NA()</f>
        <v/>
      </c>
      <c r="BO48">
        <f>NA()</f>
        <v/>
      </c>
      <c r="BP48">
        <f>NA()</f>
        <v/>
      </c>
      <c r="BQ48">
        <f>NA()</f>
        <v/>
      </c>
      <c r="BR48">
        <f>NA()</f>
        <v/>
      </c>
      <c r="BS48">
        <f>NA()</f>
        <v/>
      </c>
      <c r="BT48">
        <f>NA()</f>
        <v/>
      </c>
      <c r="BU48">
        <f>NA()</f>
        <v/>
      </c>
      <c r="BV48">
        <f>NA()</f>
        <v/>
      </c>
      <c r="BW48">
        <f>NA()</f>
        <v/>
      </c>
    </row>
    <row r="49" spans="1:75">
      <c r="A49" t="s">
        <v>237</v>
      </c>
      <c r="B49" t="s">
        <v>613</v>
      </c>
      <c r="C49" t="s">
        <v>614</v>
      </c>
      <c r="D49" t="s">
        <v>522</v>
      </c>
      <c r="E49">
        <f>B49</f>
        <v/>
      </c>
      <c r="O49" t="n">
        <v>9.9</v>
      </c>
      <c r="P49" t="n">
        <v>11</v>
      </c>
      <c r="Q49" t="n">
        <v>10.8</v>
      </c>
      <c r="R49" t="n">
        <v>13.2</v>
      </c>
      <c r="S49" t="n">
        <v>22.8</v>
      </c>
      <c r="T49" t="n">
        <v>25.6</v>
      </c>
      <c r="U49" t="n">
        <v>33.6</v>
      </c>
      <c r="V49" t="n">
        <v>47.2</v>
      </c>
      <c r="W49" t="n">
        <v>63.5</v>
      </c>
      <c r="X49" t="n">
        <v>166.2</v>
      </c>
      <c r="Y49" t="n">
        <v>228.7</v>
      </c>
      <c r="Z49" t="n">
        <v>285</v>
      </c>
      <c r="AA49" t="n">
        <v>227.3</v>
      </c>
      <c r="AB49" t="n">
        <v>105.8</v>
      </c>
      <c r="AC49" t="n">
        <v>119.5</v>
      </c>
      <c r="AD49" t="n">
        <v>207.1</v>
      </c>
      <c r="AE49" t="n">
        <v>168.7</v>
      </c>
      <c r="AF49" t="n">
        <v>129</v>
      </c>
      <c r="AG49" t="n">
        <v>199.9</v>
      </c>
      <c r="AH49" t="n">
        <v>226.4</v>
      </c>
      <c r="AI49" t="n">
        <v>297</v>
      </c>
      <c r="AJ49" t="n">
        <v>330.2</v>
      </c>
      <c r="AK49" t="n">
        <v>261.2</v>
      </c>
      <c r="AL49" t="n">
        <v>259.8</v>
      </c>
      <c r="AM49" t="n">
        <v>272.8</v>
      </c>
      <c r="AN49" t="n">
        <v>246</v>
      </c>
      <c r="AO49" t="n">
        <v>222.9</v>
      </c>
      <c r="AP49" t="n">
        <v>173.7</v>
      </c>
      <c r="AQ49" t="n">
        <v>150.6</v>
      </c>
      <c r="AR49" t="n">
        <v>218</v>
      </c>
      <c r="AS49" t="n">
        <v>275.6</v>
      </c>
      <c r="AT49" t="n">
        <v>316.1</v>
      </c>
      <c r="AU49" t="n">
        <v>371.1</v>
      </c>
      <c r="AV49" t="n">
        <v>501.5</v>
      </c>
      <c r="AW49" t="n">
        <v>644.7</v>
      </c>
      <c r="AX49" t="n">
        <v>667.9</v>
      </c>
      <c r="AY49" t="n">
        <v>740.6</v>
      </c>
      <c r="AZ49" t="n">
        <v>1089.7</v>
      </c>
      <c r="BA49" t="n">
        <v>832.2</v>
      </c>
      <c r="BB49" t="n">
        <v>590.1</v>
      </c>
      <c r="BC49" t="n">
        <v>870.5</v>
      </c>
      <c r="BD49" t="n">
        <v>1058.9</v>
      </c>
      <c r="BE49" t="n">
        <v>1061.3</v>
      </c>
      <c r="BF49" t="n">
        <v>951.9</v>
      </c>
      <c r="BG49">
        <f>NA()</f>
        <v/>
      </c>
      <c r="BH49">
        <f>NA()</f>
        <v/>
      </c>
      <c r="BI49">
        <f>NA()</f>
        <v/>
      </c>
      <c r="BJ49">
        <f>NA()</f>
        <v/>
      </c>
      <c r="BK49">
        <f>NA()</f>
        <v/>
      </c>
      <c r="BL49">
        <f>NA()</f>
        <v/>
      </c>
      <c r="BM49">
        <f>NA()</f>
        <v/>
      </c>
      <c r="BN49">
        <f>NA()</f>
        <v/>
      </c>
      <c r="BO49">
        <f>NA()</f>
        <v/>
      </c>
      <c r="BP49">
        <f>NA()</f>
        <v/>
      </c>
      <c r="BQ49">
        <f>NA()</f>
        <v/>
      </c>
      <c r="BR49">
        <f>NA()</f>
        <v/>
      </c>
      <c r="BS49">
        <f>NA()</f>
        <v/>
      </c>
      <c r="BT49">
        <f>NA()</f>
        <v/>
      </c>
      <c r="BU49">
        <f>NA()</f>
        <v/>
      </c>
      <c r="BV49">
        <f>NA()</f>
        <v/>
      </c>
      <c r="BW49">
        <f>NA()</f>
        <v/>
      </c>
    </row>
    <row r="50" spans="1:75">
      <c r="A50" t="s">
        <v>237</v>
      </c>
      <c r="B50" t="s">
        <v>615</v>
      </c>
      <c r="C50" t="s">
        <v>616</v>
      </c>
      <c r="D50" t="s">
        <v>519</v>
      </c>
      <c r="E50">
        <f>B50</f>
        <v/>
      </c>
      <c r="O50" t="n">
        <v>1.07</v>
      </c>
      <c r="P50" t="n">
        <v>1.16</v>
      </c>
      <c r="Q50" t="n">
        <v>1.15</v>
      </c>
      <c r="R50" t="n">
        <v>1.33</v>
      </c>
      <c r="S50" t="n">
        <v>2.29</v>
      </c>
      <c r="T50" t="n">
        <v>2.47</v>
      </c>
      <c r="U50" t="n">
        <v>2.64</v>
      </c>
      <c r="V50" t="n">
        <v>3</v>
      </c>
      <c r="W50" t="n">
        <v>3.17</v>
      </c>
      <c r="X50" t="n">
        <v>4.5</v>
      </c>
      <c r="Y50" t="n">
        <v>6.83</v>
      </c>
      <c r="Z50" t="n">
        <v>8.029999999999999</v>
      </c>
      <c r="AA50" t="n">
        <v>8.529999999999999</v>
      </c>
      <c r="AB50" t="n">
        <v>8.140000000000001</v>
      </c>
      <c r="AC50" t="n">
        <v>8.01</v>
      </c>
      <c r="AD50" t="n">
        <v>8.15</v>
      </c>
      <c r="AE50" t="n">
        <v>6.64</v>
      </c>
      <c r="AF50" t="n">
        <v>6.62</v>
      </c>
      <c r="AG50" t="n">
        <v>6.78</v>
      </c>
      <c r="AH50" t="n">
        <v>7.82</v>
      </c>
      <c r="AI50" t="n">
        <v>8.67</v>
      </c>
      <c r="AJ50" t="n">
        <v>8.970000000000001</v>
      </c>
      <c r="AK50" t="n">
        <v>8.33</v>
      </c>
      <c r="AL50" t="n">
        <v>8.83</v>
      </c>
      <c r="AM50" t="n">
        <v>9</v>
      </c>
      <c r="AN50" t="n">
        <v>9.01</v>
      </c>
      <c r="AO50" t="n">
        <v>9.73</v>
      </c>
      <c r="AP50" t="n">
        <v>8.5</v>
      </c>
      <c r="AQ50" t="n">
        <v>7.95</v>
      </c>
      <c r="AR50" t="n">
        <v>8.619999999999999</v>
      </c>
      <c r="AS50" t="n">
        <v>10.72</v>
      </c>
      <c r="AT50" t="n">
        <v>11.16</v>
      </c>
      <c r="AU50" t="n">
        <v>9.99</v>
      </c>
      <c r="AV50" t="n">
        <v>11.67</v>
      </c>
      <c r="AW50" t="n">
        <v>14.39</v>
      </c>
      <c r="AX50" t="n">
        <v>18.69</v>
      </c>
      <c r="AY50" t="n">
        <v>21.1</v>
      </c>
      <c r="AZ50" t="n">
        <v>21.45</v>
      </c>
      <c r="BA50" t="n">
        <v>28.08</v>
      </c>
      <c r="BB50" t="n">
        <v>18.53</v>
      </c>
      <c r="BC50" t="n">
        <v>23.93</v>
      </c>
      <c r="BD50" t="n">
        <v>31.83</v>
      </c>
      <c r="BE50" t="n">
        <v>33.1</v>
      </c>
      <c r="BF50" t="n">
        <v>31.78</v>
      </c>
      <c r="BG50">
        <f>NA()</f>
        <v/>
      </c>
      <c r="BH50">
        <f>NA()</f>
        <v/>
      </c>
      <c r="BI50">
        <f>NA()</f>
        <v/>
      </c>
      <c r="BJ50">
        <f>NA()</f>
        <v/>
      </c>
      <c r="BK50">
        <f>NA()</f>
        <v/>
      </c>
      <c r="BL50">
        <f>NA()</f>
        <v/>
      </c>
      <c r="BM50">
        <f>NA()</f>
        <v/>
      </c>
      <c r="BN50">
        <f>NA()</f>
        <v/>
      </c>
      <c r="BO50">
        <f>NA()</f>
        <v/>
      </c>
      <c r="BP50">
        <f>NA()</f>
        <v/>
      </c>
      <c r="BQ50">
        <f>NA()</f>
        <v/>
      </c>
      <c r="BR50">
        <f>NA()</f>
        <v/>
      </c>
      <c r="BS50">
        <f>NA()</f>
        <v/>
      </c>
      <c r="BT50">
        <f>NA()</f>
        <v/>
      </c>
      <c r="BU50">
        <f>NA()</f>
        <v/>
      </c>
      <c r="BV50">
        <f>NA()</f>
        <v/>
      </c>
      <c r="BW50">
        <f>NA()</f>
        <v/>
      </c>
    </row>
    <row r="51" spans="1:75">
      <c r="A51" t="s">
        <v>237</v>
      </c>
      <c r="B51" t="s">
        <v>617</v>
      </c>
      <c r="C51" t="s">
        <v>618</v>
      </c>
      <c r="D51" t="s">
        <v>522</v>
      </c>
      <c r="E51">
        <f>B51</f>
        <v/>
      </c>
      <c r="O51" t="n">
        <v>9.699999999999999</v>
      </c>
      <c r="P51" t="n">
        <v>10.7</v>
      </c>
      <c r="Q51" t="n">
        <v>9.9</v>
      </c>
      <c r="R51" t="n">
        <v>12.1</v>
      </c>
      <c r="S51" t="n">
        <v>20.7</v>
      </c>
      <c r="T51" t="n">
        <v>21.3</v>
      </c>
      <c r="U51" t="n">
        <v>28.7</v>
      </c>
      <c r="V51" t="n">
        <v>40</v>
      </c>
      <c r="W51" t="n">
        <v>51.2</v>
      </c>
      <c r="X51" t="n">
        <v>149.8</v>
      </c>
      <c r="Y51" t="n">
        <v>201.8</v>
      </c>
      <c r="Z51" t="n">
        <v>245</v>
      </c>
      <c r="AA51" t="n">
        <v>195.5</v>
      </c>
      <c r="AB51" t="n">
        <v>79.40000000000001</v>
      </c>
      <c r="AC51" t="n">
        <v>88.8</v>
      </c>
      <c r="AD51" t="n">
        <v>179.1</v>
      </c>
      <c r="AE51" t="n">
        <v>146.2</v>
      </c>
      <c r="AF51" t="n">
        <v>100.1</v>
      </c>
      <c r="AG51" t="n">
        <v>171.6</v>
      </c>
      <c r="AH51" t="n">
        <v>196.3</v>
      </c>
      <c r="AI51" t="n">
        <v>235.9</v>
      </c>
      <c r="AJ51" t="n">
        <v>287.1</v>
      </c>
      <c r="AK51" t="n">
        <v>196</v>
      </c>
      <c r="AL51" t="n">
        <v>193.1</v>
      </c>
      <c r="AM51" t="n">
        <v>217.6</v>
      </c>
      <c r="AN51" t="n">
        <v>187.4</v>
      </c>
      <c r="AO51" t="n">
        <v>148.7</v>
      </c>
      <c r="AP51" t="n">
        <v>115.4</v>
      </c>
      <c r="AQ51" t="n">
        <v>94.09999999999999</v>
      </c>
      <c r="AR51" t="n">
        <v>138.3</v>
      </c>
      <c r="AS51" t="n">
        <v>144.6</v>
      </c>
      <c r="AT51" t="n">
        <v>198.9</v>
      </c>
      <c r="AU51" t="n">
        <v>238.2</v>
      </c>
      <c r="AV51" t="n">
        <v>401.2</v>
      </c>
      <c r="AW51" t="n">
        <v>514.8</v>
      </c>
      <c r="AX51" t="n">
        <v>513.5</v>
      </c>
      <c r="AY51" t="n">
        <v>520.3</v>
      </c>
      <c r="AZ51" t="n">
        <v>871.6</v>
      </c>
      <c r="BA51" t="n">
        <v>539.4</v>
      </c>
      <c r="BB51" t="n">
        <v>410.1</v>
      </c>
      <c r="BC51" t="n">
        <v>642.2</v>
      </c>
      <c r="BD51" t="n">
        <v>748</v>
      </c>
      <c r="BE51" t="n">
        <v>747.7</v>
      </c>
      <c r="BF51" t="n">
        <v>666.5</v>
      </c>
      <c r="BG51">
        <f>NA()</f>
        <v/>
      </c>
      <c r="BH51">
        <f>NA()</f>
        <v/>
      </c>
      <c r="BI51">
        <f>NA()</f>
        <v/>
      </c>
      <c r="BJ51">
        <f>NA()</f>
        <v/>
      </c>
      <c r="BK51">
        <f>NA()</f>
        <v/>
      </c>
      <c r="BL51">
        <f>NA()</f>
        <v/>
      </c>
      <c r="BM51">
        <f>NA()</f>
        <v/>
      </c>
      <c r="BN51">
        <f>NA()</f>
        <v/>
      </c>
      <c r="BO51">
        <f>NA()</f>
        <v/>
      </c>
      <c r="BP51">
        <f>NA()</f>
        <v/>
      </c>
      <c r="BQ51">
        <f>NA()</f>
        <v/>
      </c>
      <c r="BR51">
        <f>NA()</f>
        <v/>
      </c>
      <c r="BS51">
        <f>NA()</f>
        <v/>
      </c>
      <c r="BT51">
        <f>NA()</f>
        <v/>
      </c>
      <c r="BU51">
        <f>NA()</f>
        <v/>
      </c>
      <c r="BV51">
        <f>NA()</f>
        <v/>
      </c>
      <c r="BW51">
        <f>NA()</f>
        <v/>
      </c>
    </row>
    <row r="52" spans="1:75">
      <c r="A52" t="s">
        <v>237</v>
      </c>
      <c r="B52" t="s">
        <v>619</v>
      </c>
      <c r="C52" t="s">
        <v>620</v>
      </c>
      <c r="D52" t="s">
        <v>519</v>
      </c>
      <c r="E52">
        <f>B52</f>
        <v/>
      </c>
      <c r="O52" t="n">
        <v>0.43</v>
      </c>
      <c r="P52" t="n">
        <v>0.53</v>
      </c>
      <c r="Q52" t="n">
        <v>0.6</v>
      </c>
      <c r="R52" t="n">
        <v>0.76</v>
      </c>
      <c r="S52" t="n">
        <v>1.01</v>
      </c>
      <c r="T52" t="n">
        <v>1.71</v>
      </c>
      <c r="U52" t="n">
        <v>1.88</v>
      </c>
      <c r="V52" t="n">
        <v>2.25</v>
      </c>
      <c r="W52" t="n">
        <v>2.72</v>
      </c>
      <c r="X52" t="n">
        <v>3.54</v>
      </c>
      <c r="Y52" t="n">
        <v>5.19</v>
      </c>
      <c r="Z52" t="n">
        <v>8.800000000000001</v>
      </c>
      <c r="AA52" t="n">
        <v>9.029999999999999</v>
      </c>
      <c r="AB52" t="n">
        <v>7</v>
      </c>
      <c r="AC52" t="n">
        <v>6.38</v>
      </c>
      <c r="AD52" t="n">
        <v>6.4</v>
      </c>
      <c r="AE52" t="n">
        <v>4.69</v>
      </c>
      <c r="AF52" t="n">
        <v>4.63</v>
      </c>
      <c r="AG52" t="n">
        <v>3.82</v>
      </c>
      <c r="AH52" t="n">
        <v>3.61</v>
      </c>
      <c r="AI52" t="n">
        <v>5.79</v>
      </c>
      <c r="AJ52" t="n">
        <v>4.34</v>
      </c>
      <c r="AK52" t="n">
        <v>5.15</v>
      </c>
      <c r="AL52" t="n">
        <v>5.27</v>
      </c>
      <c r="AM52" t="n">
        <v>4.37</v>
      </c>
      <c r="AN52" t="n">
        <v>4.55</v>
      </c>
      <c r="AO52" t="n">
        <v>5.49</v>
      </c>
      <c r="AP52" t="n">
        <v>4.35</v>
      </c>
      <c r="AQ52" t="n">
        <v>4.02</v>
      </c>
      <c r="AR52" t="n">
        <v>5.35</v>
      </c>
      <c r="AS52" t="n">
        <v>8.109999999999999</v>
      </c>
      <c r="AT52" t="n">
        <v>6.77</v>
      </c>
      <c r="AU52" t="n">
        <v>5.72</v>
      </c>
      <c r="AV52" t="n">
        <v>7.49</v>
      </c>
      <c r="AW52" t="n">
        <v>8.970000000000001</v>
      </c>
      <c r="AX52" t="n">
        <v>10.26</v>
      </c>
      <c r="AY52" t="n">
        <v>15.42</v>
      </c>
      <c r="AZ52" t="n">
        <v>16.19</v>
      </c>
      <c r="BA52" t="n">
        <v>22.86</v>
      </c>
      <c r="BB52" t="n">
        <v>13.73</v>
      </c>
      <c r="BC52" t="n">
        <v>17.45</v>
      </c>
      <c r="BD52" t="n">
        <v>23.57</v>
      </c>
      <c r="BE52" t="n">
        <v>24.87</v>
      </c>
      <c r="BF52" t="n">
        <v>23.77</v>
      </c>
      <c r="BG52">
        <f>NA()</f>
        <v/>
      </c>
      <c r="BH52">
        <f>NA()</f>
        <v/>
      </c>
      <c r="BI52">
        <f>NA()</f>
        <v/>
      </c>
      <c r="BJ52">
        <f>NA()</f>
        <v/>
      </c>
      <c r="BK52">
        <f>NA()</f>
        <v/>
      </c>
      <c r="BL52">
        <f>NA()</f>
        <v/>
      </c>
      <c r="BM52">
        <f>NA()</f>
        <v/>
      </c>
      <c r="BN52">
        <f>NA()</f>
        <v/>
      </c>
      <c r="BO52">
        <f>NA()</f>
        <v/>
      </c>
      <c r="BP52">
        <f>NA()</f>
        <v/>
      </c>
      <c r="BQ52">
        <f>NA()</f>
        <v/>
      </c>
      <c r="BR52">
        <f>NA()</f>
        <v/>
      </c>
      <c r="BS52">
        <f>NA()</f>
        <v/>
      </c>
      <c r="BT52">
        <f>NA()</f>
        <v/>
      </c>
      <c r="BU52">
        <f>NA()</f>
        <v/>
      </c>
      <c r="BV52">
        <f>NA()</f>
        <v/>
      </c>
      <c r="BW52">
        <f>NA()</f>
        <v/>
      </c>
    </row>
    <row r="53" spans="1:75">
      <c r="A53" t="s">
        <v>237</v>
      </c>
      <c r="B53" t="s">
        <v>621</v>
      </c>
      <c r="C53" t="s">
        <v>622</v>
      </c>
      <c r="D53" t="s">
        <v>522</v>
      </c>
      <c r="E53">
        <f>B53</f>
        <v/>
      </c>
      <c r="O53" t="n">
        <v>0.2</v>
      </c>
      <c r="P53" t="n">
        <v>0.3</v>
      </c>
      <c r="Q53" t="n">
        <v>0.9</v>
      </c>
      <c r="R53" t="n">
        <v>1.1</v>
      </c>
      <c r="S53" t="n">
        <v>2.1</v>
      </c>
      <c r="T53" t="n">
        <v>4.3</v>
      </c>
      <c r="U53" t="n">
        <v>4.9</v>
      </c>
      <c r="V53" t="n">
        <v>7.2</v>
      </c>
      <c r="W53" t="n">
        <v>12.3</v>
      </c>
      <c r="X53" t="n">
        <v>16.4</v>
      </c>
      <c r="Y53" t="n">
        <v>26.8</v>
      </c>
      <c r="Z53" t="n">
        <v>40</v>
      </c>
      <c r="AA53" t="n">
        <v>31.8</v>
      </c>
      <c r="AB53" t="n">
        <v>26.4</v>
      </c>
      <c r="AC53" t="n">
        <v>30.7</v>
      </c>
      <c r="AD53" t="n">
        <v>28</v>
      </c>
      <c r="AE53" t="n">
        <v>22.5</v>
      </c>
      <c r="AF53" t="n">
        <v>28.9</v>
      </c>
      <c r="AG53" t="n">
        <v>28.3</v>
      </c>
      <c r="AH53" t="n">
        <v>30.1</v>
      </c>
      <c r="AI53" t="n">
        <v>61.1</v>
      </c>
      <c r="AJ53" t="n">
        <v>43.2</v>
      </c>
      <c r="AK53" t="n">
        <v>65.2</v>
      </c>
      <c r="AL53" t="n">
        <v>66.7</v>
      </c>
      <c r="AM53" t="n">
        <v>55.2</v>
      </c>
      <c r="AN53" t="n">
        <v>58.6</v>
      </c>
      <c r="AO53" t="n">
        <v>74.3</v>
      </c>
      <c r="AP53" t="n">
        <v>58.3</v>
      </c>
      <c r="AQ53" t="n">
        <v>56.5</v>
      </c>
      <c r="AR53" t="n">
        <v>79.7</v>
      </c>
      <c r="AS53" t="n">
        <v>131</v>
      </c>
      <c r="AT53" t="n">
        <v>117.2</v>
      </c>
      <c r="AU53" t="n">
        <v>132.9</v>
      </c>
      <c r="AV53" t="n">
        <v>100.2</v>
      </c>
      <c r="AW53" t="n">
        <v>129.9</v>
      </c>
      <c r="AX53" t="n">
        <v>154.4</v>
      </c>
      <c r="AY53" t="n">
        <v>220.4</v>
      </c>
      <c r="AZ53" t="n">
        <v>218.1</v>
      </c>
      <c r="BA53" t="n">
        <v>292.9</v>
      </c>
      <c r="BB53" t="n">
        <v>180</v>
      </c>
      <c r="BC53" t="n">
        <v>228.3</v>
      </c>
      <c r="BD53" t="n">
        <v>310.9</v>
      </c>
      <c r="BE53" t="n">
        <v>313.6</v>
      </c>
      <c r="BF53" t="n">
        <v>285.3</v>
      </c>
      <c r="BG53">
        <f>NA()</f>
        <v/>
      </c>
      <c r="BH53">
        <f>NA()</f>
        <v/>
      </c>
      <c r="BI53">
        <f>NA()</f>
        <v/>
      </c>
      <c r="BJ53">
        <f>NA()</f>
        <v/>
      </c>
      <c r="BK53">
        <f>NA()</f>
        <v/>
      </c>
      <c r="BL53">
        <f>NA()</f>
        <v/>
      </c>
      <c r="BM53">
        <f>NA()</f>
        <v/>
      </c>
      <c r="BN53">
        <f>NA()</f>
        <v/>
      </c>
      <c r="BO53">
        <f>NA()</f>
        <v/>
      </c>
      <c r="BP53">
        <f>NA()</f>
        <v/>
      </c>
      <c r="BQ53">
        <f>NA()</f>
        <v/>
      </c>
      <c r="BR53">
        <f>NA()</f>
        <v/>
      </c>
      <c r="BS53">
        <f>NA()</f>
        <v/>
      </c>
      <c r="BT53">
        <f>NA()</f>
        <v/>
      </c>
      <c r="BU53">
        <f>NA()</f>
        <v/>
      </c>
      <c r="BV53">
        <f>NA()</f>
        <v/>
      </c>
      <c r="BW53">
        <f>NA()</f>
        <v/>
      </c>
    </row>
    <row r="54" spans="1:75">
      <c r="A54" t="s">
        <v>237</v>
      </c>
      <c r="B54" t="s">
        <v>623</v>
      </c>
      <c r="C54" t="s">
        <v>624</v>
      </c>
      <c r="D54" t="s">
        <v>519</v>
      </c>
      <c r="E54">
        <f>B54</f>
        <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f>NA()</f>
        <v/>
      </c>
      <c r="BH54">
        <f>NA()</f>
        <v/>
      </c>
      <c r="BI54">
        <f>NA()</f>
        <v/>
      </c>
      <c r="BJ54">
        <f>NA()</f>
        <v/>
      </c>
      <c r="BK54">
        <f>NA()</f>
        <v/>
      </c>
      <c r="BL54">
        <f>NA()</f>
        <v/>
      </c>
      <c r="BM54">
        <f>NA()</f>
        <v/>
      </c>
      <c r="BN54">
        <f>NA()</f>
        <v/>
      </c>
      <c r="BO54">
        <f>NA()</f>
        <v/>
      </c>
      <c r="BP54">
        <f>NA()</f>
        <v/>
      </c>
      <c r="BQ54">
        <f>NA()</f>
        <v/>
      </c>
      <c r="BR54">
        <f>NA()</f>
        <v/>
      </c>
      <c r="BS54">
        <f>NA()</f>
        <v/>
      </c>
      <c r="BT54">
        <f>NA()</f>
        <v/>
      </c>
      <c r="BU54">
        <f>NA()</f>
        <v/>
      </c>
      <c r="BV54">
        <f>NA()</f>
        <v/>
      </c>
      <c r="BW54">
        <f>NA()</f>
        <v/>
      </c>
    </row>
    <row r="55" spans="1:75">
      <c r="A55" t="s">
        <v>237</v>
      </c>
      <c r="B55" t="s">
        <v>625</v>
      </c>
      <c r="C55" t="s">
        <v>626</v>
      </c>
      <c r="D55" t="s">
        <v>522</v>
      </c>
      <c r="E55">
        <f>B55</f>
        <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f>NA()</f>
        <v/>
      </c>
      <c r="BH55">
        <f>NA()</f>
        <v/>
      </c>
      <c r="BI55">
        <f>NA()</f>
        <v/>
      </c>
      <c r="BJ55">
        <f>NA()</f>
        <v/>
      </c>
      <c r="BK55">
        <f>NA()</f>
        <v/>
      </c>
      <c r="BL55">
        <f>NA()</f>
        <v/>
      </c>
      <c r="BM55">
        <f>NA()</f>
        <v/>
      </c>
      <c r="BN55">
        <f>NA()</f>
        <v/>
      </c>
      <c r="BO55">
        <f>NA()</f>
        <v/>
      </c>
      <c r="BP55">
        <f>NA()</f>
        <v/>
      </c>
      <c r="BQ55">
        <f>NA()</f>
        <v/>
      </c>
      <c r="BR55">
        <f>NA()</f>
        <v/>
      </c>
      <c r="BS55">
        <f>NA()</f>
        <v/>
      </c>
      <c r="BT55">
        <f>NA()</f>
        <v/>
      </c>
      <c r="BU55">
        <f>NA()</f>
        <v/>
      </c>
      <c r="BV55">
        <f>NA()</f>
        <v/>
      </c>
      <c r="BW55">
        <f>NA()</f>
        <v/>
      </c>
    </row>
    <row r="56" spans="1:75">
      <c r="A56" t="s">
        <v>237</v>
      </c>
      <c r="B56" t="s">
        <v>627</v>
      </c>
      <c r="C56" t="s">
        <v>628</v>
      </c>
      <c r="D56" t="s">
        <v>519</v>
      </c>
      <c r="E56">
        <f>B56</f>
        <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f>NA()</f>
        <v/>
      </c>
      <c r="BH56">
        <f>NA()</f>
        <v/>
      </c>
      <c r="BI56">
        <f>NA()</f>
        <v/>
      </c>
      <c r="BJ56">
        <f>NA()</f>
        <v/>
      </c>
      <c r="BK56">
        <f>NA()</f>
        <v/>
      </c>
      <c r="BL56">
        <f>NA()</f>
        <v/>
      </c>
      <c r="BM56">
        <f>NA()</f>
        <v/>
      </c>
      <c r="BN56">
        <f>NA()</f>
        <v/>
      </c>
      <c r="BO56">
        <f>NA()</f>
        <v/>
      </c>
      <c r="BP56">
        <f>NA()</f>
        <v/>
      </c>
      <c r="BQ56">
        <f>NA()</f>
        <v/>
      </c>
      <c r="BR56">
        <f>NA()</f>
        <v/>
      </c>
      <c r="BS56">
        <f>NA()</f>
        <v/>
      </c>
      <c r="BT56">
        <f>NA()</f>
        <v/>
      </c>
      <c r="BU56">
        <f>NA()</f>
        <v/>
      </c>
      <c r="BV56">
        <f>NA()</f>
        <v/>
      </c>
      <c r="BW56">
        <f>NA()</f>
        <v/>
      </c>
    </row>
    <row r="57" spans="1:75">
      <c r="A57" t="s">
        <v>237</v>
      </c>
      <c r="B57" t="s">
        <v>629</v>
      </c>
      <c r="C57" t="s">
        <v>630</v>
      </c>
      <c r="D57" t="s">
        <v>522</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f>NA()</f>
        <v/>
      </c>
      <c r="BH57">
        <f>NA()</f>
        <v/>
      </c>
      <c r="BI57">
        <f>NA()</f>
        <v/>
      </c>
      <c r="BJ57">
        <f>NA()</f>
        <v/>
      </c>
      <c r="BK57">
        <f>NA()</f>
        <v/>
      </c>
      <c r="BL57">
        <f>NA()</f>
        <v/>
      </c>
      <c r="BM57">
        <f>NA()</f>
        <v/>
      </c>
      <c r="BN57">
        <f>NA()</f>
        <v/>
      </c>
      <c r="BO57">
        <f>NA()</f>
        <v/>
      </c>
      <c r="BP57">
        <f>NA()</f>
        <v/>
      </c>
      <c r="BQ57">
        <f>NA()</f>
        <v/>
      </c>
      <c r="BR57">
        <f>NA()</f>
        <v/>
      </c>
      <c r="BS57">
        <f>NA()</f>
        <v/>
      </c>
      <c r="BT57">
        <f>NA()</f>
        <v/>
      </c>
      <c r="BU57">
        <f>NA()</f>
        <v/>
      </c>
      <c r="BV57">
        <f>NA()</f>
        <v/>
      </c>
      <c r="BW57">
        <f>NA()</f>
        <v/>
      </c>
    </row>
    <row r="58" spans="1:75">
      <c r="A58" t="s">
        <v>237</v>
      </c>
      <c r="B58" t="s">
        <v>631</v>
      </c>
      <c r="C58" t="s">
        <v>632</v>
      </c>
      <c r="D58" t="s">
        <v>522</v>
      </c>
      <c r="E58">
        <f>B58</f>
        <v/>
      </c>
      <c r="O58" t="n">
        <v>0</v>
      </c>
      <c r="P58" t="n">
        <v>0</v>
      </c>
      <c r="Q58" t="n">
        <v>0</v>
      </c>
      <c r="R58" t="n">
        <v>0</v>
      </c>
      <c r="S58" t="n">
        <v>0</v>
      </c>
      <c r="T58" t="n">
        <v>0</v>
      </c>
      <c r="U58" t="n">
        <v>0</v>
      </c>
      <c r="V58" t="n">
        <v>0</v>
      </c>
      <c r="W58" t="n">
        <v>0</v>
      </c>
      <c r="X58" t="n">
        <v>0</v>
      </c>
      <c r="Y58" t="n">
        <v>0</v>
      </c>
      <c r="Z58" t="n">
        <v>0.2</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f>NA()</f>
        <v/>
      </c>
      <c r="BH58">
        <f>NA()</f>
        <v/>
      </c>
      <c r="BI58">
        <f>NA()</f>
        <v/>
      </c>
      <c r="BJ58">
        <f>NA()</f>
        <v/>
      </c>
      <c r="BK58">
        <f>NA()</f>
        <v/>
      </c>
      <c r="BL58">
        <f>NA()</f>
        <v/>
      </c>
      <c r="BM58">
        <f>NA()</f>
        <v/>
      </c>
      <c r="BN58">
        <f>NA()</f>
        <v/>
      </c>
      <c r="BO58">
        <f>NA()</f>
        <v/>
      </c>
      <c r="BP58">
        <f>NA()</f>
        <v/>
      </c>
      <c r="BQ58">
        <f>NA()</f>
        <v/>
      </c>
      <c r="BR58">
        <f>NA()</f>
        <v/>
      </c>
      <c r="BS58">
        <f>NA()</f>
        <v/>
      </c>
      <c r="BT58">
        <f>NA()</f>
        <v/>
      </c>
      <c r="BU58">
        <f>NA()</f>
        <v/>
      </c>
      <c r="BV58">
        <f>NA()</f>
        <v/>
      </c>
      <c r="BW58">
        <f>NA()</f>
        <v/>
      </c>
    </row>
    <row r="59" spans="1:75">
      <c r="A59" t="s">
        <v>237</v>
      </c>
      <c r="B59" t="s">
        <v>633</v>
      </c>
      <c r="C59" t="s">
        <v>634</v>
      </c>
      <c r="D59" t="s">
        <v>522</v>
      </c>
      <c r="E59">
        <f>B59</f>
        <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f>NA()</f>
        <v/>
      </c>
      <c r="BH59">
        <f>NA()</f>
        <v/>
      </c>
      <c r="BI59">
        <f>NA()</f>
        <v/>
      </c>
      <c r="BJ59">
        <f>NA()</f>
        <v/>
      </c>
      <c r="BK59">
        <f>NA()</f>
        <v/>
      </c>
      <c r="BL59">
        <f>NA()</f>
        <v/>
      </c>
      <c r="BM59">
        <f>NA()</f>
        <v/>
      </c>
      <c r="BN59">
        <f>NA()</f>
        <v/>
      </c>
      <c r="BO59">
        <f>NA()</f>
        <v/>
      </c>
      <c r="BP59">
        <f>NA()</f>
        <v/>
      </c>
      <c r="BQ59">
        <f>NA()</f>
        <v/>
      </c>
      <c r="BR59">
        <f>NA()</f>
        <v/>
      </c>
      <c r="BS59">
        <f>NA()</f>
        <v/>
      </c>
      <c r="BT59">
        <f>NA()</f>
        <v/>
      </c>
      <c r="BU59">
        <f>NA()</f>
        <v/>
      </c>
      <c r="BV59">
        <f>NA()</f>
        <v/>
      </c>
      <c r="BW59">
        <f>NA()</f>
        <v/>
      </c>
    </row>
    <row r="60" spans="1:75">
      <c r="A60" t="s">
        <v>237</v>
      </c>
      <c r="B60" t="s">
        <v>635</v>
      </c>
      <c r="C60" t="s">
        <v>636</v>
      </c>
      <c r="D60" t="s">
        <v>522</v>
      </c>
      <c r="E60">
        <f>B60</f>
        <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f>NA()</f>
        <v/>
      </c>
      <c r="BH60">
        <f>NA()</f>
        <v/>
      </c>
      <c r="BI60">
        <f>NA()</f>
        <v/>
      </c>
      <c r="BJ60">
        <f>NA()</f>
        <v/>
      </c>
      <c r="BK60">
        <f>NA()</f>
        <v/>
      </c>
      <c r="BL60">
        <f>NA()</f>
        <v/>
      </c>
      <c r="BM60">
        <f>NA()</f>
        <v/>
      </c>
      <c r="BN60">
        <f>NA()</f>
        <v/>
      </c>
      <c r="BO60">
        <f>NA()</f>
        <v/>
      </c>
      <c r="BP60">
        <f>NA()</f>
        <v/>
      </c>
      <c r="BQ60">
        <f>NA()</f>
        <v/>
      </c>
      <c r="BR60">
        <f>NA()</f>
        <v/>
      </c>
      <c r="BS60">
        <f>NA()</f>
        <v/>
      </c>
      <c r="BT60">
        <f>NA()</f>
        <v/>
      </c>
      <c r="BU60">
        <f>NA()</f>
        <v/>
      </c>
      <c r="BV60">
        <f>NA()</f>
        <v/>
      </c>
      <c r="BW60">
        <f>NA()</f>
        <v/>
      </c>
    </row>
    <row r="61" spans="1:75">
      <c r="A61" t="s">
        <v>237</v>
      </c>
      <c r="B61" t="s">
        <v>637</v>
      </c>
      <c r="C61" t="s">
        <v>638</v>
      </c>
      <c r="D61" t="s">
        <v>522</v>
      </c>
      <c r="E61">
        <f>B61</f>
        <v/>
      </c>
      <c r="O61" t="n">
        <v>0</v>
      </c>
      <c r="P61" t="n">
        <v>0</v>
      </c>
      <c r="Q61" t="n">
        <v>0</v>
      </c>
      <c r="R61" t="n">
        <v>0</v>
      </c>
      <c r="S61" t="n">
        <v>0</v>
      </c>
      <c r="T61" t="n">
        <v>0</v>
      </c>
      <c r="U61" t="n">
        <v>0</v>
      </c>
      <c r="V61" t="n">
        <v>0</v>
      </c>
      <c r="W61" t="n">
        <v>0</v>
      </c>
      <c r="X61" t="n">
        <v>0</v>
      </c>
      <c r="Y61" t="n">
        <v>0</v>
      </c>
      <c r="Z61" t="n">
        <v>0.2</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f>NA()</f>
        <v/>
      </c>
      <c r="BH61">
        <f>NA()</f>
        <v/>
      </c>
      <c r="BI61">
        <f>NA()</f>
        <v/>
      </c>
      <c r="BJ61">
        <f>NA()</f>
        <v/>
      </c>
      <c r="BK61">
        <f>NA()</f>
        <v/>
      </c>
      <c r="BL61">
        <f>NA()</f>
        <v/>
      </c>
      <c r="BM61">
        <f>NA()</f>
        <v/>
      </c>
      <c r="BN61">
        <f>NA()</f>
        <v/>
      </c>
      <c r="BO61">
        <f>NA()</f>
        <v/>
      </c>
      <c r="BP61">
        <f>NA()</f>
        <v/>
      </c>
      <c r="BQ61">
        <f>NA()</f>
        <v/>
      </c>
      <c r="BR61">
        <f>NA()</f>
        <v/>
      </c>
      <c r="BS61">
        <f>NA()</f>
        <v/>
      </c>
      <c r="BT61">
        <f>NA()</f>
        <v/>
      </c>
      <c r="BU61">
        <f>NA()</f>
        <v/>
      </c>
      <c r="BV61">
        <f>NA()</f>
        <v/>
      </c>
      <c r="BW61">
        <f>NA()</f>
        <v/>
      </c>
    </row>
    <row r="62" spans="1:75">
      <c r="A62" t="s">
        <v>237</v>
      </c>
      <c r="B62" t="s">
        <v>639</v>
      </c>
      <c r="C62" t="s">
        <v>640</v>
      </c>
      <c r="D62" t="s">
        <v>519</v>
      </c>
      <c r="E62">
        <f>B62</f>
        <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f>NA()</f>
        <v/>
      </c>
      <c r="BH62">
        <f>NA()</f>
        <v/>
      </c>
      <c r="BI62">
        <f>NA()</f>
        <v/>
      </c>
      <c r="BJ62">
        <f>NA()</f>
        <v/>
      </c>
      <c r="BK62">
        <f>NA()</f>
        <v/>
      </c>
      <c r="BL62">
        <f>NA()</f>
        <v/>
      </c>
      <c r="BM62">
        <f>NA()</f>
        <v/>
      </c>
      <c r="BN62">
        <f>NA()</f>
        <v/>
      </c>
      <c r="BO62">
        <f>NA()</f>
        <v/>
      </c>
      <c r="BP62">
        <f>NA()</f>
        <v/>
      </c>
      <c r="BQ62">
        <f>NA()</f>
        <v/>
      </c>
      <c r="BR62">
        <f>NA()</f>
        <v/>
      </c>
      <c r="BS62">
        <f>NA()</f>
        <v/>
      </c>
      <c r="BT62">
        <f>NA()</f>
        <v/>
      </c>
      <c r="BU62">
        <f>NA()</f>
        <v/>
      </c>
      <c r="BV62">
        <f>NA()</f>
        <v/>
      </c>
      <c r="BW62">
        <f>NA()</f>
        <v/>
      </c>
    </row>
    <row r="63" spans="1:75">
      <c r="A63" t="s">
        <v>237</v>
      </c>
      <c r="B63" t="s">
        <v>641</v>
      </c>
      <c r="C63" t="s">
        <v>642</v>
      </c>
      <c r="D63" t="s">
        <v>522</v>
      </c>
      <c r="E63">
        <f>B63</f>
        <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f>NA()</f>
        <v/>
      </c>
      <c r="BH63">
        <f>NA()</f>
        <v/>
      </c>
      <c r="BI63">
        <f>NA()</f>
        <v/>
      </c>
      <c r="BJ63">
        <f>NA()</f>
        <v/>
      </c>
      <c r="BK63">
        <f>NA()</f>
        <v/>
      </c>
      <c r="BL63">
        <f>NA()</f>
        <v/>
      </c>
      <c r="BM63">
        <f>NA()</f>
        <v/>
      </c>
      <c r="BN63">
        <f>NA()</f>
        <v/>
      </c>
      <c r="BO63">
        <f>NA()</f>
        <v/>
      </c>
      <c r="BP63">
        <f>NA()</f>
        <v/>
      </c>
      <c r="BQ63">
        <f>NA()</f>
        <v/>
      </c>
      <c r="BR63">
        <f>NA()</f>
        <v/>
      </c>
      <c r="BS63">
        <f>NA()</f>
        <v/>
      </c>
      <c r="BT63">
        <f>NA()</f>
        <v/>
      </c>
      <c r="BU63">
        <f>NA()</f>
        <v/>
      </c>
      <c r="BV63">
        <f>NA()</f>
        <v/>
      </c>
      <c r="BW63">
        <f>NA()</f>
        <v/>
      </c>
    </row>
    <row r="64" spans="1:75">
      <c r="A64" t="s">
        <v>237</v>
      </c>
      <c r="B64" t="s">
        <v>643</v>
      </c>
      <c r="C64" t="s">
        <v>644</v>
      </c>
      <c r="D64" t="s">
        <v>519</v>
      </c>
      <c r="E64">
        <f>B64</f>
        <v/>
      </c>
      <c r="O64" t="n">
        <v>9.92</v>
      </c>
      <c r="P64" t="n">
        <v>10.53</v>
      </c>
      <c r="Q64" t="n">
        <v>10.64</v>
      </c>
      <c r="R64" t="n">
        <v>11.3</v>
      </c>
      <c r="S64" t="n">
        <v>12.88</v>
      </c>
      <c r="T64" t="n">
        <v>16.5</v>
      </c>
      <c r="U64" t="n">
        <v>17.18</v>
      </c>
      <c r="V64" t="n">
        <v>18.6</v>
      </c>
      <c r="W64" t="n">
        <v>20.57</v>
      </c>
      <c r="X64" t="n">
        <v>22.18</v>
      </c>
      <c r="Y64" t="n">
        <v>26.4</v>
      </c>
      <c r="Z64" t="n">
        <v>37.83</v>
      </c>
      <c r="AA64" t="n">
        <v>39.53</v>
      </c>
      <c r="AB64" t="n">
        <v>35.75</v>
      </c>
      <c r="AC64" t="n">
        <v>35.75</v>
      </c>
      <c r="AD64" t="n">
        <v>34.41</v>
      </c>
      <c r="AE64" t="n">
        <v>27.29</v>
      </c>
      <c r="AF64" t="n">
        <v>27.52</v>
      </c>
      <c r="AG64" t="n">
        <v>25.6</v>
      </c>
      <c r="AH64" t="n">
        <v>26.97</v>
      </c>
      <c r="AI64" t="n">
        <v>29.77</v>
      </c>
      <c r="AJ64" t="n">
        <v>30.23</v>
      </c>
      <c r="AK64" t="n">
        <v>30.81</v>
      </c>
      <c r="AL64" t="n">
        <v>34.21</v>
      </c>
      <c r="AM64" t="n">
        <v>34.19</v>
      </c>
      <c r="AN64" t="n">
        <v>35.65</v>
      </c>
      <c r="AO64" t="n">
        <v>38.05</v>
      </c>
      <c r="AP64" t="n">
        <v>38.86</v>
      </c>
      <c r="AQ64" t="n">
        <v>36.08</v>
      </c>
      <c r="AR64" t="n">
        <v>37.33</v>
      </c>
      <c r="AS64" t="n">
        <v>43.41</v>
      </c>
      <c r="AT64" t="n">
        <v>43.53</v>
      </c>
      <c r="AU64" t="n">
        <v>41.49</v>
      </c>
      <c r="AV64" t="n">
        <v>44.02</v>
      </c>
      <c r="AW64" t="n">
        <v>47.45</v>
      </c>
      <c r="AX64" t="n">
        <v>55.79</v>
      </c>
      <c r="AY64" t="n">
        <v>62.79</v>
      </c>
      <c r="AZ64" t="n">
        <v>64.20999999999999</v>
      </c>
      <c r="BA64" t="n">
        <v>87.11</v>
      </c>
      <c r="BB64" t="n">
        <v>64.06999999999999</v>
      </c>
      <c r="BC64" t="n">
        <v>75.98999999999999</v>
      </c>
      <c r="BD64" t="n">
        <v>94.88</v>
      </c>
      <c r="BE64" t="n">
        <v>102.23</v>
      </c>
      <c r="BF64" t="n">
        <v>99.81</v>
      </c>
      <c r="BG64">
        <f>NA()</f>
        <v/>
      </c>
      <c r="BH64">
        <f>NA()</f>
        <v/>
      </c>
      <c r="BI64">
        <f>NA()</f>
        <v/>
      </c>
      <c r="BJ64">
        <f>NA()</f>
        <v/>
      </c>
      <c r="BK64">
        <f>NA()</f>
        <v/>
      </c>
      <c r="BL64">
        <f>NA()</f>
        <v/>
      </c>
      <c r="BM64">
        <f>NA()</f>
        <v/>
      </c>
      <c r="BN64">
        <f>NA()</f>
        <v/>
      </c>
      <c r="BO64">
        <f>NA()</f>
        <v/>
      </c>
      <c r="BP64">
        <f>NA()</f>
        <v/>
      </c>
      <c r="BQ64">
        <f>NA()</f>
        <v/>
      </c>
      <c r="BR64">
        <f>NA()</f>
        <v/>
      </c>
      <c r="BS64">
        <f>NA()</f>
        <v/>
      </c>
      <c r="BT64">
        <f>NA()</f>
        <v/>
      </c>
      <c r="BU64">
        <f>NA()</f>
        <v/>
      </c>
      <c r="BV64">
        <f>NA()</f>
        <v/>
      </c>
      <c r="BW64">
        <f>NA()</f>
        <v/>
      </c>
    </row>
    <row r="65" spans="1:75">
      <c r="A65" t="s">
        <v>237</v>
      </c>
      <c r="B65" t="s">
        <v>645</v>
      </c>
      <c r="C65" t="s">
        <v>646</v>
      </c>
      <c r="D65" t="s">
        <v>522</v>
      </c>
      <c r="E65">
        <f>B65</f>
        <v/>
      </c>
      <c r="O65" t="n">
        <v>26.1</v>
      </c>
      <c r="P65" t="n">
        <v>29.4</v>
      </c>
      <c r="Q65" t="n">
        <v>33.3</v>
      </c>
      <c r="R65" t="n">
        <v>39.2</v>
      </c>
      <c r="S65" t="n">
        <v>46.2</v>
      </c>
      <c r="T65" t="n">
        <v>62.5</v>
      </c>
      <c r="U65" t="n">
        <v>69.59999999999999</v>
      </c>
      <c r="V65" t="n">
        <v>81.09999999999999</v>
      </c>
      <c r="W65" t="n">
        <v>94.3</v>
      </c>
      <c r="X65" t="n">
        <v>106.9</v>
      </c>
      <c r="Y65" t="n">
        <v>131.7</v>
      </c>
      <c r="Z65" t="n">
        <v>187.3</v>
      </c>
      <c r="AA65" t="n">
        <v>189.9</v>
      </c>
      <c r="AB65" t="n">
        <v>175.7</v>
      </c>
      <c r="AC65" t="n">
        <v>195</v>
      </c>
      <c r="AD65" t="n">
        <v>189.3</v>
      </c>
      <c r="AE65" t="n">
        <v>170.5</v>
      </c>
      <c r="AF65" t="n">
        <v>182.4</v>
      </c>
      <c r="AG65" t="n">
        <v>181</v>
      </c>
      <c r="AH65" t="n">
        <v>198</v>
      </c>
      <c r="AI65" t="n">
        <v>228.8</v>
      </c>
      <c r="AJ65" t="n">
        <v>243</v>
      </c>
      <c r="AK65" t="n">
        <v>254.1</v>
      </c>
      <c r="AL65" t="n">
        <v>282.4</v>
      </c>
      <c r="AM65" t="n">
        <v>303.4</v>
      </c>
      <c r="AN65" t="n">
        <v>337.9</v>
      </c>
      <c r="AO65" t="n">
        <v>366</v>
      </c>
      <c r="AP65" t="n">
        <v>376.3</v>
      </c>
      <c r="AQ65" t="n">
        <v>348.8</v>
      </c>
      <c r="AR65" t="n">
        <v>375</v>
      </c>
      <c r="AS65" t="n">
        <v>458</v>
      </c>
      <c r="AT65" t="n">
        <v>474.2</v>
      </c>
      <c r="AU65" t="n">
        <v>456.3</v>
      </c>
      <c r="AV65" t="n">
        <v>528.3</v>
      </c>
      <c r="AW65" t="n">
        <v>588.1</v>
      </c>
      <c r="AX65" t="n">
        <v>659.3</v>
      </c>
      <c r="AY65" t="n">
        <v>747.6</v>
      </c>
      <c r="AZ65" t="n">
        <v>771.2</v>
      </c>
      <c r="BA65" t="n">
        <v>1040.5</v>
      </c>
      <c r="BB65" t="n">
        <v>740.6</v>
      </c>
      <c r="BC65" t="n">
        <v>869.8</v>
      </c>
      <c r="BD65" t="n">
        <v>1090.4</v>
      </c>
      <c r="BE65" t="n">
        <v>1129.5</v>
      </c>
      <c r="BF65" t="n">
        <v>1114</v>
      </c>
      <c r="BG65">
        <f>NA()</f>
        <v/>
      </c>
      <c r="BH65">
        <f>NA()</f>
        <v/>
      </c>
      <c r="BI65">
        <f>NA()</f>
        <v/>
      </c>
      <c r="BJ65">
        <f>NA()</f>
        <v/>
      </c>
      <c r="BK65">
        <f>NA()</f>
        <v/>
      </c>
      <c r="BL65">
        <f>NA()</f>
        <v/>
      </c>
      <c r="BM65">
        <f>NA()</f>
        <v/>
      </c>
      <c r="BN65">
        <f>NA()</f>
        <v/>
      </c>
      <c r="BO65">
        <f>NA()</f>
        <v/>
      </c>
      <c r="BP65">
        <f>NA()</f>
        <v/>
      </c>
      <c r="BQ65">
        <f>NA()</f>
        <v/>
      </c>
      <c r="BR65">
        <f>NA()</f>
        <v/>
      </c>
      <c r="BS65">
        <f>NA()</f>
        <v/>
      </c>
      <c r="BT65">
        <f>NA()</f>
        <v/>
      </c>
      <c r="BU65">
        <f>NA()</f>
        <v/>
      </c>
      <c r="BV65">
        <f>NA()</f>
        <v/>
      </c>
      <c r="BW65">
        <f>NA()</f>
        <v/>
      </c>
    </row>
    <row r="66" spans="1:75">
      <c r="A66" t="s">
        <v>237</v>
      </c>
      <c r="B66" t="s">
        <v>647</v>
      </c>
      <c r="C66" t="s">
        <v>648</v>
      </c>
      <c r="D66" t="s">
        <v>519</v>
      </c>
      <c r="E66">
        <f>B66</f>
        <v/>
      </c>
      <c r="O66" t="n">
        <v>4.59</v>
      </c>
      <c r="P66" t="n">
        <v>4.9</v>
      </c>
      <c r="Q66" t="n">
        <v>5.04</v>
      </c>
      <c r="R66" t="n">
        <v>5.59</v>
      </c>
      <c r="S66" t="n">
        <v>6.6</v>
      </c>
      <c r="T66" t="n">
        <v>9.84</v>
      </c>
      <c r="U66" t="n">
        <v>10.09</v>
      </c>
      <c r="V66" t="n">
        <v>11.37</v>
      </c>
      <c r="W66" t="n">
        <v>13.1</v>
      </c>
      <c r="X66" t="n">
        <v>14.18</v>
      </c>
      <c r="Y66" t="n">
        <v>18.63</v>
      </c>
      <c r="Z66" t="n">
        <v>30.55</v>
      </c>
      <c r="AA66" t="n">
        <v>31.85</v>
      </c>
      <c r="AB66" t="n">
        <v>27.67</v>
      </c>
      <c r="AC66" t="n">
        <v>26.94</v>
      </c>
      <c r="AD66" t="n">
        <v>25.08</v>
      </c>
      <c r="AE66" t="n">
        <v>18.96</v>
      </c>
      <c r="AF66" t="n">
        <v>20.08</v>
      </c>
      <c r="AG66" t="n">
        <v>18.2</v>
      </c>
      <c r="AH66" t="n">
        <v>19.42</v>
      </c>
      <c r="AI66" t="n">
        <v>22.19</v>
      </c>
      <c r="AJ66" t="n">
        <v>22.6</v>
      </c>
      <c r="AK66" t="n">
        <v>22.96</v>
      </c>
      <c r="AL66" t="n">
        <v>26.22</v>
      </c>
      <c r="AM66" t="n">
        <v>25.84</v>
      </c>
      <c r="AN66" t="n">
        <v>27.17</v>
      </c>
      <c r="AO66" t="n">
        <v>29.39</v>
      </c>
      <c r="AP66" t="n">
        <v>30.25</v>
      </c>
      <c r="AQ66" t="n">
        <v>27.59</v>
      </c>
      <c r="AR66" t="n">
        <v>28.44</v>
      </c>
      <c r="AS66" t="n">
        <v>34.25</v>
      </c>
      <c r="AT66" t="n">
        <v>34.22</v>
      </c>
      <c r="AU66" t="n">
        <v>32.29</v>
      </c>
      <c r="AV66" t="n">
        <v>35.74</v>
      </c>
      <c r="AW66" t="n">
        <v>39.13</v>
      </c>
      <c r="AX66" t="n">
        <v>46.27</v>
      </c>
      <c r="AY66" t="n">
        <v>52.63</v>
      </c>
      <c r="AZ66" t="n">
        <v>53.86</v>
      </c>
      <c r="BA66" t="n">
        <v>76.34</v>
      </c>
      <c r="BB66" t="n">
        <v>53.17</v>
      </c>
      <c r="BC66" t="n">
        <v>64.31999999999999</v>
      </c>
      <c r="BD66" t="n">
        <v>83.23999999999999</v>
      </c>
      <c r="BE66" t="n">
        <v>90.33</v>
      </c>
      <c r="BF66" t="n">
        <v>87.54000000000001</v>
      </c>
      <c r="BG66">
        <f>NA()</f>
        <v/>
      </c>
      <c r="BH66">
        <f>NA()</f>
        <v/>
      </c>
      <c r="BI66">
        <f>NA()</f>
        <v/>
      </c>
      <c r="BJ66">
        <f>NA()</f>
        <v/>
      </c>
      <c r="BK66">
        <f>NA()</f>
        <v/>
      </c>
      <c r="BL66">
        <f>NA()</f>
        <v/>
      </c>
      <c r="BM66">
        <f>NA()</f>
        <v/>
      </c>
      <c r="BN66">
        <f>NA()</f>
        <v/>
      </c>
      <c r="BO66">
        <f>NA()</f>
        <v/>
      </c>
      <c r="BP66">
        <f>NA()</f>
        <v/>
      </c>
      <c r="BQ66">
        <f>NA()</f>
        <v/>
      </c>
      <c r="BR66">
        <f>NA()</f>
        <v/>
      </c>
      <c r="BS66">
        <f>NA()</f>
        <v/>
      </c>
      <c r="BT66">
        <f>NA()</f>
        <v/>
      </c>
      <c r="BU66">
        <f>NA()</f>
        <v/>
      </c>
      <c r="BV66">
        <f>NA()</f>
        <v/>
      </c>
      <c r="BW66">
        <f>NA()</f>
        <v/>
      </c>
    </row>
    <row r="67" spans="1:75">
      <c r="A67" t="s">
        <v>237</v>
      </c>
      <c r="B67" t="s">
        <v>649</v>
      </c>
      <c r="C67" t="s">
        <v>650</v>
      </c>
      <c r="D67" t="s">
        <v>522</v>
      </c>
      <c r="E67">
        <f>B67</f>
        <v/>
      </c>
      <c r="O67" t="n">
        <v>25.3</v>
      </c>
      <c r="P67" t="n">
        <v>31</v>
      </c>
      <c r="Q67" t="n">
        <v>34.7</v>
      </c>
      <c r="R67" t="n">
        <v>40.1</v>
      </c>
      <c r="S67" t="n">
        <v>50.8</v>
      </c>
      <c r="T67" t="n">
        <v>80.09999999999999</v>
      </c>
      <c r="U67" t="n">
        <v>84.59999999999999</v>
      </c>
      <c r="V67" t="n">
        <v>97.90000000000001</v>
      </c>
      <c r="W67" t="n">
        <v>118.1</v>
      </c>
      <c r="X67" t="n">
        <v>132.2</v>
      </c>
      <c r="Y67" t="n">
        <v>176.7</v>
      </c>
      <c r="Z67" t="n">
        <v>318.4</v>
      </c>
      <c r="AA67" t="n">
        <v>329.7</v>
      </c>
      <c r="AB67" t="n">
        <v>289.7</v>
      </c>
      <c r="AC67" t="n">
        <v>270.9</v>
      </c>
      <c r="AD67" t="n">
        <v>252</v>
      </c>
      <c r="AE67" t="n">
        <v>186.3</v>
      </c>
      <c r="AF67" t="n">
        <v>192.9</v>
      </c>
      <c r="AG67" t="n">
        <v>194.5</v>
      </c>
      <c r="AH67" t="n">
        <v>223.6</v>
      </c>
      <c r="AI67" t="n">
        <v>265.7</v>
      </c>
      <c r="AJ67" t="n">
        <v>274</v>
      </c>
      <c r="AK67" t="n">
        <v>282.5</v>
      </c>
      <c r="AL67" t="n">
        <v>317.9</v>
      </c>
      <c r="AM67" t="n">
        <v>315.5</v>
      </c>
      <c r="AN67" t="n">
        <v>332.5</v>
      </c>
      <c r="AO67" t="n">
        <v>372.1</v>
      </c>
      <c r="AP67" t="n">
        <v>381.6</v>
      </c>
      <c r="AQ67" t="n">
        <v>340.7</v>
      </c>
      <c r="AR67" t="n">
        <v>347.1</v>
      </c>
      <c r="AS67" t="n">
        <v>429.5</v>
      </c>
      <c r="AT67" t="n">
        <v>421.4</v>
      </c>
      <c r="AU67" t="n">
        <v>390.8</v>
      </c>
      <c r="AV67" t="n">
        <v>444</v>
      </c>
      <c r="AW67" t="n">
        <v>495.7</v>
      </c>
      <c r="AX67" t="n">
        <v>583.5</v>
      </c>
      <c r="AY67" t="n">
        <v>661.6</v>
      </c>
      <c r="AZ67" t="n">
        <v>670</v>
      </c>
      <c r="BA67" t="n">
        <v>935.2</v>
      </c>
      <c r="BB67" t="n">
        <v>631.7</v>
      </c>
      <c r="BC67" t="n">
        <v>763.4</v>
      </c>
      <c r="BD67" t="n">
        <v>984.4</v>
      </c>
      <c r="BE67" t="n">
        <v>1066.5</v>
      </c>
      <c r="BF67" t="n">
        <v>1074.7</v>
      </c>
      <c r="BG67">
        <f>NA()</f>
        <v/>
      </c>
      <c r="BH67">
        <f>NA()</f>
        <v/>
      </c>
      <c r="BI67">
        <f>NA()</f>
        <v/>
      </c>
      <c r="BJ67">
        <f>NA()</f>
        <v/>
      </c>
      <c r="BK67">
        <f>NA()</f>
        <v/>
      </c>
      <c r="BL67">
        <f>NA()</f>
        <v/>
      </c>
      <c r="BM67">
        <f>NA()</f>
        <v/>
      </c>
      <c r="BN67">
        <f>NA()</f>
        <v/>
      </c>
      <c r="BO67">
        <f>NA()</f>
        <v/>
      </c>
      <c r="BP67">
        <f>NA()</f>
        <v/>
      </c>
      <c r="BQ67">
        <f>NA()</f>
        <v/>
      </c>
      <c r="BR67">
        <f>NA()</f>
        <v/>
      </c>
      <c r="BS67">
        <f>NA()</f>
        <v/>
      </c>
      <c r="BT67">
        <f>NA()</f>
        <v/>
      </c>
      <c r="BU67">
        <f>NA()</f>
        <v/>
      </c>
      <c r="BV67">
        <f>NA()</f>
        <v/>
      </c>
      <c r="BW67">
        <f>NA()</f>
        <v/>
      </c>
    </row>
    <row r="68" spans="1:75">
      <c r="A68" t="s">
        <v>237</v>
      </c>
      <c r="B68" t="s">
        <v>651</v>
      </c>
      <c r="C68" t="s">
        <v>652</v>
      </c>
      <c r="D68" t="s">
        <v>569</v>
      </c>
      <c r="E68">
        <f>B68</f>
        <v/>
      </c>
      <c r="O68" t="n">
        <v>5510</v>
      </c>
      <c r="P68" t="n">
        <v>6324</v>
      </c>
      <c r="Q68" t="n">
        <v>6882</v>
      </c>
      <c r="R68" t="n">
        <v>7178</v>
      </c>
      <c r="S68" t="n">
        <v>7693</v>
      </c>
      <c r="T68" t="n">
        <v>8137</v>
      </c>
      <c r="U68" t="n">
        <v>8383</v>
      </c>
      <c r="V68" t="n">
        <v>8612</v>
      </c>
      <c r="W68" t="n">
        <v>9013</v>
      </c>
      <c r="X68" t="n">
        <v>9324</v>
      </c>
      <c r="Y68" t="n">
        <v>9485</v>
      </c>
      <c r="Z68" t="n">
        <v>10423</v>
      </c>
      <c r="AA68" t="n">
        <v>10351</v>
      </c>
      <c r="AB68" t="n">
        <v>10472</v>
      </c>
      <c r="AC68" t="n">
        <v>10055</v>
      </c>
      <c r="AD68" t="n">
        <v>10047</v>
      </c>
      <c r="AE68" t="n">
        <v>9826</v>
      </c>
      <c r="AF68" t="n">
        <v>9606</v>
      </c>
      <c r="AG68" t="n">
        <v>10687</v>
      </c>
      <c r="AH68" t="n">
        <v>11510</v>
      </c>
      <c r="AI68" t="n">
        <v>11976</v>
      </c>
      <c r="AJ68" t="n">
        <v>12123</v>
      </c>
      <c r="AK68" t="n">
        <v>12304</v>
      </c>
      <c r="AL68" t="n">
        <v>12127</v>
      </c>
      <c r="AM68" t="n">
        <v>12212</v>
      </c>
      <c r="AN68" t="n">
        <v>12240</v>
      </c>
      <c r="AO68" t="n">
        <v>12662</v>
      </c>
      <c r="AP68" t="n">
        <v>12615</v>
      </c>
      <c r="AQ68" t="n">
        <v>12350</v>
      </c>
      <c r="AR68" t="n">
        <v>12204</v>
      </c>
      <c r="AS68" t="n">
        <v>12538</v>
      </c>
      <c r="AT68" t="n">
        <v>12315</v>
      </c>
      <c r="AU68" t="n">
        <v>12100</v>
      </c>
      <c r="AV68" t="n">
        <v>12422</v>
      </c>
      <c r="AW68" t="n">
        <v>12667</v>
      </c>
      <c r="AX68" t="n">
        <v>12611</v>
      </c>
      <c r="AY68" t="n">
        <v>12572</v>
      </c>
      <c r="AZ68" t="n">
        <v>12440</v>
      </c>
      <c r="BA68" t="n">
        <v>12250</v>
      </c>
      <c r="BB68" t="n">
        <v>11880</v>
      </c>
      <c r="BC68" t="n">
        <v>11870</v>
      </c>
      <c r="BD68" t="n">
        <v>11826</v>
      </c>
      <c r="BE68" t="n">
        <v>11807</v>
      </c>
      <c r="BF68" t="n">
        <v>12277</v>
      </c>
      <c r="BG68">
        <f>NA()</f>
        <v/>
      </c>
      <c r="BH68">
        <f>NA()</f>
        <v/>
      </c>
      <c r="BI68">
        <f>NA()</f>
        <v/>
      </c>
      <c r="BJ68">
        <f>NA()</f>
        <v/>
      </c>
      <c r="BK68">
        <f>NA()</f>
        <v/>
      </c>
      <c r="BL68">
        <f>NA()</f>
        <v/>
      </c>
      <c r="BM68">
        <f>NA()</f>
        <v/>
      </c>
      <c r="BN68">
        <f>NA()</f>
        <v/>
      </c>
      <c r="BO68">
        <f>NA()</f>
        <v/>
      </c>
      <c r="BP68">
        <f>NA()</f>
        <v/>
      </c>
      <c r="BQ68">
        <f>NA()</f>
        <v/>
      </c>
      <c r="BR68">
        <f>NA()</f>
        <v/>
      </c>
      <c r="BS68">
        <f>NA()</f>
        <v/>
      </c>
      <c r="BT68">
        <f>NA()</f>
        <v/>
      </c>
      <c r="BU68">
        <f>NA()</f>
        <v/>
      </c>
      <c r="BV68">
        <f>NA()</f>
        <v/>
      </c>
      <c r="BW68">
        <f>NA()</f>
        <v/>
      </c>
    </row>
    <row r="69" spans="1:75">
      <c r="A69" t="s">
        <v>237</v>
      </c>
      <c r="B69" t="s">
        <v>653</v>
      </c>
      <c r="C69" t="s">
        <v>654</v>
      </c>
      <c r="D69" t="s">
        <v>519</v>
      </c>
      <c r="E69">
        <f>B69</f>
        <v/>
      </c>
      <c r="O69" t="n">
        <v>8.220000000000001</v>
      </c>
      <c r="P69" t="n">
        <v>8.65</v>
      </c>
      <c r="Q69" t="n">
        <v>8.76</v>
      </c>
      <c r="R69" t="n">
        <v>9.59</v>
      </c>
      <c r="S69" t="n">
        <v>11.09</v>
      </c>
      <c r="T69" t="n">
        <v>14.59</v>
      </c>
      <c r="U69" t="n">
        <v>15.05</v>
      </c>
      <c r="V69" t="n">
        <v>16.4</v>
      </c>
      <c r="W69" t="n">
        <v>18.31</v>
      </c>
      <c r="X69" t="n">
        <v>19.78</v>
      </c>
      <c r="Y69" t="n">
        <v>23.64</v>
      </c>
      <c r="Z69" t="n">
        <v>35.57</v>
      </c>
      <c r="AA69" t="n">
        <v>38.6</v>
      </c>
      <c r="AB69" t="n">
        <v>34.88</v>
      </c>
      <c r="AC69" t="n">
        <v>34.57</v>
      </c>
      <c r="AD69" t="n">
        <v>33.29</v>
      </c>
      <c r="AE69" t="n">
        <v>27.17</v>
      </c>
      <c r="AF69" t="n">
        <v>27.63</v>
      </c>
      <c r="AG69" t="n">
        <v>25.89</v>
      </c>
      <c r="AH69" t="n">
        <v>27.19</v>
      </c>
      <c r="AI69" t="n">
        <v>30.07</v>
      </c>
      <c r="AJ69" t="n">
        <v>30.83</v>
      </c>
      <c r="AK69" t="n">
        <v>31.95</v>
      </c>
      <c r="AL69" t="n">
        <v>35.99</v>
      </c>
      <c r="AM69" t="n">
        <v>36.49</v>
      </c>
      <c r="AN69" t="n">
        <v>39.05</v>
      </c>
      <c r="AO69" t="n">
        <v>41.79</v>
      </c>
      <c r="AP69" t="n">
        <v>43.37</v>
      </c>
      <c r="AQ69" t="n">
        <v>40.5</v>
      </c>
      <c r="AR69" t="n">
        <v>41.9</v>
      </c>
      <c r="AS69" t="n">
        <v>48.09</v>
      </c>
      <c r="AT69" t="n">
        <v>47.88</v>
      </c>
      <c r="AU69" t="n">
        <v>45.82</v>
      </c>
      <c r="AV69" t="n">
        <v>49.04</v>
      </c>
      <c r="AW69" t="n">
        <v>52.94</v>
      </c>
      <c r="AX69" t="n">
        <v>60.67</v>
      </c>
      <c r="AY69" t="n">
        <v>68.43000000000001</v>
      </c>
      <c r="AZ69" t="n">
        <v>70.7</v>
      </c>
      <c r="BA69" t="n">
        <v>95.23999999999999</v>
      </c>
      <c r="BB69" t="n">
        <v>70.93000000000001</v>
      </c>
      <c r="BC69" t="n">
        <v>82.36</v>
      </c>
      <c r="BD69" t="n">
        <v>101.64</v>
      </c>
      <c r="BE69" t="n">
        <v>109.45</v>
      </c>
      <c r="BF69" t="n">
        <v>108.4</v>
      </c>
      <c r="BG69">
        <f>NA()</f>
        <v/>
      </c>
      <c r="BH69">
        <f>NA()</f>
        <v/>
      </c>
      <c r="BI69">
        <f>NA()</f>
        <v/>
      </c>
      <c r="BJ69">
        <f>NA()</f>
        <v/>
      </c>
      <c r="BK69">
        <f>NA()</f>
        <v/>
      </c>
      <c r="BL69">
        <f>NA()</f>
        <v/>
      </c>
      <c r="BM69">
        <f>NA()</f>
        <v/>
      </c>
      <c r="BN69">
        <f>NA()</f>
        <v/>
      </c>
      <c r="BO69">
        <f>NA()</f>
        <v/>
      </c>
      <c r="BP69">
        <f>NA()</f>
        <v/>
      </c>
      <c r="BQ69">
        <f>NA()</f>
        <v/>
      </c>
      <c r="BR69">
        <f>NA()</f>
        <v/>
      </c>
      <c r="BS69">
        <f>NA()</f>
        <v/>
      </c>
      <c r="BT69">
        <f>NA()</f>
        <v/>
      </c>
      <c r="BU69">
        <f>NA()</f>
        <v/>
      </c>
      <c r="BV69">
        <f>NA()</f>
        <v/>
      </c>
      <c r="BW69">
        <f>NA()</f>
        <v/>
      </c>
    </row>
    <row r="70" spans="1:75">
      <c r="A70" t="s">
        <v>237</v>
      </c>
      <c r="B70" t="s">
        <v>655</v>
      </c>
      <c r="C70" t="s">
        <v>656</v>
      </c>
      <c r="D70" t="s">
        <v>522</v>
      </c>
      <c r="E70">
        <f>B70</f>
        <v/>
      </c>
      <c r="O70" t="n">
        <v>36</v>
      </c>
      <c r="P70" t="n">
        <v>41</v>
      </c>
      <c r="Q70" t="n">
        <v>45.2</v>
      </c>
      <c r="R70" t="n">
        <v>52.3</v>
      </c>
      <c r="S70" t="n">
        <v>62.6</v>
      </c>
      <c r="T70" t="n">
        <v>82.8</v>
      </c>
      <c r="U70" t="n">
        <v>89.2</v>
      </c>
      <c r="V70" t="n">
        <v>98.5</v>
      </c>
      <c r="W70" t="n">
        <v>111.2</v>
      </c>
      <c r="X70" t="n">
        <v>124.6</v>
      </c>
      <c r="Y70" t="n">
        <v>148.5</v>
      </c>
      <c r="Z70" t="n">
        <v>233.5</v>
      </c>
      <c r="AA70" t="n">
        <v>242.6</v>
      </c>
      <c r="AB70" t="n">
        <v>220.7</v>
      </c>
      <c r="AC70" t="n">
        <v>216.7</v>
      </c>
      <c r="AD70" t="n">
        <v>213.4</v>
      </c>
      <c r="AE70" t="n">
        <v>181.9</v>
      </c>
      <c r="AF70" t="n">
        <v>195.4</v>
      </c>
      <c r="AG70" t="n">
        <v>190</v>
      </c>
      <c r="AH70" t="n">
        <v>208</v>
      </c>
      <c r="AI70" t="n">
        <v>238.4</v>
      </c>
      <c r="AJ70" t="n">
        <v>252</v>
      </c>
      <c r="AK70" t="n">
        <v>265.8</v>
      </c>
      <c r="AL70" t="n">
        <v>303.2</v>
      </c>
      <c r="AM70" t="n">
        <v>318.4</v>
      </c>
      <c r="AN70" t="n">
        <v>347.3</v>
      </c>
      <c r="AO70" t="n">
        <v>381.5</v>
      </c>
      <c r="AP70" t="n">
        <v>394.9</v>
      </c>
      <c r="AQ70" t="n">
        <v>364.9</v>
      </c>
      <c r="AR70" t="n">
        <v>384.4</v>
      </c>
      <c r="AS70" t="n">
        <v>453.6</v>
      </c>
      <c r="AT70" t="n">
        <v>457.8</v>
      </c>
      <c r="AU70" t="n">
        <v>453.2</v>
      </c>
      <c r="AV70" t="n">
        <v>506.6</v>
      </c>
      <c r="AW70" t="n">
        <v>571.2</v>
      </c>
      <c r="AX70" t="n">
        <v>655</v>
      </c>
      <c r="AY70" t="n">
        <v>743</v>
      </c>
      <c r="AZ70" t="n">
        <v>772.1</v>
      </c>
      <c r="BA70" t="n">
        <v>1002.6</v>
      </c>
      <c r="BB70" t="n">
        <v>739.4</v>
      </c>
      <c r="BC70" t="n">
        <v>840.1</v>
      </c>
      <c r="BD70" t="n">
        <v>1015.7</v>
      </c>
      <c r="BE70" t="n">
        <v>1022.9</v>
      </c>
      <c r="BF70" t="n">
        <v>964.9</v>
      </c>
      <c r="BG70">
        <f>NA()</f>
        <v/>
      </c>
      <c r="BH70">
        <f>NA()</f>
        <v/>
      </c>
      <c r="BI70">
        <f>NA()</f>
        <v/>
      </c>
      <c r="BJ70">
        <f>NA()</f>
        <v/>
      </c>
      <c r="BK70">
        <f>NA()</f>
        <v/>
      </c>
      <c r="BL70">
        <f>NA()</f>
        <v/>
      </c>
      <c r="BM70">
        <f>NA()</f>
        <v/>
      </c>
      <c r="BN70">
        <f>NA()</f>
        <v/>
      </c>
      <c r="BO70">
        <f>NA()</f>
        <v/>
      </c>
      <c r="BP70">
        <f>NA()</f>
        <v/>
      </c>
      <c r="BQ70">
        <f>NA()</f>
        <v/>
      </c>
      <c r="BR70">
        <f>NA()</f>
        <v/>
      </c>
      <c r="BS70">
        <f>NA()</f>
        <v/>
      </c>
      <c r="BT70">
        <f>NA()</f>
        <v/>
      </c>
      <c r="BU70">
        <f>NA()</f>
        <v/>
      </c>
      <c r="BV70">
        <f>NA()</f>
        <v/>
      </c>
      <c r="BW70">
        <f>NA()</f>
        <v/>
      </c>
    </row>
    <row r="71" spans="1:75">
      <c r="A71" t="s">
        <v>237</v>
      </c>
      <c r="B71" t="s">
        <v>657</v>
      </c>
      <c r="C71" t="s">
        <v>658</v>
      </c>
      <c r="D71" t="s">
        <v>569</v>
      </c>
      <c r="E71">
        <f>B71</f>
        <v/>
      </c>
      <c r="O71" t="n">
        <v>359</v>
      </c>
      <c r="P71" t="n">
        <v>427</v>
      </c>
      <c r="Q71" t="n">
        <v>489</v>
      </c>
      <c r="R71" t="n">
        <v>590</v>
      </c>
      <c r="S71" t="n">
        <v>624</v>
      </c>
      <c r="T71" t="n">
        <v>522</v>
      </c>
      <c r="U71" t="n">
        <v>707</v>
      </c>
      <c r="V71" t="n">
        <v>795</v>
      </c>
      <c r="W71" t="n">
        <v>660</v>
      </c>
      <c r="X71" t="n">
        <v>707</v>
      </c>
      <c r="Y71" t="n">
        <v>847</v>
      </c>
      <c r="Z71" t="n">
        <v>735</v>
      </c>
      <c r="AA71" t="n">
        <v>731</v>
      </c>
      <c r="AB71" t="n">
        <v>740</v>
      </c>
      <c r="AC71" t="n">
        <v>758</v>
      </c>
      <c r="AD71" t="n">
        <v>678</v>
      </c>
      <c r="AE71" t="n">
        <v>1227</v>
      </c>
      <c r="AF71" t="n">
        <v>1598</v>
      </c>
      <c r="AG71" t="n">
        <v>1240</v>
      </c>
      <c r="AH71" t="n">
        <v>692</v>
      </c>
      <c r="AI71" t="n">
        <v>764</v>
      </c>
      <c r="AJ71" t="n">
        <v>751</v>
      </c>
      <c r="AK71" t="n">
        <v>701</v>
      </c>
      <c r="AL71" t="n">
        <v>736</v>
      </c>
      <c r="AM71" t="n">
        <v>722</v>
      </c>
      <c r="AN71" t="n">
        <v>734</v>
      </c>
      <c r="AO71" t="n">
        <v>591</v>
      </c>
      <c r="AP71" t="n">
        <v>544</v>
      </c>
      <c r="AQ71" t="n">
        <v>573</v>
      </c>
      <c r="AR71" t="n">
        <v>583</v>
      </c>
      <c r="AS71" t="n">
        <v>543</v>
      </c>
      <c r="AT71" t="n">
        <v>616</v>
      </c>
      <c r="AU71" t="n">
        <v>764</v>
      </c>
      <c r="AV71" t="n">
        <v>701</v>
      </c>
      <c r="AW71" t="n">
        <v>765</v>
      </c>
      <c r="AX71" t="n">
        <v>736</v>
      </c>
      <c r="AY71" t="n">
        <v>720</v>
      </c>
      <c r="AZ71" t="n">
        <v>745</v>
      </c>
      <c r="BA71" t="n">
        <v>730</v>
      </c>
      <c r="BB71" t="n">
        <v>686</v>
      </c>
      <c r="BC71" t="n">
        <v>661</v>
      </c>
      <c r="BD71" t="n">
        <v>678</v>
      </c>
      <c r="BE71" t="n">
        <v>687</v>
      </c>
      <c r="BF71" t="n">
        <v>85</v>
      </c>
      <c r="BG71">
        <f>NA()</f>
        <v/>
      </c>
      <c r="BH71">
        <f>NA()</f>
        <v/>
      </c>
      <c r="BI71">
        <f>NA()</f>
        <v/>
      </c>
      <c r="BJ71">
        <f>NA()</f>
        <v/>
      </c>
      <c r="BK71">
        <f>NA()</f>
        <v/>
      </c>
      <c r="BL71">
        <f>NA()</f>
        <v/>
      </c>
      <c r="BM71">
        <f>NA()</f>
        <v/>
      </c>
      <c r="BN71">
        <f>NA()</f>
        <v/>
      </c>
      <c r="BO71">
        <f>NA()</f>
        <v/>
      </c>
      <c r="BP71">
        <f>NA()</f>
        <v/>
      </c>
      <c r="BQ71">
        <f>NA()</f>
        <v/>
      </c>
      <c r="BR71">
        <f>NA()</f>
        <v/>
      </c>
      <c r="BS71">
        <f>NA()</f>
        <v/>
      </c>
      <c r="BT71">
        <f>NA()</f>
        <v/>
      </c>
      <c r="BU71">
        <f>NA()</f>
        <v/>
      </c>
      <c r="BV71">
        <f>NA()</f>
        <v/>
      </c>
      <c r="BW71">
        <f>NA()</f>
        <v/>
      </c>
    </row>
    <row r="72" spans="1:75">
      <c r="A72" t="s">
        <v>237</v>
      </c>
      <c r="B72" t="s">
        <v>659</v>
      </c>
      <c r="C72" t="s">
        <v>660</v>
      </c>
      <c r="D72" t="s">
        <v>519</v>
      </c>
      <c r="E72">
        <f>B72</f>
        <v/>
      </c>
      <c r="O72" t="n">
        <v>6.98</v>
      </c>
      <c r="P72" t="n">
        <v>7.32</v>
      </c>
      <c r="Q72" t="n">
        <v>7.46</v>
      </c>
      <c r="R72" t="n">
        <v>8.17</v>
      </c>
      <c r="S72" t="n">
        <v>9.43</v>
      </c>
      <c r="T72" t="n">
        <v>12.8</v>
      </c>
      <c r="U72" t="n">
        <v>13.26</v>
      </c>
      <c r="V72" t="n">
        <v>14.62</v>
      </c>
      <c r="W72" t="n">
        <v>16.45</v>
      </c>
      <c r="X72" t="n">
        <v>17.79</v>
      </c>
      <c r="Y72" t="n">
        <v>22.01</v>
      </c>
      <c r="Z72" t="n">
        <v>33.69</v>
      </c>
      <c r="AA72" t="n">
        <v>35.55</v>
      </c>
      <c r="AB72" t="n">
        <v>31.6</v>
      </c>
      <c r="AC72" t="n">
        <v>31.34</v>
      </c>
      <c r="AD72" t="n">
        <v>29.81</v>
      </c>
      <c r="AE72" t="n">
        <v>23.66</v>
      </c>
      <c r="AF72" t="n">
        <v>24.49</v>
      </c>
      <c r="AG72" t="n">
        <v>22.53</v>
      </c>
      <c r="AH72" t="n">
        <v>23.76</v>
      </c>
      <c r="AI72" t="n">
        <v>26.56</v>
      </c>
      <c r="AJ72" t="n">
        <v>27.14</v>
      </c>
      <c r="AK72" t="n">
        <v>27.79</v>
      </c>
      <c r="AL72" t="n">
        <v>31.37</v>
      </c>
      <c r="AM72" t="n">
        <v>31.44</v>
      </c>
      <c r="AN72" t="n">
        <v>33.24</v>
      </c>
      <c r="AO72" t="n">
        <v>35.65</v>
      </c>
      <c r="AP72" t="n">
        <v>36.71</v>
      </c>
      <c r="AQ72" t="n">
        <v>33.99</v>
      </c>
      <c r="AR72" t="n">
        <v>35.21</v>
      </c>
      <c r="AS72" t="n">
        <v>41.24</v>
      </c>
      <c r="AT72" t="n">
        <v>41.3</v>
      </c>
      <c r="AU72" t="n">
        <v>39.42</v>
      </c>
      <c r="AV72" t="n">
        <v>42.55</v>
      </c>
      <c r="AW72" t="n">
        <v>46.16</v>
      </c>
      <c r="AX72" t="n">
        <v>53.88</v>
      </c>
      <c r="AY72" t="n">
        <v>60.91</v>
      </c>
      <c r="AZ72" t="n">
        <v>62.57</v>
      </c>
      <c r="BA72" t="n">
        <v>85.78</v>
      </c>
      <c r="BB72" t="n">
        <v>62.36</v>
      </c>
      <c r="BC72" t="n">
        <v>73.8</v>
      </c>
      <c r="BD72" t="n">
        <v>92.78</v>
      </c>
      <c r="BE72" t="n">
        <v>99.95999999999999</v>
      </c>
      <c r="BF72" t="n">
        <v>97.51000000000001</v>
      </c>
      <c r="BG72">
        <f>NA()</f>
        <v/>
      </c>
      <c r="BH72">
        <f>NA()</f>
        <v/>
      </c>
      <c r="BI72">
        <f>NA()</f>
        <v/>
      </c>
      <c r="BJ72">
        <f>NA()</f>
        <v/>
      </c>
      <c r="BK72">
        <f>NA()</f>
        <v/>
      </c>
      <c r="BL72">
        <f>NA()</f>
        <v/>
      </c>
      <c r="BM72">
        <f>NA()</f>
        <v/>
      </c>
      <c r="BN72">
        <f>NA()</f>
        <v/>
      </c>
      <c r="BO72">
        <f>NA()</f>
        <v/>
      </c>
      <c r="BP72">
        <f>NA()</f>
        <v/>
      </c>
      <c r="BQ72">
        <f>NA()</f>
        <v/>
      </c>
      <c r="BR72">
        <f>NA()</f>
        <v/>
      </c>
      <c r="BS72">
        <f>NA()</f>
        <v/>
      </c>
      <c r="BT72">
        <f>NA()</f>
        <v/>
      </c>
      <c r="BU72">
        <f>NA()</f>
        <v/>
      </c>
      <c r="BV72">
        <f>NA()</f>
        <v/>
      </c>
      <c r="BW72">
        <f>NA()</f>
        <v/>
      </c>
    </row>
    <row r="73" spans="1:75">
      <c r="A73" t="s">
        <v>237</v>
      </c>
      <c r="B73" t="s">
        <v>661</v>
      </c>
      <c r="C73" t="s">
        <v>662</v>
      </c>
      <c r="D73" t="s">
        <v>522</v>
      </c>
      <c r="E73">
        <f>B73</f>
        <v/>
      </c>
      <c r="O73" t="n">
        <v>87.40000000000001</v>
      </c>
      <c r="P73" t="n">
        <v>101.4</v>
      </c>
      <c r="Q73" t="n">
        <v>113.1</v>
      </c>
      <c r="R73" t="n">
        <v>131.7</v>
      </c>
      <c r="S73" t="n">
        <v>159.7</v>
      </c>
      <c r="T73" t="n">
        <v>225.3</v>
      </c>
      <c r="U73" t="n">
        <v>243.4</v>
      </c>
      <c r="V73" t="n">
        <v>277.4</v>
      </c>
      <c r="W73" t="n">
        <v>323.6</v>
      </c>
      <c r="X73" t="n">
        <v>363.7</v>
      </c>
      <c r="Y73" t="n">
        <v>456.9</v>
      </c>
      <c r="Z73" t="n">
        <v>739.2</v>
      </c>
      <c r="AA73" t="n">
        <v>762.1</v>
      </c>
      <c r="AB73" t="n">
        <v>686.1</v>
      </c>
      <c r="AC73" t="n">
        <v>682.6</v>
      </c>
      <c r="AD73" t="n">
        <v>654.7</v>
      </c>
      <c r="AE73" t="n">
        <v>538.6</v>
      </c>
      <c r="AF73" t="n">
        <v>570.6</v>
      </c>
      <c r="AG73" t="n">
        <v>565.5</v>
      </c>
      <c r="AH73" t="n">
        <v>629.6</v>
      </c>
      <c r="AI73" t="n">
        <v>732.9</v>
      </c>
      <c r="AJ73" t="n">
        <v>768.9</v>
      </c>
      <c r="AK73" t="n">
        <v>802.4</v>
      </c>
      <c r="AL73" t="n">
        <v>903.5</v>
      </c>
      <c r="AM73" t="n">
        <v>937.3</v>
      </c>
      <c r="AN73" t="n">
        <v>1017.7</v>
      </c>
      <c r="AO73" t="n">
        <v>1119.7</v>
      </c>
      <c r="AP73" t="n">
        <v>1152.7</v>
      </c>
      <c r="AQ73" t="n">
        <v>1054.4</v>
      </c>
      <c r="AR73" t="n">
        <v>1106.5</v>
      </c>
      <c r="AS73" t="n">
        <v>1341.2</v>
      </c>
      <c r="AT73" t="n">
        <v>1353.4</v>
      </c>
      <c r="AU73" t="n">
        <v>1300.2</v>
      </c>
      <c r="AV73" t="n">
        <v>1478.9</v>
      </c>
      <c r="AW73" t="n">
        <v>1654.9</v>
      </c>
      <c r="AX73" t="n">
        <v>1897.8</v>
      </c>
      <c r="AY73" t="n">
        <v>2152.2</v>
      </c>
      <c r="AZ73" t="n">
        <v>2213.3</v>
      </c>
      <c r="BA73" t="n">
        <v>2978.3</v>
      </c>
      <c r="BB73" t="n">
        <v>2111.7</v>
      </c>
      <c r="BC73" t="n">
        <v>2473.3</v>
      </c>
      <c r="BD73" t="n">
        <v>3090.5</v>
      </c>
      <c r="BE73" t="n">
        <v>3219</v>
      </c>
      <c r="BF73" t="n">
        <v>3153.6</v>
      </c>
      <c r="BG73">
        <f>NA()</f>
        <v/>
      </c>
      <c r="BH73">
        <f>NA()</f>
        <v/>
      </c>
      <c r="BI73">
        <f>NA()</f>
        <v/>
      </c>
      <c r="BJ73">
        <f>NA()</f>
        <v/>
      </c>
      <c r="BK73">
        <f>NA()</f>
        <v/>
      </c>
      <c r="BL73">
        <f>NA()</f>
        <v/>
      </c>
      <c r="BM73">
        <f>NA()</f>
        <v/>
      </c>
      <c r="BN73">
        <f>NA()</f>
        <v/>
      </c>
      <c r="BO73">
        <f>NA()</f>
        <v/>
      </c>
      <c r="BP73">
        <f>NA()</f>
        <v/>
      </c>
      <c r="BQ73">
        <f>NA()</f>
        <v/>
      </c>
      <c r="BR73">
        <f>NA()</f>
        <v/>
      </c>
      <c r="BS73">
        <f>NA()</f>
        <v/>
      </c>
      <c r="BT73">
        <f>NA()</f>
        <v/>
      </c>
      <c r="BU73">
        <f>NA()</f>
        <v/>
      </c>
      <c r="BV73">
        <f>NA()</f>
        <v/>
      </c>
      <c r="BW73">
        <f>NA()</f>
        <v/>
      </c>
    </row>
    <row r="74" spans="1:75">
      <c r="A74" t="s">
        <v>237</v>
      </c>
      <c r="B74" t="s">
        <v>663</v>
      </c>
      <c r="C74" t="s">
        <v>664</v>
      </c>
      <c r="D74" t="s">
        <v>519</v>
      </c>
      <c r="E74">
        <f>B74</f>
        <v/>
      </c>
      <c r="O74" t="n">
        <v>6.98</v>
      </c>
      <c r="P74" t="n">
        <v>7.32</v>
      </c>
      <c r="Q74" t="n">
        <v>7.46</v>
      </c>
      <c r="R74" t="n">
        <v>8.17</v>
      </c>
      <c r="S74" t="n">
        <v>9.43</v>
      </c>
      <c r="T74" t="n">
        <v>12.8</v>
      </c>
      <c r="U74" t="n">
        <v>13.26</v>
      </c>
      <c r="V74" t="n">
        <v>14.62</v>
      </c>
      <c r="W74" t="n">
        <v>16.45</v>
      </c>
      <c r="X74" t="n">
        <v>17.79</v>
      </c>
      <c r="Y74" t="n">
        <v>22.01</v>
      </c>
      <c r="Z74" t="n">
        <v>33.69</v>
      </c>
      <c r="AA74" t="n">
        <v>35.55</v>
      </c>
      <c r="AB74" t="n">
        <v>31.6</v>
      </c>
      <c r="AC74" t="n">
        <v>31.34</v>
      </c>
      <c r="AD74" t="n">
        <v>29.81</v>
      </c>
      <c r="AE74" t="n">
        <v>23.66</v>
      </c>
      <c r="AF74" t="n">
        <v>24.49</v>
      </c>
      <c r="AG74" t="n">
        <v>22.53</v>
      </c>
      <c r="AH74" t="n">
        <v>23.76</v>
      </c>
      <c r="AI74" t="n">
        <v>26.56</v>
      </c>
      <c r="AJ74" t="n">
        <v>27.14</v>
      </c>
      <c r="AK74" t="n">
        <v>27.79</v>
      </c>
      <c r="AL74" t="n">
        <v>31.37</v>
      </c>
      <c r="AM74" t="n">
        <v>31.44</v>
      </c>
      <c r="AN74" t="n">
        <v>33.24</v>
      </c>
      <c r="AO74" t="n">
        <v>35.65</v>
      </c>
      <c r="AP74" t="n">
        <v>36.71</v>
      </c>
      <c r="AQ74" t="n">
        <v>33.99</v>
      </c>
      <c r="AR74" t="n">
        <v>35.21</v>
      </c>
      <c r="AS74" t="n">
        <v>41.24</v>
      </c>
      <c r="AT74" t="n">
        <v>41.3</v>
      </c>
      <c r="AU74" t="n">
        <v>39.42</v>
      </c>
      <c r="AV74" t="n">
        <v>42.55</v>
      </c>
      <c r="AW74" t="n">
        <v>46.16</v>
      </c>
      <c r="AX74" t="n">
        <v>53.88</v>
      </c>
      <c r="AY74" t="n">
        <v>60.91</v>
      </c>
      <c r="AZ74" t="n">
        <v>62.57</v>
      </c>
      <c r="BA74" t="n">
        <v>85.78</v>
      </c>
      <c r="BB74" t="n">
        <v>62.36</v>
      </c>
      <c r="BC74" t="n">
        <v>73.8</v>
      </c>
      <c r="BD74" t="n">
        <v>92.78</v>
      </c>
      <c r="BE74" t="n">
        <v>99.95999999999999</v>
      </c>
      <c r="BF74" t="n">
        <v>97.51000000000001</v>
      </c>
      <c r="BG74">
        <f>NA()</f>
        <v/>
      </c>
      <c r="BH74">
        <f>NA()</f>
        <v/>
      </c>
      <c r="BI74">
        <f>NA()</f>
        <v/>
      </c>
      <c r="BJ74">
        <f>NA()</f>
        <v/>
      </c>
      <c r="BK74">
        <f>NA()</f>
        <v/>
      </c>
      <c r="BL74">
        <f>NA()</f>
        <v/>
      </c>
      <c r="BM74">
        <f>NA()</f>
        <v/>
      </c>
      <c r="BN74">
        <f>NA()</f>
        <v/>
      </c>
      <c r="BO74">
        <f>NA()</f>
        <v/>
      </c>
      <c r="BP74">
        <f>NA()</f>
        <v/>
      </c>
      <c r="BQ74">
        <f>NA()</f>
        <v/>
      </c>
      <c r="BR74">
        <f>NA()</f>
        <v/>
      </c>
      <c r="BS74">
        <f>NA()</f>
        <v/>
      </c>
      <c r="BT74">
        <f>NA()</f>
        <v/>
      </c>
      <c r="BU74">
        <f>NA()</f>
        <v/>
      </c>
      <c r="BV74">
        <f>NA()</f>
        <v/>
      </c>
      <c r="BW74">
        <f>NA()</f>
        <v/>
      </c>
    </row>
    <row r="75" spans="1:75">
      <c r="A75" t="s">
        <v>237</v>
      </c>
      <c r="B75" t="s">
        <v>665</v>
      </c>
      <c r="C75" t="s">
        <v>666</v>
      </c>
      <c r="D75" t="s">
        <v>522</v>
      </c>
      <c r="E75">
        <f>B75</f>
        <v/>
      </c>
      <c r="O75" t="n">
        <v>87.40000000000001</v>
      </c>
      <c r="P75" t="n">
        <v>101.4</v>
      </c>
      <c r="Q75" t="n">
        <v>113.1</v>
      </c>
      <c r="R75" t="n">
        <v>131.7</v>
      </c>
      <c r="S75" t="n">
        <v>159.7</v>
      </c>
      <c r="T75" t="n">
        <v>225.3</v>
      </c>
      <c r="U75" t="n">
        <v>243.4</v>
      </c>
      <c r="V75" t="n">
        <v>277.4</v>
      </c>
      <c r="W75" t="n">
        <v>323.6</v>
      </c>
      <c r="X75" t="n">
        <v>363.7</v>
      </c>
      <c r="Y75" t="n">
        <v>456.9</v>
      </c>
      <c r="Z75" t="n">
        <v>739.2</v>
      </c>
      <c r="AA75" t="n">
        <v>762.1</v>
      </c>
      <c r="AB75" t="n">
        <v>686.1</v>
      </c>
      <c r="AC75" t="n">
        <v>682.6</v>
      </c>
      <c r="AD75" t="n">
        <v>654.7</v>
      </c>
      <c r="AE75" t="n">
        <v>538.6</v>
      </c>
      <c r="AF75" t="n">
        <v>570.6</v>
      </c>
      <c r="AG75" t="n">
        <v>565.5</v>
      </c>
      <c r="AH75" t="n">
        <v>629.6</v>
      </c>
      <c r="AI75" t="n">
        <v>732.9</v>
      </c>
      <c r="AJ75" t="n">
        <v>768.9</v>
      </c>
      <c r="AK75" t="n">
        <v>802.4</v>
      </c>
      <c r="AL75" t="n">
        <v>903.5</v>
      </c>
      <c r="AM75" t="n">
        <v>937.3</v>
      </c>
      <c r="AN75" t="n">
        <v>1017.7</v>
      </c>
      <c r="AO75" t="n">
        <v>1119.7</v>
      </c>
      <c r="AP75" t="n">
        <v>1152.7</v>
      </c>
      <c r="AQ75" t="n">
        <v>1054.4</v>
      </c>
      <c r="AR75" t="n">
        <v>1106.5</v>
      </c>
      <c r="AS75" t="n">
        <v>1341.2</v>
      </c>
      <c r="AT75" t="n">
        <v>1353.4</v>
      </c>
      <c r="AU75" t="n">
        <v>1300.2</v>
      </c>
      <c r="AV75" t="n">
        <v>1478.9</v>
      </c>
      <c r="AW75" t="n">
        <v>1654.9</v>
      </c>
      <c r="AX75" t="n">
        <v>1897.8</v>
      </c>
      <c r="AY75" t="n">
        <v>2152.2</v>
      </c>
      <c r="AZ75" t="n">
        <v>2213.3</v>
      </c>
      <c r="BA75" t="n">
        <v>2978.3</v>
      </c>
      <c r="BB75" t="n">
        <v>2111.7</v>
      </c>
      <c r="BC75" t="n">
        <v>2473.3</v>
      </c>
      <c r="BD75" t="n">
        <v>3090.5</v>
      </c>
      <c r="BE75" t="n">
        <v>3219</v>
      </c>
      <c r="BF75" t="n">
        <v>3153.6</v>
      </c>
      <c r="BG75">
        <f>NA()</f>
        <v/>
      </c>
      <c r="BH75">
        <f>NA()</f>
        <v/>
      </c>
      <c r="BI75">
        <f>NA()</f>
        <v/>
      </c>
      <c r="BJ75">
        <f>NA()</f>
        <v/>
      </c>
      <c r="BK75">
        <f>NA()</f>
        <v/>
      </c>
      <c r="BL75">
        <f>NA()</f>
        <v/>
      </c>
      <c r="BM75">
        <f>NA()</f>
        <v/>
      </c>
      <c r="BN75">
        <f>NA()</f>
        <v/>
      </c>
      <c r="BO75">
        <f>NA()</f>
        <v/>
      </c>
      <c r="BP75">
        <f>NA()</f>
        <v/>
      </c>
      <c r="BQ75">
        <f>NA()</f>
        <v/>
      </c>
      <c r="BR75">
        <f>NA()</f>
        <v/>
      </c>
      <c r="BS75">
        <f>NA()</f>
        <v/>
      </c>
      <c r="BT75">
        <f>NA()</f>
        <v/>
      </c>
      <c r="BU75">
        <f>NA()</f>
        <v/>
      </c>
      <c r="BV75">
        <f>NA()</f>
        <v/>
      </c>
      <c r="BW75">
        <f>NA()</f>
        <v/>
      </c>
    </row>
    <row r="76" spans="1:75">
      <c r="A76" t="s">
        <v>237</v>
      </c>
      <c r="B76" t="s">
        <v>667</v>
      </c>
      <c r="C76" t="s">
        <v>668</v>
      </c>
      <c r="D76" t="s">
        <v>519</v>
      </c>
      <c r="E76">
        <f>B76</f>
        <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f>NA()</f>
        <v/>
      </c>
      <c r="BH76">
        <f>NA()</f>
        <v/>
      </c>
      <c r="BI76">
        <f>NA()</f>
        <v/>
      </c>
      <c r="BJ76">
        <f>NA()</f>
        <v/>
      </c>
      <c r="BK76">
        <f>NA()</f>
        <v/>
      </c>
      <c r="BL76">
        <f>NA()</f>
        <v/>
      </c>
      <c r="BM76">
        <f>NA()</f>
        <v/>
      </c>
      <c r="BN76">
        <f>NA()</f>
        <v/>
      </c>
      <c r="BO76">
        <f>NA()</f>
        <v/>
      </c>
      <c r="BP76">
        <f>NA()</f>
        <v/>
      </c>
      <c r="BQ76">
        <f>NA()</f>
        <v/>
      </c>
      <c r="BR76">
        <f>NA()</f>
        <v/>
      </c>
      <c r="BS76">
        <f>NA()</f>
        <v/>
      </c>
      <c r="BT76">
        <f>NA()</f>
        <v/>
      </c>
      <c r="BU76">
        <f>NA()</f>
        <v/>
      </c>
      <c r="BV76">
        <f>NA()</f>
        <v/>
      </c>
      <c r="BW76">
        <f>NA()</f>
        <v/>
      </c>
    </row>
    <row r="77" spans="1:75">
      <c r="A77" t="s">
        <v>237</v>
      </c>
      <c r="B77" t="s">
        <v>669</v>
      </c>
      <c r="C77" t="s">
        <v>670</v>
      </c>
      <c r="D77" t="s">
        <v>522</v>
      </c>
      <c r="E77">
        <f>B77</f>
        <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f>NA()</f>
        <v/>
      </c>
      <c r="BH77">
        <f>NA()</f>
        <v/>
      </c>
      <c r="BI77">
        <f>NA()</f>
        <v/>
      </c>
      <c r="BJ77">
        <f>NA()</f>
        <v/>
      </c>
      <c r="BK77">
        <f>NA()</f>
        <v/>
      </c>
      <c r="BL77">
        <f>NA()</f>
        <v/>
      </c>
      <c r="BM77">
        <f>NA()</f>
        <v/>
      </c>
      <c r="BN77">
        <f>NA()</f>
        <v/>
      </c>
      <c r="BO77">
        <f>NA()</f>
        <v/>
      </c>
      <c r="BP77">
        <f>NA()</f>
        <v/>
      </c>
      <c r="BQ77">
        <f>NA()</f>
        <v/>
      </c>
      <c r="BR77">
        <f>NA()</f>
        <v/>
      </c>
      <c r="BS77">
        <f>NA()</f>
        <v/>
      </c>
      <c r="BT77">
        <f>NA()</f>
        <v/>
      </c>
      <c r="BU77">
        <f>NA()</f>
        <v/>
      </c>
      <c r="BV77">
        <f>NA()</f>
        <v/>
      </c>
      <c r="BW77">
        <f>NA()</f>
        <v/>
      </c>
    </row>
    <row r="78" spans="1:75">
      <c r="A78" t="s">
        <v>237</v>
      </c>
      <c r="B78" t="s">
        <v>671</v>
      </c>
      <c r="C78" t="s">
        <v>672</v>
      </c>
      <c r="D78" t="s">
        <v>519</v>
      </c>
      <c r="E78">
        <f>B78</f>
        <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f>NA()</f>
        <v/>
      </c>
      <c r="BH78">
        <f>NA()</f>
        <v/>
      </c>
      <c r="BI78">
        <f>NA()</f>
        <v/>
      </c>
      <c r="BJ78">
        <f>NA()</f>
        <v/>
      </c>
      <c r="BK78">
        <f>NA()</f>
        <v/>
      </c>
      <c r="BL78">
        <f>NA()</f>
        <v/>
      </c>
      <c r="BM78">
        <f>NA()</f>
        <v/>
      </c>
      <c r="BN78">
        <f>NA()</f>
        <v/>
      </c>
      <c r="BO78">
        <f>NA()</f>
        <v/>
      </c>
      <c r="BP78">
        <f>NA()</f>
        <v/>
      </c>
      <c r="BQ78">
        <f>NA()</f>
        <v/>
      </c>
      <c r="BR78">
        <f>NA()</f>
        <v/>
      </c>
      <c r="BS78">
        <f>NA()</f>
        <v/>
      </c>
      <c r="BT78">
        <f>NA()</f>
        <v/>
      </c>
      <c r="BU78">
        <f>NA()</f>
        <v/>
      </c>
      <c r="BV78">
        <f>NA()</f>
        <v/>
      </c>
      <c r="BW78">
        <f>NA()</f>
        <v/>
      </c>
    </row>
    <row r="79" spans="1:75">
      <c r="A79" t="s">
        <v>237</v>
      </c>
      <c r="B79" t="s">
        <v>673</v>
      </c>
      <c r="C79" t="s">
        <v>674</v>
      </c>
      <c r="D79" t="s">
        <v>522</v>
      </c>
      <c r="E79">
        <f>B79</f>
        <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f>NA()</f>
        <v/>
      </c>
      <c r="BH79">
        <f>NA()</f>
        <v/>
      </c>
      <c r="BI79">
        <f>NA()</f>
        <v/>
      </c>
      <c r="BJ79">
        <f>NA()</f>
        <v/>
      </c>
      <c r="BK79">
        <f>NA()</f>
        <v/>
      </c>
      <c r="BL79">
        <f>NA()</f>
        <v/>
      </c>
      <c r="BM79">
        <f>NA()</f>
        <v/>
      </c>
      <c r="BN79">
        <f>NA()</f>
        <v/>
      </c>
      <c r="BO79">
        <f>NA()</f>
        <v/>
      </c>
      <c r="BP79">
        <f>NA()</f>
        <v/>
      </c>
      <c r="BQ79">
        <f>NA()</f>
        <v/>
      </c>
      <c r="BR79">
        <f>NA()</f>
        <v/>
      </c>
      <c r="BS79">
        <f>NA()</f>
        <v/>
      </c>
      <c r="BT79">
        <f>NA()</f>
        <v/>
      </c>
      <c r="BU79">
        <f>NA()</f>
        <v/>
      </c>
      <c r="BV79">
        <f>NA()</f>
        <v/>
      </c>
      <c r="BW79">
        <f>NA()</f>
        <v/>
      </c>
    </row>
    <row r="80" spans="1:75">
      <c r="A80" t="s">
        <v>237</v>
      </c>
      <c r="B80" t="s">
        <v>675</v>
      </c>
      <c r="C80" t="s">
        <v>676</v>
      </c>
      <c r="D80" t="s">
        <v>519</v>
      </c>
      <c r="E80">
        <f>B80</f>
        <v/>
      </c>
      <c r="O80" t="n">
        <v>0.43</v>
      </c>
      <c r="P80" t="n">
        <v>0.46</v>
      </c>
      <c r="Q80" t="n">
        <v>0.48</v>
      </c>
      <c r="R80" t="n">
        <v>0.53</v>
      </c>
      <c r="S80" t="n">
        <v>1.15</v>
      </c>
      <c r="T80" t="n">
        <v>1.31</v>
      </c>
      <c r="U80" t="n">
        <v>1.38</v>
      </c>
      <c r="V80" t="n">
        <v>1.66</v>
      </c>
      <c r="W80" t="n">
        <v>1.19</v>
      </c>
      <c r="X80" t="n">
        <v>2.88</v>
      </c>
      <c r="Y80" t="n">
        <v>4.04</v>
      </c>
      <c r="Z80" t="n">
        <v>4.46</v>
      </c>
      <c r="AA80" t="n">
        <v>2.72</v>
      </c>
      <c r="AB80" t="n">
        <v>3.67</v>
      </c>
      <c r="AC80" t="n">
        <v>3.62</v>
      </c>
      <c r="AD80" t="n">
        <v>3.39</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f>NA()</f>
        <v/>
      </c>
      <c r="BH80">
        <f>NA()</f>
        <v/>
      </c>
      <c r="BI80">
        <f>NA()</f>
        <v/>
      </c>
      <c r="BJ80">
        <f>NA()</f>
        <v/>
      </c>
      <c r="BK80">
        <f>NA()</f>
        <v/>
      </c>
      <c r="BL80">
        <f>NA()</f>
        <v/>
      </c>
      <c r="BM80">
        <f>NA()</f>
        <v/>
      </c>
      <c r="BN80">
        <f>NA()</f>
        <v/>
      </c>
      <c r="BO80">
        <f>NA()</f>
        <v/>
      </c>
      <c r="BP80">
        <f>NA()</f>
        <v/>
      </c>
      <c r="BQ80">
        <f>NA()</f>
        <v/>
      </c>
      <c r="BR80">
        <f>NA()</f>
        <v/>
      </c>
      <c r="BS80">
        <f>NA()</f>
        <v/>
      </c>
      <c r="BT80">
        <f>NA()</f>
        <v/>
      </c>
      <c r="BU80">
        <f>NA()</f>
        <v/>
      </c>
      <c r="BV80">
        <f>NA()</f>
        <v/>
      </c>
      <c r="BW80">
        <f>NA()</f>
        <v/>
      </c>
    </row>
    <row r="81" spans="1:75">
      <c r="A81" t="s">
        <v>237</v>
      </c>
      <c r="B81" t="s">
        <v>677</v>
      </c>
      <c r="C81" t="s">
        <v>678</v>
      </c>
      <c r="D81" t="s">
        <v>522</v>
      </c>
      <c r="E81">
        <f>B81</f>
        <v/>
      </c>
      <c r="O81" t="n">
        <v>0.1</v>
      </c>
      <c r="P81" t="n">
        <v>0.1</v>
      </c>
      <c r="Q81" t="n">
        <v>0.1</v>
      </c>
      <c r="R81" t="n">
        <v>0.1</v>
      </c>
      <c r="S81" t="n">
        <v>0.3</v>
      </c>
      <c r="T81" t="n">
        <v>0.3</v>
      </c>
      <c r="U81" t="n">
        <v>0.4</v>
      </c>
      <c r="V81" t="n">
        <v>0.5</v>
      </c>
      <c r="W81" t="n">
        <v>0.4</v>
      </c>
      <c r="X81" t="n">
        <v>0.6</v>
      </c>
      <c r="Y81" t="n">
        <v>1</v>
      </c>
      <c r="Z81" t="n">
        <v>0.6</v>
      </c>
      <c r="AA81" t="n">
        <v>0.4</v>
      </c>
      <c r="AB81" t="n">
        <v>0.7</v>
      </c>
      <c r="AC81" t="n">
        <v>0.8</v>
      </c>
      <c r="AD81" t="n">
        <v>0.8</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f>NA()</f>
        <v/>
      </c>
      <c r="BH81">
        <f>NA()</f>
        <v/>
      </c>
      <c r="BI81">
        <f>NA()</f>
        <v/>
      </c>
      <c r="BJ81">
        <f>NA()</f>
        <v/>
      </c>
      <c r="BK81">
        <f>NA()</f>
        <v/>
      </c>
      <c r="BL81">
        <f>NA()</f>
        <v/>
      </c>
      <c r="BM81">
        <f>NA()</f>
        <v/>
      </c>
      <c r="BN81">
        <f>NA()</f>
        <v/>
      </c>
      <c r="BO81">
        <f>NA()</f>
        <v/>
      </c>
      <c r="BP81">
        <f>NA()</f>
        <v/>
      </c>
      <c r="BQ81">
        <f>NA()</f>
        <v/>
      </c>
      <c r="BR81">
        <f>NA()</f>
        <v/>
      </c>
      <c r="BS81">
        <f>NA()</f>
        <v/>
      </c>
      <c r="BT81">
        <f>NA()</f>
        <v/>
      </c>
      <c r="BU81">
        <f>NA()</f>
        <v/>
      </c>
      <c r="BV81">
        <f>NA()</f>
        <v/>
      </c>
      <c r="BW81">
        <f>NA()</f>
        <v/>
      </c>
    </row>
    <row r="82" spans="1:75">
      <c r="A82" t="s">
        <v>237</v>
      </c>
      <c r="B82" t="s">
        <v>679</v>
      </c>
      <c r="C82" t="s">
        <v>680</v>
      </c>
      <c r="D82" t="s">
        <v>522</v>
      </c>
      <c r="E82">
        <f>B82</f>
        <v/>
      </c>
      <c r="O82" t="n">
        <v>4813</v>
      </c>
      <c r="P82" t="n">
        <v>5188</v>
      </c>
      <c r="Q82" t="n">
        <v>5624</v>
      </c>
      <c r="R82" t="n">
        <v>6353</v>
      </c>
      <c r="S82" t="n">
        <v>7143</v>
      </c>
      <c r="T82" t="n">
        <v>8173</v>
      </c>
      <c r="U82" t="n">
        <v>8526</v>
      </c>
      <c r="V82" t="n">
        <v>9441</v>
      </c>
      <c r="W82" t="n">
        <v>10508</v>
      </c>
      <c r="X82" t="n">
        <v>11869</v>
      </c>
      <c r="Y82" t="n">
        <v>13380</v>
      </c>
      <c r="Z82" t="n">
        <v>14640</v>
      </c>
      <c r="AA82" t="n">
        <v>15740</v>
      </c>
      <c r="AB82" t="n">
        <v>17260</v>
      </c>
      <c r="AC82" t="n">
        <v>19132</v>
      </c>
      <c r="AD82" t="n">
        <v>20722</v>
      </c>
      <c r="AE82" t="n">
        <v>22437</v>
      </c>
      <c r="AF82" t="n">
        <v>24273</v>
      </c>
      <c r="AG82" t="n">
        <v>26799</v>
      </c>
      <c r="AH82" t="n">
        <v>29427</v>
      </c>
      <c r="AI82" t="n">
        <v>32534</v>
      </c>
      <c r="AJ82" t="n">
        <v>34357</v>
      </c>
      <c r="AK82" t="n">
        <v>36129</v>
      </c>
      <c r="AL82" t="n">
        <v>36732</v>
      </c>
      <c r="AM82" t="n">
        <v>37395</v>
      </c>
      <c r="AN82" t="n">
        <v>37763</v>
      </c>
      <c r="AO82" t="n">
        <v>38125</v>
      </c>
      <c r="AP82" t="n">
        <v>38031</v>
      </c>
      <c r="AQ82" t="n">
        <v>38019</v>
      </c>
      <c r="AR82" t="n">
        <v>39332</v>
      </c>
      <c r="AS82" t="n">
        <v>41450</v>
      </c>
      <c r="AT82" t="n">
        <v>42529</v>
      </c>
      <c r="AU82" t="n">
        <v>44752</v>
      </c>
      <c r="AV82" t="n">
        <v>48095</v>
      </c>
      <c r="AW82" t="n">
        <v>52290</v>
      </c>
      <c r="AX82" t="n">
        <v>56901</v>
      </c>
      <c r="AY82" t="n">
        <v>60993</v>
      </c>
      <c r="AZ82" t="n">
        <v>64070</v>
      </c>
      <c r="BA82" t="n">
        <v>65978</v>
      </c>
      <c r="BB82" t="n">
        <v>64251</v>
      </c>
      <c r="BC82" t="n">
        <v>65599</v>
      </c>
      <c r="BD82" t="n">
        <v>66991</v>
      </c>
      <c r="BE82" t="n">
        <v>72653</v>
      </c>
      <c r="BF82" t="n">
        <v>75095</v>
      </c>
      <c r="BG82">
        <f>NA()</f>
        <v/>
      </c>
      <c r="BH82">
        <f>NA()</f>
        <v/>
      </c>
      <c r="BI82">
        <f>NA()</f>
        <v/>
      </c>
      <c r="BJ82">
        <f>NA()</f>
        <v/>
      </c>
      <c r="BK82">
        <f>NA()</f>
        <v/>
      </c>
      <c r="BL82">
        <f>NA()</f>
        <v/>
      </c>
      <c r="BM82">
        <f>NA()</f>
        <v/>
      </c>
      <c r="BN82">
        <f>NA()</f>
        <v/>
      </c>
      <c r="BO82">
        <f>NA()</f>
        <v/>
      </c>
      <c r="BP82">
        <f>NA()</f>
        <v/>
      </c>
      <c r="BQ82">
        <f>NA()</f>
        <v/>
      </c>
      <c r="BR82">
        <f>NA()</f>
        <v/>
      </c>
      <c r="BS82">
        <f>NA()</f>
        <v/>
      </c>
      <c r="BT82">
        <f>NA()</f>
        <v/>
      </c>
      <c r="BU82">
        <f>NA()</f>
        <v/>
      </c>
      <c r="BV82">
        <f>NA()</f>
        <v/>
      </c>
      <c r="BW82">
        <f>NA()</f>
        <v/>
      </c>
    </row>
    <row r="83" spans="1:75">
      <c r="A83" t="s">
        <v>237</v>
      </c>
      <c r="B83" t="s">
        <v>681</v>
      </c>
      <c r="C83" t="s">
        <v>682</v>
      </c>
      <c r="D83" t="s">
        <v>519</v>
      </c>
      <c r="E83">
        <f>B83</f>
        <v/>
      </c>
      <c r="O83" t="n">
        <v>0.73</v>
      </c>
      <c r="P83" t="n">
        <v>0.77</v>
      </c>
      <c r="Q83" t="n">
        <v>0.76</v>
      </c>
      <c r="R83" t="n">
        <v>0.91</v>
      </c>
      <c r="S83" t="n">
        <v>1.57</v>
      </c>
      <c r="T83" t="n">
        <v>2.04</v>
      </c>
      <c r="U83" t="n">
        <v>2.32</v>
      </c>
      <c r="V83" t="n">
        <v>2.62</v>
      </c>
      <c r="W83" t="n">
        <v>2.86</v>
      </c>
      <c r="X83" t="n">
        <v>3.79</v>
      </c>
      <c r="Y83" t="n">
        <v>6.21</v>
      </c>
      <c r="Z83" t="n">
        <v>7.56</v>
      </c>
      <c r="AA83" t="n">
        <v>7.37</v>
      </c>
      <c r="AB83" t="n">
        <v>6.9</v>
      </c>
      <c r="AC83" t="n">
        <v>6.55</v>
      </c>
      <c r="AD83" t="n">
        <v>6.21</v>
      </c>
      <c r="AE83" t="n">
        <v>4.36</v>
      </c>
      <c r="AF83" t="n">
        <v>4.3</v>
      </c>
      <c r="AG83" t="n">
        <v>4.04</v>
      </c>
      <c r="AH83" t="n">
        <v>4.59</v>
      </c>
      <c r="AI83" t="n">
        <v>5.99</v>
      </c>
      <c r="AJ83" t="n">
        <v>5.17</v>
      </c>
      <c r="AK83" t="n">
        <v>4.9</v>
      </c>
      <c r="AL83" t="n">
        <v>4.79</v>
      </c>
      <c r="AM83" t="n">
        <v>4.31</v>
      </c>
      <c r="AN83" t="n">
        <v>4.44</v>
      </c>
      <c r="AO83" t="n">
        <v>5.24</v>
      </c>
      <c r="AP83" t="n">
        <v>5.03</v>
      </c>
      <c r="AQ83" t="n">
        <v>3.67</v>
      </c>
      <c r="AR83" t="n">
        <v>4.79</v>
      </c>
      <c r="AS83" t="n">
        <v>6.98</v>
      </c>
      <c r="AT83" t="n">
        <v>5.87</v>
      </c>
      <c r="AU83" t="n">
        <v>5.45</v>
      </c>
      <c r="AV83" t="n">
        <v>6.58</v>
      </c>
      <c r="AW83" t="n">
        <v>9.41</v>
      </c>
      <c r="AX83" t="n">
        <v>12.93</v>
      </c>
      <c r="AY83" t="n">
        <v>15.1</v>
      </c>
      <c r="AZ83" t="n">
        <v>16.22</v>
      </c>
      <c r="BA83" t="n">
        <v>22.4</v>
      </c>
      <c r="BB83" t="n">
        <v>12.66</v>
      </c>
      <c r="BC83" t="n">
        <v>16.39</v>
      </c>
      <c r="BD83" t="n">
        <v>22.67</v>
      </c>
      <c r="BE83" t="n">
        <v>22.94</v>
      </c>
      <c r="BF83" t="n">
        <v>22.6</v>
      </c>
      <c r="BG83">
        <f>NA()</f>
        <v/>
      </c>
      <c r="BH83">
        <f>NA()</f>
        <v/>
      </c>
      <c r="BI83">
        <f>NA()</f>
        <v/>
      </c>
      <c r="BJ83">
        <f>NA()</f>
        <v/>
      </c>
      <c r="BK83">
        <f>NA()</f>
        <v/>
      </c>
      <c r="BL83">
        <f>NA()</f>
        <v/>
      </c>
      <c r="BM83">
        <f>NA()</f>
        <v/>
      </c>
      <c r="BN83">
        <f>NA()</f>
        <v/>
      </c>
      <c r="BO83">
        <f>NA()</f>
        <v/>
      </c>
      <c r="BP83">
        <f>NA()</f>
        <v/>
      </c>
      <c r="BQ83">
        <f>NA()</f>
        <v/>
      </c>
      <c r="BR83">
        <f>NA()</f>
        <v/>
      </c>
      <c r="BS83">
        <f>NA()</f>
        <v/>
      </c>
      <c r="BT83">
        <f>NA()</f>
        <v/>
      </c>
      <c r="BU83">
        <f>NA()</f>
        <v/>
      </c>
      <c r="BV83">
        <f>NA()</f>
        <v/>
      </c>
      <c r="BW83">
        <f>NA()</f>
        <v/>
      </c>
    </row>
    <row r="84" spans="1:75">
      <c r="A84" t="s">
        <v>237</v>
      </c>
      <c r="B84" t="s">
        <v>683</v>
      </c>
      <c r="C84" t="s">
        <v>684</v>
      </c>
      <c r="D84" t="s">
        <v>522</v>
      </c>
      <c r="E84">
        <f>B84</f>
        <v/>
      </c>
      <c r="O84" t="n">
        <v>58.4</v>
      </c>
      <c r="P84" t="n">
        <v>70.09999999999999</v>
      </c>
      <c r="Q84" t="n">
        <v>69.7</v>
      </c>
      <c r="R84" t="n">
        <v>84.2</v>
      </c>
      <c r="S84" t="n">
        <v>130.9</v>
      </c>
      <c r="T84" t="n">
        <v>170.3</v>
      </c>
      <c r="U84" t="n">
        <v>185.6</v>
      </c>
      <c r="V84" t="n">
        <v>218.9</v>
      </c>
      <c r="W84" t="n">
        <v>239.1</v>
      </c>
      <c r="X84" t="n">
        <v>325.4</v>
      </c>
      <c r="Y84" t="n">
        <v>492.4</v>
      </c>
      <c r="Z84" t="n">
        <v>424.4</v>
      </c>
      <c r="AA84" t="n">
        <v>307</v>
      </c>
      <c r="AB84" t="n">
        <v>430.8</v>
      </c>
      <c r="AC84" t="n">
        <v>475.6</v>
      </c>
      <c r="AD84" t="n">
        <v>462.1</v>
      </c>
      <c r="AE84" t="n">
        <v>248.5</v>
      </c>
      <c r="AF84" t="n">
        <v>277.1</v>
      </c>
      <c r="AG84" t="n">
        <v>271.7</v>
      </c>
      <c r="AH84" t="n">
        <v>341.8</v>
      </c>
      <c r="AI84" t="n">
        <v>425.3</v>
      </c>
      <c r="AJ84" t="n">
        <v>323.4</v>
      </c>
      <c r="AK84" t="n">
        <v>276.6</v>
      </c>
      <c r="AL84" t="n">
        <v>241.2</v>
      </c>
      <c r="AM84" t="n">
        <v>231.5</v>
      </c>
      <c r="AN84" t="n">
        <v>250.5</v>
      </c>
      <c r="AO84" t="n">
        <v>299.9</v>
      </c>
      <c r="AP84" t="n">
        <v>291.5</v>
      </c>
      <c r="AQ84" t="n">
        <v>207.9</v>
      </c>
      <c r="AR84" t="n">
        <v>257.1</v>
      </c>
      <c r="AS84" t="n">
        <v>373.4</v>
      </c>
      <c r="AT84" t="n">
        <v>295.9</v>
      </c>
      <c r="AU84" t="n">
        <v>315</v>
      </c>
      <c r="AV84" t="n">
        <v>474</v>
      </c>
      <c r="AW84" t="n">
        <v>714.2</v>
      </c>
      <c r="AX84" t="n">
        <v>1199.9</v>
      </c>
      <c r="AY84" t="n">
        <v>1313.2</v>
      </c>
      <c r="AZ84" t="n">
        <v>1173.3</v>
      </c>
      <c r="BA84" t="n">
        <v>1359.2</v>
      </c>
      <c r="BB84" t="n">
        <v>667.7</v>
      </c>
      <c r="BC84" t="n">
        <v>913.9</v>
      </c>
      <c r="BD84" t="n">
        <v>1407.1</v>
      </c>
      <c r="BE84" t="n">
        <v>1471.3</v>
      </c>
      <c r="BF84" t="n">
        <v>1450.9</v>
      </c>
      <c r="BG84">
        <f>NA()</f>
        <v/>
      </c>
      <c r="BH84">
        <f>NA()</f>
        <v/>
      </c>
      <c r="BI84">
        <f>NA()</f>
        <v/>
      </c>
      <c r="BJ84">
        <f>NA()</f>
        <v/>
      </c>
      <c r="BK84">
        <f>NA()</f>
        <v/>
      </c>
      <c r="BL84">
        <f>NA()</f>
        <v/>
      </c>
      <c r="BM84">
        <f>NA()</f>
        <v/>
      </c>
      <c r="BN84">
        <f>NA()</f>
        <v/>
      </c>
      <c r="BO84">
        <f>NA()</f>
        <v/>
      </c>
      <c r="BP84">
        <f>NA()</f>
        <v/>
      </c>
      <c r="BQ84">
        <f>NA()</f>
        <v/>
      </c>
      <c r="BR84">
        <f>NA()</f>
        <v/>
      </c>
      <c r="BS84">
        <f>NA()</f>
        <v/>
      </c>
      <c r="BT84">
        <f>NA()</f>
        <v/>
      </c>
      <c r="BU84">
        <f>NA()</f>
        <v/>
      </c>
      <c r="BV84">
        <f>NA()</f>
        <v/>
      </c>
      <c r="BW84">
        <f>NA()</f>
        <v/>
      </c>
    </row>
    <row r="85" spans="1:75">
      <c r="A85" t="s">
        <v>237</v>
      </c>
      <c r="B85" t="s">
        <v>685</v>
      </c>
      <c r="C85" t="s">
        <v>686</v>
      </c>
      <c r="D85" t="s">
        <v>519</v>
      </c>
      <c r="E85">
        <f>B85</f>
        <v/>
      </c>
      <c r="O85" t="n">
        <v>0.73</v>
      </c>
      <c r="P85" t="n">
        <v>0.77</v>
      </c>
      <c r="Q85" t="n">
        <v>0.76</v>
      </c>
      <c r="R85" t="n">
        <v>0.91</v>
      </c>
      <c r="S85" t="n">
        <v>1.57</v>
      </c>
      <c r="T85" t="n">
        <v>2.04</v>
      </c>
      <c r="U85" t="n">
        <v>2.32</v>
      </c>
      <c r="V85" t="n">
        <v>2.62</v>
      </c>
      <c r="W85" t="n">
        <v>2.86</v>
      </c>
      <c r="X85" t="n">
        <v>3.79</v>
      </c>
      <c r="Y85" t="n">
        <v>6.21</v>
      </c>
      <c r="Z85" t="n">
        <v>7.56</v>
      </c>
      <c r="AA85" t="n">
        <v>7.37</v>
      </c>
      <c r="AB85" t="n">
        <v>6.9</v>
      </c>
      <c r="AC85" t="n">
        <v>6.55</v>
      </c>
      <c r="AD85" t="n">
        <v>6.21</v>
      </c>
      <c r="AE85" t="n">
        <v>4.36</v>
      </c>
      <c r="AF85" t="n">
        <v>4.3</v>
      </c>
      <c r="AG85" t="n">
        <v>4.04</v>
      </c>
      <c r="AH85" t="n">
        <v>4.59</v>
      </c>
      <c r="AI85" t="n">
        <v>5.99</v>
      </c>
      <c r="AJ85" t="n">
        <v>5.17</v>
      </c>
      <c r="AK85" t="n">
        <v>4.9</v>
      </c>
      <c r="AL85" t="n">
        <v>4.79</v>
      </c>
      <c r="AM85" t="n">
        <v>4.31</v>
      </c>
      <c r="AN85" t="n">
        <v>4.44</v>
      </c>
      <c r="AO85" t="n">
        <v>5.24</v>
      </c>
      <c r="AP85" t="n">
        <v>5.03</v>
      </c>
      <c r="AQ85" t="n">
        <v>3.67</v>
      </c>
      <c r="AR85" t="n">
        <v>4.79</v>
      </c>
      <c r="AS85" t="n">
        <v>6.98</v>
      </c>
      <c r="AT85" t="n">
        <v>5.87</v>
      </c>
      <c r="AU85" t="n">
        <v>5.45</v>
      </c>
      <c r="AV85" t="n">
        <v>6.58</v>
      </c>
      <c r="AW85" t="n">
        <v>9.41</v>
      </c>
      <c r="AX85" t="n">
        <v>12.93</v>
      </c>
      <c r="AY85" t="n">
        <v>15.1</v>
      </c>
      <c r="AZ85" t="n">
        <v>16.22</v>
      </c>
      <c r="BA85" t="n">
        <v>22.4</v>
      </c>
      <c r="BB85" t="n">
        <v>12.66</v>
      </c>
      <c r="BC85" t="n">
        <v>16.39</v>
      </c>
      <c r="BD85" t="n">
        <v>22.67</v>
      </c>
      <c r="BE85" t="n">
        <v>22.94</v>
      </c>
      <c r="BF85" t="n">
        <v>22.6</v>
      </c>
      <c r="BG85">
        <f>NA()</f>
        <v/>
      </c>
      <c r="BH85">
        <f>NA()</f>
        <v/>
      </c>
      <c r="BI85">
        <f>NA()</f>
        <v/>
      </c>
      <c r="BJ85">
        <f>NA()</f>
        <v/>
      </c>
      <c r="BK85">
        <f>NA()</f>
        <v/>
      </c>
      <c r="BL85">
        <f>NA()</f>
        <v/>
      </c>
      <c r="BM85">
        <f>NA()</f>
        <v/>
      </c>
      <c r="BN85">
        <f>NA()</f>
        <v/>
      </c>
      <c r="BO85">
        <f>NA()</f>
        <v/>
      </c>
      <c r="BP85">
        <f>NA()</f>
        <v/>
      </c>
      <c r="BQ85">
        <f>NA()</f>
        <v/>
      </c>
      <c r="BR85">
        <f>NA()</f>
        <v/>
      </c>
      <c r="BS85">
        <f>NA()</f>
        <v/>
      </c>
      <c r="BT85">
        <f>NA()</f>
        <v/>
      </c>
      <c r="BU85">
        <f>NA()</f>
        <v/>
      </c>
      <c r="BV85">
        <f>NA()</f>
        <v/>
      </c>
      <c r="BW85">
        <f>NA()</f>
        <v/>
      </c>
    </row>
    <row r="86" spans="1:75">
      <c r="A86" t="s">
        <v>237</v>
      </c>
      <c r="B86" t="s">
        <v>687</v>
      </c>
      <c r="C86" t="s">
        <v>688</v>
      </c>
      <c r="D86" t="s">
        <v>522</v>
      </c>
      <c r="E86">
        <f>B86</f>
        <v/>
      </c>
      <c r="O86" t="n">
        <v>58.4</v>
      </c>
      <c r="P86" t="n">
        <v>70.09999999999999</v>
      </c>
      <c r="Q86" t="n">
        <v>69.7</v>
      </c>
      <c r="R86" t="n">
        <v>84.2</v>
      </c>
      <c r="S86" t="n">
        <v>130.9</v>
      </c>
      <c r="T86" t="n">
        <v>170.3</v>
      </c>
      <c r="U86" t="n">
        <v>185.6</v>
      </c>
      <c r="V86" t="n">
        <v>218.9</v>
      </c>
      <c r="W86" t="n">
        <v>239.1</v>
      </c>
      <c r="X86" t="n">
        <v>325.4</v>
      </c>
      <c r="Y86" t="n">
        <v>492.4</v>
      </c>
      <c r="Z86" t="n">
        <v>424.4</v>
      </c>
      <c r="AA86" t="n">
        <v>307</v>
      </c>
      <c r="AB86" t="n">
        <v>430.8</v>
      </c>
      <c r="AC86" t="n">
        <v>475.6</v>
      </c>
      <c r="AD86" t="n">
        <v>462.1</v>
      </c>
      <c r="AE86" t="n">
        <v>248.5</v>
      </c>
      <c r="AF86" t="n">
        <v>277.1</v>
      </c>
      <c r="AG86" t="n">
        <v>271.7</v>
      </c>
      <c r="AH86" t="n">
        <v>341.8</v>
      </c>
      <c r="AI86" t="n">
        <v>425.3</v>
      </c>
      <c r="AJ86" t="n">
        <v>323.4</v>
      </c>
      <c r="AK86" t="n">
        <v>276.6</v>
      </c>
      <c r="AL86" t="n">
        <v>241.2</v>
      </c>
      <c r="AM86" t="n">
        <v>231.5</v>
      </c>
      <c r="AN86" t="n">
        <v>250.5</v>
      </c>
      <c r="AO86" t="n">
        <v>299.9</v>
      </c>
      <c r="AP86" t="n">
        <v>291.5</v>
      </c>
      <c r="AQ86" t="n">
        <v>207.9</v>
      </c>
      <c r="AR86" t="n">
        <v>257.1</v>
      </c>
      <c r="AS86" t="n">
        <v>373.4</v>
      </c>
      <c r="AT86" t="n">
        <v>295.9</v>
      </c>
      <c r="AU86" t="n">
        <v>315</v>
      </c>
      <c r="AV86" t="n">
        <v>474</v>
      </c>
      <c r="AW86" t="n">
        <v>714.2</v>
      </c>
      <c r="AX86" t="n">
        <v>1199.9</v>
      </c>
      <c r="AY86" t="n">
        <v>1313.2</v>
      </c>
      <c r="AZ86" t="n">
        <v>1173.3</v>
      </c>
      <c r="BA86" t="n">
        <v>1359.2</v>
      </c>
      <c r="BB86" t="n">
        <v>667.7</v>
      </c>
      <c r="BC86" t="n">
        <v>913.9</v>
      </c>
      <c r="BD86" t="n">
        <v>1407.1</v>
      </c>
      <c r="BE86" t="n">
        <v>1471.3</v>
      </c>
      <c r="BF86" t="n">
        <v>1450.9</v>
      </c>
      <c r="BG86">
        <f>NA()</f>
        <v/>
      </c>
      <c r="BH86">
        <f>NA()</f>
        <v/>
      </c>
      <c r="BI86">
        <f>NA()</f>
        <v/>
      </c>
      <c r="BJ86">
        <f>NA()</f>
        <v/>
      </c>
      <c r="BK86">
        <f>NA()</f>
        <v/>
      </c>
      <c r="BL86">
        <f>NA()</f>
        <v/>
      </c>
      <c r="BM86">
        <f>NA()</f>
        <v/>
      </c>
      <c r="BN86">
        <f>NA()</f>
        <v/>
      </c>
      <c r="BO86">
        <f>NA()</f>
        <v/>
      </c>
      <c r="BP86">
        <f>NA()</f>
        <v/>
      </c>
      <c r="BQ86">
        <f>NA()</f>
        <v/>
      </c>
      <c r="BR86">
        <f>NA()</f>
        <v/>
      </c>
      <c r="BS86">
        <f>NA()</f>
        <v/>
      </c>
      <c r="BT86">
        <f>NA()</f>
        <v/>
      </c>
      <c r="BU86">
        <f>NA()</f>
        <v/>
      </c>
      <c r="BV86">
        <f>NA()</f>
        <v/>
      </c>
      <c r="BW86">
        <f>NA()</f>
        <v/>
      </c>
    </row>
    <row r="87" spans="1:75">
      <c r="A87" t="s">
        <v>237</v>
      </c>
      <c r="B87" t="s">
        <v>689</v>
      </c>
      <c r="C87" t="s">
        <v>690</v>
      </c>
      <c r="D87" t="s">
        <v>519</v>
      </c>
      <c r="E87">
        <f>B87</f>
        <v/>
      </c>
      <c r="O87" t="n">
        <v>0.73</v>
      </c>
      <c r="P87" t="n">
        <v>0.77</v>
      </c>
      <c r="Q87" t="n">
        <v>0.76</v>
      </c>
      <c r="R87" t="n">
        <v>0.91</v>
      </c>
      <c r="S87" t="n">
        <v>1.57</v>
      </c>
      <c r="T87" t="n">
        <v>2.04</v>
      </c>
      <c r="U87" t="n">
        <v>2.32</v>
      </c>
      <c r="V87" t="n">
        <v>2.62</v>
      </c>
      <c r="W87" t="n">
        <v>2.86</v>
      </c>
      <c r="X87" t="n">
        <v>3.79</v>
      </c>
      <c r="Y87" t="n">
        <v>6.21</v>
      </c>
      <c r="Z87" t="n">
        <v>7.56</v>
      </c>
      <c r="AA87" t="n">
        <v>7.37</v>
      </c>
      <c r="AB87" t="n">
        <v>6.9</v>
      </c>
      <c r="AC87" t="n">
        <v>6.55</v>
      </c>
      <c r="AD87" t="n">
        <v>6.21</v>
      </c>
      <c r="AE87" t="n">
        <v>4.36</v>
      </c>
      <c r="AF87" t="n">
        <v>4.3</v>
      </c>
      <c r="AG87" t="n">
        <v>4.04</v>
      </c>
      <c r="AH87" t="n">
        <v>4.59</v>
      </c>
      <c r="AI87" t="n">
        <v>5.99</v>
      </c>
      <c r="AJ87" t="n">
        <v>5.17</v>
      </c>
      <c r="AK87" t="n">
        <v>4.9</v>
      </c>
      <c r="AL87" t="n">
        <v>4.79</v>
      </c>
      <c r="AM87" t="n">
        <v>4.31</v>
      </c>
      <c r="AN87" t="n">
        <v>4.44</v>
      </c>
      <c r="AO87" t="n">
        <v>5.24</v>
      </c>
      <c r="AP87" t="n">
        <v>5.03</v>
      </c>
      <c r="AQ87" t="n">
        <v>3.67</v>
      </c>
      <c r="AR87" t="n">
        <v>4.79</v>
      </c>
      <c r="AS87" t="n">
        <v>6.98</v>
      </c>
      <c r="AT87" t="n">
        <v>5.87</v>
      </c>
      <c r="AU87" t="n">
        <v>5.45</v>
      </c>
      <c r="AV87" t="n">
        <v>6.58</v>
      </c>
      <c r="AW87" t="n">
        <v>9.41</v>
      </c>
      <c r="AX87" t="n">
        <v>12.93</v>
      </c>
      <c r="AY87" t="n">
        <v>15.1</v>
      </c>
      <c r="AZ87" t="n">
        <v>16.22</v>
      </c>
      <c r="BA87" t="n">
        <v>22.4</v>
      </c>
      <c r="BB87" t="n">
        <v>12.66</v>
      </c>
      <c r="BC87" t="n">
        <v>16.39</v>
      </c>
      <c r="BD87" t="n">
        <v>22.67</v>
      </c>
      <c r="BE87" t="n">
        <v>22.94</v>
      </c>
      <c r="BF87" t="n">
        <v>22.6</v>
      </c>
      <c r="BG87">
        <f>NA()</f>
        <v/>
      </c>
      <c r="BH87">
        <f>NA()</f>
        <v/>
      </c>
      <c r="BI87">
        <f>NA()</f>
        <v/>
      </c>
      <c r="BJ87">
        <f>NA()</f>
        <v/>
      </c>
      <c r="BK87">
        <f>NA()</f>
        <v/>
      </c>
      <c r="BL87">
        <f>NA()</f>
        <v/>
      </c>
      <c r="BM87">
        <f>NA()</f>
        <v/>
      </c>
      <c r="BN87">
        <f>NA()</f>
        <v/>
      </c>
      <c r="BO87">
        <f>NA()</f>
        <v/>
      </c>
      <c r="BP87">
        <f>NA()</f>
        <v/>
      </c>
      <c r="BQ87">
        <f>NA()</f>
        <v/>
      </c>
      <c r="BR87">
        <f>NA()</f>
        <v/>
      </c>
      <c r="BS87">
        <f>NA()</f>
        <v/>
      </c>
      <c r="BT87">
        <f>NA()</f>
        <v/>
      </c>
      <c r="BU87">
        <f>NA()</f>
        <v/>
      </c>
      <c r="BV87">
        <f>NA()</f>
        <v/>
      </c>
      <c r="BW87">
        <f>NA()</f>
        <v/>
      </c>
    </row>
    <row r="88" spans="1:75">
      <c r="A88" t="s">
        <v>237</v>
      </c>
      <c r="B88" t="s">
        <v>691</v>
      </c>
      <c r="C88" t="s">
        <v>692</v>
      </c>
      <c r="D88" t="s">
        <v>522</v>
      </c>
      <c r="E88">
        <f>B88</f>
        <v/>
      </c>
      <c r="O88" t="n">
        <v>58.4</v>
      </c>
      <c r="P88" t="n">
        <v>70.09999999999999</v>
      </c>
      <c r="Q88" t="n">
        <v>69.7</v>
      </c>
      <c r="R88" t="n">
        <v>84.2</v>
      </c>
      <c r="S88" t="n">
        <v>130.9</v>
      </c>
      <c r="T88" t="n">
        <v>170.3</v>
      </c>
      <c r="U88" t="n">
        <v>185.6</v>
      </c>
      <c r="V88" t="n">
        <v>218.9</v>
      </c>
      <c r="W88" t="n">
        <v>239.1</v>
      </c>
      <c r="X88" t="n">
        <v>325.4</v>
      </c>
      <c r="Y88" t="n">
        <v>492.4</v>
      </c>
      <c r="Z88" t="n">
        <v>424.4</v>
      </c>
      <c r="AA88" t="n">
        <v>307</v>
      </c>
      <c r="AB88" t="n">
        <v>430.8</v>
      </c>
      <c r="AC88" t="n">
        <v>475.6</v>
      </c>
      <c r="AD88" t="n">
        <v>462.1</v>
      </c>
      <c r="AE88" t="n">
        <v>248.5</v>
      </c>
      <c r="AF88" t="n">
        <v>277.1</v>
      </c>
      <c r="AG88" t="n">
        <v>271.7</v>
      </c>
      <c r="AH88" t="n">
        <v>341.8</v>
      </c>
      <c r="AI88" t="n">
        <v>425.3</v>
      </c>
      <c r="AJ88" t="n">
        <v>323.4</v>
      </c>
      <c r="AK88" t="n">
        <v>276.6</v>
      </c>
      <c r="AL88" t="n">
        <v>241.2</v>
      </c>
      <c r="AM88" t="n">
        <v>231.5</v>
      </c>
      <c r="AN88" t="n">
        <v>250.5</v>
      </c>
      <c r="AO88" t="n">
        <v>299.9</v>
      </c>
      <c r="AP88" t="n">
        <v>291.5</v>
      </c>
      <c r="AQ88" t="n">
        <v>207.9</v>
      </c>
      <c r="AR88" t="n">
        <v>257.1</v>
      </c>
      <c r="AS88" t="n">
        <v>373.4</v>
      </c>
      <c r="AT88" t="n">
        <v>295.9</v>
      </c>
      <c r="AU88" t="n">
        <v>315</v>
      </c>
      <c r="AV88" t="n">
        <v>474</v>
      </c>
      <c r="AW88" t="n">
        <v>714.2</v>
      </c>
      <c r="AX88" t="n">
        <v>1199.9</v>
      </c>
      <c r="AY88" t="n">
        <v>1313.2</v>
      </c>
      <c r="AZ88" t="n">
        <v>1173.3</v>
      </c>
      <c r="BA88" t="n">
        <v>1359.2</v>
      </c>
      <c r="BB88" t="n">
        <v>667.7</v>
      </c>
      <c r="BC88" t="n">
        <v>913.9</v>
      </c>
      <c r="BD88" t="n">
        <v>1407.1</v>
      </c>
      <c r="BE88" t="n">
        <v>1471.3</v>
      </c>
      <c r="BF88" t="n">
        <v>1450.9</v>
      </c>
      <c r="BG88">
        <f>NA()</f>
        <v/>
      </c>
      <c r="BH88">
        <f>NA()</f>
        <v/>
      </c>
      <c r="BI88">
        <f>NA()</f>
        <v/>
      </c>
      <c r="BJ88">
        <f>NA()</f>
        <v/>
      </c>
      <c r="BK88">
        <f>NA()</f>
        <v/>
      </c>
      <c r="BL88">
        <f>NA()</f>
        <v/>
      </c>
      <c r="BM88">
        <f>NA()</f>
        <v/>
      </c>
      <c r="BN88">
        <f>NA()</f>
        <v/>
      </c>
      <c r="BO88">
        <f>NA()</f>
        <v/>
      </c>
      <c r="BP88">
        <f>NA()</f>
        <v/>
      </c>
      <c r="BQ88">
        <f>NA()</f>
        <v/>
      </c>
      <c r="BR88">
        <f>NA()</f>
        <v/>
      </c>
      <c r="BS88">
        <f>NA()</f>
        <v/>
      </c>
      <c r="BT88">
        <f>NA()</f>
        <v/>
      </c>
      <c r="BU88">
        <f>NA()</f>
        <v/>
      </c>
      <c r="BV88">
        <f>NA()</f>
        <v/>
      </c>
      <c r="BW88">
        <f>NA()</f>
        <v/>
      </c>
    </row>
    <row r="89" spans="1:75">
      <c r="A89" t="s">
        <v>237</v>
      </c>
      <c r="B89" t="s">
        <v>693</v>
      </c>
      <c r="C89" t="s">
        <v>694</v>
      </c>
      <c r="D89" t="s">
        <v>519</v>
      </c>
      <c r="E89">
        <f>B89</f>
        <v/>
      </c>
      <c r="O89" t="n">
        <v>0.85</v>
      </c>
      <c r="P89" t="n">
        <v>0.87</v>
      </c>
      <c r="Q89" t="n">
        <v>0.88</v>
      </c>
      <c r="R89" t="n">
        <v>1.18</v>
      </c>
      <c r="S89" t="n">
        <v>2.5</v>
      </c>
      <c r="T89" t="n">
        <v>2.5</v>
      </c>
      <c r="U89" t="n">
        <v>2.42</v>
      </c>
      <c r="V89" t="n">
        <v>3.07</v>
      </c>
      <c r="W89" t="n">
        <v>3.12</v>
      </c>
      <c r="X89" t="n">
        <v>4.31</v>
      </c>
      <c r="Y89" t="n">
        <v>0</v>
      </c>
      <c r="Z89" t="n">
        <v>0</v>
      </c>
      <c r="AA89" t="n">
        <v>0</v>
      </c>
      <c r="AB89" t="n">
        <v>8.33</v>
      </c>
      <c r="AC89" t="n">
        <v>8.24</v>
      </c>
      <c r="AD89" t="n">
        <v>11.07</v>
      </c>
      <c r="AE89" t="n">
        <v>4.94</v>
      </c>
      <c r="AF89" t="n">
        <v>4.65</v>
      </c>
      <c r="AG89" t="n">
        <v>5.04</v>
      </c>
      <c r="AH89" t="n">
        <v>5.33</v>
      </c>
      <c r="AI89" t="n">
        <v>7.37</v>
      </c>
      <c r="AJ89" t="n">
        <v>5.77</v>
      </c>
      <c r="AK89" t="n">
        <v>5.18</v>
      </c>
      <c r="AL89" t="n">
        <v>5.67</v>
      </c>
      <c r="AM89" t="n">
        <v>4.95</v>
      </c>
      <c r="AN89" t="n">
        <v>5</v>
      </c>
      <c r="AO89" t="n">
        <v>5.22</v>
      </c>
      <c r="AP89" t="n">
        <v>4.85</v>
      </c>
      <c r="AQ89" t="n">
        <v>6.51</v>
      </c>
      <c r="AR89" t="n">
        <v>6.46</v>
      </c>
      <c r="AS89" t="n">
        <v>9.57</v>
      </c>
      <c r="AT89" t="n">
        <v>8.74</v>
      </c>
      <c r="AU89" t="n">
        <v>8.91</v>
      </c>
      <c r="AV89" t="n">
        <v>8.82</v>
      </c>
      <c r="AW89" t="n">
        <v>11.25</v>
      </c>
      <c r="AX89" t="n">
        <v>13.34</v>
      </c>
      <c r="AY89" t="n">
        <v>21.46</v>
      </c>
      <c r="AZ89" t="n">
        <v>23.52</v>
      </c>
      <c r="BA89" t="n">
        <v>29.16</v>
      </c>
      <c r="BB89" t="n">
        <v>24.33</v>
      </c>
      <c r="BC89" t="n">
        <v>26.1</v>
      </c>
      <c r="BD89" t="n">
        <v>31.33</v>
      </c>
      <c r="BE89" t="n">
        <v>32.83</v>
      </c>
      <c r="BF89" t="n">
        <v>32.45</v>
      </c>
      <c r="BG89">
        <f>NA()</f>
        <v/>
      </c>
      <c r="BH89">
        <f>NA()</f>
        <v/>
      </c>
      <c r="BI89">
        <f>NA()</f>
        <v/>
      </c>
      <c r="BJ89">
        <f>NA()</f>
        <v/>
      </c>
      <c r="BK89">
        <f>NA()</f>
        <v/>
      </c>
      <c r="BL89">
        <f>NA()</f>
        <v/>
      </c>
      <c r="BM89">
        <f>NA()</f>
        <v/>
      </c>
      <c r="BN89">
        <f>NA()</f>
        <v/>
      </c>
      <c r="BO89">
        <f>NA()</f>
        <v/>
      </c>
      <c r="BP89">
        <f>NA()</f>
        <v/>
      </c>
      <c r="BQ89">
        <f>NA()</f>
        <v/>
      </c>
      <c r="BR89">
        <f>NA()</f>
        <v/>
      </c>
      <c r="BS89">
        <f>NA()</f>
        <v/>
      </c>
      <c r="BT89">
        <f>NA()</f>
        <v/>
      </c>
      <c r="BU89">
        <f>NA()</f>
        <v/>
      </c>
      <c r="BV89">
        <f>NA()</f>
        <v/>
      </c>
      <c r="BW89">
        <f>NA()</f>
        <v/>
      </c>
    </row>
    <row r="90" spans="1:75">
      <c r="A90" t="s">
        <v>237</v>
      </c>
      <c r="B90" t="s">
        <v>695</v>
      </c>
      <c r="C90" t="s">
        <v>696</v>
      </c>
      <c r="D90" t="s">
        <v>522</v>
      </c>
      <c r="E90">
        <f>B90</f>
        <v/>
      </c>
      <c r="O90" t="n">
        <v>0.4</v>
      </c>
      <c r="P90" t="n">
        <v>0.2</v>
      </c>
      <c r="Q90" t="n">
        <v>0.2</v>
      </c>
      <c r="R90" t="n">
        <v>0.2</v>
      </c>
      <c r="S90" t="n">
        <v>0.5</v>
      </c>
      <c r="T90" t="n">
        <v>0.6</v>
      </c>
      <c r="U90" t="n">
        <v>1.3</v>
      </c>
      <c r="V90" t="n">
        <v>2.1</v>
      </c>
      <c r="W90" t="n">
        <v>1.9</v>
      </c>
      <c r="X90" t="n">
        <v>0.1</v>
      </c>
      <c r="Y90" t="n">
        <v>0</v>
      </c>
      <c r="Z90" t="n">
        <v>0</v>
      </c>
      <c r="AA90" t="n">
        <v>0</v>
      </c>
      <c r="AB90" t="n">
        <v>0.1</v>
      </c>
      <c r="AC90" t="n">
        <v>0.1</v>
      </c>
      <c r="AD90" t="n">
        <v>0.1</v>
      </c>
      <c r="AE90" t="n">
        <v>0.1</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f>NA()</f>
        <v/>
      </c>
      <c r="BH90">
        <f>NA()</f>
        <v/>
      </c>
      <c r="BI90">
        <f>NA()</f>
        <v/>
      </c>
      <c r="BJ90">
        <f>NA()</f>
        <v/>
      </c>
      <c r="BK90">
        <f>NA()</f>
        <v/>
      </c>
      <c r="BL90">
        <f>NA()</f>
        <v/>
      </c>
      <c r="BM90">
        <f>NA()</f>
        <v/>
      </c>
      <c r="BN90">
        <f>NA()</f>
        <v/>
      </c>
      <c r="BO90">
        <f>NA()</f>
        <v/>
      </c>
      <c r="BP90">
        <f>NA()</f>
        <v/>
      </c>
      <c r="BQ90">
        <f>NA()</f>
        <v/>
      </c>
      <c r="BR90">
        <f>NA()</f>
        <v/>
      </c>
      <c r="BS90">
        <f>NA()</f>
        <v/>
      </c>
      <c r="BT90">
        <f>NA()</f>
        <v/>
      </c>
      <c r="BU90">
        <f>NA()</f>
        <v/>
      </c>
      <c r="BV90">
        <f>NA()</f>
        <v/>
      </c>
      <c r="BW90">
        <f>NA()</f>
        <v/>
      </c>
    </row>
    <row r="91" spans="1:75">
      <c r="A91" t="s">
        <v>237</v>
      </c>
      <c r="B91" t="s">
        <v>697</v>
      </c>
      <c r="C91" t="s">
        <v>698</v>
      </c>
      <c r="D91" t="s">
        <v>519</v>
      </c>
      <c r="E91">
        <f>B91</f>
        <v/>
      </c>
      <c r="O91" t="n">
        <v>0.85</v>
      </c>
      <c r="P91" t="n">
        <v>0.87</v>
      </c>
      <c r="Q91" t="n">
        <v>0.88</v>
      </c>
      <c r="R91" t="n">
        <v>1.18</v>
      </c>
      <c r="S91" t="n">
        <v>2.5</v>
      </c>
      <c r="T91" t="n">
        <v>2.5</v>
      </c>
      <c r="U91" t="n">
        <v>2.42</v>
      </c>
      <c r="V91" t="n">
        <v>3.07</v>
      </c>
      <c r="W91" t="n">
        <v>3.12</v>
      </c>
      <c r="X91" t="n">
        <v>4.31</v>
      </c>
      <c r="Y91" t="n">
        <v>6.38</v>
      </c>
      <c r="Z91" t="n">
        <v>0</v>
      </c>
      <c r="AA91" t="n">
        <v>0</v>
      </c>
      <c r="AB91" t="n">
        <v>7.06</v>
      </c>
      <c r="AC91" t="n">
        <v>6.84</v>
      </c>
      <c r="AD91" t="n">
        <v>6.85</v>
      </c>
      <c r="AE91" t="n">
        <v>4.77</v>
      </c>
      <c r="AF91" t="n">
        <v>4.77</v>
      </c>
      <c r="AG91" t="n">
        <v>4.93</v>
      </c>
      <c r="AH91" t="n">
        <v>5.46</v>
      </c>
      <c r="AI91" t="n">
        <v>7.12</v>
      </c>
      <c r="AJ91" t="n">
        <v>6.02</v>
      </c>
      <c r="AK91" t="n">
        <v>5.12</v>
      </c>
      <c r="AL91" t="n">
        <v>5.08</v>
      </c>
      <c r="AM91" t="n">
        <v>4.95</v>
      </c>
      <c r="AN91" t="n">
        <v>5.21</v>
      </c>
      <c r="AO91" t="n">
        <v>5.95</v>
      </c>
      <c r="AP91" t="n">
        <v>5.95</v>
      </c>
      <c r="AQ91" t="n">
        <v>4.12</v>
      </c>
      <c r="AR91" t="n">
        <v>4.3</v>
      </c>
      <c r="AS91" t="n">
        <v>8.19</v>
      </c>
      <c r="AT91" t="n">
        <v>6.83</v>
      </c>
      <c r="AU91" t="n">
        <v>6.41</v>
      </c>
      <c r="AV91" t="n">
        <v>7.99</v>
      </c>
      <c r="AW91" t="n">
        <v>10.53</v>
      </c>
      <c r="AX91" t="n">
        <v>12.7</v>
      </c>
      <c r="AY91" t="n">
        <v>18.54</v>
      </c>
      <c r="AZ91" t="n">
        <v>20.77</v>
      </c>
      <c r="BA91" t="n">
        <v>26.33</v>
      </c>
      <c r="BB91" t="n">
        <v>17.03</v>
      </c>
      <c r="BC91" t="n">
        <v>21.23</v>
      </c>
      <c r="BD91" t="n">
        <v>28.31</v>
      </c>
      <c r="BE91" t="n">
        <v>29.21</v>
      </c>
      <c r="BF91" t="n">
        <v>28.48</v>
      </c>
      <c r="BG91">
        <f>NA()</f>
        <v/>
      </c>
      <c r="BH91">
        <f>NA()</f>
        <v/>
      </c>
      <c r="BI91">
        <f>NA()</f>
        <v/>
      </c>
      <c r="BJ91">
        <f>NA()</f>
        <v/>
      </c>
      <c r="BK91">
        <f>NA()</f>
        <v/>
      </c>
      <c r="BL91">
        <f>NA()</f>
        <v/>
      </c>
      <c r="BM91">
        <f>NA()</f>
        <v/>
      </c>
      <c r="BN91">
        <f>NA()</f>
        <v/>
      </c>
      <c r="BO91">
        <f>NA()</f>
        <v/>
      </c>
      <c r="BP91">
        <f>NA()</f>
        <v/>
      </c>
      <c r="BQ91">
        <f>NA()</f>
        <v/>
      </c>
      <c r="BR91">
        <f>NA()</f>
        <v/>
      </c>
      <c r="BS91">
        <f>NA()</f>
        <v/>
      </c>
      <c r="BT91">
        <f>NA()</f>
        <v/>
      </c>
      <c r="BU91">
        <f>NA()</f>
        <v/>
      </c>
      <c r="BV91">
        <f>NA()</f>
        <v/>
      </c>
      <c r="BW91">
        <f>NA()</f>
        <v/>
      </c>
    </row>
    <row r="92" spans="1:75">
      <c r="A92" t="s">
        <v>237</v>
      </c>
      <c r="B92" t="s">
        <v>699</v>
      </c>
      <c r="C92" t="s">
        <v>700</v>
      </c>
      <c r="D92" t="s">
        <v>522</v>
      </c>
      <c r="E92">
        <f>B92</f>
        <v/>
      </c>
      <c r="O92" t="n">
        <v>0.3</v>
      </c>
      <c r="P92" t="n">
        <v>0.2</v>
      </c>
      <c r="Q92" t="n">
        <v>0.1</v>
      </c>
      <c r="R92" t="n">
        <v>0.1</v>
      </c>
      <c r="S92" t="n">
        <v>0.6</v>
      </c>
      <c r="T92" t="n">
        <v>0.4</v>
      </c>
      <c r="U92" t="n">
        <v>0.5</v>
      </c>
      <c r="V92" t="n">
        <v>0.8</v>
      </c>
      <c r="W92" t="n">
        <v>0.7</v>
      </c>
      <c r="X92" t="n">
        <v>0.8</v>
      </c>
      <c r="Y92" t="n">
        <v>0.3</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f>NA()</f>
        <v/>
      </c>
      <c r="BH92">
        <f>NA()</f>
        <v/>
      </c>
      <c r="BI92">
        <f>NA()</f>
        <v/>
      </c>
      <c r="BJ92">
        <f>NA()</f>
        <v/>
      </c>
      <c r="BK92">
        <f>NA()</f>
        <v/>
      </c>
      <c r="BL92">
        <f>NA()</f>
        <v/>
      </c>
      <c r="BM92">
        <f>NA()</f>
        <v/>
      </c>
      <c r="BN92">
        <f>NA()</f>
        <v/>
      </c>
      <c r="BO92">
        <f>NA()</f>
        <v/>
      </c>
      <c r="BP92">
        <f>NA()</f>
        <v/>
      </c>
      <c r="BQ92">
        <f>NA()</f>
        <v/>
      </c>
      <c r="BR92">
        <f>NA()</f>
        <v/>
      </c>
      <c r="BS92">
        <f>NA()</f>
        <v/>
      </c>
      <c r="BT92">
        <f>NA()</f>
        <v/>
      </c>
      <c r="BU92">
        <f>NA()</f>
        <v/>
      </c>
      <c r="BV92">
        <f>NA()</f>
        <v/>
      </c>
      <c r="BW92">
        <f>NA()</f>
        <v/>
      </c>
    </row>
    <row r="93" spans="1:75">
      <c r="A93" t="s">
        <v>237</v>
      </c>
      <c r="B93" t="s">
        <v>701</v>
      </c>
      <c r="C93" t="s">
        <v>702</v>
      </c>
      <c r="D93" t="s">
        <v>519</v>
      </c>
      <c r="E93">
        <f>B93</f>
        <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5.77</v>
      </c>
      <c r="AK93" t="n">
        <v>5.18</v>
      </c>
      <c r="AL93" t="n">
        <v>5.67</v>
      </c>
      <c r="AM93" t="n">
        <v>4.95</v>
      </c>
      <c r="AN93" t="n">
        <v>5</v>
      </c>
      <c r="AO93" t="n">
        <v>5.22</v>
      </c>
      <c r="AP93" t="n">
        <v>4.85</v>
      </c>
      <c r="AQ93" t="n">
        <v>6.51</v>
      </c>
      <c r="AR93" t="n">
        <v>6.46</v>
      </c>
      <c r="AS93" t="n">
        <v>9.57</v>
      </c>
      <c r="AT93" t="n">
        <v>8.74</v>
      </c>
      <c r="AU93" t="n">
        <v>8.91</v>
      </c>
      <c r="AV93" t="n">
        <v>8.82</v>
      </c>
      <c r="AW93" t="n">
        <v>11.25</v>
      </c>
      <c r="AX93" t="n">
        <v>13.34</v>
      </c>
      <c r="AY93" t="n">
        <v>21.46</v>
      </c>
      <c r="AZ93" t="n">
        <v>23.52</v>
      </c>
      <c r="BA93" t="n">
        <v>29.16</v>
      </c>
      <c r="BB93" t="n">
        <v>24.33</v>
      </c>
      <c r="BC93" t="n">
        <v>26.1</v>
      </c>
      <c r="BD93" t="n">
        <v>31.33</v>
      </c>
      <c r="BE93" t="n">
        <v>32.83</v>
      </c>
      <c r="BF93" t="n">
        <v>32.45</v>
      </c>
      <c r="BG93">
        <f>NA()</f>
        <v/>
      </c>
      <c r="BH93">
        <f>NA()</f>
        <v/>
      </c>
      <c r="BI93">
        <f>NA()</f>
        <v/>
      </c>
      <c r="BJ93">
        <f>NA()</f>
        <v/>
      </c>
      <c r="BK93">
        <f>NA()</f>
        <v/>
      </c>
      <c r="BL93">
        <f>NA()</f>
        <v/>
      </c>
      <c r="BM93">
        <f>NA()</f>
        <v/>
      </c>
      <c r="BN93">
        <f>NA()</f>
        <v/>
      </c>
      <c r="BO93">
        <f>NA()</f>
        <v/>
      </c>
      <c r="BP93">
        <f>NA()</f>
        <v/>
      </c>
      <c r="BQ93">
        <f>NA()</f>
        <v/>
      </c>
      <c r="BR93">
        <f>NA()</f>
        <v/>
      </c>
      <c r="BS93">
        <f>NA()</f>
        <v/>
      </c>
      <c r="BT93">
        <f>NA()</f>
        <v/>
      </c>
      <c r="BU93">
        <f>NA()</f>
        <v/>
      </c>
      <c r="BV93">
        <f>NA()</f>
        <v/>
      </c>
      <c r="BW93">
        <f>NA()</f>
        <v/>
      </c>
    </row>
    <row r="94" spans="1:75">
      <c r="A94" t="s">
        <v>237</v>
      </c>
      <c r="B94" t="s">
        <v>703</v>
      </c>
      <c r="C94" t="s">
        <v>704</v>
      </c>
      <c r="D94" t="s">
        <v>522</v>
      </c>
      <c r="E94">
        <f>B94</f>
        <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f>NA()</f>
        <v/>
      </c>
      <c r="BH94">
        <f>NA()</f>
        <v/>
      </c>
      <c r="BI94">
        <f>NA()</f>
        <v/>
      </c>
      <c r="BJ94">
        <f>NA()</f>
        <v/>
      </c>
      <c r="BK94">
        <f>NA()</f>
        <v/>
      </c>
      <c r="BL94">
        <f>NA()</f>
        <v/>
      </c>
      <c r="BM94">
        <f>NA()</f>
        <v/>
      </c>
      <c r="BN94">
        <f>NA()</f>
        <v/>
      </c>
      <c r="BO94">
        <f>NA()</f>
        <v/>
      </c>
      <c r="BP94">
        <f>NA()</f>
        <v/>
      </c>
      <c r="BQ94">
        <f>NA()</f>
        <v/>
      </c>
      <c r="BR94">
        <f>NA()</f>
        <v/>
      </c>
      <c r="BS94">
        <f>NA()</f>
        <v/>
      </c>
      <c r="BT94">
        <f>NA()</f>
        <v/>
      </c>
      <c r="BU94">
        <f>NA()</f>
        <v/>
      </c>
      <c r="BV94">
        <f>NA()</f>
        <v/>
      </c>
      <c r="BW94">
        <f>NA()</f>
        <v/>
      </c>
    </row>
    <row r="95" spans="1:75">
      <c r="A95" t="s">
        <v>237</v>
      </c>
      <c r="B95" t="s">
        <v>705</v>
      </c>
      <c r="C95" t="s">
        <v>706</v>
      </c>
      <c r="D95" t="s">
        <v>519</v>
      </c>
      <c r="E95">
        <f>B95</f>
        <v/>
      </c>
      <c r="O95" t="n">
        <v>0.85</v>
      </c>
      <c r="P95" t="n">
        <v>0.87</v>
      </c>
      <c r="Q95" t="n">
        <v>0.88</v>
      </c>
      <c r="R95" t="n">
        <v>1.18</v>
      </c>
      <c r="S95" t="n">
        <v>2.5</v>
      </c>
      <c r="T95" t="n">
        <v>2.5</v>
      </c>
      <c r="U95" t="n">
        <v>2.42</v>
      </c>
      <c r="V95" t="n">
        <v>3.07</v>
      </c>
      <c r="W95" t="n">
        <v>3.12</v>
      </c>
      <c r="X95" t="n">
        <v>4.31</v>
      </c>
      <c r="Y95" t="n">
        <v>6.38</v>
      </c>
      <c r="Z95" t="n">
        <v>0</v>
      </c>
      <c r="AA95" t="n">
        <v>0</v>
      </c>
      <c r="AB95" t="n">
        <v>8.15</v>
      </c>
      <c r="AC95" t="n">
        <v>8.039999999999999</v>
      </c>
      <c r="AD95" t="n">
        <v>10.42</v>
      </c>
      <c r="AE95" t="n">
        <v>4.93</v>
      </c>
      <c r="AF95" t="n">
        <v>4.66</v>
      </c>
      <c r="AG95" t="n">
        <v>5</v>
      </c>
      <c r="AH95" t="n">
        <v>5.38</v>
      </c>
      <c r="AI95" t="n">
        <v>7.25</v>
      </c>
      <c r="AJ95" t="n">
        <v>5.86</v>
      </c>
      <c r="AK95" t="n">
        <v>5.13</v>
      </c>
      <c r="AL95" t="n">
        <v>5.45</v>
      </c>
      <c r="AM95" t="n">
        <v>4.95</v>
      </c>
      <c r="AN95" t="n">
        <v>5.15</v>
      </c>
      <c r="AO95" t="n">
        <v>5.86</v>
      </c>
      <c r="AP95" t="n">
        <v>5.54</v>
      </c>
      <c r="AQ95" t="n">
        <v>5.26</v>
      </c>
      <c r="AR95" t="n">
        <v>5.04</v>
      </c>
      <c r="AS95" t="n">
        <v>9.029999999999999</v>
      </c>
      <c r="AT95" t="n">
        <v>7.66</v>
      </c>
      <c r="AU95" t="n">
        <v>7.22</v>
      </c>
      <c r="AV95" t="n">
        <v>8.26</v>
      </c>
      <c r="AW95" t="n">
        <v>10.79</v>
      </c>
      <c r="AX95" t="n">
        <v>12.9</v>
      </c>
      <c r="AY95" t="n">
        <v>19.12</v>
      </c>
      <c r="AZ95" t="n">
        <v>21.51</v>
      </c>
      <c r="BA95" t="n">
        <v>26.79</v>
      </c>
      <c r="BB95" t="n">
        <v>18.3</v>
      </c>
      <c r="BC95" t="n">
        <v>22.05</v>
      </c>
      <c r="BD95" t="n">
        <v>28.81</v>
      </c>
      <c r="BE95" t="n">
        <v>29.11</v>
      </c>
      <c r="BF95" t="n">
        <v>29.23</v>
      </c>
      <c r="BG95">
        <f>NA()</f>
        <v/>
      </c>
      <c r="BH95">
        <f>NA()</f>
        <v/>
      </c>
      <c r="BI95">
        <f>NA()</f>
        <v/>
      </c>
      <c r="BJ95">
        <f>NA()</f>
        <v/>
      </c>
      <c r="BK95">
        <f>NA()</f>
        <v/>
      </c>
      <c r="BL95">
        <f>NA()</f>
        <v/>
      </c>
      <c r="BM95">
        <f>NA()</f>
        <v/>
      </c>
      <c r="BN95">
        <f>NA()</f>
        <v/>
      </c>
      <c r="BO95">
        <f>NA()</f>
        <v/>
      </c>
      <c r="BP95">
        <f>NA()</f>
        <v/>
      </c>
      <c r="BQ95">
        <f>NA()</f>
        <v/>
      </c>
      <c r="BR95">
        <f>NA()</f>
        <v/>
      </c>
      <c r="BS95">
        <f>NA()</f>
        <v/>
      </c>
      <c r="BT95">
        <f>NA()</f>
        <v/>
      </c>
      <c r="BU95">
        <f>NA()</f>
        <v/>
      </c>
      <c r="BV95">
        <f>NA()</f>
        <v/>
      </c>
      <c r="BW95">
        <f>NA()</f>
        <v/>
      </c>
    </row>
    <row r="96" spans="1:75">
      <c r="A96" t="s">
        <v>237</v>
      </c>
      <c r="B96" t="s">
        <v>707</v>
      </c>
      <c r="C96" t="s">
        <v>708</v>
      </c>
      <c r="D96" t="s">
        <v>522</v>
      </c>
      <c r="E96">
        <f>B96</f>
        <v/>
      </c>
      <c r="O96" t="n">
        <v>0.7</v>
      </c>
      <c r="P96" t="n">
        <v>0.4</v>
      </c>
      <c r="Q96" t="n">
        <v>0.3</v>
      </c>
      <c r="R96" t="n">
        <v>0.3</v>
      </c>
      <c r="S96" t="n">
        <v>1.1</v>
      </c>
      <c r="T96" t="n">
        <v>1.1</v>
      </c>
      <c r="U96" t="n">
        <v>1.8</v>
      </c>
      <c r="V96" t="n">
        <v>2.9</v>
      </c>
      <c r="W96" t="n">
        <v>2.6</v>
      </c>
      <c r="X96" t="n">
        <v>1</v>
      </c>
      <c r="Y96" t="n">
        <v>0.3</v>
      </c>
      <c r="Z96" t="n">
        <v>0</v>
      </c>
      <c r="AA96" t="n">
        <v>0</v>
      </c>
      <c r="AB96" t="n">
        <v>0.1</v>
      </c>
      <c r="AC96" t="n">
        <v>0.1</v>
      </c>
      <c r="AD96" t="n">
        <v>0.1</v>
      </c>
      <c r="AE96" t="n">
        <v>0.1</v>
      </c>
      <c r="AF96" t="n">
        <v>0.1</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f>NA()</f>
        <v/>
      </c>
      <c r="BH96">
        <f>NA()</f>
        <v/>
      </c>
      <c r="BI96">
        <f>NA()</f>
        <v/>
      </c>
      <c r="BJ96">
        <f>NA()</f>
        <v/>
      </c>
      <c r="BK96">
        <f>NA()</f>
        <v/>
      </c>
      <c r="BL96">
        <f>NA()</f>
        <v/>
      </c>
      <c r="BM96">
        <f>NA()</f>
        <v/>
      </c>
      <c r="BN96">
        <f>NA()</f>
        <v/>
      </c>
      <c r="BO96">
        <f>NA()</f>
        <v/>
      </c>
      <c r="BP96">
        <f>NA()</f>
        <v/>
      </c>
      <c r="BQ96">
        <f>NA()</f>
        <v/>
      </c>
      <c r="BR96">
        <f>NA()</f>
        <v/>
      </c>
      <c r="BS96">
        <f>NA()</f>
        <v/>
      </c>
      <c r="BT96">
        <f>NA()</f>
        <v/>
      </c>
      <c r="BU96">
        <f>NA()</f>
        <v/>
      </c>
      <c r="BV96">
        <f>NA()</f>
        <v/>
      </c>
      <c r="BW96">
        <f>NA()</f>
        <v/>
      </c>
    </row>
    <row r="97" spans="1:75">
      <c r="A97" t="s">
        <v>237</v>
      </c>
      <c r="B97" t="s">
        <v>709</v>
      </c>
      <c r="C97" t="s">
        <v>710</v>
      </c>
      <c r="D97" t="s">
        <v>519</v>
      </c>
      <c r="E97">
        <f>B97</f>
        <v/>
      </c>
      <c r="O97" t="n">
        <v>0.85</v>
      </c>
      <c r="P97" t="n">
        <v>0.87</v>
      </c>
      <c r="Q97" t="n">
        <v>0.88</v>
      </c>
      <c r="R97" t="n">
        <v>1.18</v>
      </c>
      <c r="S97" t="n">
        <v>2.5</v>
      </c>
      <c r="T97" t="n">
        <v>2.5</v>
      </c>
      <c r="U97" t="n">
        <v>2.42</v>
      </c>
      <c r="V97" t="n">
        <v>3.07</v>
      </c>
      <c r="W97" t="n">
        <v>3.12</v>
      </c>
      <c r="X97" t="n">
        <v>4.31</v>
      </c>
      <c r="Y97" t="n">
        <v>6.38</v>
      </c>
      <c r="Z97" t="n">
        <v>0</v>
      </c>
      <c r="AA97" t="n">
        <v>0</v>
      </c>
      <c r="AB97" t="n">
        <v>8.15</v>
      </c>
      <c r="AC97" t="n">
        <v>8.039999999999999</v>
      </c>
      <c r="AD97" t="n">
        <v>10.42</v>
      </c>
      <c r="AE97" t="n">
        <v>4.93</v>
      </c>
      <c r="AF97" t="n">
        <v>4.66</v>
      </c>
      <c r="AG97" t="n">
        <v>5</v>
      </c>
      <c r="AH97" t="n">
        <v>5.37</v>
      </c>
      <c r="AI97" t="n">
        <v>7.25</v>
      </c>
      <c r="AJ97" t="n">
        <v>5.86</v>
      </c>
      <c r="AK97" t="n">
        <v>5.13</v>
      </c>
      <c r="AL97" t="n">
        <v>5.45</v>
      </c>
      <c r="AM97" t="n">
        <v>4.95</v>
      </c>
      <c r="AN97" t="n">
        <v>5.15</v>
      </c>
      <c r="AO97" t="n">
        <v>5.86</v>
      </c>
      <c r="AP97" t="n">
        <v>5.54</v>
      </c>
      <c r="AQ97" t="n">
        <v>5.26</v>
      </c>
      <c r="AR97" t="n">
        <v>5.04</v>
      </c>
      <c r="AS97" t="n">
        <v>9.039999999999999</v>
      </c>
      <c r="AT97" t="n">
        <v>7.66</v>
      </c>
      <c r="AU97" t="n">
        <v>7.23</v>
      </c>
      <c r="AV97" t="n">
        <v>8.26</v>
      </c>
      <c r="AW97" t="n">
        <v>10.78</v>
      </c>
      <c r="AX97" t="n">
        <v>12.9</v>
      </c>
      <c r="AY97" t="n">
        <v>19.12</v>
      </c>
      <c r="AZ97" t="n">
        <v>21.53</v>
      </c>
      <c r="BA97" t="n">
        <v>26.86</v>
      </c>
      <c r="BB97" t="n">
        <v>18.27</v>
      </c>
      <c r="BC97" t="n">
        <v>22.05</v>
      </c>
      <c r="BD97" t="n">
        <v>28.82</v>
      </c>
      <c r="BE97" t="n">
        <v>29.11</v>
      </c>
      <c r="BF97" t="n">
        <v>29.23</v>
      </c>
      <c r="BG97">
        <f>NA()</f>
        <v/>
      </c>
      <c r="BH97">
        <f>NA()</f>
        <v/>
      </c>
      <c r="BI97">
        <f>NA()</f>
        <v/>
      </c>
      <c r="BJ97">
        <f>NA()</f>
        <v/>
      </c>
      <c r="BK97">
        <f>NA()</f>
        <v/>
      </c>
      <c r="BL97">
        <f>NA()</f>
        <v/>
      </c>
      <c r="BM97">
        <f>NA()</f>
        <v/>
      </c>
      <c r="BN97">
        <f>NA()</f>
        <v/>
      </c>
      <c r="BO97">
        <f>NA()</f>
        <v/>
      </c>
      <c r="BP97">
        <f>NA()</f>
        <v/>
      </c>
      <c r="BQ97">
        <f>NA()</f>
        <v/>
      </c>
      <c r="BR97">
        <f>NA()</f>
        <v/>
      </c>
      <c r="BS97">
        <f>NA()</f>
        <v/>
      </c>
      <c r="BT97">
        <f>NA()</f>
        <v/>
      </c>
      <c r="BU97">
        <f>NA()</f>
        <v/>
      </c>
      <c r="BV97">
        <f>NA()</f>
        <v/>
      </c>
      <c r="BW97">
        <f>NA()</f>
        <v/>
      </c>
    </row>
    <row r="98" spans="1:75">
      <c r="A98" t="s">
        <v>237</v>
      </c>
      <c r="B98" t="s">
        <v>711</v>
      </c>
      <c r="C98" t="s">
        <v>712</v>
      </c>
      <c r="D98" t="s">
        <v>522</v>
      </c>
      <c r="E98">
        <f>B98</f>
        <v/>
      </c>
      <c r="O98" t="n">
        <v>0.7</v>
      </c>
      <c r="P98" t="n">
        <v>0.4</v>
      </c>
      <c r="Q98" t="n">
        <v>0.3</v>
      </c>
      <c r="R98" t="n">
        <v>0.3</v>
      </c>
      <c r="S98" t="n">
        <v>1.1</v>
      </c>
      <c r="T98" t="n">
        <v>1.1</v>
      </c>
      <c r="U98" t="n">
        <v>1.8</v>
      </c>
      <c r="V98" t="n">
        <v>2.9</v>
      </c>
      <c r="W98" t="n">
        <v>2.6</v>
      </c>
      <c r="X98" t="n">
        <v>1</v>
      </c>
      <c r="Y98" t="n">
        <v>0.3</v>
      </c>
      <c r="Z98" t="n">
        <v>0</v>
      </c>
      <c r="AA98" t="n">
        <v>0</v>
      </c>
      <c r="AB98" t="n">
        <v>0.1</v>
      </c>
      <c r="AC98" t="n">
        <v>0.1</v>
      </c>
      <c r="AD98" t="n">
        <v>0.1</v>
      </c>
      <c r="AE98" t="n">
        <v>0.1</v>
      </c>
      <c r="AF98" t="n">
        <v>0.1</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f>NA()</f>
        <v/>
      </c>
      <c r="BH98">
        <f>NA()</f>
        <v/>
      </c>
      <c r="BI98">
        <f>NA()</f>
        <v/>
      </c>
      <c r="BJ98">
        <f>NA()</f>
        <v/>
      </c>
      <c r="BK98">
        <f>NA()</f>
        <v/>
      </c>
      <c r="BL98">
        <f>NA()</f>
        <v/>
      </c>
      <c r="BM98">
        <f>NA()</f>
        <v/>
      </c>
      <c r="BN98">
        <f>NA()</f>
        <v/>
      </c>
      <c r="BO98">
        <f>NA()</f>
        <v/>
      </c>
      <c r="BP98">
        <f>NA()</f>
        <v/>
      </c>
      <c r="BQ98">
        <f>NA()</f>
        <v/>
      </c>
      <c r="BR98">
        <f>NA()</f>
        <v/>
      </c>
      <c r="BS98">
        <f>NA()</f>
        <v/>
      </c>
      <c r="BT98">
        <f>NA()</f>
        <v/>
      </c>
      <c r="BU98">
        <f>NA()</f>
        <v/>
      </c>
      <c r="BV98">
        <f>NA()</f>
        <v/>
      </c>
      <c r="BW98">
        <f>NA()</f>
        <v/>
      </c>
    </row>
    <row r="99" spans="1:75">
      <c r="A99" t="s">
        <v>237</v>
      </c>
      <c r="B99" t="s">
        <v>713</v>
      </c>
      <c r="C99" t="s">
        <v>714</v>
      </c>
      <c r="D99" t="s">
        <v>519</v>
      </c>
      <c r="E99">
        <f>B99</f>
        <v/>
      </c>
      <c r="O99" t="n">
        <v>0.89</v>
      </c>
      <c r="P99" t="n">
        <v>0.95</v>
      </c>
      <c r="Q99" t="n">
        <v>0.95</v>
      </c>
      <c r="R99" t="n">
        <v>1.03</v>
      </c>
      <c r="S99" t="n">
        <v>1.84</v>
      </c>
      <c r="T99" t="n">
        <v>1.85</v>
      </c>
      <c r="U99" t="n">
        <v>2.01</v>
      </c>
      <c r="V99" t="n">
        <v>2.36</v>
      </c>
      <c r="W99" t="n">
        <v>2.24</v>
      </c>
      <c r="X99" t="n">
        <v>3.94</v>
      </c>
      <c r="Y99" t="n">
        <v>3.65</v>
      </c>
      <c r="Z99" t="n">
        <v>2.74</v>
      </c>
      <c r="AA99" t="n">
        <v>4.29</v>
      </c>
      <c r="AB99" t="n">
        <v>4.69</v>
      </c>
      <c r="AC99" t="n">
        <v>4.62</v>
      </c>
      <c r="AD99" t="n">
        <v>10.25</v>
      </c>
      <c r="AE99" t="n">
        <v>9.91</v>
      </c>
      <c r="AF99" t="n">
        <v>9.44</v>
      </c>
      <c r="AG99" t="n">
        <v>9.369999999999999</v>
      </c>
      <c r="AH99" t="n">
        <v>8.970000000000001</v>
      </c>
      <c r="AI99" t="n">
        <v>9.94</v>
      </c>
      <c r="AJ99" t="n">
        <v>11.32</v>
      </c>
      <c r="AK99" t="n">
        <v>11.49</v>
      </c>
      <c r="AL99" t="n">
        <v>11.52</v>
      </c>
      <c r="AM99" t="n">
        <v>12</v>
      </c>
      <c r="AN99" t="n">
        <v>12.19</v>
      </c>
      <c r="AO99" t="n">
        <v>12.05</v>
      </c>
      <c r="AP99" t="n">
        <v>11.72</v>
      </c>
      <c r="AQ99" t="n">
        <v>10.28</v>
      </c>
      <c r="AR99" t="n">
        <v>0</v>
      </c>
      <c r="AS99" t="n">
        <v>0</v>
      </c>
      <c r="AT99" t="n">
        <v>0</v>
      </c>
      <c r="AU99" t="n">
        <v>0</v>
      </c>
      <c r="AV99" t="n">
        <v>15.32</v>
      </c>
      <c r="AW99" t="n">
        <v>0</v>
      </c>
      <c r="AX99" t="n">
        <v>19.83</v>
      </c>
      <c r="AY99" t="n">
        <v>21.62</v>
      </c>
      <c r="AZ99" t="n">
        <v>23.62</v>
      </c>
      <c r="BA99" t="n">
        <v>28.42</v>
      </c>
      <c r="BB99" t="n">
        <v>21.6</v>
      </c>
      <c r="BC99" t="n">
        <v>24.69</v>
      </c>
      <c r="BD99" t="n">
        <v>26.87</v>
      </c>
      <c r="BE99" t="n">
        <v>26.04</v>
      </c>
      <c r="BF99" t="n">
        <v>26.37</v>
      </c>
      <c r="BG99">
        <f>NA()</f>
        <v/>
      </c>
      <c r="BH99">
        <f>NA()</f>
        <v/>
      </c>
      <c r="BI99">
        <f>NA()</f>
        <v/>
      </c>
      <c r="BJ99">
        <f>NA()</f>
        <v/>
      </c>
      <c r="BK99">
        <f>NA()</f>
        <v/>
      </c>
      <c r="BL99">
        <f>NA()</f>
        <v/>
      </c>
      <c r="BM99">
        <f>NA()</f>
        <v/>
      </c>
      <c r="BN99">
        <f>NA()</f>
        <v/>
      </c>
      <c r="BO99">
        <f>NA()</f>
        <v/>
      </c>
      <c r="BP99">
        <f>NA()</f>
        <v/>
      </c>
      <c r="BQ99">
        <f>NA()</f>
        <v/>
      </c>
      <c r="BR99">
        <f>NA()</f>
        <v/>
      </c>
      <c r="BS99">
        <f>NA()</f>
        <v/>
      </c>
      <c r="BT99">
        <f>NA()</f>
        <v/>
      </c>
      <c r="BU99">
        <f>NA()</f>
        <v/>
      </c>
      <c r="BV99">
        <f>NA()</f>
        <v/>
      </c>
      <c r="BW99">
        <f>NA()</f>
        <v/>
      </c>
    </row>
    <row r="100" spans="1:75">
      <c r="A100" t="s">
        <v>237</v>
      </c>
      <c r="B100" t="s">
        <v>715</v>
      </c>
      <c r="C100" t="s">
        <v>716</v>
      </c>
      <c r="D100" t="s">
        <v>522</v>
      </c>
      <c r="E100">
        <f>B100</f>
        <v/>
      </c>
      <c r="O100" t="n">
        <v>0.1</v>
      </c>
      <c r="P100" t="n">
        <v>0.1</v>
      </c>
      <c r="Q100" t="n">
        <v>0.1</v>
      </c>
      <c r="R100" t="n">
        <v>0.1</v>
      </c>
      <c r="S100" t="n">
        <v>0.2</v>
      </c>
      <c r="T100" t="n">
        <v>0.2</v>
      </c>
      <c r="U100" t="n">
        <v>0.2</v>
      </c>
      <c r="V100" t="n">
        <v>0.2</v>
      </c>
      <c r="W100" t="n">
        <v>0.3</v>
      </c>
      <c r="X100" t="n">
        <v>0.1</v>
      </c>
      <c r="Y100" t="n">
        <v>0.4</v>
      </c>
      <c r="Z100" t="n">
        <v>0.6</v>
      </c>
      <c r="AA100" t="n">
        <v>0.7</v>
      </c>
      <c r="AB100" t="n">
        <v>0.8</v>
      </c>
      <c r="AC100" t="n">
        <v>0.1</v>
      </c>
      <c r="AD100" t="n">
        <v>0.2</v>
      </c>
      <c r="AE100" t="n">
        <v>0.2</v>
      </c>
      <c r="AF100" t="n">
        <v>0.2</v>
      </c>
      <c r="AG100" t="n">
        <v>0.3</v>
      </c>
      <c r="AH100" t="n">
        <v>0.3</v>
      </c>
      <c r="AI100" t="n">
        <v>0.5</v>
      </c>
      <c r="AJ100" t="n">
        <v>0.6</v>
      </c>
      <c r="AK100" t="n">
        <v>1.6</v>
      </c>
      <c r="AL100" t="n">
        <v>0.4</v>
      </c>
      <c r="AM100" t="n">
        <v>0.7</v>
      </c>
      <c r="AN100" t="n">
        <v>0.4</v>
      </c>
      <c r="AO100" t="n">
        <v>0.1</v>
      </c>
      <c r="AP100" t="n">
        <v>0.1</v>
      </c>
      <c r="AQ100" t="n">
        <v>0</v>
      </c>
      <c r="AR100" t="n">
        <v>0</v>
      </c>
      <c r="AS100" t="n">
        <v>0</v>
      </c>
      <c r="AT100" t="n">
        <v>0</v>
      </c>
      <c r="AU100" t="n">
        <v>0</v>
      </c>
      <c r="AV100" t="n">
        <v>0.7</v>
      </c>
      <c r="AW100" t="n">
        <v>0</v>
      </c>
      <c r="AX100" t="n">
        <v>1.1</v>
      </c>
      <c r="AY100" t="n">
        <v>1.4</v>
      </c>
      <c r="AZ100" t="n">
        <v>1.1</v>
      </c>
      <c r="BA100" t="n">
        <v>0.4</v>
      </c>
      <c r="BB100" t="n">
        <v>0.5</v>
      </c>
      <c r="BC100" t="n">
        <v>0.5</v>
      </c>
      <c r="BD100" t="n">
        <v>1.4</v>
      </c>
      <c r="BE100" t="n">
        <v>0.1</v>
      </c>
      <c r="BF100" t="n">
        <v>0.5</v>
      </c>
      <c r="BG100">
        <f>NA()</f>
        <v/>
      </c>
      <c r="BH100">
        <f>NA()</f>
        <v/>
      </c>
      <c r="BI100">
        <f>NA()</f>
        <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237</v>
      </c>
      <c r="B101" t="s">
        <v>717</v>
      </c>
      <c r="C101" t="s">
        <v>718</v>
      </c>
      <c r="D101" t="s">
        <v>519</v>
      </c>
      <c r="E101">
        <f>B101</f>
        <v/>
      </c>
      <c r="O101" t="n">
        <v>0.89</v>
      </c>
      <c r="P101" t="n">
        <v>0.95</v>
      </c>
      <c r="Q101" t="n">
        <v>0.95</v>
      </c>
      <c r="R101" t="n">
        <v>1.03</v>
      </c>
      <c r="S101" t="n">
        <v>1.84</v>
      </c>
      <c r="T101" t="n">
        <v>1.85</v>
      </c>
      <c r="U101" t="n">
        <v>2.01</v>
      </c>
      <c r="V101" t="n">
        <v>2.36</v>
      </c>
      <c r="W101" t="n">
        <v>2.24</v>
      </c>
      <c r="X101" t="n">
        <v>3.94</v>
      </c>
      <c r="Y101" t="n">
        <v>3.65</v>
      </c>
      <c r="Z101" t="n">
        <v>2.74</v>
      </c>
      <c r="AA101" t="n">
        <v>4.29</v>
      </c>
      <c r="AB101" t="n">
        <v>4.69</v>
      </c>
      <c r="AC101" t="n">
        <v>4.62</v>
      </c>
      <c r="AD101" t="n">
        <v>9.41</v>
      </c>
      <c r="AE101" t="n">
        <v>8.94</v>
      </c>
      <c r="AF101" t="n">
        <v>8.449999999999999</v>
      </c>
      <c r="AG101" t="n">
        <v>8.49</v>
      </c>
      <c r="AH101" t="n">
        <v>8.07</v>
      </c>
      <c r="AI101" t="n">
        <v>8.880000000000001</v>
      </c>
      <c r="AJ101" t="n">
        <v>9.1</v>
      </c>
      <c r="AK101" t="n">
        <v>9.1</v>
      </c>
      <c r="AL101" t="n">
        <v>9.01</v>
      </c>
      <c r="AM101" t="n">
        <v>9.949999999999999</v>
      </c>
      <c r="AN101" t="n">
        <v>10.04</v>
      </c>
      <c r="AO101" t="n">
        <v>11.26</v>
      </c>
      <c r="AP101" t="n">
        <v>11.47</v>
      </c>
      <c r="AQ101" t="n">
        <v>10.01</v>
      </c>
      <c r="AR101" t="n">
        <v>10.31</v>
      </c>
      <c r="AS101" t="n">
        <v>12.96</v>
      </c>
      <c r="AT101" t="n">
        <v>14.13</v>
      </c>
      <c r="AU101" t="n">
        <v>11.71</v>
      </c>
      <c r="AV101" t="n">
        <v>12.62</v>
      </c>
      <c r="AW101" t="n">
        <v>14.44</v>
      </c>
      <c r="AX101" t="n">
        <v>17.32</v>
      </c>
      <c r="AY101" t="n">
        <v>19.89</v>
      </c>
      <c r="AZ101" t="n">
        <v>21.6</v>
      </c>
      <c r="BA101" t="n">
        <v>25.15</v>
      </c>
      <c r="BB101" t="n">
        <v>19.27</v>
      </c>
      <c r="BC101" t="n">
        <v>20.77</v>
      </c>
      <c r="BD101" t="n">
        <v>24.07</v>
      </c>
      <c r="BE101" t="n">
        <v>20.96</v>
      </c>
      <c r="BF101" t="n">
        <v>21.2</v>
      </c>
      <c r="BG101">
        <f>NA()</f>
        <v/>
      </c>
      <c r="BH101">
        <f>NA()</f>
        <v/>
      </c>
      <c r="BI101">
        <f>NA()</f>
        <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237</v>
      </c>
      <c r="B102" t="s">
        <v>719</v>
      </c>
      <c r="C102" t="s">
        <v>720</v>
      </c>
      <c r="D102" t="s">
        <v>522</v>
      </c>
      <c r="E102">
        <f>B102</f>
        <v/>
      </c>
      <c r="O102" t="n">
        <v>1.1</v>
      </c>
      <c r="P102" t="n">
        <v>1.4</v>
      </c>
      <c r="Q102" t="n">
        <v>1.3</v>
      </c>
      <c r="R102" t="n">
        <v>1.4</v>
      </c>
      <c r="S102" t="n">
        <v>2.5</v>
      </c>
      <c r="T102" t="n">
        <v>1.7</v>
      </c>
      <c r="U102" t="n">
        <v>2.8</v>
      </c>
      <c r="V102" t="n">
        <v>3.5</v>
      </c>
      <c r="W102" t="n">
        <v>3.1</v>
      </c>
      <c r="X102" t="n">
        <v>8.199999999999999</v>
      </c>
      <c r="Y102" t="n">
        <v>4.4</v>
      </c>
      <c r="Z102" t="n">
        <v>3.1</v>
      </c>
      <c r="AA102" t="n">
        <v>4.6</v>
      </c>
      <c r="AB102" t="n">
        <v>6</v>
      </c>
      <c r="AC102" t="n">
        <v>1.2</v>
      </c>
      <c r="AD102" t="n">
        <v>2.7</v>
      </c>
      <c r="AE102" t="n">
        <v>2.4</v>
      </c>
      <c r="AF102" t="n">
        <v>2.8</v>
      </c>
      <c r="AG102" t="n">
        <v>3.2</v>
      </c>
      <c r="AH102" t="n">
        <v>3.2</v>
      </c>
      <c r="AI102" t="n">
        <v>3.2</v>
      </c>
      <c r="AJ102" t="n">
        <v>3.4</v>
      </c>
      <c r="AK102" t="n">
        <v>10.6</v>
      </c>
      <c r="AL102" t="n">
        <v>2.2</v>
      </c>
      <c r="AM102" t="n">
        <v>2.5</v>
      </c>
      <c r="AN102" t="n">
        <v>2.4</v>
      </c>
      <c r="AO102" t="n">
        <v>3.4</v>
      </c>
      <c r="AP102" t="n">
        <v>6.4</v>
      </c>
      <c r="AQ102" t="n">
        <v>15.8</v>
      </c>
      <c r="AR102" t="n">
        <v>9.199999999999999</v>
      </c>
      <c r="AS102" t="n">
        <v>15.9</v>
      </c>
      <c r="AT102" t="n">
        <v>17.6</v>
      </c>
      <c r="AU102" t="n">
        <v>14.6</v>
      </c>
      <c r="AV102" t="n">
        <v>11.7</v>
      </c>
      <c r="AW102" t="n">
        <v>13.6</v>
      </c>
      <c r="AX102" t="n">
        <v>16.7</v>
      </c>
      <c r="AY102" t="n">
        <v>19.6</v>
      </c>
      <c r="AZ102" t="n">
        <v>18.5</v>
      </c>
      <c r="BA102" t="n">
        <v>38.9</v>
      </c>
      <c r="BB102" t="n">
        <v>39.9</v>
      </c>
      <c r="BC102" t="n">
        <v>42.4</v>
      </c>
      <c r="BD102" t="n">
        <v>59.9</v>
      </c>
      <c r="BE102" t="n">
        <v>45.3</v>
      </c>
      <c r="BF102" t="n">
        <v>49.5</v>
      </c>
      <c r="BG102">
        <f>NA()</f>
        <v/>
      </c>
      <c r="BH102">
        <f>NA()</f>
        <v/>
      </c>
      <c r="BI102">
        <f>NA()</f>
        <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237</v>
      </c>
      <c r="B103" t="s">
        <v>721</v>
      </c>
      <c r="C103" t="s">
        <v>722</v>
      </c>
      <c r="D103" t="s">
        <v>519</v>
      </c>
      <c r="E103">
        <f>B103</f>
        <v/>
      </c>
      <c r="O103" t="n">
        <v>0.92</v>
      </c>
      <c r="P103" t="n">
        <v>0.98</v>
      </c>
      <c r="Q103" t="n">
        <v>0.98</v>
      </c>
      <c r="R103" t="n">
        <v>1.07</v>
      </c>
      <c r="S103" t="n">
        <v>1.92</v>
      </c>
      <c r="T103" t="n">
        <v>1.94</v>
      </c>
      <c r="U103" t="n">
        <v>2.12</v>
      </c>
      <c r="V103" t="n">
        <v>2.52</v>
      </c>
      <c r="W103" t="n">
        <v>2.4</v>
      </c>
      <c r="X103" t="n">
        <v>4.15</v>
      </c>
      <c r="Y103" t="n">
        <v>3.85</v>
      </c>
      <c r="Z103" t="n">
        <v>2.92</v>
      </c>
      <c r="AA103" t="n">
        <v>4.63</v>
      </c>
      <c r="AB103" t="n">
        <v>5.06</v>
      </c>
      <c r="AC103" t="n">
        <v>5</v>
      </c>
      <c r="AD103" t="n">
        <v>10.18</v>
      </c>
      <c r="AE103" t="n">
        <v>9.550000000000001</v>
      </c>
      <c r="AF103" t="n">
        <v>8.970000000000001</v>
      </c>
      <c r="AG103" t="n">
        <v>9.039999999999999</v>
      </c>
      <c r="AH103" t="n">
        <v>8.51</v>
      </c>
      <c r="AI103" t="n">
        <v>9.550000000000001</v>
      </c>
      <c r="AJ103" t="n">
        <v>9.82</v>
      </c>
      <c r="AK103" t="n">
        <v>9.77</v>
      </c>
      <c r="AL103" t="n">
        <v>9.75</v>
      </c>
      <c r="AM103" t="n">
        <v>10.68</v>
      </c>
      <c r="AN103" t="n">
        <v>10.14</v>
      </c>
      <c r="AO103" t="n">
        <v>9.779999999999999</v>
      </c>
      <c r="AP103" t="n">
        <v>9.369999999999999</v>
      </c>
      <c r="AQ103" t="n">
        <v>8.19</v>
      </c>
      <c r="AR103" t="n">
        <v>8.76</v>
      </c>
      <c r="AS103" t="n">
        <v>11.96</v>
      </c>
      <c r="AT103" t="n">
        <v>13.55</v>
      </c>
      <c r="AU103" t="n">
        <v>12.65</v>
      </c>
      <c r="AV103" t="n">
        <v>14.16</v>
      </c>
      <c r="AW103" t="n">
        <v>16.18</v>
      </c>
      <c r="AX103" t="n">
        <v>19.3</v>
      </c>
      <c r="AY103" t="n">
        <v>21.56</v>
      </c>
      <c r="AZ103" t="n">
        <v>24.72</v>
      </c>
      <c r="BA103" t="n">
        <v>29.55</v>
      </c>
      <c r="BB103" t="n">
        <v>23.25</v>
      </c>
      <c r="BC103" t="n">
        <v>24.77</v>
      </c>
      <c r="BD103" t="n">
        <v>29.44</v>
      </c>
      <c r="BE103" t="n">
        <v>22.34</v>
      </c>
      <c r="BF103" t="n">
        <v>22.42</v>
      </c>
      <c r="BG103">
        <f>NA()</f>
        <v/>
      </c>
      <c r="BH103">
        <f>NA()</f>
        <v/>
      </c>
      <c r="BI103">
        <f>NA()</f>
        <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237</v>
      </c>
      <c r="B104" t="s">
        <v>723</v>
      </c>
      <c r="C104" t="s">
        <v>724</v>
      </c>
      <c r="D104" t="s">
        <v>522</v>
      </c>
      <c r="E104">
        <f>B104</f>
        <v/>
      </c>
      <c r="O104" t="n">
        <v>1.2</v>
      </c>
      <c r="P104" t="n">
        <v>1</v>
      </c>
      <c r="Q104" t="n">
        <v>0.8</v>
      </c>
      <c r="R104" t="n">
        <v>1</v>
      </c>
      <c r="S104" t="n">
        <v>2.1</v>
      </c>
      <c r="T104" t="n">
        <v>2.4</v>
      </c>
      <c r="U104" t="n">
        <v>2.6</v>
      </c>
      <c r="V104" t="n">
        <v>1.7</v>
      </c>
      <c r="W104" t="n">
        <v>0.5</v>
      </c>
      <c r="X104" t="n">
        <v>8.800000000000001</v>
      </c>
      <c r="Y104" t="n">
        <v>11.3</v>
      </c>
      <c r="Z104" t="n">
        <v>6.5</v>
      </c>
      <c r="AA104" t="n">
        <v>21.3</v>
      </c>
      <c r="AB104" t="n">
        <v>19.8</v>
      </c>
      <c r="AC104" t="n">
        <v>0.1</v>
      </c>
      <c r="AD104" t="n">
        <v>0.2</v>
      </c>
      <c r="AE104" t="n">
        <v>0.2</v>
      </c>
      <c r="AF104" t="n">
        <v>0.3</v>
      </c>
      <c r="AG104" t="n">
        <v>0.3</v>
      </c>
      <c r="AH104" t="n">
        <v>0.3</v>
      </c>
      <c r="AI104" t="n">
        <v>0.4</v>
      </c>
      <c r="AJ104" t="n">
        <v>0.9</v>
      </c>
      <c r="AK104" t="n">
        <v>2.5</v>
      </c>
      <c r="AL104" t="n">
        <v>13.4</v>
      </c>
      <c r="AM104" t="n">
        <v>33.1</v>
      </c>
      <c r="AN104" t="n">
        <v>27.5</v>
      </c>
      <c r="AO104" t="n">
        <v>29.7</v>
      </c>
      <c r="AP104" t="n">
        <v>0.2</v>
      </c>
      <c r="AQ104" t="n">
        <v>4.2</v>
      </c>
      <c r="AR104" t="n">
        <v>0</v>
      </c>
      <c r="AS104" t="n">
        <v>1.6</v>
      </c>
      <c r="AT104" t="n">
        <v>2.2</v>
      </c>
      <c r="AU104" t="n">
        <v>9.800000000000001</v>
      </c>
      <c r="AV104" t="n">
        <v>3.4</v>
      </c>
      <c r="AW104" t="n">
        <v>2.8</v>
      </c>
      <c r="AX104" t="n">
        <v>0</v>
      </c>
      <c r="AY104" t="n">
        <v>1.8</v>
      </c>
      <c r="AZ104" t="n">
        <v>2.1</v>
      </c>
      <c r="BA104" t="n">
        <v>0.4</v>
      </c>
      <c r="BB104" t="n">
        <v>2.1</v>
      </c>
      <c r="BC104" t="n">
        <v>3.8</v>
      </c>
      <c r="BD104" t="n">
        <v>3.4</v>
      </c>
      <c r="BE104" t="n">
        <v>0.1</v>
      </c>
      <c r="BF104" t="n">
        <v>0.1</v>
      </c>
      <c r="BG104">
        <f>NA()</f>
        <v/>
      </c>
      <c r="BH104">
        <f>NA()</f>
        <v/>
      </c>
      <c r="BI104">
        <f>NA()</f>
        <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237</v>
      </c>
      <c r="B105" t="s">
        <v>725</v>
      </c>
      <c r="C105" t="s">
        <v>726</v>
      </c>
      <c r="D105" t="s">
        <v>569</v>
      </c>
      <c r="E105">
        <f>B105</f>
        <v/>
      </c>
      <c r="O105" t="n">
        <v>1256</v>
      </c>
      <c r="P105" t="n">
        <v>996</v>
      </c>
      <c r="Q105" t="n">
        <v>841</v>
      </c>
      <c r="R105" t="n">
        <v>949</v>
      </c>
      <c r="S105" t="n">
        <v>1086</v>
      </c>
      <c r="T105" t="n">
        <v>1236</v>
      </c>
      <c r="U105" t="n">
        <v>1212</v>
      </c>
      <c r="V105" t="n">
        <v>657</v>
      </c>
      <c r="W105" t="n">
        <v>213</v>
      </c>
      <c r="X105" t="n">
        <v>2123</v>
      </c>
      <c r="Y105" t="n">
        <v>2943</v>
      </c>
      <c r="Z105" t="n">
        <v>2213</v>
      </c>
      <c r="AA105" t="n">
        <v>4599</v>
      </c>
      <c r="AB105" t="n">
        <v>3912</v>
      </c>
      <c r="AC105" t="n">
        <v>15</v>
      </c>
      <c r="AD105" t="n">
        <v>24</v>
      </c>
      <c r="AE105" t="n">
        <v>22</v>
      </c>
      <c r="AF105" t="n">
        <v>30</v>
      </c>
      <c r="AG105" t="n">
        <v>31</v>
      </c>
      <c r="AH105" t="n">
        <v>34</v>
      </c>
      <c r="AI105" t="n">
        <v>40</v>
      </c>
      <c r="AJ105" t="n">
        <v>93</v>
      </c>
      <c r="AK105" t="n">
        <v>254</v>
      </c>
      <c r="AL105" t="n">
        <v>1376</v>
      </c>
      <c r="AM105" t="n">
        <v>3099</v>
      </c>
      <c r="AN105" t="n">
        <v>2707</v>
      </c>
      <c r="AO105" t="n">
        <v>3038</v>
      </c>
      <c r="AP105" t="n">
        <v>18</v>
      </c>
      <c r="AQ105" t="n">
        <v>518</v>
      </c>
      <c r="AR105" t="n">
        <v>0</v>
      </c>
      <c r="AS105" t="n">
        <v>138</v>
      </c>
      <c r="AT105" t="n">
        <v>161</v>
      </c>
      <c r="AU105" t="n">
        <v>778</v>
      </c>
      <c r="AV105" t="n">
        <v>238</v>
      </c>
      <c r="AW105" t="n">
        <v>173</v>
      </c>
      <c r="AX105" t="n">
        <v>0</v>
      </c>
      <c r="AY105" t="n">
        <v>84</v>
      </c>
      <c r="AZ105" t="n">
        <v>86</v>
      </c>
      <c r="BA105" t="n">
        <v>13</v>
      </c>
      <c r="BB105" t="n">
        <v>92</v>
      </c>
      <c r="BC105" t="n">
        <v>152</v>
      </c>
      <c r="BD105" t="n">
        <v>115</v>
      </c>
      <c r="BE105" t="n">
        <v>2</v>
      </c>
      <c r="BF105" t="n">
        <v>4</v>
      </c>
      <c r="BG105">
        <f>NA()</f>
        <v/>
      </c>
      <c r="BH105">
        <f>NA()</f>
        <v/>
      </c>
      <c r="BI105">
        <f>NA()</f>
        <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237</v>
      </c>
      <c r="B106" t="s">
        <v>727</v>
      </c>
      <c r="C106" t="s">
        <v>728</v>
      </c>
      <c r="D106" t="s">
        <v>519</v>
      </c>
      <c r="E106">
        <f>B106</f>
        <v/>
      </c>
      <c r="O106" t="n">
        <v>4.06</v>
      </c>
      <c r="P106" t="n">
        <v>4.38</v>
      </c>
      <c r="Q106" t="n">
        <v>4.62</v>
      </c>
      <c r="R106" t="n">
        <v>7.38</v>
      </c>
      <c r="S106" t="n">
        <v>7.72</v>
      </c>
      <c r="T106" t="n">
        <v>6.2</v>
      </c>
      <c r="U106" t="n">
        <v>6.48</v>
      </c>
      <c r="V106" t="n">
        <v>7.14</v>
      </c>
      <c r="W106" t="n">
        <v>7.27</v>
      </c>
      <c r="X106" t="n">
        <v>9.59</v>
      </c>
      <c r="Y106" t="n">
        <v>11.63</v>
      </c>
      <c r="Z106" t="n">
        <v>12.35</v>
      </c>
      <c r="AA106" t="n">
        <v>13.28</v>
      </c>
      <c r="AB106" t="n">
        <v>13.83</v>
      </c>
      <c r="AC106" t="n">
        <v>13.63</v>
      </c>
      <c r="AD106" t="n">
        <v>15.04</v>
      </c>
      <c r="AE106" t="n">
        <v>14.16</v>
      </c>
      <c r="AF106" t="n">
        <v>14.02</v>
      </c>
      <c r="AG106" t="n">
        <v>13.84</v>
      </c>
      <c r="AH106" t="n">
        <v>17.07</v>
      </c>
      <c r="AI106" t="n">
        <v>17.94</v>
      </c>
      <c r="AJ106" t="n">
        <v>18.36</v>
      </c>
      <c r="AK106" t="n">
        <v>17.06</v>
      </c>
      <c r="AL106" t="n">
        <v>16.87</v>
      </c>
      <c r="AM106" t="n">
        <v>20.7</v>
      </c>
      <c r="AN106" t="n">
        <v>22.68</v>
      </c>
      <c r="AO106" t="n">
        <v>23</v>
      </c>
      <c r="AP106" t="n">
        <v>26.58</v>
      </c>
      <c r="AQ106" t="n">
        <v>27.75</v>
      </c>
      <c r="AR106" t="n">
        <v>26.47</v>
      </c>
      <c r="AS106" t="n">
        <v>27.85</v>
      </c>
      <c r="AT106" t="n">
        <v>28.75</v>
      </c>
      <c r="AU106" t="n">
        <v>28.08</v>
      </c>
      <c r="AV106" t="n">
        <v>30.4</v>
      </c>
      <c r="AW106" t="n">
        <v>31.77</v>
      </c>
      <c r="AX106" t="n">
        <v>34.78</v>
      </c>
      <c r="AY106" t="n">
        <v>38.19</v>
      </c>
      <c r="AZ106" t="n">
        <v>42.48</v>
      </c>
      <c r="BA106" t="n">
        <v>49.53</v>
      </c>
      <c r="BB106" t="n">
        <v>46.28</v>
      </c>
      <c r="BC106" t="n">
        <v>57.08</v>
      </c>
      <c r="BD106" t="n">
        <v>64.01000000000001</v>
      </c>
      <c r="BE106" t="n">
        <v>64.01000000000001</v>
      </c>
      <c r="BF106" t="n">
        <v>64.01000000000001</v>
      </c>
      <c r="BG106">
        <f>NA()</f>
        <v/>
      </c>
      <c r="BH106">
        <f>NA()</f>
        <v/>
      </c>
      <c r="BI106">
        <f>NA()</f>
        <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237</v>
      </c>
      <c r="B107" t="s">
        <v>729</v>
      </c>
      <c r="C107" t="s">
        <v>730</v>
      </c>
      <c r="D107" t="s">
        <v>522</v>
      </c>
      <c r="E107">
        <f>B107</f>
        <v/>
      </c>
      <c r="O107" t="n">
        <v>3.1</v>
      </c>
      <c r="P107" t="n">
        <v>3.9</v>
      </c>
      <c r="Q107" t="n">
        <v>3.8</v>
      </c>
      <c r="R107" t="n">
        <v>6.2</v>
      </c>
      <c r="S107" t="n">
        <v>6.3</v>
      </c>
      <c r="T107" t="n">
        <v>3.4</v>
      </c>
      <c r="U107" t="n">
        <v>5.6</v>
      </c>
      <c r="V107" t="n">
        <v>6.4</v>
      </c>
      <c r="W107" t="n">
        <v>6.2</v>
      </c>
      <c r="X107" t="n">
        <v>12.1</v>
      </c>
      <c r="Y107" t="n">
        <v>8.5</v>
      </c>
      <c r="Z107" t="n">
        <v>8.5</v>
      </c>
      <c r="AA107" t="n">
        <v>8.6</v>
      </c>
      <c r="AB107" t="n">
        <v>10.6</v>
      </c>
      <c r="AC107" t="n">
        <v>2.1</v>
      </c>
      <c r="AD107" t="n">
        <v>2.6</v>
      </c>
      <c r="AE107" t="n">
        <v>2.3</v>
      </c>
      <c r="AF107" t="n">
        <v>2.8</v>
      </c>
      <c r="AG107" t="n">
        <v>3.2</v>
      </c>
      <c r="AH107" t="n">
        <v>4</v>
      </c>
      <c r="AI107" t="n">
        <v>3.9</v>
      </c>
      <c r="AJ107" t="n">
        <v>4.1</v>
      </c>
      <c r="AK107" t="n">
        <v>12</v>
      </c>
      <c r="AL107" t="n">
        <v>2.5</v>
      </c>
      <c r="AM107" t="n">
        <v>3.2</v>
      </c>
      <c r="AN107" t="n">
        <v>3.3</v>
      </c>
      <c r="AO107" t="n">
        <v>4.2</v>
      </c>
      <c r="AP107" t="n">
        <v>9</v>
      </c>
      <c r="AQ107" t="n">
        <v>26.6</v>
      </c>
      <c r="AR107" t="n">
        <v>14.4</v>
      </c>
      <c r="AS107" t="n">
        <v>20.7</v>
      </c>
      <c r="AT107" t="n">
        <v>21.6</v>
      </c>
      <c r="AU107" t="n">
        <v>21.2</v>
      </c>
      <c r="AV107" t="n">
        <v>17</v>
      </c>
      <c r="AW107" t="n">
        <v>18.2</v>
      </c>
      <c r="AX107" t="n">
        <v>20.3</v>
      </c>
      <c r="AY107" t="n">
        <v>22.8</v>
      </c>
      <c r="AZ107" t="n">
        <v>20.4</v>
      </c>
      <c r="BA107" t="n">
        <v>49.8</v>
      </c>
      <c r="BB107" t="n">
        <v>42.5</v>
      </c>
      <c r="BC107" t="n">
        <v>52.4</v>
      </c>
      <c r="BD107" t="n">
        <v>56.3</v>
      </c>
      <c r="BE107" t="n">
        <v>81.59999999999999</v>
      </c>
      <c r="BF107" t="n">
        <v>54.5</v>
      </c>
      <c r="BG107">
        <f>NA()</f>
        <v/>
      </c>
      <c r="BH107">
        <f>NA()</f>
        <v/>
      </c>
      <c r="BI107">
        <f>NA()</f>
        <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237</v>
      </c>
      <c r="B108" t="s">
        <v>731</v>
      </c>
      <c r="C108" t="s">
        <v>732</v>
      </c>
      <c r="D108" t="s">
        <v>569</v>
      </c>
      <c r="E108">
        <f>B108</f>
        <v/>
      </c>
      <c r="O108" t="n">
        <v>187</v>
      </c>
      <c r="P108" t="n">
        <v>212</v>
      </c>
      <c r="Q108" t="n">
        <v>489</v>
      </c>
      <c r="R108" t="n">
        <v>302</v>
      </c>
      <c r="S108" t="n">
        <v>304</v>
      </c>
      <c r="T108" t="n">
        <v>486</v>
      </c>
      <c r="U108" t="n">
        <v>331</v>
      </c>
      <c r="V108" t="n">
        <v>183</v>
      </c>
      <c r="W108" t="n">
        <v>66</v>
      </c>
      <c r="X108" t="n">
        <v>434</v>
      </c>
      <c r="Y108" t="n">
        <v>837</v>
      </c>
      <c r="Z108" t="n">
        <v>675</v>
      </c>
      <c r="AA108" t="n">
        <v>1143</v>
      </c>
      <c r="AB108" t="n">
        <v>1494</v>
      </c>
      <c r="AC108" t="n">
        <v>5</v>
      </c>
      <c r="AD108" t="n">
        <v>7</v>
      </c>
      <c r="AE108" t="n">
        <v>9</v>
      </c>
      <c r="AF108" t="n">
        <v>9</v>
      </c>
      <c r="AG108" t="n">
        <v>12</v>
      </c>
      <c r="AH108" t="n">
        <v>13</v>
      </c>
      <c r="AI108" t="n">
        <v>15</v>
      </c>
      <c r="AJ108" t="n">
        <v>69</v>
      </c>
      <c r="AK108" t="n">
        <v>209</v>
      </c>
      <c r="AL108" t="n">
        <v>1358</v>
      </c>
      <c r="AM108" t="n">
        <v>2276</v>
      </c>
      <c r="AN108" t="n">
        <v>1603</v>
      </c>
      <c r="AO108" t="n">
        <v>1193</v>
      </c>
      <c r="AP108" t="n">
        <v>3</v>
      </c>
      <c r="AQ108" t="n">
        <v>126</v>
      </c>
      <c r="AR108" t="n">
        <v>0</v>
      </c>
      <c r="AS108" t="n">
        <v>35</v>
      </c>
      <c r="AT108" t="n">
        <v>55</v>
      </c>
      <c r="AU108" t="n">
        <v>99</v>
      </c>
      <c r="AV108" t="n">
        <v>95</v>
      </c>
      <c r="AW108" t="n">
        <v>66</v>
      </c>
      <c r="AX108" t="n">
        <v>50</v>
      </c>
      <c r="AY108" t="n">
        <v>62</v>
      </c>
      <c r="AZ108" t="n">
        <v>119</v>
      </c>
      <c r="BA108" t="n">
        <v>4</v>
      </c>
      <c r="BB108" t="n">
        <v>20</v>
      </c>
      <c r="BC108" t="n">
        <v>21</v>
      </c>
      <c r="BD108" t="n">
        <v>6</v>
      </c>
      <c r="BE108" t="n">
        <v>0</v>
      </c>
      <c r="BF108" t="n">
        <v>0</v>
      </c>
      <c r="BG108">
        <f>NA()</f>
        <v/>
      </c>
      <c r="BH108">
        <f>NA()</f>
        <v/>
      </c>
      <c r="BI108">
        <f>NA()</f>
        <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237</v>
      </c>
      <c r="B109" t="s">
        <v>733</v>
      </c>
      <c r="C109" t="s">
        <v>734</v>
      </c>
      <c r="D109" t="s">
        <v>519</v>
      </c>
      <c r="E109">
        <f>B109</f>
        <v/>
      </c>
      <c r="O109" t="n">
        <v>1.62</v>
      </c>
      <c r="P109" t="n">
        <v>1.85</v>
      </c>
      <c r="Q109" t="n">
        <v>1.93</v>
      </c>
      <c r="R109" t="n">
        <v>2.68</v>
      </c>
      <c r="S109" t="n">
        <v>3.3</v>
      </c>
      <c r="T109" t="n">
        <v>2.75</v>
      </c>
      <c r="U109" t="n">
        <v>3.13</v>
      </c>
      <c r="V109" t="n">
        <v>3.77</v>
      </c>
      <c r="W109" t="n">
        <v>3.89</v>
      </c>
      <c r="X109" t="n">
        <v>5.32</v>
      </c>
      <c r="Y109" t="n">
        <v>4.94</v>
      </c>
      <c r="Z109" t="n">
        <v>4.39</v>
      </c>
      <c r="AA109" t="n">
        <v>5.43</v>
      </c>
      <c r="AB109" t="n">
        <v>6.07</v>
      </c>
      <c r="AC109" t="n">
        <v>7.7</v>
      </c>
      <c r="AD109" t="n">
        <v>11.41</v>
      </c>
      <c r="AE109" t="n">
        <v>10.8</v>
      </c>
      <c r="AF109" t="n">
        <v>10.43</v>
      </c>
      <c r="AG109" t="n">
        <v>10.39</v>
      </c>
      <c r="AH109" t="n">
        <v>11.19</v>
      </c>
      <c r="AI109" t="n">
        <v>11.96</v>
      </c>
      <c r="AJ109" t="n">
        <v>12.15</v>
      </c>
      <c r="AK109" t="n">
        <v>11.8</v>
      </c>
      <c r="AL109" t="n">
        <v>10.27</v>
      </c>
      <c r="AM109" t="n">
        <v>11.08</v>
      </c>
      <c r="AN109" t="n">
        <v>10.74</v>
      </c>
      <c r="AO109" t="n">
        <v>10.59</v>
      </c>
      <c r="AP109" t="n">
        <v>16.97</v>
      </c>
      <c r="AQ109" t="n">
        <v>15.25</v>
      </c>
      <c r="AR109" t="n">
        <v>16.4</v>
      </c>
      <c r="AS109" t="n">
        <v>18.14</v>
      </c>
      <c r="AT109" t="n">
        <v>19.19</v>
      </c>
      <c r="AU109" t="n">
        <v>16.42</v>
      </c>
      <c r="AV109" t="n">
        <v>18.53</v>
      </c>
      <c r="AW109" t="n">
        <v>20.48</v>
      </c>
      <c r="AX109" t="n">
        <v>23.76</v>
      </c>
      <c r="AY109" t="n">
        <v>26.35</v>
      </c>
      <c r="AZ109" t="n">
        <v>28.66</v>
      </c>
      <c r="BA109" t="n">
        <v>34.7</v>
      </c>
      <c r="BB109" t="n">
        <v>27.38</v>
      </c>
      <c r="BC109" t="n">
        <v>31.62</v>
      </c>
      <c r="BD109" t="n">
        <v>34.22</v>
      </c>
      <c r="BE109" t="n">
        <v>36.91</v>
      </c>
      <c r="BF109" t="n">
        <v>32.58</v>
      </c>
      <c r="BG109">
        <f>NA()</f>
        <v/>
      </c>
      <c r="BH109">
        <f>NA()</f>
        <v/>
      </c>
      <c r="BI109">
        <f>NA()</f>
        <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237</v>
      </c>
      <c r="B110" t="s">
        <v>735</v>
      </c>
      <c r="C110" t="s">
        <v>736</v>
      </c>
      <c r="D110" t="s">
        <v>522</v>
      </c>
      <c r="E110">
        <f>B110</f>
        <v/>
      </c>
      <c r="O110" t="n">
        <v>5.5</v>
      </c>
      <c r="P110" t="n">
        <v>6.4</v>
      </c>
      <c r="Q110" t="n">
        <v>6</v>
      </c>
      <c r="R110" t="n">
        <v>8.699999999999999</v>
      </c>
      <c r="S110" t="n">
        <v>11</v>
      </c>
      <c r="T110" t="n">
        <v>7.6</v>
      </c>
      <c r="U110" t="n">
        <v>11.1</v>
      </c>
      <c r="V110" t="n">
        <v>11.8</v>
      </c>
      <c r="W110" t="n">
        <v>10.1</v>
      </c>
      <c r="X110" t="n">
        <v>29.3</v>
      </c>
      <c r="Y110" t="n">
        <v>24.6</v>
      </c>
      <c r="Z110" t="n">
        <v>18.7</v>
      </c>
      <c r="AA110" t="n">
        <v>35.2</v>
      </c>
      <c r="AB110" t="n">
        <v>37.3</v>
      </c>
      <c r="AC110" t="n">
        <v>3.5</v>
      </c>
      <c r="AD110" t="n">
        <v>5.7</v>
      </c>
      <c r="AE110" t="n">
        <v>5.1</v>
      </c>
      <c r="AF110" t="n">
        <v>6.2</v>
      </c>
      <c r="AG110" t="n">
        <v>6.9</v>
      </c>
      <c r="AH110" t="n">
        <v>7.8</v>
      </c>
      <c r="AI110" t="n">
        <v>7.9</v>
      </c>
      <c r="AJ110" t="n">
        <v>9</v>
      </c>
      <c r="AK110" t="n">
        <v>26.6</v>
      </c>
      <c r="AL110" t="n">
        <v>18.6</v>
      </c>
      <c r="AM110" t="n">
        <v>39.5</v>
      </c>
      <c r="AN110" t="n">
        <v>33.6</v>
      </c>
      <c r="AO110" t="n">
        <v>37.4</v>
      </c>
      <c r="AP110" t="n">
        <v>15.6</v>
      </c>
      <c r="AQ110" t="n">
        <v>46.7</v>
      </c>
      <c r="AR110" t="n">
        <v>23.6</v>
      </c>
      <c r="AS110" t="n">
        <v>38.2</v>
      </c>
      <c r="AT110" t="n">
        <v>41.4</v>
      </c>
      <c r="AU110" t="n">
        <v>45.7</v>
      </c>
      <c r="AV110" t="n">
        <v>32.7</v>
      </c>
      <c r="AW110" t="n">
        <v>34.6</v>
      </c>
      <c r="AX110" t="n">
        <v>38.1</v>
      </c>
      <c r="AY110" t="n">
        <v>45.6</v>
      </c>
      <c r="AZ110" t="n">
        <v>42.1</v>
      </c>
      <c r="BA110" t="n">
        <v>89.5</v>
      </c>
      <c r="BB110" t="n">
        <v>85.09999999999999</v>
      </c>
      <c r="BC110" t="n">
        <v>99.09999999999999</v>
      </c>
      <c r="BD110" t="n">
        <v>121</v>
      </c>
      <c r="BE110" t="n">
        <v>127</v>
      </c>
      <c r="BF110" t="n">
        <v>104.6</v>
      </c>
      <c r="BG110">
        <f>NA()</f>
        <v/>
      </c>
      <c r="BH110">
        <f>NA()</f>
        <v/>
      </c>
      <c r="BI110">
        <f>NA()</f>
        <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237</v>
      </c>
      <c r="B111" t="s">
        <v>737</v>
      </c>
      <c r="C111" t="s">
        <v>738</v>
      </c>
      <c r="D111" t="s">
        <v>519</v>
      </c>
      <c r="E111">
        <f>B111</f>
        <v/>
      </c>
      <c r="O111" t="n">
        <v>1.62</v>
      </c>
      <c r="P111" t="n">
        <v>1.85</v>
      </c>
      <c r="Q111" t="n">
        <v>1.93</v>
      </c>
      <c r="R111" t="n">
        <v>2.68</v>
      </c>
      <c r="S111" t="n">
        <v>3.3</v>
      </c>
      <c r="T111" t="n">
        <v>2.75</v>
      </c>
      <c r="U111" t="n">
        <v>3.13</v>
      </c>
      <c r="V111" t="n">
        <v>3.77</v>
      </c>
      <c r="W111" t="n">
        <v>3.89</v>
      </c>
      <c r="X111" t="n">
        <v>5.32</v>
      </c>
      <c r="Y111" t="n">
        <v>4.94</v>
      </c>
      <c r="Z111" t="n">
        <v>4.39</v>
      </c>
      <c r="AA111" t="n">
        <v>5.43</v>
      </c>
      <c r="AB111" t="n">
        <v>6.07</v>
      </c>
      <c r="AC111" t="n">
        <v>7.7</v>
      </c>
      <c r="AD111" t="n">
        <v>11.41</v>
      </c>
      <c r="AE111" t="n">
        <v>10.8</v>
      </c>
      <c r="AF111" t="n">
        <v>10.43</v>
      </c>
      <c r="AG111" t="n">
        <v>10.39</v>
      </c>
      <c r="AH111" t="n">
        <v>11.19</v>
      </c>
      <c r="AI111" t="n">
        <v>11.96</v>
      </c>
      <c r="AJ111" t="n">
        <v>12.15</v>
      </c>
      <c r="AK111" t="n">
        <v>11.8</v>
      </c>
      <c r="AL111" t="n">
        <v>10.27</v>
      </c>
      <c r="AM111" t="n">
        <v>11.08</v>
      </c>
      <c r="AN111" t="n">
        <v>10.74</v>
      </c>
      <c r="AO111" t="n">
        <v>10.59</v>
      </c>
      <c r="AP111" t="n">
        <v>16.97</v>
      </c>
      <c r="AQ111" t="n">
        <v>15.25</v>
      </c>
      <c r="AR111" t="n">
        <v>16.4</v>
      </c>
      <c r="AS111" t="n">
        <v>18.14</v>
      </c>
      <c r="AT111" t="n">
        <v>19.19</v>
      </c>
      <c r="AU111" t="n">
        <v>16.42</v>
      </c>
      <c r="AV111" t="n">
        <v>18.53</v>
      </c>
      <c r="AW111" t="n">
        <v>20.48</v>
      </c>
      <c r="AX111" t="n">
        <v>23.76</v>
      </c>
      <c r="AY111" t="n">
        <v>26.35</v>
      </c>
      <c r="AZ111" t="n">
        <v>28.66</v>
      </c>
      <c r="BA111" t="n">
        <v>34.7</v>
      </c>
      <c r="BB111" t="n">
        <v>27.38</v>
      </c>
      <c r="BC111" t="n">
        <v>31.62</v>
      </c>
      <c r="BD111" t="n">
        <v>34.22</v>
      </c>
      <c r="BE111" t="n">
        <v>36.91</v>
      </c>
      <c r="BF111" t="n">
        <v>32.58</v>
      </c>
      <c r="BG111">
        <f>NA()</f>
        <v/>
      </c>
      <c r="BH111">
        <f>NA()</f>
        <v/>
      </c>
      <c r="BI111">
        <f>NA()</f>
        <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237</v>
      </c>
      <c r="B112" t="s">
        <v>739</v>
      </c>
      <c r="C112" t="s">
        <v>740</v>
      </c>
      <c r="D112" t="s">
        <v>522</v>
      </c>
      <c r="E112">
        <f>B112</f>
        <v/>
      </c>
      <c r="O112" t="n">
        <v>5.5</v>
      </c>
      <c r="P112" t="n">
        <v>6.4</v>
      </c>
      <c r="Q112" t="n">
        <v>6</v>
      </c>
      <c r="R112" t="n">
        <v>8.699999999999999</v>
      </c>
      <c r="S112" t="n">
        <v>11</v>
      </c>
      <c r="T112" t="n">
        <v>7.6</v>
      </c>
      <c r="U112" t="n">
        <v>11.1</v>
      </c>
      <c r="V112" t="n">
        <v>11.8</v>
      </c>
      <c r="W112" t="n">
        <v>10.1</v>
      </c>
      <c r="X112" t="n">
        <v>29.3</v>
      </c>
      <c r="Y112" t="n">
        <v>24.6</v>
      </c>
      <c r="Z112" t="n">
        <v>18.7</v>
      </c>
      <c r="AA112" t="n">
        <v>35.2</v>
      </c>
      <c r="AB112" t="n">
        <v>37.3</v>
      </c>
      <c r="AC112" t="n">
        <v>3.5</v>
      </c>
      <c r="AD112" t="n">
        <v>5.7</v>
      </c>
      <c r="AE112" t="n">
        <v>5.1</v>
      </c>
      <c r="AF112" t="n">
        <v>6.2</v>
      </c>
      <c r="AG112" t="n">
        <v>6.9</v>
      </c>
      <c r="AH112" t="n">
        <v>7.8</v>
      </c>
      <c r="AI112" t="n">
        <v>7.9</v>
      </c>
      <c r="AJ112" t="n">
        <v>9</v>
      </c>
      <c r="AK112" t="n">
        <v>26.6</v>
      </c>
      <c r="AL112" t="n">
        <v>18.6</v>
      </c>
      <c r="AM112" t="n">
        <v>39.5</v>
      </c>
      <c r="AN112" t="n">
        <v>33.6</v>
      </c>
      <c r="AO112" t="n">
        <v>37.4</v>
      </c>
      <c r="AP112" t="n">
        <v>15.6</v>
      </c>
      <c r="AQ112" t="n">
        <v>46.7</v>
      </c>
      <c r="AR112" t="n">
        <v>23.6</v>
      </c>
      <c r="AS112" t="n">
        <v>38.2</v>
      </c>
      <c r="AT112" t="n">
        <v>41.4</v>
      </c>
      <c r="AU112" t="n">
        <v>45.7</v>
      </c>
      <c r="AV112" t="n">
        <v>32.7</v>
      </c>
      <c r="AW112" t="n">
        <v>34.6</v>
      </c>
      <c r="AX112" t="n">
        <v>38.1</v>
      </c>
      <c r="AY112" t="n">
        <v>45.6</v>
      </c>
      <c r="AZ112" t="n">
        <v>42.1</v>
      </c>
      <c r="BA112" t="n">
        <v>89.5</v>
      </c>
      <c r="BB112" t="n">
        <v>85.09999999999999</v>
      </c>
      <c r="BC112" t="n">
        <v>99.09999999999999</v>
      </c>
      <c r="BD112" t="n">
        <v>121</v>
      </c>
      <c r="BE112" t="n">
        <v>127</v>
      </c>
      <c r="BF112" t="n">
        <v>104.6</v>
      </c>
      <c r="BG112">
        <f>NA()</f>
        <v/>
      </c>
      <c r="BH112">
        <f>NA()</f>
        <v/>
      </c>
      <c r="BI112">
        <f>NA()</f>
        <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237</v>
      </c>
      <c r="B113" t="s">
        <v>741</v>
      </c>
      <c r="C113" t="s">
        <v>742</v>
      </c>
      <c r="D113" t="s">
        <v>519</v>
      </c>
      <c r="E113">
        <f>B113</f>
        <v/>
      </c>
      <c r="O113" t="n">
        <v>5.08</v>
      </c>
      <c r="P113" t="n">
        <v>5.27</v>
      </c>
      <c r="Q113" t="n">
        <v>5.58</v>
      </c>
      <c r="R113" t="n">
        <v>5.33</v>
      </c>
      <c r="S113" t="n">
        <v>7.22</v>
      </c>
      <c r="T113" t="n">
        <v>7.48</v>
      </c>
      <c r="U113" t="n">
        <v>7.05</v>
      </c>
      <c r="V113" t="n">
        <v>6.97</v>
      </c>
      <c r="W113" t="n">
        <v>7.6</v>
      </c>
      <c r="X113" t="n">
        <v>10.21</v>
      </c>
      <c r="Y113" t="n">
        <v>14.36</v>
      </c>
      <c r="Z113" t="n">
        <v>18</v>
      </c>
      <c r="AA113" t="n">
        <v>17.25</v>
      </c>
      <c r="AB113" t="n">
        <v>17.42</v>
      </c>
      <c r="AC113" t="n">
        <v>18.14</v>
      </c>
      <c r="AD113" t="n">
        <v>18.18</v>
      </c>
      <c r="AE113" t="n">
        <v>18.02</v>
      </c>
      <c r="AF113" t="n">
        <v>17.04</v>
      </c>
      <c r="AG113" t="n">
        <v>18.18</v>
      </c>
      <c r="AH113" t="n">
        <v>18.9</v>
      </c>
      <c r="AI113" t="n">
        <v>20.61</v>
      </c>
      <c r="AJ113" t="n">
        <v>22.58</v>
      </c>
      <c r="AK113" t="n">
        <v>22.49</v>
      </c>
      <c r="AL113" t="n">
        <v>22.37</v>
      </c>
      <c r="AM113" t="n">
        <v>21.71</v>
      </c>
      <c r="AN113" t="n">
        <v>21.75</v>
      </c>
      <c r="AO113" t="n">
        <v>21.63</v>
      </c>
      <c r="AP113" t="n">
        <v>21.82</v>
      </c>
      <c r="AQ113" t="n">
        <v>21.44</v>
      </c>
      <c r="AR113" t="n">
        <v>23.04</v>
      </c>
      <c r="AS113" t="n">
        <v>23.2</v>
      </c>
      <c r="AT113" t="n">
        <v>24.51</v>
      </c>
      <c r="AU113" t="n">
        <v>26.7</v>
      </c>
      <c r="AV113" t="n">
        <v>28.94</v>
      </c>
      <c r="AW113" t="n">
        <v>30.11</v>
      </c>
      <c r="AX113" t="n">
        <v>35.22</v>
      </c>
      <c r="AY113" t="n">
        <v>43.88</v>
      </c>
      <c r="AZ113" t="n">
        <v>47.16</v>
      </c>
      <c r="BA113" t="n">
        <v>55.12</v>
      </c>
      <c r="BB113" t="n">
        <v>56.07</v>
      </c>
      <c r="BC113" t="n">
        <v>58.8</v>
      </c>
      <c r="BD113" t="n">
        <v>69.54000000000001</v>
      </c>
      <c r="BE113" t="n">
        <v>72.11</v>
      </c>
      <c r="BF113" t="n">
        <v>69.42</v>
      </c>
      <c r="BG113">
        <f>NA()</f>
        <v/>
      </c>
      <c r="BH113">
        <f>NA()</f>
        <v/>
      </c>
      <c r="BI113">
        <f>NA()</f>
        <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237</v>
      </c>
      <c r="B114" t="s">
        <v>743</v>
      </c>
      <c r="C114" t="s">
        <v>744</v>
      </c>
      <c r="D114" t="s">
        <v>522</v>
      </c>
      <c r="E114">
        <f>B114</f>
        <v/>
      </c>
      <c r="O114" t="n">
        <v>2.1</v>
      </c>
      <c r="P114" t="n">
        <v>1.9</v>
      </c>
      <c r="Q114" t="n">
        <v>2.2</v>
      </c>
      <c r="R114" t="n">
        <v>2.1</v>
      </c>
      <c r="S114" t="n">
        <v>2.7</v>
      </c>
      <c r="T114" t="n">
        <v>3.4</v>
      </c>
      <c r="U114" t="n">
        <v>3.5</v>
      </c>
      <c r="V114" t="n">
        <v>3.1</v>
      </c>
      <c r="W114" t="n">
        <v>3.7</v>
      </c>
      <c r="X114" t="n">
        <v>5.2</v>
      </c>
      <c r="Y114" t="n">
        <v>6.5</v>
      </c>
      <c r="Z114" t="n">
        <v>7.8</v>
      </c>
      <c r="AA114" t="n">
        <v>6.8</v>
      </c>
      <c r="AB114" t="n">
        <v>7.2</v>
      </c>
      <c r="AC114" t="n">
        <v>8</v>
      </c>
      <c r="AD114" t="n">
        <v>7.5</v>
      </c>
      <c r="AE114" t="n">
        <v>7.2</v>
      </c>
      <c r="AF114" t="n">
        <v>7.7</v>
      </c>
      <c r="AG114" t="n">
        <v>8</v>
      </c>
      <c r="AH114" t="n">
        <v>8.5</v>
      </c>
      <c r="AI114" t="n">
        <v>9.5</v>
      </c>
      <c r="AJ114" t="n">
        <v>9.300000000000001</v>
      </c>
      <c r="AK114" t="n">
        <v>9.5</v>
      </c>
      <c r="AL114" t="n">
        <v>9.6</v>
      </c>
      <c r="AM114" t="n">
        <v>9.699999999999999</v>
      </c>
      <c r="AN114" t="n">
        <v>9.6</v>
      </c>
      <c r="AO114" t="n">
        <v>9.300000000000001</v>
      </c>
      <c r="AP114" t="n">
        <v>9.9</v>
      </c>
      <c r="AQ114" t="n">
        <v>10.1</v>
      </c>
      <c r="AR114" t="n">
        <v>11</v>
      </c>
      <c r="AS114" t="n">
        <v>10.9</v>
      </c>
      <c r="AT114" t="n">
        <v>10.6</v>
      </c>
      <c r="AU114" t="n">
        <v>11.4</v>
      </c>
      <c r="AV114" t="n">
        <v>11.4</v>
      </c>
      <c r="AW114" t="n">
        <v>12</v>
      </c>
      <c r="AX114" t="n">
        <v>14</v>
      </c>
      <c r="AY114" t="n">
        <v>17</v>
      </c>
      <c r="AZ114" t="n">
        <v>18.8</v>
      </c>
      <c r="BA114" t="n">
        <v>20.5</v>
      </c>
      <c r="BB114" t="n">
        <v>18.7</v>
      </c>
      <c r="BC114" t="n">
        <v>21.8</v>
      </c>
      <c r="BD114" t="n">
        <v>24.5</v>
      </c>
      <c r="BE114" t="n">
        <v>23.3</v>
      </c>
      <c r="BF114" t="n">
        <v>23.8</v>
      </c>
      <c r="BG114">
        <f>NA()</f>
        <v/>
      </c>
      <c r="BH114">
        <f>NA()</f>
        <v/>
      </c>
      <c r="BI114">
        <f>NA()</f>
        <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237</v>
      </c>
      <c r="B115" t="s">
        <v>745</v>
      </c>
      <c r="C115" t="s">
        <v>746</v>
      </c>
      <c r="D115" t="s">
        <v>519</v>
      </c>
      <c r="E115">
        <f>B115</f>
        <v/>
      </c>
      <c r="O115" t="n">
        <v>5.08</v>
      </c>
      <c r="P115" t="n">
        <v>5.27</v>
      </c>
      <c r="Q115" t="n">
        <v>5.58</v>
      </c>
      <c r="R115" t="n">
        <v>5.33</v>
      </c>
      <c r="S115" t="n">
        <v>7.22</v>
      </c>
      <c r="T115" t="n">
        <v>7.48</v>
      </c>
      <c r="U115" t="n">
        <v>7.05</v>
      </c>
      <c r="V115" t="n">
        <v>6.97</v>
      </c>
      <c r="W115" t="n">
        <v>7.6</v>
      </c>
      <c r="X115" t="n">
        <v>10.21</v>
      </c>
      <c r="Y115" t="n">
        <v>14.36</v>
      </c>
      <c r="Z115" t="n">
        <v>18</v>
      </c>
      <c r="AA115" t="n">
        <v>17.25</v>
      </c>
      <c r="AB115" t="n">
        <v>17.42</v>
      </c>
      <c r="AC115" t="n">
        <v>18.14</v>
      </c>
      <c r="AD115" t="n">
        <v>18.18</v>
      </c>
      <c r="AE115" t="n">
        <v>18.02</v>
      </c>
      <c r="AF115" t="n">
        <v>17.04</v>
      </c>
      <c r="AG115" t="n">
        <v>18.18</v>
      </c>
      <c r="AH115" t="n">
        <v>18.9</v>
      </c>
      <c r="AI115" t="n">
        <v>20.61</v>
      </c>
      <c r="AJ115" t="n">
        <v>22.58</v>
      </c>
      <c r="AK115" t="n">
        <v>22.49</v>
      </c>
      <c r="AL115" t="n">
        <v>22.37</v>
      </c>
      <c r="AM115" t="n">
        <v>21.71</v>
      </c>
      <c r="AN115" t="n">
        <v>21.75</v>
      </c>
      <c r="AO115" t="n">
        <v>21.63</v>
      </c>
      <c r="AP115" t="n">
        <v>21.82</v>
      </c>
      <c r="AQ115" t="n">
        <v>21.44</v>
      </c>
      <c r="AR115" t="n">
        <v>23.04</v>
      </c>
      <c r="AS115" t="n">
        <v>23.2</v>
      </c>
      <c r="AT115" t="n">
        <v>24.51</v>
      </c>
      <c r="AU115" t="n">
        <v>26.7</v>
      </c>
      <c r="AV115" t="n">
        <v>28.94</v>
      </c>
      <c r="AW115" t="n">
        <v>30.11</v>
      </c>
      <c r="AX115" t="n">
        <v>35.22</v>
      </c>
      <c r="AY115" t="n">
        <v>43.88</v>
      </c>
      <c r="AZ115" t="n">
        <v>47.16</v>
      </c>
      <c r="BA115" t="n">
        <v>55.12</v>
      </c>
      <c r="BB115" t="n">
        <v>56.07</v>
      </c>
      <c r="BC115" t="n">
        <v>58.8</v>
      </c>
      <c r="BD115" t="n">
        <v>69.54000000000001</v>
      </c>
      <c r="BE115" t="n">
        <v>72.11</v>
      </c>
      <c r="BF115" t="n">
        <v>69.42</v>
      </c>
      <c r="BG115">
        <f>NA()</f>
        <v/>
      </c>
      <c r="BH115">
        <f>NA()</f>
        <v/>
      </c>
      <c r="BI115">
        <f>NA()</f>
        <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237</v>
      </c>
      <c r="B116" t="s">
        <v>747</v>
      </c>
      <c r="C116" t="s">
        <v>748</v>
      </c>
      <c r="D116" t="s">
        <v>522</v>
      </c>
      <c r="E116">
        <f>B116</f>
        <v/>
      </c>
      <c r="O116" t="n">
        <v>0.1</v>
      </c>
      <c r="P116" t="n">
        <v>0.6</v>
      </c>
      <c r="Q116" t="n">
        <v>0.7</v>
      </c>
      <c r="R116" t="n">
        <v>0.7</v>
      </c>
      <c r="S116" t="n">
        <v>0.9</v>
      </c>
      <c r="T116" t="n">
        <v>1.3</v>
      </c>
      <c r="U116" t="n">
        <v>1.4</v>
      </c>
      <c r="V116" t="n">
        <v>0.8</v>
      </c>
      <c r="W116" t="n">
        <v>1</v>
      </c>
      <c r="X116" t="n">
        <v>1.4</v>
      </c>
      <c r="Y116" t="n">
        <v>1.7</v>
      </c>
      <c r="Z116" t="n">
        <v>2.1</v>
      </c>
      <c r="AA116" t="n">
        <v>1.8</v>
      </c>
      <c r="AB116" t="n">
        <v>1.9</v>
      </c>
      <c r="AC116" t="n">
        <v>2.1</v>
      </c>
      <c r="AD116" t="n">
        <v>2</v>
      </c>
      <c r="AE116" t="n">
        <v>1.9</v>
      </c>
      <c r="AF116" t="n">
        <v>2.1</v>
      </c>
      <c r="AG116" t="n">
        <v>2.1</v>
      </c>
      <c r="AH116" t="n">
        <v>2.2</v>
      </c>
      <c r="AI116" t="n">
        <v>2.5</v>
      </c>
      <c r="AJ116" t="n">
        <v>2.5</v>
      </c>
      <c r="AK116" t="n">
        <v>2.5</v>
      </c>
      <c r="AL116" t="n">
        <v>2.5</v>
      </c>
      <c r="AM116" t="n">
        <v>2.6</v>
      </c>
      <c r="AN116" t="n">
        <v>2.5</v>
      </c>
      <c r="AO116" t="n">
        <v>2.5</v>
      </c>
      <c r="AP116" t="n">
        <v>2.6</v>
      </c>
      <c r="AQ116" t="n">
        <v>2.7</v>
      </c>
      <c r="AR116" t="n">
        <v>2.9</v>
      </c>
      <c r="AS116" t="n">
        <v>2.9</v>
      </c>
      <c r="AT116" t="n">
        <v>2.8</v>
      </c>
      <c r="AU116" t="n">
        <v>3</v>
      </c>
      <c r="AV116" t="n">
        <v>3</v>
      </c>
      <c r="AW116" t="n">
        <v>3.2</v>
      </c>
      <c r="AX116" t="n">
        <v>3.7</v>
      </c>
      <c r="AY116" t="n">
        <v>4.5</v>
      </c>
      <c r="AZ116" t="n">
        <v>5</v>
      </c>
      <c r="BA116" t="n">
        <v>5.4</v>
      </c>
      <c r="BB116" t="n">
        <v>5</v>
      </c>
      <c r="BC116" t="n">
        <v>5.8</v>
      </c>
      <c r="BD116" t="n">
        <v>6.5</v>
      </c>
      <c r="BE116" t="n">
        <v>6.2</v>
      </c>
      <c r="BF116" t="n">
        <v>6.3</v>
      </c>
      <c r="BG116">
        <f>NA()</f>
        <v/>
      </c>
      <c r="BH116">
        <f>NA()</f>
        <v/>
      </c>
      <c r="BI116">
        <f>NA()</f>
        <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237</v>
      </c>
      <c r="B117" t="s">
        <v>749</v>
      </c>
      <c r="C117" t="s">
        <v>750</v>
      </c>
      <c r="D117" t="s">
        <v>519</v>
      </c>
      <c r="E117">
        <f>B117</f>
        <v/>
      </c>
      <c r="O117" t="n">
        <v>5.08</v>
      </c>
      <c r="P117" t="n">
        <v>5.27</v>
      </c>
      <c r="Q117" t="n">
        <v>5.58</v>
      </c>
      <c r="R117" t="n">
        <v>5.33</v>
      </c>
      <c r="S117" t="n">
        <v>7.22</v>
      </c>
      <c r="T117" t="n">
        <v>7.48</v>
      </c>
      <c r="U117" t="n">
        <v>7.05</v>
      </c>
      <c r="V117" t="n">
        <v>6.97</v>
      </c>
      <c r="W117" t="n">
        <v>7.6</v>
      </c>
      <c r="X117" t="n">
        <v>10.21</v>
      </c>
      <c r="Y117" t="n">
        <v>14.36</v>
      </c>
      <c r="Z117" t="n">
        <v>18</v>
      </c>
      <c r="AA117" t="n">
        <v>17.25</v>
      </c>
      <c r="AB117" t="n">
        <v>17.42</v>
      </c>
      <c r="AC117" t="n">
        <v>18.14</v>
      </c>
      <c r="AD117" t="n">
        <v>18.18</v>
      </c>
      <c r="AE117" t="n">
        <v>18.02</v>
      </c>
      <c r="AF117" t="n">
        <v>17.04</v>
      </c>
      <c r="AG117" t="n">
        <v>18.18</v>
      </c>
      <c r="AH117" t="n">
        <v>18.9</v>
      </c>
      <c r="AI117" t="n">
        <v>20.61</v>
      </c>
      <c r="AJ117" t="n">
        <v>22.58</v>
      </c>
      <c r="AK117" t="n">
        <v>22.49</v>
      </c>
      <c r="AL117" t="n">
        <v>22.37</v>
      </c>
      <c r="AM117" t="n">
        <v>21.71</v>
      </c>
      <c r="AN117" t="n">
        <v>21.75</v>
      </c>
      <c r="AO117" t="n">
        <v>21.63</v>
      </c>
      <c r="AP117" t="n">
        <v>21.82</v>
      </c>
      <c r="AQ117" t="n">
        <v>21.44</v>
      </c>
      <c r="AR117" t="n">
        <v>23.04</v>
      </c>
      <c r="AS117" t="n">
        <v>23.2</v>
      </c>
      <c r="AT117" t="n">
        <v>24.51</v>
      </c>
      <c r="AU117" t="n">
        <v>26.7</v>
      </c>
      <c r="AV117" t="n">
        <v>28.94</v>
      </c>
      <c r="AW117" t="n">
        <v>30.11</v>
      </c>
      <c r="AX117" t="n">
        <v>35.22</v>
      </c>
      <c r="AY117" t="n">
        <v>43.88</v>
      </c>
      <c r="AZ117" t="n">
        <v>47.16</v>
      </c>
      <c r="BA117" t="n">
        <v>55.12</v>
      </c>
      <c r="BB117" t="n">
        <v>56.07</v>
      </c>
      <c r="BC117" t="n">
        <v>58.8</v>
      </c>
      <c r="BD117" t="n">
        <v>69.54000000000001</v>
      </c>
      <c r="BE117" t="n">
        <v>72.11</v>
      </c>
      <c r="BF117" t="n">
        <v>69.42</v>
      </c>
      <c r="BG117">
        <f>NA()</f>
        <v/>
      </c>
      <c r="BH117">
        <f>NA()</f>
        <v/>
      </c>
      <c r="BI117">
        <f>NA()</f>
        <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237</v>
      </c>
      <c r="B118" t="s">
        <v>749</v>
      </c>
      <c r="C118" t="s">
        <v>751</v>
      </c>
      <c r="D118" t="s">
        <v>522</v>
      </c>
      <c r="E118">
        <f>B118</f>
        <v/>
      </c>
      <c r="O118" t="n">
        <v>2.2</v>
      </c>
      <c r="P118" t="n">
        <v>2.5</v>
      </c>
      <c r="Q118" t="n">
        <v>2.9</v>
      </c>
      <c r="R118" t="n">
        <v>2.7</v>
      </c>
      <c r="S118" t="n">
        <v>3.6</v>
      </c>
      <c r="T118" t="n">
        <v>4.7</v>
      </c>
      <c r="U118" t="n">
        <v>4.9</v>
      </c>
      <c r="V118" t="n">
        <v>4</v>
      </c>
      <c r="W118" t="n">
        <v>4.7</v>
      </c>
      <c r="X118" t="n">
        <v>6.5</v>
      </c>
      <c r="Y118" t="n">
        <v>8.199999999999999</v>
      </c>
      <c r="Z118" t="n">
        <v>9.9</v>
      </c>
      <c r="AA118" t="n">
        <v>8.6</v>
      </c>
      <c r="AB118" t="n">
        <v>9.1</v>
      </c>
      <c r="AC118" t="n">
        <v>10.1</v>
      </c>
      <c r="AD118" t="n">
        <v>9.4</v>
      </c>
      <c r="AE118" t="n">
        <v>9.199999999999999</v>
      </c>
      <c r="AF118" t="n">
        <v>9.800000000000001</v>
      </c>
      <c r="AG118" t="n">
        <v>10.1</v>
      </c>
      <c r="AH118" t="n">
        <v>10.7</v>
      </c>
      <c r="AI118" t="n">
        <v>12</v>
      </c>
      <c r="AJ118" t="n">
        <v>11.8</v>
      </c>
      <c r="AK118" t="n">
        <v>12</v>
      </c>
      <c r="AL118" t="n">
        <v>12.1</v>
      </c>
      <c r="AM118" t="n">
        <v>12.3</v>
      </c>
      <c r="AN118" t="n">
        <v>12.1</v>
      </c>
      <c r="AO118" t="n">
        <v>11.7</v>
      </c>
      <c r="AP118" t="n">
        <v>12.5</v>
      </c>
      <c r="AQ118" t="n">
        <v>12.8</v>
      </c>
      <c r="AR118" t="n">
        <v>13.9</v>
      </c>
      <c r="AS118" t="n">
        <v>13.8</v>
      </c>
      <c r="AT118" t="n">
        <v>13.4</v>
      </c>
      <c r="AU118" t="n">
        <v>14.4</v>
      </c>
      <c r="AV118" t="n">
        <v>14.4</v>
      </c>
      <c r="AW118" t="n">
        <v>15.2</v>
      </c>
      <c r="AX118" t="n">
        <v>17.7</v>
      </c>
      <c r="AY118" t="n">
        <v>21.5</v>
      </c>
      <c r="AZ118" t="n">
        <v>23.8</v>
      </c>
      <c r="BA118" t="n">
        <v>25.9</v>
      </c>
      <c r="BB118" t="n">
        <v>23.7</v>
      </c>
      <c r="BC118" t="n">
        <v>27.6</v>
      </c>
      <c r="BD118" t="n">
        <v>30.9</v>
      </c>
      <c r="BE118" t="n">
        <v>29.5</v>
      </c>
      <c r="BF118" t="n">
        <v>30.1</v>
      </c>
      <c r="BG118">
        <f>NA()</f>
        <v/>
      </c>
      <c r="BH118">
        <f>NA()</f>
        <v/>
      </c>
      <c r="BI118">
        <f>NA()</f>
        <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237</v>
      </c>
      <c r="B119" t="s">
        <v>752</v>
      </c>
      <c r="C119" t="s">
        <v>753</v>
      </c>
      <c r="D119" t="s">
        <v>519</v>
      </c>
      <c r="E119">
        <f>B119</f>
        <v/>
      </c>
      <c r="O119" t="n">
        <v>5.08</v>
      </c>
      <c r="P119" t="n">
        <v>5.27</v>
      </c>
      <c r="Q119" t="n">
        <v>5.58</v>
      </c>
      <c r="R119" t="n">
        <v>5.33</v>
      </c>
      <c r="S119" t="n">
        <v>7.22</v>
      </c>
      <c r="T119" t="n">
        <v>7.48</v>
      </c>
      <c r="U119" t="n">
        <v>7.05</v>
      </c>
      <c r="V119" t="n">
        <v>6.97</v>
      </c>
      <c r="W119" t="n">
        <v>7.6</v>
      </c>
      <c r="X119" t="n">
        <v>10.21</v>
      </c>
      <c r="Y119" t="n">
        <v>14.36</v>
      </c>
      <c r="Z119" t="n">
        <v>18</v>
      </c>
      <c r="AA119" t="n">
        <v>17.25</v>
      </c>
      <c r="AB119" t="n">
        <v>17.42</v>
      </c>
      <c r="AC119" t="n">
        <v>18.14</v>
      </c>
      <c r="AD119" t="n">
        <v>18.18</v>
      </c>
      <c r="AE119" t="n">
        <v>18.02</v>
      </c>
      <c r="AF119" t="n">
        <v>17.04</v>
      </c>
      <c r="AG119" t="n">
        <v>18.18</v>
      </c>
      <c r="AH119" t="n">
        <v>18.9</v>
      </c>
      <c r="AI119" t="n">
        <v>20.61</v>
      </c>
      <c r="AJ119" t="n">
        <v>22.58</v>
      </c>
      <c r="AK119" t="n">
        <v>22.49</v>
      </c>
      <c r="AL119" t="n">
        <v>22.37</v>
      </c>
      <c r="AM119" t="n">
        <v>21.71</v>
      </c>
      <c r="AN119" t="n">
        <v>21.75</v>
      </c>
      <c r="AO119" t="n">
        <v>21.63</v>
      </c>
      <c r="AP119" t="n">
        <v>21.82</v>
      </c>
      <c r="AQ119" t="n">
        <v>21.44</v>
      </c>
      <c r="AR119" t="n">
        <v>23.04</v>
      </c>
      <c r="AS119" t="n">
        <v>23.2</v>
      </c>
      <c r="AT119" t="n">
        <v>24.51</v>
      </c>
      <c r="AU119" t="n">
        <v>26.7</v>
      </c>
      <c r="AV119" t="n">
        <v>28.94</v>
      </c>
      <c r="AW119" t="n">
        <v>30.11</v>
      </c>
      <c r="AX119" t="n">
        <v>35.22</v>
      </c>
      <c r="AY119" t="n">
        <v>43.88</v>
      </c>
      <c r="AZ119" t="n">
        <v>47.16</v>
      </c>
      <c r="BA119" t="n">
        <v>55.12</v>
      </c>
      <c r="BB119" t="n">
        <v>56.07</v>
      </c>
      <c r="BC119" t="n">
        <v>58.8</v>
      </c>
      <c r="BD119" t="n">
        <v>69.54000000000001</v>
      </c>
      <c r="BE119" t="n">
        <v>72.11</v>
      </c>
      <c r="BF119" t="n">
        <v>69.42</v>
      </c>
      <c r="BG119">
        <f>NA()</f>
        <v/>
      </c>
      <c r="BH119">
        <f>NA()</f>
        <v/>
      </c>
      <c r="BI119">
        <f>NA()</f>
        <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237</v>
      </c>
      <c r="B120" t="s">
        <v>754</v>
      </c>
      <c r="C120" t="s">
        <v>755</v>
      </c>
      <c r="D120" t="s">
        <v>522</v>
      </c>
      <c r="E120">
        <f>B120</f>
        <v/>
      </c>
      <c r="O120" t="n">
        <v>2.2</v>
      </c>
      <c r="P120" t="n">
        <v>2.5</v>
      </c>
      <c r="Q120" t="n">
        <v>2.9</v>
      </c>
      <c r="R120" t="n">
        <v>2.7</v>
      </c>
      <c r="S120" t="n">
        <v>3.6</v>
      </c>
      <c r="T120" t="n">
        <v>4.7</v>
      </c>
      <c r="U120" t="n">
        <v>4.9</v>
      </c>
      <c r="V120" t="n">
        <v>4</v>
      </c>
      <c r="W120" t="n">
        <v>4.7</v>
      </c>
      <c r="X120" t="n">
        <v>6.5</v>
      </c>
      <c r="Y120" t="n">
        <v>8.199999999999999</v>
      </c>
      <c r="Z120" t="n">
        <v>9.9</v>
      </c>
      <c r="AA120" t="n">
        <v>8.6</v>
      </c>
      <c r="AB120" t="n">
        <v>9.1</v>
      </c>
      <c r="AC120" t="n">
        <v>10.1</v>
      </c>
      <c r="AD120" t="n">
        <v>9.4</v>
      </c>
      <c r="AE120" t="n">
        <v>9.199999999999999</v>
      </c>
      <c r="AF120" t="n">
        <v>9.800000000000001</v>
      </c>
      <c r="AG120" t="n">
        <v>10.1</v>
      </c>
      <c r="AH120" t="n">
        <v>10.7</v>
      </c>
      <c r="AI120" t="n">
        <v>12</v>
      </c>
      <c r="AJ120" t="n">
        <v>11.8</v>
      </c>
      <c r="AK120" t="n">
        <v>12</v>
      </c>
      <c r="AL120" t="n">
        <v>12.1</v>
      </c>
      <c r="AM120" t="n">
        <v>12.3</v>
      </c>
      <c r="AN120" t="n">
        <v>12.1</v>
      </c>
      <c r="AO120" t="n">
        <v>11.7</v>
      </c>
      <c r="AP120" t="n">
        <v>12.5</v>
      </c>
      <c r="AQ120" t="n">
        <v>12.8</v>
      </c>
      <c r="AR120" t="n">
        <v>13.9</v>
      </c>
      <c r="AS120" t="n">
        <v>13.8</v>
      </c>
      <c r="AT120" t="n">
        <v>13.4</v>
      </c>
      <c r="AU120" t="n">
        <v>14.4</v>
      </c>
      <c r="AV120" t="n">
        <v>14.4</v>
      </c>
      <c r="AW120" t="n">
        <v>15.2</v>
      </c>
      <c r="AX120" t="n">
        <v>17.7</v>
      </c>
      <c r="AY120" t="n">
        <v>21.5</v>
      </c>
      <c r="AZ120" t="n">
        <v>23.8</v>
      </c>
      <c r="BA120" t="n">
        <v>25.9</v>
      </c>
      <c r="BB120" t="n">
        <v>23.7</v>
      </c>
      <c r="BC120" t="n">
        <v>27.6</v>
      </c>
      <c r="BD120" t="n">
        <v>30.9</v>
      </c>
      <c r="BE120" t="n">
        <v>29.5</v>
      </c>
      <c r="BF120" t="n">
        <v>30.1</v>
      </c>
      <c r="BG120">
        <f>NA()</f>
        <v/>
      </c>
      <c r="BH120">
        <f>NA()</f>
        <v/>
      </c>
      <c r="BI120">
        <f>NA()</f>
        <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237</v>
      </c>
      <c r="B121" t="s">
        <v>756</v>
      </c>
      <c r="C121" t="s">
        <v>757</v>
      </c>
      <c r="D121" t="s">
        <v>519</v>
      </c>
      <c r="E121">
        <f>B121</f>
        <v/>
      </c>
      <c r="O121" t="n">
        <v>3.32</v>
      </c>
      <c r="P121" t="n">
        <v>3.38</v>
      </c>
      <c r="Q121" t="n">
        <v>3.35</v>
      </c>
      <c r="R121" t="n">
        <v>3.61</v>
      </c>
      <c r="S121" t="n">
        <v>4.78</v>
      </c>
      <c r="T121" t="n">
        <v>5.44</v>
      </c>
      <c r="U121" t="n">
        <v>5.65</v>
      </c>
      <c r="V121" t="n">
        <v>5.88</v>
      </c>
      <c r="W121" t="n">
        <v>6.22</v>
      </c>
      <c r="X121" t="n">
        <v>7.79</v>
      </c>
      <c r="Y121" t="n">
        <v>10.81</v>
      </c>
      <c r="Z121" t="n">
        <v>12.47</v>
      </c>
      <c r="AA121" t="n">
        <v>12.28</v>
      </c>
      <c r="AB121" t="n">
        <v>11.72</v>
      </c>
      <c r="AC121" t="n">
        <v>11.6</v>
      </c>
      <c r="AD121" t="n">
        <v>11.14</v>
      </c>
      <c r="AE121" t="n">
        <v>9.630000000000001</v>
      </c>
      <c r="AF121" t="n">
        <v>9.470000000000001</v>
      </c>
      <c r="AG121" t="n">
        <v>9.550000000000001</v>
      </c>
      <c r="AH121" t="n">
        <v>10.42</v>
      </c>
      <c r="AI121" t="n">
        <v>11.71</v>
      </c>
      <c r="AJ121" t="n">
        <v>10.4</v>
      </c>
      <c r="AK121" t="n">
        <v>10.95</v>
      </c>
      <c r="AL121" t="n">
        <v>11.09</v>
      </c>
      <c r="AM121" t="n">
        <v>11.32</v>
      </c>
      <c r="AN121" t="n">
        <v>11.48</v>
      </c>
      <c r="AO121" t="n">
        <v>12.15</v>
      </c>
      <c r="AP121" t="n">
        <v>12.26</v>
      </c>
      <c r="AQ121" t="n">
        <v>11.98</v>
      </c>
      <c r="AR121" t="n">
        <v>11.32</v>
      </c>
      <c r="AS121" t="n">
        <v>13.43</v>
      </c>
      <c r="AT121" t="n">
        <v>14.53</v>
      </c>
      <c r="AU121" t="n">
        <v>12.41</v>
      </c>
      <c r="AV121" t="n">
        <v>15.18</v>
      </c>
      <c r="AW121" t="n">
        <v>17.18</v>
      </c>
      <c r="AX121" t="n">
        <v>20.63</v>
      </c>
      <c r="AY121" t="n">
        <v>23.83</v>
      </c>
      <c r="AZ121" t="n">
        <v>24.24</v>
      </c>
      <c r="BA121" t="n">
        <v>28.85</v>
      </c>
      <c r="BB121" t="n">
        <v>22.35</v>
      </c>
      <c r="BC121" t="n">
        <v>27.17</v>
      </c>
      <c r="BD121" t="n">
        <v>33.75</v>
      </c>
      <c r="BE121" t="n">
        <v>36.19</v>
      </c>
      <c r="BF121" t="n">
        <v>34.81</v>
      </c>
      <c r="BG121">
        <f>NA()</f>
        <v/>
      </c>
      <c r="BH121">
        <f>NA()</f>
        <v/>
      </c>
      <c r="BI121">
        <f>NA()</f>
        <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237</v>
      </c>
      <c r="B122" t="s">
        <v>758</v>
      </c>
      <c r="C122" t="s">
        <v>759</v>
      </c>
      <c r="D122" t="s">
        <v>522</v>
      </c>
      <c r="E122">
        <f>B122</f>
        <v/>
      </c>
      <c r="O122" t="n">
        <v>96</v>
      </c>
      <c r="P122" t="n">
        <v>101.9</v>
      </c>
      <c r="Q122" t="n">
        <v>106.3</v>
      </c>
      <c r="R122" t="n">
        <v>122.3</v>
      </c>
      <c r="S122" t="n">
        <v>160.9</v>
      </c>
      <c r="T122" t="n">
        <v>189.2</v>
      </c>
      <c r="U122" t="n">
        <v>204.4</v>
      </c>
      <c r="V122" t="n">
        <v>224.3</v>
      </c>
      <c r="W122" t="n">
        <v>244.2</v>
      </c>
      <c r="X122" t="n">
        <v>301.1</v>
      </c>
      <c r="Y122" t="n">
        <v>404.9</v>
      </c>
      <c r="Z122" t="n">
        <v>463.6</v>
      </c>
      <c r="AA122" t="n">
        <v>461.5</v>
      </c>
      <c r="AB122" t="n">
        <v>440.3</v>
      </c>
      <c r="AC122" t="n">
        <v>453</v>
      </c>
      <c r="AD122" t="n">
        <v>435.5</v>
      </c>
      <c r="AE122" t="n">
        <v>391</v>
      </c>
      <c r="AF122" t="n">
        <v>399.5</v>
      </c>
      <c r="AG122" t="n">
        <v>417.1</v>
      </c>
      <c r="AH122" t="n">
        <v>469.1</v>
      </c>
      <c r="AI122" t="n">
        <v>521.5</v>
      </c>
      <c r="AJ122" t="n">
        <v>479.3</v>
      </c>
      <c r="AK122" t="n">
        <v>498.7</v>
      </c>
      <c r="AL122" t="n">
        <v>513</v>
      </c>
      <c r="AM122" t="n">
        <v>538.2</v>
      </c>
      <c r="AN122" t="n">
        <v>548.6</v>
      </c>
      <c r="AO122" t="n">
        <v>577</v>
      </c>
      <c r="AP122" t="n">
        <v>581.7</v>
      </c>
      <c r="AQ122" t="n">
        <v>566.2</v>
      </c>
      <c r="AR122" t="n">
        <v>518.1</v>
      </c>
      <c r="AS122" t="n">
        <v>638</v>
      </c>
      <c r="AT122" t="n">
        <v>725.2</v>
      </c>
      <c r="AU122" t="n">
        <v>663.3</v>
      </c>
      <c r="AV122" t="n">
        <v>825.8</v>
      </c>
      <c r="AW122" t="n">
        <v>946</v>
      </c>
      <c r="AX122" t="n">
        <v>1166.1</v>
      </c>
      <c r="AY122" t="n">
        <v>1415.1</v>
      </c>
      <c r="AZ122" t="n">
        <v>1403.2</v>
      </c>
      <c r="BA122" t="n">
        <v>1567.9</v>
      </c>
      <c r="BB122" t="n">
        <v>1234.9</v>
      </c>
      <c r="BC122" t="n">
        <v>1394.9</v>
      </c>
      <c r="BD122" t="n">
        <v>1931.6</v>
      </c>
      <c r="BE122" t="n">
        <v>1911.8</v>
      </c>
      <c r="BF122" t="n">
        <v>1854.5</v>
      </c>
      <c r="BG122">
        <f>NA()</f>
        <v/>
      </c>
      <c r="BH122">
        <f>NA()</f>
        <v/>
      </c>
      <c r="BI122">
        <f>NA()</f>
        <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237</v>
      </c>
      <c r="B123" t="s">
        <v>760</v>
      </c>
      <c r="C123" t="s">
        <v>761</v>
      </c>
      <c r="D123" t="s">
        <v>519</v>
      </c>
      <c r="E123">
        <f>B123</f>
        <v/>
      </c>
      <c r="O123" t="n">
        <v>3.32</v>
      </c>
      <c r="P123" t="n">
        <v>3.38</v>
      </c>
      <c r="Q123" t="n">
        <v>3.35</v>
      </c>
      <c r="R123" t="n">
        <v>3.61</v>
      </c>
      <c r="S123" t="n">
        <v>4.78</v>
      </c>
      <c r="T123" t="n">
        <v>5.44</v>
      </c>
      <c r="U123" t="n">
        <v>5.65</v>
      </c>
      <c r="V123" t="n">
        <v>5.88</v>
      </c>
      <c r="W123" t="n">
        <v>6.22</v>
      </c>
      <c r="X123" t="n">
        <v>7.79</v>
      </c>
      <c r="Y123" t="n">
        <v>10.81</v>
      </c>
      <c r="Z123" t="n">
        <v>12.47</v>
      </c>
      <c r="AA123" t="n">
        <v>12.28</v>
      </c>
      <c r="AB123" t="n">
        <v>11.72</v>
      </c>
      <c r="AC123" t="n">
        <v>11.6</v>
      </c>
      <c r="AD123" t="n">
        <v>11.14</v>
      </c>
      <c r="AE123" t="n">
        <v>9.630000000000001</v>
      </c>
      <c r="AF123" t="n">
        <v>9.470000000000001</v>
      </c>
      <c r="AG123" t="n">
        <v>9.550000000000001</v>
      </c>
      <c r="AH123" t="n">
        <v>10.42</v>
      </c>
      <c r="AI123" t="n">
        <v>11.71</v>
      </c>
      <c r="AJ123" t="n">
        <v>10.4</v>
      </c>
      <c r="AK123" t="n">
        <v>10.95</v>
      </c>
      <c r="AL123" t="n">
        <v>11.09</v>
      </c>
      <c r="AM123" t="n">
        <v>11.32</v>
      </c>
      <c r="AN123" t="n">
        <v>11.48</v>
      </c>
      <c r="AO123" t="n">
        <v>12.15</v>
      </c>
      <c r="AP123" t="n">
        <v>12.26</v>
      </c>
      <c r="AQ123" t="n">
        <v>11.98</v>
      </c>
      <c r="AR123" t="n">
        <v>11.32</v>
      </c>
      <c r="AS123" t="n">
        <v>13.43</v>
      </c>
      <c r="AT123" t="n">
        <v>14.53</v>
      </c>
      <c r="AU123" t="n">
        <v>12.41</v>
      </c>
      <c r="AV123" t="n">
        <v>15.18</v>
      </c>
      <c r="AW123" t="n">
        <v>17.18</v>
      </c>
      <c r="AX123" t="n">
        <v>20.63</v>
      </c>
      <c r="AY123" t="n">
        <v>23.83</v>
      </c>
      <c r="AZ123" t="n">
        <v>24.24</v>
      </c>
      <c r="BA123" t="n">
        <v>28.85</v>
      </c>
      <c r="BB123" t="n">
        <v>22.35</v>
      </c>
      <c r="BC123" t="n">
        <v>27.17</v>
      </c>
      <c r="BD123" t="n">
        <v>33.75</v>
      </c>
      <c r="BE123" t="n">
        <v>36.19</v>
      </c>
      <c r="BF123" t="n">
        <v>34.81</v>
      </c>
      <c r="BG123">
        <f>NA()</f>
        <v/>
      </c>
      <c r="BH123">
        <f>NA()</f>
        <v/>
      </c>
      <c r="BI123">
        <f>NA()</f>
        <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237</v>
      </c>
      <c r="B124" t="s">
        <v>762</v>
      </c>
      <c r="C124" t="s">
        <v>763</v>
      </c>
      <c r="D124" t="s">
        <v>522</v>
      </c>
      <c r="E124">
        <f>B124</f>
        <v/>
      </c>
      <c r="O124" t="n">
        <v>2.3</v>
      </c>
      <c r="P124" t="n">
        <v>1.4</v>
      </c>
      <c r="Q124" t="n">
        <v>1.5</v>
      </c>
      <c r="R124" t="n">
        <v>1.8</v>
      </c>
      <c r="S124" t="n">
        <v>1.6</v>
      </c>
      <c r="T124" t="n">
        <v>2.8</v>
      </c>
      <c r="U124" t="n">
        <v>2.8</v>
      </c>
      <c r="V124" t="n">
        <v>3</v>
      </c>
      <c r="W124" t="n">
        <v>3.3</v>
      </c>
      <c r="X124" t="n">
        <v>4.1</v>
      </c>
      <c r="Y124" t="n">
        <v>3.1</v>
      </c>
      <c r="Z124" t="n">
        <v>3.9</v>
      </c>
      <c r="AA124" t="n">
        <v>3.8</v>
      </c>
      <c r="AB124" t="n">
        <v>3</v>
      </c>
      <c r="AC124" t="n">
        <v>2.6</v>
      </c>
      <c r="AD124" t="n">
        <v>2.8</v>
      </c>
      <c r="AE124" t="n">
        <v>2.3</v>
      </c>
      <c r="AF124" t="n">
        <v>2.2</v>
      </c>
      <c r="AG124" t="n">
        <v>2.7</v>
      </c>
      <c r="AH124" t="n">
        <v>2.8</v>
      </c>
      <c r="AI124" t="n">
        <v>3.6</v>
      </c>
      <c r="AJ124" t="n">
        <v>2.7</v>
      </c>
      <c r="AK124" t="n">
        <v>2.6</v>
      </c>
      <c r="AL124" t="n">
        <v>0.6</v>
      </c>
      <c r="AM124" t="n">
        <v>0.6</v>
      </c>
      <c r="AN124" t="n">
        <v>0.7</v>
      </c>
      <c r="AO124" t="n">
        <v>0.7</v>
      </c>
      <c r="AP124" t="n">
        <v>0.7</v>
      </c>
      <c r="AQ124" t="n">
        <v>0.7</v>
      </c>
      <c r="AR124" t="n">
        <v>0.7</v>
      </c>
      <c r="AS124" t="n">
        <v>0.8</v>
      </c>
      <c r="AT124" t="n">
        <v>0.9</v>
      </c>
      <c r="AU124" t="n">
        <v>0.8</v>
      </c>
      <c r="AV124" t="n">
        <v>0.9</v>
      </c>
      <c r="AW124" t="n">
        <v>1.1</v>
      </c>
      <c r="AX124" t="n">
        <v>1.3</v>
      </c>
      <c r="AY124" t="n">
        <v>1.5</v>
      </c>
      <c r="AZ124" t="n">
        <v>1.5</v>
      </c>
      <c r="BA124" t="n">
        <v>1.8</v>
      </c>
      <c r="BB124" t="n">
        <v>1.4</v>
      </c>
      <c r="BC124" t="n">
        <v>1.7</v>
      </c>
      <c r="BD124" t="n">
        <v>2.1</v>
      </c>
      <c r="BE124" t="n">
        <v>2.2</v>
      </c>
      <c r="BF124" t="n">
        <v>2.2</v>
      </c>
      <c r="BG124">
        <f>NA()</f>
        <v/>
      </c>
      <c r="BH124">
        <f>NA()</f>
        <v/>
      </c>
      <c r="BI124">
        <f>NA()</f>
        <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237</v>
      </c>
      <c r="B125" t="s">
        <v>764</v>
      </c>
      <c r="C125" t="s">
        <v>765</v>
      </c>
      <c r="D125" t="s">
        <v>519</v>
      </c>
      <c r="E125">
        <f>B125</f>
        <v/>
      </c>
      <c r="O125" t="n">
        <v>3.32</v>
      </c>
      <c r="P125" t="n">
        <v>3.38</v>
      </c>
      <c r="Q125" t="n">
        <v>3.35</v>
      </c>
      <c r="R125" t="n">
        <v>3.61</v>
      </c>
      <c r="S125" t="n">
        <v>4.78</v>
      </c>
      <c r="T125" t="n">
        <v>5.44</v>
      </c>
      <c r="U125" t="n">
        <v>5.65</v>
      </c>
      <c r="V125" t="n">
        <v>5.88</v>
      </c>
      <c r="W125" t="n">
        <v>6.22</v>
      </c>
      <c r="X125" t="n">
        <v>7.79</v>
      </c>
      <c r="Y125" t="n">
        <v>10.81</v>
      </c>
      <c r="Z125" t="n">
        <v>12.47</v>
      </c>
      <c r="AA125" t="n">
        <v>12.28</v>
      </c>
      <c r="AB125" t="n">
        <v>11.72</v>
      </c>
      <c r="AC125" t="n">
        <v>11.6</v>
      </c>
      <c r="AD125" t="n">
        <v>11.14</v>
      </c>
      <c r="AE125" t="n">
        <v>9.630000000000001</v>
      </c>
      <c r="AF125" t="n">
        <v>9.470000000000001</v>
      </c>
      <c r="AG125" t="n">
        <v>9.550000000000001</v>
      </c>
      <c r="AH125" t="n">
        <v>10.42</v>
      </c>
      <c r="AI125" t="n">
        <v>11.71</v>
      </c>
      <c r="AJ125" t="n">
        <v>10.4</v>
      </c>
      <c r="AK125" t="n">
        <v>10.95</v>
      </c>
      <c r="AL125" t="n">
        <v>11.09</v>
      </c>
      <c r="AM125" t="n">
        <v>11.32</v>
      </c>
      <c r="AN125" t="n">
        <v>11.48</v>
      </c>
      <c r="AO125" t="n">
        <v>12.15</v>
      </c>
      <c r="AP125" t="n">
        <v>12.26</v>
      </c>
      <c r="AQ125" t="n">
        <v>11.98</v>
      </c>
      <c r="AR125" t="n">
        <v>11.32</v>
      </c>
      <c r="AS125" t="n">
        <v>13.43</v>
      </c>
      <c r="AT125" t="n">
        <v>14.53</v>
      </c>
      <c r="AU125" t="n">
        <v>12.41</v>
      </c>
      <c r="AV125" t="n">
        <v>15.18</v>
      </c>
      <c r="AW125" t="n">
        <v>17.18</v>
      </c>
      <c r="AX125" t="n">
        <v>20.63</v>
      </c>
      <c r="AY125" t="n">
        <v>23.83</v>
      </c>
      <c r="AZ125" t="n">
        <v>24.24</v>
      </c>
      <c r="BA125" t="n">
        <v>28.85</v>
      </c>
      <c r="BB125" t="n">
        <v>22.35</v>
      </c>
      <c r="BC125" t="n">
        <v>27.17</v>
      </c>
      <c r="BD125" t="n">
        <v>33.75</v>
      </c>
      <c r="BE125" t="n">
        <v>36.19</v>
      </c>
      <c r="BF125" t="n">
        <v>34.81</v>
      </c>
      <c r="BG125">
        <f>NA()</f>
        <v/>
      </c>
      <c r="BH125">
        <f>NA()</f>
        <v/>
      </c>
      <c r="BI125">
        <f>NA()</f>
        <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237</v>
      </c>
      <c r="B126" t="s">
        <v>766</v>
      </c>
      <c r="C126" t="s">
        <v>767</v>
      </c>
      <c r="D126" t="s">
        <v>522</v>
      </c>
      <c r="E126">
        <f>B126</f>
        <v/>
      </c>
      <c r="O126" t="n">
        <v>0.9</v>
      </c>
      <c r="P126" t="n">
        <v>1.1</v>
      </c>
      <c r="Q126" t="n">
        <v>1.3</v>
      </c>
      <c r="R126" t="n">
        <v>1.2</v>
      </c>
      <c r="S126" t="n">
        <v>1.7</v>
      </c>
      <c r="T126" t="n">
        <v>1.5</v>
      </c>
      <c r="U126" t="n">
        <v>1.6</v>
      </c>
      <c r="V126" t="n">
        <v>1.6</v>
      </c>
      <c r="W126" t="n">
        <v>1.9</v>
      </c>
      <c r="X126" t="n">
        <v>2</v>
      </c>
      <c r="Y126" t="n">
        <v>2.8</v>
      </c>
      <c r="Z126" t="n">
        <v>3.4</v>
      </c>
      <c r="AA126" t="n">
        <v>3.3</v>
      </c>
      <c r="AB126" t="n">
        <v>2.4</v>
      </c>
      <c r="AC126" t="n">
        <v>3.2</v>
      </c>
      <c r="AD126" t="n">
        <v>6.1</v>
      </c>
      <c r="AE126" t="n">
        <v>5.1</v>
      </c>
      <c r="AF126" t="n">
        <v>5.4</v>
      </c>
      <c r="AG126" t="n">
        <v>5.5</v>
      </c>
      <c r="AH126" t="n">
        <v>7</v>
      </c>
      <c r="AI126" t="n">
        <v>8.199999999999999</v>
      </c>
      <c r="AJ126" t="n">
        <v>8.199999999999999</v>
      </c>
      <c r="AK126" t="n">
        <v>8.699999999999999</v>
      </c>
      <c r="AL126" t="n">
        <v>14</v>
      </c>
      <c r="AM126" t="n">
        <v>14.5</v>
      </c>
      <c r="AN126" t="n">
        <v>14.7</v>
      </c>
      <c r="AO126" t="n">
        <v>16.4</v>
      </c>
      <c r="AP126" t="n">
        <v>15.5</v>
      </c>
      <c r="AQ126" t="n">
        <v>16.6</v>
      </c>
      <c r="AR126" t="n">
        <v>9.199999999999999</v>
      </c>
      <c r="AS126" t="n">
        <v>11.2</v>
      </c>
      <c r="AT126" t="n">
        <v>9.199999999999999</v>
      </c>
      <c r="AU126" t="n">
        <v>9.4</v>
      </c>
      <c r="AV126" t="n">
        <v>10.9</v>
      </c>
      <c r="AW126" t="n">
        <v>15.1</v>
      </c>
      <c r="AX126" t="n">
        <v>14.3</v>
      </c>
      <c r="AY126" t="n">
        <v>17.6</v>
      </c>
      <c r="AZ126" t="n">
        <v>30.8</v>
      </c>
      <c r="BA126" t="n">
        <v>37.2</v>
      </c>
      <c r="BB126" t="n">
        <v>27.2</v>
      </c>
      <c r="BC126" t="n">
        <v>20.3</v>
      </c>
      <c r="BD126" t="n">
        <v>25.9</v>
      </c>
      <c r="BE126" t="n">
        <v>25.7</v>
      </c>
      <c r="BF126" t="n">
        <v>24.4</v>
      </c>
      <c r="BG126">
        <f>NA()</f>
        <v/>
      </c>
      <c r="BH126">
        <f>NA()</f>
        <v/>
      </c>
      <c r="BI126">
        <f>NA()</f>
        <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237</v>
      </c>
      <c r="B127" t="s">
        <v>768</v>
      </c>
      <c r="C127" t="s">
        <v>769</v>
      </c>
      <c r="D127" t="s">
        <v>519</v>
      </c>
      <c r="E127">
        <f>B127</f>
        <v/>
      </c>
      <c r="O127" t="n">
        <v>3.32</v>
      </c>
      <c r="P127" t="n">
        <v>3.38</v>
      </c>
      <c r="Q127" t="n">
        <v>3.35</v>
      </c>
      <c r="R127" t="n">
        <v>3.61</v>
      </c>
      <c r="S127" t="n">
        <v>4.78</v>
      </c>
      <c r="T127" t="n">
        <v>5.44</v>
      </c>
      <c r="U127" t="n">
        <v>5.65</v>
      </c>
      <c r="V127" t="n">
        <v>5.88</v>
      </c>
      <c r="W127" t="n">
        <v>6.22</v>
      </c>
      <c r="X127" t="n">
        <v>7.79</v>
      </c>
      <c r="Y127" t="n">
        <v>10.81</v>
      </c>
      <c r="Z127" t="n">
        <v>12.47</v>
      </c>
      <c r="AA127" t="n">
        <v>12.28</v>
      </c>
      <c r="AB127" t="n">
        <v>11.72</v>
      </c>
      <c r="AC127" t="n">
        <v>11.6</v>
      </c>
      <c r="AD127" t="n">
        <v>11.14</v>
      </c>
      <c r="AE127" t="n">
        <v>9.630000000000001</v>
      </c>
      <c r="AF127" t="n">
        <v>9.470000000000001</v>
      </c>
      <c r="AG127" t="n">
        <v>9.550000000000001</v>
      </c>
      <c r="AH127" t="n">
        <v>10.42</v>
      </c>
      <c r="AI127" t="n">
        <v>11.71</v>
      </c>
      <c r="AJ127" t="n">
        <v>10.4</v>
      </c>
      <c r="AK127" t="n">
        <v>10.95</v>
      </c>
      <c r="AL127" t="n">
        <v>11.09</v>
      </c>
      <c r="AM127" t="n">
        <v>11.32</v>
      </c>
      <c r="AN127" t="n">
        <v>11.48</v>
      </c>
      <c r="AO127" t="n">
        <v>12.15</v>
      </c>
      <c r="AP127" t="n">
        <v>12.26</v>
      </c>
      <c r="AQ127" t="n">
        <v>11.98</v>
      </c>
      <c r="AR127" t="n">
        <v>11.32</v>
      </c>
      <c r="AS127" t="n">
        <v>13.43</v>
      </c>
      <c r="AT127" t="n">
        <v>14.53</v>
      </c>
      <c r="AU127" t="n">
        <v>12.41</v>
      </c>
      <c r="AV127" t="n">
        <v>15.18</v>
      </c>
      <c r="AW127" t="n">
        <v>17.18</v>
      </c>
      <c r="AX127" t="n">
        <v>20.63</v>
      </c>
      <c r="AY127" t="n">
        <v>23.83</v>
      </c>
      <c r="AZ127" t="n">
        <v>24.24</v>
      </c>
      <c r="BA127" t="n">
        <v>28.85</v>
      </c>
      <c r="BB127" t="n">
        <v>22.35</v>
      </c>
      <c r="BC127" t="n">
        <v>27.17</v>
      </c>
      <c r="BD127" t="n">
        <v>33.75</v>
      </c>
      <c r="BE127" t="n">
        <v>36.19</v>
      </c>
      <c r="BF127" t="n">
        <v>34.81</v>
      </c>
      <c r="BG127">
        <f>NA()</f>
        <v/>
      </c>
      <c r="BH127">
        <f>NA()</f>
        <v/>
      </c>
      <c r="BI127">
        <f>NA()</f>
        <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237</v>
      </c>
      <c r="B128" t="s">
        <v>770</v>
      </c>
      <c r="C128" t="s">
        <v>771</v>
      </c>
      <c r="D128" t="s">
        <v>522</v>
      </c>
      <c r="E128">
        <f>B128</f>
        <v/>
      </c>
      <c r="O128" t="n">
        <v>99.2</v>
      </c>
      <c r="P128" t="n">
        <v>104.4</v>
      </c>
      <c r="Q128" t="n">
        <v>109.1</v>
      </c>
      <c r="R128" t="n">
        <v>125.3</v>
      </c>
      <c r="S128" t="n">
        <v>164.1</v>
      </c>
      <c r="T128" t="n">
        <v>193.5</v>
      </c>
      <c r="U128" t="n">
        <v>208.7</v>
      </c>
      <c r="V128" t="n">
        <v>228.9</v>
      </c>
      <c r="W128" t="n">
        <v>249.4</v>
      </c>
      <c r="X128" t="n">
        <v>307.2</v>
      </c>
      <c r="Y128" t="n">
        <v>410.7</v>
      </c>
      <c r="Z128" t="n">
        <v>470.9</v>
      </c>
      <c r="AA128" t="n">
        <v>468.6</v>
      </c>
      <c r="AB128" t="n">
        <v>445.6</v>
      </c>
      <c r="AC128" t="n">
        <v>458.8</v>
      </c>
      <c r="AD128" t="n">
        <v>444.4</v>
      </c>
      <c r="AE128" t="n">
        <v>398.5</v>
      </c>
      <c r="AF128" t="n">
        <v>407</v>
      </c>
      <c r="AG128" t="n">
        <v>425.3</v>
      </c>
      <c r="AH128" t="n">
        <v>479</v>
      </c>
      <c r="AI128" t="n">
        <v>533.4</v>
      </c>
      <c r="AJ128" t="n">
        <v>490.1</v>
      </c>
      <c r="AK128" t="n">
        <v>510</v>
      </c>
      <c r="AL128" t="n">
        <v>527.7</v>
      </c>
      <c r="AM128" t="n">
        <v>553.3</v>
      </c>
      <c r="AN128" t="n">
        <v>563.9</v>
      </c>
      <c r="AO128" t="n">
        <v>594.1</v>
      </c>
      <c r="AP128" t="n">
        <v>597.9</v>
      </c>
      <c r="AQ128" t="n">
        <v>583.5</v>
      </c>
      <c r="AR128" t="n">
        <v>527.9</v>
      </c>
      <c r="AS128" t="n">
        <v>650</v>
      </c>
      <c r="AT128" t="n">
        <v>735.3</v>
      </c>
      <c r="AU128" t="n">
        <v>673.4</v>
      </c>
      <c r="AV128" t="n">
        <v>837.6</v>
      </c>
      <c r="AW128" t="n">
        <v>962.2</v>
      </c>
      <c r="AX128" t="n">
        <v>1181.7</v>
      </c>
      <c r="AY128" t="n">
        <v>1434.2</v>
      </c>
      <c r="AZ128" t="n">
        <v>1435.5</v>
      </c>
      <c r="BA128" t="n">
        <v>1607</v>
      </c>
      <c r="BB128" t="n">
        <v>1263.6</v>
      </c>
      <c r="BC128" t="n">
        <v>1416.9</v>
      </c>
      <c r="BD128" t="n">
        <v>1959.6</v>
      </c>
      <c r="BE128" t="n">
        <v>1939.7</v>
      </c>
      <c r="BF128" t="n">
        <v>1881.1</v>
      </c>
      <c r="BG128">
        <f>NA()</f>
        <v/>
      </c>
      <c r="BH128">
        <f>NA()</f>
        <v/>
      </c>
      <c r="BI128">
        <f>NA()</f>
        <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237</v>
      </c>
      <c r="B129" t="s">
        <v>772</v>
      </c>
      <c r="C129" t="s">
        <v>773</v>
      </c>
      <c r="D129" t="s">
        <v>519</v>
      </c>
      <c r="E129">
        <f>B129</f>
        <v/>
      </c>
      <c r="O129" t="n">
        <v>3.32</v>
      </c>
      <c r="P129" t="n">
        <v>3.38</v>
      </c>
      <c r="Q129" t="n">
        <v>3.35</v>
      </c>
      <c r="R129" t="n">
        <v>3.61</v>
      </c>
      <c r="S129" t="n">
        <v>4.78</v>
      </c>
      <c r="T129" t="n">
        <v>5.44</v>
      </c>
      <c r="U129" t="n">
        <v>5.65</v>
      </c>
      <c r="V129" t="n">
        <v>5.88</v>
      </c>
      <c r="W129" t="n">
        <v>6.22</v>
      </c>
      <c r="X129" t="n">
        <v>7.79</v>
      </c>
      <c r="Y129" t="n">
        <v>10.81</v>
      </c>
      <c r="Z129" t="n">
        <v>12.47</v>
      </c>
      <c r="AA129" t="n">
        <v>12.28</v>
      </c>
      <c r="AB129" t="n">
        <v>11.72</v>
      </c>
      <c r="AC129" t="n">
        <v>11.6</v>
      </c>
      <c r="AD129" t="n">
        <v>11.14</v>
      </c>
      <c r="AE129" t="n">
        <v>9.630000000000001</v>
      </c>
      <c r="AF129" t="n">
        <v>9.470000000000001</v>
      </c>
      <c r="AG129" t="n">
        <v>9.550000000000001</v>
      </c>
      <c r="AH129" t="n">
        <v>10.42</v>
      </c>
      <c r="AI129" t="n">
        <v>11.71</v>
      </c>
      <c r="AJ129" t="n">
        <v>10.4</v>
      </c>
      <c r="AK129" t="n">
        <v>10.95</v>
      </c>
      <c r="AL129" t="n">
        <v>11.09</v>
      </c>
      <c r="AM129" t="n">
        <v>11.32</v>
      </c>
      <c r="AN129" t="n">
        <v>11.48</v>
      </c>
      <c r="AO129" t="n">
        <v>12.15</v>
      </c>
      <c r="AP129" t="n">
        <v>12.26</v>
      </c>
      <c r="AQ129" t="n">
        <v>11.98</v>
      </c>
      <c r="AR129" t="n">
        <v>11.32</v>
      </c>
      <c r="AS129" t="n">
        <v>13.43</v>
      </c>
      <c r="AT129" t="n">
        <v>14.53</v>
      </c>
      <c r="AU129" t="n">
        <v>12.41</v>
      </c>
      <c r="AV129" t="n">
        <v>15.18</v>
      </c>
      <c r="AW129" t="n">
        <v>17.18</v>
      </c>
      <c r="AX129" t="n">
        <v>20.63</v>
      </c>
      <c r="AY129" t="n">
        <v>23.83</v>
      </c>
      <c r="AZ129" t="n">
        <v>24.24</v>
      </c>
      <c r="BA129" t="n">
        <v>28.85</v>
      </c>
      <c r="BB129" t="n">
        <v>22.35</v>
      </c>
      <c r="BC129" t="n">
        <v>27.17</v>
      </c>
      <c r="BD129" t="n">
        <v>33.75</v>
      </c>
      <c r="BE129" t="n">
        <v>36.19</v>
      </c>
      <c r="BF129" t="n">
        <v>34.81</v>
      </c>
      <c r="BG129">
        <f>NA()</f>
        <v/>
      </c>
      <c r="BH129">
        <f>NA()</f>
        <v/>
      </c>
      <c r="BI129">
        <f>NA()</f>
        <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237</v>
      </c>
      <c r="B130" t="s">
        <v>774</v>
      </c>
      <c r="C130" t="s">
        <v>775</v>
      </c>
      <c r="D130" t="s">
        <v>522</v>
      </c>
      <c r="E130">
        <f>B130</f>
        <v/>
      </c>
      <c r="O130" t="n">
        <v>99.2</v>
      </c>
      <c r="P130" t="n">
        <v>104.4</v>
      </c>
      <c r="Q130" t="n">
        <v>109.1</v>
      </c>
      <c r="R130" t="n">
        <v>125.3</v>
      </c>
      <c r="S130" t="n">
        <v>164.1</v>
      </c>
      <c r="T130" t="n">
        <v>193.5</v>
      </c>
      <c r="U130" t="n">
        <v>208.7</v>
      </c>
      <c r="V130" t="n">
        <v>228.9</v>
      </c>
      <c r="W130" t="n">
        <v>249.4</v>
      </c>
      <c r="X130" t="n">
        <v>307.2</v>
      </c>
      <c r="Y130" t="n">
        <v>410.7</v>
      </c>
      <c r="Z130" t="n">
        <v>470.9</v>
      </c>
      <c r="AA130" t="n">
        <v>468.6</v>
      </c>
      <c r="AB130" t="n">
        <v>445.6</v>
      </c>
      <c r="AC130" t="n">
        <v>458.8</v>
      </c>
      <c r="AD130" t="n">
        <v>444.4</v>
      </c>
      <c r="AE130" t="n">
        <v>398.5</v>
      </c>
      <c r="AF130" t="n">
        <v>407</v>
      </c>
      <c r="AG130" t="n">
        <v>425.3</v>
      </c>
      <c r="AH130" t="n">
        <v>479</v>
      </c>
      <c r="AI130" t="n">
        <v>533.4</v>
      </c>
      <c r="AJ130" t="n">
        <v>490.1</v>
      </c>
      <c r="AK130" t="n">
        <v>510</v>
      </c>
      <c r="AL130" t="n">
        <v>527.7</v>
      </c>
      <c r="AM130" t="n">
        <v>553.3</v>
      </c>
      <c r="AN130" t="n">
        <v>563.9</v>
      </c>
      <c r="AO130" t="n">
        <v>594.1</v>
      </c>
      <c r="AP130" t="n">
        <v>597.9</v>
      </c>
      <c r="AQ130" t="n">
        <v>583.5</v>
      </c>
      <c r="AR130" t="n">
        <v>527.9</v>
      </c>
      <c r="AS130" t="n">
        <v>650</v>
      </c>
      <c r="AT130" t="n">
        <v>735.3</v>
      </c>
      <c r="AU130" t="n">
        <v>673.4</v>
      </c>
      <c r="AV130" t="n">
        <v>837.6</v>
      </c>
      <c r="AW130" t="n">
        <v>962.2</v>
      </c>
      <c r="AX130" t="n">
        <v>1181.7</v>
      </c>
      <c r="AY130" t="n">
        <v>1434.2</v>
      </c>
      <c r="AZ130" t="n">
        <v>1435.5</v>
      </c>
      <c r="BA130" t="n">
        <v>1607</v>
      </c>
      <c r="BB130" t="n">
        <v>1263.6</v>
      </c>
      <c r="BC130" t="n">
        <v>1416.9</v>
      </c>
      <c r="BD130" t="n">
        <v>1959.6</v>
      </c>
      <c r="BE130" t="n">
        <v>1939.7</v>
      </c>
      <c r="BF130" t="n">
        <v>1881.1</v>
      </c>
      <c r="BG130">
        <f>NA()</f>
        <v/>
      </c>
      <c r="BH130">
        <f>NA()</f>
        <v/>
      </c>
      <c r="BI130">
        <f>NA()</f>
        <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237</v>
      </c>
      <c r="B131" t="s">
        <v>776</v>
      </c>
      <c r="C131" t="s">
        <v>777</v>
      </c>
      <c r="D131" t="s">
        <v>519</v>
      </c>
      <c r="E131">
        <f>B131</f>
        <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f>NA()</f>
        <v/>
      </c>
      <c r="BH131">
        <f>NA()</f>
        <v/>
      </c>
      <c r="BI131">
        <f>NA()</f>
        <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237</v>
      </c>
      <c r="B132" t="s">
        <v>778</v>
      </c>
      <c r="C132" t="s">
        <v>779</v>
      </c>
      <c r="D132" t="s">
        <v>522</v>
      </c>
      <c r="E132">
        <f>B132</f>
        <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f>NA()</f>
        <v/>
      </c>
      <c r="BH132">
        <f>NA()</f>
        <v/>
      </c>
      <c r="BI132">
        <f>NA()</f>
        <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237</v>
      </c>
      <c r="B133" t="s">
        <v>780</v>
      </c>
      <c r="C133" t="s">
        <v>781</v>
      </c>
      <c r="D133" t="s">
        <v>519</v>
      </c>
      <c r="E133">
        <f>B133</f>
        <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8.49</v>
      </c>
      <c r="AY133" t="n">
        <v>7.57</v>
      </c>
      <c r="AZ133" t="n">
        <v>0</v>
      </c>
      <c r="BA133" t="n">
        <v>0</v>
      </c>
      <c r="BB133" t="n">
        <v>0</v>
      </c>
      <c r="BC133" t="n">
        <v>0</v>
      </c>
      <c r="BD133" t="n">
        <v>0</v>
      </c>
      <c r="BE133" t="n">
        <v>0</v>
      </c>
      <c r="BF133" t="n">
        <v>0</v>
      </c>
      <c r="BG133">
        <f>NA()</f>
        <v/>
      </c>
      <c r="BH133">
        <f>NA()</f>
        <v/>
      </c>
      <c r="BI133">
        <f>NA()</f>
        <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237</v>
      </c>
      <c r="B134" t="s">
        <v>782</v>
      </c>
      <c r="C134" t="s">
        <v>783</v>
      </c>
      <c r="D134" t="s">
        <v>522</v>
      </c>
      <c r="E134">
        <f>B134</f>
        <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f>NA()</f>
        <v/>
      </c>
      <c r="BH134">
        <f>NA()</f>
        <v/>
      </c>
      <c r="BI134">
        <f>NA()</f>
        <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237</v>
      </c>
      <c r="B135" t="s">
        <v>784</v>
      </c>
      <c r="C135" t="s">
        <v>785</v>
      </c>
      <c r="D135" t="s">
        <v>519</v>
      </c>
      <c r="E135">
        <f>B135</f>
        <v/>
      </c>
      <c r="O135" t="n">
        <v>0</v>
      </c>
      <c r="P135" t="n">
        <v>0</v>
      </c>
      <c r="Q135" t="n">
        <v>0</v>
      </c>
      <c r="R135" t="n">
        <v>0</v>
      </c>
      <c r="S135" t="n">
        <v>0</v>
      </c>
      <c r="T135" t="n">
        <v>0</v>
      </c>
      <c r="U135" t="n">
        <v>0</v>
      </c>
      <c r="V135" t="n">
        <v>0</v>
      </c>
      <c r="W135" t="n">
        <v>0</v>
      </c>
      <c r="X135" t="n">
        <v>0</v>
      </c>
      <c r="Y135" t="n">
        <v>12.7</v>
      </c>
      <c r="Z135" t="n">
        <v>15.37</v>
      </c>
      <c r="AA135" t="n">
        <v>14.37</v>
      </c>
      <c r="AB135" t="n">
        <v>14.37</v>
      </c>
      <c r="AC135" t="n">
        <v>16.92</v>
      </c>
      <c r="AD135" t="n">
        <v>13.34</v>
      </c>
      <c r="AE135" t="n">
        <v>11.08</v>
      </c>
      <c r="AF135" t="n">
        <v>11.01</v>
      </c>
      <c r="AG135" t="n">
        <v>10.69</v>
      </c>
      <c r="AH135" t="n">
        <v>10.59</v>
      </c>
      <c r="AI135" t="n">
        <v>11.45</v>
      </c>
      <c r="AJ135" t="n">
        <v>12.37</v>
      </c>
      <c r="AK135" t="n">
        <v>12.44</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237</v>
      </c>
      <c r="B136" t="s">
        <v>786</v>
      </c>
      <c r="C136" t="s">
        <v>787</v>
      </c>
      <c r="D136" t="s">
        <v>522</v>
      </c>
      <c r="E136">
        <f>B136</f>
        <v/>
      </c>
      <c r="O136" t="n">
        <v>0</v>
      </c>
      <c r="P136" t="n">
        <v>0</v>
      </c>
      <c r="Q136" t="n">
        <v>0</v>
      </c>
      <c r="R136" t="n">
        <v>0</v>
      </c>
      <c r="S136" t="n">
        <v>0</v>
      </c>
      <c r="T136" t="n">
        <v>0</v>
      </c>
      <c r="U136" t="n">
        <v>0</v>
      </c>
      <c r="V136" t="n">
        <v>0</v>
      </c>
      <c r="W136" t="n">
        <v>0</v>
      </c>
      <c r="X136" t="n">
        <v>0</v>
      </c>
      <c r="Y136" t="n">
        <v>21</v>
      </c>
      <c r="Z136" t="n">
        <v>23.7</v>
      </c>
      <c r="AA136" t="n">
        <v>22.8</v>
      </c>
      <c r="AB136" t="n">
        <v>22.8</v>
      </c>
      <c r="AC136" t="n">
        <v>23</v>
      </c>
      <c r="AD136" t="n">
        <v>26.8</v>
      </c>
      <c r="AE136" t="n">
        <v>22.7</v>
      </c>
      <c r="AF136" t="n">
        <v>23.7</v>
      </c>
      <c r="AG136" t="n">
        <v>23.6</v>
      </c>
      <c r="AH136" t="n">
        <v>24.4</v>
      </c>
      <c r="AI136" t="n">
        <v>27.2</v>
      </c>
      <c r="AJ136" t="n">
        <v>28.7</v>
      </c>
      <c r="AK136" t="n">
        <v>28.6</v>
      </c>
      <c r="AL136" t="n">
        <v>27.4</v>
      </c>
      <c r="AM136" t="n">
        <v>27.3</v>
      </c>
      <c r="AN136" t="n">
        <v>28.6</v>
      </c>
      <c r="AO136" t="n">
        <v>30.7</v>
      </c>
      <c r="AP136" t="n">
        <v>27.6</v>
      </c>
      <c r="AQ136" t="n">
        <v>24.7</v>
      </c>
      <c r="AR136" t="n">
        <v>25.1</v>
      </c>
      <c r="AS136" t="n">
        <v>30.6</v>
      </c>
      <c r="AT136" t="n">
        <v>30.8</v>
      </c>
      <c r="AU136" t="n">
        <v>30.6</v>
      </c>
      <c r="AV136" t="n">
        <v>34.2</v>
      </c>
      <c r="AW136" t="n">
        <v>38.6</v>
      </c>
      <c r="AX136" t="n">
        <v>46.8</v>
      </c>
      <c r="AY136" t="n">
        <v>53.1</v>
      </c>
      <c r="AZ136" t="n">
        <v>52</v>
      </c>
      <c r="BA136" t="n">
        <v>69</v>
      </c>
      <c r="BB136" t="n">
        <v>52.6</v>
      </c>
      <c r="BC136" t="n">
        <v>64.90000000000001</v>
      </c>
      <c r="BD136" t="n">
        <v>80.59999999999999</v>
      </c>
      <c r="BE136" t="n">
        <v>87</v>
      </c>
      <c r="BF136" t="n">
        <v>78.5</v>
      </c>
      <c r="BG136">
        <f>NA()</f>
        <v/>
      </c>
      <c r="BH136">
        <f>NA()</f>
        <v/>
      </c>
      <c r="BI136">
        <f>NA()</f>
        <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237</v>
      </c>
      <c r="B137" t="s">
        <v>788</v>
      </c>
      <c r="C137" t="s">
        <v>789</v>
      </c>
      <c r="D137" t="s">
        <v>519</v>
      </c>
      <c r="E137">
        <f>B137</f>
        <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f>NA()</f>
        <v/>
      </c>
      <c r="BH137">
        <f>NA()</f>
        <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237</v>
      </c>
      <c r="B138" t="s">
        <v>790</v>
      </c>
      <c r="C138" t="s">
        <v>791</v>
      </c>
      <c r="D138" t="s">
        <v>522</v>
      </c>
      <c r="E138">
        <f>B138</f>
        <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f>NA()</f>
        <v/>
      </c>
      <c r="BH138">
        <f>NA()</f>
        <v/>
      </c>
      <c r="BI138">
        <f>NA()</f>
        <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237</v>
      </c>
      <c r="B139" t="s">
        <v>792</v>
      </c>
      <c r="C139" t="s">
        <v>793</v>
      </c>
      <c r="D139" t="s">
        <v>519</v>
      </c>
      <c r="E139">
        <f>B139</f>
        <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10.48</v>
      </c>
      <c r="AQ139" t="n">
        <v>8.18</v>
      </c>
      <c r="AR139" t="n">
        <v>7.78</v>
      </c>
      <c r="AS139" t="n">
        <v>9.710000000000001</v>
      </c>
      <c r="AT139" t="n">
        <v>10.72</v>
      </c>
      <c r="AU139" t="n">
        <v>9.59</v>
      </c>
      <c r="AV139" t="n">
        <v>11.29</v>
      </c>
      <c r="AW139" t="n">
        <v>12.61</v>
      </c>
      <c r="AX139" t="n">
        <v>15.82</v>
      </c>
      <c r="AY139" t="n">
        <v>17.66</v>
      </c>
      <c r="AZ139" t="n">
        <v>17.99</v>
      </c>
      <c r="BA139" t="n">
        <v>25.64</v>
      </c>
      <c r="BB139" t="n">
        <v>18.32</v>
      </c>
      <c r="BC139" t="n">
        <v>23.17</v>
      </c>
      <c r="BD139" t="n">
        <v>28.44</v>
      </c>
      <c r="BE139" t="n">
        <v>29.53</v>
      </c>
      <c r="BF139" t="n">
        <v>27.4</v>
      </c>
      <c r="BG139">
        <f>NA()</f>
        <v/>
      </c>
      <c r="BH139">
        <f>NA()</f>
        <v/>
      </c>
      <c r="BI139">
        <f>NA()</f>
        <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237</v>
      </c>
      <c r="B140" t="s">
        <v>794</v>
      </c>
      <c r="C140" t="s">
        <v>795</v>
      </c>
      <c r="D140" t="s">
        <v>522</v>
      </c>
      <c r="E140">
        <f>B140</f>
        <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3.4</v>
      </c>
      <c r="AQ140" t="n">
        <v>2.9</v>
      </c>
      <c r="AR140" t="n">
        <v>3.4</v>
      </c>
      <c r="AS140" t="n">
        <v>4.9</v>
      </c>
      <c r="AT140" t="n">
        <v>5.3</v>
      </c>
      <c r="AU140" t="n">
        <v>4.3</v>
      </c>
      <c r="AV140" t="n">
        <v>4.7</v>
      </c>
      <c r="AW140" t="n">
        <v>5.3</v>
      </c>
      <c r="AX140" t="n">
        <v>6.5</v>
      </c>
      <c r="AY140" t="n">
        <v>7.4</v>
      </c>
      <c r="AZ140" t="n">
        <v>8.300000000000001</v>
      </c>
      <c r="BA140" t="n">
        <v>10.1</v>
      </c>
      <c r="BB140" t="n">
        <v>5.8</v>
      </c>
      <c r="BC140" t="n">
        <v>7.1</v>
      </c>
      <c r="BD140" t="n">
        <v>9.199999999999999</v>
      </c>
      <c r="BE140" t="n">
        <v>9.4</v>
      </c>
      <c r="BF140" t="n">
        <v>10.7</v>
      </c>
      <c r="BG140">
        <f>NA()</f>
        <v/>
      </c>
      <c r="BH140">
        <f>NA()</f>
        <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237</v>
      </c>
      <c r="B141" t="s">
        <v>796</v>
      </c>
      <c r="C141" t="s">
        <v>797</v>
      </c>
      <c r="D141" t="s">
        <v>569</v>
      </c>
      <c r="E141">
        <f>B141</f>
        <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323</v>
      </c>
      <c r="AQ141" t="n">
        <v>359</v>
      </c>
      <c r="AR141" t="n">
        <v>441</v>
      </c>
      <c r="AS141" t="n">
        <v>502</v>
      </c>
      <c r="AT141" t="n">
        <v>492</v>
      </c>
      <c r="AU141" t="n">
        <v>447</v>
      </c>
      <c r="AV141" t="n">
        <v>416</v>
      </c>
      <c r="AW141" t="n">
        <v>422</v>
      </c>
      <c r="AX141" t="n">
        <v>410</v>
      </c>
      <c r="AY141" t="n">
        <v>421</v>
      </c>
      <c r="AZ141" t="n">
        <v>462</v>
      </c>
      <c r="BA141" t="n">
        <v>394</v>
      </c>
      <c r="BB141" t="n">
        <v>314</v>
      </c>
      <c r="BC141" t="n">
        <v>304</v>
      </c>
      <c r="BD141" t="n">
        <v>325</v>
      </c>
      <c r="BE141" t="n">
        <v>319</v>
      </c>
      <c r="BF141" t="n">
        <v>390</v>
      </c>
      <c r="BG141">
        <f>NA()</f>
        <v/>
      </c>
      <c r="BH141">
        <f>NA()</f>
        <v/>
      </c>
      <c r="BI141">
        <f>NA()</f>
        <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237</v>
      </c>
      <c r="B142" t="s">
        <v>798</v>
      </c>
      <c r="C142" t="s">
        <v>799</v>
      </c>
      <c r="D142" t="s">
        <v>519</v>
      </c>
      <c r="E142">
        <f>B142</f>
        <v/>
      </c>
      <c r="O142" t="n">
        <v>0</v>
      </c>
      <c r="P142" t="n">
        <v>0</v>
      </c>
      <c r="Q142" t="n">
        <v>0</v>
      </c>
      <c r="R142" t="n">
        <v>0</v>
      </c>
      <c r="S142" t="n">
        <v>0</v>
      </c>
      <c r="T142" t="n">
        <v>0</v>
      </c>
      <c r="U142" t="n">
        <v>0</v>
      </c>
      <c r="V142" t="n">
        <v>0</v>
      </c>
      <c r="W142" t="n">
        <v>0</v>
      </c>
      <c r="X142" t="n">
        <v>0</v>
      </c>
      <c r="Y142" t="n">
        <v>13.5</v>
      </c>
      <c r="Z142" t="n">
        <v>16.24</v>
      </c>
      <c r="AA142" t="n">
        <v>15.88</v>
      </c>
      <c r="AB142" t="n">
        <v>16.1</v>
      </c>
      <c r="AC142" t="n">
        <v>16.91</v>
      </c>
      <c r="AD142" t="n">
        <v>16.74</v>
      </c>
      <c r="AE142" t="n">
        <v>14.82</v>
      </c>
      <c r="AF142" t="n">
        <v>14.89</v>
      </c>
      <c r="AG142" t="n">
        <v>14.55</v>
      </c>
      <c r="AH142" t="n">
        <v>14.5</v>
      </c>
      <c r="AI142" t="n">
        <v>15.37</v>
      </c>
      <c r="AJ142" t="n">
        <v>21.23</v>
      </c>
      <c r="AK142" t="n">
        <v>16.81</v>
      </c>
      <c r="AL142" t="n">
        <v>16.49</v>
      </c>
      <c r="AM142" t="n">
        <v>16.01</v>
      </c>
      <c r="AN142" t="n">
        <v>16.74</v>
      </c>
      <c r="AO142" t="n">
        <v>18.74</v>
      </c>
      <c r="AP142" t="n">
        <v>21.11</v>
      </c>
      <c r="AQ142" t="n">
        <v>18.23</v>
      </c>
      <c r="AR142" t="n">
        <v>17.98</v>
      </c>
      <c r="AS142" t="n">
        <v>20.89</v>
      </c>
      <c r="AT142" t="n">
        <v>21.77</v>
      </c>
      <c r="AU142" t="n">
        <v>21.79</v>
      </c>
      <c r="AV142" t="n">
        <v>26.05</v>
      </c>
      <c r="AW142" t="n">
        <v>25.91</v>
      </c>
      <c r="AX142" t="n">
        <v>29.84</v>
      </c>
      <c r="AY142" t="n">
        <v>33.7</v>
      </c>
      <c r="AZ142" t="n">
        <v>32.84</v>
      </c>
      <c r="BA142" t="n">
        <v>42.73</v>
      </c>
      <c r="BB142" t="n">
        <v>34.97</v>
      </c>
      <c r="BC142" t="n">
        <v>42.79</v>
      </c>
      <c r="BD142" t="n">
        <v>52.75</v>
      </c>
      <c r="BE142" t="n">
        <v>50.54</v>
      </c>
      <c r="BF142" t="n">
        <v>48.84</v>
      </c>
      <c r="BG142">
        <f>NA()</f>
        <v/>
      </c>
      <c r="BH142">
        <f>NA()</f>
        <v/>
      </c>
      <c r="BI142">
        <f>NA()</f>
        <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237</v>
      </c>
      <c r="B143" t="s">
        <v>800</v>
      </c>
      <c r="C143" t="s">
        <v>801</v>
      </c>
      <c r="D143" t="s">
        <v>522</v>
      </c>
      <c r="E143">
        <f>B143</f>
        <v/>
      </c>
      <c r="O143" t="n">
        <v>0</v>
      </c>
      <c r="P143" t="n">
        <v>0</v>
      </c>
      <c r="Q143" t="n">
        <v>0</v>
      </c>
      <c r="R143" t="n">
        <v>0</v>
      </c>
      <c r="S143" t="n">
        <v>0</v>
      </c>
      <c r="T143" t="n">
        <v>0</v>
      </c>
      <c r="U143" t="n">
        <v>0</v>
      </c>
      <c r="V143" t="n">
        <v>0</v>
      </c>
      <c r="W143" t="n">
        <v>0</v>
      </c>
      <c r="X143" t="n">
        <v>0</v>
      </c>
      <c r="Y143" t="n">
        <v>18.4</v>
      </c>
      <c r="Z143" t="n">
        <v>20.1</v>
      </c>
      <c r="AA143" t="n">
        <v>18.8</v>
      </c>
      <c r="AB143" t="n">
        <v>18.5</v>
      </c>
      <c r="AC143" t="n">
        <v>18.2</v>
      </c>
      <c r="AD143" t="n">
        <v>11.3</v>
      </c>
      <c r="AE143" t="n">
        <v>9.300000000000001</v>
      </c>
      <c r="AF143" t="n">
        <v>9.4</v>
      </c>
      <c r="AG143" t="n">
        <v>8.800000000000001</v>
      </c>
      <c r="AH143" t="n">
        <v>8.800000000000001</v>
      </c>
      <c r="AI143" t="n">
        <v>9.300000000000001</v>
      </c>
      <c r="AJ143" t="n">
        <v>12.5</v>
      </c>
      <c r="AK143" t="n">
        <v>9.9</v>
      </c>
      <c r="AL143" t="n">
        <v>9.800000000000001</v>
      </c>
      <c r="AM143" t="n">
        <v>9.699999999999999</v>
      </c>
      <c r="AN143" t="n">
        <v>10.1</v>
      </c>
      <c r="AO143" t="n">
        <v>10.7</v>
      </c>
      <c r="AP143" t="n">
        <v>11.2</v>
      </c>
      <c r="AQ143" t="n">
        <v>10.3</v>
      </c>
      <c r="AR143" t="n">
        <v>9.9</v>
      </c>
      <c r="AS143" t="n">
        <v>11.7</v>
      </c>
      <c r="AT143" t="n">
        <v>12.1</v>
      </c>
      <c r="AU143" t="n">
        <v>12.5</v>
      </c>
      <c r="AV143" t="n">
        <v>14.6</v>
      </c>
      <c r="AW143" t="n">
        <v>14.2</v>
      </c>
      <c r="AX143" t="n">
        <v>16</v>
      </c>
      <c r="AY143" t="n">
        <v>18.3</v>
      </c>
      <c r="AZ143" t="n">
        <v>17.3</v>
      </c>
      <c r="BA143" t="n">
        <v>22.2</v>
      </c>
      <c r="BB143" t="n">
        <v>18.5</v>
      </c>
      <c r="BC143" t="n">
        <v>22.7</v>
      </c>
      <c r="BD143" t="n">
        <v>26.9</v>
      </c>
      <c r="BE143" t="n">
        <v>25.4</v>
      </c>
      <c r="BF143" t="n">
        <v>28.6</v>
      </c>
      <c r="BG143">
        <f>NA()</f>
        <v/>
      </c>
      <c r="BH143">
        <f>NA()</f>
        <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237</v>
      </c>
      <c r="B144" t="s">
        <v>802</v>
      </c>
      <c r="C144" t="s">
        <v>803</v>
      </c>
      <c r="D144" t="s">
        <v>569</v>
      </c>
      <c r="E144">
        <f>B144</f>
        <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29</v>
      </c>
      <c r="AQ144" t="n">
        <v>35</v>
      </c>
      <c r="AR144" t="n">
        <v>47</v>
      </c>
      <c r="AS144" t="n">
        <v>59</v>
      </c>
      <c r="AT144" t="n">
        <v>59</v>
      </c>
      <c r="AU144" t="n">
        <v>57</v>
      </c>
      <c r="AV144" t="n">
        <v>50</v>
      </c>
      <c r="AW144" t="n">
        <v>45</v>
      </c>
      <c r="AX144" t="n">
        <v>45</v>
      </c>
      <c r="AY144" t="n">
        <v>51</v>
      </c>
      <c r="AZ144" t="n">
        <v>59</v>
      </c>
      <c r="BA144" t="n">
        <v>55</v>
      </c>
      <c r="BB144" t="n">
        <v>44</v>
      </c>
      <c r="BC144" t="n">
        <v>48</v>
      </c>
      <c r="BD144" t="n">
        <v>54</v>
      </c>
      <c r="BE144" t="n">
        <v>52</v>
      </c>
      <c r="BF144" t="n">
        <v>0</v>
      </c>
      <c r="BG144">
        <f>NA()</f>
        <v/>
      </c>
      <c r="BH144">
        <f>NA()</f>
        <v/>
      </c>
      <c r="BI144">
        <f>NA()</f>
        <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237</v>
      </c>
      <c r="B145" t="s">
        <v>804</v>
      </c>
      <c r="C145" t="s">
        <v>805</v>
      </c>
      <c r="D145" t="s">
        <v>519</v>
      </c>
      <c r="E145">
        <f>B145</f>
        <v/>
      </c>
      <c r="O145" t="n">
        <v>0</v>
      </c>
      <c r="P145" t="n">
        <v>0</v>
      </c>
      <c r="Q145" t="n">
        <v>0</v>
      </c>
      <c r="R145" t="n">
        <v>0</v>
      </c>
      <c r="S145" t="n">
        <v>0</v>
      </c>
      <c r="T145" t="n">
        <v>0</v>
      </c>
      <c r="U145" t="n">
        <v>0</v>
      </c>
      <c r="V145" t="n">
        <v>0</v>
      </c>
      <c r="W145" t="n">
        <v>0</v>
      </c>
      <c r="X145" t="n">
        <v>0</v>
      </c>
      <c r="Y145" t="n">
        <v>13.06</v>
      </c>
      <c r="Z145" t="n">
        <v>15.76</v>
      </c>
      <c r="AA145" t="n">
        <v>15.02</v>
      </c>
      <c r="AB145" t="n">
        <v>15.1</v>
      </c>
      <c r="AC145" t="n">
        <v>16.91</v>
      </c>
      <c r="AD145" t="n">
        <v>14.2</v>
      </c>
      <c r="AE145" t="n">
        <v>11.96</v>
      </c>
      <c r="AF145" t="n">
        <v>11.89</v>
      </c>
      <c r="AG145" t="n">
        <v>11.52</v>
      </c>
      <c r="AH145" t="n">
        <v>11.41</v>
      </c>
      <c r="AI145" t="n">
        <v>12.24</v>
      </c>
      <c r="AJ145" t="n">
        <v>14.16</v>
      </c>
      <c r="AK145" t="n">
        <v>13.33</v>
      </c>
      <c r="AL145" t="n">
        <v>13.05</v>
      </c>
      <c r="AM145" t="n">
        <v>12.68</v>
      </c>
      <c r="AN145" t="n">
        <v>13.3</v>
      </c>
      <c r="AO145" t="n">
        <v>14.66</v>
      </c>
      <c r="AP145" t="n">
        <v>15.88</v>
      </c>
      <c r="AQ145" t="n">
        <v>13.71</v>
      </c>
      <c r="AR145" t="n">
        <v>13.54</v>
      </c>
      <c r="AS145" t="n">
        <v>16.18</v>
      </c>
      <c r="AT145" t="n">
        <v>16.85</v>
      </c>
      <c r="AU145" t="n">
        <v>16.67</v>
      </c>
      <c r="AV145" t="n">
        <v>19.03</v>
      </c>
      <c r="AW145" t="n">
        <v>20.33</v>
      </c>
      <c r="AX145" t="n">
        <v>24.3</v>
      </c>
      <c r="AY145" t="n">
        <v>27.54</v>
      </c>
      <c r="AZ145" t="n">
        <v>26.83</v>
      </c>
      <c r="BA145" t="n">
        <v>36.73</v>
      </c>
      <c r="BB145" t="n">
        <v>28.82</v>
      </c>
      <c r="BC145" t="n">
        <v>35.29</v>
      </c>
      <c r="BD145" t="n">
        <v>43.43</v>
      </c>
      <c r="BE145" t="n">
        <v>44.19</v>
      </c>
      <c r="BF145" t="n">
        <v>41.19</v>
      </c>
      <c r="BG145">
        <f>NA()</f>
        <v/>
      </c>
      <c r="BH145">
        <f>NA()</f>
        <v/>
      </c>
      <c r="BI145">
        <f>NA()</f>
        <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237</v>
      </c>
      <c r="B146" t="s">
        <v>806</v>
      </c>
      <c r="C146" t="s">
        <v>807</v>
      </c>
      <c r="D146" t="s">
        <v>522</v>
      </c>
      <c r="E146">
        <f>B146</f>
        <v/>
      </c>
      <c r="O146" t="n">
        <v>0</v>
      </c>
      <c r="P146" t="n">
        <v>0</v>
      </c>
      <c r="Q146" t="n">
        <v>0</v>
      </c>
      <c r="R146" t="n">
        <v>0</v>
      </c>
      <c r="S146" t="n">
        <v>0</v>
      </c>
      <c r="T146" t="n">
        <v>0</v>
      </c>
      <c r="U146" t="n">
        <v>0</v>
      </c>
      <c r="V146" t="n">
        <v>0</v>
      </c>
      <c r="W146" t="n">
        <v>0</v>
      </c>
      <c r="X146" t="n">
        <v>0</v>
      </c>
      <c r="Y146" t="n">
        <v>39.4</v>
      </c>
      <c r="Z146" t="n">
        <v>43.8</v>
      </c>
      <c r="AA146" t="n">
        <v>41.6</v>
      </c>
      <c r="AB146" t="n">
        <v>41.2</v>
      </c>
      <c r="AC146" t="n">
        <v>41.2</v>
      </c>
      <c r="AD146" t="n">
        <v>38.1</v>
      </c>
      <c r="AE146" t="n">
        <v>32</v>
      </c>
      <c r="AF146" t="n">
        <v>33.1</v>
      </c>
      <c r="AG146" t="n">
        <v>32.4</v>
      </c>
      <c r="AH146" t="n">
        <v>33.2</v>
      </c>
      <c r="AI146" t="n">
        <v>36.5</v>
      </c>
      <c r="AJ146" t="n">
        <v>41.2</v>
      </c>
      <c r="AK146" t="n">
        <v>38.6</v>
      </c>
      <c r="AL146" t="n">
        <v>37.2</v>
      </c>
      <c r="AM146" t="n">
        <v>37</v>
      </c>
      <c r="AN146" t="n">
        <v>38.7</v>
      </c>
      <c r="AO146" t="n">
        <v>41.4</v>
      </c>
      <c r="AP146" t="n">
        <v>42.3</v>
      </c>
      <c r="AQ146" t="n">
        <v>37.9</v>
      </c>
      <c r="AR146" t="n">
        <v>38.4</v>
      </c>
      <c r="AS146" t="n">
        <v>47.2</v>
      </c>
      <c r="AT146" t="n">
        <v>48.2</v>
      </c>
      <c r="AU146" t="n">
        <v>47.4</v>
      </c>
      <c r="AV146" t="n">
        <v>53.5</v>
      </c>
      <c r="AW146" t="n">
        <v>58.2</v>
      </c>
      <c r="AX146" t="n">
        <v>69.3</v>
      </c>
      <c r="AY146" t="n">
        <v>78.8</v>
      </c>
      <c r="AZ146" t="n">
        <v>77.59999999999999</v>
      </c>
      <c r="BA146" t="n">
        <v>101.4</v>
      </c>
      <c r="BB146" t="n">
        <v>76.90000000000001</v>
      </c>
      <c r="BC146" t="n">
        <v>94.7</v>
      </c>
      <c r="BD146" t="n">
        <v>116.7</v>
      </c>
      <c r="BE146" t="n">
        <v>121.9</v>
      </c>
      <c r="BF146" t="n">
        <v>117.8</v>
      </c>
      <c r="BG146">
        <f>NA()</f>
        <v/>
      </c>
      <c r="BH146">
        <f>NA()</f>
        <v/>
      </c>
      <c r="BI146">
        <f>NA()</f>
        <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237</v>
      </c>
      <c r="B147" t="s">
        <v>808</v>
      </c>
      <c r="C147" t="s">
        <v>809</v>
      </c>
      <c r="D147" t="s">
        <v>519</v>
      </c>
      <c r="E147">
        <f>B147</f>
        <v/>
      </c>
      <c r="O147" t="n">
        <v>0</v>
      </c>
      <c r="P147" t="n">
        <v>0</v>
      </c>
      <c r="Q147" t="n">
        <v>0</v>
      </c>
      <c r="R147" t="n">
        <v>0</v>
      </c>
      <c r="S147" t="n">
        <v>0</v>
      </c>
      <c r="T147" t="n">
        <v>0</v>
      </c>
      <c r="U147" t="n">
        <v>0</v>
      </c>
      <c r="V147" t="n">
        <v>0</v>
      </c>
      <c r="W147" t="n">
        <v>0</v>
      </c>
      <c r="X147" t="n">
        <v>0</v>
      </c>
      <c r="Y147" t="n">
        <v>13.06</v>
      </c>
      <c r="Z147" t="n">
        <v>15.76</v>
      </c>
      <c r="AA147" t="n">
        <v>15.02</v>
      </c>
      <c r="AB147" t="n">
        <v>15.1</v>
      </c>
      <c r="AC147" t="n">
        <v>16.91</v>
      </c>
      <c r="AD147" t="n">
        <v>14.2</v>
      </c>
      <c r="AE147" t="n">
        <v>11.96</v>
      </c>
      <c r="AF147" t="n">
        <v>11.89</v>
      </c>
      <c r="AG147" t="n">
        <v>11.52</v>
      </c>
      <c r="AH147" t="n">
        <v>11.41</v>
      </c>
      <c r="AI147" t="n">
        <v>12.24</v>
      </c>
      <c r="AJ147" t="n">
        <v>14.16</v>
      </c>
      <c r="AK147" t="n">
        <v>13.33</v>
      </c>
      <c r="AL147" t="n">
        <v>13.05</v>
      </c>
      <c r="AM147" t="n">
        <v>12.68</v>
      </c>
      <c r="AN147" t="n">
        <v>13.3</v>
      </c>
      <c r="AO147" t="n">
        <v>14.66</v>
      </c>
      <c r="AP147" t="n">
        <v>15.88</v>
      </c>
      <c r="AQ147" t="n">
        <v>13.71</v>
      </c>
      <c r="AR147" t="n">
        <v>13.54</v>
      </c>
      <c r="AS147" t="n">
        <v>16.18</v>
      </c>
      <c r="AT147" t="n">
        <v>16.85</v>
      </c>
      <c r="AU147" t="n">
        <v>16.67</v>
      </c>
      <c r="AV147" t="n">
        <v>19.03</v>
      </c>
      <c r="AW147" t="n">
        <v>20.33</v>
      </c>
      <c r="AX147" t="n">
        <v>24.3</v>
      </c>
      <c r="AY147" t="n">
        <v>27.54</v>
      </c>
      <c r="AZ147" t="n">
        <v>26.83</v>
      </c>
      <c r="BA147" t="n">
        <v>36.73</v>
      </c>
      <c r="BB147" t="n">
        <v>28.82</v>
      </c>
      <c r="BC147" t="n">
        <v>35.29</v>
      </c>
      <c r="BD147" t="n">
        <v>43.43</v>
      </c>
      <c r="BE147" t="n">
        <v>44.19</v>
      </c>
      <c r="BF147" t="n">
        <v>41.19</v>
      </c>
      <c r="BG147">
        <f>NA()</f>
        <v/>
      </c>
      <c r="BH147">
        <f>NA()</f>
        <v/>
      </c>
      <c r="BI147">
        <f>NA()</f>
        <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237</v>
      </c>
      <c r="B148" t="s">
        <v>810</v>
      </c>
      <c r="C148" t="s">
        <v>811</v>
      </c>
      <c r="D148" t="s">
        <v>522</v>
      </c>
      <c r="E148">
        <f>B148</f>
        <v/>
      </c>
      <c r="O148" t="n">
        <v>0</v>
      </c>
      <c r="P148" t="n">
        <v>0</v>
      </c>
      <c r="Q148" t="n">
        <v>0</v>
      </c>
      <c r="R148" t="n">
        <v>0</v>
      </c>
      <c r="S148" t="n">
        <v>0</v>
      </c>
      <c r="T148" t="n">
        <v>0</v>
      </c>
      <c r="U148" t="n">
        <v>0</v>
      </c>
      <c r="V148" t="n">
        <v>0</v>
      </c>
      <c r="W148" t="n">
        <v>0</v>
      </c>
      <c r="X148" t="n">
        <v>0</v>
      </c>
      <c r="Y148" t="n">
        <v>39.4</v>
      </c>
      <c r="Z148" t="n">
        <v>43.8</v>
      </c>
      <c r="AA148" t="n">
        <v>41.6</v>
      </c>
      <c r="AB148" t="n">
        <v>41.2</v>
      </c>
      <c r="AC148" t="n">
        <v>41.2</v>
      </c>
      <c r="AD148" t="n">
        <v>38.1</v>
      </c>
      <c r="AE148" t="n">
        <v>32</v>
      </c>
      <c r="AF148" t="n">
        <v>33.1</v>
      </c>
      <c r="AG148" t="n">
        <v>32.4</v>
      </c>
      <c r="AH148" t="n">
        <v>33.2</v>
      </c>
      <c r="AI148" t="n">
        <v>36.5</v>
      </c>
      <c r="AJ148" t="n">
        <v>41.2</v>
      </c>
      <c r="AK148" t="n">
        <v>38.6</v>
      </c>
      <c r="AL148" t="n">
        <v>37.2</v>
      </c>
      <c r="AM148" t="n">
        <v>37</v>
      </c>
      <c r="AN148" t="n">
        <v>38.7</v>
      </c>
      <c r="AO148" t="n">
        <v>41.4</v>
      </c>
      <c r="AP148" t="n">
        <v>42.3</v>
      </c>
      <c r="AQ148" t="n">
        <v>37.9</v>
      </c>
      <c r="AR148" t="n">
        <v>38.4</v>
      </c>
      <c r="AS148" t="n">
        <v>47.2</v>
      </c>
      <c r="AT148" t="n">
        <v>48.2</v>
      </c>
      <c r="AU148" t="n">
        <v>47.4</v>
      </c>
      <c r="AV148" t="n">
        <v>53.5</v>
      </c>
      <c r="AW148" t="n">
        <v>58.2</v>
      </c>
      <c r="AX148" t="n">
        <v>69.3</v>
      </c>
      <c r="AY148" t="n">
        <v>78.8</v>
      </c>
      <c r="AZ148" t="n">
        <v>77.59999999999999</v>
      </c>
      <c r="BA148" t="n">
        <v>101.4</v>
      </c>
      <c r="BB148" t="n">
        <v>76.90000000000001</v>
      </c>
      <c r="BC148" t="n">
        <v>94.7</v>
      </c>
      <c r="BD148" t="n">
        <v>116.7</v>
      </c>
      <c r="BE148" t="n">
        <v>121.9</v>
      </c>
      <c r="BF148" t="n">
        <v>117.8</v>
      </c>
      <c r="BG148">
        <f>NA()</f>
        <v/>
      </c>
      <c r="BH148">
        <f>NA()</f>
        <v/>
      </c>
      <c r="BI148">
        <f>NA()</f>
        <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237</v>
      </c>
      <c r="B149" t="s">
        <v>812</v>
      </c>
      <c r="C149" t="s">
        <v>813</v>
      </c>
      <c r="D149" t="s">
        <v>519</v>
      </c>
      <c r="E149">
        <f>B149</f>
        <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f>NA()</f>
        <v/>
      </c>
      <c r="BH149">
        <f>NA()</f>
        <v/>
      </c>
      <c r="BI149">
        <f>NA()</f>
        <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237</v>
      </c>
      <c r="B150" t="s">
        <v>814</v>
      </c>
      <c r="C150" t="s">
        <v>815</v>
      </c>
      <c r="D150" t="s">
        <v>522</v>
      </c>
      <c r="E150">
        <f>B150</f>
        <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f>NA()</f>
        <v/>
      </c>
      <c r="BH150">
        <f>NA()</f>
        <v/>
      </c>
      <c r="BI150">
        <f>NA()</f>
        <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237</v>
      </c>
      <c r="B151" t="s">
        <v>816</v>
      </c>
      <c r="C151" t="s">
        <v>817</v>
      </c>
      <c r="D151" t="s">
        <v>519</v>
      </c>
      <c r="E151">
        <f>B151</f>
        <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f>NA()</f>
        <v/>
      </c>
      <c r="BH151">
        <f>NA()</f>
        <v/>
      </c>
      <c r="BI151">
        <f>NA()</f>
        <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237</v>
      </c>
      <c r="B152" t="s">
        <v>818</v>
      </c>
      <c r="C152" t="s">
        <v>819</v>
      </c>
      <c r="D152" t="s">
        <v>522</v>
      </c>
      <c r="E152">
        <f>B152</f>
        <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f>NA()</f>
        <v/>
      </c>
      <c r="BH152">
        <f>NA()</f>
        <v/>
      </c>
      <c r="BI152">
        <f>NA()</f>
        <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237</v>
      </c>
      <c r="B153" t="s">
        <v>820</v>
      </c>
      <c r="C153" t="s">
        <v>821</v>
      </c>
      <c r="D153" t="s">
        <v>519</v>
      </c>
      <c r="E153">
        <f>B153</f>
        <v/>
      </c>
      <c r="O153" t="n">
        <v>0.62</v>
      </c>
      <c r="P153" t="n">
        <v>0.99</v>
      </c>
      <c r="Q153" t="n">
        <v>1.02</v>
      </c>
      <c r="R153" t="n">
        <v>1.03</v>
      </c>
      <c r="S153" t="n">
        <v>1.99</v>
      </c>
      <c r="T153" t="n">
        <v>2.1</v>
      </c>
      <c r="U153" t="n">
        <v>1.94</v>
      </c>
      <c r="V153" t="n">
        <v>2.06</v>
      </c>
      <c r="W153" t="n">
        <v>2.2</v>
      </c>
      <c r="X153" t="n">
        <v>3.09</v>
      </c>
      <c r="Y153" t="n">
        <v>4.27</v>
      </c>
      <c r="Z153" t="n">
        <v>5.6</v>
      </c>
      <c r="AA153" t="n">
        <v>4.84</v>
      </c>
      <c r="AB153" t="n">
        <v>4.84</v>
      </c>
      <c r="AC153" t="n">
        <v>5.17</v>
      </c>
      <c r="AD153" t="n">
        <v>4.98</v>
      </c>
      <c r="AE153" t="n">
        <v>5.25</v>
      </c>
      <c r="AF153" t="n">
        <v>4.79</v>
      </c>
      <c r="AG153" t="n">
        <v>4.63</v>
      </c>
      <c r="AH153" t="n">
        <v>4.08</v>
      </c>
      <c r="AI153" t="n">
        <v>3.96</v>
      </c>
      <c r="AJ153" t="n">
        <v>4.31</v>
      </c>
      <c r="AK153" t="n">
        <v>3.92</v>
      </c>
      <c r="AL153" t="n">
        <v>3.94</v>
      </c>
      <c r="AM153" t="n">
        <v>4.32</v>
      </c>
      <c r="AN153" t="n">
        <v>4.3</v>
      </c>
      <c r="AO153" t="n">
        <v>4.59</v>
      </c>
      <c r="AP153" t="n">
        <v>4.71</v>
      </c>
      <c r="AQ153" t="n">
        <v>4.98</v>
      </c>
      <c r="AR153" t="n">
        <v>4.89</v>
      </c>
      <c r="AS153" t="n">
        <v>4.24</v>
      </c>
      <c r="AT153" t="n">
        <v>4.72</v>
      </c>
      <c r="AU153" t="n">
        <v>6.97</v>
      </c>
      <c r="AV153" t="n">
        <v>7.3</v>
      </c>
      <c r="AW153" t="n">
        <v>7.67</v>
      </c>
      <c r="AX153" t="n">
        <v>7.22</v>
      </c>
      <c r="AY153" t="n">
        <v>33.35</v>
      </c>
      <c r="AZ153" t="n">
        <v>37.28</v>
      </c>
      <c r="BA153" t="n">
        <v>44.59</v>
      </c>
      <c r="BB153" t="n">
        <v>11.97</v>
      </c>
      <c r="BC153" t="n">
        <v>13.23</v>
      </c>
      <c r="BD153" t="n">
        <v>14.22</v>
      </c>
      <c r="BE153" t="n">
        <v>14.8</v>
      </c>
      <c r="BF153" t="n">
        <v>15.17</v>
      </c>
      <c r="BG153">
        <f>NA()</f>
        <v/>
      </c>
      <c r="BH153">
        <f>NA()</f>
        <v/>
      </c>
      <c r="BI153">
        <f>NA()</f>
        <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237</v>
      </c>
      <c r="B154" t="s">
        <v>822</v>
      </c>
      <c r="C154" t="s">
        <v>823</v>
      </c>
      <c r="D154" t="s">
        <v>522</v>
      </c>
      <c r="E154">
        <f>B154</f>
        <v/>
      </c>
      <c r="O154" t="n">
        <v>1.9</v>
      </c>
      <c r="P154" t="n">
        <v>2.5</v>
      </c>
      <c r="Q154" t="n">
        <v>2.7</v>
      </c>
      <c r="R154" t="n">
        <v>2.7</v>
      </c>
      <c r="S154" t="n">
        <v>4.5</v>
      </c>
      <c r="T154" t="n">
        <v>6.6</v>
      </c>
      <c r="U154" t="n">
        <v>6.4</v>
      </c>
      <c r="V154" t="n">
        <v>5.9</v>
      </c>
      <c r="W154" t="n">
        <v>5.7</v>
      </c>
      <c r="X154" t="n">
        <v>7</v>
      </c>
      <c r="Y154" t="n">
        <v>9.9</v>
      </c>
      <c r="Z154" t="n">
        <v>8.300000000000001</v>
      </c>
      <c r="AA154" t="n">
        <v>6.7</v>
      </c>
      <c r="AB154" t="n">
        <v>9.699999999999999</v>
      </c>
      <c r="AC154" t="n">
        <v>8.800000000000001</v>
      </c>
      <c r="AD154" t="n">
        <v>12</v>
      </c>
      <c r="AE154" t="n">
        <v>10</v>
      </c>
      <c r="AF154" t="n">
        <v>13.2</v>
      </c>
      <c r="AG154" t="n">
        <v>11.3</v>
      </c>
      <c r="AH154" t="n">
        <v>8.5</v>
      </c>
      <c r="AI154" t="n">
        <v>10.5</v>
      </c>
      <c r="AJ154" t="n">
        <v>11.7</v>
      </c>
      <c r="AK154" t="n">
        <v>11.9</v>
      </c>
      <c r="AL154" t="n">
        <v>12.3</v>
      </c>
      <c r="AM154" t="n">
        <v>12.4</v>
      </c>
      <c r="AN154" t="n">
        <v>13.2</v>
      </c>
      <c r="AO154" t="n">
        <v>13.1</v>
      </c>
      <c r="AP154" t="n">
        <v>13.2</v>
      </c>
      <c r="AQ154" t="n">
        <v>11.6</v>
      </c>
      <c r="AR154" t="n">
        <v>12.3</v>
      </c>
      <c r="AS154" t="n">
        <v>17.7</v>
      </c>
      <c r="AT154" t="n">
        <v>11.3</v>
      </c>
      <c r="AU154" t="n">
        <v>5.7</v>
      </c>
      <c r="AV154" t="n">
        <v>6.1</v>
      </c>
      <c r="AW154" t="n">
        <v>7</v>
      </c>
      <c r="AX154" t="n">
        <v>10.3</v>
      </c>
      <c r="AY154" t="n">
        <v>5.9</v>
      </c>
      <c r="AZ154" t="n">
        <v>6.3</v>
      </c>
      <c r="BA154" t="n">
        <v>6.8</v>
      </c>
      <c r="BB154" t="n">
        <v>11.9</v>
      </c>
      <c r="BC154" t="n">
        <v>13.5</v>
      </c>
      <c r="BD154" t="n">
        <v>14.1</v>
      </c>
      <c r="BE154" t="n">
        <v>14.1</v>
      </c>
      <c r="BF154" t="n">
        <v>13.4</v>
      </c>
      <c r="BG154">
        <f>NA()</f>
        <v/>
      </c>
      <c r="BH154">
        <f>NA()</f>
        <v/>
      </c>
      <c r="BI154">
        <f>NA()</f>
        <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237</v>
      </c>
      <c r="B155" t="s">
        <v>824</v>
      </c>
      <c r="C155" t="s">
        <v>825</v>
      </c>
      <c r="D155" t="s">
        <v>519</v>
      </c>
      <c r="E155">
        <f>B155</f>
        <v/>
      </c>
      <c r="O155" t="n">
        <v>1.26</v>
      </c>
      <c r="P155" t="n">
        <v>1.62</v>
      </c>
      <c r="Q155" t="n">
        <v>1.68</v>
      </c>
      <c r="R155" t="n">
        <v>1.7</v>
      </c>
      <c r="S155" t="n">
        <v>2.8</v>
      </c>
      <c r="T155" t="n">
        <v>2.85</v>
      </c>
      <c r="U155" t="n">
        <v>2.72</v>
      </c>
      <c r="V155" t="n">
        <v>2.97</v>
      </c>
      <c r="W155" t="n">
        <v>3.26</v>
      </c>
      <c r="X155" t="n">
        <v>4.67</v>
      </c>
      <c r="Y155" t="n">
        <v>6.75</v>
      </c>
      <c r="Z155" t="n">
        <v>9.19</v>
      </c>
      <c r="AA155" t="n">
        <v>8.52</v>
      </c>
      <c r="AB155" t="n">
        <v>7.84</v>
      </c>
      <c r="AC155" t="n">
        <v>8.449999999999999</v>
      </c>
      <c r="AD155" t="n">
        <v>7.58</v>
      </c>
      <c r="AE155" t="n">
        <v>7.81</v>
      </c>
      <c r="AF155" t="n">
        <v>6.81</v>
      </c>
      <c r="AG155" t="n">
        <v>6.92</v>
      </c>
      <c r="AH155" t="n">
        <v>7.28</v>
      </c>
      <c r="AI155" t="n">
        <v>7.31</v>
      </c>
      <c r="AJ155" t="n">
        <v>7.32</v>
      </c>
      <c r="AK155" t="n">
        <v>6.81</v>
      </c>
      <c r="AL155" t="n">
        <v>6.63</v>
      </c>
      <c r="AM155" t="n">
        <v>6.98</v>
      </c>
      <c r="AN155" t="n">
        <v>6.93</v>
      </c>
      <c r="AO155" t="n">
        <v>7.31</v>
      </c>
      <c r="AP155" t="n">
        <v>7.44</v>
      </c>
      <c r="AQ155" t="n">
        <v>7.82</v>
      </c>
      <c r="AR155" t="n">
        <v>7.87</v>
      </c>
      <c r="AS155" t="n">
        <v>6.37</v>
      </c>
      <c r="AT155" t="n">
        <v>8.01</v>
      </c>
      <c r="AU155" t="n">
        <v>13.5</v>
      </c>
      <c r="AV155" t="n">
        <v>14.12</v>
      </c>
      <c r="AW155" t="n">
        <v>14.62</v>
      </c>
      <c r="AX155" t="n">
        <v>13.9</v>
      </c>
      <c r="AY155" t="n">
        <v>35.65</v>
      </c>
      <c r="AZ155" t="n">
        <v>38.76</v>
      </c>
      <c r="BA155" t="n">
        <v>46.81</v>
      </c>
      <c r="BB155" t="n">
        <v>22.76</v>
      </c>
      <c r="BC155" t="n">
        <v>25.36</v>
      </c>
      <c r="BD155" t="n">
        <v>29.04</v>
      </c>
      <c r="BE155" t="n">
        <v>29.74</v>
      </c>
      <c r="BF155" t="n">
        <v>30.58</v>
      </c>
      <c r="BG155">
        <f>NA()</f>
        <v/>
      </c>
      <c r="BH155">
        <f>NA()</f>
        <v/>
      </c>
      <c r="BI155">
        <f>NA()</f>
        <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237</v>
      </c>
      <c r="B156" t="s">
        <v>826</v>
      </c>
      <c r="C156" t="s">
        <v>827</v>
      </c>
      <c r="D156" t="s">
        <v>522</v>
      </c>
      <c r="E156">
        <f>B156</f>
        <v/>
      </c>
      <c r="O156" t="n">
        <v>5.9</v>
      </c>
      <c r="P156" t="n">
        <v>6.2</v>
      </c>
      <c r="Q156" t="n">
        <v>6.6</v>
      </c>
      <c r="R156" t="n">
        <v>6.5</v>
      </c>
      <c r="S156" t="n">
        <v>9.699999999999999</v>
      </c>
      <c r="T156" t="n">
        <v>12.6</v>
      </c>
      <c r="U156" t="n">
        <v>13.6</v>
      </c>
      <c r="V156" t="n">
        <v>14.1</v>
      </c>
      <c r="W156" t="n">
        <v>14.3</v>
      </c>
      <c r="X156" t="n">
        <v>16.8</v>
      </c>
      <c r="Y156" t="n">
        <v>25.4</v>
      </c>
      <c r="Z156" t="n">
        <v>26.1</v>
      </c>
      <c r="AA156" t="n">
        <v>21.1</v>
      </c>
      <c r="AB156" t="n">
        <v>25.2</v>
      </c>
      <c r="AC156" t="n">
        <v>24.4</v>
      </c>
      <c r="AD156" t="n">
        <v>27.3</v>
      </c>
      <c r="AE156" t="n">
        <v>29.2</v>
      </c>
      <c r="AF156" t="n">
        <v>30.5</v>
      </c>
      <c r="AG156" t="n">
        <v>29.8</v>
      </c>
      <c r="AH156" t="n">
        <v>29</v>
      </c>
      <c r="AI156" t="n">
        <v>32.9</v>
      </c>
      <c r="AJ156" t="n">
        <v>32.5</v>
      </c>
      <c r="AK156" t="n">
        <v>31.8</v>
      </c>
      <c r="AL156" t="n">
        <v>30.2</v>
      </c>
      <c r="AM156" t="n">
        <v>30.6</v>
      </c>
      <c r="AN156" t="n">
        <v>32</v>
      </c>
      <c r="AO156" t="n">
        <v>30</v>
      </c>
      <c r="AP156" t="n">
        <v>28.8</v>
      </c>
      <c r="AQ156" t="n">
        <v>26.1</v>
      </c>
      <c r="AR156" t="n">
        <v>25.9</v>
      </c>
      <c r="AS156" t="n">
        <v>31.1</v>
      </c>
      <c r="AT156" t="n">
        <v>24.5</v>
      </c>
      <c r="AU156" t="n">
        <v>18.1</v>
      </c>
      <c r="AV156" t="n">
        <v>18.5</v>
      </c>
      <c r="AW156" t="n">
        <v>22</v>
      </c>
      <c r="AX156" t="n">
        <v>28.4</v>
      </c>
      <c r="AY156" t="n">
        <v>27.5</v>
      </c>
      <c r="AZ156" t="n">
        <v>30</v>
      </c>
      <c r="BA156" t="n">
        <v>31.1</v>
      </c>
      <c r="BB156" t="n">
        <v>33.6</v>
      </c>
      <c r="BC156" t="n">
        <v>40</v>
      </c>
      <c r="BD156" t="n">
        <v>44.1</v>
      </c>
      <c r="BE156" t="n">
        <v>42.5</v>
      </c>
      <c r="BF156" t="n">
        <v>41.6</v>
      </c>
      <c r="BG156">
        <f>NA()</f>
        <v/>
      </c>
      <c r="BH156">
        <f>NA()</f>
        <v/>
      </c>
      <c r="BI156">
        <f>NA()</f>
        <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237</v>
      </c>
      <c r="B157" t="s">
        <v>828</v>
      </c>
      <c r="C157" t="s">
        <v>829</v>
      </c>
      <c r="D157" t="s">
        <v>519</v>
      </c>
      <c r="E157">
        <f>B157</f>
        <v/>
      </c>
      <c r="O157" t="n">
        <v>1.26</v>
      </c>
      <c r="P157" t="n">
        <v>1.62</v>
      </c>
      <c r="Q157" t="n">
        <v>1.68</v>
      </c>
      <c r="R157" t="n">
        <v>1.7</v>
      </c>
      <c r="S157" t="n">
        <v>2.8</v>
      </c>
      <c r="T157" t="n">
        <v>2.85</v>
      </c>
      <c r="U157" t="n">
        <v>2.72</v>
      </c>
      <c r="V157" t="n">
        <v>2.97</v>
      </c>
      <c r="W157" t="n">
        <v>3.26</v>
      </c>
      <c r="X157" t="n">
        <v>4.67</v>
      </c>
      <c r="Y157" t="n">
        <v>6.75</v>
      </c>
      <c r="Z157" t="n">
        <v>9.19</v>
      </c>
      <c r="AA157" t="n">
        <v>8.52</v>
      </c>
      <c r="AB157" t="n">
        <v>7.84</v>
      </c>
      <c r="AC157" t="n">
        <v>8.449999999999999</v>
      </c>
      <c r="AD157" t="n">
        <v>7.58</v>
      </c>
      <c r="AE157" t="n">
        <v>7.81</v>
      </c>
      <c r="AF157" t="n">
        <v>6.81</v>
      </c>
      <c r="AG157" t="n">
        <v>6.92</v>
      </c>
      <c r="AH157" t="n">
        <v>7.28</v>
      </c>
      <c r="AI157" t="n">
        <v>7.31</v>
      </c>
      <c r="AJ157" t="n">
        <v>7.32</v>
      </c>
      <c r="AK157" t="n">
        <v>6.81</v>
      </c>
      <c r="AL157" t="n">
        <v>6.63</v>
      </c>
      <c r="AM157" t="n">
        <v>6.98</v>
      </c>
      <c r="AN157" t="n">
        <v>6.93</v>
      </c>
      <c r="AO157" t="n">
        <v>7.31</v>
      </c>
      <c r="AP157" t="n">
        <v>7.44</v>
      </c>
      <c r="AQ157" t="n">
        <v>7.82</v>
      </c>
      <c r="AR157" t="n">
        <v>7.87</v>
      </c>
      <c r="AS157" t="n">
        <v>6.37</v>
      </c>
      <c r="AT157" t="n">
        <v>8.01</v>
      </c>
      <c r="AU157" t="n">
        <v>13.5</v>
      </c>
      <c r="AV157" t="n">
        <v>14.12</v>
      </c>
      <c r="AW157" t="n">
        <v>14.62</v>
      </c>
      <c r="AX157" t="n">
        <v>13.9</v>
      </c>
      <c r="AY157" t="n">
        <v>35.65</v>
      </c>
      <c r="AZ157" t="n">
        <v>38.76</v>
      </c>
      <c r="BA157" t="n">
        <v>46.81</v>
      </c>
      <c r="BB157" t="n">
        <v>22.76</v>
      </c>
      <c r="BC157" t="n">
        <v>25.36</v>
      </c>
      <c r="BD157" t="n">
        <v>29.04</v>
      </c>
      <c r="BE157" t="n">
        <v>29.74</v>
      </c>
      <c r="BF157" t="n">
        <v>30.58</v>
      </c>
      <c r="BG157">
        <f>NA()</f>
        <v/>
      </c>
      <c r="BH157">
        <f>NA()</f>
        <v/>
      </c>
      <c r="BI157">
        <f>NA()</f>
        <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237</v>
      </c>
      <c r="B158" t="s">
        <v>830</v>
      </c>
      <c r="C158" t="s">
        <v>831</v>
      </c>
      <c r="D158" t="s">
        <v>522</v>
      </c>
      <c r="E158">
        <f>B158</f>
        <v/>
      </c>
      <c r="O158" t="n">
        <v>5.9</v>
      </c>
      <c r="P158" t="n">
        <v>6.2</v>
      </c>
      <c r="Q158" t="n">
        <v>6.6</v>
      </c>
      <c r="R158" t="n">
        <v>6.5</v>
      </c>
      <c r="S158" t="n">
        <v>9.699999999999999</v>
      </c>
      <c r="T158" t="n">
        <v>12.6</v>
      </c>
      <c r="U158" t="n">
        <v>13.6</v>
      </c>
      <c r="V158" t="n">
        <v>14.1</v>
      </c>
      <c r="W158" t="n">
        <v>14.3</v>
      </c>
      <c r="X158" t="n">
        <v>16.8</v>
      </c>
      <c r="Y158" t="n">
        <v>25.4</v>
      </c>
      <c r="Z158" t="n">
        <v>26.1</v>
      </c>
      <c r="AA158" t="n">
        <v>21.1</v>
      </c>
      <c r="AB158" t="n">
        <v>25.2</v>
      </c>
      <c r="AC158" t="n">
        <v>24.4</v>
      </c>
      <c r="AD158" t="n">
        <v>27.3</v>
      </c>
      <c r="AE158" t="n">
        <v>29.2</v>
      </c>
      <c r="AF158" t="n">
        <v>30.5</v>
      </c>
      <c r="AG158" t="n">
        <v>29.8</v>
      </c>
      <c r="AH158" t="n">
        <v>29</v>
      </c>
      <c r="AI158" t="n">
        <v>32.9</v>
      </c>
      <c r="AJ158" t="n">
        <v>32.5</v>
      </c>
      <c r="AK158" t="n">
        <v>31.8</v>
      </c>
      <c r="AL158" t="n">
        <v>30.2</v>
      </c>
      <c r="AM158" t="n">
        <v>30.6</v>
      </c>
      <c r="AN158" t="n">
        <v>32</v>
      </c>
      <c r="AO158" t="n">
        <v>30</v>
      </c>
      <c r="AP158" t="n">
        <v>28.8</v>
      </c>
      <c r="AQ158" t="n">
        <v>26.1</v>
      </c>
      <c r="AR158" t="n">
        <v>25.9</v>
      </c>
      <c r="AS158" t="n">
        <v>31.1</v>
      </c>
      <c r="AT158" t="n">
        <v>24.5</v>
      </c>
      <c r="AU158" t="n">
        <v>18.1</v>
      </c>
      <c r="AV158" t="n">
        <v>18.5</v>
      </c>
      <c r="AW158" t="n">
        <v>22</v>
      </c>
      <c r="AX158" t="n">
        <v>28.4</v>
      </c>
      <c r="AY158" t="n">
        <v>27.5</v>
      </c>
      <c r="AZ158" t="n">
        <v>30</v>
      </c>
      <c r="BA158" t="n">
        <v>31.1</v>
      </c>
      <c r="BB158" t="n">
        <v>33.6</v>
      </c>
      <c r="BC158" t="n">
        <v>40</v>
      </c>
      <c r="BD158" t="n">
        <v>44.1</v>
      </c>
      <c r="BE158" t="n">
        <v>42.5</v>
      </c>
      <c r="BF158" t="n">
        <v>41.6</v>
      </c>
      <c r="BG158">
        <f>NA()</f>
        <v/>
      </c>
      <c r="BH158">
        <f>NA()</f>
        <v/>
      </c>
      <c r="BI158">
        <f>NA()</f>
        <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237</v>
      </c>
      <c r="B159" t="s">
        <v>832</v>
      </c>
      <c r="C159" t="s">
        <v>833</v>
      </c>
      <c r="D159" t="s">
        <v>519</v>
      </c>
      <c r="E159">
        <f>B159</f>
        <v/>
      </c>
      <c r="O159" t="n">
        <v>1.34</v>
      </c>
      <c r="P159" t="n">
        <v>1.35</v>
      </c>
      <c r="Q159" t="n">
        <v>1.39</v>
      </c>
      <c r="R159" t="n">
        <v>1.58</v>
      </c>
      <c r="S159" t="n">
        <v>2.43</v>
      </c>
      <c r="T159" t="n">
        <v>2.96</v>
      </c>
      <c r="U159" t="n">
        <v>3.24</v>
      </c>
      <c r="V159" t="n">
        <v>3.49</v>
      </c>
      <c r="W159" t="n">
        <v>3.77</v>
      </c>
      <c r="X159" t="n">
        <v>4.88</v>
      </c>
      <c r="Y159" t="n">
        <v>7.4</v>
      </c>
      <c r="Z159" t="n">
        <v>9.16</v>
      </c>
      <c r="AA159" t="n">
        <v>9.289999999999999</v>
      </c>
      <c r="AB159" t="n">
        <v>8.470000000000001</v>
      </c>
      <c r="AC159" t="n">
        <v>8.18</v>
      </c>
      <c r="AD159" t="n">
        <v>7.81</v>
      </c>
      <c r="AE159" t="n">
        <v>6.42</v>
      </c>
      <c r="AF159" t="n">
        <v>6.36</v>
      </c>
      <c r="AG159" t="n">
        <v>6.21</v>
      </c>
      <c r="AH159" t="n">
        <v>6.72</v>
      </c>
      <c r="AI159" t="n">
        <v>7.93</v>
      </c>
      <c r="AJ159" t="n">
        <v>7.39</v>
      </c>
      <c r="AK159" t="n">
        <v>7.06</v>
      </c>
      <c r="AL159" t="n">
        <v>7.49</v>
      </c>
      <c r="AM159" t="n">
        <v>7.33</v>
      </c>
      <c r="AN159" t="n">
        <v>7.45</v>
      </c>
      <c r="AO159" t="n">
        <v>8.5</v>
      </c>
      <c r="AP159" t="n">
        <v>8.380000000000001</v>
      </c>
      <c r="AQ159" t="n">
        <v>7.59</v>
      </c>
      <c r="AR159" t="n">
        <v>7.65</v>
      </c>
      <c r="AS159" t="n">
        <v>9.630000000000001</v>
      </c>
      <c r="AT159" t="n">
        <v>9.710000000000001</v>
      </c>
      <c r="AU159" t="n">
        <v>8.869999999999999</v>
      </c>
      <c r="AV159" t="n">
        <v>10.49</v>
      </c>
      <c r="AW159" t="n">
        <v>12.72</v>
      </c>
      <c r="AX159" t="n">
        <v>16.01</v>
      </c>
      <c r="AY159" t="n">
        <v>18.31</v>
      </c>
      <c r="AZ159" t="n">
        <v>19.01</v>
      </c>
      <c r="BA159" t="n">
        <v>25.5</v>
      </c>
      <c r="BB159" t="n">
        <v>17.51</v>
      </c>
      <c r="BC159" t="n">
        <v>21.75</v>
      </c>
      <c r="BD159" t="n">
        <v>28.29</v>
      </c>
      <c r="BE159" t="n">
        <v>29.32</v>
      </c>
      <c r="BF159" t="n">
        <v>28.42</v>
      </c>
      <c r="BG159">
        <f>NA()</f>
        <v/>
      </c>
      <c r="BH159">
        <f>NA()</f>
        <v/>
      </c>
      <c r="BI159">
        <f>NA()</f>
        <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237</v>
      </c>
      <c r="B160" t="s">
        <v>834</v>
      </c>
      <c r="C160" t="s">
        <v>835</v>
      </c>
      <c r="D160" t="s">
        <v>522</v>
      </c>
      <c r="E160">
        <f>B160</f>
        <v/>
      </c>
      <c r="O160" t="n">
        <v>167.9</v>
      </c>
      <c r="P160" t="n">
        <v>187.5</v>
      </c>
      <c r="Q160" t="n">
        <v>190</v>
      </c>
      <c r="R160" t="n">
        <v>222.4</v>
      </c>
      <c r="S160" t="n">
        <v>313.1</v>
      </c>
      <c r="T160" t="n">
        <v>386.6</v>
      </c>
      <c r="U160" t="n">
        <v>426.8</v>
      </c>
      <c r="V160" t="n">
        <v>493.5</v>
      </c>
      <c r="W160" t="n">
        <v>544.9</v>
      </c>
      <c r="X160" t="n">
        <v>763.5</v>
      </c>
      <c r="Y160" t="n">
        <v>1086.3</v>
      </c>
      <c r="Z160" t="n">
        <v>1136.1</v>
      </c>
      <c r="AA160" t="n">
        <v>949.8</v>
      </c>
      <c r="AB160" t="n">
        <v>998.6</v>
      </c>
      <c r="AC160" t="n">
        <v>1058.3</v>
      </c>
      <c r="AD160" t="n">
        <v>1116</v>
      </c>
      <c r="AE160" t="n">
        <v>815.3</v>
      </c>
      <c r="AF160" t="n">
        <v>789.6</v>
      </c>
      <c r="AG160" t="n">
        <v>875.8</v>
      </c>
      <c r="AH160" t="n">
        <v>1038.3</v>
      </c>
      <c r="AI160" t="n">
        <v>1225.8</v>
      </c>
      <c r="AJ160" t="n">
        <v>1118</v>
      </c>
      <c r="AK160" t="n">
        <v>1017.8</v>
      </c>
      <c r="AL160" t="n">
        <v>977</v>
      </c>
      <c r="AM160" t="n">
        <v>1027</v>
      </c>
      <c r="AN160" t="n">
        <v>1029.2</v>
      </c>
      <c r="AO160" t="n">
        <v>1033.1</v>
      </c>
      <c r="AP160" t="n">
        <v>982.6</v>
      </c>
      <c r="AQ160" t="n">
        <v>869.4</v>
      </c>
      <c r="AR160" t="n">
        <v>941.6</v>
      </c>
      <c r="AS160" t="n">
        <v>1205.3</v>
      </c>
      <c r="AT160" t="n">
        <v>1282.2</v>
      </c>
      <c r="AU160" t="n">
        <v>1243.2</v>
      </c>
      <c r="AV160" t="n">
        <v>1709.5</v>
      </c>
      <c r="AW160" t="n">
        <v>2189.9</v>
      </c>
      <c r="AX160" t="n">
        <v>2871.1</v>
      </c>
      <c r="AY160" t="n">
        <v>3325.1</v>
      </c>
      <c r="AZ160" t="n">
        <v>3713.7</v>
      </c>
      <c r="BA160" t="n">
        <v>3508.9</v>
      </c>
      <c r="BB160" t="n">
        <v>2352.3</v>
      </c>
      <c r="BC160" t="n">
        <v>2998.5</v>
      </c>
      <c r="BD160" t="n">
        <v>4130.4</v>
      </c>
      <c r="BE160" t="n">
        <v>4165.1</v>
      </c>
      <c r="BF160" t="n">
        <v>4012.4</v>
      </c>
      <c r="BG160">
        <f>NA()</f>
        <v/>
      </c>
      <c r="BH160">
        <f>NA()</f>
        <v/>
      </c>
      <c r="BI160">
        <f>NA()</f>
        <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237</v>
      </c>
      <c r="B161" t="s">
        <v>836</v>
      </c>
      <c r="C161" t="s">
        <v>837</v>
      </c>
      <c r="D161" t="s">
        <v>519</v>
      </c>
      <c r="E161">
        <f>B161</f>
        <v/>
      </c>
      <c r="O161" t="n">
        <v>1.38</v>
      </c>
      <c r="P161" t="n">
        <v>1.29</v>
      </c>
      <c r="Q161" t="n">
        <v>1.33</v>
      </c>
      <c r="R161" t="n">
        <v>1.54</v>
      </c>
      <c r="S161" t="n">
        <v>2.33</v>
      </c>
      <c r="T161" t="n">
        <v>2.9</v>
      </c>
      <c r="U161" t="n">
        <v>2.79</v>
      </c>
      <c r="V161" t="n">
        <v>3.09</v>
      </c>
      <c r="W161" t="n">
        <v>3.17</v>
      </c>
      <c r="X161" t="n">
        <v>4.55</v>
      </c>
      <c r="Y161" t="n">
        <v>5.89</v>
      </c>
      <c r="Z161" t="n">
        <v>6.02</v>
      </c>
      <c r="AA161" t="n">
        <v>6.29</v>
      </c>
      <c r="AB161" t="n">
        <v>5.96</v>
      </c>
      <c r="AC161" t="n">
        <v>6.61</v>
      </c>
      <c r="AD161" t="n">
        <v>7.4</v>
      </c>
      <c r="AE161" t="n">
        <v>4.82</v>
      </c>
      <c r="AF161" t="n">
        <v>4.86</v>
      </c>
      <c r="AG161" t="n">
        <v>3.22</v>
      </c>
      <c r="AH161" t="n">
        <v>3.78</v>
      </c>
      <c r="AI161" t="n">
        <v>4.87</v>
      </c>
      <c r="AJ161" t="n">
        <v>5.78</v>
      </c>
      <c r="AK161" t="n">
        <v>4.23</v>
      </c>
      <c r="AL161" t="n">
        <v>5.42</v>
      </c>
      <c r="AM161" t="n">
        <v>3.98</v>
      </c>
      <c r="AN161" t="n">
        <v>5.3</v>
      </c>
      <c r="AO161" t="n">
        <v>6.96</v>
      </c>
      <c r="AP161" t="n">
        <v>6.58</v>
      </c>
      <c r="AQ161" t="n">
        <v>3.62</v>
      </c>
      <c r="AR161" t="n">
        <v>7.22</v>
      </c>
      <c r="AS161" t="n">
        <v>10.25</v>
      </c>
      <c r="AT161" t="n">
        <v>11.25</v>
      </c>
      <c r="AU161" t="n">
        <v>8.59</v>
      </c>
      <c r="AV161" t="n">
        <v>9.57</v>
      </c>
      <c r="AW161" t="n">
        <v>11.77</v>
      </c>
      <c r="AX161" t="n">
        <v>15.33</v>
      </c>
      <c r="AY161" t="n">
        <v>17.67</v>
      </c>
      <c r="AZ161" t="n">
        <v>19.12</v>
      </c>
      <c r="BA161" t="n">
        <v>24.51</v>
      </c>
      <c r="BB161" t="n">
        <v>17.12</v>
      </c>
      <c r="BC161" t="n">
        <v>19.72</v>
      </c>
      <c r="BD161" t="n">
        <v>24.31</v>
      </c>
      <c r="BE161" t="n">
        <v>22.96</v>
      </c>
      <c r="BF161" t="n">
        <v>22.68</v>
      </c>
      <c r="BG161">
        <f>NA()</f>
        <v/>
      </c>
      <c r="BH161">
        <f>NA()</f>
        <v/>
      </c>
      <c r="BI161">
        <f>NA()</f>
        <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237</v>
      </c>
      <c r="B162" t="s">
        <v>838</v>
      </c>
      <c r="C162" t="s">
        <v>839</v>
      </c>
      <c r="D162" t="s">
        <v>522</v>
      </c>
      <c r="E162">
        <f>B162</f>
        <v/>
      </c>
      <c r="O162" t="n">
        <v>5.1</v>
      </c>
      <c r="P162" t="n">
        <v>4.1</v>
      </c>
      <c r="Q162" t="n">
        <v>3.9</v>
      </c>
      <c r="R162" t="n">
        <v>4.6</v>
      </c>
      <c r="S162" t="n">
        <v>6</v>
      </c>
      <c r="T162" t="n">
        <v>6.5</v>
      </c>
      <c r="U162" t="n">
        <v>8.699999999999999</v>
      </c>
      <c r="V162" t="n">
        <v>11.1</v>
      </c>
      <c r="W162" t="n">
        <v>10.9</v>
      </c>
      <c r="X162" t="n">
        <v>19.5</v>
      </c>
      <c r="Y162" t="n">
        <v>23.4</v>
      </c>
      <c r="Z162" t="n">
        <v>17</v>
      </c>
      <c r="AA162" t="n">
        <v>14.9</v>
      </c>
      <c r="AB162" t="n">
        <v>12.9</v>
      </c>
      <c r="AC162" t="n">
        <v>8.699999999999999</v>
      </c>
      <c r="AD162" t="n">
        <v>10.6</v>
      </c>
      <c r="AE162" t="n">
        <v>9.699999999999999</v>
      </c>
      <c r="AF162" t="n">
        <v>16</v>
      </c>
      <c r="AG162" t="n">
        <v>48.3</v>
      </c>
      <c r="AH162" t="n">
        <v>48.2</v>
      </c>
      <c r="AI162" t="n">
        <v>41.4</v>
      </c>
      <c r="AJ162" t="n">
        <v>24.8</v>
      </c>
      <c r="AK162" t="n">
        <v>46.2</v>
      </c>
      <c r="AL162" t="n">
        <v>15.9</v>
      </c>
      <c r="AM162" t="n">
        <v>21.1</v>
      </c>
      <c r="AN162" t="n">
        <v>14.3</v>
      </c>
      <c r="AO162" t="n">
        <v>12.1</v>
      </c>
      <c r="AP162" t="n">
        <v>19.5</v>
      </c>
      <c r="AQ162" t="n">
        <v>49.2</v>
      </c>
      <c r="AR162" t="n">
        <v>18.1</v>
      </c>
      <c r="AS162" t="n">
        <v>26.8</v>
      </c>
      <c r="AT162" t="n">
        <v>24</v>
      </c>
      <c r="AU162" t="n">
        <v>26.8</v>
      </c>
      <c r="AV162" t="n">
        <v>25.2</v>
      </c>
      <c r="AW162" t="n">
        <v>38.3</v>
      </c>
      <c r="AX162" t="n">
        <v>50.3</v>
      </c>
      <c r="AY162" t="n">
        <v>59</v>
      </c>
      <c r="AZ162" t="n">
        <v>49</v>
      </c>
      <c r="BA162" t="n">
        <v>71</v>
      </c>
      <c r="BB162" t="n">
        <v>63.7</v>
      </c>
      <c r="BC162" t="n">
        <v>71.90000000000001</v>
      </c>
      <c r="BD162" t="n">
        <v>104.4</v>
      </c>
      <c r="BE162" t="n">
        <v>86.3</v>
      </c>
      <c r="BF162" t="n">
        <v>87.90000000000001</v>
      </c>
      <c r="BG162">
        <f>NA()</f>
        <v/>
      </c>
      <c r="BH162">
        <f>NA()</f>
        <v/>
      </c>
      <c r="BI162">
        <f>NA()</f>
        <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237</v>
      </c>
      <c r="B163" t="s">
        <v>840</v>
      </c>
      <c r="C163" t="s">
        <v>841</v>
      </c>
      <c r="D163" t="s">
        <v>519</v>
      </c>
      <c r="E163">
        <f>B163</f>
        <v/>
      </c>
      <c r="O163" t="n">
        <v>0.4</v>
      </c>
      <c r="P163" t="n">
        <v>0.48</v>
      </c>
      <c r="Q163" t="n">
        <v>0.55</v>
      </c>
      <c r="R163" t="n">
        <v>0.67</v>
      </c>
      <c r="S163" t="n">
        <v>0.89</v>
      </c>
      <c r="T163" t="n">
        <v>1.58</v>
      </c>
      <c r="U163" t="n">
        <v>1.56</v>
      </c>
      <c r="V163" t="n">
        <v>1.87</v>
      </c>
      <c r="W163" t="n">
        <v>2.16</v>
      </c>
      <c r="X163" t="n">
        <v>2.69</v>
      </c>
      <c r="Y163" t="n">
        <v>3.97</v>
      </c>
      <c r="Z163" t="n">
        <v>6.66</v>
      </c>
      <c r="AA163" t="n">
        <v>6.35</v>
      </c>
      <c r="AB163" t="n">
        <v>5.61</v>
      </c>
      <c r="AC163" t="n">
        <v>5.48</v>
      </c>
      <c r="AD163" t="n">
        <v>4.95</v>
      </c>
      <c r="AE163" t="n">
        <v>2.98</v>
      </c>
      <c r="AF163" t="n">
        <v>3.54</v>
      </c>
      <c r="AG163" t="n">
        <v>2.95</v>
      </c>
      <c r="AH163" t="n">
        <v>3.32</v>
      </c>
      <c r="AI163" t="n">
        <v>4.33</v>
      </c>
      <c r="AJ163" t="n">
        <v>3.43</v>
      </c>
      <c r="AK163" t="n">
        <v>3.25</v>
      </c>
      <c r="AL163" t="n">
        <v>3.45</v>
      </c>
      <c r="AM163" t="n">
        <v>2.98</v>
      </c>
      <c r="AN163" t="n">
        <v>3.23</v>
      </c>
      <c r="AO163" t="n">
        <v>3.85</v>
      </c>
      <c r="AP163" t="n">
        <v>3.76</v>
      </c>
      <c r="AQ163" t="n">
        <v>2.85</v>
      </c>
      <c r="AR163" t="n">
        <v>3.58</v>
      </c>
      <c r="AS163" t="n">
        <v>5.62</v>
      </c>
      <c r="AT163" t="n">
        <v>5.28</v>
      </c>
      <c r="AU163" t="n">
        <v>5.09</v>
      </c>
      <c r="AV163" t="n">
        <v>5.3</v>
      </c>
      <c r="AW163" t="n">
        <v>5.71</v>
      </c>
      <c r="AX163" t="n">
        <v>8.960000000000001</v>
      </c>
      <c r="AY163" t="n">
        <v>10.81</v>
      </c>
      <c r="AZ163" t="n">
        <v>11.77</v>
      </c>
      <c r="BA163" t="n">
        <v>17.25</v>
      </c>
      <c r="BB163" t="n">
        <v>10.13</v>
      </c>
      <c r="BC163" t="n">
        <v>14.15</v>
      </c>
      <c r="BD163" t="n">
        <v>20.21</v>
      </c>
      <c r="BE163" t="n">
        <v>21.99</v>
      </c>
      <c r="BF163" t="n">
        <v>20.79</v>
      </c>
      <c r="BG163">
        <f>NA()</f>
        <v/>
      </c>
      <c r="BH163">
        <f>NA()</f>
        <v/>
      </c>
      <c r="BI163">
        <f>NA()</f>
        <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237</v>
      </c>
      <c r="B164" t="s">
        <v>842</v>
      </c>
      <c r="C164" t="s">
        <v>843</v>
      </c>
      <c r="D164" t="s">
        <v>522</v>
      </c>
      <c r="E164">
        <f>B164</f>
        <v/>
      </c>
      <c r="O164" t="n">
        <v>17.2</v>
      </c>
      <c r="P164" t="n">
        <v>22.9</v>
      </c>
      <c r="Q164" t="n">
        <v>29.4</v>
      </c>
      <c r="R164" t="n">
        <v>36.9</v>
      </c>
      <c r="S164" t="n">
        <v>50.5</v>
      </c>
      <c r="T164" t="n">
        <v>92.2</v>
      </c>
      <c r="U164" t="n">
        <v>96.59999999999999</v>
      </c>
      <c r="V164" t="n">
        <v>121.3</v>
      </c>
      <c r="W164" t="n">
        <v>143.4</v>
      </c>
      <c r="X164" t="n">
        <v>181.5</v>
      </c>
      <c r="Y164" t="n">
        <v>275.8</v>
      </c>
      <c r="Z164" t="n">
        <v>463.3</v>
      </c>
      <c r="AA164" t="n">
        <v>421.4</v>
      </c>
      <c r="AB164" t="n">
        <v>382.1</v>
      </c>
      <c r="AC164" t="n">
        <v>382</v>
      </c>
      <c r="AD164" t="n">
        <v>342.3</v>
      </c>
      <c r="AE164" t="n">
        <v>215.9</v>
      </c>
      <c r="AF164" t="n">
        <v>269.6</v>
      </c>
      <c r="AG164" t="n">
        <v>240.5</v>
      </c>
      <c r="AH164" t="n">
        <v>283.6</v>
      </c>
      <c r="AI164" t="n">
        <v>422.5</v>
      </c>
      <c r="AJ164" t="n">
        <v>275.8</v>
      </c>
      <c r="AK164" t="n">
        <v>280</v>
      </c>
      <c r="AL164" t="n">
        <v>262.6</v>
      </c>
      <c r="AM164" t="n">
        <v>235.4</v>
      </c>
      <c r="AN164" t="n">
        <v>259.2</v>
      </c>
      <c r="AO164" t="n">
        <v>318.6</v>
      </c>
      <c r="AP164" t="n">
        <v>307.3</v>
      </c>
      <c r="AQ164" t="n">
        <v>234.8</v>
      </c>
      <c r="AR164" t="n">
        <v>298.4</v>
      </c>
      <c r="AS164" t="n">
        <v>474.5</v>
      </c>
      <c r="AT164" t="n">
        <v>444</v>
      </c>
      <c r="AU164" t="n">
        <v>465.3</v>
      </c>
      <c r="AV164" t="n">
        <v>431.2</v>
      </c>
      <c r="AW164" t="n">
        <v>485.5</v>
      </c>
      <c r="AX164" t="n">
        <v>771.8</v>
      </c>
      <c r="AY164" t="n">
        <v>935.6</v>
      </c>
      <c r="AZ164" t="n">
        <v>1004.2</v>
      </c>
      <c r="BA164" t="n">
        <v>1414.9</v>
      </c>
      <c r="BB164" t="n">
        <v>814.6</v>
      </c>
      <c r="BC164" t="n">
        <v>1107.3</v>
      </c>
      <c r="BD164" t="n">
        <v>1569.1</v>
      </c>
      <c r="BE164" t="n">
        <v>1590.1</v>
      </c>
      <c r="BF164" t="n">
        <v>1454.4</v>
      </c>
      <c r="BG164">
        <f>NA()</f>
        <v/>
      </c>
      <c r="BH164">
        <f>NA()</f>
        <v/>
      </c>
      <c r="BI164">
        <f>NA()</f>
        <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237</v>
      </c>
      <c r="B165" t="s">
        <v>844</v>
      </c>
      <c r="C165" t="s">
        <v>845</v>
      </c>
      <c r="D165" t="s">
        <v>519</v>
      </c>
      <c r="E165">
        <f>B165</f>
        <v/>
      </c>
      <c r="O165" t="n">
        <v>0.61</v>
      </c>
      <c r="P165" t="n">
        <v>0.82</v>
      </c>
      <c r="Q165" t="n">
        <v>0.83</v>
      </c>
      <c r="R165" t="n">
        <v>1.02</v>
      </c>
      <c r="S165" t="n">
        <v>1.94</v>
      </c>
      <c r="T165" t="n">
        <v>2.1</v>
      </c>
      <c r="U165" t="n">
        <v>2.09</v>
      </c>
      <c r="V165" t="n">
        <v>2.34</v>
      </c>
      <c r="W165" t="n">
        <v>2.49</v>
      </c>
      <c r="X165" t="n">
        <v>3.63</v>
      </c>
      <c r="Y165" t="n">
        <v>4.58</v>
      </c>
      <c r="Z165" t="n">
        <v>5.3</v>
      </c>
      <c r="AA165" t="n">
        <v>6.16</v>
      </c>
      <c r="AB165" t="n">
        <v>5.44</v>
      </c>
      <c r="AC165" t="n">
        <v>5.62</v>
      </c>
      <c r="AD165" t="n">
        <v>5.25</v>
      </c>
      <c r="AE165" t="n">
        <v>3.52</v>
      </c>
      <c r="AF165" t="n">
        <v>4.14</v>
      </c>
      <c r="AG165" t="n">
        <v>3.56</v>
      </c>
      <c r="AH165" t="n">
        <v>4.19</v>
      </c>
      <c r="AI165" t="n">
        <v>4.74</v>
      </c>
      <c r="AJ165" t="n">
        <v>4.33</v>
      </c>
      <c r="AK165" t="n">
        <v>4.39</v>
      </c>
      <c r="AL165" t="n">
        <v>5.3</v>
      </c>
      <c r="AM165" t="n">
        <v>5.86</v>
      </c>
      <c r="AN165" t="n">
        <v>5.71</v>
      </c>
      <c r="AO165" t="n">
        <v>6.8</v>
      </c>
      <c r="AP165" t="n">
        <v>5.75</v>
      </c>
      <c r="AQ165" t="n">
        <v>6.13</v>
      </c>
      <c r="AR165" t="n">
        <v>5.53</v>
      </c>
      <c r="AS165" t="n">
        <v>6.38</v>
      </c>
      <c r="AT165" t="n">
        <v>7.01</v>
      </c>
      <c r="AU165" t="n">
        <v>8.470000000000001</v>
      </c>
      <c r="AV165" t="n">
        <v>9.35</v>
      </c>
      <c r="AW165" t="n">
        <v>11.72</v>
      </c>
      <c r="AX165" t="n">
        <v>13.03</v>
      </c>
      <c r="AY165" t="n">
        <v>17.17</v>
      </c>
      <c r="AZ165" t="n">
        <v>20.61</v>
      </c>
      <c r="BA165" t="n">
        <v>25.53</v>
      </c>
      <c r="BB165" t="n">
        <v>16</v>
      </c>
      <c r="BC165" t="n">
        <v>18.89</v>
      </c>
      <c r="BD165" t="n">
        <v>23.38</v>
      </c>
      <c r="BE165" t="n">
        <v>24.53</v>
      </c>
      <c r="BF165" t="n">
        <v>23.45</v>
      </c>
      <c r="BG165">
        <f>NA()</f>
        <v/>
      </c>
      <c r="BH165">
        <f>NA()</f>
        <v/>
      </c>
      <c r="BI165">
        <f>NA()</f>
        <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237</v>
      </c>
      <c r="B166" t="s">
        <v>846</v>
      </c>
      <c r="C166" t="s">
        <v>847</v>
      </c>
      <c r="D166" t="s">
        <v>522</v>
      </c>
      <c r="E166">
        <f>B166</f>
        <v/>
      </c>
      <c r="O166" t="n">
        <v>10.2</v>
      </c>
      <c r="P166" t="n">
        <v>12.5</v>
      </c>
      <c r="Q166" t="n">
        <v>13.9</v>
      </c>
      <c r="R166" t="n">
        <v>15.9</v>
      </c>
      <c r="S166" t="n">
        <v>28.3</v>
      </c>
      <c r="T166" t="n">
        <v>29.4</v>
      </c>
      <c r="U166" t="n">
        <v>26.4</v>
      </c>
      <c r="V166" t="n">
        <v>31</v>
      </c>
      <c r="W166" t="n">
        <v>31.2</v>
      </c>
      <c r="X166" t="n">
        <v>63</v>
      </c>
      <c r="Y166" t="n">
        <v>96.3</v>
      </c>
      <c r="Z166" t="n">
        <v>105.3</v>
      </c>
      <c r="AA166" t="n">
        <v>154.6</v>
      </c>
      <c r="AB166" t="n">
        <v>54.1</v>
      </c>
      <c r="AC166" t="n">
        <v>59.3</v>
      </c>
      <c r="AD166" t="n">
        <v>70.5</v>
      </c>
      <c r="AE166" t="n">
        <v>57.4</v>
      </c>
      <c r="AF166" t="n">
        <v>59.5</v>
      </c>
      <c r="AG166" t="n">
        <v>59.5</v>
      </c>
      <c r="AH166" t="n">
        <v>48.7</v>
      </c>
      <c r="AI166" t="n">
        <v>71.3</v>
      </c>
      <c r="AJ166" t="n">
        <v>65.7</v>
      </c>
      <c r="AK166" t="n">
        <v>60.8</v>
      </c>
      <c r="AL166" t="n">
        <v>73.90000000000001</v>
      </c>
      <c r="AM166" t="n">
        <v>89.09999999999999</v>
      </c>
      <c r="AN166" t="n">
        <v>86.7</v>
      </c>
      <c r="AO166" t="n">
        <v>85.40000000000001</v>
      </c>
      <c r="AP166" t="n">
        <v>57.3</v>
      </c>
      <c r="AQ166" t="n">
        <v>46.7</v>
      </c>
      <c r="AR166" t="n">
        <v>37.1</v>
      </c>
      <c r="AS166" t="n">
        <v>56.6</v>
      </c>
      <c r="AT166" t="n">
        <v>41.4</v>
      </c>
      <c r="AU166" t="n">
        <v>42.4</v>
      </c>
      <c r="AV166" t="n">
        <v>40.4</v>
      </c>
      <c r="AW166" t="n">
        <v>50.5</v>
      </c>
      <c r="AX166" t="n">
        <v>72.2</v>
      </c>
      <c r="AY166" t="n">
        <v>76.8</v>
      </c>
      <c r="AZ166" t="n">
        <v>85</v>
      </c>
      <c r="BA166" t="n">
        <v>95.8</v>
      </c>
      <c r="BB166" t="n">
        <v>74.3</v>
      </c>
      <c r="BC166" t="n">
        <v>71.7</v>
      </c>
      <c r="BD166" t="n">
        <v>93.8</v>
      </c>
      <c r="BE166" t="n">
        <v>97.3</v>
      </c>
      <c r="BF166" t="n">
        <v>92.40000000000001</v>
      </c>
      <c r="BG166">
        <f>NA()</f>
        <v/>
      </c>
      <c r="BH166">
        <f>NA()</f>
        <v/>
      </c>
      <c r="BI166">
        <f>NA()</f>
        <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237</v>
      </c>
      <c r="B167" t="s">
        <v>848</v>
      </c>
      <c r="C167" t="s">
        <v>849</v>
      </c>
      <c r="D167" t="s">
        <v>519</v>
      </c>
      <c r="E167">
        <f>B167</f>
        <v/>
      </c>
      <c r="O167" t="n">
        <v>4.03</v>
      </c>
      <c r="P167" t="n">
        <v>4.36</v>
      </c>
      <c r="Q167" t="n">
        <v>4.59</v>
      </c>
      <c r="R167" t="n">
        <v>7.34</v>
      </c>
      <c r="S167" t="n">
        <v>7.69</v>
      </c>
      <c r="T167" t="n">
        <v>6.18</v>
      </c>
      <c r="U167" t="n">
        <v>6.47</v>
      </c>
      <c r="V167" t="n">
        <v>7.12</v>
      </c>
      <c r="W167" t="n">
        <v>7.24</v>
      </c>
      <c r="X167" t="n">
        <v>9.539999999999999</v>
      </c>
      <c r="Y167" t="n">
        <v>11.59</v>
      </c>
      <c r="Z167" t="n">
        <v>12.31</v>
      </c>
      <c r="AA167" t="n">
        <v>13.28</v>
      </c>
      <c r="AB167" t="n">
        <v>13.8</v>
      </c>
      <c r="AC167" t="n">
        <v>13.46</v>
      </c>
      <c r="AD167" t="n">
        <v>14.97</v>
      </c>
      <c r="AE167" t="n">
        <v>13.95</v>
      </c>
      <c r="AF167" t="n">
        <v>13.86</v>
      </c>
      <c r="AG167" t="n">
        <v>13.52</v>
      </c>
      <c r="AH167" t="n">
        <v>16.97</v>
      </c>
      <c r="AI167" t="n">
        <v>17.86</v>
      </c>
      <c r="AJ167" t="n">
        <v>18.25</v>
      </c>
      <c r="AK167" t="n">
        <v>17.03</v>
      </c>
      <c r="AL167" t="n">
        <v>16.19</v>
      </c>
      <c r="AM167" t="n">
        <v>19.82</v>
      </c>
      <c r="AN167" t="n">
        <v>21.61</v>
      </c>
      <c r="AO167" t="n">
        <v>22.87</v>
      </c>
      <c r="AP167" t="n">
        <v>26.43</v>
      </c>
      <c r="AQ167" t="n">
        <v>27.71</v>
      </c>
      <c r="AR167" t="n">
        <v>26.42</v>
      </c>
      <c r="AS167" t="n">
        <v>27.81</v>
      </c>
      <c r="AT167" t="n">
        <v>28.71</v>
      </c>
      <c r="AU167" t="n">
        <v>28.03</v>
      </c>
      <c r="AV167" t="n">
        <v>30.33</v>
      </c>
      <c r="AW167" t="n">
        <v>31.71</v>
      </c>
      <c r="AX167" t="n">
        <v>34.73</v>
      </c>
      <c r="AY167" t="n">
        <v>37.58</v>
      </c>
      <c r="AZ167" t="n">
        <v>41.64</v>
      </c>
      <c r="BA167" t="n">
        <v>48.82</v>
      </c>
      <c r="BB167" t="n">
        <v>45.77</v>
      </c>
      <c r="BC167" t="n">
        <v>57.06</v>
      </c>
      <c r="BD167" t="n">
        <v>63.99</v>
      </c>
      <c r="BE167" t="n">
        <v>64</v>
      </c>
      <c r="BF167" t="n">
        <v>64</v>
      </c>
      <c r="BG167">
        <f>NA()</f>
        <v/>
      </c>
      <c r="BH167">
        <f>NA()</f>
        <v/>
      </c>
      <c r="BI167">
        <f>NA()</f>
        <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237</v>
      </c>
      <c r="B168" t="s">
        <v>850</v>
      </c>
      <c r="C168" t="s">
        <v>851</v>
      </c>
      <c r="D168" t="s">
        <v>522</v>
      </c>
      <c r="E168">
        <f>B168</f>
        <v/>
      </c>
      <c r="O168" t="n">
        <v>3.1</v>
      </c>
      <c r="P168" t="n">
        <v>3.9</v>
      </c>
      <c r="Q168" t="n">
        <v>3.8</v>
      </c>
      <c r="R168" t="n">
        <v>6.2</v>
      </c>
      <c r="S168" t="n">
        <v>6.3</v>
      </c>
      <c r="T168" t="n">
        <v>3.4</v>
      </c>
      <c r="U168" t="n">
        <v>5.6</v>
      </c>
      <c r="V168" t="n">
        <v>6.4</v>
      </c>
      <c r="W168" t="n">
        <v>6.2</v>
      </c>
      <c r="X168" t="n">
        <v>12.1</v>
      </c>
      <c r="Y168" t="n">
        <v>8.6</v>
      </c>
      <c r="Z168" t="n">
        <v>8.6</v>
      </c>
      <c r="AA168" t="n">
        <v>8.6</v>
      </c>
      <c r="AB168" t="n">
        <v>10.7</v>
      </c>
      <c r="AC168" t="n">
        <v>2.2</v>
      </c>
      <c r="AD168" t="n">
        <v>2.6</v>
      </c>
      <c r="AE168" t="n">
        <v>2.3</v>
      </c>
      <c r="AF168" t="n">
        <v>2.9</v>
      </c>
      <c r="AG168" t="n">
        <v>3.2</v>
      </c>
      <c r="AH168" t="n">
        <v>4.1</v>
      </c>
      <c r="AI168" t="n">
        <v>3.9</v>
      </c>
      <c r="AJ168" t="n">
        <v>4.1</v>
      </c>
      <c r="AK168" t="n">
        <v>12</v>
      </c>
      <c r="AL168" t="n">
        <v>2.6</v>
      </c>
      <c r="AM168" t="n">
        <v>3.2</v>
      </c>
      <c r="AN168" t="n">
        <v>3.4</v>
      </c>
      <c r="AO168" t="n">
        <v>4.2</v>
      </c>
      <c r="AP168" t="n">
        <v>9</v>
      </c>
      <c r="AQ168" t="n">
        <v>26.6</v>
      </c>
      <c r="AR168" t="n">
        <v>14.4</v>
      </c>
      <c r="AS168" t="n">
        <v>20.7</v>
      </c>
      <c r="AT168" t="n">
        <v>21.7</v>
      </c>
      <c r="AU168" t="n">
        <v>21.2</v>
      </c>
      <c r="AV168" t="n">
        <v>17.1</v>
      </c>
      <c r="AW168" t="n">
        <v>18.2</v>
      </c>
      <c r="AX168" t="n">
        <v>20.3</v>
      </c>
      <c r="AY168" t="n">
        <v>23.2</v>
      </c>
      <c r="AZ168" t="n">
        <v>20.7</v>
      </c>
      <c r="BA168" t="n">
        <v>50.6</v>
      </c>
      <c r="BB168" t="n">
        <v>42.8</v>
      </c>
      <c r="BC168" t="n">
        <v>52.4</v>
      </c>
      <c r="BD168" t="n">
        <v>56.3</v>
      </c>
      <c r="BE168" t="n">
        <v>81.59999999999999</v>
      </c>
      <c r="BF168" t="n">
        <v>54.5</v>
      </c>
      <c r="BG168">
        <f>NA()</f>
        <v/>
      </c>
      <c r="BH168">
        <f>NA()</f>
        <v/>
      </c>
      <c r="BI168">
        <f>NA()</f>
        <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237</v>
      </c>
      <c r="B169" t="s">
        <v>852</v>
      </c>
      <c r="C169" t="s">
        <v>853</v>
      </c>
      <c r="D169" t="s">
        <v>519</v>
      </c>
      <c r="E169">
        <f>B169</f>
        <v/>
      </c>
      <c r="O169" t="n">
        <v>1.08</v>
      </c>
      <c r="P169" t="n">
        <v>1.12</v>
      </c>
      <c r="Q169" t="n">
        <v>1.14</v>
      </c>
      <c r="R169" t="n">
        <v>1.33</v>
      </c>
      <c r="S169" t="n">
        <v>1.99</v>
      </c>
      <c r="T169" t="n">
        <v>2.52</v>
      </c>
      <c r="U169" t="n">
        <v>2.68</v>
      </c>
      <c r="V169" t="n">
        <v>2.96</v>
      </c>
      <c r="W169" t="n">
        <v>3.23</v>
      </c>
      <c r="X169" t="n">
        <v>4.21</v>
      </c>
      <c r="Y169" t="n">
        <v>6.16</v>
      </c>
      <c r="Z169" t="n">
        <v>7.97</v>
      </c>
      <c r="AA169" t="n">
        <v>7.88</v>
      </c>
      <c r="AB169" t="n">
        <v>7.33</v>
      </c>
      <c r="AC169" t="n">
        <v>7.16</v>
      </c>
      <c r="AD169" t="n">
        <v>6.79</v>
      </c>
      <c r="AE169" t="n">
        <v>5.05</v>
      </c>
      <c r="AF169" t="n">
        <v>5.21</v>
      </c>
      <c r="AG169" t="n">
        <v>4.83</v>
      </c>
      <c r="AH169" t="n">
        <v>5.38</v>
      </c>
      <c r="AI169" t="n">
        <v>6.4</v>
      </c>
      <c r="AJ169" t="n">
        <v>5.92</v>
      </c>
      <c r="AK169" t="n">
        <v>5.54</v>
      </c>
      <c r="AL169" t="n">
        <v>5.96</v>
      </c>
      <c r="AM169" t="n">
        <v>5.74</v>
      </c>
      <c r="AN169" t="n">
        <v>5.89</v>
      </c>
      <c r="AO169" t="n">
        <v>6.64</v>
      </c>
      <c r="AP169" t="n">
        <v>6.48</v>
      </c>
      <c r="AQ169" t="n">
        <v>5.6</v>
      </c>
      <c r="AR169" t="n">
        <v>6.06</v>
      </c>
      <c r="AS169" t="n">
        <v>8.039999999999999</v>
      </c>
      <c r="AT169" t="n">
        <v>8.06</v>
      </c>
      <c r="AU169" t="n">
        <v>7.48</v>
      </c>
      <c r="AV169" t="n">
        <v>8.83</v>
      </c>
      <c r="AW169" t="n">
        <v>10.49</v>
      </c>
      <c r="AX169" t="n">
        <v>13.77</v>
      </c>
      <c r="AY169" t="n">
        <v>15.98</v>
      </c>
      <c r="AZ169" t="n">
        <v>16.93</v>
      </c>
      <c r="BA169" t="n">
        <v>22.62</v>
      </c>
      <c r="BB169" t="n">
        <v>14.94</v>
      </c>
      <c r="BC169" t="n">
        <v>19.16</v>
      </c>
      <c r="BD169" t="n">
        <v>25.57</v>
      </c>
      <c r="BE169" t="n">
        <v>26.96</v>
      </c>
      <c r="BF169" t="n">
        <v>25.94</v>
      </c>
      <c r="BG169">
        <f>NA()</f>
        <v/>
      </c>
      <c r="BH169">
        <f>NA()</f>
        <v/>
      </c>
      <c r="BI169">
        <f>NA()</f>
        <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237</v>
      </c>
      <c r="B170" t="s">
        <v>854</v>
      </c>
      <c r="C170" t="s">
        <v>855</v>
      </c>
      <c r="D170" t="s">
        <v>522</v>
      </c>
      <c r="E170">
        <f>B170</f>
        <v/>
      </c>
      <c r="O170" t="n">
        <v>203.5</v>
      </c>
      <c r="P170" t="n">
        <v>230.9</v>
      </c>
      <c r="Q170" t="n">
        <v>241</v>
      </c>
      <c r="R170" t="n">
        <v>286</v>
      </c>
      <c r="S170" t="n">
        <v>404.2</v>
      </c>
      <c r="T170" t="n">
        <v>518.1</v>
      </c>
      <c r="U170" t="n">
        <v>564.1</v>
      </c>
      <c r="V170" t="n">
        <v>663.3</v>
      </c>
      <c r="W170" t="n">
        <v>736.7</v>
      </c>
      <c r="X170" t="n">
        <v>1039.6</v>
      </c>
      <c r="Y170" t="n">
        <v>1490.3</v>
      </c>
      <c r="Z170" t="n">
        <v>1730.3</v>
      </c>
      <c r="AA170" t="n">
        <v>1549.2</v>
      </c>
      <c r="AB170" t="n">
        <v>1458.4</v>
      </c>
      <c r="AC170" t="n">
        <v>1510.4</v>
      </c>
      <c r="AD170" t="n">
        <v>1542</v>
      </c>
      <c r="AE170" t="n">
        <v>1100.7</v>
      </c>
      <c r="AF170" t="n">
        <v>1137.6</v>
      </c>
      <c r="AG170" t="n">
        <v>1227.4</v>
      </c>
      <c r="AH170" t="n">
        <v>1422.9</v>
      </c>
      <c r="AI170" t="n">
        <v>1764.9</v>
      </c>
      <c r="AJ170" t="n">
        <v>1488.4</v>
      </c>
      <c r="AK170" t="n">
        <v>1416.7</v>
      </c>
      <c r="AL170" t="n">
        <v>1332</v>
      </c>
      <c r="AM170" t="n">
        <v>1375.8</v>
      </c>
      <c r="AN170" t="n">
        <v>1392.9</v>
      </c>
      <c r="AO170" t="n">
        <v>1453.5</v>
      </c>
      <c r="AP170" t="n">
        <v>1375.7</v>
      </c>
      <c r="AQ170" t="n">
        <v>1226.6</v>
      </c>
      <c r="AR170" t="n">
        <v>1309.7</v>
      </c>
      <c r="AS170" t="n">
        <v>1783.8</v>
      </c>
      <c r="AT170" t="n">
        <v>1813.4</v>
      </c>
      <c r="AU170" t="n">
        <v>1799</v>
      </c>
      <c r="AV170" t="n">
        <v>2223.2</v>
      </c>
      <c r="AW170" t="n">
        <v>2782.4</v>
      </c>
      <c r="AX170" t="n">
        <v>3785.6</v>
      </c>
      <c r="AY170" t="n">
        <v>4419.5</v>
      </c>
      <c r="AZ170" t="n">
        <v>4872.6</v>
      </c>
      <c r="BA170" t="n">
        <v>5141.2</v>
      </c>
      <c r="BB170" t="n">
        <v>3347.7</v>
      </c>
      <c r="BC170" t="n">
        <v>4301.8</v>
      </c>
      <c r="BD170" t="n">
        <v>5954</v>
      </c>
      <c r="BE170" t="n">
        <v>6020.4</v>
      </c>
      <c r="BF170" t="n">
        <v>5701.7</v>
      </c>
      <c r="BG170">
        <f>NA()</f>
        <v/>
      </c>
      <c r="BH170">
        <f>NA()</f>
        <v/>
      </c>
      <c r="BI170">
        <f>NA()</f>
        <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237</v>
      </c>
      <c r="B171" t="s">
        <v>856</v>
      </c>
      <c r="C171" t="s">
        <v>857</v>
      </c>
      <c r="D171" t="s">
        <v>519</v>
      </c>
      <c r="E171">
        <f>B171</f>
        <v/>
      </c>
      <c r="O171" t="n">
        <v>1.27</v>
      </c>
      <c r="P171" t="n">
        <v>1.32</v>
      </c>
      <c r="Q171" t="n">
        <v>1.35</v>
      </c>
      <c r="R171" t="n">
        <v>1.55</v>
      </c>
      <c r="S171" t="n">
        <v>2.41</v>
      </c>
      <c r="T171" t="n">
        <v>2.89</v>
      </c>
      <c r="U171" t="n">
        <v>3.15</v>
      </c>
      <c r="V171" t="n">
        <v>3.41</v>
      </c>
      <c r="W171" t="n">
        <v>3.67</v>
      </c>
      <c r="X171" t="n">
        <v>4.79</v>
      </c>
      <c r="Y171" t="n">
        <v>7.04</v>
      </c>
      <c r="Z171" t="n">
        <v>8.59</v>
      </c>
      <c r="AA171" t="n">
        <v>8.66</v>
      </c>
      <c r="AB171" t="n">
        <v>8.23</v>
      </c>
      <c r="AC171" t="n">
        <v>7.98</v>
      </c>
      <c r="AD171" t="n">
        <v>7.6</v>
      </c>
      <c r="AE171" t="n">
        <v>6.08</v>
      </c>
      <c r="AF171" t="n">
        <v>6.11</v>
      </c>
      <c r="AG171" t="n">
        <v>5.71</v>
      </c>
      <c r="AH171" t="n">
        <v>6.36</v>
      </c>
      <c r="AI171" t="n">
        <v>7.53</v>
      </c>
      <c r="AJ171" t="n">
        <v>7.1</v>
      </c>
      <c r="AK171" t="n">
        <v>6.7</v>
      </c>
      <c r="AL171" t="n">
        <v>7.25</v>
      </c>
      <c r="AM171" t="n">
        <v>7.1</v>
      </c>
      <c r="AN171" t="n">
        <v>7.26</v>
      </c>
      <c r="AO171" t="n">
        <v>8.34</v>
      </c>
      <c r="AP171" t="n">
        <v>8.19</v>
      </c>
      <c r="AQ171" t="n">
        <v>7.25</v>
      </c>
      <c r="AR171" t="n">
        <v>7.61</v>
      </c>
      <c r="AS171" t="n">
        <v>9.529999999999999</v>
      </c>
      <c r="AT171" t="n">
        <v>9.720000000000001</v>
      </c>
      <c r="AU171" t="n">
        <v>8.949999999999999</v>
      </c>
      <c r="AV171" t="n">
        <v>10.51</v>
      </c>
      <c r="AW171" t="n">
        <v>12.74</v>
      </c>
      <c r="AX171" t="n">
        <v>15.96</v>
      </c>
      <c r="AY171" t="n">
        <v>18.33</v>
      </c>
      <c r="AZ171" t="n">
        <v>19.1</v>
      </c>
      <c r="BA171" t="n">
        <v>25.65</v>
      </c>
      <c r="BB171" t="n">
        <v>17.64</v>
      </c>
      <c r="BC171" t="n">
        <v>21.85</v>
      </c>
      <c r="BD171" t="n">
        <v>28.26</v>
      </c>
      <c r="BE171" t="n">
        <v>29.33</v>
      </c>
      <c r="BF171" t="n">
        <v>28.35</v>
      </c>
      <c r="BG171">
        <f>NA()</f>
        <v/>
      </c>
      <c r="BH171">
        <f>NA()</f>
        <v/>
      </c>
      <c r="BI171">
        <f>NA()</f>
        <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237</v>
      </c>
      <c r="B172" t="s">
        <v>858</v>
      </c>
      <c r="C172" t="s">
        <v>859</v>
      </c>
      <c r="D172" t="s">
        <v>522</v>
      </c>
      <c r="E172">
        <f>B172</f>
        <v/>
      </c>
      <c r="O172" t="n">
        <v>186.3</v>
      </c>
      <c r="P172" t="n">
        <v>208</v>
      </c>
      <c r="Q172" t="n">
        <v>211.6</v>
      </c>
      <c r="R172" t="n">
        <v>249.1</v>
      </c>
      <c r="S172" t="n">
        <v>353.7</v>
      </c>
      <c r="T172" t="n">
        <v>425.9</v>
      </c>
      <c r="U172" t="n">
        <v>467.5</v>
      </c>
      <c r="V172" t="n">
        <v>542</v>
      </c>
      <c r="W172" t="n">
        <v>593.3</v>
      </c>
      <c r="X172" t="n">
        <v>858.1</v>
      </c>
      <c r="Y172" t="n">
        <v>1214.5</v>
      </c>
      <c r="Z172" t="n">
        <v>1267</v>
      </c>
      <c r="AA172" t="n">
        <v>1127.9</v>
      </c>
      <c r="AB172" t="n">
        <v>1076.3</v>
      </c>
      <c r="AC172" t="n">
        <v>1128.4</v>
      </c>
      <c r="AD172" t="n">
        <v>1199.8</v>
      </c>
      <c r="AE172" t="n">
        <v>884.7</v>
      </c>
      <c r="AF172" t="n">
        <v>868</v>
      </c>
      <c r="AG172" t="n">
        <v>986.9</v>
      </c>
      <c r="AH172" t="n">
        <v>1139.3</v>
      </c>
      <c r="AI172" t="n">
        <v>1342.4</v>
      </c>
      <c r="AJ172" t="n">
        <v>1212.5</v>
      </c>
      <c r="AK172" t="n">
        <v>1136.8</v>
      </c>
      <c r="AL172" t="n">
        <v>1069.4</v>
      </c>
      <c r="AM172" t="n">
        <v>1140.4</v>
      </c>
      <c r="AN172" t="n">
        <v>1133.6</v>
      </c>
      <c r="AO172" t="n">
        <v>1134.8</v>
      </c>
      <c r="AP172" t="n">
        <v>1068.5</v>
      </c>
      <c r="AQ172" t="n">
        <v>991.8</v>
      </c>
      <c r="AR172" t="n">
        <v>1011.2</v>
      </c>
      <c r="AS172" t="n">
        <v>1309.3</v>
      </c>
      <c r="AT172" t="n">
        <v>1369.3</v>
      </c>
      <c r="AU172" t="n">
        <v>1333.6</v>
      </c>
      <c r="AV172" t="n">
        <v>1792.1</v>
      </c>
      <c r="AW172" t="n">
        <v>2296.9</v>
      </c>
      <c r="AX172" t="n">
        <v>3013.9</v>
      </c>
      <c r="AY172" t="n">
        <v>3484</v>
      </c>
      <c r="AZ172" t="n">
        <v>3868.4</v>
      </c>
      <c r="BA172" t="n">
        <v>3726.3</v>
      </c>
      <c r="BB172" t="n">
        <v>2533.1</v>
      </c>
      <c r="BC172" t="n">
        <v>3194.5</v>
      </c>
      <c r="BD172" t="n">
        <v>4384.9</v>
      </c>
      <c r="BE172" t="n">
        <v>4430.4</v>
      </c>
      <c r="BF172" t="n">
        <v>4247.2</v>
      </c>
      <c r="BG172">
        <f>NA()</f>
        <v/>
      </c>
      <c r="BH172">
        <f>NA()</f>
        <v/>
      </c>
      <c r="BI172">
        <f>NA()</f>
        <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237</v>
      </c>
      <c r="B173" t="s">
        <v>860</v>
      </c>
      <c r="C173" t="s">
        <v>861</v>
      </c>
      <c r="D173" t="s">
        <v>519</v>
      </c>
      <c r="E173">
        <f>B173</f>
        <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f>NA()</f>
        <v/>
      </c>
      <c r="BH173">
        <f>NA()</f>
        <v/>
      </c>
      <c r="BI173">
        <f>NA()</f>
        <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237</v>
      </c>
      <c r="B174" t="s">
        <v>862</v>
      </c>
      <c r="C174" t="s">
        <v>863</v>
      </c>
      <c r="D174" t="s">
        <v>522</v>
      </c>
      <c r="E174">
        <f>B174</f>
        <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f>NA()</f>
        <v/>
      </c>
      <c r="BH174">
        <f>NA()</f>
        <v/>
      </c>
      <c r="BI174">
        <f>NA()</f>
        <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237</v>
      </c>
      <c r="B175" t="s">
        <v>864</v>
      </c>
      <c r="C175" t="s">
        <v>865</v>
      </c>
      <c r="D175" t="s">
        <v>519</v>
      </c>
      <c r="E175">
        <f>B175</f>
        <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f>NA()</f>
        <v/>
      </c>
      <c r="BH175">
        <f>NA()</f>
        <v/>
      </c>
      <c r="BI175">
        <f>NA()</f>
        <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237</v>
      </c>
      <c r="B176" t="s">
        <v>866</v>
      </c>
      <c r="C176" t="s">
        <v>867</v>
      </c>
      <c r="D176" t="s">
        <v>522</v>
      </c>
      <c r="E176">
        <f>B176</f>
        <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f>NA()</f>
        <v/>
      </c>
      <c r="BH176">
        <f>NA()</f>
        <v/>
      </c>
      <c r="BI176">
        <f>NA()</f>
        <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237</v>
      </c>
      <c r="B177" t="s">
        <v>868</v>
      </c>
      <c r="C177" t="s">
        <v>869</v>
      </c>
      <c r="D177" t="s">
        <v>519</v>
      </c>
      <c r="E177">
        <f>B177</f>
        <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f>NA()</f>
        <v/>
      </c>
      <c r="BH177">
        <f>NA()</f>
        <v/>
      </c>
      <c r="BI177">
        <f>NA()</f>
        <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237</v>
      </c>
      <c r="B178" t="s">
        <v>870</v>
      </c>
      <c r="C178" t="s">
        <v>871</v>
      </c>
      <c r="D178" t="s">
        <v>522</v>
      </c>
      <c r="E178">
        <f>B178</f>
        <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f>NA()</f>
        <v/>
      </c>
      <c r="BH178">
        <f>NA()</f>
        <v/>
      </c>
      <c r="BI178">
        <f>NA()</f>
        <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237</v>
      </c>
      <c r="B179" t="s">
        <v>872</v>
      </c>
      <c r="C179" t="s">
        <v>873</v>
      </c>
      <c r="D179" t="s">
        <v>519</v>
      </c>
      <c r="E179">
        <f>B179</f>
        <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f>NA()</f>
        <v/>
      </c>
      <c r="BH179">
        <f>NA()</f>
        <v/>
      </c>
      <c r="BI179">
        <f>NA()</f>
        <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237</v>
      </c>
      <c r="B180" t="s">
        <v>874</v>
      </c>
      <c r="C180" t="s">
        <v>875</v>
      </c>
      <c r="D180" t="s">
        <v>522</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f>NA()</f>
        <v/>
      </c>
      <c r="BH180">
        <f>NA()</f>
        <v/>
      </c>
      <c r="BI180">
        <f>NA()</f>
        <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237</v>
      </c>
      <c r="B181" t="s">
        <v>876</v>
      </c>
      <c r="C181" t="s">
        <v>877</v>
      </c>
      <c r="D181" t="s">
        <v>519</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8.380000000000001</v>
      </c>
      <c r="AQ181" t="n">
        <v>7.59</v>
      </c>
      <c r="AR181" t="n">
        <v>7.65</v>
      </c>
      <c r="AS181" t="n">
        <v>9.630000000000001</v>
      </c>
      <c r="AT181" t="n">
        <v>9.710000000000001</v>
      </c>
      <c r="AU181" t="n">
        <v>8.869999999999999</v>
      </c>
      <c r="AV181" t="n">
        <v>10.49</v>
      </c>
      <c r="AW181" t="n">
        <v>12.72</v>
      </c>
      <c r="AX181" t="n">
        <v>16.01</v>
      </c>
      <c r="AY181" t="n">
        <v>18.31</v>
      </c>
      <c r="AZ181" t="n">
        <v>19.01</v>
      </c>
      <c r="BA181" t="n">
        <v>25.5</v>
      </c>
      <c r="BB181" t="n">
        <v>17.51</v>
      </c>
      <c r="BC181" t="n">
        <v>21.75</v>
      </c>
      <c r="BD181" t="n">
        <v>28.29</v>
      </c>
      <c r="BE181" t="n">
        <v>29.32</v>
      </c>
      <c r="BF181" t="n">
        <v>28.42</v>
      </c>
      <c r="BG181">
        <f>NA()</f>
        <v/>
      </c>
      <c r="BH181">
        <f>NA()</f>
        <v/>
      </c>
      <c r="BI181">
        <f>NA()</f>
        <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237</v>
      </c>
      <c r="B182" t="s">
        <v>878</v>
      </c>
      <c r="C182" t="s">
        <v>879</v>
      </c>
      <c r="D182" t="s">
        <v>522</v>
      </c>
      <c r="E182">
        <f>B182</f>
        <v/>
      </c>
      <c r="O182" t="n">
        <v>167.9</v>
      </c>
      <c r="P182" t="n">
        <v>187.5</v>
      </c>
      <c r="Q182" t="n">
        <v>190</v>
      </c>
      <c r="R182" t="n">
        <v>222.4</v>
      </c>
      <c r="S182" t="n">
        <v>313.1</v>
      </c>
      <c r="T182" t="n">
        <v>386.6</v>
      </c>
      <c r="U182" t="n">
        <v>426.8</v>
      </c>
      <c r="V182" t="n">
        <v>493.5</v>
      </c>
      <c r="W182" t="n">
        <v>544.9</v>
      </c>
      <c r="X182" t="n">
        <v>763.5</v>
      </c>
      <c r="Y182" t="n">
        <v>1086.3</v>
      </c>
      <c r="Z182" t="n">
        <v>1136.2</v>
      </c>
      <c r="AA182" t="n">
        <v>949.8</v>
      </c>
      <c r="AB182" t="n">
        <v>998.6</v>
      </c>
      <c r="AC182" t="n">
        <v>1058.3</v>
      </c>
      <c r="AD182" t="n">
        <v>1116</v>
      </c>
      <c r="AE182" t="n">
        <v>815.3</v>
      </c>
      <c r="AF182" t="n">
        <v>789.6</v>
      </c>
      <c r="AG182" t="n">
        <v>875.8</v>
      </c>
      <c r="AH182" t="n">
        <v>1038.3</v>
      </c>
      <c r="AI182" t="n">
        <v>1225.8</v>
      </c>
      <c r="AJ182" t="n">
        <v>1118</v>
      </c>
      <c r="AK182" t="n">
        <v>1017.8</v>
      </c>
      <c r="AL182" t="n">
        <v>977</v>
      </c>
      <c r="AM182" t="n">
        <v>1027</v>
      </c>
      <c r="AN182" t="n">
        <v>1029.2</v>
      </c>
      <c r="AO182" t="n">
        <v>1033.1</v>
      </c>
      <c r="AP182" t="n">
        <v>982.6</v>
      </c>
      <c r="AQ182" t="n">
        <v>869.4</v>
      </c>
      <c r="AR182" t="n">
        <v>941.6</v>
      </c>
      <c r="AS182" t="n">
        <v>1205.3</v>
      </c>
      <c r="AT182" t="n">
        <v>1282.2</v>
      </c>
      <c r="AU182" t="n">
        <v>1243.2</v>
      </c>
      <c r="AV182" t="n">
        <v>1709.5</v>
      </c>
      <c r="AW182" t="n">
        <v>2189.9</v>
      </c>
      <c r="AX182" t="n">
        <v>2871.1</v>
      </c>
      <c r="AY182" t="n">
        <v>3325.1</v>
      </c>
      <c r="AZ182" t="n">
        <v>3713.7</v>
      </c>
      <c r="BA182" t="n">
        <v>3508.9</v>
      </c>
      <c r="BB182" t="n">
        <v>2352.3</v>
      </c>
      <c r="BC182" t="n">
        <v>2998.5</v>
      </c>
      <c r="BD182" t="n">
        <v>4130.4</v>
      </c>
      <c r="BE182" t="n">
        <v>4165.1</v>
      </c>
      <c r="BF182" t="n">
        <v>4012.4</v>
      </c>
      <c r="BG182">
        <f>NA()</f>
        <v/>
      </c>
      <c r="BH182">
        <f>NA()</f>
        <v/>
      </c>
      <c r="BI182">
        <f>NA()</f>
        <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237</v>
      </c>
      <c r="B183" t="s">
        <v>880</v>
      </c>
      <c r="C183" t="s">
        <v>881</v>
      </c>
      <c r="D183" t="s">
        <v>519</v>
      </c>
      <c r="E183">
        <f>B183</f>
        <v/>
      </c>
      <c r="O183" t="n">
        <v>1.38</v>
      </c>
      <c r="P183" t="n">
        <v>1.29</v>
      </c>
      <c r="Q183" t="n">
        <v>1.33</v>
      </c>
      <c r="R183" t="n">
        <v>1.54</v>
      </c>
      <c r="S183" t="n">
        <v>2.33</v>
      </c>
      <c r="T183" t="n">
        <v>2.9</v>
      </c>
      <c r="U183" t="n">
        <v>2.79</v>
      </c>
      <c r="V183" t="n">
        <v>3.09</v>
      </c>
      <c r="W183" t="n">
        <v>3.17</v>
      </c>
      <c r="X183" t="n">
        <v>4.55</v>
      </c>
      <c r="Y183" t="n">
        <v>7.89</v>
      </c>
      <c r="Z183" t="n">
        <v>9.32</v>
      </c>
      <c r="AA183" t="n">
        <v>9.539999999999999</v>
      </c>
      <c r="AB183" t="n">
        <v>9.51</v>
      </c>
      <c r="AC183" t="n">
        <v>11.86</v>
      </c>
      <c r="AD183" t="n">
        <v>10.86</v>
      </c>
      <c r="AE183" t="n">
        <v>7.98</v>
      </c>
      <c r="AF183" t="n">
        <v>7.29</v>
      </c>
      <c r="AG183" t="n">
        <v>4.18</v>
      </c>
      <c r="AH183" t="n">
        <v>4.82</v>
      </c>
      <c r="AI183" t="n">
        <v>6.31</v>
      </c>
      <c r="AJ183" t="n">
        <v>8.09</v>
      </c>
      <c r="AK183" t="n">
        <v>5.66</v>
      </c>
      <c r="AL183" t="n">
        <v>8.34</v>
      </c>
      <c r="AM183" t="n">
        <v>6.36</v>
      </c>
      <c r="AN183" t="n">
        <v>8.58</v>
      </c>
      <c r="AO183" t="n">
        <v>10.72</v>
      </c>
      <c r="AP183" t="n">
        <v>9.880000000000001</v>
      </c>
      <c r="AQ183" t="n">
        <v>4.79</v>
      </c>
      <c r="AR183" t="n">
        <v>9.92</v>
      </c>
      <c r="AS183" t="n">
        <v>12.85</v>
      </c>
      <c r="AT183" t="n">
        <v>13.89</v>
      </c>
      <c r="AU183" t="n">
        <v>11.62</v>
      </c>
      <c r="AV183" t="n">
        <v>13.29</v>
      </c>
      <c r="AW183" t="n">
        <v>11.21</v>
      </c>
      <c r="AX183" t="n">
        <v>14.69</v>
      </c>
      <c r="AY183" t="n">
        <v>15.97</v>
      </c>
      <c r="AZ183" t="n">
        <v>16.57</v>
      </c>
      <c r="BA183" t="n">
        <v>20.02</v>
      </c>
      <c r="BB183" t="n">
        <v>14.99</v>
      </c>
      <c r="BC183" t="n">
        <v>17.55</v>
      </c>
      <c r="BD183" t="n">
        <v>22.22</v>
      </c>
      <c r="BE183" t="n">
        <v>22.42</v>
      </c>
      <c r="BF183" t="n">
        <v>19.18</v>
      </c>
      <c r="BG183">
        <f>NA()</f>
        <v/>
      </c>
      <c r="BH183">
        <f>NA()</f>
        <v/>
      </c>
      <c r="BI183">
        <f>NA()</f>
        <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237</v>
      </c>
      <c r="B184" t="s">
        <v>882</v>
      </c>
      <c r="C184" t="s">
        <v>883</v>
      </c>
      <c r="D184" t="s">
        <v>522</v>
      </c>
      <c r="E184">
        <f>B184</f>
        <v/>
      </c>
      <c r="O184" t="n">
        <v>5.1</v>
      </c>
      <c r="P184" t="n">
        <v>4.1</v>
      </c>
      <c r="Q184" t="n">
        <v>3.9</v>
      </c>
      <c r="R184" t="n">
        <v>4.6</v>
      </c>
      <c r="S184" t="n">
        <v>6</v>
      </c>
      <c r="T184" t="n">
        <v>6.5</v>
      </c>
      <c r="U184" t="n">
        <v>8.699999999999999</v>
      </c>
      <c r="V184" t="n">
        <v>11.1</v>
      </c>
      <c r="W184" t="n">
        <v>10.9</v>
      </c>
      <c r="X184" t="n">
        <v>19.5</v>
      </c>
      <c r="Y184" t="n">
        <v>44.3</v>
      </c>
      <c r="Z184" t="n">
        <v>40.8</v>
      </c>
      <c r="AA184" t="n">
        <v>37.7</v>
      </c>
      <c r="AB184" t="n">
        <v>35.7</v>
      </c>
      <c r="AC184" t="n">
        <v>31.7</v>
      </c>
      <c r="AD184" t="n">
        <v>37.5</v>
      </c>
      <c r="AE184" t="n">
        <v>32.4</v>
      </c>
      <c r="AF184" t="n">
        <v>39.8</v>
      </c>
      <c r="AG184" t="n">
        <v>71.90000000000001</v>
      </c>
      <c r="AH184" t="n">
        <v>72.5</v>
      </c>
      <c r="AI184" t="n">
        <v>68.59999999999999</v>
      </c>
      <c r="AJ184" t="n">
        <v>53.5</v>
      </c>
      <c r="AK184" t="n">
        <v>74.8</v>
      </c>
      <c r="AL184" t="n">
        <v>43.3</v>
      </c>
      <c r="AM184" t="n">
        <v>48.4</v>
      </c>
      <c r="AN184" t="n">
        <v>42.9</v>
      </c>
      <c r="AO184" t="n">
        <v>42.8</v>
      </c>
      <c r="AP184" t="n">
        <v>47.2</v>
      </c>
      <c r="AQ184" t="n">
        <v>73.90000000000001</v>
      </c>
      <c r="AR184" t="n">
        <v>43.2</v>
      </c>
      <c r="AS184" t="n">
        <v>57.4</v>
      </c>
      <c r="AT184" t="n">
        <v>54.8</v>
      </c>
      <c r="AU184" t="n">
        <v>57.4</v>
      </c>
      <c r="AV184" t="n">
        <v>59.4</v>
      </c>
      <c r="AW184" t="n">
        <v>80.59999999999999</v>
      </c>
      <c r="AX184" t="n">
        <v>100.9</v>
      </c>
      <c r="AY184" t="n">
        <v>115.5</v>
      </c>
      <c r="AZ184" t="n">
        <v>105</v>
      </c>
      <c r="BA184" t="n">
        <v>145.8</v>
      </c>
      <c r="BB184" t="n">
        <v>119.8</v>
      </c>
      <c r="BC184" t="n">
        <v>141.1</v>
      </c>
      <c r="BD184" t="n">
        <v>189.1</v>
      </c>
      <c r="BE184" t="n">
        <v>176.8</v>
      </c>
      <c r="BF184" t="n">
        <v>171.5</v>
      </c>
      <c r="BG184">
        <f>NA()</f>
        <v/>
      </c>
      <c r="BH184">
        <f>NA()</f>
        <v/>
      </c>
      <c r="BI184">
        <f>NA()</f>
        <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237</v>
      </c>
      <c r="B185" t="s">
        <v>884</v>
      </c>
      <c r="C185" t="s">
        <v>885</v>
      </c>
      <c r="D185" t="s">
        <v>519</v>
      </c>
      <c r="E185">
        <f>B185</f>
        <v/>
      </c>
      <c r="O185" t="n">
        <v>0.41</v>
      </c>
      <c r="P185" t="n">
        <v>0.49</v>
      </c>
      <c r="Q185" t="n">
        <v>0.55</v>
      </c>
      <c r="R185" t="n">
        <v>0.67</v>
      </c>
      <c r="S185" t="n">
        <v>0.89</v>
      </c>
      <c r="T185" t="n">
        <v>1.58</v>
      </c>
      <c r="U185" t="n">
        <v>1.56</v>
      </c>
      <c r="V185" t="n">
        <v>1.87</v>
      </c>
      <c r="W185" t="n">
        <v>2.16</v>
      </c>
      <c r="X185" t="n">
        <v>2.69</v>
      </c>
      <c r="Y185" t="n">
        <v>3.97</v>
      </c>
      <c r="Z185" t="n">
        <v>6.64</v>
      </c>
      <c r="AA185" t="n">
        <v>6.33</v>
      </c>
      <c r="AB185" t="n">
        <v>5.59</v>
      </c>
      <c r="AC185" t="n">
        <v>5.46</v>
      </c>
      <c r="AD185" t="n">
        <v>4.94</v>
      </c>
      <c r="AE185" t="n">
        <v>2.98</v>
      </c>
      <c r="AF185" t="n">
        <v>3.54</v>
      </c>
      <c r="AG185" t="n">
        <v>2.95</v>
      </c>
      <c r="AH185" t="n">
        <v>3.31</v>
      </c>
      <c r="AI185" t="n">
        <v>4.01</v>
      </c>
      <c r="AJ185" t="n">
        <v>3.18</v>
      </c>
      <c r="AK185" t="n">
        <v>2.94</v>
      </c>
      <c r="AL185" t="n">
        <v>2.92</v>
      </c>
      <c r="AM185" t="n">
        <v>2.58</v>
      </c>
      <c r="AN185" t="n">
        <v>2.78</v>
      </c>
      <c r="AO185" t="n">
        <v>3.32</v>
      </c>
      <c r="AP185" t="n">
        <v>3.23</v>
      </c>
      <c r="AQ185" t="n">
        <v>2.52</v>
      </c>
      <c r="AR185" t="n">
        <v>3.11</v>
      </c>
      <c r="AS185" t="n">
        <v>4.74</v>
      </c>
      <c r="AT185" t="n">
        <v>4.54</v>
      </c>
      <c r="AU185" t="n">
        <v>4.51</v>
      </c>
      <c r="AV185" t="n">
        <v>4.64</v>
      </c>
      <c r="AW185" t="n">
        <v>4.88</v>
      </c>
      <c r="AX185" t="n">
        <v>7.53</v>
      </c>
      <c r="AY185" t="n">
        <v>9.1</v>
      </c>
      <c r="AZ185" t="n">
        <v>9.81</v>
      </c>
      <c r="BA185" t="n">
        <v>14.1</v>
      </c>
      <c r="BB185" t="n">
        <v>8.539999999999999</v>
      </c>
      <c r="BC185" t="n">
        <v>12.15</v>
      </c>
      <c r="BD185" t="n">
        <v>17.15</v>
      </c>
      <c r="BE185" t="n">
        <v>18.38</v>
      </c>
      <c r="BF185" t="n">
        <v>17.57</v>
      </c>
      <c r="BG185">
        <f>NA()</f>
        <v/>
      </c>
      <c r="BH185">
        <f>NA()</f>
        <v/>
      </c>
      <c r="BI185">
        <f>NA()</f>
        <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237</v>
      </c>
      <c r="B186" t="s">
        <v>886</v>
      </c>
      <c r="C186" t="s">
        <v>887</v>
      </c>
      <c r="D186" t="s">
        <v>522</v>
      </c>
      <c r="E186">
        <f>B186</f>
        <v/>
      </c>
      <c r="O186" t="n">
        <v>17.4</v>
      </c>
      <c r="P186" t="n">
        <v>23.1</v>
      </c>
      <c r="Q186" t="n">
        <v>29.5</v>
      </c>
      <c r="R186" t="n">
        <v>37.1</v>
      </c>
      <c r="S186" t="n">
        <v>50.8</v>
      </c>
      <c r="T186" t="n">
        <v>92.40000000000001</v>
      </c>
      <c r="U186" t="n">
        <v>96.90000000000001</v>
      </c>
      <c r="V186" t="n">
        <v>121.5</v>
      </c>
      <c r="W186" t="n">
        <v>143.4</v>
      </c>
      <c r="X186" t="n">
        <v>181.5</v>
      </c>
      <c r="Y186" t="n">
        <v>275.8</v>
      </c>
      <c r="Z186" t="n">
        <v>463.5</v>
      </c>
      <c r="AA186" t="n">
        <v>421.7</v>
      </c>
      <c r="AB186" t="n">
        <v>382.4</v>
      </c>
      <c r="AC186" t="n">
        <v>382.4</v>
      </c>
      <c r="AD186" t="n">
        <v>342.5</v>
      </c>
      <c r="AE186" t="n">
        <v>215.9</v>
      </c>
      <c r="AF186" t="n">
        <v>269.6</v>
      </c>
      <c r="AG186" t="n">
        <v>240.5</v>
      </c>
      <c r="AH186" t="n">
        <v>283.6</v>
      </c>
      <c r="AI186" t="n">
        <v>422.5</v>
      </c>
      <c r="AJ186" t="n">
        <v>279.9</v>
      </c>
      <c r="AK186" t="n">
        <v>290.9</v>
      </c>
      <c r="AL186" t="n">
        <v>284.7</v>
      </c>
      <c r="AM186" t="n">
        <v>256.9</v>
      </c>
      <c r="AN186" t="n">
        <v>285.3</v>
      </c>
      <c r="AO186" t="n">
        <v>346.4</v>
      </c>
      <c r="AP186" t="n">
        <v>336</v>
      </c>
      <c r="AQ186" t="n">
        <v>258.7</v>
      </c>
      <c r="AR186" t="n">
        <v>323.2</v>
      </c>
      <c r="AS186" t="n">
        <v>499.2</v>
      </c>
      <c r="AT186" t="n">
        <v>465.4</v>
      </c>
      <c r="AU186" t="n">
        <v>494.8</v>
      </c>
      <c r="AV186" t="n">
        <v>496.1</v>
      </c>
      <c r="AW186" t="n">
        <v>526.6</v>
      </c>
      <c r="AX186" t="n">
        <v>805.1</v>
      </c>
      <c r="AY186" t="n">
        <v>972.5</v>
      </c>
      <c r="AZ186" t="n">
        <v>1046.1</v>
      </c>
      <c r="BA186" t="n">
        <v>1464.5</v>
      </c>
      <c r="BB186" t="n">
        <v>859.9</v>
      </c>
      <c r="BC186" t="n">
        <v>1142.2</v>
      </c>
      <c r="BD186" t="n">
        <v>1595</v>
      </c>
      <c r="BE186" t="n">
        <v>1620.2</v>
      </c>
      <c r="BF186" t="n">
        <v>1482.9</v>
      </c>
      <c r="BG186">
        <f>NA()</f>
        <v/>
      </c>
      <c r="BH186">
        <f>NA()</f>
        <v/>
      </c>
      <c r="BI186">
        <f>NA()</f>
        <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237</v>
      </c>
      <c r="B187" t="s">
        <v>888</v>
      </c>
      <c r="C187" t="s">
        <v>889</v>
      </c>
      <c r="D187" t="s">
        <v>519</v>
      </c>
      <c r="E187">
        <f>B187</f>
        <v/>
      </c>
      <c r="O187" t="n">
        <v>0.62</v>
      </c>
      <c r="P187" t="n">
        <v>0.83</v>
      </c>
      <c r="Q187" t="n">
        <v>0.84</v>
      </c>
      <c r="R187" t="n">
        <v>1.03</v>
      </c>
      <c r="S187" t="n">
        <v>1.95</v>
      </c>
      <c r="T187" t="n">
        <v>2.11</v>
      </c>
      <c r="U187" t="n">
        <v>2.11</v>
      </c>
      <c r="V187" t="n">
        <v>2.34</v>
      </c>
      <c r="W187" t="n">
        <v>2.49</v>
      </c>
      <c r="X187" t="n">
        <v>3.63</v>
      </c>
      <c r="Y187" t="n">
        <v>4.53</v>
      </c>
      <c r="Z187" t="n">
        <v>5.16</v>
      </c>
      <c r="AA187" t="n">
        <v>5.81</v>
      </c>
      <c r="AB187" t="n">
        <v>4.91</v>
      </c>
      <c r="AC187" t="n">
        <v>5.06</v>
      </c>
      <c r="AD187" t="n">
        <v>4.86</v>
      </c>
      <c r="AE187" t="n">
        <v>3.54</v>
      </c>
      <c r="AF187" t="n">
        <v>3.93</v>
      </c>
      <c r="AG187" t="n">
        <v>3.49</v>
      </c>
      <c r="AH187" t="n">
        <v>3.42</v>
      </c>
      <c r="AI187" t="n">
        <v>3.93</v>
      </c>
      <c r="AJ187" t="n">
        <v>3.65</v>
      </c>
      <c r="AK187" t="n">
        <v>3.58</v>
      </c>
      <c r="AL187" t="n">
        <v>4.23</v>
      </c>
      <c r="AM187" t="n">
        <v>4.81</v>
      </c>
      <c r="AN187" t="n">
        <v>4.26</v>
      </c>
      <c r="AO187" t="n">
        <v>4.96</v>
      </c>
      <c r="AP187" t="n">
        <v>4.26</v>
      </c>
      <c r="AQ187" t="n">
        <v>4.24</v>
      </c>
      <c r="AR187" t="n">
        <v>3.58</v>
      </c>
      <c r="AS187" t="n">
        <v>4.84</v>
      </c>
      <c r="AT187" t="n">
        <v>4.89</v>
      </c>
      <c r="AU187" t="n">
        <v>5.55</v>
      </c>
      <c r="AV187" t="n">
        <v>7.09</v>
      </c>
      <c r="AW187" t="n">
        <v>8.640000000000001</v>
      </c>
      <c r="AX187" t="n">
        <v>10.25</v>
      </c>
      <c r="AY187" t="n">
        <v>12.36</v>
      </c>
      <c r="AZ187" t="n">
        <v>14.22</v>
      </c>
      <c r="BA187" t="n">
        <v>15.96</v>
      </c>
      <c r="BB187" t="n">
        <v>10.97</v>
      </c>
      <c r="BC187" t="n">
        <v>10.09</v>
      </c>
      <c r="BD187" t="n">
        <v>12.9</v>
      </c>
      <c r="BE187" t="n">
        <v>12.65</v>
      </c>
      <c r="BF187" t="n">
        <v>11.78</v>
      </c>
      <c r="BG187">
        <f>NA()</f>
        <v/>
      </c>
      <c r="BH187">
        <f>NA()</f>
        <v/>
      </c>
      <c r="BI187">
        <f>NA()</f>
        <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237</v>
      </c>
      <c r="B188" t="s">
        <v>890</v>
      </c>
      <c r="C188" t="s">
        <v>891</v>
      </c>
      <c r="D188" t="s">
        <v>522</v>
      </c>
      <c r="E188">
        <f>B188</f>
        <v/>
      </c>
      <c r="O188" t="n">
        <v>10.4</v>
      </c>
      <c r="P188" t="n">
        <v>12.6</v>
      </c>
      <c r="Q188" t="n">
        <v>14.2</v>
      </c>
      <c r="R188" t="n">
        <v>16.2</v>
      </c>
      <c r="S188" t="n">
        <v>28.5</v>
      </c>
      <c r="T188" t="n">
        <v>29.7</v>
      </c>
      <c r="U188" t="n">
        <v>26.8</v>
      </c>
      <c r="V188" t="n">
        <v>31.1</v>
      </c>
      <c r="W188" t="n">
        <v>31.4</v>
      </c>
      <c r="X188" t="n">
        <v>63.3</v>
      </c>
      <c r="Y188" t="n">
        <v>106.3</v>
      </c>
      <c r="Z188" t="n">
        <v>115.8</v>
      </c>
      <c r="AA188" t="n">
        <v>167.1</v>
      </c>
      <c r="AB188" t="n">
        <v>67.8</v>
      </c>
      <c r="AC188" t="n">
        <v>72.8</v>
      </c>
      <c r="AD188" t="n">
        <v>84.8</v>
      </c>
      <c r="AE188" t="n">
        <v>64</v>
      </c>
      <c r="AF188" t="n">
        <v>68.2</v>
      </c>
      <c r="AG188" t="n">
        <v>67.59999999999999</v>
      </c>
      <c r="AH188" t="n">
        <v>56.1</v>
      </c>
      <c r="AI188" t="n">
        <v>77.40000000000001</v>
      </c>
      <c r="AJ188" t="n">
        <v>72.2</v>
      </c>
      <c r="AK188" t="n">
        <v>67.40000000000001</v>
      </c>
      <c r="AL188" t="n">
        <v>81.09999999999999</v>
      </c>
      <c r="AM188" t="n">
        <v>96.5</v>
      </c>
      <c r="AN188" t="n">
        <v>99.40000000000001</v>
      </c>
      <c r="AO188" t="n">
        <v>95.3</v>
      </c>
      <c r="AP188" t="n">
        <v>69.90000000000001</v>
      </c>
      <c r="AQ188" t="n">
        <v>57.9</v>
      </c>
      <c r="AR188" t="n">
        <v>47.6</v>
      </c>
      <c r="AS188" t="n">
        <v>68.90000000000001</v>
      </c>
      <c r="AT188" t="n">
        <v>55</v>
      </c>
      <c r="AU188" t="n">
        <v>53.7</v>
      </c>
      <c r="AV188" t="n">
        <v>48.7</v>
      </c>
      <c r="AW188" t="n">
        <v>59.7</v>
      </c>
      <c r="AX188" t="n">
        <v>83.3</v>
      </c>
      <c r="AY188" t="n">
        <v>88.59999999999999</v>
      </c>
      <c r="AZ188" t="n">
        <v>99.40000000000001</v>
      </c>
      <c r="BA188" t="n">
        <v>114.3</v>
      </c>
      <c r="BB188" t="n">
        <v>87.5</v>
      </c>
      <c r="BC188" t="n">
        <v>88.7</v>
      </c>
      <c r="BD188" t="n">
        <v>113.1</v>
      </c>
      <c r="BE188" t="n">
        <v>116.3</v>
      </c>
      <c r="BF188" t="n">
        <v>114.4</v>
      </c>
      <c r="BG188">
        <f>NA()</f>
        <v/>
      </c>
      <c r="BH188">
        <f>NA()</f>
        <v/>
      </c>
      <c r="BI188">
        <f>NA()</f>
        <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237</v>
      </c>
      <c r="B189" t="s">
        <v>892</v>
      </c>
      <c r="C189" t="s">
        <v>893</v>
      </c>
      <c r="D189" t="s">
        <v>519</v>
      </c>
      <c r="E189">
        <f>B189</f>
        <v/>
      </c>
      <c r="O189" t="n">
        <v>4.03</v>
      </c>
      <c r="P189" t="n">
        <v>4.36</v>
      </c>
      <c r="Q189" t="n">
        <v>4.59</v>
      </c>
      <c r="R189" t="n">
        <v>7.34</v>
      </c>
      <c r="S189" t="n">
        <v>7.69</v>
      </c>
      <c r="T189" t="n">
        <v>6.18</v>
      </c>
      <c r="U189" t="n">
        <v>6.47</v>
      </c>
      <c r="V189" t="n">
        <v>7.12</v>
      </c>
      <c r="W189" t="n">
        <v>7.24</v>
      </c>
      <c r="X189" t="n">
        <v>9.539999999999999</v>
      </c>
      <c r="Y189" t="n">
        <v>12.83</v>
      </c>
      <c r="Z189" t="n">
        <v>14.82</v>
      </c>
      <c r="AA189" t="n">
        <v>14.96</v>
      </c>
      <c r="AB189" t="n">
        <v>15.17</v>
      </c>
      <c r="AC189" t="n">
        <v>16.46</v>
      </c>
      <c r="AD189" t="n">
        <v>16.38</v>
      </c>
      <c r="AE189" t="n">
        <v>14.64</v>
      </c>
      <c r="AF189" t="n">
        <v>14.63</v>
      </c>
      <c r="AG189" t="n">
        <v>14.26</v>
      </c>
      <c r="AH189" t="n">
        <v>15.19</v>
      </c>
      <c r="AI189" t="n">
        <v>16.03</v>
      </c>
      <c r="AJ189" t="n">
        <v>20.41</v>
      </c>
      <c r="AK189" t="n">
        <v>16.93</v>
      </c>
      <c r="AL189" t="n">
        <v>16.43</v>
      </c>
      <c r="AM189" t="n">
        <v>16.82</v>
      </c>
      <c r="AN189" t="n">
        <v>17.75</v>
      </c>
      <c r="AO189" t="n">
        <v>19.75</v>
      </c>
      <c r="AP189" t="n">
        <v>23.18</v>
      </c>
      <c r="AQ189" t="n">
        <v>24.2</v>
      </c>
      <c r="AR189" t="n">
        <v>22.17</v>
      </c>
      <c r="AS189" t="n">
        <v>24.84</v>
      </c>
      <c r="AT189" t="n">
        <v>25.76</v>
      </c>
      <c r="AU189" t="n">
        <v>25.35</v>
      </c>
      <c r="AV189" t="n">
        <v>28.19</v>
      </c>
      <c r="AW189" t="n">
        <v>28.87</v>
      </c>
      <c r="AX189" t="n">
        <v>30.95</v>
      </c>
      <c r="AY189" t="n">
        <v>34.42</v>
      </c>
      <c r="AZ189" t="n">
        <v>35.43</v>
      </c>
      <c r="BA189" t="n">
        <v>45.18</v>
      </c>
      <c r="BB189" t="n">
        <v>39.08</v>
      </c>
      <c r="BC189" t="n">
        <v>48.72</v>
      </c>
      <c r="BD189" t="n">
        <v>56.09</v>
      </c>
      <c r="BE189" t="n">
        <v>57.46</v>
      </c>
      <c r="BF189" t="n">
        <v>53.57</v>
      </c>
      <c r="BG189">
        <f>NA()</f>
        <v/>
      </c>
      <c r="BH189">
        <f>NA()</f>
        <v/>
      </c>
      <c r="BI189">
        <f>NA()</f>
        <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237</v>
      </c>
      <c r="B190" t="s">
        <v>894</v>
      </c>
      <c r="C190" t="s">
        <v>895</v>
      </c>
      <c r="D190" t="s">
        <v>522</v>
      </c>
      <c r="E190">
        <f>B190</f>
        <v/>
      </c>
      <c r="O190" t="n">
        <v>3.1</v>
      </c>
      <c r="P190" t="n">
        <v>3.9</v>
      </c>
      <c r="Q190" t="n">
        <v>3.8</v>
      </c>
      <c r="R190" t="n">
        <v>6.2</v>
      </c>
      <c r="S190" t="n">
        <v>6.3</v>
      </c>
      <c r="T190" t="n">
        <v>3.4</v>
      </c>
      <c r="U190" t="n">
        <v>5.6</v>
      </c>
      <c r="V190" t="n">
        <v>6.4</v>
      </c>
      <c r="W190" t="n">
        <v>6.2</v>
      </c>
      <c r="X190" t="n">
        <v>12.1</v>
      </c>
      <c r="Y190" t="n">
        <v>27</v>
      </c>
      <c r="Z190" t="n">
        <v>28.6</v>
      </c>
      <c r="AA190" t="n">
        <v>27.5</v>
      </c>
      <c r="AB190" t="n">
        <v>29.1</v>
      </c>
      <c r="AC190" t="n">
        <v>20.3</v>
      </c>
      <c r="AD190" t="n">
        <v>13.9</v>
      </c>
      <c r="AE190" t="n">
        <v>11.6</v>
      </c>
      <c r="AF190" t="n">
        <v>12.3</v>
      </c>
      <c r="AG190" t="n">
        <v>12</v>
      </c>
      <c r="AH190" t="n">
        <v>12.9</v>
      </c>
      <c r="AI190" t="n">
        <v>13.2</v>
      </c>
      <c r="AJ190" t="n">
        <v>16.6</v>
      </c>
      <c r="AK190" t="n">
        <v>21.9</v>
      </c>
      <c r="AL190" t="n">
        <v>12.4</v>
      </c>
      <c r="AM190" t="n">
        <v>13</v>
      </c>
      <c r="AN190" t="n">
        <v>13.5</v>
      </c>
      <c r="AO190" t="n">
        <v>14.9</v>
      </c>
      <c r="AP190" t="n">
        <v>20.2</v>
      </c>
      <c r="AQ190" t="n">
        <v>36.9</v>
      </c>
      <c r="AR190" t="n">
        <v>24.3</v>
      </c>
      <c r="AS190" t="n">
        <v>32.4</v>
      </c>
      <c r="AT190" t="n">
        <v>33.8</v>
      </c>
      <c r="AU190" t="n">
        <v>33.7</v>
      </c>
      <c r="AV190" t="n">
        <v>31.7</v>
      </c>
      <c r="AW190" t="n">
        <v>32.4</v>
      </c>
      <c r="AX190" t="n">
        <v>36.9</v>
      </c>
      <c r="AY190" t="n">
        <v>42.1</v>
      </c>
      <c r="AZ190" t="n">
        <v>38.9</v>
      </c>
      <c r="BA190" t="n">
        <v>74</v>
      </c>
      <c r="BB190" t="n">
        <v>62.9</v>
      </c>
      <c r="BC190" t="n">
        <v>76.7</v>
      </c>
      <c r="BD190" t="n">
        <v>85.09999999999999</v>
      </c>
      <c r="BE190" t="n">
        <v>109</v>
      </c>
      <c r="BF190" t="n">
        <v>85.90000000000001</v>
      </c>
      <c r="BG190">
        <f>NA()</f>
        <v/>
      </c>
      <c r="BH190">
        <f>NA()</f>
        <v/>
      </c>
      <c r="BI190">
        <f>NA()</f>
        <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237</v>
      </c>
      <c r="B191" t="s">
        <v>896</v>
      </c>
      <c r="C191" t="s">
        <v>897</v>
      </c>
      <c r="D191" t="s">
        <v>519</v>
      </c>
      <c r="E191">
        <f>B191</f>
        <v/>
      </c>
      <c r="O191" t="n">
        <v>1.08</v>
      </c>
      <c r="P191" t="n">
        <v>1.12</v>
      </c>
      <c r="Q191" t="n">
        <v>1.14</v>
      </c>
      <c r="R191" t="n">
        <v>1.33</v>
      </c>
      <c r="S191" t="n">
        <v>1.98</v>
      </c>
      <c r="T191" t="n">
        <v>2.52</v>
      </c>
      <c r="U191" t="n">
        <v>2.68</v>
      </c>
      <c r="V191" t="n">
        <v>2.96</v>
      </c>
      <c r="W191" t="n">
        <v>3.23</v>
      </c>
      <c r="X191" t="n">
        <v>4.21</v>
      </c>
      <c r="Y191" t="n">
        <v>6.22</v>
      </c>
      <c r="Z191" t="n">
        <v>8.02</v>
      </c>
      <c r="AA191" t="n">
        <v>7.89</v>
      </c>
      <c r="AB191" t="n">
        <v>7.36</v>
      </c>
      <c r="AC191" t="n">
        <v>7.19</v>
      </c>
      <c r="AD191" t="n">
        <v>6.81</v>
      </c>
      <c r="AE191" t="n">
        <v>5.12</v>
      </c>
      <c r="AF191" t="n">
        <v>5.27</v>
      </c>
      <c r="AG191" t="n">
        <v>4.88</v>
      </c>
      <c r="AH191" t="n">
        <v>5.37</v>
      </c>
      <c r="AI191" t="n">
        <v>6.2</v>
      </c>
      <c r="AJ191" t="n">
        <v>5.78</v>
      </c>
      <c r="AK191" t="n">
        <v>5.33</v>
      </c>
      <c r="AL191" t="n">
        <v>5.53</v>
      </c>
      <c r="AM191" t="n">
        <v>5.38</v>
      </c>
      <c r="AN191" t="n">
        <v>5.45</v>
      </c>
      <c r="AO191" t="n">
        <v>6.13</v>
      </c>
      <c r="AP191" t="n">
        <v>5.98</v>
      </c>
      <c r="AQ191" t="n">
        <v>5.23</v>
      </c>
      <c r="AR191" t="n">
        <v>5.62</v>
      </c>
      <c r="AS191" t="n">
        <v>7.44</v>
      </c>
      <c r="AT191" t="n">
        <v>7.53</v>
      </c>
      <c r="AU191" t="n">
        <v>7.08</v>
      </c>
      <c r="AV191" t="n">
        <v>8.31</v>
      </c>
      <c r="AW191" t="n">
        <v>9.779999999999999</v>
      </c>
      <c r="AX191" t="n">
        <v>12.89</v>
      </c>
      <c r="AY191" t="n">
        <v>14.94</v>
      </c>
      <c r="AZ191" t="n">
        <v>15.81</v>
      </c>
      <c r="BA191" t="n">
        <v>20.61</v>
      </c>
      <c r="BB191" t="n">
        <v>13.79</v>
      </c>
      <c r="BC191" t="n">
        <v>17.77</v>
      </c>
      <c r="BD191" t="n">
        <v>23.71</v>
      </c>
      <c r="BE191" t="n">
        <v>24.83</v>
      </c>
      <c r="BF191" t="n">
        <v>23.87</v>
      </c>
      <c r="BG191">
        <f>NA()</f>
        <v/>
      </c>
      <c r="BH191">
        <f>NA()</f>
        <v/>
      </c>
      <c r="BI191">
        <f>NA()</f>
        <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237</v>
      </c>
      <c r="B192" t="s">
        <v>898</v>
      </c>
      <c r="C192" t="s">
        <v>899</v>
      </c>
      <c r="D192" t="s">
        <v>522</v>
      </c>
      <c r="E192">
        <f>B192</f>
        <v/>
      </c>
      <c r="O192" t="n">
        <v>203.8</v>
      </c>
      <c r="P192" t="n">
        <v>231.2</v>
      </c>
      <c r="Q192" t="n">
        <v>241.4</v>
      </c>
      <c r="R192" t="n">
        <v>286.5</v>
      </c>
      <c r="S192" t="n">
        <v>404.7</v>
      </c>
      <c r="T192" t="n">
        <v>518.6</v>
      </c>
      <c r="U192" t="n">
        <v>564.7</v>
      </c>
      <c r="V192" t="n">
        <v>663.7</v>
      </c>
      <c r="W192" t="n">
        <v>736.9</v>
      </c>
      <c r="X192" t="n">
        <v>1039.9</v>
      </c>
      <c r="Y192" t="n">
        <v>1539.7</v>
      </c>
      <c r="Z192" t="n">
        <v>1785</v>
      </c>
      <c r="AA192" t="n">
        <v>1603.9</v>
      </c>
      <c r="AB192" t="n">
        <v>1513.6</v>
      </c>
      <c r="AC192" t="n">
        <v>1565.5</v>
      </c>
      <c r="AD192" t="n">
        <v>1594.7</v>
      </c>
      <c r="AE192" t="n">
        <v>1139.2</v>
      </c>
      <c r="AF192" t="n">
        <v>1179.4</v>
      </c>
      <c r="AG192" t="n">
        <v>1267.9</v>
      </c>
      <c r="AH192" t="n">
        <v>1463.4</v>
      </c>
      <c r="AI192" t="n">
        <v>1807.6</v>
      </c>
      <c r="AJ192" t="n">
        <v>1540.2</v>
      </c>
      <c r="AK192" t="n">
        <v>1472.8</v>
      </c>
      <c r="AL192" t="n">
        <v>1398.4</v>
      </c>
      <c r="AM192" t="n">
        <v>1441.8</v>
      </c>
      <c r="AN192" t="n">
        <v>1470.3</v>
      </c>
      <c r="AO192" t="n">
        <v>1532.5</v>
      </c>
      <c r="AP192" t="n">
        <v>1455.8</v>
      </c>
      <c r="AQ192" t="n">
        <v>1296.7</v>
      </c>
      <c r="AR192" t="n">
        <v>1379.9</v>
      </c>
      <c r="AS192" t="n">
        <v>1863.1</v>
      </c>
      <c r="AT192" t="n">
        <v>1891.2</v>
      </c>
      <c r="AU192" t="n">
        <v>1882.8</v>
      </c>
      <c r="AV192" t="n">
        <v>2345.3</v>
      </c>
      <c r="AW192" t="n">
        <v>2889.2</v>
      </c>
      <c r="AX192" t="n">
        <v>3897.3</v>
      </c>
      <c r="AY192" t="n">
        <v>4543.8</v>
      </c>
      <c r="AZ192" t="n">
        <v>5003</v>
      </c>
      <c r="BA192" t="n">
        <v>5307.4</v>
      </c>
      <c r="BB192" t="n">
        <v>3482.5</v>
      </c>
      <c r="BC192" t="n">
        <v>4447.2</v>
      </c>
      <c r="BD192" t="n">
        <v>6112.8</v>
      </c>
      <c r="BE192" t="n">
        <v>6187.4</v>
      </c>
      <c r="BF192" t="n">
        <v>5867.1</v>
      </c>
      <c r="BG192">
        <f>NA()</f>
        <v/>
      </c>
      <c r="BH192">
        <f>NA()</f>
        <v/>
      </c>
      <c r="BI192">
        <f>NA()</f>
        <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237</v>
      </c>
      <c r="B193" t="s">
        <v>900</v>
      </c>
      <c r="C193" t="s">
        <v>901</v>
      </c>
      <c r="D193" t="s">
        <v>519</v>
      </c>
      <c r="E193">
        <f>B193</f>
        <v/>
      </c>
      <c r="O193" t="n">
        <v>1.27</v>
      </c>
      <c r="P193" t="n">
        <v>1.32</v>
      </c>
      <c r="Q193" t="n">
        <v>1.35</v>
      </c>
      <c r="R193" t="n">
        <v>1.56</v>
      </c>
      <c r="S193" t="n">
        <v>2.41</v>
      </c>
      <c r="T193" t="n">
        <v>2.89</v>
      </c>
      <c r="U193" t="n">
        <v>3.15</v>
      </c>
      <c r="V193" t="n">
        <v>3.41</v>
      </c>
      <c r="W193" t="n">
        <v>3.67</v>
      </c>
      <c r="X193" t="n">
        <v>4.79</v>
      </c>
      <c r="Y193" t="n">
        <v>7.1</v>
      </c>
      <c r="Z193" t="n">
        <v>8.640000000000001</v>
      </c>
      <c r="AA193" t="n">
        <v>8.640000000000001</v>
      </c>
      <c r="AB193" t="n">
        <v>8.23</v>
      </c>
      <c r="AC193" t="n">
        <v>8.01</v>
      </c>
      <c r="AD193" t="n">
        <v>7.61</v>
      </c>
      <c r="AE193" t="n">
        <v>6.15</v>
      </c>
      <c r="AF193" t="n">
        <v>6.16</v>
      </c>
      <c r="AG193" t="n">
        <v>5.76</v>
      </c>
      <c r="AH193" t="n">
        <v>6.32</v>
      </c>
      <c r="AI193" t="n">
        <v>7.45</v>
      </c>
      <c r="AJ193" t="n">
        <v>7.06</v>
      </c>
      <c r="AK193" t="n">
        <v>6.66</v>
      </c>
      <c r="AL193" t="n">
        <v>7.16</v>
      </c>
      <c r="AM193" t="n">
        <v>7.03</v>
      </c>
      <c r="AN193" t="n">
        <v>7.09</v>
      </c>
      <c r="AO193" t="n">
        <v>8.15</v>
      </c>
      <c r="AP193" t="n">
        <v>8.039999999999999</v>
      </c>
      <c r="AQ193" t="n">
        <v>7.15</v>
      </c>
      <c r="AR193" t="n">
        <v>7.45</v>
      </c>
      <c r="AS193" t="n">
        <v>9.390000000000001</v>
      </c>
      <c r="AT193" t="n">
        <v>9.6</v>
      </c>
      <c r="AU193" t="n">
        <v>8.890000000000001</v>
      </c>
      <c r="AV193" t="n">
        <v>10.54</v>
      </c>
      <c r="AW193" t="n">
        <v>12.61</v>
      </c>
      <c r="AX193" t="n">
        <v>15.81</v>
      </c>
      <c r="AY193" t="n">
        <v>18.1</v>
      </c>
      <c r="AZ193" t="n">
        <v>18.87</v>
      </c>
      <c r="BA193" t="n">
        <v>25.01</v>
      </c>
      <c r="BB193" t="n">
        <v>17.26</v>
      </c>
      <c r="BC193" t="n">
        <v>21.15</v>
      </c>
      <c r="BD193" t="n">
        <v>27.42</v>
      </c>
      <c r="BE193" t="n">
        <v>28.36</v>
      </c>
      <c r="BF193" t="n">
        <v>27.16</v>
      </c>
      <c r="BG193">
        <f>NA()</f>
        <v/>
      </c>
      <c r="BH193">
        <f>NA()</f>
        <v/>
      </c>
      <c r="BI193">
        <f>NA()</f>
        <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237</v>
      </c>
      <c r="B194" t="s">
        <v>902</v>
      </c>
      <c r="C194" t="s">
        <v>903</v>
      </c>
      <c r="D194" t="s">
        <v>522</v>
      </c>
      <c r="E194">
        <f>B194</f>
        <v/>
      </c>
      <c r="O194" t="n">
        <v>186.4</v>
      </c>
      <c r="P194" t="n">
        <v>208.2</v>
      </c>
      <c r="Q194" t="n">
        <v>211.9</v>
      </c>
      <c r="R194" t="n">
        <v>249.4</v>
      </c>
      <c r="S194" t="n">
        <v>353.9</v>
      </c>
      <c r="T194" t="n">
        <v>426.2</v>
      </c>
      <c r="U194" t="n">
        <v>467.8</v>
      </c>
      <c r="V194" t="n">
        <v>542.2</v>
      </c>
      <c r="W194" t="n">
        <v>593.5</v>
      </c>
      <c r="X194" t="n">
        <v>858.4</v>
      </c>
      <c r="Y194" t="n">
        <v>1263.9</v>
      </c>
      <c r="Z194" t="n">
        <v>1321.5</v>
      </c>
      <c r="AA194" t="n">
        <v>1182.1</v>
      </c>
      <c r="AB194" t="n">
        <v>1131.2</v>
      </c>
      <c r="AC194" t="n">
        <v>1183.1</v>
      </c>
      <c r="AD194" t="n">
        <v>1252.2</v>
      </c>
      <c r="AE194" t="n">
        <v>923.3</v>
      </c>
      <c r="AF194" t="n">
        <v>909.8</v>
      </c>
      <c r="AG194" t="n">
        <v>1027.4</v>
      </c>
      <c r="AH194" t="n">
        <v>1179.9</v>
      </c>
      <c r="AI194" t="n">
        <v>1385</v>
      </c>
      <c r="AJ194" t="n">
        <v>1260.3</v>
      </c>
      <c r="AK194" t="n">
        <v>1181.9</v>
      </c>
      <c r="AL194" t="n">
        <v>1113.7</v>
      </c>
      <c r="AM194" t="n">
        <v>1184.8</v>
      </c>
      <c r="AN194" t="n">
        <v>1185</v>
      </c>
      <c r="AO194" t="n">
        <v>1186.1</v>
      </c>
      <c r="AP194" t="n">
        <v>1119.8</v>
      </c>
      <c r="AQ194" t="n">
        <v>1038.1</v>
      </c>
      <c r="AR194" t="n">
        <v>1056.7</v>
      </c>
      <c r="AS194" t="n">
        <v>1363.9</v>
      </c>
      <c r="AT194" t="n">
        <v>1425.8</v>
      </c>
      <c r="AU194" t="n">
        <v>1388</v>
      </c>
      <c r="AV194" t="n">
        <v>1849.2</v>
      </c>
      <c r="AW194" t="n">
        <v>2362.6</v>
      </c>
      <c r="AX194" t="n">
        <v>3092.2</v>
      </c>
      <c r="AY194" t="n">
        <v>3571.3</v>
      </c>
      <c r="AZ194" t="n">
        <v>3956.9</v>
      </c>
      <c r="BA194" t="n">
        <v>3843</v>
      </c>
      <c r="BB194" t="n">
        <v>2622.5</v>
      </c>
      <c r="BC194" t="n">
        <v>3305</v>
      </c>
      <c r="BD194" t="n">
        <v>4517.8</v>
      </c>
      <c r="BE194" t="n">
        <v>4567.2</v>
      </c>
      <c r="BF194" t="n">
        <v>4384.2</v>
      </c>
      <c r="BG194">
        <f>NA()</f>
        <v/>
      </c>
      <c r="BH194">
        <f>NA()</f>
        <v/>
      </c>
      <c r="BI194">
        <f>NA()</f>
        <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237</v>
      </c>
      <c r="B195" t="s">
        <v>904</v>
      </c>
      <c r="C195" t="s">
        <v>905</v>
      </c>
      <c r="D195" t="s">
        <v>519</v>
      </c>
      <c r="E195">
        <f>B195</f>
        <v/>
      </c>
      <c r="O195" t="n">
        <v>0.43</v>
      </c>
      <c r="P195" t="n">
        <v>0.46</v>
      </c>
      <c r="Q195" t="n">
        <v>0.48</v>
      </c>
      <c r="R195" t="n">
        <v>0.53</v>
      </c>
      <c r="S195" t="n">
        <v>1.15</v>
      </c>
      <c r="T195" t="n">
        <v>1.31</v>
      </c>
      <c r="U195" t="n">
        <v>1.38</v>
      </c>
      <c r="V195" t="n">
        <v>1.66</v>
      </c>
      <c r="W195" t="n">
        <v>1.19</v>
      </c>
      <c r="X195" t="n">
        <v>2.88</v>
      </c>
      <c r="Y195" t="n">
        <v>4.04</v>
      </c>
      <c r="Z195" t="n">
        <v>4.46</v>
      </c>
      <c r="AA195" t="n">
        <v>2.72</v>
      </c>
      <c r="AB195" t="n">
        <v>3.67</v>
      </c>
      <c r="AC195" t="n">
        <v>3.62</v>
      </c>
      <c r="AD195" t="n">
        <v>3.39</v>
      </c>
      <c r="AE195" t="n">
        <v>0</v>
      </c>
      <c r="AF195" t="n">
        <v>0</v>
      </c>
      <c r="AG195" t="n">
        <v>0</v>
      </c>
      <c r="AH195" t="n">
        <v>0</v>
      </c>
      <c r="AI195" t="n">
        <v>0</v>
      </c>
      <c r="AJ195" t="n">
        <v>16.33</v>
      </c>
      <c r="AK195" t="n">
        <v>24.75</v>
      </c>
      <c r="AL195" t="n">
        <v>19.1</v>
      </c>
      <c r="AM195" t="n">
        <v>24.75</v>
      </c>
      <c r="AN195" t="n">
        <v>23.89</v>
      </c>
      <c r="AO195" t="n">
        <v>22.95</v>
      </c>
      <c r="AP195" t="n">
        <v>24.62</v>
      </c>
      <c r="AQ195" t="n">
        <v>20.11</v>
      </c>
      <c r="AR195" t="n">
        <v>20.54</v>
      </c>
      <c r="AS195" t="n">
        <v>21.33</v>
      </c>
      <c r="AT195" t="n">
        <v>0</v>
      </c>
      <c r="AU195" t="n">
        <v>0</v>
      </c>
      <c r="AV195" t="n">
        <v>0</v>
      </c>
      <c r="AW195" t="n">
        <v>0</v>
      </c>
      <c r="AX195" t="n">
        <v>0</v>
      </c>
      <c r="AY195" t="n">
        <v>23.88</v>
      </c>
      <c r="AZ195" t="n">
        <v>26.71</v>
      </c>
      <c r="BA195" t="n">
        <v>33.64</v>
      </c>
      <c r="BB195" t="n">
        <v>24.35</v>
      </c>
      <c r="BC195" t="n">
        <v>32.76</v>
      </c>
      <c r="BD195" t="n">
        <v>34.7</v>
      </c>
      <c r="BE195" t="n">
        <v>34.76</v>
      </c>
      <c r="BF195" t="n">
        <v>0</v>
      </c>
      <c r="BG195">
        <f>NA()</f>
        <v/>
      </c>
      <c r="BH195">
        <f>NA()</f>
        <v/>
      </c>
      <c r="BI195">
        <f>NA()</f>
        <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237</v>
      </c>
      <c r="B196" t="s">
        <v>906</v>
      </c>
      <c r="C196" t="s">
        <v>907</v>
      </c>
      <c r="D196" t="s">
        <v>522</v>
      </c>
      <c r="E196">
        <f>B196</f>
        <v/>
      </c>
      <c r="O196" t="n">
        <v>0.1</v>
      </c>
      <c r="P196" t="n">
        <v>0.1</v>
      </c>
      <c r="Q196" t="n">
        <v>0.1</v>
      </c>
      <c r="R196" t="n">
        <v>0.1</v>
      </c>
      <c r="S196" t="n">
        <v>0.3</v>
      </c>
      <c r="T196" t="n">
        <v>0.3</v>
      </c>
      <c r="U196" t="n">
        <v>0.4</v>
      </c>
      <c r="V196" t="n">
        <v>0.5</v>
      </c>
      <c r="W196" t="n">
        <v>0.4</v>
      </c>
      <c r="X196" t="n">
        <v>0.6</v>
      </c>
      <c r="Y196" t="n">
        <v>1</v>
      </c>
      <c r="Z196" t="n">
        <v>0.6</v>
      </c>
      <c r="AA196" t="n">
        <v>0.4</v>
      </c>
      <c r="AB196" t="n">
        <v>0.7</v>
      </c>
      <c r="AC196" t="n">
        <v>0.8</v>
      </c>
      <c r="AD196" t="n">
        <v>0.8</v>
      </c>
      <c r="AE196" t="n">
        <v>0</v>
      </c>
      <c r="AF196" t="n">
        <v>0</v>
      </c>
      <c r="AG196" t="n">
        <v>0</v>
      </c>
      <c r="AH196" t="n">
        <v>0</v>
      </c>
      <c r="AI196" t="n">
        <v>0</v>
      </c>
      <c r="AJ196" t="n">
        <v>0.8</v>
      </c>
      <c r="AK196" t="n">
        <v>1.3</v>
      </c>
      <c r="AL196" t="n">
        <v>1.1</v>
      </c>
      <c r="AM196" t="n">
        <v>1.4</v>
      </c>
      <c r="AN196" t="n">
        <v>1.4</v>
      </c>
      <c r="AO196" t="n">
        <v>1.6</v>
      </c>
      <c r="AP196" t="n">
        <v>1.5</v>
      </c>
      <c r="AQ196" t="n">
        <v>1.2</v>
      </c>
      <c r="AR196" t="n">
        <v>1.1</v>
      </c>
      <c r="AS196" t="n">
        <v>1</v>
      </c>
      <c r="AT196" t="n">
        <v>0</v>
      </c>
      <c r="AU196" t="n">
        <v>0</v>
      </c>
      <c r="AV196" t="n">
        <v>0</v>
      </c>
      <c r="AW196" t="n">
        <v>0</v>
      </c>
      <c r="AX196" t="n">
        <v>0</v>
      </c>
      <c r="AY196" t="n">
        <v>1.3</v>
      </c>
      <c r="AZ196" t="n">
        <v>1.2</v>
      </c>
      <c r="BA196" t="n">
        <v>1.3</v>
      </c>
      <c r="BB196" t="n">
        <v>0.6</v>
      </c>
      <c r="BC196" t="n">
        <v>1.1</v>
      </c>
      <c r="BD196" t="n">
        <v>1.1</v>
      </c>
      <c r="BE196" t="n">
        <v>1.1</v>
      </c>
      <c r="BF196" t="n">
        <v>0</v>
      </c>
      <c r="BG196">
        <f>NA()</f>
        <v/>
      </c>
      <c r="BH196">
        <f>NA()</f>
        <v/>
      </c>
      <c r="BI196">
        <f>NA()</f>
        <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237</v>
      </c>
      <c r="B197" t="s">
        <v>908</v>
      </c>
      <c r="C197" t="s">
        <v>909</v>
      </c>
      <c r="D197" t="s">
        <v>519</v>
      </c>
      <c r="E197">
        <f>B197</f>
        <v/>
      </c>
      <c r="O197" t="n">
        <v>0.43</v>
      </c>
      <c r="P197" t="n">
        <v>0.46</v>
      </c>
      <c r="Q197" t="n">
        <v>0.48</v>
      </c>
      <c r="R197" t="n">
        <v>0.53</v>
      </c>
      <c r="S197" t="n">
        <v>1.15</v>
      </c>
      <c r="T197" t="n">
        <v>1.31</v>
      </c>
      <c r="U197" t="n">
        <v>1.38</v>
      </c>
      <c r="V197" t="n">
        <v>1.66</v>
      </c>
      <c r="W197" t="n">
        <v>1.19</v>
      </c>
      <c r="X197" t="n">
        <v>2.88</v>
      </c>
      <c r="Y197" t="n">
        <v>4.04</v>
      </c>
      <c r="Z197" t="n">
        <v>4.46</v>
      </c>
      <c r="AA197" t="n">
        <v>2.72</v>
      </c>
      <c r="AB197" t="n">
        <v>3.67</v>
      </c>
      <c r="AC197" t="n">
        <v>3.62</v>
      </c>
      <c r="AD197" t="n">
        <v>3.39</v>
      </c>
      <c r="AE197" t="n">
        <v>0</v>
      </c>
      <c r="AF197" t="n">
        <v>0</v>
      </c>
      <c r="AG197" t="n">
        <v>0</v>
      </c>
      <c r="AH197" t="n">
        <v>0</v>
      </c>
      <c r="AI197" t="n">
        <v>0</v>
      </c>
      <c r="AJ197" t="n">
        <v>16.33</v>
      </c>
      <c r="AK197" t="n">
        <v>24.75</v>
      </c>
      <c r="AL197" t="n">
        <v>19.1</v>
      </c>
      <c r="AM197" t="n">
        <v>24.75</v>
      </c>
      <c r="AN197" t="n">
        <v>23.89</v>
      </c>
      <c r="AO197" t="n">
        <v>22.95</v>
      </c>
      <c r="AP197" t="n">
        <v>24.62</v>
      </c>
      <c r="AQ197" t="n">
        <v>20.11</v>
      </c>
      <c r="AR197" t="n">
        <v>20.54</v>
      </c>
      <c r="AS197" t="n">
        <v>21.33</v>
      </c>
      <c r="AT197" t="n">
        <v>0</v>
      </c>
      <c r="AU197" t="n">
        <v>0</v>
      </c>
      <c r="AV197" t="n">
        <v>0</v>
      </c>
      <c r="AW197" t="n">
        <v>0</v>
      </c>
      <c r="AX197" t="n">
        <v>0</v>
      </c>
      <c r="AY197" t="n">
        <v>23.88</v>
      </c>
      <c r="AZ197" t="n">
        <v>26.71</v>
      </c>
      <c r="BA197" t="n">
        <v>33.64</v>
      </c>
      <c r="BB197" t="n">
        <v>24.35</v>
      </c>
      <c r="BC197" t="n">
        <v>32.76</v>
      </c>
      <c r="BD197" t="n">
        <v>34.7</v>
      </c>
      <c r="BE197" t="n">
        <v>34.76</v>
      </c>
      <c r="BF197" t="n">
        <v>0</v>
      </c>
      <c r="BG197">
        <f>NA()</f>
        <v/>
      </c>
      <c r="BH197">
        <f>NA()</f>
        <v/>
      </c>
      <c r="BI197">
        <f>NA()</f>
        <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237</v>
      </c>
      <c r="B198" t="s">
        <v>910</v>
      </c>
      <c r="C198" t="s">
        <v>911</v>
      </c>
      <c r="D198" t="s">
        <v>522</v>
      </c>
      <c r="E198">
        <f>B198</f>
        <v/>
      </c>
      <c r="O198" t="n">
        <v>0.1</v>
      </c>
      <c r="P198" t="n">
        <v>0.1</v>
      </c>
      <c r="Q198" t="n">
        <v>0.1</v>
      </c>
      <c r="R198" t="n">
        <v>0.1</v>
      </c>
      <c r="S198" t="n">
        <v>0.3</v>
      </c>
      <c r="T198" t="n">
        <v>0.3</v>
      </c>
      <c r="U198" t="n">
        <v>0.4</v>
      </c>
      <c r="V198" t="n">
        <v>0.5</v>
      </c>
      <c r="W198" t="n">
        <v>0.4</v>
      </c>
      <c r="X198" t="n">
        <v>0.6</v>
      </c>
      <c r="Y198" t="n">
        <v>1</v>
      </c>
      <c r="Z198" t="n">
        <v>0.6</v>
      </c>
      <c r="AA198" t="n">
        <v>0.4</v>
      </c>
      <c r="AB198" t="n">
        <v>0.7</v>
      </c>
      <c r="AC198" t="n">
        <v>0.8</v>
      </c>
      <c r="AD198" t="n">
        <v>0.8</v>
      </c>
      <c r="AE198" t="n">
        <v>0</v>
      </c>
      <c r="AF198" t="n">
        <v>0</v>
      </c>
      <c r="AG198" t="n">
        <v>0</v>
      </c>
      <c r="AH198" t="n">
        <v>0</v>
      </c>
      <c r="AI198" t="n">
        <v>0</v>
      </c>
      <c r="AJ198" t="n">
        <v>0.8</v>
      </c>
      <c r="AK198" t="n">
        <v>1.3</v>
      </c>
      <c r="AL198" t="n">
        <v>1.1</v>
      </c>
      <c r="AM198" t="n">
        <v>1.4</v>
      </c>
      <c r="AN198" t="n">
        <v>1.4</v>
      </c>
      <c r="AO198" t="n">
        <v>1.6</v>
      </c>
      <c r="AP198" t="n">
        <v>1.5</v>
      </c>
      <c r="AQ198" t="n">
        <v>1.2</v>
      </c>
      <c r="AR198" t="n">
        <v>1.1</v>
      </c>
      <c r="AS198" t="n">
        <v>1</v>
      </c>
      <c r="AT198" t="n">
        <v>0</v>
      </c>
      <c r="AU198" t="n">
        <v>0</v>
      </c>
      <c r="AV198" t="n">
        <v>0</v>
      </c>
      <c r="AW198" t="n">
        <v>0</v>
      </c>
      <c r="AX198" t="n">
        <v>0</v>
      </c>
      <c r="AY198" t="n">
        <v>1.3</v>
      </c>
      <c r="AZ198" t="n">
        <v>1.2</v>
      </c>
      <c r="BA198" t="n">
        <v>1.3</v>
      </c>
      <c r="BB198" t="n">
        <v>0.6</v>
      </c>
      <c r="BC198" t="n">
        <v>1.1</v>
      </c>
      <c r="BD198" t="n">
        <v>1.1</v>
      </c>
      <c r="BE198" t="n">
        <v>1.1</v>
      </c>
      <c r="BF198" t="n">
        <v>0</v>
      </c>
      <c r="BG198">
        <f>NA()</f>
        <v/>
      </c>
      <c r="BH198">
        <f>NA()</f>
        <v/>
      </c>
      <c r="BI198">
        <f>NA()</f>
        <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237</v>
      </c>
      <c r="B199" t="s">
        <v>912</v>
      </c>
      <c r="C199" t="s">
        <v>913</v>
      </c>
      <c r="D199" t="s">
        <v>519</v>
      </c>
      <c r="E199">
        <f>B199</f>
        <v/>
      </c>
      <c r="O199" t="n">
        <v>0.43</v>
      </c>
      <c r="P199" t="n">
        <v>0.46</v>
      </c>
      <c r="Q199" t="n">
        <v>0.48</v>
      </c>
      <c r="R199" t="n">
        <v>0.53</v>
      </c>
      <c r="S199" t="n">
        <v>1.15</v>
      </c>
      <c r="T199" t="n">
        <v>1.31</v>
      </c>
      <c r="U199" t="n">
        <v>1.38</v>
      </c>
      <c r="V199" t="n">
        <v>1.66</v>
      </c>
      <c r="W199" t="n">
        <v>1.19</v>
      </c>
      <c r="X199" t="n">
        <v>2.88</v>
      </c>
      <c r="Y199" t="n">
        <v>4.04</v>
      </c>
      <c r="Z199" t="n">
        <v>4.46</v>
      </c>
      <c r="AA199" t="n">
        <v>2.72</v>
      </c>
      <c r="AB199" t="n">
        <v>3.67</v>
      </c>
      <c r="AC199" t="n">
        <v>3.62</v>
      </c>
      <c r="AD199" t="n">
        <v>3.39</v>
      </c>
      <c r="AE199" t="n">
        <v>0</v>
      </c>
      <c r="AF199" t="n">
        <v>0</v>
      </c>
      <c r="AG199" t="n">
        <v>0</v>
      </c>
      <c r="AH199" t="n">
        <v>0</v>
      </c>
      <c r="AI199" t="n">
        <v>0</v>
      </c>
      <c r="AJ199" t="n">
        <v>16.33</v>
      </c>
      <c r="AK199" t="n">
        <v>24.75</v>
      </c>
      <c r="AL199" t="n">
        <v>19.1</v>
      </c>
      <c r="AM199" t="n">
        <v>24.75</v>
      </c>
      <c r="AN199" t="n">
        <v>23.89</v>
      </c>
      <c r="AO199" t="n">
        <v>22.95</v>
      </c>
      <c r="AP199" t="n">
        <v>24.62</v>
      </c>
      <c r="AQ199" t="n">
        <v>20.11</v>
      </c>
      <c r="AR199" t="n">
        <v>20.54</v>
      </c>
      <c r="AS199" t="n">
        <v>21.33</v>
      </c>
      <c r="AT199" t="n">
        <v>0</v>
      </c>
      <c r="AU199" t="n">
        <v>0</v>
      </c>
      <c r="AV199" t="n">
        <v>0</v>
      </c>
      <c r="AW199" t="n">
        <v>0</v>
      </c>
      <c r="AX199" t="n">
        <v>0</v>
      </c>
      <c r="AY199" t="n">
        <v>23.88</v>
      </c>
      <c r="AZ199" t="n">
        <v>26.71</v>
      </c>
      <c r="BA199" t="n">
        <v>33.64</v>
      </c>
      <c r="BB199" t="n">
        <v>24.35</v>
      </c>
      <c r="BC199" t="n">
        <v>32.76</v>
      </c>
      <c r="BD199" t="n">
        <v>34.7</v>
      </c>
      <c r="BE199" t="n">
        <v>34.76</v>
      </c>
      <c r="BF199" t="n">
        <v>0</v>
      </c>
      <c r="BG199">
        <f>NA()</f>
        <v/>
      </c>
      <c r="BH199">
        <f>NA()</f>
        <v/>
      </c>
      <c r="BI199">
        <f>NA()</f>
        <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237</v>
      </c>
      <c r="B200" t="s">
        <v>914</v>
      </c>
      <c r="C200" t="s">
        <v>915</v>
      </c>
      <c r="D200" t="s">
        <v>522</v>
      </c>
      <c r="E200">
        <f>B200</f>
        <v/>
      </c>
      <c r="O200" t="n">
        <v>0.1</v>
      </c>
      <c r="P200" t="n">
        <v>0.1</v>
      </c>
      <c r="Q200" t="n">
        <v>0.1</v>
      </c>
      <c r="R200" t="n">
        <v>0.1</v>
      </c>
      <c r="S200" t="n">
        <v>0.3</v>
      </c>
      <c r="T200" t="n">
        <v>0.3</v>
      </c>
      <c r="U200" t="n">
        <v>0.4</v>
      </c>
      <c r="V200" t="n">
        <v>0.5</v>
      </c>
      <c r="W200" t="n">
        <v>0.4</v>
      </c>
      <c r="X200" t="n">
        <v>0.6</v>
      </c>
      <c r="Y200" t="n">
        <v>1</v>
      </c>
      <c r="Z200" t="n">
        <v>0.6</v>
      </c>
      <c r="AA200" t="n">
        <v>0.4</v>
      </c>
      <c r="AB200" t="n">
        <v>0.7</v>
      </c>
      <c r="AC200" t="n">
        <v>0.8</v>
      </c>
      <c r="AD200" t="n">
        <v>0.8</v>
      </c>
      <c r="AE200" t="n">
        <v>0</v>
      </c>
      <c r="AF200" t="n">
        <v>0</v>
      </c>
      <c r="AG200" t="n">
        <v>0</v>
      </c>
      <c r="AH200" t="n">
        <v>0</v>
      </c>
      <c r="AI200" t="n">
        <v>0</v>
      </c>
      <c r="AJ200" t="n">
        <v>0.8</v>
      </c>
      <c r="AK200" t="n">
        <v>1.3</v>
      </c>
      <c r="AL200" t="n">
        <v>1.1</v>
      </c>
      <c r="AM200" t="n">
        <v>1.4</v>
      </c>
      <c r="AN200" t="n">
        <v>1.4</v>
      </c>
      <c r="AO200" t="n">
        <v>1.6</v>
      </c>
      <c r="AP200" t="n">
        <v>1.5</v>
      </c>
      <c r="AQ200" t="n">
        <v>1.2</v>
      </c>
      <c r="AR200" t="n">
        <v>1.1</v>
      </c>
      <c r="AS200" t="n">
        <v>1</v>
      </c>
      <c r="AT200" t="n">
        <v>0</v>
      </c>
      <c r="AU200" t="n">
        <v>0</v>
      </c>
      <c r="AV200" t="n">
        <v>0</v>
      </c>
      <c r="AW200" t="n">
        <v>0</v>
      </c>
      <c r="AX200" t="n">
        <v>0</v>
      </c>
      <c r="AY200" t="n">
        <v>1.3</v>
      </c>
      <c r="AZ200" t="n">
        <v>1.2</v>
      </c>
      <c r="BA200" t="n">
        <v>1.3</v>
      </c>
      <c r="BB200" t="n">
        <v>0.6</v>
      </c>
      <c r="BC200" t="n">
        <v>1.1</v>
      </c>
      <c r="BD200" t="n">
        <v>1.1</v>
      </c>
      <c r="BE200" t="n">
        <v>1.1</v>
      </c>
      <c r="BF200" t="n">
        <v>0</v>
      </c>
      <c r="BG200">
        <f>NA()</f>
        <v/>
      </c>
      <c r="BH200">
        <f>NA()</f>
        <v/>
      </c>
      <c r="BI200">
        <f>NA()</f>
        <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237</v>
      </c>
      <c r="B201" t="s">
        <v>916</v>
      </c>
      <c r="C201" t="s">
        <v>917</v>
      </c>
      <c r="D201" t="s">
        <v>519</v>
      </c>
      <c r="E201">
        <f>B201</f>
        <v/>
      </c>
      <c r="O201" t="n">
        <v>0.37</v>
      </c>
      <c r="P201" t="n">
        <v>0.43</v>
      </c>
      <c r="Q201" t="n">
        <v>0.49</v>
      </c>
      <c r="R201" t="n">
        <v>0.6</v>
      </c>
      <c r="S201" t="n">
        <v>0.78</v>
      </c>
      <c r="T201" t="n">
        <v>1.37</v>
      </c>
      <c r="U201" t="n">
        <v>1.41</v>
      </c>
      <c r="V201" t="n">
        <v>1.7</v>
      </c>
      <c r="W201" t="n">
        <v>1.89</v>
      </c>
      <c r="X201" t="n">
        <v>2.4</v>
      </c>
      <c r="Y201" t="n">
        <v>3.27</v>
      </c>
      <c r="Z201" t="n">
        <v>5.68</v>
      </c>
      <c r="AA201" t="n">
        <v>5.68</v>
      </c>
      <c r="AB201" t="n">
        <v>5.19</v>
      </c>
      <c r="AC201" t="n">
        <v>5.2</v>
      </c>
      <c r="AD201" t="n">
        <v>4.65</v>
      </c>
      <c r="AE201" t="n">
        <v>2.62</v>
      </c>
      <c r="AF201" t="n">
        <v>3.18</v>
      </c>
      <c r="AG201" t="n">
        <v>2.49</v>
      </c>
      <c r="AH201" t="n">
        <v>2.81</v>
      </c>
      <c r="AI201" t="n">
        <v>3.51</v>
      </c>
      <c r="AJ201" t="n">
        <v>2.85</v>
      </c>
      <c r="AK201" t="n">
        <v>2.56</v>
      </c>
      <c r="AL201" t="n">
        <v>2.72</v>
      </c>
      <c r="AM201" t="n">
        <v>2.59</v>
      </c>
      <c r="AN201" t="n">
        <v>3</v>
      </c>
      <c r="AO201" t="n">
        <v>3.48</v>
      </c>
      <c r="AP201" t="n">
        <v>3.56</v>
      </c>
      <c r="AQ201" t="n">
        <v>2.47</v>
      </c>
      <c r="AR201" t="n">
        <v>3.3</v>
      </c>
      <c r="AS201" t="n">
        <v>4.78</v>
      </c>
      <c r="AT201" t="n">
        <v>4.38</v>
      </c>
      <c r="AU201" t="n">
        <v>4.78</v>
      </c>
      <c r="AV201" t="n">
        <v>4.88</v>
      </c>
      <c r="AW201" t="n">
        <v>5.21</v>
      </c>
      <c r="AX201" t="n">
        <v>6.89</v>
      </c>
      <c r="AY201" t="n">
        <v>9.09</v>
      </c>
      <c r="AZ201" t="n">
        <v>11.25</v>
      </c>
      <c r="BA201" t="n">
        <v>15.59</v>
      </c>
      <c r="BB201" t="n">
        <v>9.550000000000001</v>
      </c>
      <c r="BC201" t="n">
        <v>12.19</v>
      </c>
      <c r="BD201" t="n">
        <v>16.2</v>
      </c>
      <c r="BE201" t="n">
        <v>17.41</v>
      </c>
      <c r="BF201" t="n">
        <v>16.89</v>
      </c>
      <c r="BG201">
        <f>NA()</f>
        <v/>
      </c>
      <c r="BH201">
        <f>NA()</f>
        <v/>
      </c>
      <c r="BI201">
        <f>NA()</f>
        <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237</v>
      </c>
      <c r="B202" t="s">
        <v>918</v>
      </c>
      <c r="C202" t="s">
        <v>919</v>
      </c>
      <c r="D202" t="s">
        <v>522</v>
      </c>
      <c r="E202">
        <f>B202</f>
        <v/>
      </c>
      <c r="O202" t="n">
        <v>4.1</v>
      </c>
      <c r="P202" t="n">
        <v>4.9</v>
      </c>
      <c r="Q202" t="n">
        <v>3.9</v>
      </c>
      <c r="R202" t="n">
        <v>5.2</v>
      </c>
      <c r="S202" t="n">
        <v>3.8</v>
      </c>
      <c r="T202" t="n">
        <v>8.699999999999999</v>
      </c>
      <c r="U202" t="n">
        <v>10.1</v>
      </c>
      <c r="V202" t="n">
        <v>15.8</v>
      </c>
      <c r="W202" t="n">
        <v>18.8</v>
      </c>
      <c r="X202" t="n">
        <v>18.8</v>
      </c>
      <c r="Y202" t="n">
        <v>29.7</v>
      </c>
      <c r="Z202" t="n">
        <v>43.9</v>
      </c>
      <c r="AA202" t="n">
        <v>37.8</v>
      </c>
      <c r="AB202" t="n">
        <v>47.7</v>
      </c>
      <c r="AC202" t="n">
        <v>43.2</v>
      </c>
      <c r="AD202" t="n">
        <v>44.6</v>
      </c>
      <c r="AE202" t="n">
        <v>25.7</v>
      </c>
      <c r="AF202" t="n">
        <v>21.6</v>
      </c>
      <c r="AG202" t="n">
        <v>25.6</v>
      </c>
      <c r="AH202" t="n">
        <v>39.1</v>
      </c>
      <c r="AI202" t="n">
        <v>58.7</v>
      </c>
      <c r="AJ202" t="n">
        <v>46.4</v>
      </c>
      <c r="AK202" t="n">
        <v>60.3</v>
      </c>
      <c r="AL202" t="n">
        <v>45.4</v>
      </c>
      <c r="AM202" t="n">
        <v>47.9</v>
      </c>
      <c r="AN202" t="n">
        <v>50.5</v>
      </c>
      <c r="AO202" t="n">
        <v>15.4</v>
      </c>
      <c r="AP202" t="n">
        <v>11</v>
      </c>
      <c r="AQ202" t="n">
        <v>6</v>
      </c>
      <c r="AR202" t="n">
        <v>35.4</v>
      </c>
      <c r="AS202" t="n">
        <v>66.90000000000001</v>
      </c>
      <c r="AT202" t="n">
        <v>73.2</v>
      </c>
      <c r="AU202" t="n">
        <v>43.2</v>
      </c>
      <c r="AV202" t="n">
        <v>28</v>
      </c>
      <c r="AW202" t="n">
        <v>48.9</v>
      </c>
      <c r="AX202" t="n">
        <v>48.6</v>
      </c>
      <c r="AY202" t="n">
        <v>135.8</v>
      </c>
      <c r="AZ202" t="n">
        <v>315.8</v>
      </c>
      <c r="BA202" t="n">
        <v>95.8</v>
      </c>
      <c r="BB202" t="n">
        <v>72.90000000000001</v>
      </c>
      <c r="BC202" t="n">
        <v>82.40000000000001</v>
      </c>
      <c r="BD202" t="n">
        <v>102</v>
      </c>
      <c r="BE202" t="n">
        <v>99.2</v>
      </c>
      <c r="BF202" t="n">
        <v>93.40000000000001</v>
      </c>
      <c r="BG202">
        <f>NA()</f>
        <v/>
      </c>
      <c r="BH202">
        <f>NA()</f>
        <v/>
      </c>
      <c r="BI202">
        <f>NA()</f>
        <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237</v>
      </c>
      <c r="B203" t="s">
        <v>920</v>
      </c>
      <c r="C203" t="s">
        <v>921</v>
      </c>
      <c r="D203" t="s">
        <v>519</v>
      </c>
      <c r="E203">
        <f>B203</f>
        <v/>
      </c>
      <c r="O203" t="n">
        <v>0.42</v>
      </c>
      <c r="P203" t="n">
        <v>0.49</v>
      </c>
      <c r="Q203" t="n">
        <v>0.55</v>
      </c>
      <c r="R203" t="n">
        <v>0.68</v>
      </c>
      <c r="S203" t="n">
        <v>0.89</v>
      </c>
      <c r="T203" t="n">
        <v>1.59</v>
      </c>
      <c r="U203" t="n">
        <v>1.55</v>
      </c>
      <c r="V203" t="n">
        <v>1.89</v>
      </c>
      <c r="W203" t="n">
        <v>2.12</v>
      </c>
      <c r="X203" t="n">
        <v>2.72</v>
      </c>
      <c r="Y203" t="n">
        <v>3.86</v>
      </c>
      <c r="Z203" t="n">
        <v>6.5</v>
      </c>
      <c r="AA203" t="n">
        <v>6.18</v>
      </c>
      <c r="AB203" t="n">
        <v>5.5</v>
      </c>
      <c r="AC203" t="n">
        <v>5.27</v>
      </c>
      <c r="AD203" t="n">
        <v>4.6</v>
      </c>
      <c r="AE203" t="n">
        <v>2.81</v>
      </c>
      <c r="AF203" t="n">
        <v>3.33</v>
      </c>
      <c r="AG203" t="n">
        <v>2.71</v>
      </c>
      <c r="AH203" t="n">
        <v>3.09</v>
      </c>
      <c r="AI203" t="n">
        <v>3.83</v>
      </c>
      <c r="AJ203" t="n">
        <v>3.11</v>
      </c>
      <c r="AK203" t="n">
        <v>2.84</v>
      </c>
      <c r="AL203" t="n">
        <v>2.92</v>
      </c>
      <c r="AM203" t="n">
        <v>2.66</v>
      </c>
      <c r="AN203" t="n">
        <v>2.93</v>
      </c>
      <c r="AO203" t="n">
        <v>3.51</v>
      </c>
      <c r="AP203" t="n">
        <v>3.54</v>
      </c>
      <c r="AQ203" t="n">
        <v>2.58</v>
      </c>
      <c r="AR203" t="n">
        <v>3.04</v>
      </c>
      <c r="AS203" t="n">
        <v>4.95</v>
      </c>
      <c r="AT203" t="n">
        <v>4.52</v>
      </c>
      <c r="AU203" t="n">
        <v>4.02</v>
      </c>
      <c r="AV203" t="n">
        <v>0</v>
      </c>
      <c r="AW203" t="n">
        <v>5.36</v>
      </c>
      <c r="AX203" t="n">
        <v>7.34</v>
      </c>
      <c r="AY203" t="n">
        <v>8.67</v>
      </c>
      <c r="AZ203" t="n">
        <v>9.890000000000001</v>
      </c>
      <c r="BA203" t="n">
        <v>0</v>
      </c>
      <c r="BB203" t="n">
        <v>0</v>
      </c>
      <c r="BC203" t="n">
        <v>0</v>
      </c>
      <c r="BD203" t="n">
        <v>0</v>
      </c>
      <c r="BE203" t="n">
        <v>0</v>
      </c>
      <c r="BF203" t="n">
        <v>0</v>
      </c>
      <c r="BG203">
        <f>NA()</f>
        <v/>
      </c>
      <c r="BH203">
        <f>NA()</f>
        <v/>
      </c>
      <c r="BI203">
        <f>NA()</f>
        <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237</v>
      </c>
      <c r="B204" t="s">
        <v>922</v>
      </c>
      <c r="C204" t="s">
        <v>923</v>
      </c>
      <c r="D204" t="s">
        <v>522</v>
      </c>
      <c r="E204">
        <f>B204</f>
        <v/>
      </c>
      <c r="O204" t="n">
        <v>0.1</v>
      </c>
      <c r="P204" t="n">
        <v>0.1</v>
      </c>
      <c r="Q204" t="n">
        <v>0.1</v>
      </c>
      <c r="R204" t="n">
        <v>0.1</v>
      </c>
      <c r="S204" t="n">
        <v>0.1</v>
      </c>
      <c r="T204" t="n">
        <v>0.2</v>
      </c>
      <c r="U204" t="n">
        <v>0.2</v>
      </c>
      <c r="V204" t="n">
        <v>0.4</v>
      </c>
      <c r="W204" t="n">
        <v>0.4</v>
      </c>
      <c r="X204" t="n">
        <v>0.3</v>
      </c>
      <c r="Y204" t="n">
        <v>0.6</v>
      </c>
      <c r="Z204" t="n">
        <v>2.2</v>
      </c>
      <c r="AA204" t="n">
        <v>4.1</v>
      </c>
      <c r="AB204" t="n">
        <v>0.3</v>
      </c>
      <c r="AC204" t="n">
        <v>0.8</v>
      </c>
      <c r="AD204" t="n">
        <v>0.6</v>
      </c>
      <c r="AE204" t="n">
        <v>1.2</v>
      </c>
      <c r="AF204" t="n">
        <v>1.1</v>
      </c>
      <c r="AG204" t="n">
        <v>30</v>
      </c>
      <c r="AH204" t="n">
        <v>28.3</v>
      </c>
      <c r="AI204" t="n">
        <v>19.9</v>
      </c>
      <c r="AJ204" t="n">
        <v>0.4</v>
      </c>
      <c r="AK204" t="n">
        <v>18.8</v>
      </c>
      <c r="AL204" t="n">
        <v>0.6</v>
      </c>
      <c r="AM204" t="n">
        <v>7.2</v>
      </c>
      <c r="AN204" t="n">
        <v>1.1</v>
      </c>
      <c r="AO204" t="n">
        <v>0.3</v>
      </c>
      <c r="AP204" t="n">
        <v>0.2</v>
      </c>
      <c r="AQ204" t="n">
        <v>27.6</v>
      </c>
      <c r="AR204" t="n">
        <v>0.1</v>
      </c>
      <c r="AS204" t="n">
        <v>0.3</v>
      </c>
      <c r="AT204" t="n">
        <v>0.2</v>
      </c>
      <c r="AU204" t="n">
        <v>0</v>
      </c>
      <c r="AV204" t="n">
        <v>0</v>
      </c>
      <c r="AW204" t="n">
        <v>0.1</v>
      </c>
      <c r="AX204" t="n">
        <v>0.1</v>
      </c>
      <c r="AY204" t="n">
        <v>0</v>
      </c>
      <c r="AZ204" t="n">
        <v>0</v>
      </c>
      <c r="BA204" t="n">
        <v>0</v>
      </c>
      <c r="BB204" t="n">
        <v>0</v>
      </c>
      <c r="BC204" t="n">
        <v>0</v>
      </c>
      <c r="BD204" t="n">
        <v>0</v>
      </c>
      <c r="BE204" t="n">
        <v>0</v>
      </c>
      <c r="BF204" t="n">
        <v>0</v>
      </c>
      <c r="BG204">
        <f>NA()</f>
        <v/>
      </c>
      <c r="BH204">
        <f>NA()</f>
        <v/>
      </c>
      <c r="BI204">
        <f>NA()</f>
        <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237</v>
      </c>
      <c r="B205" t="s">
        <v>924</v>
      </c>
      <c r="C205" t="s">
        <v>925</v>
      </c>
      <c r="D205" t="s">
        <v>519</v>
      </c>
      <c r="E205">
        <f>B205</f>
        <v/>
      </c>
      <c r="O205" t="n">
        <v>0.4</v>
      </c>
      <c r="P205" t="n">
        <v>0.48</v>
      </c>
      <c r="Q205" t="n">
        <v>0.55</v>
      </c>
      <c r="R205" t="n">
        <v>0.67</v>
      </c>
      <c r="S205" t="n">
        <v>0.88</v>
      </c>
      <c r="T205" t="n">
        <v>1.57</v>
      </c>
      <c r="U205" t="n">
        <v>1.55</v>
      </c>
      <c r="V205" t="n">
        <v>1.85</v>
      </c>
      <c r="W205" t="n">
        <v>2.11</v>
      </c>
      <c r="X205" t="n">
        <v>2.63</v>
      </c>
      <c r="Y205" t="n">
        <v>3.87</v>
      </c>
      <c r="Z205" t="n">
        <v>6.51</v>
      </c>
      <c r="AA205" t="n">
        <v>6.2</v>
      </c>
      <c r="AB205" t="n">
        <v>5.53</v>
      </c>
      <c r="AC205" t="n">
        <v>5.41</v>
      </c>
      <c r="AD205" t="n">
        <v>4.86</v>
      </c>
      <c r="AE205" t="n">
        <v>2.86</v>
      </c>
      <c r="AF205" t="n">
        <v>3.44</v>
      </c>
      <c r="AG205" t="n">
        <v>2.87</v>
      </c>
      <c r="AH205" t="n">
        <v>3.29</v>
      </c>
      <c r="AI205" t="n">
        <v>4.15</v>
      </c>
      <c r="AJ205" t="n">
        <v>3.31</v>
      </c>
      <c r="AK205" t="n">
        <v>2.92</v>
      </c>
      <c r="AL205" t="n">
        <v>3.08</v>
      </c>
      <c r="AM205" t="n">
        <v>2.71</v>
      </c>
      <c r="AN205" t="n">
        <v>2.98</v>
      </c>
      <c r="AO205" t="n">
        <v>3.54</v>
      </c>
      <c r="AP205" t="n">
        <v>3.64</v>
      </c>
      <c r="AQ205" t="n">
        <v>2.61</v>
      </c>
      <c r="AR205" t="n">
        <v>3.19</v>
      </c>
      <c r="AS205" t="n">
        <v>5.04</v>
      </c>
      <c r="AT205" t="n">
        <v>4.9</v>
      </c>
      <c r="AU205" t="n">
        <v>4.87</v>
      </c>
      <c r="AV205" t="n">
        <v>4.87</v>
      </c>
      <c r="AW205" t="n">
        <v>5.04</v>
      </c>
      <c r="AX205" t="n">
        <v>8.69</v>
      </c>
      <c r="AY205" t="n">
        <v>9.890000000000001</v>
      </c>
      <c r="AZ205" t="n">
        <v>10.94</v>
      </c>
      <c r="BA205" t="n">
        <v>16.21</v>
      </c>
      <c r="BB205" t="n">
        <v>9.43</v>
      </c>
      <c r="BC205" t="n">
        <v>13.49</v>
      </c>
      <c r="BD205" t="n">
        <v>19.52</v>
      </c>
      <c r="BE205" t="n">
        <v>21.39</v>
      </c>
      <c r="BF205" t="n">
        <v>20.18</v>
      </c>
      <c r="BG205">
        <f>NA()</f>
        <v/>
      </c>
      <c r="BH205">
        <f>NA()</f>
        <v/>
      </c>
      <c r="BI205">
        <f>NA()</f>
        <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237</v>
      </c>
      <c r="B206" t="s">
        <v>926</v>
      </c>
      <c r="C206" t="s">
        <v>927</v>
      </c>
      <c r="D206" t="s">
        <v>522</v>
      </c>
      <c r="E206">
        <f>B206</f>
        <v/>
      </c>
      <c r="O206" t="n">
        <v>17</v>
      </c>
      <c r="P206" t="n">
        <v>22.6</v>
      </c>
      <c r="Q206" t="n">
        <v>28.5</v>
      </c>
      <c r="R206" t="n">
        <v>35.8</v>
      </c>
      <c r="S206" t="n">
        <v>48.4</v>
      </c>
      <c r="T206" t="n">
        <v>87.90000000000001</v>
      </c>
      <c r="U206" t="n">
        <v>91.7</v>
      </c>
      <c r="V206" t="n">
        <v>114.1</v>
      </c>
      <c r="W206" t="n">
        <v>131.1</v>
      </c>
      <c r="X206" t="n">
        <v>165.1</v>
      </c>
      <c r="Y206" t="n">
        <v>248.9</v>
      </c>
      <c r="Z206" t="n">
        <v>423.4</v>
      </c>
      <c r="AA206" t="n">
        <v>389.6</v>
      </c>
      <c r="AB206" t="n">
        <v>355.7</v>
      </c>
      <c r="AC206" t="n">
        <v>351.3</v>
      </c>
      <c r="AD206" t="n">
        <v>314.2</v>
      </c>
      <c r="AE206" t="n">
        <v>193.4</v>
      </c>
      <c r="AF206" t="n">
        <v>240.7</v>
      </c>
      <c r="AG206" t="n">
        <v>212.2</v>
      </c>
      <c r="AH206" t="n">
        <v>253.5</v>
      </c>
      <c r="AI206" t="n">
        <v>361.4</v>
      </c>
      <c r="AJ206" t="n">
        <v>232.7</v>
      </c>
      <c r="AK206" t="n">
        <v>214.7</v>
      </c>
      <c r="AL206" t="n">
        <v>195.9</v>
      </c>
      <c r="AM206" t="n">
        <v>180.2</v>
      </c>
      <c r="AN206" t="n">
        <v>200.6</v>
      </c>
      <c r="AO206" t="n">
        <v>244.4</v>
      </c>
      <c r="AP206" t="n">
        <v>249</v>
      </c>
      <c r="AQ206" t="n">
        <v>178.3</v>
      </c>
      <c r="AR206" t="n">
        <v>218.8</v>
      </c>
      <c r="AS206" t="n">
        <v>343.5</v>
      </c>
      <c r="AT206" t="n">
        <v>326.8</v>
      </c>
      <c r="AU206" t="n">
        <v>332.4</v>
      </c>
      <c r="AV206" t="n">
        <v>330.9</v>
      </c>
      <c r="AW206" t="n">
        <v>355.6</v>
      </c>
      <c r="AX206" t="n">
        <v>617.3</v>
      </c>
      <c r="AY206" t="n">
        <v>715.2</v>
      </c>
      <c r="AZ206" t="n">
        <v>786.1</v>
      </c>
      <c r="BA206" t="n">
        <v>1122</v>
      </c>
      <c r="BB206" t="n">
        <v>634.6</v>
      </c>
      <c r="BC206" t="n">
        <v>879</v>
      </c>
      <c r="BD206" t="n">
        <v>1258.3</v>
      </c>
      <c r="BE206" t="n">
        <v>1276.5</v>
      </c>
      <c r="BF206" t="n">
        <v>1169.1</v>
      </c>
      <c r="BG206">
        <f>NA()</f>
        <v/>
      </c>
      <c r="BH206">
        <f>NA()</f>
        <v/>
      </c>
      <c r="BI206">
        <f>NA()</f>
        <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237</v>
      </c>
      <c r="B207" t="s">
        <v>928</v>
      </c>
      <c r="C207" t="s">
        <v>929</v>
      </c>
      <c r="D207" t="s">
        <v>519</v>
      </c>
      <c r="E207">
        <f>B207</f>
        <v/>
      </c>
      <c r="O207" t="n">
        <v>0.42</v>
      </c>
      <c r="P207" t="n">
        <v>0.68</v>
      </c>
      <c r="Q207" t="n">
        <v>0.67</v>
      </c>
      <c r="R207" t="n">
        <v>0.9</v>
      </c>
      <c r="S207" t="n">
        <v>1.7</v>
      </c>
      <c r="T207" t="n">
        <v>1.92</v>
      </c>
      <c r="U207" t="n">
        <v>1.99</v>
      </c>
      <c r="V207" t="n">
        <v>2.08</v>
      </c>
      <c r="W207" t="n">
        <v>2.2</v>
      </c>
      <c r="X207" t="n">
        <v>2.93</v>
      </c>
      <c r="Y207" t="n">
        <v>3.82</v>
      </c>
      <c r="Z207" t="n">
        <v>4.53</v>
      </c>
      <c r="AA207" t="n">
        <v>5.17</v>
      </c>
      <c r="AB207" t="n">
        <v>5.19</v>
      </c>
      <c r="AC207" t="n">
        <v>5.27</v>
      </c>
      <c r="AD207" t="n">
        <v>4.6</v>
      </c>
      <c r="AE207" t="n">
        <v>2.81</v>
      </c>
      <c r="AF207" t="n">
        <v>3.33</v>
      </c>
      <c r="AG207" t="n">
        <v>2.71</v>
      </c>
      <c r="AH207" t="n">
        <v>3.09</v>
      </c>
      <c r="AI207" t="n">
        <v>3.83</v>
      </c>
      <c r="AJ207" t="n">
        <v>3.11</v>
      </c>
      <c r="AK207" t="n">
        <v>2.84</v>
      </c>
      <c r="AL207" t="n">
        <v>2.92</v>
      </c>
      <c r="AM207" t="n">
        <v>2.66</v>
      </c>
      <c r="AN207" t="n">
        <v>2.93</v>
      </c>
      <c r="AO207" t="n">
        <v>3.51</v>
      </c>
      <c r="AP207" t="n">
        <v>3.54</v>
      </c>
      <c r="AQ207" t="n">
        <v>2.58</v>
      </c>
      <c r="AR207" t="n">
        <v>3.04</v>
      </c>
      <c r="AS207" t="n">
        <v>4.95</v>
      </c>
      <c r="AT207" t="n">
        <v>4.52</v>
      </c>
      <c r="AU207" t="n">
        <v>4.02</v>
      </c>
      <c r="AV207" t="n">
        <v>4.75</v>
      </c>
      <c r="AW207" t="n">
        <v>5.36</v>
      </c>
      <c r="AX207" t="n">
        <v>7.34</v>
      </c>
      <c r="AY207" t="n">
        <v>8.67</v>
      </c>
      <c r="AZ207" t="n">
        <v>9.890000000000001</v>
      </c>
      <c r="BA207" t="n">
        <v>14.32</v>
      </c>
      <c r="BB207" t="n">
        <v>0</v>
      </c>
      <c r="BC207" t="n">
        <v>0</v>
      </c>
      <c r="BD207" t="n">
        <v>16.59</v>
      </c>
      <c r="BE207" t="n">
        <v>17.95</v>
      </c>
      <c r="BF207" t="n">
        <v>17.22</v>
      </c>
      <c r="BG207">
        <f>NA()</f>
        <v/>
      </c>
      <c r="BH207">
        <f>NA()</f>
        <v/>
      </c>
      <c r="BI207">
        <f>NA()</f>
        <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237</v>
      </c>
      <c r="B208" t="s">
        <v>930</v>
      </c>
      <c r="C208" t="s">
        <v>931</v>
      </c>
      <c r="D208" t="s">
        <v>522</v>
      </c>
      <c r="E208">
        <f>B208</f>
        <v/>
      </c>
      <c r="O208" t="n">
        <v>3.5</v>
      </c>
      <c r="P208" t="n">
        <v>5.3</v>
      </c>
      <c r="Q208" t="n">
        <v>6.3</v>
      </c>
      <c r="R208" t="n">
        <v>7</v>
      </c>
      <c r="S208" t="n">
        <v>13.2</v>
      </c>
      <c r="T208" t="n">
        <v>11.7</v>
      </c>
      <c r="U208" t="n">
        <v>9.4</v>
      </c>
      <c r="V208" t="n">
        <v>12.2</v>
      </c>
      <c r="W208" t="n">
        <v>9.9</v>
      </c>
      <c r="X208" t="n">
        <v>10.6</v>
      </c>
      <c r="Y208" t="n">
        <v>29.4</v>
      </c>
      <c r="Z208" t="n">
        <v>35.8</v>
      </c>
      <c r="AA208" t="n">
        <v>58.5</v>
      </c>
      <c r="AB208" t="n">
        <v>9.9</v>
      </c>
      <c r="AC208" t="n">
        <v>33.3</v>
      </c>
      <c r="AD208" t="n">
        <v>36</v>
      </c>
      <c r="AE208" t="n">
        <v>30.3</v>
      </c>
      <c r="AF208" t="n">
        <v>24.4</v>
      </c>
      <c r="AG208" t="n">
        <v>25.9</v>
      </c>
      <c r="AH208" t="n">
        <v>18</v>
      </c>
      <c r="AI208" t="n">
        <v>28.5</v>
      </c>
      <c r="AJ208" t="n">
        <v>23.6</v>
      </c>
      <c r="AK208" t="n">
        <v>16.5</v>
      </c>
      <c r="AL208" t="n">
        <v>12.7</v>
      </c>
      <c r="AM208" t="n">
        <v>12.8</v>
      </c>
      <c r="AN208" t="n">
        <v>14.5</v>
      </c>
      <c r="AO208" t="n">
        <v>9.1</v>
      </c>
      <c r="AP208" t="n">
        <v>8.1</v>
      </c>
      <c r="AQ208" t="n">
        <v>0</v>
      </c>
      <c r="AR208" t="n">
        <v>2.8</v>
      </c>
      <c r="AS208" t="n">
        <v>4.9</v>
      </c>
      <c r="AT208" t="n">
        <v>0</v>
      </c>
      <c r="AU208" t="n">
        <v>0</v>
      </c>
      <c r="AV208" t="n">
        <v>0</v>
      </c>
      <c r="AW208" t="n">
        <v>0</v>
      </c>
      <c r="AX208" t="n">
        <v>3.5</v>
      </c>
      <c r="AY208" t="n">
        <v>7.3</v>
      </c>
      <c r="AZ208" t="n">
        <v>0</v>
      </c>
      <c r="BA208" t="n">
        <v>4.3</v>
      </c>
      <c r="BB208" t="n">
        <v>0</v>
      </c>
      <c r="BC208" t="n">
        <v>0</v>
      </c>
      <c r="BD208" t="n">
        <v>3</v>
      </c>
      <c r="BE208" t="n">
        <v>2.8</v>
      </c>
      <c r="BF208" t="n">
        <v>9</v>
      </c>
      <c r="BG208">
        <f>NA()</f>
        <v/>
      </c>
      <c r="BH208">
        <f>NA()</f>
        <v/>
      </c>
      <c r="BI208">
        <f>NA()</f>
        <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237</v>
      </c>
      <c r="B209" t="s">
        <v>932</v>
      </c>
      <c r="C209" t="s">
        <v>933</v>
      </c>
      <c r="D209" t="s">
        <v>569</v>
      </c>
      <c r="E209">
        <f>B209</f>
        <v/>
      </c>
      <c r="O209" t="n">
        <v>8385</v>
      </c>
      <c r="P209" t="n">
        <v>7772</v>
      </c>
      <c r="Q209" t="n">
        <v>9294</v>
      </c>
      <c r="R209" t="n">
        <v>7706</v>
      </c>
      <c r="S209" t="n">
        <v>7737</v>
      </c>
      <c r="T209" t="n">
        <v>6106</v>
      </c>
      <c r="U209" t="n">
        <v>4741</v>
      </c>
      <c r="V209" t="n">
        <v>5865</v>
      </c>
      <c r="W209" t="n">
        <v>4512</v>
      </c>
      <c r="X209" t="n">
        <v>3631</v>
      </c>
      <c r="Y209" t="n">
        <v>7681</v>
      </c>
      <c r="Z209" t="n">
        <v>7899</v>
      </c>
      <c r="AA209" t="n">
        <v>11324</v>
      </c>
      <c r="AB209" t="n">
        <v>1912</v>
      </c>
      <c r="AC209" t="n">
        <v>6326</v>
      </c>
      <c r="AD209" t="n">
        <v>7824</v>
      </c>
      <c r="AE209" t="n">
        <v>10784</v>
      </c>
      <c r="AF209" t="n">
        <v>7318</v>
      </c>
      <c r="AG209" t="n">
        <v>9561</v>
      </c>
      <c r="AH209" t="n">
        <v>5819</v>
      </c>
      <c r="AI209" t="n">
        <v>7453</v>
      </c>
      <c r="AJ209" t="n">
        <v>7597</v>
      </c>
      <c r="AK209" t="n">
        <v>5822</v>
      </c>
      <c r="AL209" t="n">
        <v>4335</v>
      </c>
      <c r="AM209" t="n">
        <v>4826</v>
      </c>
      <c r="AN209" t="n">
        <v>4956</v>
      </c>
      <c r="AO209" t="n">
        <v>2584</v>
      </c>
      <c r="AP209" t="n">
        <v>2285</v>
      </c>
      <c r="AQ209" t="n">
        <v>14</v>
      </c>
      <c r="AR209" t="n">
        <v>925</v>
      </c>
      <c r="AS209" t="n">
        <v>984</v>
      </c>
      <c r="AT209" t="n">
        <v>2</v>
      </c>
      <c r="AU209" t="n">
        <v>1</v>
      </c>
      <c r="AV209" t="n">
        <v>3</v>
      </c>
      <c r="AW209" t="n">
        <v>5</v>
      </c>
      <c r="AX209" t="n">
        <v>475</v>
      </c>
      <c r="AY209" t="n">
        <v>844</v>
      </c>
      <c r="AZ209" t="n">
        <v>0</v>
      </c>
      <c r="BA209" t="n">
        <v>303</v>
      </c>
      <c r="BB209" t="n">
        <v>0</v>
      </c>
      <c r="BC209" t="n">
        <v>0</v>
      </c>
      <c r="BD209" t="n">
        <v>180</v>
      </c>
      <c r="BE209" t="n">
        <v>157</v>
      </c>
      <c r="BF209" t="n">
        <v>522</v>
      </c>
      <c r="BG209">
        <f>NA()</f>
        <v/>
      </c>
      <c r="BH209">
        <f>NA()</f>
        <v/>
      </c>
      <c r="BI209">
        <f>NA()</f>
        <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237</v>
      </c>
      <c r="B210" t="s">
        <v>934</v>
      </c>
      <c r="C210" t="s">
        <v>935</v>
      </c>
      <c r="D210" t="s">
        <v>569</v>
      </c>
      <c r="E210">
        <f>B210</f>
        <v/>
      </c>
      <c r="O210" t="n">
        <v>2120</v>
      </c>
      <c r="P210" t="n">
        <v>1283</v>
      </c>
      <c r="Q210" t="n">
        <v>1603</v>
      </c>
      <c r="R210" t="n">
        <v>2522</v>
      </c>
      <c r="S210" t="n">
        <v>2265</v>
      </c>
      <c r="T210" t="n">
        <v>2357</v>
      </c>
      <c r="U210" t="n">
        <v>3217</v>
      </c>
      <c r="V210" t="n">
        <v>2909</v>
      </c>
      <c r="W210" t="n">
        <v>2286</v>
      </c>
      <c r="X210" t="n">
        <v>2053</v>
      </c>
      <c r="Y210" t="n">
        <v>1693</v>
      </c>
      <c r="Z210" t="n">
        <v>1700</v>
      </c>
      <c r="AA210" t="n">
        <v>2103</v>
      </c>
      <c r="AB210" t="n">
        <v>910</v>
      </c>
      <c r="AC210" t="n">
        <v>790</v>
      </c>
      <c r="AD210" t="n">
        <v>625</v>
      </c>
      <c r="AE210" t="n">
        <v>1487</v>
      </c>
      <c r="AF210" t="n">
        <v>1059</v>
      </c>
      <c r="AG210" t="n">
        <v>1557</v>
      </c>
      <c r="AH210" t="n">
        <v>3152</v>
      </c>
      <c r="AI210" t="n">
        <v>3489</v>
      </c>
      <c r="AJ210" t="n">
        <v>3677</v>
      </c>
      <c r="AK210" t="n">
        <v>2706</v>
      </c>
      <c r="AL210" t="n">
        <v>2305</v>
      </c>
      <c r="AM210" t="n">
        <v>2621</v>
      </c>
      <c r="AN210" t="n">
        <v>1485</v>
      </c>
      <c r="AO210" t="n">
        <v>3432</v>
      </c>
      <c r="AP210" t="n">
        <v>3025</v>
      </c>
      <c r="AQ210" t="n">
        <v>1904</v>
      </c>
      <c r="AR210" t="n">
        <v>1165</v>
      </c>
      <c r="AS210" t="n">
        <v>1768</v>
      </c>
      <c r="AT210" t="n">
        <v>48</v>
      </c>
      <c r="AU210" t="n">
        <v>2803</v>
      </c>
      <c r="AV210" t="n">
        <v>2283</v>
      </c>
      <c r="AW210" t="n">
        <v>2476</v>
      </c>
      <c r="AX210" t="n">
        <v>4437</v>
      </c>
      <c r="AY210" t="n">
        <v>4258</v>
      </c>
      <c r="AZ210" t="n">
        <v>4524</v>
      </c>
      <c r="BA210" t="n">
        <v>2427</v>
      </c>
      <c r="BB210" t="n">
        <v>3178</v>
      </c>
      <c r="BC210" t="n">
        <v>2989</v>
      </c>
      <c r="BD210" t="n">
        <v>2672</v>
      </c>
      <c r="BE210" t="n">
        <v>1895</v>
      </c>
      <c r="BF210" t="n">
        <v>1257</v>
      </c>
      <c r="BG210">
        <f>NA()</f>
        <v/>
      </c>
      <c r="BH210">
        <f>NA()</f>
        <v/>
      </c>
      <c r="BI210">
        <f>NA()</f>
        <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237</v>
      </c>
      <c r="B211" t="s">
        <v>936</v>
      </c>
      <c r="C211" t="s">
        <v>937</v>
      </c>
      <c r="D211" t="s">
        <v>519</v>
      </c>
      <c r="E211">
        <f>B211</f>
        <v/>
      </c>
      <c r="O211" t="n">
        <v>0.4</v>
      </c>
      <c r="P211" t="n">
        <v>0.5</v>
      </c>
      <c r="Q211" t="n">
        <v>0.5600000000000001</v>
      </c>
      <c r="R211" t="n">
        <v>0.68</v>
      </c>
      <c r="S211" t="n">
        <v>0.97</v>
      </c>
      <c r="T211" t="n">
        <v>1.59</v>
      </c>
      <c r="U211" t="n">
        <v>1.56</v>
      </c>
      <c r="V211" t="n">
        <v>1.85</v>
      </c>
      <c r="W211" t="n">
        <v>2.09</v>
      </c>
      <c r="X211" t="n">
        <v>2.62</v>
      </c>
      <c r="Y211" t="n">
        <v>3.8</v>
      </c>
      <c r="Z211" t="n">
        <v>6.24</v>
      </c>
      <c r="AA211" t="n">
        <v>6.02</v>
      </c>
      <c r="AB211" t="n">
        <v>5.48</v>
      </c>
      <c r="AC211" t="n">
        <v>5.38</v>
      </c>
      <c r="AD211" t="n">
        <v>4.81</v>
      </c>
      <c r="AE211" t="n">
        <v>2.83</v>
      </c>
      <c r="AF211" t="n">
        <v>3.41</v>
      </c>
      <c r="AG211" t="n">
        <v>2.8</v>
      </c>
      <c r="AH211" t="n">
        <v>3.2</v>
      </c>
      <c r="AI211" t="n">
        <v>4.03</v>
      </c>
      <c r="AJ211" t="n">
        <v>3.21</v>
      </c>
      <c r="AK211" t="n">
        <v>2.83</v>
      </c>
      <c r="AL211" t="n">
        <v>3</v>
      </c>
      <c r="AM211" t="n">
        <v>2.68</v>
      </c>
      <c r="AN211" t="n">
        <v>2.98</v>
      </c>
      <c r="AO211" t="n">
        <v>3.53</v>
      </c>
      <c r="AP211" t="n">
        <v>3.64</v>
      </c>
      <c r="AQ211" t="n">
        <v>2.6</v>
      </c>
      <c r="AR211" t="n">
        <v>3.21</v>
      </c>
      <c r="AS211" t="n">
        <v>4.99</v>
      </c>
      <c r="AT211" t="n">
        <v>4.79</v>
      </c>
      <c r="AU211" t="n">
        <v>4.86</v>
      </c>
      <c r="AV211" t="n">
        <v>4.87</v>
      </c>
      <c r="AW211" t="n">
        <v>5.06</v>
      </c>
      <c r="AX211" t="n">
        <v>8.52</v>
      </c>
      <c r="AY211" t="n">
        <v>9.75</v>
      </c>
      <c r="AZ211" t="n">
        <v>11.03</v>
      </c>
      <c r="BA211" t="n">
        <v>16.15</v>
      </c>
      <c r="BB211" t="n">
        <v>9.44</v>
      </c>
      <c r="BC211" t="n">
        <v>13.37</v>
      </c>
      <c r="BD211" t="n">
        <v>19.21</v>
      </c>
      <c r="BE211" t="n">
        <v>21.03</v>
      </c>
      <c r="BF211" t="n">
        <v>19.87</v>
      </c>
      <c r="BG211">
        <f>NA()</f>
        <v/>
      </c>
      <c r="BH211">
        <f>NA()</f>
        <v/>
      </c>
      <c r="BI211">
        <f>NA()</f>
        <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237</v>
      </c>
      <c r="B212" t="s">
        <v>938</v>
      </c>
      <c r="C212" t="s">
        <v>939</v>
      </c>
      <c r="D212" t="s">
        <v>522</v>
      </c>
      <c r="E212">
        <f>B212</f>
        <v/>
      </c>
      <c r="O212" t="n">
        <v>24.7</v>
      </c>
      <c r="P212" t="n">
        <v>32.9</v>
      </c>
      <c r="Q212" t="n">
        <v>38.8</v>
      </c>
      <c r="R212" t="n">
        <v>48.1</v>
      </c>
      <c r="S212" t="n">
        <v>65.59999999999999</v>
      </c>
      <c r="T212" t="n">
        <v>108.5</v>
      </c>
      <c r="U212" t="n">
        <v>111.5</v>
      </c>
      <c r="V212" t="n">
        <v>142.4</v>
      </c>
      <c r="W212" t="n">
        <v>160.2</v>
      </c>
      <c r="X212" t="n">
        <v>194.8</v>
      </c>
      <c r="Y212" t="n">
        <v>308.6</v>
      </c>
      <c r="Z212" t="n">
        <v>505.3</v>
      </c>
      <c r="AA212" t="n">
        <v>490</v>
      </c>
      <c r="AB212" t="n">
        <v>413.6</v>
      </c>
      <c r="AC212" t="n">
        <v>428.6</v>
      </c>
      <c r="AD212" t="n">
        <v>395.4</v>
      </c>
      <c r="AE212" t="n">
        <v>250.6</v>
      </c>
      <c r="AF212" t="n">
        <v>287.8</v>
      </c>
      <c r="AG212" t="n">
        <v>293.7</v>
      </c>
      <c r="AH212" t="n">
        <v>338.9</v>
      </c>
      <c r="AI212" t="n">
        <v>468.5</v>
      </c>
      <c r="AJ212" t="n">
        <v>303.1</v>
      </c>
      <c r="AK212" t="n">
        <v>310.4</v>
      </c>
      <c r="AL212" t="n">
        <v>254.6</v>
      </c>
      <c r="AM212" t="n">
        <v>248.1</v>
      </c>
      <c r="AN212" t="n">
        <v>266.8</v>
      </c>
      <c r="AO212" t="n">
        <v>269.1</v>
      </c>
      <c r="AP212" t="n">
        <v>268.3</v>
      </c>
      <c r="AQ212" t="n">
        <v>211.9</v>
      </c>
      <c r="AR212" t="n">
        <v>257.1</v>
      </c>
      <c r="AS212" t="n">
        <v>415.5</v>
      </c>
      <c r="AT212" t="n">
        <v>400.1</v>
      </c>
      <c r="AU212" t="n">
        <v>375.6</v>
      </c>
      <c r="AV212" t="n">
        <v>359</v>
      </c>
      <c r="AW212" t="n">
        <v>404.7</v>
      </c>
      <c r="AX212" t="n">
        <v>669.5</v>
      </c>
      <c r="AY212" t="n">
        <v>858.4</v>
      </c>
      <c r="AZ212" t="n">
        <v>1102</v>
      </c>
      <c r="BA212" t="n">
        <v>1222.2</v>
      </c>
      <c r="BB212" t="n">
        <v>707.5</v>
      </c>
      <c r="BC212" t="n">
        <v>961.4</v>
      </c>
      <c r="BD212" t="n">
        <v>1363.3</v>
      </c>
      <c r="BE212" t="n">
        <v>1378.6</v>
      </c>
      <c r="BF212" t="n">
        <v>1271.5</v>
      </c>
      <c r="BG212">
        <f>NA()</f>
        <v/>
      </c>
      <c r="BH212">
        <f>NA()</f>
        <v/>
      </c>
      <c r="BI212">
        <f>NA()</f>
        <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237</v>
      </c>
      <c r="B213" t="s">
        <v>940</v>
      </c>
      <c r="C213" t="s">
        <v>941</v>
      </c>
      <c r="D213" t="s">
        <v>519</v>
      </c>
      <c r="E213">
        <f>B213</f>
        <v/>
      </c>
      <c r="O213" t="n">
        <v>0.39</v>
      </c>
      <c r="P213" t="n">
        <v>0.53</v>
      </c>
      <c r="Q213" t="n">
        <v>0.59</v>
      </c>
      <c r="R213" t="n">
        <v>0.74</v>
      </c>
      <c r="S213" t="n">
        <v>1.34</v>
      </c>
      <c r="T213" t="n">
        <v>1.64</v>
      </c>
      <c r="U213" t="n">
        <v>1.64</v>
      </c>
      <c r="V213" t="n">
        <v>1.85</v>
      </c>
      <c r="W213" t="n">
        <v>1.99</v>
      </c>
      <c r="X213" t="n">
        <v>2.57</v>
      </c>
      <c r="Y213" t="n">
        <v>3.53</v>
      </c>
      <c r="Z213" t="n">
        <v>5.13</v>
      </c>
      <c r="AA213" t="n">
        <v>5.38</v>
      </c>
      <c r="AB213" t="n">
        <v>5.19</v>
      </c>
      <c r="AC213" t="n">
        <v>5.23</v>
      </c>
      <c r="AD213" t="n">
        <v>4.63</v>
      </c>
      <c r="AE213" t="n">
        <v>2.72</v>
      </c>
      <c r="AF213" t="n">
        <v>3.26</v>
      </c>
      <c r="AG213" t="n">
        <v>2.64</v>
      </c>
      <c r="AH213" t="n">
        <v>2.95</v>
      </c>
      <c r="AI213" t="n">
        <v>3.65</v>
      </c>
      <c r="AJ213" t="n">
        <v>2.93</v>
      </c>
      <c r="AK213" t="n">
        <v>2.65</v>
      </c>
      <c r="AL213" t="n">
        <v>2.76</v>
      </c>
      <c r="AM213" t="n">
        <v>2.61</v>
      </c>
      <c r="AN213" t="n">
        <v>2.98</v>
      </c>
      <c r="AO213" t="n">
        <v>3.49</v>
      </c>
      <c r="AP213" t="n">
        <v>3.56</v>
      </c>
      <c r="AQ213" t="n">
        <v>2.56</v>
      </c>
      <c r="AR213" t="n">
        <v>3.28</v>
      </c>
      <c r="AS213" t="n">
        <v>4.79</v>
      </c>
      <c r="AT213" t="n">
        <v>4.38</v>
      </c>
      <c r="AU213" t="n">
        <v>4.78</v>
      </c>
      <c r="AV213" t="n">
        <v>4.88</v>
      </c>
      <c r="AW213" t="n">
        <v>5.21</v>
      </c>
      <c r="AX213" t="n">
        <v>6.92</v>
      </c>
      <c r="AY213" t="n">
        <v>9.07</v>
      </c>
      <c r="AZ213" t="n">
        <v>11.25</v>
      </c>
      <c r="BA213" t="n">
        <v>15.53</v>
      </c>
      <c r="BB213" t="n">
        <v>9.550000000000001</v>
      </c>
      <c r="BC213" t="n">
        <v>12.19</v>
      </c>
      <c r="BD213" t="n">
        <v>16.21</v>
      </c>
      <c r="BE213" t="n">
        <v>17.43</v>
      </c>
      <c r="BF213" t="n">
        <v>16.92</v>
      </c>
      <c r="BG213">
        <f>NA()</f>
        <v/>
      </c>
      <c r="BH213">
        <f>NA()</f>
        <v/>
      </c>
      <c r="BI213">
        <f>NA()</f>
        <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237</v>
      </c>
      <c r="B214" t="s">
        <v>942</v>
      </c>
      <c r="C214" t="s">
        <v>943</v>
      </c>
      <c r="D214" t="s">
        <v>522</v>
      </c>
      <c r="E214">
        <f>B214</f>
        <v/>
      </c>
      <c r="O214" t="n">
        <v>7.7</v>
      </c>
      <c r="P214" t="n">
        <v>10.3</v>
      </c>
      <c r="Q214" t="n">
        <v>10.3</v>
      </c>
      <c r="R214" t="n">
        <v>12.3</v>
      </c>
      <c r="S214" t="n">
        <v>17.1</v>
      </c>
      <c r="T214" t="n">
        <v>20.6</v>
      </c>
      <c r="U214" t="n">
        <v>19.8</v>
      </c>
      <c r="V214" t="n">
        <v>28.4</v>
      </c>
      <c r="W214" t="n">
        <v>29.1</v>
      </c>
      <c r="X214" t="n">
        <v>29.7</v>
      </c>
      <c r="Y214" t="n">
        <v>59.6</v>
      </c>
      <c r="Z214" t="n">
        <v>81.90000000000001</v>
      </c>
      <c r="AA214" t="n">
        <v>100.5</v>
      </c>
      <c r="AB214" t="n">
        <v>57.9</v>
      </c>
      <c r="AC214" t="n">
        <v>77.3</v>
      </c>
      <c r="AD214" t="n">
        <v>81.2</v>
      </c>
      <c r="AE214" t="n">
        <v>57.2</v>
      </c>
      <c r="AF214" t="n">
        <v>47.1</v>
      </c>
      <c r="AG214" t="n">
        <v>81.5</v>
      </c>
      <c r="AH214" t="n">
        <v>85.40000000000001</v>
      </c>
      <c r="AI214" t="n">
        <v>107.1</v>
      </c>
      <c r="AJ214" t="n">
        <v>70.40000000000001</v>
      </c>
      <c r="AK214" t="n">
        <v>95.7</v>
      </c>
      <c r="AL214" t="n">
        <v>58.7</v>
      </c>
      <c r="AM214" t="n">
        <v>67.90000000000001</v>
      </c>
      <c r="AN214" t="n">
        <v>66.2</v>
      </c>
      <c r="AO214" t="n">
        <v>24.7</v>
      </c>
      <c r="AP214" t="n">
        <v>19.3</v>
      </c>
      <c r="AQ214" t="n">
        <v>33.6</v>
      </c>
      <c r="AR214" t="n">
        <v>38.4</v>
      </c>
      <c r="AS214" t="n">
        <v>72</v>
      </c>
      <c r="AT214" t="n">
        <v>73.3</v>
      </c>
      <c r="AU214" t="n">
        <v>43.2</v>
      </c>
      <c r="AV214" t="n">
        <v>28.1</v>
      </c>
      <c r="AW214" t="n">
        <v>49.1</v>
      </c>
      <c r="AX214" t="n">
        <v>52.2</v>
      </c>
      <c r="AY214" t="n">
        <v>143.2</v>
      </c>
      <c r="AZ214" t="n">
        <v>315.8</v>
      </c>
      <c r="BA214" t="n">
        <v>100.2</v>
      </c>
      <c r="BB214" t="n">
        <v>72.90000000000001</v>
      </c>
      <c r="BC214" t="n">
        <v>82.40000000000001</v>
      </c>
      <c r="BD214" t="n">
        <v>105</v>
      </c>
      <c r="BE214" t="n">
        <v>102.1</v>
      </c>
      <c r="BF214" t="n">
        <v>102.4</v>
      </c>
      <c r="BG214">
        <f>NA()</f>
        <v/>
      </c>
      <c r="BH214">
        <f>NA()</f>
        <v/>
      </c>
      <c r="BI214">
        <f>NA()</f>
        <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237</v>
      </c>
      <c r="B215" t="s">
        <v>944</v>
      </c>
      <c r="C215" t="s">
        <v>945</v>
      </c>
      <c r="D215" t="s">
        <v>519</v>
      </c>
      <c r="E215">
        <f>B215</f>
        <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f>NA()</f>
        <v/>
      </c>
      <c r="BH215">
        <f>NA()</f>
        <v/>
      </c>
      <c r="BI215">
        <f>NA()</f>
        <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237</v>
      </c>
      <c r="B216" t="s">
        <v>946</v>
      </c>
      <c r="C216" t="s">
        <v>947</v>
      </c>
      <c r="D216" t="s">
        <v>522</v>
      </c>
      <c r="E216">
        <f>B216</f>
        <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f>NA()</f>
        <v/>
      </c>
      <c r="BH216">
        <f>NA()</f>
        <v/>
      </c>
      <c r="BI216">
        <f>NA()</f>
        <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237</v>
      </c>
      <c r="B217" t="s">
        <v>948</v>
      </c>
      <c r="C217" t="s">
        <v>949</v>
      </c>
      <c r="D217" t="s">
        <v>519</v>
      </c>
      <c r="E217">
        <f>B217</f>
        <v/>
      </c>
      <c r="O217" t="n">
        <v>1.34</v>
      </c>
      <c r="P217" t="n">
        <v>1.35</v>
      </c>
      <c r="Q217" t="n">
        <v>1.39</v>
      </c>
      <c r="R217" t="n">
        <v>1.58</v>
      </c>
      <c r="S217" t="n">
        <v>2.43</v>
      </c>
      <c r="T217" t="n">
        <v>2.96</v>
      </c>
      <c r="U217" t="n">
        <v>3.24</v>
      </c>
      <c r="V217" t="n">
        <v>3.49</v>
      </c>
      <c r="W217" t="n">
        <v>3.77</v>
      </c>
      <c r="X217" t="n">
        <v>4.88</v>
      </c>
      <c r="Y217" t="n">
        <v>7.4</v>
      </c>
      <c r="Z217" t="n">
        <v>9.16</v>
      </c>
      <c r="AA217" t="n">
        <v>9.289999999999999</v>
      </c>
      <c r="AB217" t="n">
        <v>8.470000000000001</v>
      </c>
      <c r="AC217" t="n">
        <v>8.18</v>
      </c>
      <c r="AD217" t="n">
        <v>7.81</v>
      </c>
      <c r="AE217" t="n">
        <v>6.42</v>
      </c>
      <c r="AF217" t="n">
        <v>6.36</v>
      </c>
      <c r="AG217" t="n">
        <v>6.21</v>
      </c>
      <c r="AH217" t="n">
        <v>6.72</v>
      </c>
      <c r="AI217" t="n">
        <v>7.93</v>
      </c>
      <c r="AJ217" t="n">
        <v>7.39</v>
      </c>
      <c r="AK217" t="n">
        <v>7.06</v>
      </c>
      <c r="AL217" t="n">
        <v>7.49</v>
      </c>
      <c r="AM217" t="n">
        <v>7.33</v>
      </c>
      <c r="AN217" t="n">
        <v>7.45</v>
      </c>
      <c r="AO217" t="n">
        <v>8.5</v>
      </c>
      <c r="AP217" t="n">
        <v>8.380000000000001</v>
      </c>
      <c r="AQ217" t="n">
        <v>7.59</v>
      </c>
      <c r="AR217" t="n">
        <v>7.65</v>
      </c>
      <c r="AS217" t="n">
        <v>9.630000000000001</v>
      </c>
      <c r="AT217" t="n">
        <v>9.710000000000001</v>
      </c>
      <c r="AU217" t="n">
        <v>8.869999999999999</v>
      </c>
      <c r="AV217" t="n">
        <v>10.49</v>
      </c>
      <c r="AW217" t="n">
        <v>12.72</v>
      </c>
      <c r="AX217" t="n">
        <v>16.01</v>
      </c>
      <c r="AY217" t="n">
        <v>18.31</v>
      </c>
      <c r="AZ217" t="n">
        <v>19.01</v>
      </c>
      <c r="BA217" t="n">
        <v>25.5</v>
      </c>
      <c r="BB217" t="n">
        <v>17.51</v>
      </c>
      <c r="BC217" t="n">
        <v>21.75</v>
      </c>
      <c r="BD217" t="n">
        <v>28.29</v>
      </c>
      <c r="BE217" t="n">
        <v>29.32</v>
      </c>
      <c r="BF217" t="n">
        <v>28.42</v>
      </c>
      <c r="BG217">
        <f>NA()</f>
        <v/>
      </c>
      <c r="BH217">
        <f>NA()</f>
        <v/>
      </c>
      <c r="BI217">
        <f>NA()</f>
        <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237</v>
      </c>
      <c r="B218" t="s">
        <v>950</v>
      </c>
      <c r="C218" t="s">
        <v>951</v>
      </c>
      <c r="D218" t="s">
        <v>522</v>
      </c>
      <c r="E218">
        <f>B218</f>
        <v/>
      </c>
      <c r="O218" t="n">
        <v>167.9</v>
      </c>
      <c r="P218" t="n">
        <v>187.5</v>
      </c>
      <c r="Q218" t="n">
        <v>190</v>
      </c>
      <c r="R218" t="n">
        <v>222.4</v>
      </c>
      <c r="S218" t="n">
        <v>313.1</v>
      </c>
      <c r="T218" t="n">
        <v>386.6</v>
      </c>
      <c r="U218" t="n">
        <v>426.8</v>
      </c>
      <c r="V218" t="n">
        <v>493.5</v>
      </c>
      <c r="W218" t="n">
        <v>544.9</v>
      </c>
      <c r="X218" t="n">
        <v>763.5</v>
      </c>
      <c r="Y218" t="n">
        <v>1086.3</v>
      </c>
      <c r="Z218" t="n">
        <v>1136.2</v>
      </c>
      <c r="AA218" t="n">
        <v>949.8</v>
      </c>
      <c r="AB218" t="n">
        <v>998.6</v>
      </c>
      <c r="AC218" t="n">
        <v>1058.3</v>
      </c>
      <c r="AD218" t="n">
        <v>1116</v>
      </c>
      <c r="AE218" t="n">
        <v>815.3</v>
      </c>
      <c r="AF218" t="n">
        <v>789.6</v>
      </c>
      <c r="AG218" t="n">
        <v>875.8</v>
      </c>
      <c r="AH218" t="n">
        <v>1038.3</v>
      </c>
      <c r="AI218" t="n">
        <v>1225.8</v>
      </c>
      <c r="AJ218" t="n">
        <v>1118</v>
      </c>
      <c r="AK218" t="n">
        <v>1017.8</v>
      </c>
      <c r="AL218" t="n">
        <v>977</v>
      </c>
      <c r="AM218" t="n">
        <v>1027</v>
      </c>
      <c r="AN218" t="n">
        <v>1029.2</v>
      </c>
      <c r="AO218" t="n">
        <v>1033.1</v>
      </c>
      <c r="AP218" t="n">
        <v>982.6</v>
      </c>
      <c r="AQ218" t="n">
        <v>869.4</v>
      </c>
      <c r="AR218" t="n">
        <v>941.6</v>
      </c>
      <c r="AS218" t="n">
        <v>1205.3</v>
      </c>
      <c r="AT218" t="n">
        <v>1282.2</v>
      </c>
      <c r="AU218" t="n">
        <v>1243.2</v>
      </c>
      <c r="AV218" t="n">
        <v>1709.5</v>
      </c>
      <c r="AW218" t="n">
        <v>2189.9</v>
      </c>
      <c r="AX218" t="n">
        <v>2871.1</v>
      </c>
      <c r="AY218" t="n">
        <v>3325.1</v>
      </c>
      <c r="AZ218" t="n">
        <v>3713.7</v>
      </c>
      <c r="BA218" t="n">
        <v>3508.9</v>
      </c>
      <c r="BB218" t="n">
        <v>2352.3</v>
      </c>
      <c r="BC218" t="n">
        <v>2998.5</v>
      </c>
      <c r="BD218" t="n">
        <v>4130.4</v>
      </c>
      <c r="BE218" t="n">
        <v>4165.1</v>
      </c>
      <c r="BF218" t="n">
        <v>4012.4</v>
      </c>
      <c r="BG218">
        <f>NA()</f>
        <v/>
      </c>
      <c r="BH218">
        <f>NA()</f>
        <v/>
      </c>
      <c r="BI218">
        <f>NA()</f>
        <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237</v>
      </c>
      <c r="B219" t="s">
        <v>952</v>
      </c>
      <c r="C219" t="s">
        <v>953</v>
      </c>
      <c r="D219" t="s">
        <v>519</v>
      </c>
      <c r="E219">
        <f>B219</f>
        <v/>
      </c>
      <c r="O219" t="n">
        <v>4.93</v>
      </c>
      <c r="P219" t="n">
        <v>5.6</v>
      </c>
      <c r="Q219" t="n">
        <v>6.13</v>
      </c>
      <c r="R219" t="n">
        <v>6.78</v>
      </c>
      <c r="S219" t="n">
        <v>8.470000000000001</v>
      </c>
      <c r="T219" t="n">
        <v>11.42</v>
      </c>
      <c r="U219" t="n">
        <v>10.93</v>
      </c>
      <c r="V219" t="n">
        <v>11.61</v>
      </c>
      <c r="W219" t="n">
        <v>13.11</v>
      </c>
      <c r="X219" t="n">
        <v>13.89</v>
      </c>
      <c r="Y219" t="n">
        <v>16.6</v>
      </c>
      <c r="Z219" t="n">
        <v>24.46</v>
      </c>
      <c r="AA219" t="n">
        <v>25.98</v>
      </c>
      <c r="AB219" t="n">
        <v>24.39</v>
      </c>
      <c r="AC219" t="n">
        <v>27.89</v>
      </c>
      <c r="AD219" t="n">
        <v>25.33</v>
      </c>
      <c r="AE219" t="n">
        <v>19.68</v>
      </c>
      <c r="AF219" t="n">
        <v>18.39</v>
      </c>
      <c r="AG219" t="n">
        <v>10.41</v>
      </c>
      <c r="AH219" t="n">
        <v>12.08</v>
      </c>
      <c r="AI219" t="n">
        <v>16.02</v>
      </c>
      <c r="AJ219" t="n">
        <v>20.24</v>
      </c>
      <c r="AK219" t="n">
        <v>15.33</v>
      </c>
      <c r="AL219" t="n">
        <v>24.22</v>
      </c>
      <c r="AM219" t="n">
        <v>21.34</v>
      </c>
      <c r="AN219" t="n">
        <v>26.3</v>
      </c>
      <c r="AO219" t="n">
        <v>30.03</v>
      </c>
      <c r="AP219" t="n">
        <v>29.29</v>
      </c>
      <c r="AQ219" t="n">
        <v>16.85</v>
      </c>
      <c r="AR219" t="n">
        <v>29.05</v>
      </c>
      <c r="AS219" t="n">
        <v>34.33</v>
      </c>
      <c r="AT219" t="n">
        <v>35.65</v>
      </c>
      <c r="AU219" t="n">
        <v>32.23</v>
      </c>
      <c r="AV219" t="n">
        <v>35.69</v>
      </c>
      <c r="AW219" t="n">
        <v>34.15</v>
      </c>
      <c r="AX219" t="n">
        <v>40.68</v>
      </c>
      <c r="AY219" t="n">
        <v>45.1</v>
      </c>
      <c r="AZ219" t="n">
        <v>47.75</v>
      </c>
      <c r="BA219" t="n">
        <v>61.71</v>
      </c>
      <c r="BB219" t="n">
        <v>44</v>
      </c>
      <c r="BC219" t="n">
        <v>51.88</v>
      </c>
      <c r="BD219" t="n">
        <v>63.97</v>
      </c>
      <c r="BE219" t="n">
        <v>68.98999999999999</v>
      </c>
      <c r="BF219" t="n">
        <v>63.93</v>
      </c>
      <c r="BG219">
        <f>NA()</f>
        <v/>
      </c>
      <c r="BH219">
        <f>NA()</f>
        <v/>
      </c>
      <c r="BI219">
        <f>NA()</f>
        <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237</v>
      </c>
      <c r="B220" t="s">
        <v>954</v>
      </c>
      <c r="C220" t="s">
        <v>955</v>
      </c>
      <c r="D220" t="s">
        <v>522</v>
      </c>
      <c r="E220">
        <f>B220</f>
        <v/>
      </c>
      <c r="O220" t="n">
        <v>31.2</v>
      </c>
      <c r="P220" t="n">
        <v>33.5</v>
      </c>
      <c r="Q220" t="n">
        <v>37.2</v>
      </c>
      <c r="R220" t="n">
        <v>43.8</v>
      </c>
      <c r="S220" t="n">
        <v>52.2</v>
      </c>
      <c r="T220" t="n">
        <v>69</v>
      </c>
      <c r="U220" t="n">
        <v>78.3</v>
      </c>
      <c r="V220" t="n">
        <v>92.09999999999999</v>
      </c>
      <c r="W220" t="n">
        <v>105.2</v>
      </c>
      <c r="X220" t="n">
        <v>126.4</v>
      </c>
      <c r="Y220" t="n">
        <v>176</v>
      </c>
      <c r="Z220" t="n">
        <v>228.1</v>
      </c>
      <c r="AA220" t="n">
        <v>227.6</v>
      </c>
      <c r="AB220" t="n">
        <v>211.4</v>
      </c>
      <c r="AC220" t="n">
        <v>226.7</v>
      </c>
      <c r="AD220" t="n">
        <v>226.8</v>
      </c>
      <c r="AE220" t="n">
        <v>202.8</v>
      </c>
      <c r="AF220" t="n">
        <v>222.1</v>
      </c>
      <c r="AG220" t="n">
        <v>252.9</v>
      </c>
      <c r="AH220" t="n">
        <v>270.5</v>
      </c>
      <c r="AI220" t="n">
        <v>297.4</v>
      </c>
      <c r="AJ220" t="n">
        <v>296.5</v>
      </c>
      <c r="AK220" t="n">
        <v>328.9</v>
      </c>
      <c r="AL220" t="n">
        <v>325.7</v>
      </c>
      <c r="AM220" t="n">
        <v>351.8</v>
      </c>
      <c r="AN220" t="n">
        <v>380.8</v>
      </c>
      <c r="AO220" t="n">
        <v>408.8</v>
      </c>
      <c r="AP220" t="n">
        <v>423.5</v>
      </c>
      <c r="AQ220" t="n">
        <v>422.6</v>
      </c>
      <c r="AR220" t="n">
        <v>418.2</v>
      </c>
      <c r="AS220" t="n">
        <v>515.4</v>
      </c>
      <c r="AT220" t="n">
        <v>529</v>
      </c>
      <c r="AU220" t="n">
        <v>513.7</v>
      </c>
      <c r="AV220" t="n">
        <v>587.7</v>
      </c>
      <c r="AW220" t="n">
        <v>668.7</v>
      </c>
      <c r="AX220" t="n">
        <v>760.2</v>
      </c>
      <c r="AY220" t="n">
        <v>863.1</v>
      </c>
      <c r="AZ220" t="n">
        <v>876.2</v>
      </c>
      <c r="BA220" t="n">
        <v>1186.2</v>
      </c>
      <c r="BB220" t="n">
        <v>860.4</v>
      </c>
      <c r="BC220" t="n">
        <v>1010.9</v>
      </c>
      <c r="BD220" t="n">
        <v>1279.5</v>
      </c>
      <c r="BE220" t="n">
        <v>1306.3</v>
      </c>
      <c r="BF220" t="n">
        <v>1285.5</v>
      </c>
      <c r="BG220">
        <f>NA()</f>
        <v/>
      </c>
      <c r="BH220">
        <f>NA()</f>
        <v/>
      </c>
      <c r="BI220">
        <f>NA()</f>
        <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237</v>
      </c>
      <c r="B221" t="s">
        <v>956</v>
      </c>
      <c r="C221" t="s">
        <v>957</v>
      </c>
      <c r="D221" t="s">
        <v>958</v>
      </c>
      <c r="E221">
        <f>B221</f>
        <v/>
      </c>
      <c r="O221" t="n">
        <v>5.69</v>
      </c>
      <c r="P221" t="n">
        <v>5.967</v>
      </c>
      <c r="Q221" t="n">
        <v>5.778</v>
      </c>
      <c r="R221" t="n">
        <v>5.998</v>
      </c>
      <c r="S221" t="n">
        <v>7.19</v>
      </c>
      <c r="T221" t="n">
        <v>7.971</v>
      </c>
      <c r="U221" t="n">
        <v>8.340999999999999</v>
      </c>
      <c r="V221" t="n">
        <v>8.680999999999999</v>
      </c>
      <c r="W221" t="n">
        <v>8.727</v>
      </c>
      <c r="X221" t="n">
        <v>10.297</v>
      </c>
      <c r="Y221" t="n">
        <v>12.861</v>
      </c>
      <c r="Z221" t="n">
        <v>14.076</v>
      </c>
      <c r="AA221" t="n">
        <v>12.352</v>
      </c>
      <c r="AB221" t="n">
        <v>10.529</v>
      </c>
      <c r="AC221" t="n">
        <v>9.752000000000001</v>
      </c>
      <c r="AD221" t="n">
        <v>9.202</v>
      </c>
      <c r="AE221" t="n">
        <v>6.516</v>
      </c>
      <c r="AF221" t="n">
        <v>6.099</v>
      </c>
      <c r="AG221" t="n">
        <v>5.944</v>
      </c>
      <c r="AH221" t="n">
        <v>6.149</v>
      </c>
      <c r="AI221" t="n">
        <v>6.51</v>
      </c>
      <c r="AJ221" t="n">
        <v>5.906</v>
      </c>
      <c r="AK221" t="n">
        <v>5.492</v>
      </c>
      <c r="AL221" t="n">
        <v>5.492</v>
      </c>
      <c r="AM221" t="n">
        <v>5.675</v>
      </c>
      <c r="AN221" t="n">
        <v>5.833</v>
      </c>
      <c r="AO221" t="n">
        <v>6.048</v>
      </c>
      <c r="AP221" t="n">
        <v>5.976</v>
      </c>
      <c r="AQ221" t="n">
        <v>5.504</v>
      </c>
      <c r="AR221" t="n">
        <v>5.5</v>
      </c>
      <c r="AS221" t="n">
        <v>6.526</v>
      </c>
      <c r="AT221" t="n">
        <v>6.535</v>
      </c>
      <c r="AU221" t="n">
        <v>6.007</v>
      </c>
      <c r="AV221" t="n">
        <v>6.92</v>
      </c>
      <c r="AW221" t="n">
        <v>7.683</v>
      </c>
      <c r="AX221" t="n">
        <v>8.77</v>
      </c>
      <c r="AY221" t="n">
        <v>9.384</v>
      </c>
      <c r="AZ221" t="n">
        <v>9.630000000000001</v>
      </c>
      <c r="BA221" t="n">
        <v>10.339</v>
      </c>
      <c r="BB221" t="n">
        <v>7.368</v>
      </c>
      <c r="BC221" t="n">
        <v>8.808</v>
      </c>
      <c r="BD221" t="n">
        <v>11.357</v>
      </c>
      <c r="BE221" t="n">
        <v>10.717</v>
      </c>
      <c r="BF221" t="n">
        <v>10.038</v>
      </c>
      <c r="BG221">
        <f>NA()</f>
        <v/>
      </c>
      <c r="BH221">
        <f>NA()</f>
        <v/>
      </c>
      <c r="BI221">
        <f>NA()</f>
        <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237</v>
      </c>
      <c r="B222" t="s">
        <v>959</v>
      </c>
      <c r="C222" t="s">
        <v>960</v>
      </c>
      <c r="D222" t="s">
        <v>519</v>
      </c>
      <c r="E222">
        <f>B222</f>
        <v/>
      </c>
      <c r="O222" t="n">
        <v>1.6</v>
      </c>
      <c r="P222" t="n">
        <v>2.03</v>
      </c>
      <c r="Q222" t="n">
        <v>2.06</v>
      </c>
      <c r="R222" t="n">
        <v>2.47</v>
      </c>
      <c r="S222" t="n">
        <v>3.55</v>
      </c>
      <c r="T222" t="n">
        <v>4.94</v>
      </c>
      <c r="U222" t="n">
        <v>5.28</v>
      </c>
      <c r="V222" t="n">
        <v>5.89</v>
      </c>
      <c r="W222" t="n">
        <v>6.91</v>
      </c>
      <c r="X222" t="n">
        <v>7.31</v>
      </c>
      <c r="Y222" t="n">
        <v>8.58</v>
      </c>
      <c r="Z222" t="n">
        <v>13.2</v>
      </c>
      <c r="AA222" t="n">
        <v>12.7</v>
      </c>
      <c r="AB222" t="n">
        <v>14.72</v>
      </c>
      <c r="AC222" t="n">
        <v>14.06</v>
      </c>
      <c r="AD222" t="n">
        <v>12.25</v>
      </c>
      <c r="AE222" t="n">
        <v>8.960000000000001</v>
      </c>
      <c r="AF222" t="n">
        <v>9.69</v>
      </c>
      <c r="AG222" t="n">
        <v>8.720000000000001</v>
      </c>
      <c r="AH222" t="n">
        <v>10.02</v>
      </c>
      <c r="AI222" t="n">
        <v>10.84</v>
      </c>
      <c r="AJ222" t="n">
        <v>10.84</v>
      </c>
      <c r="AK222" t="n">
        <v>11.23</v>
      </c>
      <c r="AL222" t="n">
        <v>12.75</v>
      </c>
      <c r="AM222" t="n">
        <v>12.78</v>
      </c>
      <c r="AN222" t="n">
        <v>12.14</v>
      </c>
      <c r="AO222" t="n">
        <v>14.65</v>
      </c>
      <c r="AP222" t="n">
        <v>15.57</v>
      </c>
      <c r="AQ222" t="n">
        <v>15.33</v>
      </c>
      <c r="AR222" t="n">
        <v>15.49</v>
      </c>
      <c r="AS222" t="n">
        <v>18.62</v>
      </c>
      <c r="AT222" t="n">
        <v>20.22</v>
      </c>
      <c r="AU222" t="n">
        <v>20.41</v>
      </c>
      <c r="AV222" t="n">
        <v>25.53</v>
      </c>
      <c r="AW222" t="n">
        <v>28.36</v>
      </c>
      <c r="AX222" t="n">
        <v>32.16</v>
      </c>
      <c r="AY222" t="n">
        <v>38.01</v>
      </c>
      <c r="AZ222" t="n">
        <v>39.6</v>
      </c>
      <c r="BA222" t="n">
        <v>54.06</v>
      </c>
      <c r="BB222" t="n">
        <v>36.22</v>
      </c>
      <c r="BC222" t="n">
        <v>41.24</v>
      </c>
      <c r="BD222" t="n">
        <v>53.28</v>
      </c>
      <c r="BE222" t="n">
        <v>56.33</v>
      </c>
      <c r="BF222" t="n">
        <v>54.09</v>
      </c>
      <c r="BG222">
        <f>NA()</f>
        <v/>
      </c>
      <c r="BH222">
        <f>NA()</f>
        <v/>
      </c>
      <c r="BI222">
        <f>NA()</f>
        <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237</v>
      </c>
      <c r="B223" t="s">
        <v>961</v>
      </c>
      <c r="C223" t="s">
        <v>962</v>
      </c>
      <c r="D223" t="s">
        <v>522</v>
      </c>
      <c r="E223">
        <f>B223</f>
        <v/>
      </c>
      <c r="O223" t="n">
        <v>35.7</v>
      </c>
      <c r="P223" t="n">
        <v>43.6</v>
      </c>
      <c r="Q223" t="n">
        <v>48.9</v>
      </c>
      <c r="R223" t="n">
        <v>56.3</v>
      </c>
      <c r="S223" t="n">
        <v>79.3</v>
      </c>
      <c r="T223" t="n">
        <v>109.8</v>
      </c>
      <c r="U223" t="n">
        <v>111.3</v>
      </c>
      <c r="V223" t="n">
        <v>129</v>
      </c>
      <c r="W223" t="n">
        <v>149.5</v>
      </c>
      <c r="X223" t="n">
        <v>195.5</v>
      </c>
      <c r="Y223" t="n">
        <v>283</v>
      </c>
      <c r="Z223" t="n">
        <v>434.2</v>
      </c>
      <c r="AA223" t="n">
        <v>496.8</v>
      </c>
      <c r="AB223" t="n">
        <v>357.5</v>
      </c>
      <c r="AC223" t="n">
        <v>343.7</v>
      </c>
      <c r="AD223" t="n">
        <v>336.8</v>
      </c>
      <c r="AE223" t="n">
        <v>250.3</v>
      </c>
      <c r="AF223" t="n">
        <v>261.1</v>
      </c>
      <c r="AG223" t="n">
        <v>262</v>
      </c>
      <c r="AH223" t="n">
        <v>279.6</v>
      </c>
      <c r="AI223" t="n">
        <v>343.1</v>
      </c>
      <c r="AJ223" t="n">
        <v>346.2</v>
      </c>
      <c r="AK223" t="n">
        <v>349.9</v>
      </c>
      <c r="AL223" t="n">
        <v>399.1</v>
      </c>
      <c r="AM223" t="n">
        <v>412</v>
      </c>
      <c r="AN223" t="n">
        <v>431.9</v>
      </c>
      <c r="AO223" t="n">
        <v>467.5</v>
      </c>
      <c r="AP223" t="n">
        <v>451.4</v>
      </c>
      <c r="AQ223" t="n">
        <v>398.6</v>
      </c>
      <c r="AR223" t="n">
        <v>394.7</v>
      </c>
      <c r="AS223" t="n">
        <v>498.3</v>
      </c>
      <c r="AT223" t="n">
        <v>476.5</v>
      </c>
      <c r="AU223" t="n">
        <v>444.5</v>
      </c>
      <c r="AV223" t="n">
        <v>492.8</v>
      </c>
      <c r="AW223" t="n">
        <v>555.4</v>
      </c>
      <c r="AX223" t="n">
        <v>666.8</v>
      </c>
      <c r="AY223" t="n">
        <v>750.3</v>
      </c>
      <c r="AZ223" t="n">
        <v>769.4</v>
      </c>
      <c r="BA223" t="n">
        <v>1049.5</v>
      </c>
      <c r="BB223" t="n">
        <v>719.2</v>
      </c>
      <c r="BC223" t="n">
        <v>852.1</v>
      </c>
      <c r="BD223" t="n">
        <v>1097.5</v>
      </c>
      <c r="BE223" t="n">
        <v>1182.8</v>
      </c>
      <c r="BF223" t="n">
        <v>1189.1</v>
      </c>
      <c r="BG223">
        <f>NA()</f>
        <v/>
      </c>
      <c r="BH223">
        <f>NA()</f>
        <v/>
      </c>
      <c r="BI223">
        <f>NA()</f>
        <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237</v>
      </c>
      <c r="B224" t="s">
        <v>963</v>
      </c>
      <c r="C224" t="s">
        <v>964</v>
      </c>
      <c r="D224" t="s">
        <v>519</v>
      </c>
      <c r="E224">
        <f>B224</f>
        <v/>
      </c>
      <c r="O224" t="n">
        <v>7.59</v>
      </c>
      <c r="P224" t="n">
        <v>7.96</v>
      </c>
      <c r="Q224" t="n">
        <v>8.19</v>
      </c>
      <c r="R224" t="n">
        <v>9.289999999999999</v>
      </c>
      <c r="S224" t="n">
        <v>10.66</v>
      </c>
      <c r="T224" t="n">
        <v>13.84</v>
      </c>
      <c r="U224" t="n">
        <v>13.96</v>
      </c>
      <c r="V224" t="n">
        <v>15.18</v>
      </c>
      <c r="W224" t="n">
        <v>16.95</v>
      </c>
      <c r="X224" t="n">
        <v>18.06</v>
      </c>
      <c r="Y224" t="n">
        <v>20.93</v>
      </c>
      <c r="Z224" t="n">
        <v>30.85</v>
      </c>
      <c r="AA224" t="n">
        <v>33.26</v>
      </c>
      <c r="AB224" t="n">
        <v>30.29</v>
      </c>
      <c r="AC224" t="n">
        <v>31.59</v>
      </c>
      <c r="AD224" t="n">
        <v>31.31</v>
      </c>
      <c r="AE224" t="n">
        <v>25.84</v>
      </c>
      <c r="AF224" t="n">
        <v>26.25</v>
      </c>
      <c r="AG224" t="n">
        <v>24.69</v>
      </c>
      <c r="AH224" t="n">
        <v>25.99</v>
      </c>
      <c r="AI224" t="n">
        <v>28.75</v>
      </c>
      <c r="AJ224" t="n">
        <v>29.89</v>
      </c>
      <c r="AK224" t="n">
        <v>29.93</v>
      </c>
      <c r="AL224" t="n">
        <v>34.39</v>
      </c>
      <c r="AM224" t="n">
        <v>34.9</v>
      </c>
      <c r="AN224" t="n">
        <v>37.38</v>
      </c>
      <c r="AO224" t="n">
        <v>40.11</v>
      </c>
      <c r="AP224" t="n">
        <v>41.61</v>
      </c>
      <c r="AQ224" t="n">
        <v>38.14</v>
      </c>
      <c r="AR224" t="n">
        <v>39.79</v>
      </c>
      <c r="AS224" t="n">
        <v>45.27</v>
      </c>
      <c r="AT224" t="n">
        <v>45.21</v>
      </c>
      <c r="AU224" t="n">
        <v>43.4</v>
      </c>
      <c r="AV224" t="n">
        <v>46.99</v>
      </c>
      <c r="AW224" t="n">
        <v>50.67</v>
      </c>
      <c r="AX224" t="n">
        <v>57.71</v>
      </c>
      <c r="AY224" t="n">
        <v>64.98</v>
      </c>
      <c r="AZ224" t="n">
        <v>67.47</v>
      </c>
      <c r="BA224" t="n">
        <v>88.5</v>
      </c>
      <c r="BB224" t="n">
        <v>66.67</v>
      </c>
      <c r="BC224" t="n">
        <v>77.86</v>
      </c>
      <c r="BD224" t="n">
        <v>95.63</v>
      </c>
      <c r="BE224" t="n">
        <v>100.67</v>
      </c>
      <c r="BF224" t="n">
        <v>100.03</v>
      </c>
      <c r="BG224">
        <f>NA()</f>
        <v/>
      </c>
      <c r="BH224">
        <f>NA()</f>
        <v/>
      </c>
      <c r="BI224">
        <f>NA()</f>
        <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237</v>
      </c>
      <c r="B225" t="s">
        <v>965</v>
      </c>
      <c r="C225" t="s">
        <v>966</v>
      </c>
      <c r="D225" t="s">
        <v>522</v>
      </c>
      <c r="E225">
        <f>B225</f>
        <v/>
      </c>
      <c r="O225" t="n">
        <v>39.1</v>
      </c>
      <c r="P225" t="n">
        <v>44.9</v>
      </c>
      <c r="Q225" t="n">
        <v>49</v>
      </c>
      <c r="R225" t="n">
        <v>58.6</v>
      </c>
      <c r="S225" t="n">
        <v>68.90000000000001</v>
      </c>
      <c r="T225" t="n">
        <v>86.09999999999999</v>
      </c>
      <c r="U225" t="n">
        <v>94.7</v>
      </c>
      <c r="V225" t="n">
        <v>104.9</v>
      </c>
      <c r="W225" t="n">
        <v>117.3</v>
      </c>
      <c r="X225" t="n">
        <v>136.8</v>
      </c>
      <c r="Y225" t="n">
        <v>175.5</v>
      </c>
      <c r="Z225" t="n">
        <v>262.2</v>
      </c>
      <c r="AA225" t="n">
        <v>270</v>
      </c>
      <c r="AB225" t="n">
        <v>249.8</v>
      </c>
      <c r="AC225" t="n">
        <v>237.1</v>
      </c>
      <c r="AD225" t="n">
        <v>227.3</v>
      </c>
      <c r="AE225" t="n">
        <v>193.5</v>
      </c>
      <c r="AF225" t="n">
        <v>207.7</v>
      </c>
      <c r="AG225" t="n">
        <v>202.1</v>
      </c>
      <c r="AH225" t="n">
        <v>220.9</v>
      </c>
      <c r="AI225" t="n">
        <v>251.6</v>
      </c>
      <c r="AJ225" t="n">
        <v>268.6</v>
      </c>
      <c r="AK225" t="n">
        <v>287.8</v>
      </c>
      <c r="AL225" t="n">
        <v>315.5</v>
      </c>
      <c r="AM225" t="n">
        <v>331.3</v>
      </c>
      <c r="AN225" t="n">
        <v>360.7</v>
      </c>
      <c r="AO225" t="n">
        <v>396.4</v>
      </c>
      <c r="AP225" t="n">
        <v>415.1</v>
      </c>
      <c r="AQ225" t="n">
        <v>401.8</v>
      </c>
      <c r="AR225" t="n">
        <v>408.8</v>
      </c>
      <c r="AS225" t="n">
        <v>486</v>
      </c>
      <c r="AT225" t="n">
        <v>491.6</v>
      </c>
      <c r="AU225" t="n">
        <v>486.9</v>
      </c>
      <c r="AV225" t="n">
        <v>538.2</v>
      </c>
      <c r="AW225" t="n">
        <v>603.6</v>
      </c>
      <c r="AX225" t="n">
        <v>691.9</v>
      </c>
      <c r="AY225" t="n">
        <v>785.1</v>
      </c>
      <c r="AZ225" t="n">
        <v>811</v>
      </c>
      <c r="BA225" t="n">
        <v>1076.6</v>
      </c>
      <c r="BB225" t="n">
        <v>802.3</v>
      </c>
      <c r="BC225" t="n">
        <v>916.7</v>
      </c>
      <c r="BD225" t="n">
        <v>1100.8</v>
      </c>
      <c r="BE225" t="n">
        <v>1132</v>
      </c>
      <c r="BF225" t="n">
        <v>1050.7</v>
      </c>
      <c r="BG225">
        <f>NA()</f>
        <v/>
      </c>
      <c r="BH225">
        <f>NA()</f>
        <v/>
      </c>
      <c r="BI225">
        <f>NA()</f>
        <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237</v>
      </c>
      <c r="B226" t="s">
        <v>967</v>
      </c>
      <c r="C226" t="s">
        <v>968</v>
      </c>
      <c r="D226" t="s">
        <v>569</v>
      </c>
      <c r="E226">
        <f>B226</f>
        <v/>
      </c>
      <c r="O226" t="n">
        <v>6486</v>
      </c>
      <c r="P226" t="n">
        <v>5420</v>
      </c>
      <c r="Q226" t="n">
        <v>6391</v>
      </c>
      <c r="R226" t="n">
        <v>8021</v>
      </c>
      <c r="S226" t="n">
        <v>7620</v>
      </c>
      <c r="T226" t="n">
        <v>7761</v>
      </c>
      <c r="U226" t="n">
        <v>8905</v>
      </c>
      <c r="V226" t="n">
        <v>8976</v>
      </c>
      <c r="W226" t="n">
        <v>8458</v>
      </c>
      <c r="X226" t="n">
        <v>9346</v>
      </c>
      <c r="Y226" t="n">
        <v>8519</v>
      </c>
      <c r="Z226" t="n">
        <v>6878</v>
      </c>
      <c r="AA226" t="n">
        <v>7847</v>
      </c>
      <c r="AB226" t="n">
        <v>7288</v>
      </c>
      <c r="AC226" t="n">
        <v>5805</v>
      </c>
      <c r="AD226" t="n">
        <v>5754</v>
      </c>
      <c r="AE226" t="n">
        <v>10891</v>
      </c>
      <c r="AF226" t="n">
        <v>12273</v>
      </c>
      <c r="AG226" t="n">
        <v>14962</v>
      </c>
      <c r="AH226" t="n">
        <v>16297</v>
      </c>
      <c r="AI226" t="n">
        <v>17624</v>
      </c>
      <c r="AJ226" t="n">
        <v>16105</v>
      </c>
      <c r="AK226" t="n">
        <v>17420</v>
      </c>
      <c r="AL226" t="n">
        <v>16799</v>
      </c>
      <c r="AM226" t="n">
        <v>19193</v>
      </c>
      <c r="AN226" t="n">
        <v>16854</v>
      </c>
      <c r="AO226" t="n">
        <v>20667</v>
      </c>
      <c r="AP226" t="n">
        <v>18838</v>
      </c>
      <c r="AQ226" t="n">
        <v>15213</v>
      </c>
      <c r="AR226" t="n">
        <v>14384</v>
      </c>
      <c r="AS226" t="n">
        <v>14134</v>
      </c>
      <c r="AT226" t="n">
        <v>15753</v>
      </c>
      <c r="AU226" t="n">
        <v>17915</v>
      </c>
      <c r="AV226" t="n">
        <v>18603</v>
      </c>
      <c r="AW226" t="n">
        <v>18561</v>
      </c>
      <c r="AX226" t="n">
        <v>21150</v>
      </c>
      <c r="AY226" t="n">
        <v>21391</v>
      </c>
      <c r="AZ226" t="n">
        <v>21273</v>
      </c>
      <c r="BA226" t="n">
        <v>17115</v>
      </c>
      <c r="BB226" t="n">
        <v>17720</v>
      </c>
      <c r="BC226" t="n">
        <v>18345</v>
      </c>
      <c r="BD226" t="n">
        <v>18502</v>
      </c>
      <c r="BE226" t="n">
        <v>18230</v>
      </c>
      <c r="BF226" t="n">
        <v>16330</v>
      </c>
      <c r="BG226">
        <f>NA()</f>
        <v/>
      </c>
      <c r="BH226">
        <f>NA()</f>
        <v/>
      </c>
      <c r="BI226">
        <f>NA()</f>
        <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237</v>
      </c>
      <c r="B227" t="s">
        <v>969</v>
      </c>
      <c r="C227" t="s">
        <v>970</v>
      </c>
      <c r="D227" t="s">
        <v>519</v>
      </c>
      <c r="E227">
        <f>B227</f>
        <v/>
      </c>
      <c r="O227" t="n">
        <v>1.72</v>
      </c>
      <c r="P227" t="n">
        <v>1.8</v>
      </c>
      <c r="Q227" t="n">
        <v>1.89</v>
      </c>
      <c r="R227" t="n">
        <v>2.16</v>
      </c>
      <c r="S227" t="n">
        <v>3.14</v>
      </c>
      <c r="T227" t="n">
        <v>3.95</v>
      </c>
      <c r="U227" t="n">
        <v>4.27</v>
      </c>
      <c r="V227" t="n">
        <v>4.6</v>
      </c>
      <c r="W227" t="n">
        <v>5.06</v>
      </c>
      <c r="X227" t="n">
        <v>6.12</v>
      </c>
      <c r="Y227" t="n">
        <v>8.66</v>
      </c>
      <c r="Z227" t="n">
        <v>11.79</v>
      </c>
      <c r="AA227" t="n">
        <v>12.29</v>
      </c>
      <c r="AB227" t="n">
        <v>11.42</v>
      </c>
      <c r="AC227" t="n">
        <v>11.01</v>
      </c>
      <c r="AD227" t="n">
        <v>10.22</v>
      </c>
      <c r="AE227" t="n">
        <v>8.460000000000001</v>
      </c>
      <c r="AF227" t="n">
        <v>8.65</v>
      </c>
      <c r="AG227" t="n">
        <v>7.83</v>
      </c>
      <c r="AH227" t="n">
        <v>8.48</v>
      </c>
      <c r="AI227" t="n">
        <v>9.92</v>
      </c>
      <c r="AJ227" t="n">
        <v>9.81</v>
      </c>
      <c r="AK227" t="n">
        <v>9.619999999999999</v>
      </c>
      <c r="AL227" t="n">
        <v>10.94</v>
      </c>
      <c r="AM227" t="n">
        <v>10.7</v>
      </c>
      <c r="AN227" t="n">
        <v>11.13</v>
      </c>
      <c r="AO227" t="n">
        <v>13.03</v>
      </c>
      <c r="AP227" t="n">
        <v>13.31</v>
      </c>
      <c r="AQ227" t="n">
        <v>11.87</v>
      </c>
      <c r="AR227" t="n">
        <v>12.49</v>
      </c>
      <c r="AS227" t="n">
        <v>15.22</v>
      </c>
      <c r="AT227" t="n">
        <v>15.33</v>
      </c>
      <c r="AU227" t="n">
        <v>14.22</v>
      </c>
      <c r="AV227" t="n">
        <v>15.84</v>
      </c>
      <c r="AW227" t="n">
        <v>18</v>
      </c>
      <c r="AX227" t="n">
        <v>21.62</v>
      </c>
      <c r="AY227" t="n">
        <v>24.61</v>
      </c>
      <c r="AZ227" t="n">
        <v>25.17</v>
      </c>
      <c r="BA227" t="n">
        <v>36.21</v>
      </c>
      <c r="BB227" t="n">
        <v>25.48</v>
      </c>
      <c r="BC227" t="n">
        <v>30.45</v>
      </c>
      <c r="BD227" t="n">
        <v>38.41</v>
      </c>
      <c r="BE227" t="n">
        <v>40.3</v>
      </c>
      <c r="BF227" t="n">
        <v>38.9</v>
      </c>
      <c r="BG227">
        <f>NA()</f>
        <v/>
      </c>
      <c r="BH227">
        <f>NA()</f>
        <v/>
      </c>
      <c r="BI227">
        <f>NA()</f>
        <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237</v>
      </c>
      <c r="B228" t="s">
        <v>971</v>
      </c>
      <c r="C228" t="s">
        <v>972</v>
      </c>
      <c r="D228" t="s">
        <v>522</v>
      </c>
      <c r="E228">
        <f>B228</f>
        <v/>
      </c>
      <c r="O228" t="n">
        <v>273.9</v>
      </c>
      <c r="P228" t="n">
        <v>309.6</v>
      </c>
      <c r="Q228" t="n">
        <v>325</v>
      </c>
      <c r="R228" t="n">
        <v>381</v>
      </c>
      <c r="S228" t="n">
        <v>513.6</v>
      </c>
      <c r="T228" t="n">
        <v>651.5</v>
      </c>
      <c r="U228" t="n">
        <v>711.2</v>
      </c>
      <c r="V228" t="n">
        <v>819.6</v>
      </c>
      <c r="W228" t="n">
        <v>917.1</v>
      </c>
      <c r="X228" t="n">
        <v>1222.1</v>
      </c>
      <c r="Y228" t="n">
        <v>1720.7</v>
      </c>
      <c r="Z228" t="n">
        <v>2060.7</v>
      </c>
      <c r="AA228" t="n">
        <v>1944.2</v>
      </c>
      <c r="AB228" t="n">
        <v>1817.4</v>
      </c>
      <c r="AC228" t="n">
        <v>1865.7</v>
      </c>
      <c r="AD228" t="n">
        <v>1906.9</v>
      </c>
      <c r="AE228" t="n">
        <v>1461.9</v>
      </c>
      <c r="AF228" t="n">
        <v>1480.5</v>
      </c>
      <c r="AG228" t="n">
        <v>1592.9</v>
      </c>
      <c r="AH228" t="n">
        <v>1809.4</v>
      </c>
      <c r="AI228" t="n">
        <v>2117.9</v>
      </c>
      <c r="AJ228" t="n">
        <v>2029.2</v>
      </c>
      <c r="AK228" t="n">
        <v>1984.3</v>
      </c>
      <c r="AL228" t="n">
        <v>2017.2</v>
      </c>
      <c r="AM228" t="n">
        <v>2122.1</v>
      </c>
      <c r="AN228" t="n">
        <v>2202.7</v>
      </c>
      <c r="AO228" t="n">
        <v>2305.8</v>
      </c>
      <c r="AP228" t="n">
        <v>2272.6</v>
      </c>
      <c r="AQ228" t="n">
        <v>2092.5</v>
      </c>
      <c r="AR228" t="n">
        <v>2163.2</v>
      </c>
      <c r="AS228" t="n">
        <v>2705.1</v>
      </c>
      <c r="AT228" t="n">
        <v>2779.2</v>
      </c>
      <c r="AU228" t="n">
        <v>2688.2</v>
      </c>
      <c r="AV228" t="n">
        <v>3328.1</v>
      </c>
      <c r="AW228" t="n">
        <v>4017.5</v>
      </c>
      <c r="AX228" t="n">
        <v>4990</v>
      </c>
      <c r="AY228" t="n">
        <v>5723.5</v>
      </c>
      <c r="AZ228" t="n">
        <v>6170.2</v>
      </c>
      <c r="BA228" t="n">
        <v>6821.2</v>
      </c>
      <c r="BB228" t="n">
        <v>4734.3</v>
      </c>
      <c r="BC228" t="n">
        <v>5778.2</v>
      </c>
      <c r="BD228" t="n">
        <v>7608.3</v>
      </c>
      <c r="BE228" t="n">
        <v>7786.2</v>
      </c>
      <c r="BF228" t="n">
        <v>7537.8</v>
      </c>
      <c r="BG228">
        <f>NA()</f>
        <v/>
      </c>
      <c r="BH228">
        <f>NA()</f>
        <v/>
      </c>
      <c r="BI228">
        <f>NA()</f>
        <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237</v>
      </c>
      <c r="B229" t="s">
        <v>973</v>
      </c>
      <c r="C229" t="s">
        <v>974</v>
      </c>
      <c r="D229" t="s">
        <v>5</v>
      </c>
      <c r="E229">
        <f>B229</f>
        <v/>
      </c>
      <c r="O229" t="n">
        <v>353.8</v>
      </c>
      <c r="P229" t="n">
        <v>386.1</v>
      </c>
      <c r="Q229" t="n">
        <v>392.3</v>
      </c>
      <c r="R229" t="n">
        <v>447.4</v>
      </c>
      <c r="S229" t="n">
        <v>591.7</v>
      </c>
      <c r="T229" t="n">
        <v>735.2</v>
      </c>
      <c r="U229" t="n">
        <v>786.5</v>
      </c>
      <c r="V229" t="n">
        <v>892.6</v>
      </c>
      <c r="W229" t="n">
        <v>984.4</v>
      </c>
      <c r="X229" t="n">
        <v>1282</v>
      </c>
      <c r="Y229" t="n">
        <v>1778.2</v>
      </c>
      <c r="Z229" t="n">
        <v>2106.7</v>
      </c>
      <c r="AA229" t="n">
        <v>1956.4</v>
      </c>
      <c r="AB229" t="n">
        <v>1794.5</v>
      </c>
      <c r="AC229" t="n">
        <v>1815</v>
      </c>
      <c r="AD229" t="n">
        <v>1834.1</v>
      </c>
      <c r="AE229" t="n">
        <v>1390</v>
      </c>
      <c r="AF229" t="n">
        <v>1386.3</v>
      </c>
      <c r="AG229" t="n">
        <v>1475.1</v>
      </c>
      <c r="AH229" t="n">
        <v>1653.1</v>
      </c>
      <c r="AI229" t="n">
        <v>1902.1</v>
      </c>
      <c r="AJ229" t="n">
        <v>1785.1</v>
      </c>
      <c r="AK229" t="n">
        <v>1712.7</v>
      </c>
      <c r="AL229" t="n">
        <v>1720</v>
      </c>
      <c r="AM229" t="n">
        <v>1787</v>
      </c>
      <c r="AN229" t="n">
        <v>1840.4</v>
      </c>
      <c r="AO229" t="n">
        <v>1915.5</v>
      </c>
      <c r="AP229" t="n">
        <v>1875.6</v>
      </c>
      <c r="AQ229" t="n">
        <v>1721.9</v>
      </c>
      <c r="AR229" t="n">
        <v>1787.3</v>
      </c>
      <c r="AS229" t="n">
        <v>2229.1</v>
      </c>
      <c r="AT229" t="n">
        <v>2267</v>
      </c>
      <c r="AU229" t="n">
        <v>2168.5</v>
      </c>
      <c r="AV229" t="n">
        <v>2660</v>
      </c>
      <c r="AW229" t="n">
        <v>3154.5</v>
      </c>
      <c r="AX229" t="n">
        <v>3860.1</v>
      </c>
      <c r="AY229" t="n">
        <v>4370</v>
      </c>
      <c r="AZ229" t="n">
        <v>4689.8</v>
      </c>
      <c r="BA229" t="n">
        <v>5120.2</v>
      </c>
      <c r="BB229" t="n">
        <v>3515.4</v>
      </c>
      <c r="BC229" t="n">
        <v>4235.4</v>
      </c>
      <c r="BD229" t="n">
        <v>5520.7</v>
      </c>
      <c r="BE229" t="n">
        <v>5590.5</v>
      </c>
      <c r="BF229" t="n">
        <v>5349.8</v>
      </c>
      <c r="BG229">
        <f>NA()</f>
        <v/>
      </c>
      <c r="BH229">
        <f>NA()</f>
        <v/>
      </c>
      <c r="BI229">
        <f>NA()</f>
        <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237</v>
      </c>
      <c r="B230" t="s">
        <v>975</v>
      </c>
      <c r="C230" t="s">
        <v>976</v>
      </c>
      <c r="D230" t="s">
        <v>519</v>
      </c>
      <c r="E230">
        <f>B230</f>
        <v/>
      </c>
      <c r="O230" t="n">
        <v>1.72</v>
      </c>
      <c r="P230" t="n">
        <v>1.8</v>
      </c>
      <c r="Q230" t="n">
        <v>1.89</v>
      </c>
      <c r="R230" t="n">
        <v>2.16</v>
      </c>
      <c r="S230" t="n">
        <v>3.14</v>
      </c>
      <c r="T230" t="n">
        <v>3.95</v>
      </c>
      <c r="U230" t="n">
        <v>4.27</v>
      </c>
      <c r="V230" t="n">
        <v>4.6</v>
      </c>
      <c r="W230" t="n">
        <v>5.06</v>
      </c>
      <c r="X230" t="n">
        <v>6.12</v>
      </c>
      <c r="Y230" t="n">
        <v>8.66</v>
      </c>
      <c r="Z230" t="n">
        <v>11.79</v>
      </c>
      <c r="AA230" t="n">
        <v>12.29</v>
      </c>
      <c r="AB230" t="n">
        <v>11.42</v>
      </c>
      <c r="AC230" t="n">
        <v>11.01</v>
      </c>
      <c r="AD230" t="n">
        <v>10.22</v>
      </c>
      <c r="AE230" t="n">
        <v>8.460000000000001</v>
      </c>
      <c r="AF230" t="n">
        <v>8.65</v>
      </c>
      <c r="AG230" t="n">
        <v>7.83</v>
      </c>
      <c r="AH230" t="n">
        <v>8.48</v>
      </c>
      <c r="AI230" t="n">
        <v>9.92</v>
      </c>
      <c r="AJ230" t="n">
        <v>9.81</v>
      </c>
      <c r="AK230" t="n">
        <v>9.619999999999999</v>
      </c>
      <c r="AL230" t="n">
        <v>10.94</v>
      </c>
      <c r="AM230" t="n">
        <v>10.7</v>
      </c>
      <c r="AN230" t="n">
        <v>11.13</v>
      </c>
      <c r="AO230" t="n">
        <v>13.03</v>
      </c>
      <c r="AP230" t="n">
        <v>13.31</v>
      </c>
      <c r="AQ230" t="n">
        <v>11.87</v>
      </c>
      <c r="AR230" t="n">
        <v>12.49</v>
      </c>
      <c r="AS230" t="n">
        <v>15.22</v>
      </c>
      <c r="AT230" t="n">
        <v>15.33</v>
      </c>
      <c r="AU230" t="n">
        <v>14.22</v>
      </c>
      <c r="AV230" t="n">
        <v>15.84</v>
      </c>
      <c r="AW230" t="n">
        <v>18</v>
      </c>
      <c r="AX230" t="n">
        <v>21.62</v>
      </c>
      <c r="AY230" t="n">
        <v>24.61</v>
      </c>
      <c r="AZ230" t="n">
        <v>25.17</v>
      </c>
      <c r="BA230" t="n">
        <v>36.21</v>
      </c>
      <c r="BB230" t="n">
        <v>25.48</v>
      </c>
      <c r="BC230" t="n">
        <v>30.45</v>
      </c>
      <c r="BD230" t="n">
        <v>38.41</v>
      </c>
      <c r="BE230" t="n">
        <v>40.3</v>
      </c>
      <c r="BF230" t="n">
        <v>38.9</v>
      </c>
      <c r="BG230">
        <f>NA()</f>
        <v/>
      </c>
      <c r="BH230">
        <f>NA()</f>
        <v/>
      </c>
      <c r="BI230">
        <f>NA()</f>
        <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237</v>
      </c>
      <c r="B231" t="s">
        <v>977</v>
      </c>
      <c r="C231" t="s">
        <v>978</v>
      </c>
      <c r="D231" t="s">
        <v>522</v>
      </c>
      <c r="E231">
        <f>B231</f>
        <v/>
      </c>
      <c r="O231" t="n">
        <v>273.9</v>
      </c>
      <c r="P231" t="n">
        <v>309.6</v>
      </c>
      <c r="Q231" t="n">
        <v>325</v>
      </c>
      <c r="R231" t="n">
        <v>381</v>
      </c>
      <c r="S231" t="n">
        <v>513.6</v>
      </c>
      <c r="T231" t="n">
        <v>651.5</v>
      </c>
      <c r="U231" t="n">
        <v>711.2</v>
      </c>
      <c r="V231" t="n">
        <v>819.6</v>
      </c>
      <c r="W231" t="n">
        <v>917.1</v>
      </c>
      <c r="X231" t="n">
        <v>1222.1</v>
      </c>
      <c r="Y231" t="n">
        <v>1720.7</v>
      </c>
      <c r="Z231" t="n">
        <v>2060.7</v>
      </c>
      <c r="AA231" t="n">
        <v>1944.2</v>
      </c>
      <c r="AB231" t="n">
        <v>1817.4</v>
      </c>
      <c r="AC231" t="n">
        <v>1865.7</v>
      </c>
      <c r="AD231" t="n">
        <v>1906.9</v>
      </c>
      <c r="AE231" t="n">
        <v>1461.9</v>
      </c>
      <c r="AF231" t="n">
        <v>1480.5</v>
      </c>
      <c r="AG231" t="n">
        <v>1592.9</v>
      </c>
      <c r="AH231" t="n">
        <v>1809.4</v>
      </c>
      <c r="AI231" t="n">
        <v>2117.9</v>
      </c>
      <c r="AJ231" t="n">
        <v>2029.2</v>
      </c>
      <c r="AK231" t="n">
        <v>1984.3</v>
      </c>
      <c r="AL231" t="n">
        <v>2017.2</v>
      </c>
      <c r="AM231" t="n">
        <v>2122.1</v>
      </c>
      <c r="AN231" t="n">
        <v>2202.7</v>
      </c>
      <c r="AO231" t="n">
        <v>2305.8</v>
      </c>
      <c r="AP231" t="n">
        <v>2272.6</v>
      </c>
      <c r="AQ231" t="n">
        <v>2092.5</v>
      </c>
      <c r="AR231" t="n">
        <v>2163.2</v>
      </c>
      <c r="AS231" t="n">
        <v>2705.1</v>
      </c>
      <c r="AT231" t="n">
        <v>2779.2</v>
      </c>
      <c r="AU231" t="n">
        <v>2688.2</v>
      </c>
      <c r="AV231" t="n">
        <v>3328.1</v>
      </c>
      <c r="AW231" t="n">
        <v>4017.5</v>
      </c>
      <c r="AX231" t="n">
        <v>4990</v>
      </c>
      <c r="AY231" t="n">
        <v>5723.5</v>
      </c>
      <c r="AZ231" t="n">
        <v>6170.2</v>
      </c>
      <c r="BA231" t="n">
        <v>6821.2</v>
      </c>
      <c r="BB231" t="n">
        <v>4734.3</v>
      </c>
      <c r="BC231" t="n">
        <v>5778.2</v>
      </c>
      <c r="BD231" t="n">
        <v>7608.3</v>
      </c>
      <c r="BE231" t="n">
        <v>7786.2</v>
      </c>
      <c r="BF231" t="n">
        <v>7537.8</v>
      </c>
      <c r="BG231">
        <f>NA()</f>
        <v/>
      </c>
      <c r="BH231">
        <f>NA()</f>
        <v/>
      </c>
      <c r="BI231">
        <f>NA()</f>
        <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237</v>
      </c>
      <c r="B232" t="s">
        <v>979</v>
      </c>
      <c r="C232" t="s">
        <v>980</v>
      </c>
      <c r="D232" t="s">
        <v>569</v>
      </c>
      <c r="E232">
        <f>B232</f>
        <v/>
      </c>
      <c r="O232" t="n">
        <v>159160</v>
      </c>
      <c r="P232" t="n">
        <v>171969</v>
      </c>
      <c r="Q232" t="n">
        <v>172264</v>
      </c>
      <c r="R232" t="n">
        <v>176432</v>
      </c>
      <c r="S232" t="n">
        <v>163624</v>
      </c>
      <c r="T232" t="n">
        <v>165023</v>
      </c>
      <c r="U232" t="n">
        <v>166715</v>
      </c>
      <c r="V232" t="n">
        <v>178089</v>
      </c>
      <c r="W232" t="n">
        <v>181210</v>
      </c>
      <c r="X232" t="n">
        <v>199787</v>
      </c>
      <c r="Y232" t="n">
        <v>198664</v>
      </c>
      <c r="Z232" t="n">
        <v>174814</v>
      </c>
      <c r="AA232" t="n">
        <v>158184</v>
      </c>
      <c r="AB232" t="n">
        <v>159081</v>
      </c>
      <c r="AC232" t="n">
        <v>169423</v>
      </c>
      <c r="AD232" t="n">
        <v>186599</v>
      </c>
      <c r="AE232" t="n">
        <v>172790</v>
      </c>
      <c r="AF232" t="n">
        <v>171083</v>
      </c>
      <c r="AG232" t="n">
        <v>203474</v>
      </c>
      <c r="AH232" t="n">
        <v>213301</v>
      </c>
      <c r="AI232" t="n">
        <v>213514</v>
      </c>
      <c r="AJ232" t="n">
        <v>206765</v>
      </c>
      <c r="AK232" t="n">
        <v>206354</v>
      </c>
      <c r="AL232" t="n">
        <v>184319</v>
      </c>
      <c r="AM232" t="n">
        <v>198253</v>
      </c>
      <c r="AN232" t="n">
        <v>197852</v>
      </c>
      <c r="AO232" t="n">
        <v>176988</v>
      </c>
      <c r="AP232" t="n">
        <v>170696</v>
      </c>
      <c r="AQ232" t="n">
        <v>176236</v>
      </c>
      <c r="AR232" t="n">
        <v>173239</v>
      </c>
      <c r="AS232" t="n">
        <v>177700</v>
      </c>
      <c r="AT232" t="n">
        <v>181288</v>
      </c>
      <c r="AU232" t="n">
        <v>189098</v>
      </c>
      <c r="AV232" t="n">
        <v>210145</v>
      </c>
      <c r="AW232" t="n">
        <v>223206</v>
      </c>
      <c r="AX232" t="n">
        <v>230787</v>
      </c>
      <c r="AY232" t="n">
        <v>232600</v>
      </c>
      <c r="AZ232" t="n">
        <v>245116</v>
      </c>
      <c r="BA232" t="n">
        <v>188399</v>
      </c>
      <c r="BB232" t="n">
        <v>185772</v>
      </c>
      <c r="BC232" t="n">
        <v>189788</v>
      </c>
      <c r="BD232" t="n">
        <v>198103</v>
      </c>
      <c r="BE232" t="n">
        <v>193222</v>
      </c>
      <c r="BF232" t="n">
        <v>193768</v>
      </c>
      <c r="BG232">
        <f>NA()</f>
        <v/>
      </c>
      <c r="BH232">
        <f>NA()</f>
        <v/>
      </c>
      <c r="BI232">
        <f>NA()</f>
        <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237</v>
      </c>
      <c r="B233" t="s">
        <v>981</v>
      </c>
      <c r="C233" t="s">
        <v>982</v>
      </c>
      <c r="D233" t="s">
        <v>983</v>
      </c>
      <c r="E233">
        <f>B233</f>
        <v/>
      </c>
      <c r="O233" t="n">
        <v>774</v>
      </c>
      <c r="P233" t="n">
        <v>802</v>
      </c>
      <c r="Q233" t="n">
        <v>828</v>
      </c>
      <c r="R233" t="n">
        <v>852</v>
      </c>
      <c r="S233" t="n">
        <v>868</v>
      </c>
      <c r="T233" t="n">
        <v>886</v>
      </c>
      <c r="U233" t="n">
        <v>904</v>
      </c>
      <c r="V233" t="n">
        <v>918</v>
      </c>
      <c r="W233" t="n">
        <v>932</v>
      </c>
      <c r="X233" t="n">
        <v>953</v>
      </c>
      <c r="Y233" t="n">
        <v>968</v>
      </c>
      <c r="Z233" t="n">
        <v>978</v>
      </c>
      <c r="AA233" t="n">
        <v>994</v>
      </c>
      <c r="AB233" t="n">
        <v>1013</v>
      </c>
      <c r="AC233" t="n">
        <v>1028</v>
      </c>
      <c r="AD233" t="n">
        <v>1040</v>
      </c>
      <c r="AE233" t="n">
        <v>1052</v>
      </c>
      <c r="AF233" t="n">
        <v>1068</v>
      </c>
      <c r="AG233" t="n">
        <v>1080</v>
      </c>
      <c r="AH233" t="n">
        <v>1095</v>
      </c>
      <c r="AI233" t="n">
        <v>1113</v>
      </c>
      <c r="AJ233" t="n">
        <v>1137</v>
      </c>
      <c r="AK233" t="n">
        <v>1159</v>
      </c>
      <c r="AL233" t="n">
        <v>1173</v>
      </c>
      <c r="AM233" t="n">
        <v>1188</v>
      </c>
      <c r="AN233" t="n">
        <v>1197</v>
      </c>
      <c r="AO233" t="n">
        <v>1204</v>
      </c>
      <c r="AP233" t="n">
        <v>1212</v>
      </c>
      <c r="AQ233" t="n">
        <v>1215</v>
      </c>
      <c r="AR233" t="n">
        <v>1210</v>
      </c>
      <c r="AS233" t="n">
        <v>1214</v>
      </c>
      <c r="AT233" t="n">
        <v>1226</v>
      </c>
      <c r="AU233" t="n">
        <v>1240</v>
      </c>
      <c r="AV233" t="n">
        <v>1251</v>
      </c>
      <c r="AW233" t="n">
        <v>1274</v>
      </c>
      <c r="AX233" t="n">
        <v>1293</v>
      </c>
      <c r="AY233" t="n">
        <v>1310</v>
      </c>
      <c r="AZ233" t="n">
        <v>1316</v>
      </c>
      <c r="BA233" t="n">
        <v>1332</v>
      </c>
      <c r="BB233" t="n">
        <v>1347</v>
      </c>
      <c r="BC233" t="n">
        <v>1364</v>
      </c>
      <c r="BD233" t="n">
        <v>1378</v>
      </c>
      <c r="BE233" t="n">
        <v>1393</v>
      </c>
      <c r="BF233" t="n">
        <v>1409</v>
      </c>
      <c r="BG233">
        <f>NA()</f>
        <v/>
      </c>
      <c r="BH233">
        <f>NA()</f>
        <v/>
      </c>
      <c r="BI233">
        <f>NA()</f>
        <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237</v>
      </c>
      <c r="B234" t="s">
        <v>984</v>
      </c>
      <c r="C234" t="s">
        <v>985</v>
      </c>
      <c r="D234" t="s">
        <v>519</v>
      </c>
      <c r="E234">
        <f>B234</f>
        <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9.199999999999999</v>
      </c>
      <c r="AY234" t="n">
        <v>10.6</v>
      </c>
      <c r="AZ234" t="n">
        <v>11.62</v>
      </c>
      <c r="BA234" t="n">
        <v>14.42</v>
      </c>
      <c r="BB234" t="n">
        <v>10.74</v>
      </c>
      <c r="BC234" t="n">
        <v>12.67</v>
      </c>
      <c r="BD234" t="n">
        <v>15.22</v>
      </c>
      <c r="BE234" t="n">
        <v>16.94</v>
      </c>
      <c r="BF234" t="n">
        <v>16.72</v>
      </c>
      <c r="BG234">
        <f>NA()</f>
        <v/>
      </c>
      <c r="BH234">
        <f>NA()</f>
        <v/>
      </c>
      <c r="BI234">
        <f>NA()</f>
        <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237</v>
      </c>
      <c r="B235" t="s">
        <v>986</v>
      </c>
      <c r="C235" t="s">
        <v>987</v>
      </c>
      <c r="D235" t="s">
        <v>522</v>
      </c>
      <c r="E235">
        <f>B235</f>
        <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0.7</v>
      </c>
      <c r="AY235" t="n">
        <v>0.7</v>
      </c>
      <c r="AZ235" t="n">
        <v>0.8</v>
      </c>
      <c r="BA235" t="n">
        <v>1.2</v>
      </c>
      <c r="BB235" t="n">
        <v>1.5</v>
      </c>
      <c r="BC235" t="n">
        <v>1.6</v>
      </c>
      <c r="BD235" t="n">
        <v>2</v>
      </c>
      <c r="BE235" t="n">
        <v>2</v>
      </c>
      <c r="BF235" t="n">
        <v>2.8</v>
      </c>
      <c r="BG235">
        <f>NA()</f>
        <v/>
      </c>
      <c r="BH235">
        <f>NA()</f>
        <v/>
      </c>
      <c r="BI235">
        <f>NA()</f>
        <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237</v>
      </c>
      <c r="B236" t="s">
        <v>988</v>
      </c>
      <c r="C236" t="s">
        <v>989</v>
      </c>
      <c r="D236" t="s">
        <v>519</v>
      </c>
      <c r="E236">
        <f>B236</f>
        <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1.78</v>
      </c>
      <c r="AX236" t="n">
        <v>2.23</v>
      </c>
      <c r="AY236" t="n">
        <v>1.7</v>
      </c>
      <c r="AZ236" t="n">
        <v>2.14</v>
      </c>
      <c r="BA236" t="n">
        <v>2.26</v>
      </c>
      <c r="BB236" t="n">
        <v>1.45</v>
      </c>
      <c r="BC236" t="n">
        <v>1.65</v>
      </c>
      <c r="BD236" t="n">
        <v>1.77</v>
      </c>
      <c r="BE236" t="n">
        <v>1.56</v>
      </c>
      <c r="BF236" t="n">
        <v>1.61</v>
      </c>
      <c r="BG236">
        <f>NA()</f>
        <v/>
      </c>
      <c r="BH236">
        <f>NA()</f>
        <v/>
      </c>
      <c r="BI236">
        <f>NA()</f>
        <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237</v>
      </c>
      <c r="B237" t="s">
        <v>990</v>
      </c>
      <c r="C237" t="s">
        <v>991</v>
      </c>
      <c r="D237" t="s">
        <v>522</v>
      </c>
      <c r="E237">
        <f>B237</f>
        <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3.6</v>
      </c>
      <c r="AX237" t="n">
        <v>3.7</v>
      </c>
      <c r="AY237" t="n">
        <v>3.4</v>
      </c>
      <c r="AZ237" t="n">
        <v>4</v>
      </c>
      <c r="BA237" t="n">
        <v>5.7</v>
      </c>
      <c r="BB237" t="n">
        <v>3.5</v>
      </c>
      <c r="BC237" t="n">
        <v>4.2</v>
      </c>
      <c r="BD237" t="n">
        <v>4.2</v>
      </c>
      <c r="BE237" t="n">
        <v>3.4</v>
      </c>
      <c r="BF237" t="n">
        <v>5.1</v>
      </c>
      <c r="BG237">
        <f>NA()</f>
        <v/>
      </c>
      <c r="BH237">
        <f>NA()</f>
        <v/>
      </c>
      <c r="BI237">
        <f>NA()</f>
        <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237</v>
      </c>
      <c r="B238" t="s">
        <v>992</v>
      </c>
      <c r="C238" t="s">
        <v>993</v>
      </c>
      <c r="D238" t="s">
        <v>569</v>
      </c>
      <c r="E238">
        <f>B238</f>
        <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2041</v>
      </c>
      <c r="AX238" t="n">
        <v>1680</v>
      </c>
      <c r="AY238" t="n">
        <v>1993</v>
      </c>
      <c r="AZ238" t="n">
        <v>1870</v>
      </c>
      <c r="BA238" t="n">
        <v>2538</v>
      </c>
      <c r="BB238" t="n">
        <v>2449</v>
      </c>
      <c r="BC238" t="n">
        <v>2544</v>
      </c>
      <c r="BD238" t="n">
        <v>2365</v>
      </c>
      <c r="BE238" t="n">
        <v>2190</v>
      </c>
      <c r="BF238" t="n">
        <v>3187</v>
      </c>
      <c r="BG238">
        <f>NA()</f>
        <v/>
      </c>
      <c r="BH238">
        <f>NA()</f>
        <v/>
      </c>
      <c r="BI238">
        <f>NA()</f>
        <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237</v>
      </c>
      <c r="B239" t="s">
        <v>994</v>
      </c>
      <c r="C239" t="s">
        <v>995</v>
      </c>
      <c r="D239" t="s">
        <v>519</v>
      </c>
      <c r="E239">
        <f>B239</f>
        <v/>
      </c>
      <c r="O239" t="n">
        <v>0.65</v>
      </c>
      <c r="P239" t="n">
        <v>0.6899999999999999</v>
      </c>
      <c r="Q239" t="n">
        <v>0.72</v>
      </c>
      <c r="R239" t="n">
        <v>0.77</v>
      </c>
      <c r="S239" t="n">
        <v>0.84</v>
      </c>
      <c r="T239" t="n">
        <v>0.92</v>
      </c>
      <c r="U239" t="n">
        <v>0.98</v>
      </c>
      <c r="V239" t="n">
        <v>1.04</v>
      </c>
      <c r="W239" t="n">
        <v>0</v>
      </c>
      <c r="X239" t="n">
        <v>0</v>
      </c>
      <c r="Y239" t="n">
        <v>0</v>
      </c>
      <c r="Z239" t="n">
        <v>1.24</v>
      </c>
      <c r="AA239" t="n">
        <v>1.28</v>
      </c>
      <c r="AB239" t="n">
        <v>1.12</v>
      </c>
      <c r="AC239" t="n">
        <v>1.28</v>
      </c>
      <c r="AD239" t="n">
        <v>0.79</v>
      </c>
      <c r="AE239" t="n">
        <v>0</v>
      </c>
      <c r="AF239" t="n">
        <v>0</v>
      </c>
      <c r="AG239" t="n">
        <v>0</v>
      </c>
      <c r="AH239" t="n">
        <v>0</v>
      </c>
      <c r="AI239" t="n">
        <v>0</v>
      </c>
      <c r="AJ239" t="n">
        <v>0.5</v>
      </c>
      <c r="AK239" t="n">
        <v>0.51</v>
      </c>
      <c r="AL239" t="n">
        <v>0.55</v>
      </c>
      <c r="AM239" t="n">
        <v>0.5600000000000001</v>
      </c>
      <c r="AN239" t="n">
        <v>0.7</v>
      </c>
      <c r="AO239" t="n">
        <v>0.59</v>
      </c>
      <c r="AP239" t="n">
        <v>0.5</v>
      </c>
      <c r="AQ239" t="n">
        <v>0.61</v>
      </c>
      <c r="AR239" t="n">
        <v>0.67</v>
      </c>
      <c r="AS239" t="n">
        <v>0.67</v>
      </c>
      <c r="AT239" t="n">
        <v>1.36</v>
      </c>
      <c r="AU239" t="n">
        <v>1.64</v>
      </c>
      <c r="AV239" t="n">
        <v>1.58</v>
      </c>
      <c r="AW239" t="n">
        <v>1.46</v>
      </c>
      <c r="AX239" t="n">
        <v>2.28</v>
      </c>
      <c r="AY239" t="n">
        <v>2.32</v>
      </c>
      <c r="AZ239" t="n">
        <v>2.42</v>
      </c>
      <c r="BA239" t="n">
        <v>2.66</v>
      </c>
      <c r="BB239" t="n">
        <v>2.2</v>
      </c>
      <c r="BC239" t="n">
        <v>2.4</v>
      </c>
      <c r="BD239" t="n">
        <v>2.43</v>
      </c>
      <c r="BE239" t="n">
        <v>2.22</v>
      </c>
      <c r="BF239" t="n">
        <v>2.25</v>
      </c>
      <c r="BG239">
        <f>NA()</f>
        <v/>
      </c>
      <c r="BH239">
        <f>NA()</f>
        <v/>
      </c>
      <c r="BI239">
        <f>NA()</f>
        <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237</v>
      </c>
      <c r="B240" t="s">
        <v>996</v>
      </c>
      <c r="C240" t="s">
        <v>997</v>
      </c>
      <c r="D240" t="s">
        <v>522</v>
      </c>
      <c r="E240">
        <f>B240</f>
        <v/>
      </c>
      <c r="O240" t="n">
        <v>0.2</v>
      </c>
      <c r="P240" t="n">
        <v>0.1</v>
      </c>
      <c r="Q240" t="n">
        <v>0.1</v>
      </c>
      <c r="R240" t="n">
        <v>0.2</v>
      </c>
      <c r="S240" t="n">
        <v>0.3</v>
      </c>
      <c r="T240" t="n">
        <v>0.2</v>
      </c>
      <c r="U240" t="n">
        <v>0.3</v>
      </c>
      <c r="V240" t="n">
        <v>0.3</v>
      </c>
      <c r="W240" t="n">
        <v>0</v>
      </c>
      <c r="X240" t="n">
        <v>0</v>
      </c>
      <c r="Y240" t="n">
        <v>0</v>
      </c>
      <c r="Z240" t="n">
        <v>0.2</v>
      </c>
      <c r="AA240" t="n">
        <v>0.4</v>
      </c>
      <c r="AB240" t="n">
        <v>0.3</v>
      </c>
      <c r="AC240" t="n">
        <v>0.4</v>
      </c>
      <c r="AD240" t="n">
        <v>0.2</v>
      </c>
      <c r="AE240" t="n">
        <v>0</v>
      </c>
      <c r="AF240" t="n">
        <v>0</v>
      </c>
      <c r="AG240" t="n">
        <v>0</v>
      </c>
      <c r="AH240" t="n">
        <v>0</v>
      </c>
      <c r="AI240" t="n">
        <v>0</v>
      </c>
      <c r="AJ240" t="n">
        <v>3.9</v>
      </c>
      <c r="AK240" t="n">
        <v>3.7</v>
      </c>
      <c r="AL240" t="n">
        <v>4.2</v>
      </c>
      <c r="AM240" t="n">
        <v>3.7</v>
      </c>
      <c r="AN240" t="n">
        <v>4.6</v>
      </c>
      <c r="AO240" t="n">
        <v>2.9</v>
      </c>
      <c r="AP240" t="n">
        <v>2.8</v>
      </c>
      <c r="AQ240" t="n">
        <v>3.3</v>
      </c>
      <c r="AR240" t="n">
        <v>3.6</v>
      </c>
      <c r="AS240" t="n">
        <v>3.6</v>
      </c>
      <c r="AT240" t="n">
        <v>3.9</v>
      </c>
      <c r="AU240" t="n">
        <v>3.9</v>
      </c>
      <c r="AV240" t="n">
        <v>12</v>
      </c>
      <c r="AW240" t="n">
        <v>7.3</v>
      </c>
      <c r="AX240" t="n">
        <v>9.699999999999999</v>
      </c>
      <c r="AY240" t="n">
        <v>10.3</v>
      </c>
      <c r="AZ240" t="n">
        <v>10</v>
      </c>
      <c r="BA240" t="n">
        <v>10.5</v>
      </c>
      <c r="BB240" t="n">
        <v>7.5</v>
      </c>
      <c r="BC240" t="n">
        <v>0.1</v>
      </c>
      <c r="BD240" t="n">
        <v>1.4</v>
      </c>
      <c r="BE240" t="n">
        <v>0.9</v>
      </c>
      <c r="BF240" t="n">
        <v>1.2</v>
      </c>
      <c r="BG240">
        <f>NA()</f>
        <v/>
      </c>
      <c r="BH240">
        <f>NA()</f>
        <v/>
      </c>
      <c r="BI240">
        <f>NA()</f>
        <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237</v>
      </c>
      <c r="B241" t="s">
        <v>998</v>
      </c>
      <c r="C241" t="s">
        <v>999</v>
      </c>
      <c r="D241" t="s">
        <v>519</v>
      </c>
      <c r="E241">
        <f>B241</f>
        <v/>
      </c>
      <c r="O241" t="n">
        <v>4.06</v>
      </c>
      <c r="P241" t="n">
        <v>4.06</v>
      </c>
      <c r="Q241" t="n">
        <v>4.06</v>
      </c>
      <c r="R241" t="n">
        <v>4.06</v>
      </c>
      <c r="S241" t="n">
        <v>4.06</v>
      </c>
      <c r="T241" t="n">
        <v>4.06</v>
      </c>
      <c r="U241" t="n">
        <v>4.06</v>
      </c>
      <c r="V241" t="n">
        <v>4.06</v>
      </c>
      <c r="W241" t="n">
        <v>4.06</v>
      </c>
      <c r="X241" t="n">
        <v>4.06</v>
      </c>
      <c r="Y241" t="n">
        <v>4.06</v>
      </c>
      <c r="Z241" t="n">
        <v>4.06</v>
      </c>
      <c r="AA241" t="n">
        <v>4.06</v>
      </c>
      <c r="AB241" t="n">
        <v>4.06</v>
      </c>
      <c r="AC241" t="n">
        <v>4.06</v>
      </c>
      <c r="AD241" t="n">
        <v>4.06</v>
      </c>
      <c r="AE241" t="n">
        <v>4.06</v>
      </c>
      <c r="AF241" t="n">
        <v>4.06</v>
      </c>
      <c r="AG241" t="n">
        <v>4.06</v>
      </c>
      <c r="AH241" t="n">
        <v>1.49</v>
      </c>
      <c r="AI241" t="n">
        <v>1.23</v>
      </c>
      <c r="AJ241" t="n">
        <v>1.32</v>
      </c>
      <c r="AK241" t="n">
        <v>1.2</v>
      </c>
      <c r="AL241" t="n">
        <v>1.2</v>
      </c>
      <c r="AM241" t="n">
        <v>1.23</v>
      </c>
      <c r="AN241" t="n">
        <v>1.19</v>
      </c>
      <c r="AO241" t="n">
        <v>1.06</v>
      </c>
      <c r="AP241" t="n">
        <v>1.05</v>
      </c>
      <c r="AQ241" t="n">
        <v>0.99</v>
      </c>
      <c r="AR241" t="n">
        <v>0.7</v>
      </c>
      <c r="AS241" t="n">
        <v>0.85</v>
      </c>
      <c r="AT241" t="n">
        <v>1.4</v>
      </c>
      <c r="AU241" t="n">
        <v>1.41</v>
      </c>
      <c r="AV241" t="n">
        <v>2.01</v>
      </c>
      <c r="AW241" t="n">
        <v>1.78</v>
      </c>
      <c r="AX241" t="n">
        <v>2.17</v>
      </c>
      <c r="AY241" t="n">
        <v>1.66</v>
      </c>
      <c r="AZ241" t="n">
        <v>2.07</v>
      </c>
      <c r="BA241" t="n">
        <v>2.19</v>
      </c>
      <c r="BB241" t="n">
        <v>1.38</v>
      </c>
      <c r="BC241" t="n">
        <v>1.57</v>
      </c>
      <c r="BD241" t="n">
        <v>1.66</v>
      </c>
      <c r="BE241" t="n">
        <v>1.44</v>
      </c>
      <c r="BF241" t="n">
        <v>1.52</v>
      </c>
      <c r="BG241">
        <f>NA()</f>
        <v/>
      </c>
      <c r="BH241">
        <f>NA()</f>
        <v/>
      </c>
      <c r="BI241">
        <f>NA()</f>
        <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237</v>
      </c>
      <c r="B242" t="s">
        <v>1000</v>
      </c>
      <c r="C242" t="s">
        <v>1001</v>
      </c>
      <c r="D242" t="s">
        <v>522</v>
      </c>
      <c r="E242">
        <f>B242</f>
        <v/>
      </c>
      <c r="O242" t="n">
        <v>0.1</v>
      </c>
      <c r="P242" t="n">
        <v>0.2</v>
      </c>
      <c r="Q242" t="n">
        <v>0.3</v>
      </c>
      <c r="R242" t="n">
        <v>0.3</v>
      </c>
      <c r="S242" t="n">
        <v>0.2</v>
      </c>
      <c r="T242" t="n">
        <v>0.3</v>
      </c>
      <c r="U242" t="n">
        <v>0.3</v>
      </c>
      <c r="V242" t="n">
        <v>0.2</v>
      </c>
      <c r="W242" t="n">
        <v>0.2</v>
      </c>
      <c r="X242" t="n">
        <v>0.3</v>
      </c>
      <c r="Y242" t="n">
        <v>10</v>
      </c>
      <c r="Z242" t="n">
        <v>10.5</v>
      </c>
      <c r="AA242" t="n">
        <v>10.2</v>
      </c>
      <c r="AB242" t="n">
        <v>11.5</v>
      </c>
      <c r="AC242" t="n">
        <v>11.8</v>
      </c>
      <c r="AD242" t="n">
        <v>11.7</v>
      </c>
      <c r="AE242" t="n">
        <v>5.6</v>
      </c>
      <c r="AF242" t="n">
        <v>5.6</v>
      </c>
      <c r="AG242" t="n">
        <v>5.8</v>
      </c>
      <c r="AH242" t="n">
        <v>6</v>
      </c>
      <c r="AI242" t="n">
        <v>4.9</v>
      </c>
      <c r="AJ242" t="n">
        <v>4.9</v>
      </c>
      <c r="AK242" t="n">
        <v>4.6</v>
      </c>
      <c r="AL242" t="n">
        <v>4.1</v>
      </c>
      <c r="AM242" t="n">
        <v>3.7</v>
      </c>
      <c r="AN242" t="n">
        <v>4.8</v>
      </c>
      <c r="AO242" t="n">
        <v>3.2</v>
      </c>
      <c r="AP242" t="n">
        <v>2.5</v>
      </c>
      <c r="AQ242" t="n">
        <v>2.3</v>
      </c>
      <c r="AR242" t="n">
        <v>2.4</v>
      </c>
      <c r="AS242" t="n">
        <v>2.3</v>
      </c>
      <c r="AT242" t="n">
        <v>3.9</v>
      </c>
      <c r="AU242" t="n">
        <v>5</v>
      </c>
      <c r="AV242" t="n">
        <v>1.5</v>
      </c>
      <c r="AW242" t="n">
        <v>1.7</v>
      </c>
      <c r="AX242" t="n">
        <v>1.7</v>
      </c>
      <c r="AY242" t="n">
        <v>1.1</v>
      </c>
      <c r="AZ242" t="n">
        <v>1.3</v>
      </c>
      <c r="BA242" t="n">
        <v>1.5</v>
      </c>
      <c r="BB242" t="n">
        <v>1.4</v>
      </c>
      <c r="BC242" t="n">
        <v>5.1</v>
      </c>
      <c r="BD242" t="n">
        <v>5.2</v>
      </c>
      <c r="BE242" t="n">
        <v>5.4</v>
      </c>
      <c r="BF242" t="n">
        <v>6.1</v>
      </c>
      <c r="BG242">
        <f>NA()</f>
        <v/>
      </c>
      <c r="BH242">
        <f>NA()</f>
        <v/>
      </c>
      <c r="BI242">
        <f>NA()</f>
        <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237</v>
      </c>
      <c r="B243" t="s">
        <v>1002</v>
      </c>
      <c r="C243" t="s">
        <v>1003</v>
      </c>
      <c r="D243" t="s">
        <v>569</v>
      </c>
      <c r="E243">
        <f>B243</f>
        <v/>
      </c>
      <c r="O243" t="n">
        <v>36</v>
      </c>
      <c r="P243" t="n">
        <v>39</v>
      </c>
      <c r="Q243" t="n">
        <v>75</v>
      </c>
      <c r="R243" t="n">
        <v>64</v>
      </c>
      <c r="S243" t="n">
        <v>57</v>
      </c>
      <c r="T243" t="n">
        <v>64</v>
      </c>
      <c r="U243" t="n">
        <v>82</v>
      </c>
      <c r="V243" t="n">
        <v>39</v>
      </c>
      <c r="W243" t="n">
        <v>57</v>
      </c>
      <c r="X243" t="n">
        <v>68</v>
      </c>
      <c r="Y243" t="n">
        <v>2461</v>
      </c>
      <c r="Z243" t="n">
        <v>2598</v>
      </c>
      <c r="AA243" t="n">
        <v>2513</v>
      </c>
      <c r="AB243" t="n">
        <v>2839</v>
      </c>
      <c r="AC243" t="n">
        <v>2896</v>
      </c>
      <c r="AD243" t="n">
        <v>2884</v>
      </c>
      <c r="AE243" t="n">
        <v>1389</v>
      </c>
      <c r="AF243" t="n">
        <v>1383</v>
      </c>
      <c r="AG243" t="n">
        <v>1439</v>
      </c>
      <c r="AH243" t="n">
        <v>3983</v>
      </c>
      <c r="AI243" t="n">
        <v>3942</v>
      </c>
      <c r="AJ243" t="n">
        <v>3713</v>
      </c>
      <c r="AK243" t="n">
        <v>3814</v>
      </c>
      <c r="AL243" t="n">
        <v>3402</v>
      </c>
      <c r="AM243" t="n">
        <v>2984</v>
      </c>
      <c r="AN243" t="n">
        <v>4026</v>
      </c>
      <c r="AO243" t="n">
        <v>3042</v>
      </c>
      <c r="AP243" t="n">
        <v>2364</v>
      </c>
      <c r="AQ243" t="n">
        <v>2327</v>
      </c>
      <c r="AR243" t="n">
        <v>3433</v>
      </c>
      <c r="AS243" t="n">
        <v>2714</v>
      </c>
      <c r="AT243" t="n">
        <v>2801</v>
      </c>
      <c r="AU243" t="n">
        <v>3569</v>
      </c>
      <c r="AV243" t="n">
        <v>770</v>
      </c>
      <c r="AW243" t="n">
        <v>930</v>
      </c>
      <c r="AX243" t="n">
        <v>765</v>
      </c>
      <c r="AY243" t="n">
        <v>640</v>
      </c>
      <c r="AZ243" t="n">
        <v>608</v>
      </c>
      <c r="BA243" t="n">
        <v>705</v>
      </c>
      <c r="BB243" t="n">
        <v>984</v>
      </c>
      <c r="BC243" t="n">
        <v>3280</v>
      </c>
      <c r="BD243" t="n">
        <v>3130</v>
      </c>
      <c r="BE243" t="n">
        <v>3763</v>
      </c>
      <c r="BF243" t="n">
        <v>4018</v>
      </c>
      <c r="BG243">
        <f>NA()</f>
        <v/>
      </c>
      <c r="BH243">
        <f>NA()</f>
        <v/>
      </c>
      <c r="BI243">
        <f>NA()</f>
        <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237</v>
      </c>
      <c r="B244" t="s">
        <v>1004</v>
      </c>
      <c r="C244" t="s">
        <v>1005</v>
      </c>
      <c r="D244" t="s">
        <v>519</v>
      </c>
      <c r="E244">
        <f>B244</f>
        <v/>
      </c>
      <c r="O244" t="n">
        <v>1.07</v>
      </c>
      <c r="P244" t="n">
        <v>1.36</v>
      </c>
      <c r="Q244" t="n">
        <v>1.67</v>
      </c>
      <c r="R244" t="n">
        <v>1.48</v>
      </c>
      <c r="S244" t="n">
        <v>1.33</v>
      </c>
      <c r="T244" t="n">
        <v>1.54</v>
      </c>
      <c r="U244" t="n">
        <v>1.63</v>
      </c>
      <c r="V244" t="n">
        <v>1.42</v>
      </c>
      <c r="W244" t="n">
        <v>4.06</v>
      </c>
      <c r="X244" t="n">
        <v>4.06</v>
      </c>
      <c r="Y244" t="n">
        <v>4.06</v>
      </c>
      <c r="Z244" t="n">
        <v>3.89</v>
      </c>
      <c r="AA244" t="n">
        <v>3.78</v>
      </c>
      <c r="AB244" t="n">
        <v>3.78</v>
      </c>
      <c r="AC244" t="n">
        <v>3.81</v>
      </c>
      <c r="AD244" t="n">
        <v>3.79</v>
      </c>
      <c r="AE244" t="n">
        <v>4.06</v>
      </c>
      <c r="AF244" t="n">
        <v>4.06</v>
      </c>
      <c r="AG244" t="n">
        <v>4.06</v>
      </c>
      <c r="AH244" t="n">
        <v>1.37</v>
      </c>
      <c r="AI244" t="n">
        <v>0.42</v>
      </c>
      <c r="AJ244" t="n">
        <v>0.77</v>
      </c>
      <c r="AK244" t="n">
        <v>0.75</v>
      </c>
      <c r="AL244" t="n">
        <v>0.75</v>
      </c>
      <c r="AM244" t="n">
        <v>0.77</v>
      </c>
      <c r="AN244" t="n">
        <v>0.89</v>
      </c>
      <c r="AO244" t="n">
        <v>0.77</v>
      </c>
      <c r="AP244" t="n">
        <v>0.66</v>
      </c>
      <c r="AQ244" t="n">
        <v>0.72</v>
      </c>
      <c r="AR244" t="n">
        <v>0.68</v>
      </c>
      <c r="AS244" t="n">
        <v>0.73</v>
      </c>
      <c r="AT244" t="n">
        <v>1.38</v>
      </c>
      <c r="AU244" t="n">
        <v>1.5</v>
      </c>
      <c r="AV244" t="n">
        <v>1.62</v>
      </c>
      <c r="AW244" t="n">
        <v>1.58</v>
      </c>
      <c r="AX244" t="n">
        <v>2.33</v>
      </c>
      <c r="AY244" t="n">
        <v>2.16</v>
      </c>
      <c r="AZ244" t="n">
        <v>2.41</v>
      </c>
      <c r="BA244" t="n">
        <v>2.61</v>
      </c>
      <c r="BB244" t="n">
        <v>2</v>
      </c>
      <c r="BC244" t="n">
        <v>1.84</v>
      </c>
      <c r="BD244" t="n">
        <v>2.05</v>
      </c>
      <c r="BE244" t="n">
        <v>1.82</v>
      </c>
      <c r="BF244" t="n">
        <v>1.92</v>
      </c>
      <c r="BG244">
        <f>NA()</f>
        <v/>
      </c>
      <c r="BH244">
        <f>NA()</f>
        <v/>
      </c>
      <c r="BI244">
        <f>NA()</f>
        <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237</v>
      </c>
      <c r="B245" t="s">
        <v>1006</v>
      </c>
      <c r="C245" t="s">
        <v>1007</v>
      </c>
      <c r="D245" t="s">
        <v>522</v>
      </c>
      <c r="E245">
        <f>B245</f>
        <v/>
      </c>
      <c r="O245" t="n">
        <v>0.3</v>
      </c>
      <c r="P245" t="n">
        <v>0.3</v>
      </c>
      <c r="Q245" t="n">
        <v>0.4</v>
      </c>
      <c r="R245" t="n">
        <v>0.4</v>
      </c>
      <c r="S245" t="n">
        <v>0.5</v>
      </c>
      <c r="T245" t="n">
        <v>0.5</v>
      </c>
      <c r="U245" t="n">
        <v>0.6</v>
      </c>
      <c r="V245" t="n">
        <v>0.4</v>
      </c>
      <c r="W245" t="n">
        <v>0.2</v>
      </c>
      <c r="X245" t="n">
        <v>0.3</v>
      </c>
      <c r="Y245" t="n">
        <v>10</v>
      </c>
      <c r="Z245" t="n">
        <v>10.7</v>
      </c>
      <c r="AA245" t="n">
        <v>10.6</v>
      </c>
      <c r="AB245" t="n">
        <v>11.9</v>
      </c>
      <c r="AC245" t="n">
        <v>12.1</v>
      </c>
      <c r="AD245" t="n">
        <v>11.9</v>
      </c>
      <c r="AE245" t="n">
        <v>5.6</v>
      </c>
      <c r="AF245" t="n">
        <v>5.6</v>
      </c>
      <c r="AG245" t="n">
        <v>5.8</v>
      </c>
      <c r="AH245" t="n">
        <v>6</v>
      </c>
      <c r="AI245" t="n">
        <v>4.9</v>
      </c>
      <c r="AJ245" t="n">
        <v>8.800000000000001</v>
      </c>
      <c r="AK245" t="n">
        <v>8.300000000000001</v>
      </c>
      <c r="AL245" t="n">
        <v>8.199999999999999</v>
      </c>
      <c r="AM245" t="n">
        <v>7.4</v>
      </c>
      <c r="AN245" t="n">
        <v>9.4</v>
      </c>
      <c r="AO245" t="n">
        <v>6.1</v>
      </c>
      <c r="AP245" t="n">
        <v>5.3</v>
      </c>
      <c r="AQ245" t="n">
        <v>5.6</v>
      </c>
      <c r="AR245" t="n">
        <v>6</v>
      </c>
      <c r="AS245" t="n">
        <v>5.9</v>
      </c>
      <c r="AT245" t="n">
        <v>7.8</v>
      </c>
      <c r="AU245" t="n">
        <v>9</v>
      </c>
      <c r="AV245" t="n">
        <v>13.6</v>
      </c>
      <c r="AW245" t="n">
        <v>12.6</v>
      </c>
      <c r="AX245" t="n">
        <v>15.7</v>
      </c>
      <c r="AY245" t="n">
        <v>15.4</v>
      </c>
      <c r="AZ245" t="n">
        <v>16.1</v>
      </c>
      <c r="BA245" t="n">
        <v>19</v>
      </c>
      <c r="BB245" t="n">
        <v>13.9</v>
      </c>
      <c r="BC245" t="n">
        <v>11</v>
      </c>
      <c r="BD245" t="n">
        <v>12.7</v>
      </c>
      <c r="BE245" t="n">
        <v>11.8</v>
      </c>
      <c r="BF245" t="n">
        <v>15.2</v>
      </c>
      <c r="BG245">
        <f>NA()</f>
        <v/>
      </c>
      <c r="BH245">
        <f>NA()</f>
        <v/>
      </c>
      <c r="BI245">
        <f>NA()</f>
        <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237</v>
      </c>
      <c r="B246" t="s">
        <v>1008</v>
      </c>
      <c r="C246" t="s">
        <v>1009</v>
      </c>
      <c r="D246" t="s">
        <v>519</v>
      </c>
      <c r="E246">
        <f>B246</f>
        <v/>
      </c>
      <c r="O246" t="n">
        <v>4.06</v>
      </c>
      <c r="P246" t="n">
        <v>4.06</v>
      </c>
      <c r="Q246" t="n">
        <v>4.06</v>
      </c>
      <c r="R246" t="n">
        <v>4.06</v>
      </c>
      <c r="S246" t="n">
        <v>4.06</v>
      </c>
      <c r="T246" t="n">
        <v>4.06</v>
      </c>
      <c r="U246" t="n">
        <v>4.06</v>
      </c>
      <c r="V246" t="n">
        <v>4.06</v>
      </c>
      <c r="W246" t="n">
        <v>4.06</v>
      </c>
      <c r="X246" t="n">
        <v>4.06</v>
      </c>
      <c r="Y246" t="n">
        <v>4.06</v>
      </c>
      <c r="Z246" t="n">
        <v>4.06</v>
      </c>
      <c r="AA246" t="n">
        <v>4.06</v>
      </c>
      <c r="AB246" t="n">
        <v>4.06</v>
      </c>
      <c r="AC246" t="n">
        <v>4.06</v>
      </c>
      <c r="AD246" t="n">
        <v>4.06</v>
      </c>
      <c r="AE246" t="n">
        <v>4.06</v>
      </c>
      <c r="AF246" t="n">
        <v>4.06</v>
      </c>
      <c r="AG246" t="n">
        <v>4.06</v>
      </c>
      <c r="AH246" t="n">
        <v>1.49</v>
      </c>
      <c r="AI246" t="n">
        <v>1.23</v>
      </c>
      <c r="AJ246" t="n">
        <v>1.32</v>
      </c>
      <c r="AK246" t="n">
        <v>1.2</v>
      </c>
      <c r="AL246" t="n">
        <v>1.2</v>
      </c>
      <c r="AM246" t="n">
        <v>1.23</v>
      </c>
      <c r="AN246" t="n">
        <v>1.19</v>
      </c>
      <c r="AO246" t="n">
        <v>1.06</v>
      </c>
      <c r="AP246" t="n">
        <v>1.05</v>
      </c>
      <c r="AQ246" t="n">
        <v>0.99</v>
      </c>
      <c r="AR246" t="n">
        <v>0.7</v>
      </c>
      <c r="AS246" t="n">
        <v>0.85</v>
      </c>
      <c r="AT246" t="n">
        <v>1.4</v>
      </c>
      <c r="AU246" t="n">
        <v>1.41</v>
      </c>
      <c r="AV246" t="n">
        <v>2.01</v>
      </c>
      <c r="AW246" t="n">
        <v>1.78</v>
      </c>
      <c r="AX246" t="n">
        <v>2.42</v>
      </c>
      <c r="AY246" t="n">
        <v>1.91</v>
      </c>
      <c r="AZ246" t="n">
        <v>2.39</v>
      </c>
      <c r="BA246" t="n">
        <v>2.54</v>
      </c>
      <c r="BB246" t="n">
        <v>1.8</v>
      </c>
      <c r="BC246" t="n">
        <v>1.84</v>
      </c>
      <c r="BD246" t="n">
        <v>2.01</v>
      </c>
      <c r="BE246" t="n">
        <v>1.79</v>
      </c>
      <c r="BF246" t="n">
        <v>1.9</v>
      </c>
      <c r="BG246">
        <f>NA()</f>
        <v/>
      </c>
      <c r="BH246">
        <f>NA()</f>
        <v/>
      </c>
      <c r="BI246">
        <f>NA()</f>
        <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237</v>
      </c>
      <c r="B247" t="s">
        <v>1010</v>
      </c>
      <c r="C247" t="s">
        <v>1011</v>
      </c>
      <c r="D247" t="s">
        <v>522</v>
      </c>
      <c r="E247">
        <f>B247</f>
        <v/>
      </c>
      <c r="O247" t="n">
        <v>0.1</v>
      </c>
      <c r="P247" t="n">
        <v>0.2</v>
      </c>
      <c r="Q247" t="n">
        <v>0.3</v>
      </c>
      <c r="R247" t="n">
        <v>0.3</v>
      </c>
      <c r="S247" t="n">
        <v>0.2</v>
      </c>
      <c r="T247" t="n">
        <v>0.3</v>
      </c>
      <c r="U247" t="n">
        <v>0.3</v>
      </c>
      <c r="V247" t="n">
        <v>0.2</v>
      </c>
      <c r="W247" t="n">
        <v>0.2</v>
      </c>
      <c r="X247" t="n">
        <v>0.3</v>
      </c>
      <c r="Y247" t="n">
        <v>10</v>
      </c>
      <c r="Z247" t="n">
        <v>10.5</v>
      </c>
      <c r="AA247" t="n">
        <v>10.2</v>
      </c>
      <c r="AB247" t="n">
        <v>11.5</v>
      </c>
      <c r="AC247" t="n">
        <v>11.8</v>
      </c>
      <c r="AD247" t="n">
        <v>11.7</v>
      </c>
      <c r="AE247" t="n">
        <v>5.6</v>
      </c>
      <c r="AF247" t="n">
        <v>5.6</v>
      </c>
      <c r="AG247" t="n">
        <v>5.8</v>
      </c>
      <c r="AH247" t="n">
        <v>6</v>
      </c>
      <c r="AI247" t="n">
        <v>4.9</v>
      </c>
      <c r="AJ247" t="n">
        <v>4.9</v>
      </c>
      <c r="AK247" t="n">
        <v>4.6</v>
      </c>
      <c r="AL247" t="n">
        <v>4.1</v>
      </c>
      <c r="AM247" t="n">
        <v>3.7</v>
      </c>
      <c r="AN247" t="n">
        <v>4.8</v>
      </c>
      <c r="AO247" t="n">
        <v>3.2</v>
      </c>
      <c r="AP247" t="n">
        <v>2.5</v>
      </c>
      <c r="AQ247" t="n">
        <v>2.3</v>
      </c>
      <c r="AR247" t="n">
        <v>2.4</v>
      </c>
      <c r="AS247" t="n">
        <v>2.3</v>
      </c>
      <c r="AT247" t="n">
        <v>3.9</v>
      </c>
      <c r="AU247" t="n">
        <v>5</v>
      </c>
      <c r="AV247" t="n">
        <v>1.5</v>
      </c>
      <c r="AW247" t="n">
        <v>5.3</v>
      </c>
      <c r="AX247" t="n">
        <v>6.1</v>
      </c>
      <c r="AY247" t="n">
        <v>5.2</v>
      </c>
      <c r="AZ247" t="n">
        <v>6.1</v>
      </c>
      <c r="BA247" t="n">
        <v>8.4</v>
      </c>
      <c r="BB247" t="n">
        <v>6.4</v>
      </c>
      <c r="BC247" t="n">
        <v>10.9</v>
      </c>
      <c r="BD247" t="n">
        <v>11.3</v>
      </c>
      <c r="BE247" t="n">
        <v>10.9</v>
      </c>
      <c r="BF247" t="n">
        <v>14</v>
      </c>
      <c r="BG247">
        <f>NA()</f>
        <v/>
      </c>
      <c r="BH247">
        <f>NA()</f>
        <v/>
      </c>
      <c r="BI247">
        <f>NA()</f>
        <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237</v>
      </c>
      <c r="B248" t="s">
        <v>1012</v>
      </c>
      <c r="C248" t="s">
        <v>1013</v>
      </c>
      <c r="D248" t="s">
        <v>519</v>
      </c>
      <c r="E248">
        <f>B248</f>
        <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16.33</v>
      </c>
      <c r="AK248" t="n">
        <v>24.75</v>
      </c>
      <c r="AL248" t="n">
        <v>19.1</v>
      </c>
      <c r="AM248" t="n">
        <v>24.75</v>
      </c>
      <c r="AN248" t="n">
        <v>23.89</v>
      </c>
      <c r="AO248" t="n">
        <v>22.95</v>
      </c>
      <c r="AP248" t="n">
        <v>24.62</v>
      </c>
      <c r="AQ248" t="n">
        <v>20.11</v>
      </c>
      <c r="AR248" t="n">
        <v>20.54</v>
      </c>
      <c r="AS248" t="n">
        <v>21.33</v>
      </c>
      <c r="AT248" t="n">
        <v>0</v>
      </c>
      <c r="AU248" t="n">
        <v>0</v>
      </c>
      <c r="AV248" t="n">
        <v>0</v>
      </c>
      <c r="AW248" t="n">
        <v>0</v>
      </c>
      <c r="AX248" t="n">
        <v>0</v>
      </c>
      <c r="AY248" t="n">
        <v>23.88</v>
      </c>
      <c r="AZ248" t="n">
        <v>26.71</v>
      </c>
      <c r="BA248" t="n">
        <v>33.64</v>
      </c>
      <c r="BB248" t="n">
        <v>24.35</v>
      </c>
      <c r="BC248" t="n">
        <v>32.76</v>
      </c>
      <c r="BD248" t="n">
        <v>34.7</v>
      </c>
      <c r="BE248" t="n">
        <v>34.76</v>
      </c>
      <c r="BF248" t="n">
        <v>0</v>
      </c>
      <c r="BG248">
        <f>NA()</f>
        <v/>
      </c>
      <c r="BH248">
        <f>NA()</f>
        <v/>
      </c>
      <c r="BI248">
        <f>NA()</f>
        <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237</v>
      </c>
      <c r="B249" t="s">
        <v>1014</v>
      </c>
      <c r="C249" t="s">
        <v>1015</v>
      </c>
      <c r="D249" t="s">
        <v>522</v>
      </c>
      <c r="E249">
        <f>B249</f>
        <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0.8</v>
      </c>
      <c r="AK249" t="n">
        <v>1.3</v>
      </c>
      <c r="AL249" t="n">
        <v>1.1</v>
      </c>
      <c r="AM249" t="n">
        <v>1.4</v>
      </c>
      <c r="AN249" t="n">
        <v>1.4</v>
      </c>
      <c r="AO249" t="n">
        <v>1.6</v>
      </c>
      <c r="AP249" t="n">
        <v>1.5</v>
      </c>
      <c r="AQ249" t="n">
        <v>1.2</v>
      </c>
      <c r="AR249" t="n">
        <v>1.1</v>
      </c>
      <c r="AS249" t="n">
        <v>1</v>
      </c>
      <c r="AT249" t="n">
        <v>0</v>
      </c>
      <c r="AU249" t="n">
        <v>0</v>
      </c>
      <c r="AV249" t="n">
        <v>0</v>
      </c>
      <c r="AW249" t="n">
        <v>0</v>
      </c>
      <c r="AX249" t="n">
        <v>0</v>
      </c>
      <c r="AY249" t="n">
        <v>1.3</v>
      </c>
      <c r="AZ249" t="n">
        <v>1.2</v>
      </c>
      <c r="BA249" t="n">
        <v>1.3</v>
      </c>
      <c r="BB249" t="n">
        <v>0.6</v>
      </c>
      <c r="BC249" t="n">
        <v>1.1</v>
      </c>
      <c r="BD249" t="n">
        <v>1.1</v>
      </c>
      <c r="BE249" t="n">
        <v>1.1</v>
      </c>
      <c r="BF249" t="n">
        <v>0</v>
      </c>
      <c r="BG249">
        <f>NA()</f>
        <v/>
      </c>
      <c r="BH249">
        <f>NA()</f>
        <v/>
      </c>
      <c r="BI249">
        <f>NA()</f>
        <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237</v>
      </c>
      <c r="B250" t="s">
        <v>1016</v>
      </c>
      <c r="C250" t="s">
        <v>1017</v>
      </c>
      <c r="D250" t="s">
        <v>569</v>
      </c>
      <c r="E250" t="n">
        <v>0</v>
      </c>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15</v>
      </c>
      <c r="AA250" t="n">
        <v>16</v>
      </c>
      <c r="AB250" t="n">
        <v>2</v>
      </c>
      <c r="AC250" t="n">
        <v>0</v>
      </c>
      <c r="AD250" t="n">
        <v>13</v>
      </c>
      <c r="AE250" t="n">
        <v>4</v>
      </c>
      <c r="AF250" t="n">
        <v>0</v>
      </c>
      <c r="AG250" t="n">
        <v>-9</v>
      </c>
      <c r="AH250" t="n">
        <v>1</v>
      </c>
      <c r="AI250" t="n">
        <v>2</v>
      </c>
      <c r="AJ250" t="n">
        <v>-1</v>
      </c>
      <c r="AK250" t="n">
        <v>2</v>
      </c>
      <c r="AL250" t="n">
        <v>1</v>
      </c>
      <c r="AM250" t="n">
        <v>60</v>
      </c>
      <c r="AN250" t="n">
        <v>52</v>
      </c>
      <c r="AO250" t="n">
        <v>68</v>
      </c>
      <c r="AP250" t="n">
        <v>86</v>
      </c>
      <c r="AQ250" t="n">
        <v>37</v>
      </c>
      <c r="AR250" t="n">
        <v>58</v>
      </c>
      <c r="AS250" t="n">
        <v>34</v>
      </c>
      <c r="AT250" t="n">
        <v>55</v>
      </c>
      <c r="AU250" t="n">
        <v>67</v>
      </c>
      <c r="AV250" t="n">
        <v>66</v>
      </c>
      <c r="AW250" t="n">
        <v>92</v>
      </c>
      <c r="AX250" t="n">
        <v>75</v>
      </c>
      <c r="AY250" t="n">
        <v>6</v>
      </c>
      <c r="AZ250" t="n">
        <v>15</v>
      </c>
      <c r="BA250" t="n">
        <v>1</v>
      </c>
      <c r="BB250" t="n">
        <v>-7</v>
      </c>
      <c r="BC250" t="n">
        <v>-2</v>
      </c>
      <c r="BD250" t="n">
        <v>0</v>
      </c>
      <c r="BE250" t="n">
        <v>0</v>
      </c>
      <c r="BF250" t="n">
        <v>-3</v>
      </c>
      <c r="BG250">
        <f>NA()</f>
        <v/>
      </c>
      <c r="BH250">
        <f>NA()</f>
        <v/>
      </c>
      <c r="BI250">
        <f>NA()</f>
        <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237</v>
      </c>
      <c r="B251" t="s">
        <v>1016</v>
      </c>
      <c r="C251" t="s">
        <v>1018</v>
      </c>
      <c r="D251" t="s">
        <v>1019</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3</v>
      </c>
      <c r="AA251" t="n">
        <v>3</v>
      </c>
      <c r="AB251" t="n">
        <v>0</v>
      </c>
      <c r="AC251" t="n">
        <v>0</v>
      </c>
      <c r="AD251" t="n">
        <v>3</v>
      </c>
      <c r="AE251" t="n">
        <v>1</v>
      </c>
      <c r="AF251" t="n">
        <v>0</v>
      </c>
      <c r="AG251" t="n">
        <v>-2</v>
      </c>
      <c r="AH251" t="n">
        <v>0</v>
      </c>
      <c r="AI251" t="n">
        <v>0</v>
      </c>
      <c r="AJ251" t="n">
        <v>0</v>
      </c>
      <c r="AK251" t="n">
        <v>0</v>
      </c>
      <c r="AL251" t="n">
        <v>0</v>
      </c>
      <c r="AM251" t="n">
        <v>12</v>
      </c>
      <c r="AN251" t="n">
        <v>10</v>
      </c>
      <c r="AO251" t="n">
        <v>13</v>
      </c>
      <c r="AP251" t="n">
        <v>17</v>
      </c>
      <c r="AQ251" t="n">
        <v>7</v>
      </c>
      <c r="AR251" t="n">
        <v>11</v>
      </c>
      <c r="AS251" t="n">
        <v>7</v>
      </c>
      <c r="AT251" t="n">
        <v>11</v>
      </c>
      <c r="AU251" t="n">
        <v>13</v>
      </c>
      <c r="AV251" t="n">
        <v>13</v>
      </c>
      <c r="AW251" t="n">
        <v>18</v>
      </c>
      <c r="AX251" t="n">
        <v>15</v>
      </c>
      <c r="AY251" t="n">
        <v>1</v>
      </c>
      <c r="AZ251" t="n">
        <v>3</v>
      </c>
      <c r="BA251" t="n">
        <v>0</v>
      </c>
      <c r="BB251" t="n">
        <v>-1</v>
      </c>
      <c r="BC251" t="n">
        <v>0</v>
      </c>
      <c r="BD251" t="n">
        <v>0</v>
      </c>
      <c r="BE251" t="n">
        <v>0</v>
      </c>
      <c r="BF251" t="n">
        <v>-1</v>
      </c>
      <c r="BG251">
        <f>NA()</f>
        <v/>
      </c>
      <c r="BH251">
        <f>NA()</f>
        <v/>
      </c>
      <c r="BI251">
        <f>NA()</f>
        <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237</v>
      </c>
      <c r="B252" t="s">
        <v>1020</v>
      </c>
      <c r="C252" t="s">
        <v>1021</v>
      </c>
      <c r="D252" t="s">
        <v>569</v>
      </c>
      <c r="E252" t="n">
        <v>193</v>
      </c>
      <c r="F252" t="n">
        <v>1394</v>
      </c>
      <c r="G252" t="n">
        <v>1215</v>
      </c>
      <c r="H252" t="n">
        <v>1124</v>
      </c>
      <c r="I252" t="n">
        <v>1464</v>
      </c>
      <c r="J252" t="n">
        <v>2033</v>
      </c>
      <c r="K252" t="n">
        <v>1722</v>
      </c>
      <c r="L252" t="n">
        <v>1402</v>
      </c>
      <c r="M252" t="n">
        <v>1727</v>
      </c>
      <c r="N252" t="n">
        <v>1843</v>
      </c>
      <c r="O252" t="n">
        <v>2503</v>
      </c>
      <c r="P252" t="n">
        <v>1913</v>
      </c>
      <c r="Q252" t="n">
        <v>2156</v>
      </c>
      <c r="R252" t="n">
        <v>2202</v>
      </c>
      <c r="S252" t="n">
        <v>1703</v>
      </c>
      <c r="T252" t="n">
        <v>2513</v>
      </c>
      <c r="U252" t="n">
        <v>2656</v>
      </c>
      <c r="V252" t="n">
        <v>2200</v>
      </c>
      <c r="W252" t="n">
        <v>1937</v>
      </c>
      <c r="X252" t="n">
        <v>1753</v>
      </c>
      <c r="Y252" t="n">
        <v>1892</v>
      </c>
      <c r="Z252" t="n">
        <v>1243</v>
      </c>
      <c r="AA252" t="n">
        <v>1140</v>
      </c>
      <c r="AB252" t="n">
        <v>1720</v>
      </c>
      <c r="AC252" t="n">
        <v>1359</v>
      </c>
      <c r="AD252" t="n">
        <v>2045</v>
      </c>
      <c r="AE252" t="n">
        <v>1808</v>
      </c>
      <c r="AF252" t="n">
        <v>2636</v>
      </c>
      <c r="AG252" t="n">
        <v>2332</v>
      </c>
      <c r="AH252" t="n">
        <v>1966</v>
      </c>
      <c r="AI252" t="n">
        <v>2530</v>
      </c>
      <c r="AJ252" t="n">
        <v>2543</v>
      </c>
      <c r="AK252" t="n">
        <v>2858</v>
      </c>
      <c r="AL252" t="n">
        <v>2946</v>
      </c>
      <c r="AM252" t="n">
        <v>2699</v>
      </c>
      <c r="AN252" t="n">
        <v>2907</v>
      </c>
      <c r="AO252" t="n">
        <v>2663</v>
      </c>
      <c r="AP252" t="n">
        <v>2630</v>
      </c>
      <c r="AQ252" t="n">
        <v>2138</v>
      </c>
      <c r="AR252" t="n">
        <v>2340</v>
      </c>
      <c r="AS252" t="n">
        <v>4009</v>
      </c>
      <c r="AT252" t="n">
        <v>2271</v>
      </c>
      <c r="AU252" t="n">
        <v>710</v>
      </c>
      <c r="AV252" t="n">
        <v>732</v>
      </c>
      <c r="AW252" t="n">
        <v>799</v>
      </c>
      <c r="AX252" t="n">
        <v>1319</v>
      </c>
      <c r="AY252" t="n">
        <v>21</v>
      </c>
      <c r="AZ252" t="n">
        <v>19</v>
      </c>
      <c r="BA252" t="n">
        <v>16</v>
      </c>
      <c r="BB252" t="n">
        <v>882</v>
      </c>
      <c r="BC252" t="n">
        <v>887</v>
      </c>
      <c r="BD252" t="n">
        <v>868</v>
      </c>
      <c r="BE252" t="n">
        <v>835</v>
      </c>
      <c r="BF252" t="n">
        <v>791</v>
      </c>
      <c r="BG252">
        <f>NA()</f>
        <v/>
      </c>
      <c r="BH252">
        <f>NA()</f>
        <v/>
      </c>
      <c r="BI252">
        <f>NA()</f>
        <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237</v>
      </c>
      <c r="B253" t="s">
        <v>1020</v>
      </c>
      <c r="C253" t="s">
        <v>1022</v>
      </c>
      <c r="D253" t="s">
        <v>1019</v>
      </c>
      <c r="E253" t="n">
        <v>29</v>
      </c>
      <c r="F253" t="n">
        <v>210</v>
      </c>
      <c r="G253" t="n">
        <v>183</v>
      </c>
      <c r="H253" t="n">
        <v>169</v>
      </c>
      <c r="I253" t="n">
        <v>221</v>
      </c>
      <c r="J253" t="n">
        <v>306</v>
      </c>
      <c r="K253" t="n">
        <v>259</v>
      </c>
      <c r="L253" t="n">
        <v>211</v>
      </c>
      <c r="M253" t="n">
        <v>260</v>
      </c>
      <c r="N253" t="n">
        <v>278</v>
      </c>
      <c r="O253" t="n">
        <v>377</v>
      </c>
      <c r="P253" t="n">
        <v>288</v>
      </c>
      <c r="Q253" t="n">
        <v>325</v>
      </c>
      <c r="R253" t="n">
        <v>332</v>
      </c>
      <c r="S253" t="n">
        <v>257</v>
      </c>
      <c r="T253" t="n">
        <v>379</v>
      </c>
      <c r="U253" t="n">
        <v>400</v>
      </c>
      <c r="V253" t="n">
        <v>332</v>
      </c>
      <c r="W253" t="n">
        <v>292</v>
      </c>
      <c r="X253" t="n">
        <v>264</v>
      </c>
      <c r="Y253" t="n">
        <v>285</v>
      </c>
      <c r="Z253" t="n">
        <v>187</v>
      </c>
      <c r="AA253" t="n">
        <v>172</v>
      </c>
      <c r="AB253" t="n">
        <v>259</v>
      </c>
      <c r="AC253" t="n">
        <v>205</v>
      </c>
      <c r="AD253" t="n">
        <v>308</v>
      </c>
      <c r="AE253" t="n">
        <v>272</v>
      </c>
      <c r="AF253" t="n">
        <v>397</v>
      </c>
      <c r="AG253" t="n">
        <v>351</v>
      </c>
      <c r="AH253" t="n">
        <v>296</v>
      </c>
      <c r="AI253" t="n">
        <v>381</v>
      </c>
      <c r="AJ253" t="n">
        <v>383</v>
      </c>
      <c r="AK253" t="n">
        <v>431</v>
      </c>
      <c r="AL253" t="n">
        <v>444</v>
      </c>
      <c r="AM253" t="n">
        <v>407</v>
      </c>
      <c r="AN253" t="n">
        <v>438</v>
      </c>
      <c r="AO253" t="n">
        <v>401</v>
      </c>
      <c r="AP253" t="n">
        <v>396</v>
      </c>
      <c r="AQ253" t="n">
        <v>322</v>
      </c>
      <c r="AR253" t="n">
        <v>353</v>
      </c>
      <c r="AS253" t="n">
        <v>604</v>
      </c>
      <c r="AT253" t="n">
        <v>342</v>
      </c>
      <c r="AU253" t="n">
        <v>107</v>
      </c>
      <c r="AV253" t="n">
        <v>110</v>
      </c>
      <c r="AW253" t="n">
        <v>120</v>
      </c>
      <c r="AX253" t="n">
        <v>199</v>
      </c>
      <c r="AY253" t="n">
        <v>3</v>
      </c>
      <c r="AZ253" t="n">
        <v>3</v>
      </c>
      <c r="BA253" t="n">
        <v>2</v>
      </c>
      <c r="BB253" t="n">
        <v>133</v>
      </c>
      <c r="BC253" t="n">
        <v>134</v>
      </c>
      <c r="BD253" t="n">
        <v>131</v>
      </c>
      <c r="BE253" t="n">
        <v>126</v>
      </c>
      <c r="BF253" t="n">
        <v>119</v>
      </c>
      <c r="BG253">
        <f>NA()</f>
        <v/>
      </c>
      <c r="BH253">
        <f>NA()</f>
        <v/>
      </c>
      <c r="BI253">
        <f>NA()</f>
        <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237</v>
      </c>
      <c r="B254" t="s">
        <v>1023</v>
      </c>
      <c r="C254" t="s">
        <v>1024</v>
      </c>
      <c r="D254" t="s">
        <v>569</v>
      </c>
      <c r="E254" t="n">
        <v>193</v>
      </c>
      <c r="F254" t="n">
        <v>1394</v>
      </c>
      <c r="G254" t="n">
        <v>1215</v>
      </c>
      <c r="H254" t="n">
        <v>1124</v>
      </c>
      <c r="I254" t="n">
        <v>1464</v>
      </c>
      <c r="J254" t="n">
        <v>2033</v>
      </c>
      <c r="K254" t="n">
        <v>1722</v>
      </c>
      <c r="L254" t="n">
        <v>1402</v>
      </c>
      <c r="M254" t="n">
        <v>1727</v>
      </c>
      <c r="N254" t="n">
        <v>1843</v>
      </c>
      <c r="O254" t="n">
        <v>2503</v>
      </c>
      <c r="P254" t="n">
        <v>1913</v>
      </c>
      <c r="Q254" t="n">
        <v>2156</v>
      </c>
      <c r="R254" t="n">
        <v>2202</v>
      </c>
      <c r="S254" t="n">
        <v>1703</v>
      </c>
      <c r="T254" t="n">
        <v>2513</v>
      </c>
      <c r="U254" t="n">
        <v>2656</v>
      </c>
      <c r="V254" t="n">
        <v>2200</v>
      </c>
      <c r="W254" t="n">
        <v>1937</v>
      </c>
      <c r="X254" t="n">
        <v>1753</v>
      </c>
      <c r="Y254" t="n">
        <v>1892</v>
      </c>
      <c r="Z254" t="n">
        <v>1243</v>
      </c>
      <c r="AA254" t="n">
        <v>1140</v>
      </c>
      <c r="AB254" t="n">
        <v>1720</v>
      </c>
      <c r="AC254" t="n">
        <v>1359</v>
      </c>
      <c r="AD254" t="n">
        <v>2045</v>
      </c>
      <c r="AE254" t="n">
        <v>1808</v>
      </c>
      <c r="AF254" t="n">
        <v>2636</v>
      </c>
      <c r="AG254" t="n">
        <v>2332</v>
      </c>
      <c r="AH254" t="n">
        <v>1966</v>
      </c>
      <c r="AI254" t="n">
        <v>2530</v>
      </c>
      <c r="AJ254" t="n">
        <v>2543</v>
      </c>
      <c r="AK254" t="n">
        <v>2858</v>
      </c>
      <c r="AL254" t="n">
        <v>2946</v>
      </c>
      <c r="AM254" t="n">
        <v>2699</v>
      </c>
      <c r="AN254" t="n">
        <v>2907</v>
      </c>
      <c r="AO254" t="n">
        <v>2663</v>
      </c>
      <c r="AP254" t="n">
        <v>2630</v>
      </c>
      <c r="AQ254" t="n">
        <v>2138</v>
      </c>
      <c r="AR254" t="n">
        <v>2340</v>
      </c>
      <c r="AS254" t="n">
        <v>4009</v>
      </c>
      <c r="AT254" t="n">
        <v>2271</v>
      </c>
      <c r="AU254" t="n">
        <v>710</v>
      </c>
      <c r="AV254" t="n">
        <v>732</v>
      </c>
      <c r="AW254" t="n">
        <v>799</v>
      </c>
      <c r="AX254" t="n">
        <v>1319</v>
      </c>
      <c r="AY254" t="n">
        <v>21</v>
      </c>
      <c r="AZ254" t="n">
        <v>19</v>
      </c>
      <c r="BA254" t="n">
        <v>16</v>
      </c>
      <c r="BB254" t="n">
        <v>882</v>
      </c>
      <c r="BC254" t="n">
        <v>887</v>
      </c>
      <c r="BD254" t="n">
        <v>868</v>
      </c>
      <c r="BE254" t="n">
        <v>835</v>
      </c>
      <c r="BF254" t="n">
        <v>791</v>
      </c>
      <c r="BG254">
        <f>NA()</f>
        <v/>
      </c>
      <c r="BH254">
        <f>NA()</f>
        <v/>
      </c>
      <c r="BI254">
        <f>NA()</f>
        <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237</v>
      </c>
      <c r="B255" t="s">
        <v>1023</v>
      </c>
      <c r="C255" t="s">
        <v>50</v>
      </c>
      <c r="D255" t="s">
        <v>1019</v>
      </c>
      <c r="E255" t="n">
        <v>29</v>
      </c>
      <c r="F255" t="n">
        <v>210</v>
      </c>
      <c r="G255" t="n">
        <v>183</v>
      </c>
      <c r="H255" t="n">
        <v>169</v>
      </c>
      <c r="I255" t="n">
        <v>221</v>
      </c>
      <c r="J255" t="n">
        <v>306</v>
      </c>
      <c r="K255" t="n">
        <v>259</v>
      </c>
      <c r="L255" t="n">
        <v>211</v>
      </c>
      <c r="M255" t="n">
        <v>260</v>
      </c>
      <c r="N255" t="n">
        <v>278</v>
      </c>
      <c r="O255" t="n">
        <v>377</v>
      </c>
      <c r="P255" t="n">
        <v>288</v>
      </c>
      <c r="Q255" t="n">
        <v>325</v>
      </c>
      <c r="R255" t="n">
        <v>332</v>
      </c>
      <c r="S255" t="n">
        <v>257</v>
      </c>
      <c r="T255" t="n">
        <v>379</v>
      </c>
      <c r="U255" t="n">
        <v>400</v>
      </c>
      <c r="V255" t="n">
        <v>332</v>
      </c>
      <c r="W255" t="n">
        <v>292</v>
      </c>
      <c r="X255" t="n">
        <v>264</v>
      </c>
      <c r="Y255" t="n">
        <v>285</v>
      </c>
      <c r="Z255" t="n">
        <v>187</v>
      </c>
      <c r="AA255" t="n">
        <v>172</v>
      </c>
      <c r="AB255" t="n">
        <v>259</v>
      </c>
      <c r="AC255" t="n">
        <v>205</v>
      </c>
      <c r="AD255" t="n">
        <v>308</v>
      </c>
      <c r="AE255" t="n">
        <v>272</v>
      </c>
      <c r="AF255" t="n">
        <v>397</v>
      </c>
      <c r="AG255" t="n">
        <v>351</v>
      </c>
      <c r="AH255" t="n">
        <v>296</v>
      </c>
      <c r="AI255" t="n">
        <v>381</v>
      </c>
      <c r="AJ255" t="n">
        <v>383</v>
      </c>
      <c r="AK255" t="n">
        <v>431</v>
      </c>
      <c r="AL255" t="n">
        <v>444</v>
      </c>
      <c r="AM255" t="n">
        <v>407</v>
      </c>
      <c r="AN255" t="n">
        <v>438</v>
      </c>
      <c r="AO255" t="n">
        <v>401</v>
      </c>
      <c r="AP255" t="n">
        <v>396</v>
      </c>
      <c r="AQ255" t="n">
        <v>322</v>
      </c>
      <c r="AR255" t="n">
        <v>353</v>
      </c>
      <c r="AS255" t="n">
        <v>604</v>
      </c>
      <c r="AT255" t="n">
        <v>342</v>
      </c>
      <c r="AU255" t="n">
        <v>107</v>
      </c>
      <c r="AV255" t="n">
        <v>110</v>
      </c>
      <c r="AW255" t="n">
        <v>120</v>
      </c>
      <c r="AX255" t="n">
        <v>199</v>
      </c>
      <c r="AY255" t="n">
        <v>3</v>
      </c>
      <c r="AZ255" t="n">
        <v>3</v>
      </c>
      <c r="BA255" t="n">
        <v>2</v>
      </c>
      <c r="BB255" t="n">
        <v>133</v>
      </c>
      <c r="BC255" t="n">
        <v>134</v>
      </c>
      <c r="BD255" t="n">
        <v>131</v>
      </c>
      <c r="BE255" t="n">
        <v>126</v>
      </c>
      <c r="BF255" t="n">
        <v>119</v>
      </c>
      <c r="BG255">
        <f>NA()</f>
        <v/>
      </c>
      <c r="BH255">
        <f>NA()</f>
        <v/>
      </c>
      <c r="BI255">
        <f>NA()</f>
        <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237</v>
      </c>
      <c r="B256" t="s">
        <v>1025</v>
      </c>
      <c r="C256" t="s">
        <v>1026</v>
      </c>
      <c r="D256" t="s">
        <v>569</v>
      </c>
      <c r="E256" t="n">
        <v>193</v>
      </c>
      <c r="F256" t="n">
        <v>1394</v>
      </c>
      <c r="G256" t="n">
        <v>1215</v>
      </c>
      <c r="H256" t="n">
        <v>1124</v>
      </c>
      <c r="I256" t="n">
        <v>1464</v>
      </c>
      <c r="J256" t="n">
        <v>2033</v>
      </c>
      <c r="K256" t="n">
        <v>1722</v>
      </c>
      <c r="L256" t="n">
        <v>1402</v>
      </c>
      <c r="M256" t="n">
        <v>1727</v>
      </c>
      <c r="N256" t="n">
        <v>1843</v>
      </c>
      <c r="O256" t="n">
        <v>2503</v>
      </c>
      <c r="P256" t="n">
        <v>1913</v>
      </c>
      <c r="Q256" t="n">
        <v>2156</v>
      </c>
      <c r="R256" t="n">
        <v>2202</v>
      </c>
      <c r="S256" t="n">
        <v>1703</v>
      </c>
      <c r="T256" t="n">
        <v>2513</v>
      </c>
      <c r="U256" t="n">
        <v>2656</v>
      </c>
      <c r="V256" t="n">
        <v>2200</v>
      </c>
      <c r="W256" t="n">
        <v>1937</v>
      </c>
      <c r="X256" t="n">
        <v>1753</v>
      </c>
      <c r="Y256" t="n">
        <v>1892</v>
      </c>
      <c r="Z256" t="n">
        <v>1243</v>
      </c>
      <c r="AA256" t="n">
        <v>1140</v>
      </c>
      <c r="AB256" t="n">
        <v>1720</v>
      </c>
      <c r="AC256" t="n">
        <v>1359</v>
      </c>
      <c r="AD256" t="n">
        <v>2045</v>
      </c>
      <c r="AE256" t="n">
        <v>1808</v>
      </c>
      <c r="AF256" t="n">
        <v>2636</v>
      </c>
      <c r="AG256" t="n">
        <v>2332</v>
      </c>
      <c r="AH256" t="n">
        <v>1966</v>
      </c>
      <c r="AI256" t="n">
        <v>2530</v>
      </c>
      <c r="AJ256" t="n">
        <v>2543</v>
      </c>
      <c r="AK256" t="n">
        <v>2858</v>
      </c>
      <c r="AL256" t="n">
        <v>2946</v>
      </c>
      <c r="AM256" t="n">
        <v>2699</v>
      </c>
      <c r="AN256" t="n">
        <v>2907</v>
      </c>
      <c r="AO256" t="n">
        <v>2663</v>
      </c>
      <c r="AP256" t="n">
        <v>2630</v>
      </c>
      <c r="AQ256" t="n">
        <v>2138</v>
      </c>
      <c r="AR256" t="n">
        <v>2340</v>
      </c>
      <c r="AS256" t="n">
        <v>4009</v>
      </c>
      <c r="AT256" t="n">
        <v>2271</v>
      </c>
      <c r="AU256" t="n">
        <v>710</v>
      </c>
      <c r="AV256" t="n">
        <v>732</v>
      </c>
      <c r="AW256" t="n">
        <v>799</v>
      </c>
      <c r="AX256" t="n">
        <v>1319</v>
      </c>
      <c r="AY256" t="n">
        <v>21</v>
      </c>
      <c r="AZ256" t="n">
        <v>19</v>
      </c>
      <c r="BA256" t="n">
        <v>16</v>
      </c>
      <c r="BB256" t="n">
        <v>882</v>
      </c>
      <c r="BC256" t="n">
        <v>887</v>
      </c>
      <c r="BD256" t="n">
        <v>868</v>
      </c>
      <c r="BE256" t="n">
        <v>835</v>
      </c>
      <c r="BF256" t="n">
        <v>791</v>
      </c>
      <c r="BG256">
        <f>NA()</f>
        <v/>
      </c>
      <c r="BH256">
        <f>NA()</f>
        <v/>
      </c>
      <c r="BI256">
        <f>NA()</f>
        <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237</v>
      </c>
      <c r="B257" t="s">
        <v>1025</v>
      </c>
      <c r="C257" t="s">
        <v>1027</v>
      </c>
      <c r="D257" t="s">
        <v>1019</v>
      </c>
      <c r="E257" t="n">
        <v>29</v>
      </c>
      <c r="F257" t="n">
        <v>210</v>
      </c>
      <c r="G257" t="n">
        <v>183</v>
      </c>
      <c r="H257" t="n">
        <v>169</v>
      </c>
      <c r="I257" t="n">
        <v>221</v>
      </c>
      <c r="J257" t="n">
        <v>306</v>
      </c>
      <c r="K257" t="n">
        <v>259</v>
      </c>
      <c r="L257" t="n">
        <v>211</v>
      </c>
      <c r="M257" t="n">
        <v>260</v>
      </c>
      <c r="N257" t="n">
        <v>278</v>
      </c>
      <c r="O257" t="n">
        <v>377</v>
      </c>
      <c r="P257" t="n">
        <v>288</v>
      </c>
      <c r="Q257" t="n">
        <v>325</v>
      </c>
      <c r="R257" t="n">
        <v>332</v>
      </c>
      <c r="S257" t="n">
        <v>257</v>
      </c>
      <c r="T257" t="n">
        <v>379</v>
      </c>
      <c r="U257" t="n">
        <v>400</v>
      </c>
      <c r="V257" t="n">
        <v>332</v>
      </c>
      <c r="W257" t="n">
        <v>292</v>
      </c>
      <c r="X257" t="n">
        <v>264</v>
      </c>
      <c r="Y257" t="n">
        <v>285</v>
      </c>
      <c r="Z257" t="n">
        <v>187</v>
      </c>
      <c r="AA257" t="n">
        <v>172</v>
      </c>
      <c r="AB257" t="n">
        <v>259</v>
      </c>
      <c r="AC257" t="n">
        <v>205</v>
      </c>
      <c r="AD257" t="n">
        <v>308</v>
      </c>
      <c r="AE257" t="n">
        <v>272</v>
      </c>
      <c r="AF257" t="n">
        <v>397</v>
      </c>
      <c r="AG257" t="n">
        <v>351</v>
      </c>
      <c r="AH257" t="n">
        <v>296</v>
      </c>
      <c r="AI257" t="n">
        <v>381</v>
      </c>
      <c r="AJ257" t="n">
        <v>383</v>
      </c>
      <c r="AK257" t="n">
        <v>431</v>
      </c>
      <c r="AL257" t="n">
        <v>444</v>
      </c>
      <c r="AM257" t="n">
        <v>407</v>
      </c>
      <c r="AN257" t="n">
        <v>438</v>
      </c>
      <c r="AO257" t="n">
        <v>401</v>
      </c>
      <c r="AP257" t="n">
        <v>396</v>
      </c>
      <c r="AQ257" t="n">
        <v>322</v>
      </c>
      <c r="AR257" t="n">
        <v>353</v>
      </c>
      <c r="AS257" t="n">
        <v>604</v>
      </c>
      <c r="AT257" t="n">
        <v>342</v>
      </c>
      <c r="AU257" t="n">
        <v>107</v>
      </c>
      <c r="AV257" t="n">
        <v>110</v>
      </c>
      <c r="AW257" t="n">
        <v>120</v>
      </c>
      <c r="AX257" t="n">
        <v>199</v>
      </c>
      <c r="AY257" t="n">
        <v>3</v>
      </c>
      <c r="AZ257" t="n">
        <v>3</v>
      </c>
      <c r="BA257" t="n">
        <v>2</v>
      </c>
      <c r="BB257" t="n">
        <v>133</v>
      </c>
      <c r="BC257" t="n">
        <v>134</v>
      </c>
      <c r="BD257" t="n">
        <v>131</v>
      </c>
      <c r="BE257" t="n">
        <v>126</v>
      </c>
      <c r="BF257" t="n">
        <v>119</v>
      </c>
      <c r="BG257">
        <f>NA()</f>
        <v/>
      </c>
      <c r="BH257">
        <f>NA()</f>
        <v/>
      </c>
      <c r="BI257">
        <f>NA()</f>
        <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237</v>
      </c>
      <c r="B258" t="s">
        <v>1028</v>
      </c>
      <c r="C258" t="s">
        <v>1029</v>
      </c>
      <c r="D258" t="s">
        <v>569</v>
      </c>
      <c r="E258" t="n">
        <v>13326</v>
      </c>
      <c r="F258" t="n">
        <v>15489</v>
      </c>
      <c r="G258" t="n">
        <v>9351</v>
      </c>
      <c r="H258" t="n">
        <v>5554</v>
      </c>
      <c r="I258" t="n">
        <v>2721</v>
      </c>
      <c r="J258" t="n">
        <v>3094</v>
      </c>
      <c r="K258" t="n">
        <v>4485</v>
      </c>
      <c r="L258" t="n">
        <v>2353</v>
      </c>
      <c r="M258" t="n">
        <v>1203</v>
      </c>
      <c r="N258" t="n">
        <v>817</v>
      </c>
      <c r="O258" t="n">
        <v>672</v>
      </c>
      <c r="P258" t="n">
        <v>709</v>
      </c>
      <c r="Q258" t="n">
        <v>722</v>
      </c>
      <c r="R258" t="n">
        <v>666</v>
      </c>
      <c r="S258" t="n">
        <v>622</v>
      </c>
      <c r="T258" t="n">
        <v>583</v>
      </c>
      <c r="U258" t="n">
        <v>655</v>
      </c>
      <c r="V258" t="n">
        <v>743</v>
      </c>
      <c r="W258" t="n">
        <v>710</v>
      </c>
      <c r="X258" t="n">
        <v>770</v>
      </c>
      <c r="Y258" t="n">
        <v>1004</v>
      </c>
      <c r="Z258" t="n">
        <v>921</v>
      </c>
      <c r="AA258" t="n">
        <v>691</v>
      </c>
      <c r="AB258" t="n">
        <v>787</v>
      </c>
      <c r="AC258" t="n">
        <v>735</v>
      </c>
      <c r="AD258" t="n">
        <v>784</v>
      </c>
      <c r="AE258" t="n">
        <v>1408</v>
      </c>
      <c r="AF258" t="n">
        <v>1259</v>
      </c>
      <c r="AG258" t="n">
        <v>1420</v>
      </c>
      <c r="AH258" t="n">
        <v>1449</v>
      </c>
      <c r="AI258" t="n">
        <v>1375</v>
      </c>
      <c r="AJ258" t="n">
        <v>1320</v>
      </c>
      <c r="AK258" t="n">
        <v>1229</v>
      </c>
      <c r="AL258" t="n">
        <v>1002</v>
      </c>
      <c r="AM258" t="n">
        <v>1061</v>
      </c>
      <c r="AN258" t="n">
        <v>1100</v>
      </c>
      <c r="AO258" t="n">
        <v>833</v>
      </c>
      <c r="AP258" t="n">
        <v>609</v>
      </c>
      <c r="AQ258" t="n">
        <v>540</v>
      </c>
      <c r="AR258" t="n">
        <v>294</v>
      </c>
      <c r="AS258" t="n">
        <v>226</v>
      </c>
      <c r="AT258" t="n">
        <v>244</v>
      </c>
      <c r="AU258" t="n">
        <v>89</v>
      </c>
      <c r="AV258" t="n">
        <v>77</v>
      </c>
      <c r="AW258" t="n">
        <v>197</v>
      </c>
      <c r="AX258" t="n">
        <v>224</v>
      </c>
      <c r="AY258" t="n">
        <v>208</v>
      </c>
      <c r="AZ258" t="n">
        <v>206</v>
      </c>
      <c r="BA258" t="n">
        <v>140</v>
      </c>
      <c r="BB258" t="n">
        <v>149</v>
      </c>
      <c r="BC258" t="n">
        <v>188</v>
      </c>
      <c r="BD258" t="n">
        <v>176</v>
      </c>
      <c r="BE258" t="n">
        <v>155</v>
      </c>
      <c r="BF258" t="n">
        <v>136</v>
      </c>
      <c r="BG258">
        <f>NA()</f>
        <v/>
      </c>
      <c r="BH258">
        <f>NA()</f>
        <v/>
      </c>
      <c r="BI258">
        <f>NA()</f>
        <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237</v>
      </c>
      <c r="B259" t="s">
        <v>1028</v>
      </c>
      <c r="C259" t="s">
        <v>1030</v>
      </c>
      <c r="D259" t="s">
        <v>1019</v>
      </c>
      <c r="E259" t="n">
        <v>2640</v>
      </c>
      <c r="F259" t="n">
        <v>3068</v>
      </c>
      <c r="G259" t="n">
        <v>1852</v>
      </c>
      <c r="H259" t="n">
        <v>1100</v>
      </c>
      <c r="I259" t="n">
        <v>539</v>
      </c>
      <c r="J259" t="n">
        <v>613</v>
      </c>
      <c r="K259" t="n">
        <v>889</v>
      </c>
      <c r="L259" t="n">
        <v>466</v>
      </c>
      <c r="M259" t="n">
        <v>238</v>
      </c>
      <c r="N259" t="n">
        <v>162</v>
      </c>
      <c r="O259" t="n">
        <v>133</v>
      </c>
      <c r="P259" t="n">
        <v>141</v>
      </c>
      <c r="Q259" t="n">
        <v>143</v>
      </c>
      <c r="R259" t="n">
        <v>132</v>
      </c>
      <c r="S259" t="n">
        <v>123</v>
      </c>
      <c r="T259" t="n">
        <v>116</v>
      </c>
      <c r="U259" t="n">
        <v>130</v>
      </c>
      <c r="V259" t="n">
        <v>147</v>
      </c>
      <c r="W259" t="n">
        <v>141</v>
      </c>
      <c r="X259" t="n">
        <v>152</v>
      </c>
      <c r="Y259" t="n">
        <v>199</v>
      </c>
      <c r="Z259" t="n">
        <v>183</v>
      </c>
      <c r="AA259" t="n">
        <v>137</v>
      </c>
      <c r="AB259" t="n">
        <v>156</v>
      </c>
      <c r="AC259" t="n">
        <v>146</v>
      </c>
      <c r="AD259" t="n">
        <v>155</v>
      </c>
      <c r="AE259" t="n">
        <v>279</v>
      </c>
      <c r="AF259" t="n">
        <v>249</v>
      </c>
      <c r="AG259" t="n">
        <v>281</v>
      </c>
      <c r="AH259" t="n">
        <v>287</v>
      </c>
      <c r="AI259" t="n">
        <v>272</v>
      </c>
      <c r="AJ259" t="n">
        <v>261</v>
      </c>
      <c r="AK259" t="n">
        <v>243</v>
      </c>
      <c r="AL259" t="n">
        <v>198</v>
      </c>
      <c r="AM259" t="n">
        <v>210</v>
      </c>
      <c r="AN259" t="n">
        <v>218</v>
      </c>
      <c r="AO259" t="n">
        <v>165</v>
      </c>
      <c r="AP259" t="n">
        <v>121</v>
      </c>
      <c r="AQ259" t="n">
        <v>107</v>
      </c>
      <c r="AR259" t="n">
        <v>58</v>
      </c>
      <c r="AS259" t="n">
        <v>45</v>
      </c>
      <c r="AT259" t="n">
        <v>48</v>
      </c>
      <c r="AU259" t="n">
        <v>18</v>
      </c>
      <c r="AV259" t="n">
        <v>15</v>
      </c>
      <c r="AW259" t="n">
        <v>39</v>
      </c>
      <c r="AX259" t="n">
        <v>44</v>
      </c>
      <c r="AY259" t="n">
        <v>41</v>
      </c>
      <c r="AZ259" t="n">
        <v>41</v>
      </c>
      <c r="BA259" t="n">
        <v>28</v>
      </c>
      <c r="BB259" t="n">
        <v>30</v>
      </c>
      <c r="BC259" t="n">
        <v>37</v>
      </c>
      <c r="BD259" t="n">
        <v>35</v>
      </c>
      <c r="BE259" t="n">
        <v>31</v>
      </c>
      <c r="BF259" t="n">
        <v>27</v>
      </c>
      <c r="BG259">
        <f>NA()</f>
        <v/>
      </c>
      <c r="BH259">
        <f>NA()</f>
        <v/>
      </c>
      <c r="BI259">
        <f>NA()</f>
        <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237</v>
      </c>
      <c r="B260" t="s">
        <v>1031</v>
      </c>
      <c r="C260" t="s">
        <v>1032</v>
      </c>
      <c r="D260" t="s">
        <v>569</v>
      </c>
      <c r="E260" t="n">
        <v>13326</v>
      </c>
      <c r="F260" t="n">
        <v>15489</v>
      </c>
      <c r="G260" t="n">
        <v>9351</v>
      </c>
      <c r="H260" t="n">
        <v>5554</v>
      </c>
      <c r="I260" t="n">
        <v>2721</v>
      </c>
      <c r="J260" t="n">
        <v>3094</v>
      </c>
      <c r="K260" t="n">
        <v>4485</v>
      </c>
      <c r="L260" t="n">
        <v>2353</v>
      </c>
      <c r="M260" t="n">
        <v>1203</v>
      </c>
      <c r="N260" t="n">
        <v>817</v>
      </c>
      <c r="O260" t="n">
        <v>672</v>
      </c>
      <c r="P260" t="n">
        <v>709</v>
      </c>
      <c r="Q260" t="n">
        <v>722</v>
      </c>
      <c r="R260" t="n">
        <v>666</v>
      </c>
      <c r="S260" t="n">
        <v>622</v>
      </c>
      <c r="T260" t="n">
        <v>583</v>
      </c>
      <c r="U260" t="n">
        <v>655</v>
      </c>
      <c r="V260" t="n">
        <v>743</v>
      </c>
      <c r="W260" t="n">
        <v>710</v>
      </c>
      <c r="X260" t="n">
        <v>770</v>
      </c>
      <c r="Y260" t="n">
        <v>1004</v>
      </c>
      <c r="Z260" t="n">
        <v>921</v>
      </c>
      <c r="AA260" t="n">
        <v>691</v>
      </c>
      <c r="AB260" t="n">
        <v>787</v>
      </c>
      <c r="AC260" t="n">
        <v>735</v>
      </c>
      <c r="AD260" t="n">
        <v>784</v>
      </c>
      <c r="AE260" t="n">
        <v>1408</v>
      </c>
      <c r="AF260" t="n">
        <v>1259</v>
      </c>
      <c r="AG260" t="n">
        <v>1420</v>
      </c>
      <c r="AH260" t="n">
        <v>1449</v>
      </c>
      <c r="AI260" t="n">
        <v>1375</v>
      </c>
      <c r="AJ260" t="n">
        <v>1320</v>
      </c>
      <c r="AK260" t="n">
        <v>1229</v>
      </c>
      <c r="AL260" t="n">
        <v>1002</v>
      </c>
      <c r="AM260" t="n">
        <v>1061</v>
      </c>
      <c r="AN260" t="n">
        <v>1100</v>
      </c>
      <c r="AO260" t="n">
        <v>833</v>
      </c>
      <c r="AP260" t="n">
        <v>609</v>
      </c>
      <c r="AQ260" t="n">
        <v>540</v>
      </c>
      <c r="AR260" t="n">
        <v>294</v>
      </c>
      <c r="AS260" t="n">
        <v>226</v>
      </c>
      <c r="AT260" t="n">
        <v>244</v>
      </c>
      <c r="AU260" t="n">
        <v>89</v>
      </c>
      <c r="AV260" t="n">
        <v>77</v>
      </c>
      <c r="AW260" t="n">
        <v>197</v>
      </c>
      <c r="AX260" t="n">
        <v>224</v>
      </c>
      <c r="AY260" t="n">
        <v>208</v>
      </c>
      <c r="AZ260" t="n">
        <v>206</v>
      </c>
      <c r="BA260" t="n">
        <v>140</v>
      </c>
      <c r="BB260" t="n">
        <v>149</v>
      </c>
      <c r="BC260" t="n">
        <v>188</v>
      </c>
      <c r="BD260" t="n">
        <v>176</v>
      </c>
      <c r="BE260" t="n">
        <v>155</v>
      </c>
      <c r="BF260" t="n">
        <v>136</v>
      </c>
      <c r="BG260">
        <f>NA()</f>
        <v/>
      </c>
      <c r="BH260">
        <f>NA()</f>
        <v/>
      </c>
      <c r="BI260">
        <f>NA()</f>
        <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237</v>
      </c>
      <c r="B261" t="s">
        <v>1031</v>
      </c>
      <c r="C261" t="s">
        <v>1033</v>
      </c>
      <c r="D261" t="s">
        <v>1019</v>
      </c>
      <c r="E261" t="n">
        <v>2640</v>
      </c>
      <c r="F261" t="n">
        <v>3068</v>
      </c>
      <c r="G261" t="n">
        <v>1852</v>
      </c>
      <c r="H261" t="n">
        <v>1100</v>
      </c>
      <c r="I261" t="n">
        <v>539</v>
      </c>
      <c r="J261" t="n">
        <v>613</v>
      </c>
      <c r="K261" t="n">
        <v>889</v>
      </c>
      <c r="L261" t="n">
        <v>466</v>
      </c>
      <c r="M261" t="n">
        <v>238</v>
      </c>
      <c r="N261" t="n">
        <v>162</v>
      </c>
      <c r="O261" t="n">
        <v>133</v>
      </c>
      <c r="P261" t="n">
        <v>141</v>
      </c>
      <c r="Q261" t="n">
        <v>143</v>
      </c>
      <c r="R261" t="n">
        <v>132</v>
      </c>
      <c r="S261" t="n">
        <v>123</v>
      </c>
      <c r="T261" t="n">
        <v>116</v>
      </c>
      <c r="U261" t="n">
        <v>130</v>
      </c>
      <c r="V261" t="n">
        <v>147</v>
      </c>
      <c r="W261" t="n">
        <v>141</v>
      </c>
      <c r="X261" t="n">
        <v>152</v>
      </c>
      <c r="Y261" t="n">
        <v>199</v>
      </c>
      <c r="Z261" t="n">
        <v>183</v>
      </c>
      <c r="AA261" t="n">
        <v>137</v>
      </c>
      <c r="AB261" t="n">
        <v>156</v>
      </c>
      <c r="AC261" t="n">
        <v>146</v>
      </c>
      <c r="AD261" t="n">
        <v>155</v>
      </c>
      <c r="AE261" t="n">
        <v>279</v>
      </c>
      <c r="AF261" t="n">
        <v>249</v>
      </c>
      <c r="AG261" t="n">
        <v>281</v>
      </c>
      <c r="AH261" t="n">
        <v>287</v>
      </c>
      <c r="AI261" t="n">
        <v>272</v>
      </c>
      <c r="AJ261" t="n">
        <v>261</v>
      </c>
      <c r="AK261" t="n">
        <v>243</v>
      </c>
      <c r="AL261" t="n">
        <v>198</v>
      </c>
      <c r="AM261" t="n">
        <v>210</v>
      </c>
      <c r="AN261" t="n">
        <v>218</v>
      </c>
      <c r="AO261" t="n">
        <v>165</v>
      </c>
      <c r="AP261" t="n">
        <v>121</v>
      </c>
      <c r="AQ261" t="n">
        <v>107</v>
      </c>
      <c r="AR261" t="n">
        <v>58</v>
      </c>
      <c r="AS261" t="n">
        <v>45</v>
      </c>
      <c r="AT261" t="n">
        <v>48</v>
      </c>
      <c r="AU261" t="n">
        <v>18</v>
      </c>
      <c r="AV261" t="n">
        <v>15</v>
      </c>
      <c r="AW261" t="n">
        <v>39</v>
      </c>
      <c r="AX261" t="n">
        <v>44</v>
      </c>
      <c r="AY261" t="n">
        <v>41</v>
      </c>
      <c r="AZ261" t="n">
        <v>41</v>
      </c>
      <c r="BA261" t="n">
        <v>28</v>
      </c>
      <c r="BB261" t="n">
        <v>30</v>
      </c>
      <c r="BC261" t="n">
        <v>37</v>
      </c>
      <c r="BD261" t="n">
        <v>35</v>
      </c>
      <c r="BE261" t="n">
        <v>31</v>
      </c>
      <c r="BF261" t="n">
        <v>27</v>
      </c>
      <c r="BG261">
        <f>NA()</f>
        <v/>
      </c>
      <c r="BH261">
        <f>NA()</f>
        <v/>
      </c>
      <c r="BI261">
        <f>NA()</f>
        <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237</v>
      </c>
      <c r="B262" t="s">
        <v>1034</v>
      </c>
      <c r="C262" t="s">
        <v>1035</v>
      </c>
      <c r="D262" t="s">
        <v>569</v>
      </c>
      <c r="E262" t="n">
        <v>13326</v>
      </c>
      <c r="F262" t="n">
        <v>15489</v>
      </c>
      <c r="G262" t="n">
        <v>9351</v>
      </c>
      <c r="H262" t="n">
        <v>5554</v>
      </c>
      <c r="I262" t="n">
        <v>2721</v>
      </c>
      <c r="J262" t="n">
        <v>3094</v>
      </c>
      <c r="K262" t="n">
        <v>4485</v>
      </c>
      <c r="L262" t="n">
        <v>2353</v>
      </c>
      <c r="M262" t="n">
        <v>1203</v>
      </c>
      <c r="N262" t="n">
        <v>817</v>
      </c>
      <c r="O262" t="n">
        <v>672</v>
      </c>
      <c r="P262" t="n">
        <v>709</v>
      </c>
      <c r="Q262" t="n">
        <v>722</v>
      </c>
      <c r="R262" t="n">
        <v>666</v>
      </c>
      <c r="S262" t="n">
        <v>622</v>
      </c>
      <c r="T262" t="n">
        <v>583</v>
      </c>
      <c r="U262" t="n">
        <v>655</v>
      </c>
      <c r="V262" t="n">
        <v>743</v>
      </c>
      <c r="W262" t="n">
        <v>710</v>
      </c>
      <c r="X262" t="n">
        <v>770</v>
      </c>
      <c r="Y262" t="n">
        <v>1004</v>
      </c>
      <c r="Z262" t="n">
        <v>921</v>
      </c>
      <c r="AA262" t="n">
        <v>691</v>
      </c>
      <c r="AB262" t="n">
        <v>787</v>
      </c>
      <c r="AC262" t="n">
        <v>735</v>
      </c>
      <c r="AD262" t="n">
        <v>784</v>
      </c>
      <c r="AE262" t="n">
        <v>1408</v>
      </c>
      <c r="AF262" t="n">
        <v>1259</v>
      </c>
      <c r="AG262" t="n">
        <v>1420</v>
      </c>
      <c r="AH262" t="n">
        <v>1449</v>
      </c>
      <c r="AI262" t="n">
        <v>1375</v>
      </c>
      <c r="AJ262" t="n">
        <v>1320</v>
      </c>
      <c r="AK262" t="n">
        <v>1229</v>
      </c>
      <c r="AL262" t="n">
        <v>1002</v>
      </c>
      <c r="AM262" t="n">
        <v>1061</v>
      </c>
      <c r="AN262" t="n">
        <v>1100</v>
      </c>
      <c r="AO262" t="n">
        <v>833</v>
      </c>
      <c r="AP262" t="n">
        <v>609</v>
      </c>
      <c r="AQ262" t="n">
        <v>540</v>
      </c>
      <c r="AR262" t="n">
        <v>294</v>
      </c>
      <c r="AS262" t="n">
        <v>226</v>
      </c>
      <c r="AT262" t="n">
        <v>244</v>
      </c>
      <c r="AU262" t="n">
        <v>89</v>
      </c>
      <c r="AV262" t="n">
        <v>77</v>
      </c>
      <c r="AW262" t="n">
        <v>197</v>
      </c>
      <c r="AX262" t="n">
        <v>224</v>
      </c>
      <c r="AY262" t="n">
        <v>208</v>
      </c>
      <c r="AZ262" t="n">
        <v>206</v>
      </c>
      <c r="BA262" t="n">
        <v>140</v>
      </c>
      <c r="BB262" t="n">
        <v>149</v>
      </c>
      <c r="BC262" t="n">
        <v>188</v>
      </c>
      <c r="BD262" t="n">
        <v>176</v>
      </c>
      <c r="BE262" t="n">
        <v>155</v>
      </c>
      <c r="BF262" t="n">
        <v>136</v>
      </c>
      <c r="BG262">
        <f>NA()</f>
        <v/>
      </c>
      <c r="BH262">
        <f>NA()</f>
        <v/>
      </c>
      <c r="BI262">
        <f>NA()</f>
        <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237</v>
      </c>
      <c r="B263" t="s">
        <v>1034</v>
      </c>
      <c r="C263" t="s">
        <v>1036</v>
      </c>
      <c r="D263" t="s">
        <v>1019</v>
      </c>
      <c r="E263" t="n">
        <v>2640</v>
      </c>
      <c r="F263" t="n">
        <v>3068</v>
      </c>
      <c r="G263" t="n">
        <v>1852</v>
      </c>
      <c r="H263" t="n">
        <v>1100</v>
      </c>
      <c r="I263" t="n">
        <v>539</v>
      </c>
      <c r="J263" t="n">
        <v>613</v>
      </c>
      <c r="K263" t="n">
        <v>889</v>
      </c>
      <c r="L263" t="n">
        <v>466</v>
      </c>
      <c r="M263" t="n">
        <v>238</v>
      </c>
      <c r="N263" t="n">
        <v>162</v>
      </c>
      <c r="O263" t="n">
        <v>133</v>
      </c>
      <c r="P263" t="n">
        <v>141</v>
      </c>
      <c r="Q263" t="n">
        <v>143</v>
      </c>
      <c r="R263" t="n">
        <v>132</v>
      </c>
      <c r="S263" t="n">
        <v>123</v>
      </c>
      <c r="T263" t="n">
        <v>116</v>
      </c>
      <c r="U263" t="n">
        <v>130</v>
      </c>
      <c r="V263" t="n">
        <v>147</v>
      </c>
      <c r="W263" t="n">
        <v>141</v>
      </c>
      <c r="X263" t="n">
        <v>152</v>
      </c>
      <c r="Y263" t="n">
        <v>199</v>
      </c>
      <c r="Z263" t="n">
        <v>183</v>
      </c>
      <c r="AA263" t="n">
        <v>137</v>
      </c>
      <c r="AB263" t="n">
        <v>156</v>
      </c>
      <c r="AC263" t="n">
        <v>146</v>
      </c>
      <c r="AD263" t="n">
        <v>155</v>
      </c>
      <c r="AE263" t="n">
        <v>279</v>
      </c>
      <c r="AF263" t="n">
        <v>249</v>
      </c>
      <c r="AG263" t="n">
        <v>281</v>
      </c>
      <c r="AH263" t="n">
        <v>287</v>
      </c>
      <c r="AI263" t="n">
        <v>272</v>
      </c>
      <c r="AJ263" t="n">
        <v>261</v>
      </c>
      <c r="AK263" t="n">
        <v>243</v>
      </c>
      <c r="AL263" t="n">
        <v>198</v>
      </c>
      <c r="AM263" t="n">
        <v>210</v>
      </c>
      <c r="AN263" t="n">
        <v>218</v>
      </c>
      <c r="AO263" t="n">
        <v>165</v>
      </c>
      <c r="AP263" t="n">
        <v>121</v>
      </c>
      <c r="AQ263" t="n">
        <v>107</v>
      </c>
      <c r="AR263" t="n">
        <v>58</v>
      </c>
      <c r="AS263" t="n">
        <v>45</v>
      </c>
      <c r="AT263" t="n">
        <v>48</v>
      </c>
      <c r="AU263" t="n">
        <v>18</v>
      </c>
      <c r="AV263" t="n">
        <v>15</v>
      </c>
      <c r="AW263" t="n">
        <v>39</v>
      </c>
      <c r="AX263" t="n">
        <v>44</v>
      </c>
      <c r="AY263" t="n">
        <v>41</v>
      </c>
      <c r="AZ263" t="n">
        <v>41</v>
      </c>
      <c r="BA263" t="n">
        <v>28</v>
      </c>
      <c r="BB263" t="n">
        <v>30</v>
      </c>
      <c r="BC263" t="n">
        <v>37</v>
      </c>
      <c r="BD263" t="n">
        <v>35</v>
      </c>
      <c r="BE263" t="n">
        <v>31</v>
      </c>
      <c r="BF263" t="n">
        <v>27</v>
      </c>
      <c r="BG263">
        <f>NA()</f>
        <v/>
      </c>
      <c r="BH263">
        <f>NA()</f>
        <v/>
      </c>
      <c r="BI263">
        <f>NA()</f>
        <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237</v>
      </c>
      <c r="B264" t="s">
        <v>1037</v>
      </c>
      <c r="C264" t="s">
        <v>1038</v>
      </c>
      <c r="D264" t="s">
        <v>569</v>
      </c>
      <c r="E264" t="n">
        <v>0</v>
      </c>
      <c r="F264" t="n">
        <v>0</v>
      </c>
      <c r="G264" t="n">
        <v>0</v>
      </c>
      <c r="H264" t="n">
        <v>206</v>
      </c>
      <c r="I264" t="n">
        <v>224</v>
      </c>
      <c r="J264" t="n">
        <v>172</v>
      </c>
      <c r="K264" t="n">
        <v>144</v>
      </c>
      <c r="L264" t="n">
        <v>258</v>
      </c>
      <c r="M264" t="n">
        <v>678</v>
      </c>
      <c r="N264" t="n">
        <v>729</v>
      </c>
      <c r="O264" t="n">
        <v>429</v>
      </c>
      <c r="P264" t="n">
        <v>347</v>
      </c>
      <c r="Q264" t="n">
        <v>550</v>
      </c>
      <c r="R264" t="n">
        <v>543</v>
      </c>
      <c r="S264" t="n">
        <v>591</v>
      </c>
      <c r="T264" t="n">
        <v>569</v>
      </c>
      <c r="U264" t="n">
        <v>701</v>
      </c>
      <c r="V264" t="n">
        <v>460</v>
      </c>
      <c r="W264" t="n">
        <v>275</v>
      </c>
      <c r="X264" t="n">
        <v>327</v>
      </c>
      <c r="Y264" t="n">
        <v>11910</v>
      </c>
      <c r="Z264" t="n">
        <v>12745</v>
      </c>
      <c r="AA264" t="n">
        <v>12440</v>
      </c>
      <c r="AB264" t="n">
        <v>14035</v>
      </c>
      <c r="AC264" t="n">
        <v>14301</v>
      </c>
      <c r="AD264" t="n">
        <v>14217</v>
      </c>
      <c r="AE264" t="n">
        <v>16314</v>
      </c>
      <c r="AF264" t="n">
        <v>17846</v>
      </c>
      <c r="AG264" t="n">
        <v>19426</v>
      </c>
      <c r="AH264" t="n">
        <v>26984</v>
      </c>
      <c r="AI264" t="n">
        <v>25924</v>
      </c>
      <c r="AJ264" t="n">
        <v>25446</v>
      </c>
      <c r="AK264" t="n">
        <v>24901</v>
      </c>
      <c r="AL264" t="n">
        <v>24388</v>
      </c>
      <c r="AM264" t="n">
        <v>20724</v>
      </c>
      <c r="AN264" t="n">
        <v>19803</v>
      </c>
      <c r="AO264" t="n">
        <v>19066</v>
      </c>
      <c r="AP264" t="n">
        <v>17433</v>
      </c>
      <c r="AQ264" t="n">
        <v>16548</v>
      </c>
      <c r="AR264" t="n">
        <v>16981</v>
      </c>
      <c r="AS264" t="n">
        <v>15194</v>
      </c>
      <c r="AT264" t="n">
        <v>7947</v>
      </c>
      <c r="AU264" t="n">
        <v>7480</v>
      </c>
      <c r="AV264" t="n">
        <v>9305</v>
      </c>
      <c r="AW264" t="n">
        <v>9336</v>
      </c>
      <c r="AX264" t="n">
        <v>9565</v>
      </c>
      <c r="AY264" t="n">
        <v>9875</v>
      </c>
      <c r="AZ264" t="n">
        <v>9693</v>
      </c>
      <c r="BA264" t="n">
        <v>11795</v>
      </c>
      <c r="BB264" t="n">
        <v>12225</v>
      </c>
      <c r="BC264" t="n">
        <v>11997</v>
      </c>
      <c r="BD264" t="n">
        <v>12310</v>
      </c>
      <c r="BE264" t="n">
        <v>9604</v>
      </c>
      <c r="BF264" t="n">
        <v>11160</v>
      </c>
      <c r="BG264">
        <f>NA()</f>
        <v/>
      </c>
      <c r="BH264">
        <f>NA()</f>
        <v/>
      </c>
      <c r="BI264">
        <f>NA()</f>
        <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237</v>
      </c>
      <c r="B265" t="s">
        <v>1039</v>
      </c>
      <c r="C265" t="s">
        <v>1040</v>
      </c>
      <c r="D265" t="s">
        <v>569</v>
      </c>
      <c r="E265" t="n">
        <v>0</v>
      </c>
      <c r="F265" t="n">
        <v>0</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f>NA()</f>
        <v/>
      </c>
      <c r="BH265">
        <f>NA()</f>
        <v/>
      </c>
      <c r="BI265">
        <f>NA()</f>
        <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237</v>
      </c>
      <c r="B266" t="s">
        <v>1039</v>
      </c>
      <c r="C266" t="s">
        <v>1041</v>
      </c>
      <c r="D266" t="s">
        <v>1042</v>
      </c>
      <c r="E266" t="n">
        <v>0</v>
      </c>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f>NA()</f>
        <v/>
      </c>
      <c r="BH266">
        <f>NA()</f>
        <v/>
      </c>
      <c r="BI266">
        <f>NA()</f>
        <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237</v>
      </c>
      <c r="B267" t="s">
        <v>1043</v>
      </c>
      <c r="C267" t="s">
        <v>1044</v>
      </c>
      <c r="D267" t="s">
        <v>569</v>
      </c>
      <c r="E267" t="n">
        <v>0</v>
      </c>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f>NA()</f>
        <v/>
      </c>
      <c r="BH267">
        <f>NA()</f>
        <v/>
      </c>
      <c r="BI267">
        <f>NA()</f>
        <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237</v>
      </c>
      <c r="B268" t="s">
        <v>1043</v>
      </c>
      <c r="C268" t="s">
        <v>1045</v>
      </c>
      <c r="D268" t="s">
        <v>1042</v>
      </c>
      <c r="E268" t="n">
        <v>0</v>
      </c>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f>NA()</f>
        <v/>
      </c>
      <c r="BH268">
        <f>NA()</f>
        <v/>
      </c>
      <c r="BI268">
        <f>NA()</f>
        <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237</v>
      </c>
      <c r="B269" t="s">
        <v>1046</v>
      </c>
      <c r="C269" t="s">
        <v>1047</v>
      </c>
      <c r="D269" t="s">
        <v>569</v>
      </c>
      <c r="E269" t="n">
        <v>0</v>
      </c>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26</v>
      </c>
      <c r="AJ269" t="n">
        <v>144</v>
      </c>
      <c r="AK269" t="n">
        <v>5583</v>
      </c>
      <c r="AL269" t="n">
        <v>13762</v>
      </c>
      <c r="AM269" t="n">
        <v>13891</v>
      </c>
      <c r="AN269" t="n">
        <v>15795</v>
      </c>
      <c r="AO269" t="n">
        <v>16731</v>
      </c>
      <c r="AP269" t="n">
        <v>16778</v>
      </c>
      <c r="AQ269" t="n">
        <v>14859</v>
      </c>
      <c r="AR269" t="n">
        <v>14999</v>
      </c>
      <c r="AS269" t="n">
        <v>15514</v>
      </c>
      <c r="AT269" t="n">
        <v>15730</v>
      </c>
      <c r="AU269" t="n">
        <v>15963</v>
      </c>
      <c r="AV269" t="n">
        <v>17882</v>
      </c>
      <c r="AW269" t="n">
        <v>18001</v>
      </c>
      <c r="AX269" t="n">
        <v>16545</v>
      </c>
      <c r="AY269" t="n">
        <v>15889</v>
      </c>
      <c r="AZ269" t="n">
        <v>17213</v>
      </c>
      <c r="BA269" t="n">
        <v>17847</v>
      </c>
      <c r="BB269" t="n">
        <v>16925</v>
      </c>
      <c r="BC269" t="n">
        <v>15702</v>
      </c>
      <c r="BD269" t="n">
        <v>14775</v>
      </c>
      <c r="BE269" t="n">
        <v>15432</v>
      </c>
      <c r="BF269" t="n">
        <v>13948</v>
      </c>
      <c r="BG269">
        <f>NA()</f>
        <v/>
      </c>
      <c r="BH269">
        <f>NA()</f>
        <v/>
      </c>
      <c r="BI269">
        <f>NA()</f>
        <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237</v>
      </c>
      <c r="B270" t="s">
        <v>1046</v>
      </c>
      <c r="C270" t="s">
        <v>1048</v>
      </c>
      <c r="D270" t="s">
        <v>1042</v>
      </c>
      <c r="E270" t="n">
        <v>0</v>
      </c>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1</v>
      </c>
      <c r="AJ270" t="n">
        <v>8</v>
      </c>
      <c r="AK270" t="n">
        <v>256</v>
      </c>
      <c r="AL270" t="n">
        <v>618</v>
      </c>
      <c r="AM270" t="n">
        <v>618</v>
      </c>
      <c r="AN270" t="n">
        <v>703</v>
      </c>
      <c r="AO270" t="n">
        <v>761</v>
      </c>
      <c r="AP270" t="n">
        <v>767</v>
      </c>
      <c r="AQ270" t="n">
        <v>676</v>
      </c>
      <c r="AR270" t="n">
        <v>684</v>
      </c>
      <c r="AS270" t="n">
        <v>706</v>
      </c>
      <c r="AT270" t="n">
        <v>716</v>
      </c>
      <c r="AU270" t="n">
        <v>698</v>
      </c>
      <c r="AV270" t="n">
        <v>785</v>
      </c>
      <c r="AW270" t="n">
        <v>804</v>
      </c>
      <c r="AX270" t="n">
        <v>746</v>
      </c>
      <c r="AY270" t="n">
        <v>720</v>
      </c>
      <c r="AZ270" t="n">
        <v>778</v>
      </c>
      <c r="BA270" t="n">
        <v>838</v>
      </c>
      <c r="BB270" t="n">
        <v>790</v>
      </c>
      <c r="BC270" t="n">
        <v>742</v>
      </c>
      <c r="BD270" t="n">
        <v>724</v>
      </c>
      <c r="BE270" t="n">
        <v>753</v>
      </c>
      <c r="BF270" t="n">
        <v>692</v>
      </c>
      <c r="BG270">
        <f>NA()</f>
        <v/>
      </c>
      <c r="BH270">
        <f>NA()</f>
        <v/>
      </c>
      <c r="BI270">
        <f>NA()</f>
        <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237</v>
      </c>
      <c r="B271" t="s">
        <v>1049</v>
      </c>
      <c r="C271" t="s">
        <v>1050</v>
      </c>
      <c r="D271" t="s">
        <v>569</v>
      </c>
      <c r="E271" t="n">
        <v>0</v>
      </c>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1149</v>
      </c>
      <c r="AB271" t="n">
        <v>1040</v>
      </c>
      <c r="AC271" t="n">
        <v>941</v>
      </c>
      <c r="AD271" t="n">
        <v>1124</v>
      </c>
      <c r="AE271" t="n">
        <v>395</v>
      </c>
      <c r="AF271" t="n">
        <v>1573</v>
      </c>
      <c r="AG271" t="n">
        <v>1242</v>
      </c>
      <c r="AH271" t="n">
        <v>795</v>
      </c>
      <c r="AI271" t="n">
        <v>695</v>
      </c>
      <c r="AJ271" t="n">
        <v>919</v>
      </c>
      <c r="AK271" t="n">
        <v>1167</v>
      </c>
      <c r="AL271" t="n">
        <v>1813</v>
      </c>
      <c r="AM271" t="n">
        <v>1849</v>
      </c>
      <c r="AN271" t="n">
        <v>4119</v>
      </c>
      <c r="AO271" t="n">
        <v>3640</v>
      </c>
      <c r="AP271" t="n">
        <v>3735</v>
      </c>
      <c r="AQ271" t="n">
        <v>3364</v>
      </c>
      <c r="AR271" t="n">
        <v>2692</v>
      </c>
      <c r="AS271" t="n">
        <v>2139</v>
      </c>
      <c r="AT271" t="n">
        <v>2044</v>
      </c>
      <c r="AU271" t="n">
        <v>655</v>
      </c>
      <c r="AV271" t="n">
        <v>1374</v>
      </c>
      <c r="AW271" t="n">
        <v>1253</v>
      </c>
      <c r="AX271" t="n">
        <v>1411</v>
      </c>
      <c r="AY271" t="n">
        <v>1637</v>
      </c>
      <c r="AZ271" t="n">
        <v>1795</v>
      </c>
      <c r="BA271" t="n">
        <v>2311</v>
      </c>
      <c r="BB271" t="n">
        <v>2033</v>
      </c>
      <c r="BC271" t="n">
        <v>1415</v>
      </c>
      <c r="BD271" t="n">
        <v>1305</v>
      </c>
      <c r="BE271" t="n">
        <v>1140</v>
      </c>
      <c r="BF271" t="n">
        <v>1358</v>
      </c>
      <c r="BG271">
        <f>NA()</f>
        <v/>
      </c>
      <c r="BH271">
        <f>NA()</f>
        <v/>
      </c>
      <c r="BI271">
        <f>NA()</f>
        <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237</v>
      </c>
      <c r="B272" t="s">
        <v>1049</v>
      </c>
      <c r="C272" t="s">
        <v>1051</v>
      </c>
      <c r="D272" t="s">
        <v>1042</v>
      </c>
      <c r="E272" t="n">
        <v>0</v>
      </c>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47</v>
      </c>
      <c r="AB272" t="n">
        <v>42</v>
      </c>
      <c r="AC272" t="n">
        <v>38</v>
      </c>
      <c r="AD272" t="n">
        <v>46</v>
      </c>
      <c r="AE272" t="n">
        <v>16</v>
      </c>
      <c r="AF272" t="n">
        <v>63</v>
      </c>
      <c r="AG272" t="n">
        <v>50</v>
      </c>
      <c r="AH272" t="n">
        <v>32</v>
      </c>
      <c r="AI272" t="n">
        <v>28</v>
      </c>
      <c r="AJ272" t="n">
        <v>37</v>
      </c>
      <c r="AK272" t="n">
        <v>47</v>
      </c>
      <c r="AL272" t="n">
        <v>73</v>
      </c>
      <c r="AM272" t="n">
        <v>86</v>
      </c>
      <c r="AN272" t="n">
        <v>192</v>
      </c>
      <c r="AO272" t="n">
        <v>169</v>
      </c>
      <c r="AP272" t="n">
        <v>166</v>
      </c>
      <c r="AQ272" t="n">
        <v>146</v>
      </c>
      <c r="AR272" t="n">
        <v>117</v>
      </c>
      <c r="AS272" t="n">
        <v>110</v>
      </c>
      <c r="AT272" t="n">
        <v>113</v>
      </c>
      <c r="AU272" t="n">
        <v>50</v>
      </c>
      <c r="AV272" t="n">
        <v>52</v>
      </c>
      <c r="AW272" t="n">
        <v>53</v>
      </c>
      <c r="AX272" t="n">
        <v>59</v>
      </c>
      <c r="AY272" t="n">
        <v>59</v>
      </c>
      <c r="AZ272" t="n">
        <v>72</v>
      </c>
      <c r="BA272" t="n">
        <v>99</v>
      </c>
      <c r="BB272" t="n">
        <v>88</v>
      </c>
      <c r="BC272" t="n">
        <v>61</v>
      </c>
      <c r="BD272" t="n">
        <v>58</v>
      </c>
      <c r="BE272" t="n">
        <v>50</v>
      </c>
      <c r="BF272" t="n">
        <v>61</v>
      </c>
      <c r="BG272">
        <f>NA()</f>
        <v/>
      </c>
      <c r="BH272">
        <f>NA()</f>
        <v/>
      </c>
      <c r="BI272">
        <f>NA()</f>
        <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237</v>
      </c>
      <c r="B273" t="s">
        <v>1052</v>
      </c>
      <c r="C273" t="s">
        <v>1053</v>
      </c>
      <c r="D273" t="s">
        <v>569</v>
      </c>
      <c r="E273" t="n">
        <v>0</v>
      </c>
      <c r="F273" t="n">
        <v>0</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f>NA()</f>
        <v/>
      </c>
      <c r="BH273">
        <f>NA()</f>
        <v/>
      </c>
      <c r="BI273">
        <f>NA()</f>
        <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237</v>
      </c>
      <c r="B274" t="s">
        <v>1052</v>
      </c>
      <c r="C274" t="s">
        <v>1054</v>
      </c>
      <c r="D274" t="s">
        <v>1042</v>
      </c>
      <c r="E274" t="n">
        <v>0</v>
      </c>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f>NA()</f>
        <v/>
      </c>
      <c r="BH274">
        <f>NA()</f>
        <v/>
      </c>
      <c r="BI274">
        <f>NA()</f>
        <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237</v>
      </c>
      <c r="B275" t="s">
        <v>1055</v>
      </c>
      <c r="C275" t="s">
        <v>1056</v>
      </c>
      <c r="D275" t="s">
        <v>569</v>
      </c>
      <c r="E275" t="n">
        <v>0</v>
      </c>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1149</v>
      </c>
      <c r="AB275" t="n">
        <v>1040</v>
      </c>
      <c r="AC275" t="n">
        <v>941</v>
      </c>
      <c r="AD275" t="n">
        <v>1124</v>
      </c>
      <c r="AE275" t="n">
        <v>395</v>
      </c>
      <c r="AF275" t="n">
        <v>1573</v>
      </c>
      <c r="AG275" t="n">
        <v>1242</v>
      </c>
      <c r="AH275" t="n">
        <v>795</v>
      </c>
      <c r="AI275" t="n">
        <v>695</v>
      </c>
      <c r="AJ275" t="n">
        <v>919</v>
      </c>
      <c r="AK275" t="n">
        <v>1167</v>
      </c>
      <c r="AL275" t="n">
        <v>1813</v>
      </c>
      <c r="AM275" t="n">
        <v>1849</v>
      </c>
      <c r="AN275" t="n">
        <v>4119</v>
      </c>
      <c r="AO275" t="n">
        <v>3640</v>
      </c>
      <c r="AP275" t="n">
        <v>3735</v>
      </c>
      <c r="AQ275" t="n">
        <v>3364</v>
      </c>
      <c r="AR275" t="n">
        <v>2692</v>
      </c>
      <c r="AS275" t="n">
        <v>2139</v>
      </c>
      <c r="AT275" t="n">
        <v>2044</v>
      </c>
      <c r="AU275" t="n">
        <v>655</v>
      </c>
      <c r="AV275" t="n">
        <v>1374</v>
      </c>
      <c r="AW275" t="n">
        <v>1253</v>
      </c>
      <c r="AX275" t="n">
        <v>1411</v>
      </c>
      <c r="AY275" t="n">
        <v>1637</v>
      </c>
      <c r="AZ275" t="n">
        <v>1795</v>
      </c>
      <c r="BA275" t="n">
        <v>2311</v>
      </c>
      <c r="BB275" t="n">
        <v>2033</v>
      </c>
      <c r="BC275" t="n">
        <v>1415</v>
      </c>
      <c r="BD275" t="n">
        <v>1305</v>
      </c>
      <c r="BE275" t="n">
        <v>1140</v>
      </c>
      <c r="BF275" t="n">
        <v>1358</v>
      </c>
      <c r="BG275">
        <f>NA()</f>
        <v/>
      </c>
      <c r="BH275">
        <f>NA()</f>
        <v/>
      </c>
      <c r="BI275">
        <f>NA()</f>
        <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237</v>
      </c>
      <c r="B276" t="s">
        <v>1055</v>
      </c>
      <c r="C276" t="s">
        <v>1057</v>
      </c>
      <c r="D276" t="s">
        <v>1042</v>
      </c>
      <c r="E276" t="n">
        <v>0</v>
      </c>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47</v>
      </c>
      <c r="AB276" t="n">
        <v>42</v>
      </c>
      <c r="AC276" t="n">
        <v>38</v>
      </c>
      <c r="AD276" t="n">
        <v>46</v>
      </c>
      <c r="AE276" t="n">
        <v>16</v>
      </c>
      <c r="AF276" t="n">
        <v>63</v>
      </c>
      <c r="AG276" t="n">
        <v>50</v>
      </c>
      <c r="AH276" t="n">
        <v>32</v>
      </c>
      <c r="AI276" t="n">
        <v>28</v>
      </c>
      <c r="AJ276" t="n">
        <v>37</v>
      </c>
      <c r="AK276" t="n">
        <v>47</v>
      </c>
      <c r="AL276" t="n">
        <v>73</v>
      </c>
      <c r="AM276" t="n">
        <v>86</v>
      </c>
      <c r="AN276" t="n">
        <v>192</v>
      </c>
      <c r="AO276" t="n">
        <v>169</v>
      </c>
      <c r="AP276" t="n">
        <v>166</v>
      </c>
      <c r="AQ276" t="n">
        <v>146</v>
      </c>
      <c r="AR276" t="n">
        <v>117</v>
      </c>
      <c r="AS276" t="n">
        <v>110</v>
      </c>
      <c r="AT276" t="n">
        <v>113</v>
      </c>
      <c r="AU276" t="n">
        <v>50</v>
      </c>
      <c r="AV276" t="n">
        <v>52</v>
      </c>
      <c r="AW276" t="n">
        <v>53</v>
      </c>
      <c r="AX276" t="n">
        <v>59</v>
      </c>
      <c r="AY276" t="n">
        <v>59</v>
      </c>
      <c r="AZ276" t="n">
        <v>72</v>
      </c>
      <c r="BA276" t="n">
        <v>99</v>
      </c>
      <c r="BB276" t="n">
        <v>88</v>
      </c>
      <c r="BC276" t="n">
        <v>61</v>
      </c>
      <c r="BD276" t="n">
        <v>58</v>
      </c>
      <c r="BE276" t="n">
        <v>50</v>
      </c>
      <c r="BF276" t="n">
        <v>61</v>
      </c>
      <c r="BG276">
        <f>NA()</f>
        <v/>
      </c>
      <c r="BH276">
        <f>NA()</f>
        <v/>
      </c>
      <c r="BI276">
        <f>NA()</f>
        <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237</v>
      </c>
      <c r="B277" t="s">
        <v>1058</v>
      </c>
      <c r="C277" t="s">
        <v>1059</v>
      </c>
      <c r="D277" t="s">
        <v>569</v>
      </c>
      <c r="E277" t="n">
        <v>0</v>
      </c>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f>NA()</f>
        <v/>
      </c>
      <c r="BH277">
        <f>NA()</f>
        <v/>
      </c>
      <c r="BI277">
        <f>NA()</f>
        <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237</v>
      </c>
      <c r="B278" t="s">
        <v>1058</v>
      </c>
      <c r="C278" t="s">
        <v>1060</v>
      </c>
      <c r="D278" t="s">
        <v>1042</v>
      </c>
      <c r="E278" t="n">
        <v>0</v>
      </c>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f>NA()</f>
        <v/>
      </c>
      <c r="BH278">
        <f>NA()</f>
        <v/>
      </c>
      <c r="BI278">
        <f>NA()</f>
        <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237</v>
      </c>
      <c r="B279" t="s">
        <v>1061</v>
      </c>
      <c r="C279" t="s">
        <v>1062</v>
      </c>
      <c r="D279" t="s">
        <v>569</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1149</v>
      </c>
      <c r="AB279" t="n">
        <v>1040</v>
      </c>
      <c r="AC279" t="n">
        <v>941</v>
      </c>
      <c r="AD279" t="n">
        <v>1124</v>
      </c>
      <c r="AE279" t="n">
        <v>395</v>
      </c>
      <c r="AF279" t="n">
        <v>1573</v>
      </c>
      <c r="AG279" t="n">
        <v>1242</v>
      </c>
      <c r="AH279" t="n">
        <v>795</v>
      </c>
      <c r="AI279" t="n">
        <v>721</v>
      </c>
      <c r="AJ279" t="n">
        <v>1063</v>
      </c>
      <c r="AK279" t="n">
        <v>6750</v>
      </c>
      <c r="AL279" t="n">
        <v>15575</v>
      </c>
      <c r="AM279" t="n">
        <v>15740</v>
      </c>
      <c r="AN279" t="n">
        <v>19914</v>
      </c>
      <c r="AO279" t="n">
        <v>20371</v>
      </c>
      <c r="AP279" t="n">
        <v>20513</v>
      </c>
      <c r="AQ279" t="n">
        <v>18223</v>
      </c>
      <c r="AR279" t="n">
        <v>17691</v>
      </c>
      <c r="AS279" t="n">
        <v>17653</v>
      </c>
      <c r="AT279" t="n">
        <v>17774</v>
      </c>
      <c r="AU279" t="n">
        <v>16618</v>
      </c>
      <c r="AV279" t="n">
        <v>19256</v>
      </c>
      <c r="AW279" t="n">
        <v>19254</v>
      </c>
      <c r="AX279" t="n">
        <v>17956</v>
      </c>
      <c r="AY279" t="n">
        <v>17527</v>
      </c>
      <c r="AZ279" t="n">
        <v>19007</v>
      </c>
      <c r="BA279" t="n">
        <v>20158</v>
      </c>
      <c r="BB279" t="n">
        <v>18958</v>
      </c>
      <c r="BC279" t="n">
        <v>17117</v>
      </c>
      <c r="BD279" t="n">
        <v>16080</v>
      </c>
      <c r="BE279" t="n">
        <v>16572</v>
      </c>
      <c r="BF279" t="n">
        <v>15306</v>
      </c>
      <c r="BG279">
        <f>NA()</f>
        <v/>
      </c>
      <c r="BH279">
        <f>NA()</f>
        <v/>
      </c>
      <c r="BI279">
        <f>NA()</f>
        <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237</v>
      </c>
      <c r="B280" t="s">
        <v>1061</v>
      </c>
      <c r="C280" t="s">
        <v>76</v>
      </c>
      <c r="D280" t="s">
        <v>1042</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47</v>
      </c>
      <c r="AB280" t="n">
        <v>42</v>
      </c>
      <c r="AC280" t="n">
        <v>38</v>
      </c>
      <c r="AD280" t="n">
        <v>46</v>
      </c>
      <c r="AE280" t="n">
        <v>16</v>
      </c>
      <c r="AF280" t="n">
        <v>63</v>
      </c>
      <c r="AG280" t="n">
        <v>50</v>
      </c>
      <c r="AH280" t="n">
        <v>32</v>
      </c>
      <c r="AI280" t="n">
        <v>29</v>
      </c>
      <c r="AJ280" t="n">
        <v>45</v>
      </c>
      <c r="AK280" t="n">
        <v>303</v>
      </c>
      <c r="AL280" t="n">
        <v>691</v>
      </c>
      <c r="AM280" t="n">
        <v>704</v>
      </c>
      <c r="AN280" t="n">
        <v>895</v>
      </c>
      <c r="AO280" t="n">
        <v>930</v>
      </c>
      <c r="AP280" t="n">
        <v>933</v>
      </c>
      <c r="AQ280" t="n">
        <v>822</v>
      </c>
      <c r="AR280" t="n">
        <v>801</v>
      </c>
      <c r="AS280" t="n">
        <v>816</v>
      </c>
      <c r="AT280" t="n">
        <v>829</v>
      </c>
      <c r="AU280" t="n">
        <v>748</v>
      </c>
      <c r="AV280" t="n">
        <v>837</v>
      </c>
      <c r="AW280" t="n">
        <v>857</v>
      </c>
      <c r="AX280" t="n">
        <v>805</v>
      </c>
      <c r="AY280" t="n">
        <v>778</v>
      </c>
      <c r="AZ280" t="n">
        <v>850</v>
      </c>
      <c r="BA280" t="n">
        <v>937</v>
      </c>
      <c r="BB280" t="n">
        <v>878</v>
      </c>
      <c r="BC280" t="n">
        <v>803</v>
      </c>
      <c r="BD280" t="n">
        <v>783</v>
      </c>
      <c r="BE280" t="n">
        <v>803</v>
      </c>
      <c r="BF280" t="n">
        <v>753</v>
      </c>
      <c r="BG280">
        <f>NA()</f>
        <v/>
      </c>
      <c r="BH280">
        <f>NA()</f>
        <v/>
      </c>
      <c r="BI280">
        <f>NA()</f>
        <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237</v>
      </c>
      <c r="B281" t="s">
        <v>1063</v>
      </c>
      <c r="C281" t="s">
        <v>1064</v>
      </c>
      <c r="D281" t="s">
        <v>569</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1149</v>
      </c>
      <c r="AB281" t="n">
        <v>1040</v>
      </c>
      <c r="AC281" t="n">
        <v>941</v>
      </c>
      <c r="AD281" t="n">
        <v>1124</v>
      </c>
      <c r="AE281" t="n">
        <v>395</v>
      </c>
      <c r="AF281" t="n">
        <v>1573</v>
      </c>
      <c r="AG281" t="n">
        <v>1242</v>
      </c>
      <c r="AH281" t="n">
        <v>795</v>
      </c>
      <c r="AI281" t="n">
        <v>695</v>
      </c>
      <c r="AJ281" t="n">
        <v>919</v>
      </c>
      <c r="AK281" t="n">
        <v>1167</v>
      </c>
      <c r="AL281" t="n">
        <v>1813</v>
      </c>
      <c r="AM281" t="n">
        <v>1849</v>
      </c>
      <c r="AN281" t="n">
        <v>4119</v>
      </c>
      <c r="AO281" t="n">
        <v>3640</v>
      </c>
      <c r="AP281" t="n">
        <v>3735</v>
      </c>
      <c r="AQ281" t="n">
        <v>3364</v>
      </c>
      <c r="AR281" t="n">
        <v>2692</v>
      </c>
      <c r="AS281" t="n">
        <v>2139</v>
      </c>
      <c r="AT281" t="n">
        <v>2044</v>
      </c>
      <c r="AU281" t="n">
        <v>655</v>
      </c>
      <c r="AV281" t="n">
        <v>1374</v>
      </c>
      <c r="AW281" t="n">
        <v>1253</v>
      </c>
      <c r="AX281" t="n">
        <v>1411</v>
      </c>
      <c r="AY281" t="n">
        <v>1637</v>
      </c>
      <c r="AZ281" t="n">
        <v>1795</v>
      </c>
      <c r="BA281" t="n">
        <v>2311</v>
      </c>
      <c r="BB281" t="n">
        <v>2033</v>
      </c>
      <c r="BC281" t="n">
        <v>1415</v>
      </c>
      <c r="BD281" t="n">
        <v>1305</v>
      </c>
      <c r="BE281" t="n">
        <v>1140</v>
      </c>
      <c r="BF281" t="n">
        <v>1358</v>
      </c>
      <c r="BG281">
        <f>NA()</f>
        <v/>
      </c>
      <c r="BH281">
        <f>NA()</f>
        <v/>
      </c>
      <c r="BI281">
        <f>NA()</f>
        <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237</v>
      </c>
      <c r="B282" t="s">
        <v>1063</v>
      </c>
      <c r="C282" t="s">
        <v>1065</v>
      </c>
      <c r="D282" t="s">
        <v>1019</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47</v>
      </c>
      <c r="AB282" t="n">
        <v>42</v>
      </c>
      <c r="AC282" t="n">
        <v>38</v>
      </c>
      <c r="AD282" t="n">
        <v>46</v>
      </c>
      <c r="AE282" t="n">
        <v>16</v>
      </c>
      <c r="AF282" t="n">
        <v>63</v>
      </c>
      <c r="AG282" t="n">
        <v>50</v>
      </c>
      <c r="AH282" t="n">
        <v>32</v>
      </c>
      <c r="AI282" t="n">
        <v>28</v>
      </c>
      <c r="AJ282" t="n">
        <v>37</v>
      </c>
      <c r="AK282" t="n">
        <v>47</v>
      </c>
      <c r="AL282" t="n">
        <v>73</v>
      </c>
      <c r="AM282" t="n">
        <v>86</v>
      </c>
      <c r="AN282" t="n">
        <v>192</v>
      </c>
      <c r="AO282" t="n">
        <v>169</v>
      </c>
      <c r="AP282" t="n">
        <v>166</v>
      </c>
      <c r="AQ282" t="n">
        <v>146</v>
      </c>
      <c r="AR282" t="n">
        <v>117</v>
      </c>
      <c r="AS282" t="n">
        <v>110</v>
      </c>
      <c r="AT282" t="n">
        <v>113</v>
      </c>
      <c r="AU282" t="n">
        <v>50</v>
      </c>
      <c r="AV282" t="n">
        <v>52</v>
      </c>
      <c r="AW282" t="n">
        <v>53</v>
      </c>
      <c r="AX282" t="n">
        <v>59</v>
      </c>
      <c r="AY282" t="n">
        <v>59</v>
      </c>
      <c r="AZ282" t="n">
        <v>72</v>
      </c>
      <c r="BA282" t="n">
        <v>99</v>
      </c>
      <c r="BB282" t="n">
        <v>88</v>
      </c>
      <c r="BC282" t="n">
        <v>61</v>
      </c>
      <c r="BD282" t="n">
        <v>58</v>
      </c>
      <c r="BE282" t="n">
        <v>50</v>
      </c>
      <c r="BF282" t="n">
        <v>61</v>
      </c>
      <c r="BG282">
        <f>NA()</f>
        <v/>
      </c>
      <c r="BH282">
        <f>NA()</f>
        <v/>
      </c>
      <c r="BI282">
        <f>NA()</f>
        <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237</v>
      </c>
      <c r="B283" t="s">
        <v>1066</v>
      </c>
      <c r="C283" t="s">
        <v>1067</v>
      </c>
      <c r="D283" t="s">
        <v>569</v>
      </c>
      <c r="E283" t="n">
        <v>0</v>
      </c>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f>NA()</f>
        <v/>
      </c>
      <c r="BH283">
        <f>NA()</f>
        <v/>
      </c>
      <c r="BI283">
        <f>NA()</f>
        <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237</v>
      </c>
      <c r="B284" t="s">
        <v>1066</v>
      </c>
      <c r="C284" t="s">
        <v>51</v>
      </c>
      <c r="D284" t="s">
        <v>1019</v>
      </c>
      <c r="E284" t="n">
        <v>0</v>
      </c>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f>NA()</f>
        <v/>
      </c>
      <c r="BH284">
        <f>NA()</f>
        <v/>
      </c>
      <c r="BI284">
        <f>NA()</f>
        <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237</v>
      </c>
      <c r="B285" t="s">
        <v>1068</v>
      </c>
      <c r="C285" t="s">
        <v>1069</v>
      </c>
      <c r="D285" t="s">
        <v>569</v>
      </c>
      <c r="E285" t="n">
        <v>1439</v>
      </c>
      <c r="F285" t="n">
        <v>5524</v>
      </c>
      <c r="G285" t="n">
        <v>5678</v>
      </c>
      <c r="H285" t="n">
        <v>4456</v>
      </c>
      <c r="I285" t="n">
        <v>6563</v>
      </c>
      <c r="J285" t="n">
        <v>4919</v>
      </c>
      <c r="K285" t="n">
        <v>3361</v>
      </c>
      <c r="L285" t="n">
        <v>2480</v>
      </c>
      <c r="M285" t="n">
        <v>3664</v>
      </c>
      <c r="N285" t="n">
        <v>3600</v>
      </c>
      <c r="O285" t="n">
        <v>4208</v>
      </c>
      <c r="P285" t="n">
        <v>4782</v>
      </c>
      <c r="Q285" t="n">
        <v>4209</v>
      </c>
      <c r="R285" t="n">
        <v>4329</v>
      </c>
      <c r="S285" t="n">
        <v>5390</v>
      </c>
      <c r="T285" t="n">
        <v>4842</v>
      </c>
      <c r="U285" t="n">
        <v>7270</v>
      </c>
      <c r="V285" t="n">
        <v>9040</v>
      </c>
      <c r="W285" t="n">
        <v>10492</v>
      </c>
      <c r="X285" t="n">
        <v>22640</v>
      </c>
      <c r="Y285" t="n">
        <v>19405</v>
      </c>
      <c r="Z285" t="n">
        <v>21455</v>
      </c>
      <c r="AA285" t="n">
        <v>15083</v>
      </c>
      <c r="AB285" t="n">
        <v>7268</v>
      </c>
      <c r="AC285" t="n">
        <v>8176</v>
      </c>
      <c r="AD285" t="n">
        <v>18548</v>
      </c>
      <c r="AE285" t="n">
        <v>17889</v>
      </c>
      <c r="AF285" t="n">
        <v>9016</v>
      </c>
      <c r="AG285" t="n">
        <v>17937</v>
      </c>
      <c r="AH285" t="n">
        <v>19182</v>
      </c>
      <c r="AI285" t="n">
        <v>20374</v>
      </c>
      <c r="AJ285" t="n">
        <v>24473</v>
      </c>
      <c r="AK285" t="n">
        <v>16661</v>
      </c>
      <c r="AL285" t="n">
        <v>15579</v>
      </c>
      <c r="AM285" t="n">
        <v>18771</v>
      </c>
      <c r="AN285" t="n">
        <v>15626</v>
      </c>
      <c r="AO285" t="n">
        <v>11228</v>
      </c>
      <c r="AP285" t="n">
        <v>7701</v>
      </c>
      <c r="AQ285" t="n">
        <v>7237</v>
      </c>
      <c r="AR285" t="n">
        <v>12064</v>
      </c>
      <c r="AS285" t="n">
        <v>9480</v>
      </c>
      <c r="AT285" t="n">
        <v>14301</v>
      </c>
      <c r="AU285" t="n">
        <v>19392</v>
      </c>
      <c r="AV285" t="n">
        <v>30210</v>
      </c>
      <c r="AW285" t="n">
        <v>31218</v>
      </c>
      <c r="AX285" t="n">
        <v>22290</v>
      </c>
      <c r="AY285" t="n">
        <v>19728</v>
      </c>
      <c r="AZ285" t="n">
        <v>36381</v>
      </c>
      <c r="BA285" t="n">
        <v>15895</v>
      </c>
      <c r="BB285" t="n">
        <v>18194</v>
      </c>
      <c r="BC285" t="n">
        <v>23422</v>
      </c>
      <c r="BD285" t="n">
        <v>19858</v>
      </c>
      <c r="BE285" t="n">
        <v>18903</v>
      </c>
      <c r="BF285" t="n">
        <v>17666</v>
      </c>
      <c r="BG285">
        <f>NA()</f>
        <v/>
      </c>
      <c r="BH285">
        <f>NA()</f>
        <v/>
      </c>
      <c r="BI285">
        <f>NA()</f>
        <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237</v>
      </c>
      <c r="B286" t="s">
        <v>1068</v>
      </c>
      <c r="C286" t="s">
        <v>1070</v>
      </c>
      <c r="D286" t="s">
        <v>1019</v>
      </c>
      <c r="E286" t="n">
        <v>247</v>
      </c>
      <c r="F286" t="n">
        <v>948</v>
      </c>
      <c r="G286" t="n">
        <v>975</v>
      </c>
      <c r="H286" t="n">
        <v>765</v>
      </c>
      <c r="I286" t="n">
        <v>1127</v>
      </c>
      <c r="J286" t="n">
        <v>844</v>
      </c>
      <c r="K286" t="n">
        <v>577</v>
      </c>
      <c r="L286" t="n">
        <v>426</v>
      </c>
      <c r="M286" t="n">
        <v>629</v>
      </c>
      <c r="N286" t="n">
        <v>618</v>
      </c>
      <c r="O286" t="n">
        <v>722</v>
      </c>
      <c r="P286" t="n">
        <v>821</v>
      </c>
      <c r="Q286" t="n">
        <v>723</v>
      </c>
      <c r="R286" t="n">
        <v>743</v>
      </c>
      <c r="S286" t="n">
        <v>925</v>
      </c>
      <c r="T286" t="n">
        <v>831</v>
      </c>
      <c r="U286" t="n">
        <v>1248</v>
      </c>
      <c r="V286" t="n">
        <v>1552</v>
      </c>
      <c r="W286" t="n">
        <v>1801</v>
      </c>
      <c r="X286" t="n">
        <v>3887</v>
      </c>
      <c r="Y286" t="n">
        <v>3331</v>
      </c>
      <c r="Z286" t="n">
        <v>3683</v>
      </c>
      <c r="AA286" t="n">
        <v>2589</v>
      </c>
      <c r="AB286" t="n">
        <v>1248</v>
      </c>
      <c r="AC286" t="n">
        <v>1404</v>
      </c>
      <c r="AD286" t="n">
        <v>3184</v>
      </c>
      <c r="AE286" t="n">
        <v>3071</v>
      </c>
      <c r="AF286" t="n">
        <v>1548</v>
      </c>
      <c r="AG286" t="n">
        <v>3079</v>
      </c>
      <c r="AH286" t="n">
        <v>3293</v>
      </c>
      <c r="AI286" t="n">
        <v>3498</v>
      </c>
      <c r="AJ286" t="n">
        <v>4201</v>
      </c>
      <c r="AK286" t="n">
        <v>2860</v>
      </c>
      <c r="AL286" t="n">
        <v>2674</v>
      </c>
      <c r="AM286" t="n">
        <v>3223</v>
      </c>
      <c r="AN286" t="n">
        <v>2683</v>
      </c>
      <c r="AO286" t="n">
        <v>1928</v>
      </c>
      <c r="AP286" t="n">
        <v>1322</v>
      </c>
      <c r="AQ286" t="n">
        <v>1242</v>
      </c>
      <c r="AR286" t="n">
        <v>2071</v>
      </c>
      <c r="AS286" t="n">
        <v>1627</v>
      </c>
      <c r="AT286" t="n">
        <v>2455</v>
      </c>
      <c r="AU286" t="n">
        <v>3329</v>
      </c>
      <c r="AV286" t="n">
        <v>5186</v>
      </c>
      <c r="AW286" t="n">
        <v>5359</v>
      </c>
      <c r="AX286" t="n">
        <v>3827</v>
      </c>
      <c r="AY286" t="n">
        <v>3387</v>
      </c>
      <c r="AZ286" t="n">
        <v>6246</v>
      </c>
      <c r="BA286" t="n">
        <v>2729</v>
      </c>
      <c r="BB286" t="n">
        <v>3123</v>
      </c>
      <c r="BC286" t="n">
        <v>4021</v>
      </c>
      <c r="BD286" t="n">
        <v>3409</v>
      </c>
      <c r="BE286" t="n">
        <v>3274</v>
      </c>
      <c r="BF286" t="n">
        <v>3060</v>
      </c>
      <c r="BG286">
        <f>NA()</f>
        <v/>
      </c>
      <c r="BH286">
        <f>NA()</f>
        <v/>
      </c>
      <c r="BI286">
        <f>NA()</f>
        <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237</v>
      </c>
      <c r="B287" t="s">
        <v>1071</v>
      </c>
      <c r="C287" t="s">
        <v>1072</v>
      </c>
      <c r="D287" t="s">
        <v>569</v>
      </c>
      <c r="E287" t="n">
        <v>277</v>
      </c>
      <c r="F287" t="n">
        <v>328</v>
      </c>
      <c r="G287" t="n">
        <v>303</v>
      </c>
      <c r="H287" t="n">
        <v>344</v>
      </c>
      <c r="I287" t="n">
        <v>392</v>
      </c>
      <c r="J287" t="n">
        <v>416</v>
      </c>
      <c r="K287" t="n">
        <v>462</v>
      </c>
      <c r="L287" t="n">
        <v>420</v>
      </c>
      <c r="M287" t="n">
        <v>521</v>
      </c>
      <c r="N287" t="n">
        <v>714</v>
      </c>
      <c r="O287" t="n">
        <v>1012</v>
      </c>
      <c r="P287" t="n">
        <v>826</v>
      </c>
      <c r="Q287" t="n">
        <v>759</v>
      </c>
      <c r="R287" t="n">
        <v>749</v>
      </c>
      <c r="S287" t="n">
        <v>548</v>
      </c>
      <c r="T287" t="n">
        <v>491</v>
      </c>
      <c r="U287" t="n">
        <v>538</v>
      </c>
      <c r="V287" t="n">
        <v>708</v>
      </c>
      <c r="W287" t="n">
        <v>726</v>
      </c>
      <c r="X287" t="n">
        <v>1533</v>
      </c>
      <c r="Y287" t="n">
        <v>2317</v>
      </c>
      <c r="Z287" t="n">
        <v>1034</v>
      </c>
      <c r="AA287" t="n">
        <v>319</v>
      </c>
      <c r="AB287" t="n">
        <v>575</v>
      </c>
      <c r="AC287" t="n">
        <v>674</v>
      </c>
      <c r="AD287" t="n">
        <v>768</v>
      </c>
      <c r="AE287" t="n">
        <v>1068</v>
      </c>
      <c r="AF287" t="n">
        <v>2385</v>
      </c>
      <c r="AG287" t="n">
        <v>3273</v>
      </c>
      <c r="AH287" t="n">
        <v>2920</v>
      </c>
      <c r="AI287" t="n">
        <v>2636</v>
      </c>
      <c r="AJ287" t="n">
        <v>3552</v>
      </c>
      <c r="AK287" t="n">
        <v>2901</v>
      </c>
      <c r="AL287" t="n">
        <v>2414</v>
      </c>
      <c r="AM287" t="n">
        <v>2267</v>
      </c>
      <c r="AN287" t="n">
        <v>2000</v>
      </c>
      <c r="AO287" t="n">
        <v>1303</v>
      </c>
      <c r="AP287" t="n">
        <v>2284</v>
      </c>
      <c r="AQ287" t="n">
        <v>1226</v>
      </c>
      <c r="AR287" t="n">
        <v>1514</v>
      </c>
      <c r="AS287" t="n">
        <v>1272</v>
      </c>
      <c r="AT287" t="n">
        <v>794</v>
      </c>
      <c r="AU287" t="n">
        <v>1806</v>
      </c>
      <c r="AV287" t="n">
        <v>1645</v>
      </c>
      <c r="AW287" t="n">
        <v>2222</v>
      </c>
      <c r="AX287" t="n">
        <v>2240</v>
      </c>
      <c r="AY287" t="n">
        <v>2282</v>
      </c>
      <c r="AZ287" t="n">
        <v>1641</v>
      </c>
      <c r="BA287" t="n">
        <v>1287</v>
      </c>
      <c r="BB287" t="n">
        <v>1586</v>
      </c>
      <c r="BC287" t="n">
        <v>1541</v>
      </c>
      <c r="BD287" t="n">
        <v>1745</v>
      </c>
      <c r="BE287" t="n">
        <v>1539</v>
      </c>
      <c r="BF287" t="n">
        <v>1474</v>
      </c>
      <c r="BG287">
        <f>NA()</f>
        <v/>
      </c>
      <c r="BH287">
        <f>NA()</f>
        <v/>
      </c>
      <c r="BI287">
        <f>NA()</f>
        <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237</v>
      </c>
      <c r="B288" t="s">
        <v>1071</v>
      </c>
      <c r="C288" t="s">
        <v>1073</v>
      </c>
      <c r="D288" t="s">
        <v>1019</v>
      </c>
      <c r="E288" t="n">
        <v>48</v>
      </c>
      <c r="F288" t="n">
        <v>56</v>
      </c>
      <c r="G288" t="n">
        <v>52</v>
      </c>
      <c r="H288" t="n">
        <v>59</v>
      </c>
      <c r="I288" t="n">
        <v>67</v>
      </c>
      <c r="J288" t="n">
        <v>71</v>
      </c>
      <c r="K288" t="n">
        <v>79</v>
      </c>
      <c r="L288" t="n">
        <v>72</v>
      </c>
      <c r="M288" t="n">
        <v>89</v>
      </c>
      <c r="N288" t="n">
        <v>123</v>
      </c>
      <c r="O288" t="n">
        <v>174</v>
      </c>
      <c r="P288" t="n">
        <v>142</v>
      </c>
      <c r="Q288" t="n">
        <v>130</v>
      </c>
      <c r="R288" t="n">
        <v>129</v>
      </c>
      <c r="S288" t="n">
        <v>94</v>
      </c>
      <c r="T288" t="n">
        <v>84</v>
      </c>
      <c r="U288" t="n">
        <v>92</v>
      </c>
      <c r="V288" t="n">
        <v>122</v>
      </c>
      <c r="W288" t="n">
        <v>125</v>
      </c>
      <c r="X288" t="n">
        <v>263</v>
      </c>
      <c r="Y288" t="n">
        <v>398</v>
      </c>
      <c r="Z288" t="n">
        <v>178</v>
      </c>
      <c r="AA288" t="n">
        <v>55</v>
      </c>
      <c r="AB288" t="n">
        <v>99</v>
      </c>
      <c r="AC288" t="n">
        <v>116</v>
      </c>
      <c r="AD288" t="n">
        <v>132</v>
      </c>
      <c r="AE288" t="n">
        <v>183</v>
      </c>
      <c r="AF288" t="n">
        <v>409</v>
      </c>
      <c r="AG288" t="n">
        <v>562</v>
      </c>
      <c r="AH288" t="n">
        <v>501</v>
      </c>
      <c r="AI288" t="n">
        <v>453</v>
      </c>
      <c r="AJ288" t="n">
        <v>610</v>
      </c>
      <c r="AK288" t="n">
        <v>498</v>
      </c>
      <c r="AL288" t="n">
        <v>414</v>
      </c>
      <c r="AM288" t="n">
        <v>389</v>
      </c>
      <c r="AN288" t="n">
        <v>343</v>
      </c>
      <c r="AO288" t="n">
        <v>224</v>
      </c>
      <c r="AP288" t="n">
        <v>392</v>
      </c>
      <c r="AQ288" t="n">
        <v>211</v>
      </c>
      <c r="AR288" t="n">
        <v>260</v>
      </c>
      <c r="AS288" t="n">
        <v>218</v>
      </c>
      <c r="AT288" t="n">
        <v>136</v>
      </c>
      <c r="AU288" t="n">
        <v>310</v>
      </c>
      <c r="AV288" t="n">
        <v>282</v>
      </c>
      <c r="AW288" t="n">
        <v>382</v>
      </c>
      <c r="AX288" t="n">
        <v>384</v>
      </c>
      <c r="AY288" t="n">
        <v>392</v>
      </c>
      <c r="AZ288" t="n">
        <v>282</v>
      </c>
      <c r="BA288" t="n">
        <v>221</v>
      </c>
      <c r="BB288" t="n">
        <v>272</v>
      </c>
      <c r="BC288" t="n">
        <v>265</v>
      </c>
      <c r="BD288" t="n">
        <v>299</v>
      </c>
      <c r="BE288" t="n">
        <v>266</v>
      </c>
      <c r="BF288" t="n">
        <v>255</v>
      </c>
      <c r="BG288">
        <f>NA()</f>
        <v/>
      </c>
      <c r="BH288">
        <f>NA()</f>
        <v/>
      </c>
      <c r="BI288">
        <f>NA()</f>
        <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237</v>
      </c>
      <c r="B289" t="s">
        <v>1074</v>
      </c>
      <c r="C289" t="s">
        <v>1075</v>
      </c>
      <c r="D289" t="s">
        <v>569</v>
      </c>
      <c r="E289" t="n">
        <v>3225</v>
      </c>
      <c r="F289" t="n">
        <v>3595</v>
      </c>
      <c r="G289" t="n">
        <v>3288</v>
      </c>
      <c r="H289" t="n">
        <v>2819</v>
      </c>
      <c r="I289" t="n">
        <v>2960</v>
      </c>
      <c r="J289" t="n">
        <v>3697</v>
      </c>
      <c r="K289" t="n">
        <v>3816</v>
      </c>
      <c r="L289" t="n">
        <v>3731</v>
      </c>
      <c r="M289" t="n">
        <v>3635</v>
      </c>
      <c r="N289" t="n">
        <v>4512</v>
      </c>
      <c r="O289" t="n">
        <v>4086</v>
      </c>
      <c r="P289" t="n">
        <v>3752</v>
      </c>
      <c r="Q289" t="n">
        <v>3816</v>
      </c>
      <c r="R289" t="n">
        <v>4185</v>
      </c>
      <c r="S289" t="n">
        <v>3372</v>
      </c>
      <c r="T289" t="n">
        <v>3512</v>
      </c>
      <c r="U289" t="n">
        <v>3196</v>
      </c>
      <c r="V289" t="n">
        <v>3735</v>
      </c>
      <c r="W289" t="n">
        <v>5037</v>
      </c>
      <c r="X289" t="n">
        <v>9437</v>
      </c>
      <c r="Y289" t="n">
        <v>7976</v>
      </c>
      <c r="Z289" t="n">
        <v>8037</v>
      </c>
      <c r="AA289" t="n">
        <v>7550</v>
      </c>
      <c r="AB289" t="n">
        <v>1932</v>
      </c>
      <c r="AC289" t="n">
        <v>2265</v>
      </c>
      <c r="AD289" t="n">
        <v>2665</v>
      </c>
      <c r="AE289" t="n">
        <v>3196</v>
      </c>
      <c r="AF289" t="n">
        <v>3830</v>
      </c>
      <c r="AG289" t="n">
        <v>4163</v>
      </c>
      <c r="AH289" t="n">
        <v>3028</v>
      </c>
      <c r="AI289" t="n">
        <v>4222</v>
      </c>
      <c r="AJ289" t="n">
        <v>4014</v>
      </c>
      <c r="AK289" t="n">
        <v>4002</v>
      </c>
      <c r="AL289" t="n">
        <v>3895</v>
      </c>
      <c r="AM289" t="n">
        <v>3145</v>
      </c>
      <c r="AN289" t="n">
        <v>3194</v>
      </c>
      <c r="AO289" t="n">
        <v>2768</v>
      </c>
      <c r="AP289" t="n">
        <v>3628</v>
      </c>
      <c r="AQ289" t="n">
        <v>3403</v>
      </c>
      <c r="AR289" t="n">
        <v>2490</v>
      </c>
      <c r="AS289" t="n">
        <v>2754</v>
      </c>
      <c r="AT289" t="n">
        <v>2754</v>
      </c>
      <c r="AU289" t="n">
        <v>2676</v>
      </c>
      <c r="AV289" t="n">
        <v>2559</v>
      </c>
      <c r="AW289" t="n">
        <v>2370</v>
      </c>
      <c r="AX289" t="n">
        <v>2981</v>
      </c>
      <c r="AY289" t="n">
        <v>2658</v>
      </c>
      <c r="AZ289" t="n">
        <v>2625</v>
      </c>
      <c r="BA289" t="n">
        <v>2019</v>
      </c>
      <c r="BB289" t="n">
        <v>2352</v>
      </c>
      <c r="BC289" t="n">
        <v>1899</v>
      </c>
      <c r="BD289" t="n">
        <v>1990</v>
      </c>
      <c r="BE289" t="n">
        <v>2168</v>
      </c>
      <c r="BF289" t="n">
        <v>1876</v>
      </c>
      <c r="BG289">
        <f>NA()</f>
        <v/>
      </c>
      <c r="BH289">
        <f>NA()</f>
        <v/>
      </c>
      <c r="BI289">
        <f>NA()</f>
        <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237</v>
      </c>
      <c r="B290" t="s">
        <v>1074</v>
      </c>
      <c r="C290" t="s">
        <v>1076</v>
      </c>
      <c r="D290" t="s">
        <v>1019</v>
      </c>
      <c r="E290" t="n">
        <v>554</v>
      </c>
      <c r="F290" t="n">
        <v>617</v>
      </c>
      <c r="G290" t="n">
        <v>565</v>
      </c>
      <c r="H290" t="n">
        <v>484</v>
      </c>
      <c r="I290" t="n">
        <v>508</v>
      </c>
      <c r="J290" t="n">
        <v>635</v>
      </c>
      <c r="K290" t="n">
        <v>655</v>
      </c>
      <c r="L290" t="n">
        <v>641</v>
      </c>
      <c r="M290" t="n">
        <v>624</v>
      </c>
      <c r="N290" t="n">
        <v>775</v>
      </c>
      <c r="O290" t="n">
        <v>701</v>
      </c>
      <c r="P290" t="n">
        <v>644</v>
      </c>
      <c r="Q290" t="n">
        <v>655</v>
      </c>
      <c r="R290" t="n">
        <v>718</v>
      </c>
      <c r="S290" t="n">
        <v>579</v>
      </c>
      <c r="T290" t="n">
        <v>603</v>
      </c>
      <c r="U290" t="n">
        <v>549</v>
      </c>
      <c r="V290" t="n">
        <v>641</v>
      </c>
      <c r="W290" t="n">
        <v>865</v>
      </c>
      <c r="X290" t="n">
        <v>1620</v>
      </c>
      <c r="Y290" t="n">
        <v>1369</v>
      </c>
      <c r="Z290" t="n">
        <v>1380</v>
      </c>
      <c r="AA290" t="n">
        <v>1296</v>
      </c>
      <c r="AB290" t="n">
        <v>332</v>
      </c>
      <c r="AC290" t="n">
        <v>389</v>
      </c>
      <c r="AD290" t="n">
        <v>458</v>
      </c>
      <c r="AE290" t="n">
        <v>549</v>
      </c>
      <c r="AF290" t="n">
        <v>658</v>
      </c>
      <c r="AG290" t="n">
        <v>715</v>
      </c>
      <c r="AH290" t="n">
        <v>520</v>
      </c>
      <c r="AI290" t="n">
        <v>725</v>
      </c>
      <c r="AJ290" t="n">
        <v>689</v>
      </c>
      <c r="AK290" t="n">
        <v>687</v>
      </c>
      <c r="AL290" t="n">
        <v>669</v>
      </c>
      <c r="AM290" t="n">
        <v>540</v>
      </c>
      <c r="AN290" t="n">
        <v>548</v>
      </c>
      <c r="AO290" t="n">
        <v>475</v>
      </c>
      <c r="AP290" t="n">
        <v>623</v>
      </c>
      <c r="AQ290" t="n">
        <v>584</v>
      </c>
      <c r="AR290" t="n">
        <v>427</v>
      </c>
      <c r="AS290" t="n">
        <v>473</v>
      </c>
      <c r="AT290" t="n">
        <v>473</v>
      </c>
      <c r="AU290" t="n">
        <v>459</v>
      </c>
      <c r="AV290" t="n">
        <v>439</v>
      </c>
      <c r="AW290" t="n">
        <v>407</v>
      </c>
      <c r="AX290" t="n">
        <v>512</v>
      </c>
      <c r="AY290" t="n">
        <v>456</v>
      </c>
      <c r="AZ290" t="n">
        <v>451</v>
      </c>
      <c r="BA290" t="n">
        <v>347</v>
      </c>
      <c r="BB290" t="n">
        <v>404</v>
      </c>
      <c r="BC290" t="n">
        <v>326</v>
      </c>
      <c r="BD290" t="n">
        <v>342</v>
      </c>
      <c r="BE290" t="n">
        <v>376</v>
      </c>
      <c r="BF290" t="n">
        <v>325</v>
      </c>
      <c r="BG290">
        <f>NA()</f>
        <v/>
      </c>
      <c r="BH290">
        <f>NA()</f>
        <v/>
      </c>
      <c r="BI290">
        <f>NA()</f>
        <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237</v>
      </c>
      <c r="B291" t="s">
        <v>1077</v>
      </c>
      <c r="C291" t="s">
        <v>1078</v>
      </c>
      <c r="D291" t="s">
        <v>569</v>
      </c>
      <c r="E291" t="n">
        <v>2</v>
      </c>
      <c r="F291" t="n">
        <v>3</v>
      </c>
      <c r="G291" t="n">
        <v>2</v>
      </c>
      <c r="H291" t="n">
        <v>3</v>
      </c>
      <c r="I291" t="n">
        <v>3</v>
      </c>
      <c r="J291" t="n">
        <v>3</v>
      </c>
      <c r="K291" t="n">
        <v>4</v>
      </c>
      <c r="L291" t="n">
        <v>3</v>
      </c>
      <c r="M291" t="n">
        <v>4</v>
      </c>
      <c r="N291" t="n">
        <v>6</v>
      </c>
      <c r="O291" t="n">
        <v>8</v>
      </c>
      <c r="P291" t="n">
        <v>6</v>
      </c>
      <c r="Q291" t="n">
        <v>6</v>
      </c>
      <c r="R291" t="n">
        <v>6</v>
      </c>
      <c r="S291" t="n">
        <v>4</v>
      </c>
      <c r="T291" t="n">
        <v>4</v>
      </c>
      <c r="U291" t="n">
        <v>4</v>
      </c>
      <c r="V291" t="n">
        <v>5</v>
      </c>
      <c r="W291" t="n">
        <v>6</v>
      </c>
      <c r="X291" t="n">
        <v>12</v>
      </c>
      <c r="Y291" t="n">
        <v>6</v>
      </c>
      <c r="Z291" t="n">
        <v>6</v>
      </c>
      <c r="AA291" t="n">
        <v>0</v>
      </c>
      <c r="AB291" t="n">
        <v>4</v>
      </c>
      <c r="AC291" t="n">
        <v>4</v>
      </c>
      <c r="AD291" t="n">
        <v>2</v>
      </c>
      <c r="AE291" t="n">
        <v>4</v>
      </c>
      <c r="AF291" t="n">
        <v>4</v>
      </c>
      <c r="AG291" t="n">
        <v>9</v>
      </c>
      <c r="AH291" t="n">
        <v>2</v>
      </c>
      <c r="AI291" t="n">
        <v>2</v>
      </c>
      <c r="AJ291" t="n">
        <v>2</v>
      </c>
      <c r="AK291" t="n">
        <v>2</v>
      </c>
      <c r="AL291" t="n">
        <v>11</v>
      </c>
      <c r="AM291" t="n">
        <v>10</v>
      </c>
      <c r="AN291" t="n">
        <v>10</v>
      </c>
      <c r="AO291" t="n">
        <v>1</v>
      </c>
      <c r="AP291" t="n">
        <v>3</v>
      </c>
      <c r="AQ291" t="n">
        <v>2</v>
      </c>
      <c r="AR291" t="n">
        <v>2</v>
      </c>
      <c r="AS291" t="n">
        <v>2</v>
      </c>
      <c r="AT291" t="n">
        <v>2</v>
      </c>
      <c r="AU291" t="n">
        <v>2</v>
      </c>
      <c r="AV291" t="n">
        <v>2</v>
      </c>
      <c r="AW291" t="n">
        <v>2</v>
      </c>
      <c r="AX291" t="n">
        <v>1</v>
      </c>
      <c r="AY291" t="n">
        <v>19</v>
      </c>
      <c r="AZ291" t="n">
        <v>19</v>
      </c>
      <c r="BA291" t="n">
        <v>30</v>
      </c>
      <c r="BB291" t="n">
        <v>16</v>
      </c>
      <c r="BC291" t="n">
        <v>1</v>
      </c>
      <c r="BD291" t="n">
        <v>1</v>
      </c>
      <c r="BE291" t="n">
        <v>0</v>
      </c>
      <c r="BF291" t="n">
        <v>0</v>
      </c>
      <c r="BG291">
        <f>NA()</f>
        <v/>
      </c>
      <c r="BH291">
        <f>NA()</f>
        <v/>
      </c>
      <c r="BI291">
        <f>NA()</f>
        <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237</v>
      </c>
      <c r="B292" t="s">
        <v>1077</v>
      </c>
      <c r="C292" t="s">
        <v>1079</v>
      </c>
      <c r="D292" t="s">
        <v>1019</v>
      </c>
      <c r="E292" t="n">
        <v>0</v>
      </c>
      <c r="F292" t="n">
        <v>0</v>
      </c>
      <c r="G292" t="n">
        <v>0</v>
      </c>
      <c r="H292" t="n">
        <v>0</v>
      </c>
      <c r="I292" t="n">
        <v>1</v>
      </c>
      <c r="J292" t="n">
        <v>1</v>
      </c>
      <c r="K292" t="n">
        <v>1</v>
      </c>
      <c r="L292" t="n">
        <v>1</v>
      </c>
      <c r="M292" t="n">
        <v>1</v>
      </c>
      <c r="N292" t="n">
        <v>1</v>
      </c>
      <c r="O292" t="n">
        <v>1</v>
      </c>
      <c r="P292" t="n">
        <v>1</v>
      </c>
      <c r="Q292" t="n">
        <v>1</v>
      </c>
      <c r="R292" t="n">
        <v>1</v>
      </c>
      <c r="S292" t="n">
        <v>1</v>
      </c>
      <c r="T292" t="n">
        <v>1</v>
      </c>
      <c r="U292" t="n">
        <v>1</v>
      </c>
      <c r="V292" t="n">
        <v>1</v>
      </c>
      <c r="W292" t="n">
        <v>1</v>
      </c>
      <c r="X292" t="n">
        <v>2</v>
      </c>
      <c r="Y292" t="n">
        <v>1</v>
      </c>
      <c r="Z292" t="n">
        <v>1</v>
      </c>
      <c r="AA292" t="n">
        <v>0</v>
      </c>
      <c r="AB292" t="n">
        <v>1</v>
      </c>
      <c r="AC292" t="n">
        <v>1</v>
      </c>
      <c r="AD292" t="n">
        <v>0</v>
      </c>
      <c r="AE292" t="n">
        <v>1</v>
      </c>
      <c r="AF292" t="n">
        <v>1</v>
      </c>
      <c r="AG292" t="n">
        <v>2</v>
      </c>
      <c r="AH292" t="n">
        <v>0</v>
      </c>
      <c r="AI292" t="n">
        <v>0</v>
      </c>
      <c r="AJ292" t="n">
        <v>0</v>
      </c>
      <c r="AK292" t="n">
        <v>0</v>
      </c>
      <c r="AL292" t="n">
        <v>2</v>
      </c>
      <c r="AM292" t="n">
        <v>2</v>
      </c>
      <c r="AN292" t="n">
        <v>2</v>
      </c>
      <c r="AO292" t="n">
        <v>0</v>
      </c>
      <c r="AP292" t="n">
        <v>0</v>
      </c>
      <c r="AQ292" t="n">
        <v>0</v>
      </c>
      <c r="AR292" t="n">
        <v>0</v>
      </c>
      <c r="AS292" t="n">
        <v>0</v>
      </c>
      <c r="AT292" t="n">
        <v>0</v>
      </c>
      <c r="AU292" t="n">
        <v>0</v>
      </c>
      <c r="AV292" t="n">
        <v>0</v>
      </c>
      <c r="AW292" t="n">
        <v>0</v>
      </c>
      <c r="AX292" t="n">
        <v>0</v>
      </c>
      <c r="AY292" t="n">
        <v>3</v>
      </c>
      <c r="AZ292" t="n">
        <v>3</v>
      </c>
      <c r="BA292" t="n">
        <v>5</v>
      </c>
      <c r="BB292" t="n">
        <v>3</v>
      </c>
      <c r="BC292" t="n">
        <v>0</v>
      </c>
      <c r="BD292" t="n">
        <v>0</v>
      </c>
      <c r="BE292" t="n">
        <v>0</v>
      </c>
      <c r="BF292" t="n">
        <v>0</v>
      </c>
      <c r="BG292">
        <f>NA()</f>
        <v/>
      </c>
      <c r="BH292">
        <f>NA()</f>
        <v/>
      </c>
      <c r="BI292">
        <f>NA()</f>
        <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237</v>
      </c>
      <c r="B293" t="s">
        <v>1080</v>
      </c>
      <c r="C293" t="s">
        <v>1081</v>
      </c>
      <c r="D293" t="s">
        <v>569</v>
      </c>
      <c r="E293" t="n">
        <v>5161</v>
      </c>
      <c r="F293" t="n">
        <v>9689</v>
      </c>
      <c r="G293" t="n">
        <v>9535</v>
      </c>
      <c r="H293" t="n">
        <v>7933</v>
      </c>
      <c r="I293" t="n">
        <v>10260</v>
      </c>
      <c r="J293" t="n">
        <v>9391</v>
      </c>
      <c r="K293" t="n">
        <v>8024</v>
      </c>
      <c r="L293" t="n">
        <v>7038</v>
      </c>
      <c r="M293" t="n">
        <v>8271</v>
      </c>
      <c r="N293" t="n">
        <v>9327</v>
      </c>
      <c r="O293" t="n">
        <v>9871</v>
      </c>
      <c r="P293" t="n">
        <v>9955</v>
      </c>
      <c r="Q293" t="n">
        <v>10344</v>
      </c>
      <c r="R293" t="n">
        <v>10702</v>
      </c>
      <c r="S293" t="n">
        <v>11367</v>
      </c>
      <c r="T293" t="n">
        <v>11346</v>
      </c>
      <c r="U293" t="n">
        <v>13614</v>
      </c>
      <c r="V293" t="n">
        <v>16686</v>
      </c>
      <c r="W293" t="n">
        <v>20778</v>
      </c>
      <c r="X293" t="n">
        <v>38255</v>
      </c>
      <c r="Y293" t="n">
        <v>34875</v>
      </c>
      <c r="Z293" t="n">
        <v>35070</v>
      </c>
      <c r="AA293" t="n">
        <v>26476</v>
      </c>
      <c r="AB293" t="n">
        <v>13550</v>
      </c>
      <c r="AC293" t="n">
        <v>15931</v>
      </c>
      <c r="AD293" t="n">
        <v>26361</v>
      </c>
      <c r="AE293" t="n">
        <v>26955</v>
      </c>
      <c r="AF293" t="n">
        <v>21464</v>
      </c>
      <c r="AG293" t="n">
        <v>32802</v>
      </c>
      <c r="AH293" t="n">
        <v>33465</v>
      </c>
      <c r="AI293" t="n">
        <v>37796</v>
      </c>
      <c r="AJ293" t="n">
        <v>41999</v>
      </c>
      <c r="AK293" t="n">
        <v>36224</v>
      </c>
      <c r="AL293" t="n">
        <v>34539</v>
      </c>
      <c r="AM293" t="n">
        <v>36822</v>
      </c>
      <c r="AN293" t="n">
        <v>33711</v>
      </c>
      <c r="AO293" t="n">
        <v>28833</v>
      </c>
      <c r="AP293" t="n">
        <v>27026</v>
      </c>
      <c r="AQ293" t="n">
        <v>25925</v>
      </c>
      <c r="AR293" t="n">
        <v>30951</v>
      </c>
      <c r="AS293" t="n">
        <v>29672</v>
      </c>
      <c r="AT293" t="n">
        <v>35180</v>
      </c>
      <c r="AU293" t="n">
        <v>47100</v>
      </c>
      <c r="AV293" t="n">
        <v>47797</v>
      </c>
      <c r="AW293" t="n">
        <v>50294</v>
      </c>
      <c r="AX293" t="n">
        <v>42565</v>
      </c>
      <c r="AY293" t="n">
        <v>38977</v>
      </c>
      <c r="AZ293" t="n">
        <v>54138</v>
      </c>
      <c r="BA293" t="n">
        <v>32042</v>
      </c>
      <c r="BB293" t="n">
        <v>35255</v>
      </c>
      <c r="BC293" t="n">
        <v>39947</v>
      </c>
      <c r="BD293" t="n">
        <v>36779</v>
      </c>
      <c r="BE293" t="n">
        <v>35217</v>
      </c>
      <c r="BF293" t="n">
        <v>33020</v>
      </c>
      <c r="BG293">
        <f>NA()</f>
        <v/>
      </c>
      <c r="BH293">
        <f>NA()</f>
        <v/>
      </c>
      <c r="BI293">
        <f>NA()</f>
        <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237</v>
      </c>
      <c r="B294" t="s">
        <v>1080</v>
      </c>
      <c r="C294" t="s">
        <v>52</v>
      </c>
      <c r="D294" t="s">
        <v>1019</v>
      </c>
      <c r="E294" t="n">
        <v>886</v>
      </c>
      <c r="F294" t="n">
        <v>1663</v>
      </c>
      <c r="G294" t="n">
        <v>1637</v>
      </c>
      <c r="H294" t="n">
        <v>1362</v>
      </c>
      <c r="I294" t="n">
        <v>1761</v>
      </c>
      <c r="J294" t="n">
        <v>1612</v>
      </c>
      <c r="K294" t="n">
        <v>1378</v>
      </c>
      <c r="L294" t="n">
        <v>1208</v>
      </c>
      <c r="M294" t="n">
        <v>1420</v>
      </c>
      <c r="N294" t="n">
        <v>1601</v>
      </c>
      <c r="O294" t="n">
        <v>1695</v>
      </c>
      <c r="P294" t="n">
        <v>1709</v>
      </c>
      <c r="Q294" t="n">
        <v>1776</v>
      </c>
      <c r="R294" t="n">
        <v>1837</v>
      </c>
      <c r="S294" t="n">
        <v>1951</v>
      </c>
      <c r="T294" t="n">
        <v>1948</v>
      </c>
      <c r="U294" t="n">
        <v>2337</v>
      </c>
      <c r="V294" t="n">
        <v>2865</v>
      </c>
      <c r="W294" t="n">
        <v>3567</v>
      </c>
      <c r="X294" t="n">
        <v>6567</v>
      </c>
      <c r="Y294" t="n">
        <v>5987</v>
      </c>
      <c r="Z294" t="n">
        <v>6021</v>
      </c>
      <c r="AA294" t="n">
        <v>4545</v>
      </c>
      <c r="AB294" t="n">
        <v>2326</v>
      </c>
      <c r="AC294" t="n">
        <v>2735</v>
      </c>
      <c r="AD294" t="n">
        <v>4526</v>
      </c>
      <c r="AE294" t="n">
        <v>4627</v>
      </c>
      <c r="AF294" t="n">
        <v>3685</v>
      </c>
      <c r="AG294" t="n">
        <v>5631</v>
      </c>
      <c r="AH294" t="n">
        <v>5745</v>
      </c>
      <c r="AI294" t="n">
        <v>6489</v>
      </c>
      <c r="AJ294" t="n">
        <v>7210</v>
      </c>
      <c r="AK294" t="n">
        <v>6219</v>
      </c>
      <c r="AL294" t="n">
        <v>5929</v>
      </c>
      <c r="AM294" t="n">
        <v>6321</v>
      </c>
      <c r="AN294" t="n">
        <v>5787</v>
      </c>
      <c r="AO294" t="n">
        <v>4950</v>
      </c>
      <c r="AP294" t="n">
        <v>4640</v>
      </c>
      <c r="AQ294" t="n">
        <v>4451</v>
      </c>
      <c r="AR294" t="n">
        <v>5314</v>
      </c>
      <c r="AS294" t="n">
        <v>5094</v>
      </c>
      <c r="AT294" t="n">
        <v>6040</v>
      </c>
      <c r="AU294" t="n">
        <v>8086</v>
      </c>
      <c r="AV294" t="n">
        <v>8206</v>
      </c>
      <c r="AW294" t="n">
        <v>8634</v>
      </c>
      <c r="AX294" t="n">
        <v>7307</v>
      </c>
      <c r="AY294" t="n">
        <v>6691</v>
      </c>
      <c r="AZ294" t="n">
        <v>9294</v>
      </c>
      <c r="BA294" t="n">
        <v>5501</v>
      </c>
      <c r="BB294" t="n">
        <v>6052</v>
      </c>
      <c r="BC294" t="n">
        <v>6858</v>
      </c>
      <c r="BD294" t="n">
        <v>6314</v>
      </c>
      <c r="BE294" t="n">
        <v>6099</v>
      </c>
      <c r="BF294" t="n">
        <v>5719</v>
      </c>
      <c r="BG294">
        <f>NA()</f>
        <v/>
      </c>
      <c r="BH294">
        <f>NA()</f>
        <v/>
      </c>
      <c r="BI294">
        <f>NA()</f>
        <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237</v>
      </c>
      <c r="B295" t="s">
        <v>1082</v>
      </c>
      <c r="C295" t="s">
        <v>1083</v>
      </c>
      <c r="D295" t="s">
        <v>569</v>
      </c>
      <c r="E295" t="n">
        <v>4943</v>
      </c>
      <c r="F295" t="n">
        <v>9449</v>
      </c>
      <c r="G295" t="n">
        <v>9271</v>
      </c>
      <c r="H295" t="n">
        <v>7621</v>
      </c>
      <c r="I295" t="n">
        <v>9917</v>
      </c>
      <c r="J295" t="n">
        <v>9036</v>
      </c>
      <c r="K295" t="n">
        <v>7643</v>
      </c>
      <c r="L295" t="n">
        <v>6635</v>
      </c>
      <c r="M295" t="n">
        <v>7824</v>
      </c>
      <c r="N295" t="n">
        <v>8831</v>
      </c>
      <c r="O295" t="n">
        <v>9315</v>
      </c>
      <c r="P295" t="n">
        <v>9365</v>
      </c>
      <c r="Q295" t="n">
        <v>8790</v>
      </c>
      <c r="R295" t="n">
        <v>9269</v>
      </c>
      <c r="S295" t="n">
        <v>9314</v>
      </c>
      <c r="T295" t="n">
        <v>8849</v>
      </c>
      <c r="U295" t="n">
        <v>11009</v>
      </c>
      <c r="V295" t="n">
        <v>13489</v>
      </c>
      <c r="W295" t="n">
        <v>16260</v>
      </c>
      <c r="X295" t="n">
        <v>33623</v>
      </c>
      <c r="Y295" t="n">
        <v>29705</v>
      </c>
      <c r="Z295" t="n">
        <v>30532</v>
      </c>
      <c r="AA295" t="n">
        <v>22953</v>
      </c>
      <c r="AB295" t="n">
        <v>9778</v>
      </c>
      <c r="AC295" t="n">
        <v>11119</v>
      </c>
      <c r="AD295" t="n">
        <v>21983</v>
      </c>
      <c r="AE295" t="n">
        <v>22157</v>
      </c>
      <c r="AF295" t="n">
        <v>15236</v>
      </c>
      <c r="AG295" t="n">
        <v>25383</v>
      </c>
      <c r="AH295" t="n">
        <v>25132</v>
      </c>
      <c r="AI295" t="n">
        <v>27234</v>
      </c>
      <c r="AJ295" t="n">
        <v>32041</v>
      </c>
      <c r="AK295" t="n">
        <v>23566</v>
      </c>
      <c r="AL295" t="n">
        <v>21899</v>
      </c>
      <c r="AM295" t="n">
        <v>24193</v>
      </c>
      <c r="AN295" t="n">
        <v>20830</v>
      </c>
      <c r="AO295" t="n">
        <v>15301</v>
      </c>
      <c r="AP295" t="n">
        <v>13616</v>
      </c>
      <c r="AQ295" t="n">
        <v>11868</v>
      </c>
      <c r="AR295" t="n">
        <v>16069</v>
      </c>
      <c r="AS295" t="n">
        <v>13508</v>
      </c>
      <c r="AT295" t="n">
        <v>17851</v>
      </c>
      <c r="AU295" t="n">
        <v>23876</v>
      </c>
      <c r="AV295" t="n">
        <v>34416</v>
      </c>
      <c r="AW295" t="n">
        <v>35812</v>
      </c>
      <c r="AX295" t="n">
        <v>27512</v>
      </c>
      <c r="AY295" t="n">
        <v>24687</v>
      </c>
      <c r="AZ295" t="n">
        <v>40665</v>
      </c>
      <c r="BA295" t="n">
        <v>19231</v>
      </c>
      <c r="BB295" t="n">
        <v>22148</v>
      </c>
      <c r="BC295" t="n">
        <v>26863</v>
      </c>
      <c r="BD295" t="n">
        <v>23593</v>
      </c>
      <c r="BE295" t="n">
        <v>22610</v>
      </c>
      <c r="BF295" t="n">
        <v>21017</v>
      </c>
      <c r="BG295">
        <f>NA()</f>
        <v/>
      </c>
      <c r="BH295">
        <f>NA()</f>
        <v/>
      </c>
      <c r="BI295">
        <f>NA()</f>
        <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237</v>
      </c>
      <c r="B296" t="s">
        <v>1082</v>
      </c>
      <c r="C296" t="s">
        <v>1084</v>
      </c>
      <c r="D296" t="s">
        <v>1019</v>
      </c>
      <c r="E296" t="n">
        <v>849</v>
      </c>
      <c r="F296" t="n">
        <v>1622</v>
      </c>
      <c r="G296" t="n">
        <v>1592</v>
      </c>
      <c r="H296" t="n">
        <v>1308</v>
      </c>
      <c r="I296" t="n">
        <v>1703</v>
      </c>
      <c r="J296" t="n">
        <v>1551</v>
      </c>
      <c r="K296" t="n">
        <v>1312</v>
      </c>
      <c r="L296" t="n">
        <v>1139</v>
      </c>
      <c r="M296" t="n">
        <v>1343</v>
      </c>
      <c r="N296" t="n">
        <v>1516</v>
      </c>
      <c r="O296" t="n">
        <v>1599</v>
      </c>
      <c r="P296" t="n">
        <v>1608</v>
      </c>
      <c r="Q296" t="n">
        <v>1509</v>
      </c>
      <c r="R296" t="n">
        <v>1591</v>
      </c>
      <c r="S296" t="n">
        <v>1599</v>
      </c>
      <c r="T296" t="n">
        <v>1519</v>
      </c>
      <c r="U296" t="n">
        <v>1890</v>
      </c>
      <c r="V296" t="n">
        <v>2316</v>
      </c>
      <c r="W296" t="n">
        <v>2791</v>
      </c>
      <c r="X296" t="n">
        <v>5772</v>
      </c>
      <c r="Y296" t="n">
        <v>5099</v>
      </c>
      <c r="Z296" t="n">
        <v>5242</v>
      </c>
      <c r="AA296" t="n">
        <v>3940</v>
      </c>
      <c r="AB296" t="n">
        <v>1679</v>
      </c>
      <c r="AC296" t="n">
        <v>1909</v>
      </c>
      <c r="AD296" t="n">
        <v>3774</v>
      </c>
      <c r="AE296" t="n">
        <v>3804</v>
      </c>
      <c r="AF296" t="n">
        <v>2616</v>
      </c>
      <c r="AG296" t="n">
        <v>4358</v>
      </c>
      <c r="AH296" t="n">
        <v>4315</v>
      </c>
      <c r="AI296" t="n">
        <v>4675</v>
      </c>
      <c r="AJ296" t="n">
        <v>5501</v>
      </c>
      <c r="AK296" t="n">
        <v>4046</v>
      </c>
      <c r="AL296" t="n">
        <v>3759</v>
      </c>
      <c r="AM296" t="n">
        <v>4153</v>
      </c>
      <c r="AN296" t="n">
        <v>3576</v>
      </c>
      <c r="AO296" t="n">
        <v>2627</v>
      </c>
      <c r="AP296" t="n">
        <v>2337</v>
      </c>
      <c r="AQ296" t="n">
        <v>2037</v>
      </c>
      <c r="AR296" t="n">
        <v>2759</v>
      </c>
      <c r="AS296" t="n">
        <v>2319</v>
      </c>
      <c r="AT296" t="n">
        <v>3064</v>
      </c>
      <c r="AU296" t="n">
        <v>4099</v>
      </c>
      <c r="AV296" t="n">
        <v>5908</v>
      </c>
      <c r="AW296" t="n">
        <v>6148</v>
      </c>
      <c r="AX296" t="n">
        <v>4723</v>
      </c>
      <c r="AY296" t="n">
        <v>4238</v>
      </c>
      <c r="AZ296" t="n">
        <v>6981</v>
      </c>
      <c r="BA296" t="n">
        <v>3301</v>
      </c>
      <c r="BB296" t="n">
        <v>3802</v>
      </c>
      <c r="BC296" t="n">
        <v>4612</v>
      </c>
      <c r="BD296" t="n">
        <v>4050</v>
      </c>
      <c r="BE296" t="n">
        <v>3916</v>
      </c>
      <c r="BF296" t="n">
        <v>3640</v>
      </c>
      <c r="BG296">
        <f>NA()</f>
        <v/>
      </c>
      <c r="BH296">
        <f>NA()</f>
        <v/>
      </c>
      <c r="BI296">
        <f>NA()</f>
        <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237</v>
      </c>
      <c r="B297" t="s">
        <v>1085</v>
      </c>
      <c r="C297" t="s">
        <v>1086</v>
      </c>
      <c r="D297" t="s">
        <v>569</v>
      </c>
      <c r="E297" t="n">
        <v>218</v>
      </c>
      <c r="F297" t="n">
        <v>239</v>
      </c>
      <c r="G297" t="n">
        <v>264</v>
      </c>
      <c r="H297" t="n">
        <v>312</v>
      </c>
      <c r="I297" t="n">
        <v>343</v>
      </c>
      <c r="J297" t="n">
        <v>355</v>
      </c>
      <c r="K297" t="n">
        <v>381</v>
      </c>
      <c r="L297" t="n">
        <v>403</v>
      </c>
      <c r="M297" t="n">
        <v>447</v>
      </c>
      <c r="N297" t="n">
        <v>496</v>
      </c>
      <c r="O297" t="n">
        <v>557</v>
      </c>
      <c r="P297" t="n">
        <v>590</v>
      </c>
      <c r="Q297" t="n">
        <v>1554</v>
      </c>
      <c r="R297" t="n">
        <v>1433</v>
      </c>
      <c r="S297" t="n">
        <v>2053</v>
      </c>
      <c r="T297" t="n">
        <v>2498</v>
      </c>
      <c r="U297" t="n">
        <v>2605</v>
      </c>
      <c r="V297" t="n">
        <v>3198</v>
      </c>
      <c r="W297" t="n">
        <v>4517</v>
      </c>
      <c r="X297" t="n">
        <v>4632</v>
      </c>
      <c r="Y297" t="n">
        <v>5171</v>
      </c>
      <c r="Z297" t="n">
        <v>4539</v>
      </c>
      <c r="AA297" t="n">
        <v>3523</v>
      </c>
      <c r="AB297" t="n">
        <v>3772</v>
      </c>
      <c r="AC297" t="n">
        <v>4812</v>
      </c>
      <c r="AD297" t="n">
        <v>4378</v>
      </c>
      <c r="AE297" t="n">
        <v>4798</v>
      </c>
      <c r="AF297" t="n">
        <v>6228</v>
      </c>
      <c r="AG297" t="n">
        <v>7420</v>
      </c>
      <c r="AH297" t="n">
        <v>8333</v>
      </c>
      <c r="AI297" t="n">
        <v>10562</v>
      </c>
      <c r="AJ297" t="n">
        <v>9958</v>
      </c>
      <c r="AK297" t="n">
        <v>12657</v>
      </c>
      <c r="AL297" t="n">
        <v>12640</v>
      </c>
      <c r="AM297" t="n">
        <v>12629</v>
      </c>
      <c r="AN297" t="n">
        <v>12881</v>
      </c>
      <c r="AO297" t="n">
        <v>13532</v>
      </c>
      <c r="AP297" t="n">
        <v>13410</v>
      </c>
      <c r="AQ297" t="n">
        <v>14057</v>
      </c>
      <c r="AR297" t="n">
        <v>14882</v>
      </c>
      <c r="AS297" t="n">
        <v>16165</v>
      </c>
      <c r="AT297" t="n">
        <v>17330</v>
      </c>
      <c r="AU297" t="n">
        <v>23223</v>
      </c>
      <c r="AV297" t="n">
        <v>13381</v>
      </c>
      <c r="AW297" t="n">
        <v>14482</v>
      </c>
      <c r="AX297" t="n">
        <v>15053</v>
      </c>
      <c r="AY297" t="n">
        <v>14290</v>
      </c>
      <c r="AZ297" t="n">
        <v>13472</v>
      </c>
      <c r="BA297" t="n">
        <v>12811</v>
      </c>
      <c r="BB297" t="n">
        <v>13107</v>
      </c>
      <c r="BC297" t="n">
        <v>13083</v>
      </c>
      <c r="BD297" t="n">
        <v>13186</v>
      </c>
      <c r="BE297" t="n">
        <v>12607</v>
      </c>
      <c r="BF297" t="n">
        <v>12003</v>
      </c>
      <c r="BG297">
        <f>NA()</f>
        <v/>
      </c>
      <c r="BH297">
        <f>NA()</f>
        <v/>
      </c>
      <c r="BI297">
        <f>NA()</f>
        <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237</v>
      </c>
      <c r="B298" t="s">
        <v>1085</v>
      </c>
      <c r="C298" t="s">
        <v>1087</v>
      </c>
      <c r="D298" t="s">
        <v>1019</v>
      </c>
      <c r="E298" t="n">
        <v>37</v>
      </c>
      <c r="F298" t="n">
        <v>41</v>
      </c>
      <c r="G298" t="n">
        <v>45</v>
      </c>
      <c r="H298" t="n">
        <v>54</v>
      </c>
      <c r="I298" t="n">
        <v>59</v>
      </c>
      <c r="J298" t="n">
        <v>61</v>
      </c>
      <c r="K298" t="n">
        <v>65</v>
      </c>
      <c r="L298" t="n">
        <v>69</v>
      </c>
      <c r="M298" t="n">
        <v>77</v>
      </c>
      <c r="N298" t="n">
        <v>85</v>
      </c>
      <c r="O298" t="n">
        <v>96</v>
      </c>
      <c r="P298" t="n">
        <v>101</v>
      </c>
      <c r="Q298" t="n">
        <v>267</v>
      </c>
      <c r="R298" t="n">
        <v>246</v>
      </c>
      <c r="S298" t="n">
        <v>352</v>
      </c>
      <c r="T298" t="n">
        <v>429</v>
      </c>
      <c r="U298" t="n">
        <v>447</v>
      </c>
      <c r="V298" t="n">
        <v>549</v>
      </c>
      <c r="W298" t="n">
        <v>776</v>
      </c>
      <c r="X298" t="n">
        <v>795</v>
      </c>
      <c r="Y298" t="n">
        <v>888</v>
      </c>
      <c r="Z298" t="n">
        <v>779</v>
      </c>
      <c r="AA298" t="n">
        <v>605</v>
      </c>
      <c r="AB298" t="n">
        <v>647</v>
      </c>
      <c r="AC298" t="n">
        <v>826</v>
      </c>
      <c r="AD298" t="n">
        <v>752</v>
      </c>
      <c r="AE298" t="n">
        <v>824</v>
      </c>
      <c r="AF298" t="n">
        <v>1069</v>
      </c>
      <c r="AG298" t="n">
        <v>1274</v>
      </c>
      <c r="AH298" t="n">
        <v>1431</v>
      </c>
      <c r="AI298" t="n">
        <v>1813</v>
      </c>
      <c r="AJ298" t="n">
        <v>1710</v>
      </c>
      <c r="AK298" t="n">
        <v>2173</v>
      </c>
      <c r="AL298" t="n">
        <v>2170</v>
      </c>
      <c r="AM298" t="n">
        <v>2168</v>
      </c>
      <c r="AN298" t="n">
        <v>2211</v>
      </c>
      <c r="AO298" t="n">
        <v>2323</v>
      </c>
      <c r="AP298" t="n">
        <v>2302</v>
      </c>
      <c r="AQ298" t="n">
        <v>2413</v>
      </c>
      <c r="AR298" t="n">
        <v>2555</v>
      </c>
      <c r="AS298" t="n">
        <v>2775</v>
      </c>
      <c r="AT298" t="n">
        <v>2975</v>
      </c>
      <c r="AU298" t="n">
        <v>3987</v>
      </c>
      <c r="AV298" t="n">
        <v>2297</v>
      </c>
      <c r="AW298" t="n">
        <v>2486</v>
      </c>
      <c r="AX298" t="n">
        <v>2584</v>
      </c>
      <c r="AY298" t="n">
        <v>2453</v>
      </c>
      <c r="AZ298" t="n">
        <v>2313</v>
      </c>
      <c r="BA298" t="n">
        <v>2199</v>
      </c>
      <c r="BB298" t="n">
        <v>2250</v>
      </c>
      <c r="BC298" t="n">
        <v>2246</v>
      </c>
      <c r="BD298" t="n">
        <v>2264</v>
      </c>
      <c r="BE298" t="n">
        <v>2183</v>
      </c>
      <c r="BF298" t="n">
        <v>2079</v>
      </c>
      <c r="BG298">
        <f>NA()</f>
        <v/>
      </c>
      <c r="BH298">
        <f>NA()</f>
        <v/>
      </c>
      <c r="BI298">
        <f>NA()</f>
        <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237</v>
      </c>
      <c r="B299" t="s">
        <v>1088</v>
      </c>
      <c r="C299" t="s">
        <v>1089</v>
      </c>
      <c r="D299" t="s">
        <v>569</v>
      </c>
      <c r="E299" t="n">
        <v>0</v>
      </c>
      <c r="F299" t="n">
        <v>0</v>
      </c>
      <c r="G299" t="n">
        <v>0</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f>NA()</f>
        <v/>
      </c>
      <c r="BH299">
        <f>NA()</f>
        <v/>
      </c>
      <c r="BI299">
        <f>NA()</f>
        <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237</v>
      </c>
      <c r="B300" t="s">
        <v>1088</v>
      </c>
      <c r="C300" t="s">
        <v>1090</v>
      </c>
      <c r="D300" t="s">
        <v>1091</v>
      </c>
      <c r="E300" t="n">
        <v>0</v>
      </c>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f>NA()</f>
        <v/>
      </c>
      <c r="BH300">
        <f>NA()</f>
        <v/>
      </c>
      <c r="BI300">
        <f>NA()</f>
        <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237</v>
      </c>
      <c r="B301" t="s">
        <v>1092</v>
      </c>
      <c r="C301" t="s">
        <v>1093</v>
      </c>
      <c r="D301" t="s">
        <v>569</v>
      </c>
      <c r="E301" t="n">
        <v>0</v>
      </c>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f>NA()</f>
        <v/>
      </c>
      <c r="BH301">
        <f>NA()</f>
        <v/>
      </c>
      <c r="BI301">
        <f>NA()</f>
        <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237</v>
      </c>
      <c r="B302" t="s">
        <v>1092</v>
      </c>
      <c r="C302" t="s">
        <v>1094</v>
      </c>
      <c r="D302" t="s">
        <v>1091</v>
      </c>
      <c r="E302" t="n">
        <v>0</v>
      </c>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f>NA()</f>
        <v/>
      </c>
      <c r="BH302">
        <f>NA()</f>
        <v/>
      </c>
      <c r="BI302">
        <f>NA()</f>
        <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237</v>
      </c>
      <c r="B303" t="s">
        <v>1095</v>
      </c>
      <c r="C303" t="s">
        <v>1096</v>
      </c>
      <c r="D303" t="s">
        <v>569</v>
      </c>
      <c r="E303" t="n">
        <v>0</v>
      </c>
      <c r="F303" t="n">
        <v>0</v>
      </c>
      <c r="G303" t="n">
        <v>0</v>
      </c>
      <c r="H303" t="n">
        <v>0</v>
      </c>
      <c r="I303" t="n">
        <v>0</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f>NA()</f>
        <v/>
      </c>
      <c r="BH303">
        <f>NA()</f>
        <v/>
      </c>
      <c r="BI303">
        <f>NA()</f>
        <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237</v>
      </c>
      <c r="B304" t="s">
        <v>1097</v>
      </c>
      <c r="C304" t="s">
        <v>1098</v>
      </c>
      <c r="D304" t="s">
        <v>569</v>
      </c>
      <c r="E304" t="n">
        <v>0</v>
      </c>
      <c r="F304" t="n">
        <v>0</v>
      </c>
      <c r="G304" t="n">
        <v>0</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f>NA()</f>
        <v/>
      </c>
      <c r="BH304">
        <f>NA()</f>
        <v/>
      </c>
      <c r="BI304">
        <f>NA()</f>
        <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237</v>
      </c>
      <c r="B305" t="s">
        <v>1097</v>
      </c>
      <c r="C305" t="s">
        <v>1099</v>
      </c>
      <c r="D305" t="s">
        <v>1091</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f>NA()</f>
        <v/>
      </c>
      <c r="BH305">
        <f>NA()</f>
        <v/>
      </c>
      <c r="BI305">
        <f>NA()</f>
        <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237</v>
      </c>
      <c r="B306" t="s">
        <v>1100</v>
      </c>
      <c r="C306" t="s">
        <v>1101</v>
      </c>
      <c r="D306" t="s">
        <v>569</v>
      </c>
      <c r="E306" t="n">
        <v>0</v>
      </c>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13</v>
      </c>
      <c r="AA306" t="n">
        <v>3</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1167</v>
      </c>
      <c r="AY306" t="n">
        <v>1333</v>
      </c>
      <c r="AZ306" t="n">
        <v>1685</v>
      </c>
      <c r="BA306" t="n">
        <v>3108</v>
      </c>
      <c r="BB306" t="n">
        <v>3556</v>
      </c>
      <c r="BC306" t="n">
        <v>4265</v>
      </c>
      <c r="BD306" t="n">
        <v>4310</v>
      </c>
      <c r="BE306" t="n">
        <v>2890</v>
      </c>
      <c r="BF306" t="n">
        <v>2966</v>
      </c>
      <c r="BG306">
        <f>NA()</f>
        <v/>
      </c>
      <c r="BH306">
        <f>NA()</f>
        <v/>
      </c>
      <c r="BI306">
        <f>NA()</f>
        <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237</v>
      </c>
      <c r="B307" t="s">
        <v>1102</v>
      </c>
      <c r="C307" t="s">
        <v>1103</v>
      </c>
      <c r="D307" t="s">
        <v>569</v>
      </c>
      <c r="E307" t="n">
        <v>0</v>
      </c>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1</v>
      </c>
      <c r="AY307" t="n">
        <v>1</v>
      </c>
      <c r="AZ307" t="n">
        <v>2</v>
      </c>
      <c r="BA307" t="n">
        <v>4</v>
      </c>
      <c r="BB307" t="n">
        <v>4</v>
      </c>
      <c r="BC307" t="n">
        <v>5</v>
      </c>
      <c r="BD307" t="n">
        <v>5</v>
      </c>
      <c r="BE307" t="n">
        <v>3</v>
      </c>
      <c r="BF307" t="n">
        <v>4</v>
      </c>
      <c r="BG307">
        <f>NA()</f>
        <v/>
      </c>
      <c r="BH307">
        <f>NA()</f>
        <v/>
      </c>
      <c r="BI307">
        <f>NA()</f>
        <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237</v>
      </c>
      <c r="B308" t="s">
        <v>1104</v>
      </c>
      <c r="C308" t="s">
        <v>1105</v>
      </c>
      <c r="D308" t="s">
        <v>569</v>
      </c>
      <c r="E308" t="n">
        <v>0</v>
      </c>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14</v>
      </c>
      <c r="AY308" t="n">
        <v>17</v>
      </c>
      <c r="AZ308" t="n">
        <v>37</v>
      </c>
      <c r="BA308" t="n">
        <v>74</v>
      </c>
      <c r="BB308" t="n">
        <v>78</v>
      </c>
      <c r="BC308" t="n">
        <v>62</v>
      </c>
      <c r="BD308" t="n">
        <v>58</v>
      </c>
      <c r="BE308" t="n">
        <v>39</v>
      </c>
      <c r="BF308" t="n">
        <v>39</v>
      </c>
      <c r="BG308">
        <f>NA()</f>
        <v/>
      </c>
      <c r="BH308">
        <f>NA()</f>
        <v/>
      </c>
      <c r="BI308">
        <f>NA()</f>
        <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237</v>
      </c>
      <c r="B309" t="s">
        <v>1106</v>
      </c>
      <c r="C309" t="s">
        <v>1107</v>
      </c>
      <c r="D309" t="s">
        <v>569</v>
      </c>
      <c r="E309" t="n">
        <v>0</v>
      </c>
      <c r="F309" t="n">
        <v>0</v>
      </c>
      <c r="G309" t="n">
        <v>0</v>
      </c>
      <c r="H309" t="n">
        <v>0</v>
      </c>
      <c r="I309" t="n">
        <v>0</v>
      </c>
      <c r="J309" t="n">
        <v>0</v>
      </c>
      <c r="K309" t="n">
        <v>0</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f>NA()</f>
        <v/>
      </c>
      <c r="BH309">
        <f>NA()</f>
        <v/>
      </c>
      <c r="BI309">
        <f>NA()</f>
        <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237</v>
      </c>
      <c r="B310" t="s">
        <v>1108</v>
      </c>
      <c r="C310" t="s">
        <v>1109</v>
      </c>
      <c r="D310" t="s">
        <v>569</v>
      </c>
      <c r="E310" t="n">
        <v>0</v>
      </c>
      <c r="F310" t="n">
        <v>0</v>
      </c>
      <c r="G310" t="n">
        <v>0</v>
      </c>
      <c r="H310" t="n">
        <v>0</v>
      </c>
      <c r="I310" t="n">
        <v>0</v>
      </c>
      <c r="J310" t="n">
        <v>0</v>
      </c>
      <c r="K310" t="n">
        <v>0</v>
      </c>
      <c r="L310" t="n">
        <v>0</v>
      </c>
      <c r="M310" t="n">
        <v>0</v>
      </c>
      <c r="N310" t="n">
        <v>0</v>
      </c>
      <c r="O310" t="n">
        <v>0</v>
      </c>
      <c r="P310" t="n">
        <v>0</v>
      </c>
      <c r="Q310" t="n">
        <v>0</v>
      </c>
      <c r="R310" t="n">
        <v>0</v>
      </c>
      <c r="S310" t="n">
        <v>0</v>
      </c>
      <c r="T310" t="n">
        <v>0</v>
      </c>
      <c r="U310" t="n">
        <v>0</v>
      </c>
      <c r="V310" t="n">
        <v>0</v>
      </c>
      <c r="W310" t="n">
        <v>0</v>
      </c>
      <c r="X310" t="n">
        <v>0</v>
      </c>
      <c r="Y310" t="n">
        <v>0</v>
      </c>
      <c r="Z310" t="n">
        <v>14</v>
      </c>
      <c r="AA310" t="n">
        <v>3</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1183</v>
      </c>
      <c r="AY310" t="n">
        <v>1351</v>
      </c>
      <c r="AZ310" t="n">
        <v>1724</v>
      </c>
      <c r="BA310" t="n">
        <v>3185</v>
      </c>
      <c r="BB310" t="n">
        <v>3638</v>
      </c>
      <c r="BC310" t="n">
        <v>4332</v>
      </c>
      <c r="BD310" t="n">
        <v>4372</v>
      </c>
      <c r="BE310" t="n">
        <v>2932</v>
      </c>
      <c r="BF310" t="n">
        <v>3008</v>
      </c>
      <c r="BG310">
        <f>NA()</f>
        <v/>
      </c>
      <c r="BH310">
        <f>NA()</f>
        <v/>
      </c>
      <c r="BI310">
        <f>NA()</f>
        <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237</v>
      </c>
      <c r="B311" t="s">
        <v>1110</v>
      </c>
      <c r="C311" t="s">
        <v>1111</v>
      </c>
      <c r="D311" t="s">
        <v>1019</v>
      </c>
      <c r="E311" t="n">
        <v>0</v>
      </c>
      <c r="F311" t="n">
        <v>0</v>
      </c>
      <c r="G311" t="n">
        <v>0</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4</v>
      </c>
      <c r="AA311" t="n">
        <v>1</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337</v>
      </c>
      <c r="AY311" t="n">
        <v>384</v>
      </c>
      <c r="AZ311" t="n">
        <v>486</v>
      </c>
      <c r="BA311" t="n">
        <v>896</v>
      </c>
      <c r="BB311" t="n">
        <v>1027</v>
      </c>
      <c r="BC311" t="n">
        <v>1230</v>
      </c>
      <c r="BD311" t="n">
        <v>1243</v>
      </c>
      <c r="BE311" t="n">
        <v>833</v>
      </c>
      <c r="BF311" t="n">
        <v>855</v>
      </c>
      <c r="BG311">
        <f>NA()</f>
        <v/>
      </c>
      <c r="BH311">
        <f>NA()</f>
        <v/>
      </c>
      <c r="BI311">
        <f>NA()</f>
        <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237</v>
      </c>
      <c r="B312" t="s">
        <v>1112</v>
      </c>
      <c r="C312" t="s">
        <v>1113</v>
      </c>
      <c r="D312" t="s">
        <v>1019</v>
      </c>
      <c r="E312" t="n">
        <v>0</v>
      </c>
      <c r="F312" t="n">
        <v>0</v>
      </c>
      <c r="G312" t="n">
        <v>0</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1</v>
      </c>
      <c r="BA312" t="n">
        <v>1</v>
      </c>
      <c r="BB312" t="n">
        <v>1</v>
      </c>
      <c r="BC312" t="n">
        <v>2</v>
      </c>
      <c r="BD312" t="n">
        <v>1</v>
      </c>
      <c r="BE312" t="n">
        <v>1</v>
      </c>
      <c r="BF312" t="n">
        <v>1</v>
      </c>
      <c r="BG312">
        <f>NA()</f>
        <v/>
      </c>
      <c r="BH312">
        <f>NA()</f>
        <v/>
      </c>
      <c r="BI312">
        <f>NA()</f>
        <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237</v>
      </c>
      <c r="B313" t="s">
        <v>1114</v>
      </c>
      <c r="C313" t="s">
        <v>1115</v>
      </c>
      <c r="D313" t="s">
        <v>1019</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4</v>
      </c>
      <c r="AY313" t="n">
        <v>5</v>
      </c>
      <c r="AZ313" t="n">
        <v>11</v>
      </c>
      <c r="BA313" t="n">
        <v>21</v>
      </c>
      <c r="BB313" t="n">
        <v>23</v>
      </c>
      <c r="BC313" t="n">
        <v>18</v>
      </c>
      <c r="BD313" t="n">
        <v>17</v>
      </c>
      <c r="BE313" t="n">
        <v>11</v>
      </c>
      <c r="BF313" t="n">
        <v>11</v>
      </c>
      <c r="BG313">
        <f>NA()</f>
        <v/>
      </c>
      <c r="BH313">
        <f>NA()</f>
        <v/>
      </c>
      <c r="BI313">
        <f>NA()</f>
        <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237</v>
      </c>
      <c r="B314" t="s">
        <v>1116</v>
      </c>
      <c r="C314" t="s">
        <v>1117</v>
      </c>
      <c r="D314" t="s">
        <v>1019</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4</v>
      </c>
      <c r="AA314" t="n">
        <v>1</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341</v>
      </c>
      <c r="AY314" t="n">
        <v>390</v>
      </c>
      <c r="AZ314" t="n">
        <v>497</v>
      </c>
      <c r="BA314" t="n">
        <v>918</v>
      </c>
      <c r="BB314" t="n">
        <v>1051</v>
      </c>
      <c r="BC314" t="n">
        <v>1250</v>
      </c>
      <c r="BD314" t="n">
        <v>1261</v>
      </c>
      <c r="BE314" t="n">
        <v>845</v>
      </c>
      <c r="BF314" t="n">
        <v>867</v>
      </c>
      <c r="BG314">
        <f>NA()</f>
        <v/>
      </c>
      <c r="BH314">
        <f>NA()</f>
        <v/>
      </c>
      <c r="BI314">
        <f>NA()</f>
        <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237</v>
      </c>
      <c r="B315" t="s">
        <v>1118</v>
      </c>
      <c r="C315" t="s">
        <v>1119</v>
      </c>
      <c r="D315" t="s">
        <v>569</v>
      </c>
      <c r="E315" t="n">
        <v>0</v>
      </c>
      <c r="F315" t="n">
        <v>0</v>
      </c>
      <c r="G315" t="n">
        <v>0</v>
      </c>
      <c r="H315" t="n">
        <v>0</v>
      </c>
      <c r="I315" t="n">
        <v>0</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f>NA()</f>
        <v/>
      </c>
      <c r="BH315">
        <f>NA()</f>
        <v/>
      </c>
      <c r="BI315">
        <f>NA()</f>
        <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237</v>
      </c>
      <c r="B316" t="s">
        <v>1118</v>
      </c>
      <c r="C316" t="s">
        <v>1120</v>
      </c>
      <c r="D316" t="s">
        <v>1091</v>
      </c>
      <c r="E316" t="n">
        <v>0</v>
      </c>
      <c r="F316" t="n">
        <v>0</v>
      </c>
      <c r="G316" t="n">
        <v>0</v>
      </c>
      <c r="H316" t="n">
        <v>0</v>
      </c>
      <c r="I316" t="n">
        <v>0</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f>NA()</f>
        <v/>
      </c>
      <c r="BH316">
        <f>NA()</f>
        <v/>
      </c>
      <c r="BI316">
        <f>NA()</f>
        <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237</v>
      </c>
      <c r="B317" t="s">
        <v>1121</v>
      </c>
      <c r="C317" t="s">
        <v>1122</v>
      </c>
      <c r="D317" t="s">
        <v>569</v>
      </c>
      <c r="E317" t="n">
        <v>1042</v>
      </c>
      <c r="F317" t="n">
        <v>1154</v>
      </c>
      <c r="G317" t="n">
        <v>1276</v>
      </c>
      <c r="H317" t="n">
        <v>1439</v>
      </c>
      <c r="I317" t="n">
        <v>1561</v>
      </c>
      <c r="J317" t="n">
        <v>1689</v>
      </c>
      <c r="K317" t="n">
        <v>1833</v>
      </c>
      <c r="L317" t="n">
        <v>1984</v>
      </c>
      <c r="M317" t="n">
        <v>2220</v>
      </c>
      <c r="N317" t="n">
        <v>2371</v>
      </c>
      <c r="O317" t="n">
        <v>2631</v>
      </c>
      <c r="P317" t="n">
        <v>2792</v>
      </c>
      <c r="Q317" t="n">
        <v>3124</v>
      </c>
      <c r="R317" t="n">
        <v>3471</v>
      </c>
      <c r="S317" t="n">
        <v>3590</v>
      </c>
      <c r="T317" t="n">
        <v>3784</v>
      </c>
      <c r="U317" t="n">
        <v>4052</v>
      </c>
      <c r="V317" t="n">
        <v>4359</v>
      </c>
      <c r="W317" t="n">
        <v>4586</v>
      </c>
      <c r="X317" t="n">
        <v>4821</v>
      </c>
      <c r="Y317" t="n">
        <v>4988</v>
      </c>
      <c r="Z317" t="n">
        <v>4952</v>
      </c>
      <c r="AA317" t="n">
        <v>4803</v>
      </c>
      <c r="AB317" t="n">
        <v>4915</v>
      </c>
      <c r="AC317" t="n">
        <v>5454</v>
      </c>
      <c r="AD317" t="n">
        <v>5502</v>
      </c>
      <c r="AE317" t="n">
        <v>6247</v>
      </c>
      <c r="AF317" t="n">
        <v>6625</v>
      </c>
      <c r="AG317" t="n">
        <v>7070</v>
      </c>
      <c r="AH317" t="n">
        <v>7343</v>
      </c>
      <c r="AI317" t="n">
        <v>7687</v>
      </c>
      <c r="AJ317" t="n">
        <v>8037</v>
      </c>
      <c r="AK317" t="n">
        <v>8247</v>
      </c>
      <c r="AL317" t="n">
        <v>8255</v>
      </c>
      <c r="AM317" t="n">
        <v>8874</v>
      </c>
      <c r="AN317" t="n">
        <v>9481</v>
      </c>
      <c r="AO317" t="n">
        <v>9618</v>
      </c>
      <c r="AP317" t="n">
        <v>9685</v>
      </c>
      <c r="AQ317" t="n">
        <v>9666</v>
      </c>
      <c r="AR317" t="n">
        <v>10046</v>
      </c>
      <c r="AS317" t="n">
        <v>10550</v>
      </c>
      <c r="AT317" t="n">
        <v>10892</v>
      </c>
      <c r="AU317" t="n">
        <v>10996</v>
      </c>
      <c r="AV317" t="n">
        <v>12000</v>
      </c>
      <c r="AW317" t="n">
        <v>12394</v>
      </c>
      <c r="AX317" t="n">
        <v>11816</v>
      </c>
      <c r="AY317" t="n">
        <v>11907</v>
      </c>
      <c r="AZ317" t="n">
        <v>12011</v>
      </c>
      <c r="BA317" t="n">
        <v>11945</v>
      </c>
      <c r="BB317" t="n">
        <v>11560</v>
      </c>
      <c r="BC317" t="n">
        <v>11446</v>
      </c>
      <c r="BD317" t="n">
        <v>11492</v>
      </c>
      <c r="BE317" t="n">
        <v>11049</v>
      </c>
      <c r="BF317" t="n">
        <v>11161</v>
      </c>
      <c r="BG317">
        <f>NA()</f>
        <v/>
      </c>
      <c r="BH317">
        <f>NA()</f>
        <v/>
      </c>
      <c r="BI317">
        <f>NA()</f>
        <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237</v>
      </c>
      <c r="B318" t="s">
        <v>1121</v>
      </c>
      <c r="C318" t="s">
        <v>1123</v>
      </c>
      <c r="D318" t="s">
        <v>1091</v>
      </c>
      <c r="E318" t="n">
        <v>306</v>
      </c>
      <c r="F318" t="n">
        <v>338</v>
      </c>
      <c r="G318" t="n">
        <v>374</v>
      </c>
      <c r="H318" t="n">
        <v>422</v>
      </c>
      <c r="I318" t="n">
        <v>458</v>
      </c>
      <c r="J318" t="n">
        <v>495</v>
      </c>
      <c r="K318" t="n">
        <v>537</v>
      </c>
      <c r="L318" t="n">
        <v>581</v>
      </c>
      <c r="M318" t="n">
        <v>651</v>
      </c>
      <c r="N318" t="n">
        <v>695</v>
      </c>
      <c r="O318" t="n">
        <v>771</v>
      </c>
      <c r="P318" t="n">
        <v>818</v>
      </c>
      <c r="Q318" t="n">
        <v>916</v>
      </c>
      <c r="R318" t="n">
        <v>1017</v>
      </c>
      <c r="S318" t="n">
        <v>1052</v>
      </c>
      <c r="T318" t="n">
        <v>1109</v>
      </c>
      <c r="U318" t="n">
        <v>1187</v>
      </c>
      <c r="V318" t="n">
        <v>1278</v>
      </c>
      <c r="W318" t="n">
        <v>1344</v>
      </c>
      <c r="X318" t="n">
        <v>1413</v>
      </c>
      <c r="Y318" t="n">
        <v>1462</v>
      </c>
      <c r="Z318" t="n">
        <v>1451</v>
      </c>
      <c r="AA318" t="n">
        <v>1408</v>
      </c>
      <c r="AB318" t="n">
        <v>1441</v>
      </c>
      <c r="AC318" t="n">
        <v>1598</v>
      </c>
      <c r="AD318" t="n">
        <v>1612</v>
      </c>
      <c r="AE318" t="n">
        <v>1831</v>
      </c>
      <c r="AF318" t="n">
        <v>1942</v>
      </c>
      <c r="AG318" t="n">
        <v>2072</v>
      </c>
      <c r="AH318" t="n">
        <v>2152</v>
      </c>
      <c r="AI318" t="n">
        <v>2253</v>
      </c>
      <c r="AJ318" t="n">
        <v>2355</v>
      </c>
      <c r="AK318" t="n">
        <v>2417</v>
      </c>
      <c r="AL318" t="n">
        <v>2419</v>
      </c>
      <c r="AM318" t="n">
        <v>2601</v>
      </c>
      <c r="AN318" t="n">
        <v>2779</v>
      </c>
      <c r="AO318" t="n">
        <v>2819</v>
      </c>
      <c r="AP318" t="n">
        <v>2839</v>
      </c>
      <c r="AQ318" t="n">
        <v>2833</v>
      </c>
      <c r="AR318" t="n">
        <v>2944</v>
      </c>
      <c r="AS318" t="n">
        <v>3092</v>
      </c>
      <c r="AT318" t="n">
        <v>3192</v>
      </c>
      <c r="AU318" t="n">
        <v>3223</v>
      </c>
      <c r="AV318" t="n">
        <v>3517</v>
      </c>
      <c r="AW318" t="n">
        <v>3632</v>
      </c>
      <c r="AX318" t="n">
        <v>3463</v>
      </c>
      <c r="AY318" t="n">
        <v>3490</v>
      </c>
      <c r="AZ318" t="n">
        <v>3520</v>
      </c>
      <c r="BA318" t="n">
        <v>3501</v>
      </c>
      <c r="BB318" t="n">
        <v>3388</v>
      </c>
      <c r="BC318" t="n">
        <v>3355</v>
      </c>
      <c r="BD318" t="n">
        <v>3368</v>
      </c>
      <c r="BE318" t="n">
        <v>3238</v>
      </c>
      <c r="BF318" t="n">
        <v>3271</v>
      </c>
      <c r="BG318">
        <f>NA()</f>
        <v/>
      </c>
      <c r="BH318">
        <f>NA()</f>
        <v/>
      </c>
      <c r="BI318">
        <f>NA()</f>
        <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237</v>
      </c>
      <c r="B319" t="s">
        <v>1124</v>
      </c>
      <c r="C319" t="s">
        <v>1125</v>
      </c>
      <c r="D319" t="s">
        <v>569</v>
      </c>
      <c r="E319" t="n">
        <v>1587</v>
      </c>
      <c r="F319" t="n">
        <v>2181</v>
      </c>
      <c r="G319" t="n">
        <v>2740</v>
      </c>
      <c r="H319" t="n">
        <v>3159</v>
      </c>
      <c r="I319" t="n">
        <v>3550</v>
      </c>
      <c r="J319" t="n">
        <v>3741</v>
      </c>
      <c r="K319" t="n">
        <v>4058</v>
      </c>
      <c r="L319" t="n">
        <v>3909</v>
      </c>
      <c r="M319" t="n">
        <v>4708</v>
      </c>
      <c r="N319" t="n">
        <v>5336</v>
      </c>
      <c r="O319" t="n">
        <v>5869</v>
      </c>
      <c r="P319" t="n">
        <v>6751</v>
      </c>
      <c r="Q319" t="n">
        <v>7371</v>
      </c>
      <c r="R319" t="n">
        <v>7768</v>
      </c>
      <c r="S319" t="n">
        <v>8317</v>
      </c>
      <c r="T319" t="n">
        <v>8659</v>
      </c>
      <c r="U319" t="n">
        <v>9090</v>
      </c>
      <c r="V319" t="n">
        <v>9407</v>
      </c>
      <c r="W319" t="n">
        <v>9673</v>
      </c>
      <c r="X319" t="n">
        <v>10031</v>
      </c>
      <c r="Y319" t="n">
        <v>10332</v>
      </c>
      <c r="Z319" t="n">
        <v>11158</v>
      </c>
      <c r="AA319" t="n">
        <v>11082</v>
      </c>
      <c r="AB319" t="n">
        <v>11212</v>
      </c>
      <c r="AC319" t="n">
        <v>10813</v>
      </c>
      <c r="AD319" t="n">
        <v>10725</v>
      </c>
      <c r="AE319" t="n">
        <v>11053</v>
      </c>
      <c r="AF319" t="n">
        <v>11204</v>
      </c>
      <c r="AG319" t="n">
        <v>11927</v>
      </c>
      <c r="AH319" t="n">
        <v>12202</v>
      </c>
      <c r="AI319" t="n">
        <v>12740</v>
      </c>
      <c r="AJ319" t="n">
        <v>12874</v>
      </c>
      <c r="AK319" t="n">
        <v>13004</v>
      </c>
      <c r="AL319" t="n">
        <v>12863</v>
      </c>
      <c r="AM319" t="n">
        <v>12934</v>
      </c>
      <c r="AN319" t="n">
        <v>12975</v>
      </c>
      <c r="AO319" t="n">
        <v>13253</v>
      </c>
      <c r="AP319" t="n">
        <v>13158</v>
      </c>
      <c r="AQ319" t="n">
        <v>12923</v>
      </c>
      <c r="AR319" t="n">
        <v>12787</v>
      </c>
      <c r="AS319" t="n">
        <v>13081</v>
      </c>
      <c r="AT319" t="n">
        <v>12931</v>
      </c>
      <c r="AU319" t="n">
        <v>12865</v>
      </c>
      <c r="AV319" t="n">
        <v>13123</v>
      </c>
      <c r="AW319" t="n">
        <v>13433</v>
      </c>
      <c r="AX319" t="n">
        <v>13347</v>
      </c>
      <c r="AY319" t="n">
        <v>13292</v>
      </c>
      <c r="AZ319" t="n">
        <v>13185</v>
      </c>
      <c r="BA319" t="n">
        <v>12980</v>
      </c>
      <c r="BB319" t="n">
        <v>12566</v>
      </c>
      <c r="BC319" t="n">
        <v>12531</v>
      </c>
      <c r="BD319" t="n">
        <v>12504</v>
      </c>
      <c r="BE319" t="n">
        <v>12494</v>
      </c>
      <c r="BF319" t="n">
        <v>12362</v>
      </c>
      <c r="BG319">
        <f>NA()</f>
        <v/>
      </c>
      <c r="BH319">
        <f>NA()</f>
        <v/>
      </c>
      <c r="BI319">
        <f>NA()</f>
        <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237</v>
      </c>
      <c r="B320" t="s">
        <v>1124</v>
      </c>
      <c r="C320" t="s">
        <v>1126</v>
      </c>
      <c r="D320" t="s">
        <v>1091</v>
      </c>
      <c r="E320" t="n">
        <v>465</v>
      </c>
      <c r="F320" t="n">
        <v>639</v>
      </c>
      <c r="G320" t="n">
        <v>803</v>
      </c>
      <c r="H320" t="n">
        <v>926</v>
      </c>
      <c r="I320" t="n">
        <v>1041</v>
      </c>
      <c r="J320" t="n">
        <v>1096</v>
      </c>
      <c r="K320" t="n">
        <v>1189</v>
      </c>
      <c r="L320" t="n">
        <v>1146</v>
      </c>
      <c r="M320" t="n">
        <v>1380</v>
      </c>
      <c r="N320" t="n">
        <v>1564</v>
      </c>
      <c r="O320" t="n">
        <v>1720</v>
      </c>
      <c r="P320" t="n">
        <v>1979</v>
      </c>
      <c r="Q320" t="n">
        <v>2160</v>
      </c>
      <c r="R320" t="n">
        <v>2277</v>
      </c>
      <c r="S320" t="n">
        <v>2438</v>
      </c>
      <c r="T320" t="n">
        <v>2538</v>
      </c>
      <c r="U320" t="n">
        <v>2664</v>
      </c>
      <c r="V320" t="n">
        <v>2757</v>
      </c>
      <c r="W320" t="n">
        <v>2835</v>
      </c>
      <c r="X320" t="n">
        <v>2940</v>
      </c>
      <c r="Y320" t="n">
        <v>3028</v>
      </c>
      <c r="Z320" t="n">
        <v>3270</v>
      </c>
      <c r="AA320" t="n">
        <v>3248</v>
      </c>
      <c r="AB320" t="n">
        <v>3286</v>
      </c>
      <c r="AC320" t="n">
        <v>3169</v>
      </c>
      <c r="AD320" t="n">
        <v>3143</v>
      </c>
      <c r="AE320" t="n">
        <v>3239</v>
      </c>
      <c r="AF320" t="n">
        <v>3284</v>
      </c>
      <c r="AG320" t="n">
        <v>3495</v>
      </c>
      <c r="AH320" t="n">
        <v>3576</v>
      </c>
      <c r="AI320" t="n">
        <v>3734</v>
      </c>
      <c r="AJ320" t="n">
        <v>3773</v>
      </c>
      <c r="AK320" t="n">
        <v>3811</v>
      </c>
      <c r="AL320" t="n">
        <v>3770</v>
      </c>
      <c r="AM320" t="n">
        <v>3791</v>
      </c>
      <c r="AN320" t="n">
        <v>3803</v>
      </c>
      <c r="AO320" t="n">
        <v>3884</v>
      </c>
      <c r="AP320" t="n">
        <v>3856</v>
      </c>
      <c r="AQ320" t="n">
        <v>3787</v>
      </c>
      <c r="AR320" t="n">
        <v>3748</v>
      </c>
      <c r="AS320" t="n">
        <v>3834</v>
      </c>
      <c r="AT320" t="n">
        <v>3790</v>
      </c>
      <c r="AU320" t="n">
        <v>3770</v>
      </c>
      <c r="AV320" t="n">
        <v>3846</v>
      </c>
      <c r="AW320" t="n">
        <v>3937</v>
      </c>
      <c r="AX320" t="n">
        <v>3912</v>
      </c>
      <c r="AY320" t="n">
        <v>3896</v>
      </c>
      <c r="AZ320" t="n">
        <v>3864</v>
      </c>
      <c r="BA320" t="n">
        <v>3804</v>
      </c>
      <c r="BB320" t="n">
        <v>3683</v>
      </c>
      <c r="BC320" t="n">
        <v>3672</v>
      </c>
      <c r="BD320" t="n">
        <v>3665</v>
      </c>
      <c r="BE320" t="n">
        <v>3662</v>
      </c>
      <c r="BF320" t="n">
        <v>3623</v>
      </c>
      <c r="BG320">
        <f>NA()</f>
        <v/>
      </c>
      <c r="BH320">
        <f>NA()</f>
        <v/>
      </c>
      <c r="BI320">
        <f>NA()</f>
        <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237</v>
      </c>
      <c r="B321" t="s">
        <v>1127</v>
      </c>
      <c r="C321" t="s">
        <v>1128</v>
      </c>
      <c r="D321" t="s">
        <v>569</v>
      </c>
      <c r="E321" t="n">
        <v>1754</v>
      </c>
      <c r="F321" t="n">
        <v>1966</v>
      </c>
      <c r="G321" t="n">
        <v>2194</v>
      </c>
      <c r="H321" t="n">
        <v>2497</v>
      </c>
      <c r="I321" t="n">
        <v>2688</v>
      </c>
      <c r="J321" t="n">
        <v>2938</v>
      </c>
      <c r="K321" t="n">
        <v>3121</v>
      </c>
      <c r="L321" t="n">
        <v>3389</v>
      </c>
      <c r="M321" t="n">
        <v>3758</v>
      </c>
      <c r="N321" t="n">
        <v>4050</v>
      </c>
      <c r="O321" t="n">
        <v>4384</v>
      </c>
      <c r="P321" t="n">
        <v>4745</v>
      </c>
      <c r="Q321" t="n">
        <v>5155</v>
      </c>
      <c r="R321" t="n">
        <v>5456</v>
      </c>
      <c r="S321" t="n">
        <v>5646</v>
      </c>
      <c r="T321" t="n">
        <v>5674</v>
      </c>
      <c r="U321" t="n">
        <v>5925</v>
      </c>
      <c r="V321" t="n">
        <v>6005</v>
      </c>
      <c r="W321" t="n">
        <v>6070</v>
      </c>
      <c r="X321" t="n">
        <v>6299</v>
      </c>
      <c r="Y321" t="n">
        <v>6281</v>
      </c>
      <c r="Z321" t="n">
        <v>6565</v>
      </c>
      <c r="AA321" t="n">
        <v>6284</v>
      </c>
      <c r="AB321" t="n">
        <v>6327</v>
      </c>
      <c r="AC321" t="n">
        <v>6270</v>
      </c>
      <c r="AD321" t="n">
        <v>6411</v>
      </c>
      <c r="AE321" t="n">
        <v>6695</v>
      </c>
      <c r="AF321" t="n">
        <v>7072</v>
      </c>
      <c r="AG321" t="n">
        <v>7341</v>
      </c>
      <c r="AH321" t="n">
        <v>7650</v>
      </c>
      <c r="AI321" t="n">
        <v>7929</v>
      </c>
      <c r="AJ321" t="n">
        <v>8174</v>
      </c>
      <c r="AK321" t="n">
        <v>8320</v>
      </c>
      <c r="AL321" t="n">
        <v>8423</v>
      </c>
      <c r="AM321" t="n">
        <v>8724</v>
      </c>
      <c r="AN321" t="n">
        <v>8893</v>
      </c>
      <c r="AO321" t="n">
        <v>9130</v>
      </c>
      <c r="AP321" t="n">
        <v>9103</v>
      </c>
      <c r="AQ321" t="n">
        <v>9010</v>
      </c>
      <c r="AR321" t="n">
        <v>9175</v>
      </c>
      <c r="AS321" t="n">
        <v>9433</v>
      </c>
      <c r="AT321" t="n">
        <v>9562</v>
      </c>
      <c r="AU321" t="n">
        <v>9889</v>
      </c>
      <c r="AV321" t="n">
        <v>10330</v>
      </c>
      <c r="AW321" t="n">
        <v>10789</v>
      </c>
      <c r="AX321" t="n">
        <v>10796</v>
      </c>
      <c r="AY321" t="n">
        <v>10858</v>
      </c>
      <c r="AZ321" t="n">
        <v>10921</v>
      </c>
      <c r="BA321" t="n">
        <v>10527</v>
      </c>
      <c r="BB321" t="n">
        <v>10425</v>
      </c>
      <c r="BC321" t="n">
        <v>10200</v>
      </c>
      <c r="BD321" t="n">
        <v>9993</v>
      </c>
      <c r="BE321" t="n">
        <v>9346</v>
      </c>
      <c r="BF321" t="n">
        <v>8901</v>
      </c>
      <c r="BG321">
        <f>NA()</f>
        <v/>
      </c>
      <c r="BH321">
        <f>NA()</f>
        <v/>
      </c>
      <c r="BI321">
        <f>NA()</f>
        <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237</v>
      </c>
      <c r="B322" t="s">
        <v>1127</v>
      </c>
      <c r="C322" t="s">
        <v>1129</v>
      </c>
      <c r="D322" t="s">
        <v>1091</v>
      </c>
      <c r="E322" t="n">
        <v>514</v>
      </c>
      <c r="F322" t="n">
        <v>576</v>
      </c>
      <c r="G322" t="n">
        <v>643</v>
      </c>
      <c r="H322" t="n">
        <v>732</v>
      </c>
      <c r="I322" t="n">
        <v>788</v>
      </c>
      <c r="J322" t="n">
        <v>861</v>
      </c>
      <c r="K322" t="n">
        <v>915</v>
      </c>
      <c r="L322" t="n">
        <v>993</v>
      </c>
      <c r="M322" t="n">
        <v>1101</v>
      </c>
      <c r="N322" t="n">
        <v>1187</v>
      </c>
      <c r="O322" t="n">
        <v>1285</v>
      </c>
      <c r="P322" t="n">
        <v>1391</v>
      </c>
      <c r="Q322" t="n">
        <v>1511</v>
      </c>
      <c r="R322" t="n">
        <v>1599</v>
      </c>
      <c r="S322" t="n">
        <v>1655</v>
      </c>
      <c r="T322" t="n">
        <v>1663</v>
      </c>
      <c r="U322" t="n">
        <v>1736</v>
      </c>
      <c r="V322" t="n">
        <v>1760</v>
      </c>
      <c r="W322" t="n">
        <v>1779</v>
      </c>
      <c r="X322" t="n">
        <v>1846</v>
      </c>
      <c r="Y322" t="n">
        <v>1841</v>
      </c>
      <c r="Z322" t="n">
        <v>1924</v>
      </c>
      <c r="AA322" t="n">
        <v>1842</v>
      </c>
      <c r="AB322" t="n">
        <v>1854</v>
      </c>
      <c r="AC322" t="n">
        <v>1838</v>
      </c>
      <c r="AD322" t="n">
        <v>1879</v>
      </c>
      <c r="AE322" t="n">
        <v>1962</v>
      </c>
      <c r="AF322" t="n">
        <v>2073</v>
      </c>
      <c r="AG322" t="n">
        <v>2151</v>
      </c>
      <c r="AH322" t="n">
        <v>2242</v>
      </c>
      <c r="AI322" t="n">
        <v>2324</v>
      </c>
      <c r="AJ322" t="n">
        <v>2396</v>
      </c>
      <c r="AK322" t="n">
        <v>2438</v>
      </c>
      <c r="AL322" t="n">
        <v>2469</v>
      </c>
      <c r="AM322" t="n">
        <v>2557</v>
      </c>
      <c r="AN322" t="n">
        <v>2606</v>
      </c>
      <c r="AO322" t="n">
        <v>2676</v>
      </c>
      <c r="AP322" t="n">
        <v>2668</v>
      </c>
      <c r="AQ322" t="n">
        <v>2641</v>
      </c>
      <c r="AR322" t="n">
        <v>2689</v>
      </c>
      <c r="AS322" t="n">
        <v>2765</v>
      </c>
      <c r="AT322" t="n">
        <v>2802</v>
      </c>
      <c r="AU322" t="n">
        <v>2898</v>
      </c>
      <c r="AV322" t="n">
        <v>3028</v>
      </c>
      <c r="AW322" t="n">
        <v>3162</v>
      </c>
      <c r="AX322" t="n">
        <v>3164</v>
      </c>
      <c r="AY322" t="n">
        <v>3182</v>
      </c>
      <c r="AZ322" t="n">
        <v>3201</v>
      </c>
      <c r="BA322" t="n">
        <v>3085</v>
      </c>
      <c r="BB322" t="n">
        <v>3055</v>
      </c>
      <c r="BC322" t="n">
        <v>2989</v>
      </c>
      <c r="BD322" t="n">
        <v>2929</v>
      </c>
      <c r="BE322" t="n">
        <v>2739</v>
      </c>
      <c r="BF322" t="n">
        <v>2609</v>
      </c>
      <c r="BG322">
        <f>NA()</f>
        <v/>
      </c>
      <c r="BH322">
        <f>NA()</f>
        <v/>
      </c>
      <c r="BI322">
        <f>NA()</f>
        <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237</v>
      </c>
      <c r="B323" t="s">
        <v>1130</v>
      </c>
      <c r="C323" t="s">
        <v>1131</v>
      </c>
      <c r="D323" t="s">
        <v>569</v>
      </c>
      <c r="E323" t="n">
        <v>4384</v>
      </c>
      <c r="F323" t="n">
        <v>5302</v>
      </c>
      <c r="G323" t="n">
        <v>6210</v>
      </c>
      <c r="H323" t="n">
        <v>7095</v>
      </c>
      <c r="I323" t="n">
        <v>7799</v>
      </c>
      <c r="J323" t="n">
        <v>8368</v>
      </c>
      <c r="K323" t="n">
        <v>9013</v>
      </c>
      <c r="L323" t="n">
        <v>9281</v>
      </c>
      <c r="M323" t="n">
        <v>10687</v>
      </c>
      <c r="N323" t="n">
        <v>11757</v>
      </c>
      <c r="O323" t="n">
        <v>12884</v>
      </c>
      <c r="P323" t="n">
        <v>14287</v>
      </c>
      <c r="Q323" t="n">
        <v>15650</v>
      </c>
      <c r="R323" t="n">
        <v>16695</v>
      </c>
      <c r="S323" t="n">
        <v>17552</v>
      </c>
      <c r="T323" t="n">
        <v>18117</v>
      </c>
      <c r="U323" t="n">
        <v>19066</v>
      </c>
      <c r="V323" t="n">
        <v>19771</v>
      </c>
      <c r="W323" t="n">
        <v>20329</v>
      </c>
      <c r="X323" t="n">
        <v>21151</v>
      </c>
      <c r="Y323" t="n">
        <v>21601</v>
      </c>
      <c r="Z323" t="n">
        <v>22675</v>
      </c>
      <c r="AA323" t="n">
        <v>22169</v>
      </c>
      <c r="AB323" t="n">
        <v>22454</v>
      </c>
      <c r="AC323" t="n">
        <v>22536</v>
      </c>
      <c r="AD323" t="n">
        <v>22637</v>
      </c>
      <c r="AE323" t="n">
        <v>23994</v>
      </c>
      <c r="AF323" t="n">
        <v>24901</v>
      </c>
      <c r="AG323" t="n">
        <v>26337</v>
      </c>
      <c r="AH323" t="n">
        <v>27195</v>
      </c>
      <c r="AI323" t="n">
        <v>28356</v>
      </c>
      <c r="AJ323" t="n">
        <v>29084</v>
      </c>
      <c r="AK323" t="n">
        <v>29571</v>
      </c>
      <c r="AL323" t="n">
        <v>29541</v>
      </c>
      <c r="AM323" t="n">
        <v>30532</v>
      </c>
      <c r="AN323" t="n">
        <v>31348</v>
      </c>
      <c r="AO323" t="n">
        <v>32001</v>
      </c>
      <c r="AP323" t="n">
        <v>31947</v>
      </c>
      <c r="AQ323" t="n">
        <v>31599</v>
      </c>
      <c r="AR323" t="n">
        <v>32008</v>
      </c>
      <c r="AS323" t="n">
        <v>33064</v>
      </c>
      <c r="AT323" t="n">
        <v>33385</v>
      </c>
      <c r="AU323" t="n">
        <v>33750</v>
      </c>
      <c r="AV323" t="n">
        <v>35454</v>
      </c>
      <c r="AW323" t="n">
        <v>36616</v>
      </c>
      <c r="AX323" t="n">
        <v>35959</v>
      </c>
      <c r="AY323" t="n">
        <v>36058</v>
      </c>
      <c r="AZ323" t="n">
        <v>36117</v>
      </c>
      <c r="BA323" t="n">
        <v>35452</v>
      </c>
      <c r="BB323" t="n">
        <v>34551</v>
      </c>
      <c r="BC323" t="n">
        <v>34176</v>
      </c>
      <c r="BD323" t="n">
        <v>33989</v>
      </c>
      <c r="BE323" t="n">
        <v>32889</v>
      </c>
      <c r="BF323" t="n">
        <v>32425</v>
      </c>
      <c r="BG323">
        <f>NA()</f>
        <v/>
      </c>
      <c r="BH323">
        <f>NA()</f>
        <v/>
      </c>
      <c r="BI323">
        <f>NA()</f>
        <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237</v>
      </c>
      <c r="B324" t="s">
        <v>1130</v>
      </c>
      <c r="C324" t="s">
        <v>1132</v>
      </c>
      <c r="D324" t="s">
        <v>1091</v>
      </c>
      <c r="E324" t="n">
        <v>1285</v>
      </c>
      <c r="F324" t="n">
        <v>1554</v>
      </c>
      <c r="G324" t="n">
        <v>1820</v>
      </c>
      <c r="H324" t="n">
        <v>2080</v>
      </c>
      <c r="I324" t="n">
        <v>2286</v>
      </c>
      <c r="J324" t="n">
        <v>2452</v>
      </c>
      <c r="K324" t="n">
        <v>2642</v>
      </c>
      <c r="L324" t="n">
        <v>2720</v>
      </c>
      <c r="M324" t="n">
        <v>3132</v>
      </c>
      <c r="N324" t="n">
        <v>3446</v>
      </c>
      <c r="O324" t="n">
        <v>3776</v>
      </c>
      <c r="P324" t="n">
        <v>4187</v>
      </c>
      <c r="Q324" t="n">
        <v>4587</v>
      </c>
      <c r="R324" t="n">
        <v>4893</v>
      </c>
      <c r="S324" t="n">
        <v>5144</v>
      </c>
      <c r="T324" t="n">
        <v>5310</v>
      </c>
      <c r="U324" t="n">
        <v>5588</v>
      </c>
      <c r="V324" t="n">
        <v>5795</v>
      </c>
      <c r="W324" t="n">
        <v>5958</v>
      </c>
      <c r="X324" t="n">
        <v>6199</v>
      </c>
      <c r="Y324" t="n">
        <v>6331</v>
      </c>
      <c r="Z324" t="n">
        <v>6646</v>
      </c>
      <c r="AA324" t="n">
        <v>6497</v>
      </c>
      <c r="AB324" t="n">
        <v>6581</v>
      </c>
      <c r="AC324" t="n">
        <v>6605</v>
      </c>
      <c r="AD324" t="n">
        <v>6635</v>
      </c>
      <c r="AE324" t="n">
        <v>7032</v>
      </c>
      <c r="AF324" t="n">
        <v>7298</v>
      </c>
      <c r="AG324" t="n">
        <v>7719</v>
      </c>
      <c r="AH324" t="n">
        <v>7970</v>
      </c>
      <c r="AI324" t="n">
        <v>8311</v>
      </c>
      <c r="AJ324" t="n">
        <v>8524</v>
      </c>
      <c r="AK324" t="n">
        <v>8667</v>
      </c>
      <c r="AL324" t="n">
        <v>8658</v>
      </c>
      <c r="AM324" t="n">
        <v>8948</v>
      </c>
      <c r="AN324" t="n">
        <v>9188</v>
      </c>
      <c r="AO324" t="n">
        <v>9379</v>
      </c>
      <c r="AP324" t="n">
        <v>9363</v>
      </c>
      <c r="AQ324" t="n">
        <v>9261</v>
      </c>
      <c r="AR324" t="n">
        <v>9381</v>
      </c>
      <c r="AS324" t="n">
        <v>9691</v>
      </c>
      <c r="AT324" t="n">
        <v>9785</v>
      </c>
      <c r="AU324" t="n">
        <v>9892</v>
      </c>
      <c r="AV324" t="n">
        <v>10391</v>
      </c>
      <c r="AW324" t="n">
        <v>10732</v>
      </c>
      <c r="AX324" t="n">
        <v>10539</v>
      </c>
      <c r="AY324" t="n">
        <v>10568</v>
      </c>
      <c r="AZ324" t="n">
        <v>10585</v>
      </c>
      <c r="BA324" t="n">
        <v>10390</v>
      </c>
      <c r="BB324" t="n">
        <v>10126</v>
      </c>
      <c r="BC324" t="n">
        <v>10017</v>
      </c>
      <c r="BD324" t="n">
        <v>9962</v>
      </c>
      <c r="BE324" t="n">
        <v>9639</v>
      </c>
      <c r="BF324" t="n">
        <v>9503</v>
      </c>
      <c r="BG324">
        <f>NA()</f>
        <v/>
      </c>
      <c r="BH324">
        <f>NA()</f>
        <v/>
      </c>
      <c r="BI324">
        <f>NA()</f>
        <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237</v>
      </c>
      <c r="B325" t="s">
        <v>1133</v>
      </c>
      <c r="C325" t="s">
        <v>1134</v>
      </c>
      <c r="D325" t="s">
        <v>569</v>
      </c>
      <c r="E325" t="n">
        <v>4384</v>
      </c>
      <c r="F325" t="n">
        <v>5302</v>
      </c>
      <c r="G325" t="n">
        <v>6210</v>
      </c>
      <c r="H325" t="n">
        <v>7095</v>
      </c>
      <c r="I325" t="n">
        <v>7799</v>
      </c>
      <c r="J325" t="n">
        <v>8368</v>
      </c>
      <c r="K325" t="n">
        <v>9013</v>
      </c>
      <c r="L325" t="n">
        <v>9281</v>
      </c>
      <c r="M325" t="n">
        <v>10687</v>
      </c>
      <c r="N325" t="n">
        <v>11757</v>
      </c>
      <c r="O325" t="n">
        <v>12884</v>
      </c>
      <c r="P325" t="n">
        <v>14287</v>
      </c>
      <c r="Q325" t="n">
        <v>15650</v>
      </c>
      <c r="R325" t="n">
        <v>16695</v>
      </c>
      <c r="S325" t="n">
        <v>17552</v>
      </c>
      <c r="T325" t="n">
        <v>18117</v>
      </c>
      <c r="U325" t="n">
        <v>19066</v>
      </c>
      <c r="V325" t="n">
        <v>19771</v>
      </c>
      <c r="W325" t="n">
        <v>20329</v>
      </c>
      <c r="X325" t="n">
        <v>21151</v>
      </c>
      <c r="Y325" t="n">
        <v>21601</v>
      </c>
      <c r="Z325" t="n">
        <v>22675</v>
      </c>
      <c r="AA325" t="n">
        <v>22169</v>
      </c>
      <c r="AB325" t="n">
        <v>22454</v>
      </c>
      <c r="AC325" t="n">
        <v>22536</v>
      </c>
      <c r="AD325" t="n">
        <v>22637</v>
      </c>
      <c r="AE325" t="n">
        <v>23994</v>
      </c>
      <c r="AF325" t="n">
        <v>24901</v>
      </c>
      <c r="AG325" t="n">
        <v>26337</v>
      </c>
      <c r="AH325" t="n">
        <v>27195</v>
      </c>
      <c r="AI325" t="n">
        <v>28356</v>
      </c>
      <c r="AJ325" t="n">
        <v>29084</v>
      </c>
      <c r="AK325" t="n">
        <v>29571</v>
      </c>
      <c r="AL325" t="n">
        <v>29541</v>
      </c>
      <c r="AM325" t="n">
        <v>30532</v>
      </c>
      <c r="AN325" t="n">
        <v>31348</v>
      </c>
      <c r="AO325" t="n">
        <v>32001</v>
      </c>
      <c r="AP325" t="n">
        <v>31947</v>
      </c>
      <c r="AQ325" t="n">
        <v>31599</v>
      </c>
      <c r="AR325" t="n">
        <v>32008</v>
      </c>
      <c r="AS325" t="n">
        <v>33064</v>
      </c>
      <c r="AT325" t="n">
        <v>33385</v>
      </c>
      <c r="AU325" t="n">
        <v>33750</v>
      </c>
      <c r="AV325" t="n">
        <v>35454</v>
      </c>
      <c r="AW325" t="n">
        <v>36616</v>
      </c>
      <c r="AX325" t="n">
        <v>35959</v>
      </c>
      <c r="AY325" t="n">
        <v>36058</v>
      </c>
      <c r="AZ325" t="n">
        <v>36117</v>
      </c>
      <c r="BA325" t="n">
        <v>35452</v>
      </c>
      <c r="BB325" t="n">
        <v>34551</v>
      </c>
      <c r="BC325" t="n">
        <v>34176</v>
      </c>
      <c r="BD325" t="n">
        <v>33989</v>
      </c>
      <c r="BE325" t="n">
        <v>32889</v>
      </c>
      <c r="BF325" t="n">
        <v>32425</v>
      </c>
      <c r="BG325">
        <f>NA()</f>
        <v/>
      </c>
      <c r="BH325">
        <f>NA()</f>
        <v/>
      </c>
      <c r="BI325">
        <f>NA()</f>
        <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237</v>
      </c>
      <c r="B326" t="s">
        <v>1133</v>
      </c>
      <c r="C326" t="s">
        <v>1135</v>
      </c>
      <c r="D326" t="s">
        <v>1019</v>
      </c>
      <c r="E326" t="n">
        <v>1285</v>
      </c>
      <c r="F326" t="n">
        <v>1554</v>
      </c>
      <c r="G326" t="n">
        <v>1820</v>
      </c>
      <c r="H326" t="n">
        <v>2080</v>
      </c>
      <c r="I326" t="n">
        <v>2286</v>
      </c>
      <c r="J326" t="n">
        <v>2452</v>
      </c>
      <c r="K326" t="n">
        <v>2642</v>
      </c>
      <c r="L326" t="n">
        <v>2720</v>
      </c>
      <c r="M326" t="n">
        <v>3132</v>
      </c>
      <c r="N326" t="n">
        <v>3446</v>
      </c>
      <c r="O326" t="n">
        <v>3776</v>
      </c>
      <c r="P326" t="n">
        <v>4187</v>
      </c>
      <c r="Q326" t="n">
        <v>4587</v>
      </c>
      <c r="R326" t="n">
        <v>4893</v>
      </c>
      <c r="S326" t="n">
        <v>5144</v>
      </c>
      <c r="T326" t="n">
        <v>5310</v>
      </c>
      <c r="U326" t="n">
        <v>5588</v>
      </c>
      <c r="V326" t="n">
        <v>5795</v>
      </c>
      <c r="W326" t="n">
        <v>5958</v>
      </c>
      <c r="X326" t="n">
        <v>6199</v>
      </c>
      <c r="Y326" t="n">
        <v>6331</v>
      </c>
      <c r="Z326" t="n">
        <v>6646</v>
      </c>
      <c r="AA326" t="n">
        <v>6497</v>
      </c>
      <c r="AB326" t="n">
        <v>6581</v>
      </c>
      <c r="AC326" t="n">
        <v>6605</v>
      </c>
      <c r="AD326" t="n">
        <v>6635</v>
      </c>
      <c r="AE326" t="n">
        <v>7032</v>
      </c>
      <c r="AF326" t="n">
        <v>7298</v>
      </c>
      <c r="AG326" t="n">
        <v>7719</v>
      </c>
      <c r="AH326" t="n">
        <v>7970</v>
      </c>
      <c r="AI326" t="n">
        <v>8311</v>
      </c>
      <c r="AJ326" t="n">
        <v>8524</v>
      </c>
      <c r="AK326" t="n">
        <v>8667</v>
      </c>
      <c r="AL326" t="n">
        <v>8658</v>
      </c>
      <c r="AM326" t="n">
        <v>8948</v>
      </c>
      <c r="AN326" t="n">
        <v>9188</v>
      </c>
      <c r="AO326" t="n">
        <v>9379</v>
      </c>
      <c r="AP326" t="n">
        <v>9363</v>
      </c>
      <c r="AQ326" t="n">
        <v>9261</v>
      </c>
      <c r="AR326" t="n">
        <v>9381</v>
      </c>
      <c r="AS326" t="n">
        <v>9691</v>
      </c>
      <c r="AT326" t="n">
        <v>9785</v>
      </c>
      <c r="AU326" t="n">
        <v>9892</v>
      </c>
      <c r="AV326" t="n">
        <v>10391</v>
      </c>
      <c r="AW326" t="n">
        <v>10732</v>
      </c>
      <c r="AX326" t="n">
        <v>10539</v>
      </c>
      <c r="AY326" t="n">
        <v>10568</v>
      </c>
      <c r="AZ326" t="n">
        <v>10585</v>
      </c>
      <c r="BA326" t="n">
        <v>10390</v>
      </c>
      <c r="BB326" t="n">
        <v>10126</v>
      </c>
      <c r="BC326" t="n">
        <v>10017</v>
      </c>
      <c r="BD326" t="n">
        <v>9962</v>
      </c>
      <c r="BE326" t="n">
        <v>9639</v>
      </c>
      <c r="BF326" t="n">
        <v>9503</v>
      </c>
      <c r="BG326">
        <f>NA()</f>
        <v/>
      </c>
      <c r="BH326">
        <f>NA()</f>
        <v/>
      </c>
      <c r="BI326">
        <f>NA()</f>
        <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237</v>
      </c>
      <c r="B327" t="s">
        <v>1136</v>
      </c>
      <c r="C327" t="s">
        <v>1137</v>
      </c>
      <c r="D327" t="s">
        <v>569</v>
      </c>
      <c r="E327" t="n">
        <v>94563</v>
      </c>
      <c r="F327" t="n">
        <v>113514</v>
      </c>
      <c r="G327" t="n">
        <v>108092</v>
      </c>
      <c r="H327" t="n">
        <v>113862</v>
      </c>
      <c r="I327" t="n">
        <v>122052</v>
      </c>
      <c r="J327" t="n">
        <v>129324</v>
      </c>
      <c r="K327" t="n">
        <v>144196</v>
      </c>
      <c r="L327" t="n">
        <v>162479</v>
      </c>
      <c r="M327" t="n">
        <v>181145</v>
      </c>
      <c r="N327" t="n">
        <v>189117</v>
      </c>
      <c r="O327" t="n">
        <v>195419</v>
      </c>
      <c r="P327" t="n">
        <v>210416</v>
      </c>
      <c r="Q327" t="n">
        <v>216597</v>
      </c>
      <c r="R327" t="n">
        <v>222815</v>
      </c>
      <c r="S327" t="n">
        <v>210590</v>
      </c>
      <c r="T327" t="n">
        <v>212931</v>
      </c>
      <c r="U327" t="n">
        <v>218424</v>
      </c>
      <c r="V327" t="n">
        <v>232006</v>
      </c>
      <c r="W327" t="n">
        <v>235835</v>
      </c>
      <c r="X327" t="n">
        <v>255413</v>
      </c>
      <c r="Y327" t="n">
        <v>249648</v>
      </c>
      <c r="Z327" t="n">
        <v>223223</v>
      </c>
      <c r="AA327" t="n">
        <v>204905</v>
      </c>
      <c r="AB327" t="n">
        <v>206427</v>
      </c>
      <c r="AC327" t="n">
        <v>217055</v>
      </c>
      <c r="AD327" t="n">
        <v>233247</v>
      </c>
      <c r="AE327" t="n">
        <v>228014</v>
      </c>
      <c r="AF327" t="n">
        <v>230627</v>
      </c>
      <c r="AG327" t="n">
        <v>269265</v>
      </c>
      <c r="AH327" t="n">
        <v>280892</v>
      </c>
      <c r="AI327" t="n">
        <v>293484</v>
      </c>
      <c r="AJ327" t="n">
        <v>267639</v>
      </c>
      <c r="AK327" t="n">
        <v>279242</v>
      </c>
      <c r="AL327" t="n">
        <v>255239</v>
      </c>
      <c r="AM327" t="n">
        <v>273967</v>
      </c>
      <c r="AN327" t="n">
        <v>272430</v>
      </c>
      <c r="AO327" t="n">
        <v>259180</v>
      </c>
      <c r="AP327" t="n">
        <v>251078</v>
      </c>
      <c r="AQ327" t="n">
        <v>251858</v>
      </c>
      <c r="AR327" t="n">
        <v>247695</v>
      </c>
      <c r="AS327" t="n">
        <v>253038</v>
      </c>
      <c r="AT327" t="n">
        <v>257854</v>
      </c>
      <c r="AU327" t="n">
        <v>274368</v>
      </c>
      <c r="AV327" t="n">
        <v>288970</v>
      </c>
      <c r="AW327" t="n">
        <v>302441</v>
      </c>
      <c r="AX327" t="n">
        <v>312243</v>
      </c>
      <c r="AY327" t="n">
        <v>313625</v>
      </c>
      <c r="AZ327" t="n">
        <v>323901</v>
      </c>
      <c r="BA327" t="n">
        <v>260761</v>
      </c>
      <c r="BB327" t="n">
        <v>256265</v>
      </c>
      <c r="BC327" t="n">
        <v>254893</v>
      </c>
      <c r="BD327" t="n">
        <v>262527</v>
      </c>
      <c r="BE327" t="n">
        <v>254662</v>
      </c>
      <c r="BF327" t="n">
        <v>248511</v>
      </c>
      <c r="BG327">
        <f>NA()</f>
        <v/>
      </c>
      <c r="BH327">
        <f>NA()</f>
        <v/>
      </c>
      <c r="BI327">
        <f>NA()</f>
        <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237</v>
      </c>
      <c r="B328" t="s">
        <v>1138</v>
      </c>
      <c r="C328" t="s">
        <v>1139</v>
      </c>
      <c r="D328" t="s">
        <v>569</v>
      </c>
      <c r="E328" t="n">
        <v>0</v>
      </c>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f>NA()</f>
        <v/>
      </c>
      <c r="BH328">
        <f>NA()</f>
        <v/>
      </c>
      <c r="BI328">
        <f>NA()</f>
        <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237</v>
      </c>
      <c r="B329" t="s">
        <v>1140</v>
      </c>
      <c r="C329" t="s">
        <v>1141</v>
      </c>
      <c r="D329" t="s">
        <v>1019</v>
      </c>
      <c r="E329" t="n">
        <v>0</v>
      </c>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f>NA()</f>
        <v/>
      </c>
      <c r="BH329">
        <f>NA()</f>
        <v/>
      </c>
      <c r="BI329">
        <f>NA()</f>
        <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237</v>
      </c>
      <c r="B330" t="s">
        <v>1142</v>
      </c>
      <c r="C330" t="s">
        <v>1143</v>
      </c>
      <c r="D330" t="s">
        <v>569</v>
      </c>
      <c r="E330" t="n">
        <v>0</v>
      </c>
      <c r="F330" t="n">
        <v>0</v>
      </c>
      <c r="G330" t="n">
        <v>0</v>
      </c>
      <c r="H330" t="n">
        <v>0</v>
      </c>
      <c r="I330" t="n">
        <v>0</v>
      </c>
      <c r="J330" t="n">
        <v>0</v>
      </c>
      <c r="K330" t="n">
        <v>0</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f>NA()</f>
        <v/>
      </c>
      <c r="BH330">
        <f>NA()</f>
        <v/>
      </c>
      <c r="BI330">
        <f>NA()</f>
        <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237</v>
      </c>
      <c r="B331" t="s">
        <v>1142</v>
      </c>
      <c r="C331" t="s">
        <v>1144</v>
      </c>
      <c r="D331" t="s">
        <v>1019</v>
      </c>
      <c r="E331" t="n">
        <v>0</v>
      </c>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f>NA()</f>
        <v/>
      </c>
      <c r="BH331">
        <f>NA()</f>
        <v/>
      </c>
      <c r="BI331">
        <f>NA()</f>
        <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237</v>
      </c>
      <c r="B332" t="s">
        <v>1145</v>
      </c>
      <c r="C332" t="s">
        <v>1146</v>
      </c>
      <c r="D332" t="s">
        <v>569</v>
      </c>
      <c r="E332" t="n">
        <v>0</v>
      </c>
      <c r="F332" t="n">
        <v>0</v>
      </c>
      <c r="G332" t="n">
        <v>0</v>
      </c>
      <c r="H332" t="n">
        <v>163</v>
      </c>
      <c r="I332" t="n">
        <v>159</v>
      </c>
      <c r="J332" t="n">
        <v>184</v>
      </c>
      <c r="K332" t="n">
        <v>203</v>
      </c>
      <c r="L332" t="n">
        <v>179</v>
      </c>
      <c r="M332" t="n">
        <v>179</v>
      </c>
      <c r="N332" t="n">
        <v>176</v>
      </c>
      <c r="O332" t="n">
        <v>208</v>
      </c>
      <c r="P332" t="n">
        <v>260</v>
      </c>
      <c r="Q332" t="n">
        <v>229</v>
      </c>
      <c r="R332" t="n">
        <v>210</v>
      </c>
      <c r="S332" t="n">
        <v>235</v>
      </c>
      <c r="T332" t="n">
        <v>254</v>
      </c>
      <c r="U332" t="n">
        <v>264</v>
      </c>
      <c r="V332" t="n">
        <v>277</v>
      </c>
      <c r="W332" t="n">
        <v>308</v>
      </c>
      <c r="X332" t="n">
        <v>202</v>
      </c>
      <c r="Y332" t="n">
        <v>244</v>
      </c>
      <c r="Z332" t="n">
        <v>127</v>
      </c>
      <c r="AA332" t="n">
        <v>143</v>
      </c>
      <c r="AB332" t="n">
        <v>178</v>
      </c>
      <c r="AC332" t="n">
        <v>232</v>
      </c>
      <c r="AD332" t="n">
        <v>248</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f>NA()</f>
        <v/>
      </c>
      <c r="BH332">
        <f>NA()</f>
        <v/>
      </c>
      <c r="BI332">
        <f>NA()</f>
        <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237</v>
      </c>
      <c r="B333" t="s">
        <v>1145</v>
      </c>
      <c r="C333" t="s">
        <v>1147</v>
      </c>
      <c r="D333" t="s">
        <v>1019</v>
      </c>
      <c r="E333" t="n">
        <v>0</v>
      </c>
      <c r="F333" t="n">
        <v>0</v>
      </c>
      <c r="G333" t="n">
        <v>0</v>
      </c>
      <c r="H333" t="n">
        <v>27</v>
      </c>
      <c r="I333" t="n">
        <v>27</v>
      </c>
      <c r="J333" t="n">
        <v>31</v>
      </c>
      <c r="K333" t="n">
        <v>34</v>
      </c>
      <c r="L333" t="n">
        <v>30</v>
      </c>
      <c r="M333" t="n">
        <v>30</v>
      </c>
      <c r="N333" t="n">
        <v>29</v>
      </c>
      <c r="O333" t="n">
        <v>35</v>
      </c>
      <c r="P333" t="n">
        <v>43</v>
      </c>
      <c r="Q333" t="n">
        <v>38</v>
      </c>
      <c r="R333" t="n">
        <v>35</v>
      </c>
      <c r="S333" t="n">
        <v>39</v>
      </c>
      <c r="T333" t="n">
        <v>42</v>
      </c>
      <c r="U333" t="n">
        <v>44</v>
      </c>
      <c r="V333" t="n">
        <v>46</v>
      </c>
      <c r="W333" t="n">
        <v>51</v>
      </c>
      <c r="X333" t="n">
        <v>34</v>
      </c>
      <c r="Y333" t="n">
        <v>41</v>
      </c>
      <c r="Z333" t="n">
        <v>21</v>
      </c>
      <c r="AA333" t="n">
        <v>24</v>
      </c>
      <c r="AB333" t="n">
        <v>30</v>
      </c>
      <c r="AC333" t="n">
        <v>39</v>
      </c>
      <c r="AD333" t="n">
        <v>41</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f>NA()</f>
        <v/>
      </c>
      <c r="BH333">
        <f>NA()</f>
        <v/>
      </c>
      <c r="BI333">
        <f>NA()</f>
        <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237</v>
      </c>
      <c r="B334" t="s">
        <v>1148</v>
      </c>
      <c r="C334" t="s">
        <v>1149</v>
      </c>
      <c r="D334" t="s">
        <v>1150</v>
      </c>
      <c r="E334" t="n">
        <v>0</v>
      </c>
      <c r="F334" t="n">
        <v>0</v>
      </c>
      <c r="G334" t="n">
        <v>0</v>
      </c>
      <c r="H334" t="n">
        <v>0</v>
      </c>
      <c r="I334" t="n">
        <v>0</v>
      </c>
      <c r="J334" t="n">
        <v>0</v>
      </c>
      <c r="K334" t="n">
        <v>0</v>
      </c>
      <c r="L334" t="n">
        <v>0</v>
      </c>
      <c r="M334" t="n">
        <v>0</v>
      </c>
      <c r="N334" t="n">
        <v>0</v>
      </c>
      <c r="O334" t="n">
        <v>0</v>
      </c>
      <c r="P334" t="n">
        <v>0</v>
      </c>
      <c r="Q334" t="n">
        <v>0</v>
      </c>
      <c r="R334" t="n">
        <v>0</v>
      </c>
      <c r="S334" t="n">
        <v>0</v>
      </c>
      <c r="T334" t="n">
        <v>0</v>
      </c>
      <c r="U334" t="n">
        <v>0</v>
      </c>
      <c r="V334" t="n">
        <v>29336</v>
      </c>
      <c r="W334" t="n">
        <v>30482</v>
      </c>
      <c r="X334" t="n">
        <v>32023</v>
      </c>
      <c r="Y334" t="n">
        <v>33152</v>
      </c>
      <c r="Z334" t="n">
        <v>33020</v>
      </c>
      <c r="AA334" t="n">
        <v>33285</v>
      </c>
      <c r="AB334" t="n">
        <v>34603</v>
      </c>
      <c r="AC334" t="n">
        <v>35901</v>
      </c>
      <c r="AD334" t="n">
        <v>37133</v>
      </c>
      <c r="AE334" t="n">
        <v>38391</v>
      </c>
      <c r="AF334" t="n">
        <v>40109</v>
      </c>
      <c r="AG334" t="n">
        <v>42848</v>
      </c>
      <c r="AH334" t="n">
        <v>45395</v>
      </c>
      <c r="AI334" t="n">
        <v>48533</v>
      </c>
      <c r="AJ334" t="n">
        <v>49252</v>
      </c>
      <c r="AK334" t="n">
        <v>50588</v>
      </c>
      <c r="AL334" t="n">
        <v>49743</v>
      </c>
      <c r="AM334" t="n">
        <v>49631</v>
      </c>
      <c r="AN334" t="n">
        <v>48999</v>
      </c>
      <c r="AO334" t="n">
        <v>48480</v>
      </c>
      <c r="AP334" t="n">
        <v>48395</v>
      </c>
      <c r="AQ334" t="n">
        <v>47158</v>
      </c>
      <c r="AR334" t="n">
        <v>47545</v>
      </c>
      <c r="AS334" t="n">
        <v>48819</v>
      </c>
      <c r="AT334" t="n">
        <v>48444</v>
      </c>
      <c r="AU334" t="n">
        <v>49595</v>
      </c>
      <c r="AV334" t="n">
        <v>51684</v>
      </c>
      <c r="AW334" t="n">
        <v>54304</v>
      </c>
      <c r="AX334" t="n">
        <v>56901</v>
      </c>
      <c r="AY334" t="n">
        <v>58743</v>
      </c>
      <c r="AZ334" t="n">
        <v>59548</v>
      </c>
      <c r="BA334" t="n">
        <v>60098</v>
      </c>
      <c r="BB334" t="n">
        <v>57313</v>
      </c>
      <c r="BC334" t="n">
        <v>58106</v>
      </c>
      <c r="BD334" t="n">
        <v>60899</v>
      </c>
      <c r="BE334" t="n">
        <v>68977</v>
      </c>
      <c r="BF334" t="n">
        <v>69968</v>
      </c>
      <c r="BG334">
        <f>NA()</f>
        <v/>
      </c>
      <c r="BH334">
        <f>NA()</f>
        <v/>
      </c>
      <c r="BI334">
        <f>NA()</f>
        <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237</v>
      </c>
      <c r="B335" t="s">
        <v>1151</v>
      </c>
      <c r="C335" t="s">
        <v>1152</v>
      </c>
      <c r="D335" t="s">
        <v>569</v>
      </c>
      <c r="E335" t="n">
        <v>0</v>
      </c>
      <c r="F335" t="n">
        <v>0</v>
      </c>
      <c r="G335" t="n">
        <v>0</v>
      </c>
      <c r="H335" t="n">
        <v>0</v>
      </c>
      <c r="I335" t="n">
        <v>0</v>
      </c>
      <c r="J335" t="n">
        <v>0</v>
      </c>
      <c r="K335" t="n">
        <v>0</v>
      </c>
      <c r="L335" t="n">
        <v>0</v>
      </c>
      <c r="M335" t="n">
        <v>0</v>
      </c>
      <c r="N335" t="n">
        <v>0</v>
      </c>
      <c r="O335" t="n">
        <v>0</v>
      </c>
      <c r="P335" t="n">
        <v>0</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4</v>
      </c>
      <c r="AS335" t="n">
        <v>6</v>
      </c>
      <c r="AT335" t="n">
        <v>6</v>
      </c>
      <c r="AU335" t="n">
        <v>6</v>
      </c>
      <c r="AV335" t="n">
        <v>6</v>
      </c>
      <c r="AW335" t="n">
        <v>6</v>
      </c>
      <c r="AX335" t="n">
        <v>7</v>
      </c>
      <c r="AY335" t="n">
        <v>6</v>
      </c>
      <c r="AZ335" t="n">
        <v>6</v>
      </c>
      <c r="BA335" t="n">
        <v>5</v>
      </c>
      <c r="BB335" t="n">
        <v>5</v>
      </c>
      <c r="BC335" t="n">
        <v>5</v>
      </c>
      <c r="BD335" t="n">
        <v>6</v>
      </c>
      <c r="BE335" t="n">
        <v>6</v>
      </c>
      <c r="BF335" t="n">
        <v>6</v>
      </c>
      <c r="BG335">
        <f>NA()</f>
        <v/>
      </c>
      <c r="BH335">
        <f>NA()</f>
        <v/>
      </c>
      <c r="BI335">
        <f>NA()</f>
        <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237</v>
      </c>
      <c r="B336" t="s">
        <v>1153</v>
      </c>
      <c r="C336" t="s">
        <v>1154</v>
      </c>
      <c r="D336" t="s">
        <v>569</v>
      </c>
      <c r="E336" t="n">
        <v>0</v>
      </c>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216</v>
      </c>
      <c r="AD336" t="n">
        <v>197</v>
      </c>
      <c r="AE336" t="n">
        <v>184</v>
      </c>
      <c r="AF336" t="n">
        <v>133</v>
      </c>
      <c r="AG336" t="n">
        <v>168</v>
      </c>
      <c r="AH336" t="n">
        <v>147</v>
      </c>
      <c r="AI336" t="n">
        <v>0</v>
      </c>
      <c r="AJ336" t="n">
        <v>0</v>
      </c>
      <c r="AK336" t="n">
        <v>22</v>
      </c>
      <c r="AL336" t="n">
        <v>1570</v>
      </c>
      <c r="AM336" t="n">
        <v>1912</v>
      </c>
      <c r="AN336" t="n">
        <v>2418</v>
      </c>
      <c r="AO336" t="n">
        <v>2502</v>
      </c>
      <c r="AP336" t="n">
        <v>2506</v>
      </c>
      <c r="AQ336" t="n">
        <v>2418</v>
      </c>
      <c r="AR336" t="n">
        <v>2156</v>
      </c>
      <c r="AS336" t="n">
        <v>2673</v>
      </c>
      <c r="AT336" t="n">
        <v>2135</v>
      </c>
      <c r="AU336" t="n">
        <v>740</v>
      </c>
      <c r="AV336" t="n">
        <v>1805</v>
      </c>
      <c r="AW336" t="n">
        <v>2136</v>
      </c>
      <c r="AX336" t="n">
        <v>2216</v>
      </c>
      <c r="AY336" t="n">
        <v>2106</v>
      </c>
      <c r="AZ336" t="n">
        <v>2272</v>
      </c>
      <c r="BA336" t="n">
        <v>2309</v>
      </c>
      <c r="BB336" t="n">
        <v>1636</v>
      </c>
      <c r="BC336" t="n">
        <v>1957</v>
      </c>
      <c r="BD336" t="n">
        <v>2175</v>
      </c>
      <c r="BE336" t="n">
        <v>2484</v>
      </c>
      <c r="BF336" t="n">
        <v>2622</v>
      </c>
      <c r="BG336">
        <f>NA()</f>
        <v/>
      </c>
      <c r="BH336">
        <f>NA()</f>
        <v/>
      </c>
      <c r="BI336">
        <f>NA()</f>
        <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237</v>
      </c>
      <c r="B337" t="s">
        <v>1153</v>
      </c>
      <c r="C337" t="s">
        <v>1155</v>
      </c>
      <c r="D337" t="s">
        <v>1091</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21</v>
      </c>
      <c r="AD337" t="n">
        <v>19</v>
      </c>
      <c r="AE337" t="n">
        <v>18</v>
      </c>
      <c r="AF337" t="n">
        <v>13</v>
      </c>
      <c r="AG337" t="n">
        <v>16</v>
      </c>
      <c r="AH337" t="n">
        <v>14</v>
      </c>
      <c r="AI337" t="n">
        <v>0</v>
      </c>
      <c r="AJ337" t="n">
        <v>0</v>
      </c>
      <c r="AK337" t="n">
        <v>2</v>
      </c>
      <c r="AL337" t="n">
        <v>152</v>
      </c>
      <c r="AM337" t="n">
        <v>185</v>
      </c>
      <c r="AN337" t="n">
        <v>235</v>
      </c>
      <c r="AO337" t="n">
        <v>242</v>
      </c>
      <c r="AP337" t="n">
        <v>245</v>
      </c>
      <c r="AQ337" t="n">
        <v>237</v>
      </c>
      <c r="AR337" t="n">
        <v>211</v>
      </c>
      <c r="AS337" t="n">
        <v>262</v>
      </c>
      <c r="AT337" t="n">
        <v>207</v>
      </c>
      <c r="AU337" t="n">
        <v>73</v>
      </c>
      <c r="AV337" t="n">
        <v>178</v>
      </c>
      <c r="AW337" t="n">
        <v>213</v>
      </c>
      <c r="AX337" t="n">
        <v>222</v>
      </c>
      <c r="AY337" t="n">
        <v>212</v>
      </c>
      <c r="AZ337" t="n">
        <v>230</v>
      </c>
      <c r="BA337" t="n">
        <v>234</v>
      </c>
      <c r="BB337" t="n">
        <v>168</v>
      </c>
      <c r="BC337" t="n">
        <v>201</v>
      </c>
      <c r="BD337" t="n">
        <v>224</v>
      </c>
      <c r="BE337" t="n">
        <v>261</v>
      </c>
      <c r="BF337" t="n">
        <v>275</v>
      </c>
      <c r="BG337">
        <f>NA()</f>
        <v/>
      </c>
      <c r="BH337">
        <f>NA()</f>
        <v/>
      </c>
      <c r="BI337">
        <f>NA()</f>
        <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237</v>
      </c>
      <c r="B338" t="s">
        <v>1156</v>
      </c>
      <c r="C338" t="s">
        <v>1157</v>
      </c>
      <c r="D338" t="s">
        <v>569</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2</v>
      </c>
      <c r="AS338" t="n">
        <v>2</v>
      </c>
      <c r="AT338" t="n">
        <v>2</v>
      </c>
      <c r="AU338" t="n">
        <v>2</v>
      </c>
      <c r="AV338" t="n">
        <v>1</v>
      </c>
      <c r="AW338" t="n">
        <v>2</v>
      </c>
      <c r="AX338" t="n">
        <v>2</v>
      </c>
      <c r="AY338" t="n">
        <v>2</v>
      </c>
      <c r="AZ338" t="n">
        <v>2</v>
      </c>
      <c r="BA338" t="n">
        <v>2</v>
      </c>
      <c r="BB338" t="n">
        <v>2</v>
      </c>
      <c r="BC338" t="n">
        <v>2</v>
      </c>
      <c r="BD338" t="n">
        <v>2</v>
      </c>
      <c r="BE338" t="n">
        <v>2</v>
      </c>
      <c r="BF338" t="n">
        <v>2</v>
      </c>
      <c r="BG338">
        <f>NA()</f>
        <v/>
      </c>
      <c r="BH338">
        <f>NA()</f>
        <v/>
      </c>
      <c r="BI338">
        <f>NA()</f>
        <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237</v>
      </c>
      <c r="B339" t="s">
        <v>1158</v>
      </c>
      <c r="C339" t="s">
        <v>1159</v>
      </c>
      <c r="D339" t="s">
        <v>569</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f>NA()</f>
        <v/>
      </c>
      <c r="BH339">
        <f>NA()</f>
        <v/>
      </c>
      <c r="BI339">
        <f>NA()</f>
        <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237</v>
      </c>
      <c r="B340" t="s">
        <v>1160</v>
      </c>
      <c r="C340" t="s">
        <v>1161</v>
      </c>
      <c r="D340" t="s">
        <v>569</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216</v>
      </c>
      <c r="AD340" t="n">
        <v>197</v>
      </c>
      <c r="AE340" t="n">
        <v>184</v>
      </c>
      <c r="AF340" t="n">
        <v>133</v>
      </c>
      <c r="AG340" t="n">
        <v>168</v>
      </c>
      <c r="AH340" t="n">
        <v>147</v>
      </c>
      <c r="AI340" t="n">
        <v>0</v>
      </c>
      <c r="AJ340" t="n">
        <v>0</v>
      </c>
      <c r="AK340" t="n">
        <v>23</v>
      </c>
      <c r="AL340" t="n">
        <v>1570</v>
      </c>
      <c r="AM340" t="n">
        <v>1912</v>
      </c>
      <c r="AN340" t="n">
        <v>2419</v>
      </c>
      <c r="AO340" t="n">
        <v>2502</v>
      </c>
      <c r="AP340" t="n">
        <v>2506</v>
      </c>
      <c r="AQ340" t="n">
        <v>2418</v>
      </c>
      <c r="AR340" t="n">
        <v>2162</v>
      </c>
      <c r="AS340" t="n">
        <v>2681</v>
      </c>
      <c r="AT340" t="n">
        <v>2143</v>
      </c>
      <c r="AU340" t="n">
        <v>748</v>
      </c>
      <c r="AV340" t="n">
        <v>1813</v>
      </c>
      <c r="AW340" t="n">
        <v>2144</v>
      </c>
      <c r="AX340" t="n">
        <v>2224</v>
      </c>
      <c r="AY340" t="n">
        <v>2114</v>
      </c>
      <c r="AZ340" t="n">
        <v>2280</v>
      </c>
      <c r="BA340" t="n">
        <v>2316</v>
      </c>
      <c r="BB340" t="n">
        <v>1643</v>
      </c>
      <c r="BC340" t="n">
        <v>1964</v>
      </c>
      <c r="BD340" t="n">
        <v>2183</v>
      </c>
      <c r="BE340" t="n">
        <v>2491</v>
      </c>
      <c r="BF340" t="n">
        <v>2630</v>
      </c>
      <c r="BG340">
        <f>NA()</f>
        <v/>
      </c>
      <c r="BH340">
        <f>NA()</f>
        <v/>
      </c>
      <c r="BI340">
        <f>NA()</f>
        <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237</v>
      </c>
      <c r="B341" t="s">
        <v>1162</v>
      </c>
      <c r="C341" t="s">
        <v>1163</v>
      </c>
      <c r="D341" t="s">
        <v>569</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6</v>
      </c>
      <c r="AS341" t="n">
        <v>8</v>
      </c>
      <c r="AT341" t="n">
        <v>8</v>
      </c>
      <c r="AU341" t="n">
        <v>8</v>
      </c>
      <c r="AV341" t="n">
        <v>8</v>
      </c>
      <c r="AW341" t="n">
        <v>8</v>
      </c>
      <c r="AX341" t="n">
        <v>8</v>
      </c>
      <c r="AY341" t="n">
        <v>8</v>
      </c>
      <c r="AZ341" t="n">
        <v>8</v>
      </c>
      <c r="BA341" t="n">
        <v>7</v>
      </c>
      <c r="BB341" t="n">
        <v>7</v>
      </c>
      <c r="BC341" t="n">
        <v>7</v>
      </c>
      <c r="BD341" t="n">
        <v>8</v>
      </c>
      <c r="BE341" t="n">
        <v>8</v>
      </c>
      <c r="BF341" t="n">
        <v>8</v>
      </c>
      <c r="BG341">
        <f>NA()</f>
        <v/>
      </c>
      <c r="BH341">
        <f>NA()</f>
        <v/>
      </c>
      <c r="BI341">
        <f>NA()</f>
        <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237</v>
      </c>
      <c r="B342" t="s">
        <v>1164</v>
      </c>
      <c r="C342" t="s">
        <v>1165</v>
      </c>
      <c r="D342" t="s">
        <v>569</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f>NA()</f>
        <v/>
      </c>
      <c r="BH342">
        <f>NA()</f>
        <v/>
      </c>
      <c r="BI342">
        <f>NA()</f>
        <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237</v>
      </c>
      <c r="B343" t="s">
        <v>1164</v>
      </c>
      <c r="C343" t="s">
        <v>1166</v>
      </c>
      <c r="D343" t="s">
        <v>1091</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f>NA()</f>
        <v/>
      </c>
      <c r="BH343">
        <f>NA()</f>
        <v/>
      </c>
      <c r="BI343">
        <f>NA()</f>
        <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237</v>
      </c>
      <c r="B344" t="s">
        <v>1167</v>
      </c>
      <c r="C344" t="s">
        <v>1168</v>
      </c>
      <c r="D344" t="s">
        <v>569</v>
      </c>
      <c r="E344" t="n">
        <v>292</v>
      </c>
      <c r="F344" t="n">
        <v>258</v>
      </c>
      <c r="G344" t="n">
        <v>214</v>
      </c>
      <c r="H344" t="n">
        <v>240</v>
      </c>
      <c r="I344" t="n">
        <v>294</v>
      </c>
      <c r="J344" t="n">
        <v>229</v>
      </c>
      <c r="K344" t="n">
        <v>281</v>
      </c>
      <c r="L344" t="n">
        <v>250</v>
      </c>
      <c r="M344" t="n">
        <v>239</v>
      </c>
      <c r="N344" t="n">
        <v>247</v>
      </c>
      <c r="O344" t="n">
        <v>227</v>
      </c>
      <c r="P344" t="n">
        <v>216</v>
      </c>
      <c r="Q344" t="n">
        <v>228</v>
      </c>
      <c r="R344" t="n">
        <v>206</v>
      </c>
      <c r="S344" t="n">
        <v>183</v>
      </c>
      <c r="T344" t="n">
        <v>190</v>
      </c>
      <c r="U344" t="n">
        <v>227</v>
      </c>
      <c r="V344" t="n">
        <v>209</v>
      </c>
      <c r="W344" t="n">
        <v>211</v>
      </c>
      <c r="X344" t="n">
        <v>212</v>
      </c>
      <c r="Y344" t="n">
        <v>205</v>
      </c>
      <c r="Z344" t="n">
        <v>143</v>
      </c>
      <c r="AA344" t="n">
        <v>245</v>
      </c>
      <c r="AB344" t="n">
        <v>184</v>
      </c>
      <c r="AC344" t="n">
        <v>159</v>
      </c>
      <c r="AD344" t="n">
        <v>197</v>
      </c>
      <c r="AE344" t="n">
        <v>121</v>
      </c>
      <c r="AF344" t="n">
        <v>160</v>
      </c>
      <c r="AG344" t="n">
        <v>145</v>
      </c>
      <c r="AH344" t="n">
        <v>234</v>
      </c>
      <c r="AI344" t="n">
        <v>237</v>
      </c>
      <c r="AJ344" t="n">
        <v>213</v>
      </c>
      <c r="AK344" t="n">
        <v>102</v>
      </c>
      <c r="AL344" t="n">
        <v>142</v>
      </c>
      <c r="AM344" t="n">
        <v>649</v>
      </c>
      <c r="AN344" t="n">
        <v>351</v>
      </c>
      <c r="AO344" t="n">
        <v>404</v>
      </c>
      <c r="AP344" t="n">
        <v>496</v>
      </c>
      <c r="AQ344" t="n">
        <v>468</v>
      </c>
      <c r="AR344" t="n">
        <v>458</v>
      </c>
      <c r="AS344" t="n">
        <v>441</v>
      </c>
      <c r="AT344" t="n">
        <v>520</v>
      </c>
      <c r="AU344" t="n">
        <v>354</v>
      </c>
      <c r="AV344" t="n">
        <v>410</v>
      </c>
      <c r="AW344" t="n">
        <v>574</v>
      </c>
      <c r="AX344" t="n">
        <v>623</v>
      </c>
      <c r="AY344" t="n">
        <v>811</v>
      </c>
      <c r="AZ344" t="n">
        <v>540</v>
      </c>
      <c r="BA344" t="n">
        <v>444</v>
      </c>
      <c r="BB344" t="n">
        <v>754</v>
      </c>
      <c r="BC344" t="n">
        <v>279</v>
      </c>
      <c r="BD344" t="n">
        <v>433</v>
      </c>
      <c r="BE344" t="n">
        <v>532</v>
      </c>
      <c r="BF344" t="n">
        <v>325</v>
      </c>
      <c r="BG344">
        <f>NA()</f>
        <v/>
      </c>
      <c r="BH344">
        <f>NA()</f>
        <v/>
      </c>
      <c r="BI344">
        <f>NA()</f>
        <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237</v>
      </c>
      <c r="B345" t="s">
        <v>1167</v>
      </c>
      <c r="C345" t="s">
        <v>1169</v>
      </c>
      <c r="D345" t="s">
        <v>1091</v>
      </c>
      <c r="E345" t="n">
        <v>27</v>
      </c>
      <c r="F345" t="n">
        <v>24</v>
      </c>
      <c r="G345" t="n">
        <v>20</v>
      </c>
      <c r="H345" t="n">
        <v>23</v>
      </c>
      <c r="I345" t="n">
        <v>28</v>
      </c>
      <c r="J345" t="n">
        <v>22</v>
      </c>
      <c r="K345" t="n">
        <v>27</v>
      </c>
      <c r="L345" t="n">
        <v>24</v>
      </c>
      <c r="M345" t="n">
        <v>23</v>
      </c>
      <c r="N345" t="n">
        <v>24</v>
      </c>
      <c r="O345" t="n">
        <v>22</v>
      </c>
      <c r="P345" t="n">
        <v>21</v>
      </c>
      <c r="Q345" t="n">
        <v>22</v>
      </c>
      <c r="R345" t="n">
        <v>20</v>
      </c>
      <c r="S345" t="n">
        <v>18</v>
      </c>
      <c r="T345" t="n">
        <v>18</v>
      </c>
      <c r="U345" t="n">
        <v>22</v>
      </c>
      <c r="V345" t="n">
        <v>20</v>
      </c>
      <c r="W345" t="n">
        <v>20</v>
      </c>
      <c r="X345" t="n">
        <v>21</v>
      </c>
      <c r="Y345" t="n">
        <v>20</v>
      </c>
      <c r="Z345" t="n">
        <v>14</v>
      </c>
      <c r="AA345" t="n">
        <v>23</v>
      </c>
      <c r="AB345" t="n">
        <v>17</v>
      </c>
      <c r="AC345" t="n">
        <v>15</v>
      </c>
      <c r="AD345" t="n">
        <v>19</v>
      </c>
      <c r="AE345" t="n">
        <v>12</v>
      </c>
      <c r="AF345" t="n">
        <v>15</v>
      </c>
      <c r="AG345" t="n">
        <v>14</v>
      </c>
      <c r="AH345" t="n">
        <v>22</v>
      </c>
      <c r="AI345" t="n">
        <v>23</v>
      </c>
      <c r="AJ345" t="n">
        <v>20</v>
      </c>
      <c r="AK345" t="n">
        <v>10</v>
      </c>
      <c r="AL345" t="n">
        <v>14</v>
      </c>
      <c r="AM345" t="n">
        <v>63</v>
      </c>
      <c r="AN345" t="n">
        <v>34</v>
      </c>
      <c r="AO345" t="n">
        <v>39</v>
      </c>
      <c r="AP345" t="n">
        <v>49</v>
      </c>
      <c r="AQ345" t="n">
        <v>46</v>
      </c>
      <c r="AR345" t="n">
        <v>45</v>
      </c>
      <c r="AS345" t="n">
        <v>43</v>
      </c>
      <c r="AT345" t="n">
        <v>50</v>
      </c>
      <c r="AU345" t="n">
        <v>35</v>
      </c>
      <c r="AV345" t="n">
        <v>40</v>
      </c>
      <c r="AW345" t="n">
        <v>57</v>
      </c>
      <c r="AX345" t="n">
        <v>62</v>
      </c>
      <c r="AY345" t="n">
        <v>82</v>
      </c>
      <c r="AZ345" t="n">
        <v>55</v>
      </c>
      <c r="BA345" t="n">
        <v>45</v>
      </c>
      <c r="BB345" t="n">
        <v>77</v>
      </c>
      <c r="BC345" t="n">
        <v>29</v>
      </c>
      <c r="BD345" t="n">
        <v>45</v>
      </c>
      <c r="BE345" t="n">
        <v>56</v>
      </c>
      <c r="BF345" t="n">
        <v>34</v>
      </c>
      <c r="BG345">
        <f>NA()</f>
        <v/>
      </c>
      <c r="BH345">
        <f>NA()</f>
        <v/>
      </c>
      <c r="BI345">
        <f>NA()</f>
        <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237</v>
      </c>
      <c r="B346" t="s">
        <v>1170</v>
      </c>
      <c r="C346" t="s">
        <v>1171</v>
      </c>
      <c r="D346" t="s">
        <v>569</v>
      </c>
      <c r="E346" t="n">
        <v>0</v>
      </c>
      <c r="F346" t="n">
        <v>0</v>
      </c>
      <c r="G346" t="n">
        <v>0</v>
      </c>
      <c r="H346" t="n">
        <v>0</v>
      </c>
      <c r="I346" t="n">
        <v>911</v>
      </c>
      <c r="J346" t="n">
        <v>864</v>
      </c>
      <c r="K346" t="n">
        <v>883</v>
      </c>
      <c r="L346" t="n">
        <v>882</v>
      </c>
      <c r="M346" t="n">
        <v>740</v>
      </c>
      <c r="N346" t="n">
        <v>797</v>
      </c>
      <c r="O346" t="n">
        <v>904</v>
      </c>
      <c r="P346" t="n">
        <v>720</v>
      </c>
      <c r="Q346" t="n">
        <v>713</v>
      </c>
      <c r="R346" t="n">
        <v>779</v>
      </c>
      <c r="S346" t="n">
        <v>775</v>
      </c>
      <c r="T346" t="n">
        <v>739</v>
      </c>
      <c r="U346" t="n">
        <v>735</v>
      </c>
      <c r="V346" t="n">
        <v>686</v>
      </c>
      <c r="W346" t="n">
        <v>657</v>
      </c>
      <c r="X346" t="n">
        <v>719</v>
      </c>
      <c r="Y346" t="n">
        <v>693</v>
      </c>
      <c r="Z346" t="n">
        <v>697</v>
      </c>
      <c r="AA346" t="n">
        <v>697</v>
      </c>
      <c r="AB346" t="n">
        <v>701</v>
      </c>
      <c r="AC346" t="n">
        <v>696</v>
      </c>
      <c r="AD346" t="n">
        <v>697</v>
      </c>
      <c r="AE346" t="n">
        <v>696</v>
      </c>
      <c r="AF346" t="n">
        <v>695</v>
      </c>
      <c r="AG346" t="n">
        <v>688</v>
      </c>
      <c r="AH346" t="n">
        <v>347</v>
      </c>
      <c r="AI346" t="n">
        <v>591</v>
      </c>
      <c r="AJ346" t="n">
        <v>528</v>
      </c>
      <c r="AK346" t="n">
        <v>531</v>
      </c>
      <c r="AL346" t="n">
        <v>438</v>
      </c>
      <c r="AM346" t="n">
        <v>790</v>
      </c>
      <c r="AN346" t="n">
        <v>658</v>
      </c>
      <c r="AO346" t="n">
        <v>671</v>
      </c>
      <c r="AP346" t="n">
        <v>682</v>
      </c>
      <c r="AQ346" t="n">
        <v>768</v>
      </c>
      <c r="AR346" t="n">
        <v>717</v>
      </c>
      <c r="AS346" t="n">
        <v>615</v>
      </c>
      <c r="AT346" t="n">
        <v>521</v>
      </c>
      <c r="AU346" t="n">
        <v>613</v>
      </c>
      <c r="AV346" t="n">
        <v>507</v>
      </c>
      <c r="AW346" t="n">
        <v>367</v>
      </c>
      <c r="AX346" t="n">
        <v>339</v>
      </c>
      <c r="AY346" t="n">
        <v>380</v>
      </c>
      <c r="AZ346" t="n">
        <v>373</v>
      </c>
      <c r="BA346" t="n">
        <v>387</v>
      </c>
      <c r="BB346" t="n">
        <v>345</v>
      </c>
      <c r="BC346" t="n">
        <v>408</v>
      </c>
      <c r="BD346" t="n">
        <v>472</v>
      </c>
      <c r="BE346" t="n">
        <v>559</v>
      </c>
      <c r="BF346" t="n">
        <v>422</v>
      </c>
      <c r="BG346">
        <f>NA()</f>
        <v/>
      </c>
      <c r="BH346">
        <f>NA()</f>
        <v/>
      </c>
      <c r="BI346">
        <f>NA()</f>
        <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237</v>
      </c>
      <c r="B347" t="s">
        <v>1170</v>
      </c>
      <c r="C347" t="s">
        <v>1172</v>
      </c>
      <c r="D347" t="s">
        <v>1091</v>
      </c>
      <c r="E347" t="n">
        <v>0</v>
      </c>
      <c r="F347" t="n">
        <v>0</v>
      </c>
      <c r="G347" t="n">
        <v>0</v>
      </c>
      <c r="H347" t="n">
        <v>0</v>
      </c>
      <c r="I347" t="n">
        <v>87</v>
      </c>
      <c r="J347" t="n">
        <v>83</v>
      </c>
      <c r="K347" t="n">
        <v>85</v>
      </c>
      <c r="L347" t="n">
        <v>85</v>
      </c>
      <c r="M347" t="n">
        <v>71</v>
      </c>
      <c r="N347" t="n">
        <v>76</v>
      </c>
      <c r="O347" t="n">
        <v>86</v>
      </c>
      <c r="P347" t="n">
        <v>69</v>
      </c>
      <c r="Q347" t="n">
        <v>69</v>
      </c>
      <c r="R347" t="n">
        <v>75</v>
      </c>
      <c r="S347" t="n">
        <v>74</v>
      </c>
      <c r="T347" t="n">
        <v>71</v>
      </c>
      <c r="U347" t="n">
        <v>71</v>
      </c>
      <c r="V347" t="n">
        <v>66</v>
      </c>
      <c r="W347" t="n">
        <v>63</v>
      </c>
      <c r="X347" t="n">
        <v>69</v>
      </c>
      <c r="Y347" t="n">
        <v>67</v>
      </c>
      <c r="Z347" t="n">
        <v>67</v>
      </c>
      <c r="AA347" t="n">
        <v>67</v>
      </c>
      <c r="AB347" t="n">
        <v>67</v>
      </c>
      <c r="AC347" t="n">
        <v>67</v>
      </c>
      <c r="AD347" t="n">
        <v>67</v>
      </c>
      <c r="AE347" t="n">
        <v>67</v>
      </c>
      <c r="AF347" t="n">
        <v>67</v>
      </c>
      <c r="AG347" t="n">
        <v>67</v>
      </c>
      <c r="AH347" t="n">
        <v>33</v>
      </c>
      <c r="AI347" t="n">
        <v>57</v>
      </c>
      <c r="AJ347" t="n">
        <v>51</v>
      </c>
      <c r="AK347" t="n">
        <v>51</v>
      </c>
      <c r="AL347" t="n">
        <v>42</v>
      </c>
      <c r="AM347" t="n">
        <v>77</v>
      </c>
      <c r="AN347" t="n">
        <v>64</v>
      </c>
      <c r="AO347" t="n">
        <v>65</v>
      </c>
      <c r="AP347" t="n">
        <v>67</v>
      </c>
      <c r="AQ347" t="n">
        <v>75</v>
      </c>
      <c r="AR347" t="n">
        <v>70</v>
      </c>
      <c r="AS347" t="n">
        <v>60</v>
      </c>
      <c r="AT347" t="n">
        <v>50</v>
      </c>
      <c r="AU347" t="n">
        <v>60</v>
      </c>
      <c r="AV347" t="n">
        <v>50</v>
      </c>
      <c r="AW347" t="n">
        <v>37</v>
      </c>
      <c r="AX347" t="n">
        <v>34</v>
      </c>
      <c r="AY347" t="n">
        <v>38</v>
      </c>
      <c r="AZ347" t="n">
        <v>38</v>
      </c>
      <c r="BA347" t="n">
        <v>39</v>
      </c>
      <c r="BB347" t="n">
        <v>35</v>
      </c>
      <c r="BC347" t="n">
        <v>42</v>
      </c>
      <c r="BD347" t="n">
        <v>49</v>
      </c>
      <c r="BE347" t="n">
        <v>59</v>
      </c>
      <c r="BF347" t="n">
        <v>44</v>
      </c>
      <c r="BG347">
        <f>NA()</f>
        <v/>
      </c>
      <c r="BH347">
        <f>NA()</f>
        <v/>
      </c>
      <c r="BI347">
        <f>NA()</f>
        <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237</v>
      </c>
      <c r="B348" t="s">
        <v>1173</v>
      </c>
      <c r="C348" t="s">
        <v>1174</v>
      </c>
      <c r="D348" t="s">
        <v>569</v>
      </c>
      <c r="E348" t="n">
        <v>292</v>
      </c>
      <c r="F348" t="n">
        <v>258</v>
      </c>
      <c r="G348" t="n">
        <v>214</v>
      </c>
      <c r="H348" t="n">
        <v>240</v>
      </c>
      <c r="I348" t="n">
        <v>1205</v>
      </c>
      <c r="J348" t="n">
        <v>1093</v>
      </c>
      <c r="K348" t="n">
        <v>1165</v>
      </c>
      <c r="L348" t="n">
        <v>1131</v>
      </c>
      <c r="M348" t="n">
        <v>979</v>
      </c>
      <c r="N348" t="n">
        <v>1043</v>
      </c>
      <c r="O348" t="n">
        <v>1131</v>
      </c>
      <c r="P348" t="n">
        <v>936</v>
      </c>
      <c r="Q348" t="n">
        <v>941</v>
      </c>
      <c r="R348" t="n">
        <v>985</v>
      </c>
      <c r="S348" t="n">
        <v>958</v>
      </c>
      <c r="T348" t="n">
        <v>929</v>
      </c>
      <c r="U348" t="n">
        <v>962</v>
      </c>
      <c r="V348" t="n">
        <v>895</v>
      </c>
      <c r="W348" t="n">
        <v>868</v>
      </c>
      <c r="X348" t="n">
        <v>931</v>
      </c>
      <c r="Y348" t="n">
        <v>898</v>
      </c>
      <c r="Z348" t="n">
        <v>840</v>
      </c>
      <c r="AA348" t="n">
        <v>942</v>
      </c>
      <c r="AB348" t="n">
        <v>885</v>
      </c>
      <c r="AC348" t="n">
        <v>855</v>
      </c>
      <c r="AD348" t="n">
        <v>893</v>
      </c>
      <c r="AE348" t="n">
        <v>817</v>
      </c>
      <c r="AF348" t="n">
        <v>855</v>
      </c>
      <c r="AG348" t="n">
        <v>834</v>
      </c>
      <c r="AH348" t="n">
        <v>581</v>
      </c>
      <c r="AI348" t="n">
        <v>827</v>
      </c>
      <c r="AJ348" t="n">
        <v>741</v>
      </c>
      <c r="AK348" t="n">
        <v>632</v>
      </c>
      <c r="AL348" t="n">
        <v>580</v>
      </c>
      <c r="AM348" t="n">
        <v>1438</v>
      </c>
      <c r="AN348" t="n">
        <v>1009</v>
      </c>
      <c r="AO348" t="n">
        <v>1076</v>
      </c>
      <c r="AP348" t="n">
        <v>1178</v>
      </c>
      <c r="AQ348" t="n">
        <v>1237</v>
      </c>
      <c r="AR348" t="n">
        <v>1175</v>
      </c>
      <c r="AS348" t="n">
        <v>1055</v>
      </c>
      <c r="AT348" t="n">
        <v>1041</v>
      </c>
      <c r="AU348" t="n">
        <v>967</v>
      </c>
      <c r="AV348" t="n">
        <v>916</v>
      </c>
      <c r="AW348" t="n">
        <v>941</v>
      </c>
      <c r="AX348" t="n">
        <v>962</v>
      </c>
      <c r="AY348" t="n">
        <v>1191</v>
      </c>
      <c r="AZ348" t="n">
        <v>913</v>
      </c>
      <c r="BA348" t="n">
        <v>831</v>
      </c>
      <c r="BB348" t="n">
        <v>1099</v>
      </c>
      <c r="BC348" t="n">
        <v>687</v>
      </c>
      <c r="BD348" t="n">
        <v>905</v>
      </c>
      <c r="BE348" t="n">
        <v>1090</v>
      </c>
      <c r="BF348" t="n">
        <v>747</v>
      </c>
      <c r="BG348">
        <f>NA()</f>
        <v/>
      </c>
      <c r="BH348">
        <f>NA()</f>
        <v/>
      </c>
      <c r="BI348">
        <f>NA()</f>
        <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237</v>
      </c>
      <c r="B349" t="s">
        <v>1173</v>
      </c>
      <c r="C349" t="s">
        <v>1175</v>
      </c>
      <c r="D349" t="s">
        <v>1091</v>
      </c>
      <c r="E349" t="n">
        <v>27</v>
      </c>
      <c r="F349" t="n">
        <v>24</v>
      </c>
      <c r="G349" t="n">
        <v>20</v>
      </c>
      <c r="H349" t="n">
        <v>23</v>
      </c>
      <c r="I349" t="n">
        <v>115</v>
      </c>
      <c r="J349" t="n">
        <v>105</v>
      </c>
      <c r="K349" t="n">
        <v>112</v>
      </c>
      <c r="L349" t="n">
        <v>108</v>
      </c>
      <c r="M349" t="n">
        <v>94</v>
      </c>
      <c r="N349" t="n">
        <v>100</v>
      </c>
      <c r="O349" t="n">
        <v>108</v>
      </c>
      <c r="P349" t="n">
        <v>89</v>
      </c>
      <c r="Q349" t="n">
        <v>91</v>
      </c>
      <c r="R349" t="n">
        <v>95</v>
      </c>
      <c r="S349" t="n">
        <v>92</v>
      </c>
      <c r="T349" t="n">
        <v>89</v>
      </c>
      <c r="U349" t="n">
        <v>93</v>
      </c>
      <c r="V349" t="n">
        <v>86</v>
      </c>
      <c r="W349" t="n">
        <v>84</v>
      </c>
      <c r="X349" t="n">
        <v>90</v>
      </c>
      <c r="Y349" t="n">
        <v>86</v>
      </c>
      <c r="Z349" t="n">
        <v>80</v>
      </c>
      <c r="AA349" t="n">
        <v>90</v>
      </c>
      <c r="AB349" t="n">
        <v>84</v>
      </c>
      <c r="AC349" t="n">
        <v>82</v>
      </c>
      <c r="AD349" t="n">
        <v>86</v>
      </c>
      <c r="AE349" t="n">
        <v>78</v>
      </c>
      <c r="AF349" t="n">
        <v>82</v>
      </c>
      <c r="AG349" t="n">
        <v>81</v>
      </c>
      <c r="AH349" t="n">
        <v>56</v>
      </c>
      <c r="AI349" t="n">
        <v>80</v>
      </c>
      <c r="AJ349" t="n">
        <v>71</v>
      </c>
      <c r="AK349" t="n">
        <v>61</v>
      </c>
      <c r="AL349" t="n">
        <v>56</v>
      </c>
      <c r="AM349" t="n">
        <v>139</v>
      </c>
      <c r="AN349" t="n">
        <v>98</v>
      </c>
      <c r="AO349" t="n">
        <v>104</v>
      </c>
      <c r="AP349" t="n">
        <v>115</v>
      </c>
      <c r="AQ349" t="n">
        <v>121</v>
      </c>
      <c r="AR349" t="n">
        <v>115</v>
      </c>
      <c r="AS349" t="n">
        <v>103</v>
      </c>
      <c r="AT349" t="n">
        <v>101</v>
      </c>
      <c r="AU349" t="n">
        <v>95</v>
      </c>
      <c r="AV349" t="n">
        <v>91</v>
      </c>
      <c r="AW349" t="n">
        <v>94</v>
      </c>
      <c r="AX349" t="n">
        <v>96</v>
      </c>
      <c r="AY349" t="n">
        <v>120</v>
      </c>
      <c r="AZ349" t="n">
        <v>92</v>
      </c>
      <c r="BA349" t="n">
        <v>84</v>
      </c>
      <c r="BB349" t="n">
        <v>113</v>
      </c>
      <c r="BC349" t="n">
        <v>70</v>
      </c>
      <c r="BD349" t="n">
        <v>93</v>
      </c>
      <c r="BE349" t="n">
        <v>115</v>
      </c>
      <c r="BF349" t="n">
        <v>78</v>
      </c>
      <c r="BG349">
        <f>NA()</f>
        <v/>
      </c>
      <c r="BH349">
        <f>NA()</f>
        <v/>
      </c>
      <c r="BI349">
        <f>NA()</f>
        <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237</v>
      </c>
      <c r="B350" t="s">
        <v>1176</v>
      </c>
      <c r="C350" t="s">
        <v>1177</v>
      </c>
      <c r="D350" t="s">
        <v>569</v>
      </c>
      <c r="E350" t="n">
        <v>0</v>
      </c>
      <c r="F350" t="n">
        <v>0</v>
      </c>
      <c r="G350" t="n">
        <v>0</v>
      </c>
      <c r="H350" t="n">
        <v>0</v>
      </c>
      <c r="I350" t="n">
        <v>911</v>
      </c>
      <c r="J350" t="n">
        <v>864</v>
      </c>
      <c r="K350" t="n">
        <v>883</v>
      </c>
      <c r="L350" t="n">
        <v>882</v>
      </c>
      <c r="M350" t="n">
        <v>740</v>
      </c>
      <c r="N350" t="n">
        <v>797</v>
      </c>
      <c r="O350" t="n">
        <v>904</v>
      </c>
      <c r="P350" t="n">
        <v>720</v>
      </c>
      <c r="Q350" t="n">
        <v>713</v>
      </c>
      <c r="R350" t="n">
        <v>779</v>
      </c>
      <c r="S350" t="n">
        <v>775</v>
      </c>
      <c r="T350" t="n">
        <v>739</v>
      </c>
      <c r="U350" t="n">
        <v>735</v>
      </c>
      <c r="V350" t="n">
        <v>686</v>
      </c>
      <c r="W350" t="n">
        <v>657</v>
      </c>
      <c r="X350" t="n">
        <v>719</v>
      </c>
      <c r="Y350" t="n">
        <v>693</v>
      </c>
      <c r="Z350" t="n">
        <v>697</v>
      </c>
      <c r="AA350" t="n">
        <v>697</v>
      </c>
      <c r="AB350" t="n">
        <v>701</v>
      </c>
      <c r="AC350" t="n">
        <v>696</v>
      </c>
      <c r="AD350" t="n">
        <v>697</v>
      </c>
      <c r="AE350" t="n">
        <v>696</v>
      </c>
      <c r="AF350" t="n">
        <v>695</v>
      </c>
      <c r="AG350" t="n">
        <v>688</v>
      </c>
      <c r="AH350" t="n">
        <v>347</v>
      </c>
      <c r="AI350" t="n">
        <v>591</v>
      </c>
      <c r="AJ350" t="n">
        <v>528</v>
      </c>
      <c r="AK350" t="n">
        <v>531</v>
      </c>
      <c r="AL350" t="n">
        <v>438</v>
      </c>
      <c r="AM350" t="n">
        <v>790</v>
      </c>
      <c r="AN350" t="n">
        <v>658</v>
      </c>
      <c r="AO350" t="n">
        <v>671</v>
      </c>
      <c r="AP350" t="n">
        <v>682</v>
      </c>
      <c r="AQ350" t="n">
        <v>768</v>
      </c>
      <c r="AR350" t="n">
        <v>717</v>
      </c>
      <c r="AS350" t="n">
        <v>615</v>
      </c>
      <c r="AT350" t="n">
        <v>521</v>
      </c>
      <c r="AU350" t="n">
        <v>613</v>
      </c>
      <c r="AV350" t="n">
        <v>507</v>
      </c>
      <c r="AW350" t="n">
        <v>367</v>
      </c>
      <c r="AX350" t="n">
        <v>339</v>
      </c>
      <c r="AY350" t="n">
        <v>380</v>
      </c>
      <c r="AZ350" t="n">
        <v>373</v>
      </c>
      <c r="BA350" t="n">
        <v>387</v>
      </c>
      <c r="BB350" t="n">
        <v>345</v>
      </c>
      <c r="BC350" t="n">
        <v>408</v>
      </c>
      <c r="BD350" t="n">
        <v>472</v>
      </c>
      <c r="BE350" t="n">
        <v>559</v>
      </c>
      <c r="BF350" t="n">
        <v>422</v>
      </c>
      <c r="BG350">
        <f>NA()</f>
        <v/>
      </c>
      <c r="BH350">
        <f>NA()</f>
        <v/>
      </c>
      <c r="BI350">
        <f>NA()</f>
        <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237</v>
      </c>
      <c r="B351" t="s">
        <v>1176</v>
      </c>
      <c r="C351" t="s">
        <v>1178</v>
      </c>
      <c r="D351" t="s">
        <v>1091</v>
      </c>
      <c r="E351" t="n">
        <v>0</v>
      </c>
      <c r="F351" t="n">
        <v>0</v>
      </c>
      <c r="G351" t="n">
        <v>0</v>
      </c>
      <c r="H351" t="n">
        <v>0</v>
      </c>
      <c r="I351" t="n">
        <v>87</v>
      </c>
      <c r="J351" t="n">
        <v>83</v>
      </c>
      <c r="K351" t="n">
        <v>85</v>
      </c>
      <c r="L351" t="n">
        <v>85</v>
      </c>
      <c r="M351" t="n">
        <v>71</v>
      </c>
      <c r="N351" t="n">
        <v>76</v>
      </c>
      <c r="O351" t="n">
        <v>86</v>
      </c>
      <c r="P351" t="n">
        <v>69</v>
      </c>
      <c r="Q351" t="n">
        <v>69</v>
      </c>
      <c r="R351" t="n">
        <v>75</v>
      </c>
      <c r="S351" t="n">
        <v>74</v>
      </c>
      <c r="T351" t="n">
        <v>71</v>
      </c>
      <c r="U351" t="n">
        <v>71</v>
      </c>
      <c r="V351" t="n">
        <v>66</v>
      </c>
      <c r="W351" t="n">
        <v>63</v>
      </c>
      <c r="X351" t="n">
        <v>69</v>
      </c>
      <c r="Y351" t="n">
        <v>67</v>
      </c>
      <c r="Z351" t="n">
        <v>67</v>
      </c>
      <c r="AA351" t="n">
        <v>67</v>
      </c>
      <c r="AB351" t="n">
        <v>67</v>
      </c>
      <c r="AC351" t="n">
        <v>67</v>
      </c>
      <c r="AD351" t="n">
        <v>67</v>
      </c>
      <c r="AE351" t="n">
        <v>67</v>
      </c>
      <c r="AF351" t="n">
        <v>67</v>
      </c>
      <c r="AG351" t="n">
        <v>67</v>
      </c>
      <c r="AH351" t="n">
        <v>33</v>
      </c>
      <c r="AI351" t="n">
        <v>57</v>
      </c>
      <c r="AJ351" t="n">
        <v>51</v>
      </c>
      <c r="AK351" t="n">
        <v>51</v>
      </c>
      <c r="AL351" t="n">
        <v>42</v>
      </c>
      <c r="AM351" t="n">
        <v>77</v>
      </c>
      <c r="AN351" t="n">
        <v>64</v>
      </c>
      <c r="AO351" t="n">
        <v>65</v>
      </c>
      <c r="AP351" t="n">
        <v>67</v>
      </c>
      <c r="AQ351" t="n">
        <v>75</v>
      </c>
      <c r="AR351" t="n">
        <v>70</v>
      </c>
      <c r="AS351" t="n">
        <v>60</v>
      </c>
      <c r="AT351" t="n">
        <v>50</v>
      </c>
      <c r="AU351" t="n">
        <v>60</v>
      </c>
      <c r="AV351" t="n">
        <v>50</v>
      </c>
      <c r="AW351" t="n">
        <v>37</v>
      </c>
      <c r="AX351" t="n">
        <v>34</v>
      </c>
      <c r="AY351" t="n">
        <v>38</v>
      </c>
      <c r="AZ351" t="n">
        <v>38</v>
      </c>
      <c r="BA351" t="n">
        <v>39</v>
      </c>
      <c r="BB351" t="n">
        <v>35</v>
      </c>
      <c r="BC351" t="n">
        <v>42</v>
      </c>
      <c r="BD351" t="n">
        <v>49</v>
      </c>
      <c r="BE351" t="n">
        <v>59</v>
      </c>
      <c r="BF351" t="n">
        <v>44</v>
      </c>
      <c r="BG351">
        <f>NA()</f>
        <v/>
      </c>
      <c r="BH351">
        <f>NA()</f>
        <v/>
      </c>
      <c r="BI351">
        <f>NA()</f>
        <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237</v>
      </c>
      <c r="B352" t="s">
        <v>1179</v>
      </c>
      <c r="C352" t="s">
        <v>1180</v>
      </c>
      <c r="D352" t="s">
        <v>569</v>
      </c>
      <c r="E352" t="n">
        <v>23519</v>
      </c>
      <c r="F352" t="n">
        <v>26540</v>
      </c>
      <c r="G352" t="n">
        <v>26015</v>
      </c>
      <c r="H352" t="n">
        <v>33588</v>
      </c>
      <c r="I352" t="n">
        <v>37911</v>
      </c>
      <c r="J352" t="n">
        <v>42262</v>
      </c>
      <c r="K352" t="n">
        <v>52755</v>
      </c>
      <c r="L352" t="n">
        <v>67277</v>
      </c>
      <c r="M352" t="n">
        <v>77451</v>
      </c>
      <c r="N352" t="n">
        <v>78939</v>
      </c>
      <c r="O352" t="n">
        <v>80060</v>
      </c>
      <c r="P352" t="n">
        <v>91531</v>
      </c>
      <c r="Q352" t="n">
        <v>91261</v>
      </c>
      <c r="R352" t="n">
        <v>92860</v>
      </c>
      <c r="S352" t="n">
        <v>83633</v>
      </c>
      <c r="T352" t="n">
        <v>83464</v>
      </c>
      <c r="U352" t="n">
        <v>79834</v>
      </c>
      <c r="V352" t="n">
        <v>83618</v>
      </c>
      <c r="W352" t="n">
        <v>83578</v>
      </c>
      <c r="X352" t="n">
        <v>85912</v>
      </c>
      <c r="Y352" t="n">
        <v>79244</v>
      </c>
      <c r="Z352" t="n">
        <v>56165</v>
      </c>
      <c r="AA352" t="n">
        <v>41635</v>
      </c>
      <c r="AB352" t="n">
        <v>62471</v>
      </c>
      <c r="AC352" t="n">
        <v>72629</v>
      </c>
      <c r="AD352" t="n">
        <v>74436</v>
      </c>
      <c r="AE352" t="n">
        <v>56962</v>
      </c>
      <c r="AF352" t="n">
        <v>64386</v>
      </c>
      <c r="AG352" t="n">
        <v>67174</v>
      </c>
      <c r="AH352" t="n">
        <v>74414</v>
      </c>
      <c r="AI352" t="n">
        <v>71051</v>
      </c>
      <c r="AJ352" t="n">
        <v>62557</v>
      </c>
      <c r="AK352" t="n">
        <v>56501</v>
      </c>
      <c r="AL352" t="n">
        <v>50409</v>
      </c>
      <c r="AM352" t="n">
        <v>53705</v>
      </c>
      <c r="AN352" t="n">
        <v>56358</v>
      </c>
      <c r="AO352" t="n">
        <v>57194</v>
      </c>
      <c r="AP352" t="n">
        <v>57955</v>
      </c>
      <c r="AQ352" t="n">
        <v>56695</v>
      </c>
      <c r="AR352" t="n">
        <v>53720</v>
      </c>
      <c r="AS352" t="n">
        <v>53511</v>
      </c>
      <c r="AT352" t="n">
        <v>50437</v>
      </c>
      <c r="AU352" t="n">
        <v>57774</v>
      </c>
      <c r="AV352" t="n">
        <v>72056</v>
      </c>
      <c r="AW352" t="n">
        <v>75861</v>
      </c>
      <c r="AX352" t="n">
        <v>92831</v>
      </c>
      <c r="AY352" t="n">
        <v>86945</v>
      </c>
      <c r="AZ352" t="n">
        <v>72329</v>
      </c>
      <c r="BA352" t="n">
        <v>60679</v>
      </c>
      <c r="BB352" t="n">
        <v>52748</v>
      </c>
      <c r="BC352" t="n">
        <v>55775</v>
      </c>
      <c r="BD352" t="n">
        <v>62077</v>
      </c>
      <c r="BE352" t="n">
        <v>64135</v>
      </c>
      <c r="BF352" t="n">
        <v>64201</v>
      </c>
      <c r="BG352">
        <f>NA()</f>
        <v/>
      </c>
      <c r="BH352">
        <f>NA()</f>
        <v/>
      </c>
      <c r="BI352">
        <f>NA()</f>
        <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237</v>
      </c>
      <c r="B353" t="s">
        <v>1179</v>
      </c>
      <c r="C353" t="s">
        <v>1181</v>
      </c>
      <c r="D353" t="s">
        <v>1019</v>
      </c>
      <c r="E353" t="n">
        <v>4321</v>
      </c>
      <c r="F353" t="n">
        <v>4856</v>
      </c>
      <c r="G353" t="n">
        <v>4777</v>
      </c>
      <c r="H353" t="n">
        <v>6118</v>
      </c>
      <c r="I353" t="n">
        <v>6886</v>
      </c>
      <c r="J353" t="n">
        <v>7618</v>
      </c>
      <c r="K353" t="n">
        <v>9475</v>
      </c>
      <c r="L353" t="n">
        <v>12053</v>
      </c>
      <c r="M353" t="n">
        <v>13873</v>
      </c>
      <c r="N353" t="n">
        <v>14105</v>
      </c>
      <c r="O353" t="n">
        <v>14273</v>
      </c>
      <c r="P353" t="n">
        <v>16302</v>
      </c>
      <c r="Q353" t="n">
        <v>16244</v>
      </c>
      <c r="R353" t="n">
        <v>16511</v>
      </c>
      <c r="S353" t="n">
        <v>14887</v>
      </c>
      <c r="T353" t="n">
        <v>14849</v>
      </c>
      <c r="U353" t="n">
        <v>14202</v>
      </c>
      <c r="V353" t="n">
        <v>14875</v>
      </c>
      <c r="W353" t="n">
        <v>14861</v>
      </c>
      <c r="X353" t="n">
        <v>15276</v>
      </c>
      <c r="Y353" t="n">
        <v>14116</v>
      </c>
      <c r="Z353" t="n">
        <v>10028</v>
      </c>
      <c r="AA353" t="n">
        <v>7472</v>
      </c>
      <c r="AB353" t="n">
        <v>11271</v>
      </c>
      <c r="AC353" t="n">
        <v>12946</v>
      </c>
      <c r="AD353" t="n">
        <v>13260</v>
      </c>
      <c r="AE353" t="n">
        <v>10176</v>
      </c>
      <c r="AF353" t="n">
        <v>11481</v>
      </c>
      <c r="AG353" t="n">
        <v>11972</v>
      </c>
      <c r="AH353" t="n">
        <v>13239</v>
      </c>
      <c r="AI353" t="n">
        <v>12646</v>
      </c>
      <c r="AJ353" t="n">
        <v>11123</v>
      </c>
      <c r="AK353" t="n">
        <v>9993</v>
      </c>
      <c r="AL353" t="n">
        <v>8891</v>
      </c>
      <c r="AM353" t="n">
        <v>9472</v>
      </c>
      <c r="AN353" t="n">
        <v>9940</v>
      </c>
      <c r="AO353" t="n">
        <v>10087</v>
      </c>
      <c r="AP353" t="n">
        <v>10221</v>
      </c>
      <c r="AQ353" t="n">
        <v>9999</v>
      </c>
      <c r="AR353" t="n">
        <v>9474</v>
      </c>
      <c r="AS353" t="n">
        <v>9438</v>
      </c>
      <c r="AT353" t="n">
        <v>8895</v>
      </c>
      <c r="AU353" t="n">
        <v>10189</v>
      </c>
      <c r="AV353" t="n">
        <v>12708</v>
      </c>
      <c r="AW353" t="n">
        <v>13379</v>
      </c>
      <c r="AX353" t="n">
        <v>16372</v>
      </c>
      <c r="AY353" t="n">
        <v>15334</v>
      </c>
      <c r="AZ353" t="n">
        <v>12756</v>
      </c>
      <c r="BA353" t="n">
        <v>10702</v>
      </c>
      <c r="BB353" t="n">
        <v>9303</v>
      </c>
      <c r="BC353" t="n">
        <v>9837</v>
      </c>
      <c r="BD353" t="n">
        <v>10948</v>
      </c>
      <c r="BE353" t="n">
        <v>11311</v>
      </c>
      <c r="BF353" t="n">
        <v>11323</v>
      </c>
      <c r="BG353">
        <f>NA()</f>
        <v/>
      </c>
      <c r="BH353">
        <f>NA()</f>
        <v/>
      </c>
      <c r="BI353">
        <f>NA()</f>
        <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237</v>
      </c>
      <c r="B354" t="s">
        <v>1182</v>
      </c>
      <c r="C354" t="s">
        <v>1183</v>
      </c>
      <c r="D354" t="s">
        <v>569</v>
      </c>
      <c r="E354" t="n">
        <v>23519</v>
      </c>
      <c r="F354" t="n">
        <v>26540</v>
      </c>
      <c r="G354" t="n">
        <v>26015</v>
      </c>
      <c r="H354" t="n">
        <v>33588</v>
      </c>
      <c r="I354" t="n">
        <v>37911</v>
      </c>
      <c r="J354" t="n">
        <v>42262</v>
      </c>
      <c r="K354" t="n">
        <v>52755</v>
      </c>
      <c r="L354" t="n">
        <v>67277</v>
      </c>
      <c r="M354" t="n">
        <v>77451</v>
      </c>
      <c r="N354" t="n">
        <v>78939</v>
      </c>
      <c r="O354" t="n">
        <v>80060</v>
      </c>
      <c r="P354" t="n">
        <v>91531</v>
      </c>
      <c r="Q354" t="n">
        <v>91261</v>
      </c>
      <c r="R354" t="n">
        <v>92860</v>
      </c>
      <c r="S354" t="n">
        <v>83633</v>
      </c>
      <c r="T354" t="n">
        <v>83464</v>
      </c>
      <c r="U354" t="n">
        <v>79834</v>
      </c>
      <c r="V354" t="n">
        <v>83618</v>
      </c>
      <c r="W354" t="n">
        <v>83578</v>
      </c>
      <c r="X354" t="n">
        <v>85912</v>
      </c>
      <c r="Y354" t="n">
        <v>79244</v>
      </c>
      <c r="Z354" t="n">
        <v>56165</v>
      </c>
      <c r="AA354" t="n">
        <v>41635</v>
      </c>
      <c r="AB354" t="n">
        <v>62471</v>
      </c>
      <c r="AC354" t="n">
        <v>72629</v>
      </c>
      <c r="AD354" t="n">
        <v>74436</v>
      </c>
      <c r="AE354" t="n">
        <v>56962</v>
      </c>
      <c r="AF354" t="n">
        <v>64386</v>
      </c>
      <c r="AG354" t="n">
        <v>67174</v>
      </c>
      <c r="AH354" t="n">
        <v>74414</v>
      </c>
      <c r="AI354" t="n">
        <v>71051</v>
      </c>
      <c r="AJ354" t="n">
        <v>62557</v>
      </c>
      <c r="AK354" t="n">
        <v>56501</v>
      </c>
      <c r="AL354" t="n">
        <v>50409</v>
      </c>
      <c r="AM354" t="n">
        <v>53705</v>
      </c>
      <c r="AN354" t="n">
        <v>56358</v>
      </c>
      <c r="AO354" t="n">
        <v>57194</v>
      </c>
      <c r="AP354" t="n">
        <v>57955</v>
      </c>
      <c r="AQ354" t="n">
        <v>56695</v>
      </c>
      <c r="AR354" t="n">
        <v>53720</v>
      </c>
      <c r="AS354" t="n">
        <v>53511</v>
      </c>
      <c r="AT354" t="n">
        <v>50437</v>
      </c>
      <c r="AU354" t="n">
        <v>57774</v>
      </c>
      <c r="AV354" t="n">
        <v>72056</v>
      </c>
      <c r="AW354" t="n">
        <v>75861</v>
      </c>
      <c r="AX354" t="n">
        <v>92831</v>
      </c>
      <c r="AY354" t="n">
        <v>86945</v>
      </c>
      <c r="AZ354" t="n">
        <v>72329</v>
      </c>
      <c r="BA354" t="n">
        <v>60679</v>
      </c>
      <c r="BB354" t="n">
        <v>52748</v>
      </c>
      <c r="BC354" t="n">
        <v>55775</v>
      </c>
      <c r="BD354" t="n">
        <v>62077</v>
      </c>
      <c r="BE354" t="n">
        <v>64135</v>
      </c>
      <c r="BF354" t="n">
        <v>64201</v>
      </c>
      <c r="BG354">
        <f>NA()</f>
        <v/>
      </c>
      <c r="BH354">
        <f>NA()</f>
        <v/>
      </c>
      <c r="BI354">
        <f>NA()</f>
        <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237</v>
      </c>
      <c r="B355" t="s">
        <v>1182</v>
      </c>
      <c r="C355" t="s">
        <v>55</v>
      </c>
      <c r="D355" t="s">
        <v>1019</v>
      </c>
      <c r="E355" t="n">
        <v>4321</v>
      </c>
      <c r="F355" t="n">
        <v>4856</v>
      </c>
      <c r="G355" t="n">
        <v>4777</v>
      </c>
      <c r="H355" t="n">
        <v>6118</v>
      </c>
      <c r="I355" t="n">
        <v>6886</v>
      </c>
      <c r="J355" t="n">
        <v>7618</v>
      </c>
      <c r="K355" t="n">
        <v>9475</v>
      </c>
      <c r="L355" t="n">
        <v>12053</v>
      </c>
      <c r="M355" t="n">
        <v>13873</v>
      </c>
      <c r="N355" t="n">
        <v>14105</v>
      </c>
      <c r="O355" t="n">
        <v>14273</v>
      </c>
      <c r="P355" t="n">
        <v>16302</v>
      </c>
      <c r="Q355" t="n">
        <v>16244</v>
      </c>
      <c r="R355" t="n">
        <v>16511</v>
      </c>
      <c r="S355" t="n">
        <v>14887</v>
      </c>
      <c r="T355" t="n">
        <v>14849</v>
      </c>
      <c r="U355" t="n">
        <v>14202</v>
      </c>
      <c r="V355" t="n">
        <v>14875</v>
      </c>
      <c r="W355" t="n">
        <v>14861</v>
      </c>
      <c r="X355" t="n">
        <v>15276</v>
      </c>
      <c r="Y355" t="n">
        <v>14116</v>
      </c>
      <c r="Z355" t="n">
        <v>10028</v>
      </c>
      <c r="AA355" t="n">
        <v>7472</v>
      </c>
      <c r="AB355" t="n">
        <v>11271</v>
      </c>
      <c r="AC355" t="n">
        <v>12946</v>
      </c>
      <c r="AD355" t="n">
        <v>13260</v>
      </c>
      <c r="AE355" t="n">
        <v>10176</v>
      </c>
      <c r="AF355" t="n">
        <v>11481</v>
      </c>
      <c r="AG355" t="n">
        <v>11972</v>
      </c>
      <c r="AH355" t="n">
        <v>13239</v>
      </c>
      <c r="AI355" t="n">
        <v>12646</v>
      </c>
      <c r="AJ355" t="n">
        <v>11123</v>
      </c>
      <c r="AK355" t="n">
        <v>9993</v>
      </c>
      <c r="AL355" t="n">
        <v>8891</v>
      </c>
      <c r="AM355" t="n">
        <v>9472</v>
      </c>
      <c r="AN355" t="n">
        <v>9940</v>
      </c>
      <c r="AO355" t="n">
        <v>10087</v>
      </c>
      <c r="AP355" t="n">
        <v>10221</v>
      </c>
      <c r="AQ355" t="n">
        <v>9999</v>
      </c>
      <c r="AR355" t="n">
        <v>9474</v>
      </c>
      <c r="AS355" t="n">
        <v>9438</v>
      </c>
      <c r="AT355" t="n">
        <v>8895</v>
      </c>
      <c r="AU355" t="n">
        <v>10189</v>
      </c>
      <c r="AV355" t="n">
        <v>12708</v>
      </c>
      <c r="AW355" t="n">
        <v>13379</v>
      </c>
      <c r="AX355" t="n">
        <v>16372</v>
      </c>
      <c r="AY355" t="n">
        <v>15334</v>
      </c>
      <c r="AZ355" t="n">
        <v>12756</v>
      </c>
      <c r="BA355" t="n">
        <v>10702</v>
      </c>
      <c r="BB355" t="n">
        <v>9303</v>
      </c>
      <c r="BC355" t="n">
        <v>9837</v>
      </c>
      <c r="BD355" t="n">
        <v>10948</v>
      </c>
      <c r="BE355" t="n">
        <v>11311</v>
      </c>
      <c r="BF355" t="n">
        <v>11323</v>
      </c>
      <c r="BG355">
        <f>NA()</f>
        <v/>
      </c>
      <c r="BH355">
        <f>NA()</f>
        <v/>
      </c>
      <c r="BI355">
        <f>NA()</f>
        <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237</v>
      </c>
      <c r="B356" t="s">
        <v>1184</v>
      </c>
      <c r="C356" t="s">
        <v>1185</v>
      </c>
      <c r="D356" t="s">
        <v>569</v>
      </c>
      <c r="E356" t="n">
        <v>23519</v>
      </c>
      <c r="F356" t="n">
        <v>26540</v>
      </c>
      <c r="G356" t="n">
        <v>26015</v>
      </c>
      <c r="H356" t="n">
        <v>33588</v>
      </c>
      <c r="I356" t="n">
        <v>37911</v>
      </c>
      <c r="J356" t="n">
        <v>42262</v>
      </c>
      <c r="K356" t="n">
        <v>52755</v>
      </c>
      <c r="L356" t="n">
        <v>67277</v>
      </c>
      <c r="M356" t="n">
        <v>77451</v>
      </c>
      <c r="N356" t="n">
        <v>78939</v>
      </c>
      <c r="O356" t="n">
        <v>80060</v>
      </c>
      <c r="P356" t="n">
        <v>91531</v>
      </c>
      <c r="Q356" t="n">
        <v>91261</v>
      </c>
      <c r="R356" t="n">
        <v>92860</v>
      </c>
      <c r="S356" t="n">
        <v>83633</v>
      </c>
      <c r="T356" t="n">
        <v>83464</v>
      </c>
      <c r="U356" t="n">
        <v>79834</v>
      </c>
      <c r="V356" t="n">
        <v>83618</v>
      </c>
      <c r="W356" t="n">
        <v>83578</v>
      </c>
      <c r="X356" t="n">
        <v>85912</v>
      </c>
      <c r="Y356" t="n">
        <v>79244</v>
      </c>
      <c r="Z356" t="n">
        <v>56165</v>
      </c>
      <c r="AA356" t="n">
        <v>41635</v>
      </c>
      <c r="AB356" t="n">
        <v>62471</v>
      </c>
      <c r="AC356" t="n">
        <v>72629</v>
      </c>
      <c r="AD356" t="n">
        <v>74436</v>
      </c>
      <c r="AE356" t="n">
        <v>56962</v>
      </c>
      <c r="AF356" t="n">
        <v>64386</v>
      </c>
      <c r="AG356" t="n">
        <v>67174</v>
      </c>
      <c r="AH356" t="n">
        <v>74414</v>
      </c>
      <c r="AI356" t="n">
        <v>71051</v>
      </c>
      <c r="AJ356" t="n">
        <v>62557</v>
      </c>
      <c r="AK356" t="n">
        <v>56501</v>
      </c>
      <c r="AL356" t="n">
        <v>50409</v>
      </c>
      <c r="AM356" t="n">
        <v>53705</v>
      </c>
      <c r="AN356" t="n">
        <v>56358</v>
      </c>
      <c r="AO356" t="n">
        <v>57194</v>
      </c>
      <c r="AP356" t="n">
        <v>57955</v>
      </c>
      <c r="AQ356" t="n">
        <v>56695</v>
      </c>
      <c r="AR356" t="n">
        <v>53720</v>
      </c>
      <c r="AS356" t="n">
        <v>53511</v>
      </c>
      <c r="AT356" t="n">
        <v>50437</v>
      </c>
      <c r="AU356" t="n">
        <v>57774</v>
      </c>
      <c r="AV356" t="n">
        <v>72056</v>
      </c>
      <c r="AW356" t="n">
        <v>75861</v>
      </c>
      <c r="AX356" t="n">
        <v>92831</v>
      </c>
      <c r="AY356" t="n">
        <v>86945</v>
      </c>
      <c r="AZ356" t="n">
        <v>72329</v>
      </c>
      <c r="BA356" t="n">
        <v>60679</v>
      </c>
      <c r="BB356" t="n">
        <v>52748</v>
      </c>
      <c r="BC356" t="n">
        <v>55775</v>
      </c>
      <c r="BD356" t="n">
        <v>62077</v>
      </c>
      <c r="BE356" t="n">
        <v>64135</v>
      </c>
      <c r="BF356" t="n">
        <v>64201</v>
      </c>
      <c r="BG356">
        <f>NA()</f>
        <v/>
      </c>
      <c r="BH356">
        <f>NA()</f>
        <v/>
      </c>
      <c r="BI356">
        <f>NA()</f>
        <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237</v>
      </c>
      <c r="B357" t="s">
        <v>1184</v>
      </c>
      <c r="C357" t="s">
        <v>1186</v>
      </c>
      <c r="D357" t="s">
        <v>1019</v>
      </c>
      <c r="E357" t="n">
        <v>4321</v>
      </c>
      <c r="F357" t="n">
        <v>4856</v>
      </c>
      <c r="G357" t="n">
        <v>4777</v>
      </c>
      <c r="H357" t="n">
        <v>6118</v>
      </c>
      <c r="I357" t="n">
        <v>6886</v>
      </c>
      <c r="J357" t="n">
        <v>7618</v>
      </c>
      <c r="K357" t="n">
        <v>9475</v>
      </c>
      <c r="L357" t="n">
        <v>12053</v>
      </c>
      <c r="M357" t="n">
        <v>13873</v>
      </c>
      <c r="N357" t="n">
        <v>14105</v>
      </c>
      <c r="O357" t="n">
        <v>14273</v>
      </c>
      <c r="P357" t="n">
        <v>16302</v>
      </c>
      <c r="Q357" t="n">
        <v>16244</v>
      </c>
      <c r="R357" t="n">
        <v>16511</v>
      </c>
      <c r="S357" t="n">
        <v>14887</v>
      </c>
      <c r="T357" t="n">
        <v>14849</v>
      </c>
      <c r="U357" t="n">
        <v>14202</v>
      </c>
      <c r="V357" t="n">
        <v>14875</v>
      </c>
      <c r="W357" t="n">
        <v>14861</v>
      </c>
      <c r="X357" t="n">
        <v>15276</v>
      </c>
      <c r="Y357" t="n">
        <v>14116</v>
      </c>
      <c r="Z357" t="n">
        <v>10028</v>
      </c>
      <c r="AA357" t="n">
        <v>7472</v>
      </c>
      <c r="AB357" t="n">
        <v>11271</v>
      </c>
      <c r="AC357" t="n">
        <v>12946</v>
      </c>
      <c r="AD357" t="n">
        <v>13260</v>
      </c>
      <c r="AE357" t="n">
        <v>10176</v>
      </c>
      <c r="AF357" t="n">
        <v>11481</v>
      </c>
      <c r="AG357" t="n">
        <v>11972</v>
      </c>
      <c r="AH357" t="n">
        <v>13239</v>
      </c>
      <c r="AI357" t="n">
        <v>12646</v>
      </c>
      <c r="AJ357" t="n">
        <v>11123</v>
      </c>
      <c r="AK357" t="n">
        <v>9993</v>
      </c>
      <c r="AL357" t="n">
        <v>8891</v>
      </c>
      <c r="AM357" t="n">
        <v>9472</v>
      </c>
      <c r="AN357" t="n">
        <v>9940</v>
      </c>
      <c r="AO357" t="n">
        <v>10087</v>
      </c>
      <c r="AP357" t="n">
        <v>10221</v>
      </c>
      <c r="AQ357" t="n">
        <v>9999</v>
      </c>
      <c r="AR357" t="n">
        <v>9474</v>
      </c>
      <c r="AS357" t="n">
        <v>9438</v>
      </c>
      <c r="AT357" t="n">
        <v>8895</v>
      </c>
      <c r="AU357" t="n">
        <v>10189</v>
      </c>
      <c r="AV357" t="n">
        <v>12708</v>
      </c>
      <c r="AW357" t="n">
        <v>13379</v>
      </c>
      <c r="AX357" t="n">
        <v>16372</v>
      </c>
      <c r="AY357" t="n">
        <v>15334</v>
      </c>
      <c r="AZ357" t="n">
        <v>12756</v>
      </c>
      <c r="BA357" t="n">
        <v>10702</v>
      </c>
      <c r="BB357" t="n">
        <v>9303</v>
      </c>
      <c r="BC357" t="n">
        <v>9837</v>
      </c>
      <c r="BD357" t="n">
        <v>10948</v>
      </c>
      <c r="BE357" t="n">
        <v>11311</v>
      </c>
      <c r="BF357" t="n">
        <v>11323</v>
      </c>
      <c r="BG357">
        <f>NA()</f>
        <v/>
      </c>
      <c r="BH357">
        <f>NA()</f>
        <v/>
      </c>
      <c r="BI357">
        <f>NA()</f>
        <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237</v>
      </c>
      <c r="B358" t="s">
        <v>1187</v>
      </c>
      <c r="C358" t="s">
        <v>1188</v>
      </c>
      <c r="D358" t="s">
        <v>569</v>
      </c>
      <c r="E358" t="n">
        <v>6857</v>
      </c>
      <c r="F358" t="n">
        <v>9614</v>
      </c>
      <c r="G358" t="n">
        <v>7798</v>
      </c>
      <c r="H358" t="n">
        <v>14912</v>
      </c>
      <c r="I358" t="n">
        <v>18692</v>
      </c>
      <c r="J358" t="n">
        <v>26409</v>
      </c>
      <c r="K358" t="n">
        <v>36283</v>
      </c>
      <c r="L358" t="n">
        <v>49198</v>
      </c>
      <c r="M358" t="n">
        <v>56932</v>
      </c>
      <c r="N358" t="n">
        <v>61351</v>
      </c>
      <c r="O358" t="n">
        <v>65323</v>
      </c>
      <c r="P358" t="n">
        <v>76178</v>
      </c>
      <c r="Q358" t="n">
        <v>76918</v>
      </c>
      <c r="R358" t="n">
        <v>80021</v>
      </c>
      <c r="S358" t="n">
        <v>70478</v>
      </c>
      <c r="T358" t="n">
        <v>71059</v>
      </c>
      <c r="U358" t="n">
        <v>68050</v>
      </c>
      <c r="V358" t="n">
        <v>71318</v>
      </c>
      <c r="W358" t="n">
        <v>71944</v>
      </c>
      <c r="X358" t="n">
        <v>73971</v>
      </c>
      <c r="Y358" t="n">
        <v>65747</v>
      </c>
      <c r="Z358" t="n">
        <v>44372</v>
      </c>
      <c r="AA358" t="n">
        <v>29191</v>
      </c>
      <c r="AB358" t="n">
        <v>38069</v>
      </c>
      <c r="AC358" t="n">
        <v>59481</v>
      </c>
      <c r="AD358" t="n">
        <v>61681</v>
      </c>
      <c r="AE358" t="n">
        <v>44437</v>
      </c>
      <c r="AF358" t="n">
        <v>52333</v>
      </c>
      <c r="AG358" t="n">
        <v>55147</v>
      </c>
      <c r="AH358" t="n">
        <v>63379</v>
      </c>
      <c r="AI358" t="n">
        <v>59966</v>
      </c>
      <c r="AJ358" t="n">
        <v>53836</v>
      </c>
      <c r="AK358" t="n">
        <v>53807</v>
      </c>
      <c r="AL358" t="n">
        <v>50368</v>
      </c>
      <c r="AM358" t="n">
        <v>53654</v>
      </c>
      <c r="AN358" t="n">
        <v>56284</v>
      </c>
      <c r="AO358" t="n">
        <v>57172</v>
      </c>
      <c r="AP358" t="n">
        <v>57946</v>
      </c>
      <c r="AQ358" t="n">
        <v>56695</v>
      </c>
      <c r="AR358" t="n">
        <v>53720</v>
      </c>
      <c r="AS358" t="n">
        <v>53511</v>
      </c>
      <c r="AT358" t="n">
        <v>50437</v>
      </c>
      <c r="AU358" t="n">
        <v>57774</v>
      </c>
      <c r="AV358" t="n">
        <v>72056</v>
      </c>
      <c r="AW358" t="n">
        <v>75861</v>
      </c>
      <c r="AX358" t="n">
        <v>92831</v>
      </c>
      <c r="AY358" t="n">
        <v>86945</v>
      </c>
      <c r="AZ358" t="n">
        <v>72329</v>
      </c>
      <c r="BA358" t="n">
        <v>60679</v>
      </c>
      <c r="BB358" t="n">
        <v>52748</v>
      </c>
      <c r="BC358" t="n">
        <v>55775</v>
      </c>
      <c r="BD358" t="n">
        <v>62077</v>
      </c>
      <c r="BE358" t="n">
        <v>64135</v>
      </c>
      <c r="BF358" t="n">
        <v>64201</v>
      </c>
      <c r="BG358">
        <f>NA()</f>
        <v/>
      </c>
      <c r="BH358">
        <f>NA()</f>
        <v/>
      </c>
      <c r="BI358">
        <f>NA()</f>
        <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237</v>
      </c>
      <c r="B359" t="s">
        <v>1187</v>
      </c>
      <c r="C359" t="s">
        <v>1189</v>
      </c>
      <c r="D359" t="s">
        <v>1019</v>
      </c>
      <c r="E359" t="n">
        <v>1209</v>
      </c>
      <c r="F359" t="n">
        <v>1696</v>
      </c>
      <c r="G359" t="n">
        <v>1375</v>
      </c>
      <c r="H359" t="n">
        <v>2630</v>
      </c>
      <c r="I359" t="n">
        <v>3297</v>
      </c>
      <c r="J359" t="n">
        <v>4658</v>
      </c>
      <c r="K359" t="n">
        <v>6399</v>
      </c>
      <c r="L359" t="n">
        <v>8677</v>
      </c>
      <c r="M359" t="n">
        <v>10041</v>
      </c>
      <c r="N359" t="n">
        <v>10820</v>
      </c>
      <c r="O359" t="n">
        <v>11521</v>
      </c>
      <c r="P359" t="n">
        <v>13435</v>
      </c>
      <c r="Q359" t="n">
        <v>13566</v>
      </c>
      <c r="R359" t="n">
        <v>14113</v>
      </c>
      <c r="S359" t="n">
        <v>12430</v>
      </c>
      <c r="T359" t="n">
        <v>12532</v>
      </c>
      <c r="U359" t="n">
        <v>12002</v>
      </c>
      <c r="V359" t="n">
        <v>12578</v>
      </c>
      <c r="W359" t="n">
        <v>12688</v>
      </c>
      <c r="X359" t="n">
        <v>13046</v>
      </c>
      <c r="Y359" t="n">
        <v>11596</v>
      </c>
      <c r="Z359" t="n">
        <v>7826</v>
      </c>
      <c r="AA359" t="n">
        <v>5148</v>
      </c>
      <c r="AB359" t="n">
        <v>6714</v>
      </c>
      <c r="AC359" t="n">
        <v>10491</v>
      </c>
      <c r="AD359" t="n">
        <v>10878</v>
      </c>
      <c r="AE359" t="n">
        <v>7837</v>
      </c>
      <c r="AF359" t="n">
        <v>9230</v>
      </c>
      <c r="AG359" t="n">
        <v>9726</v>
      </c>
      <c r="AH359" t="n">
        <v>11178</v>
      </c>
      <c r="AI359" t="n">
        <v>10576</v>
      </c>
      <c r="AJ359" t="n">
        <v>9495</v>
      </c>
      <c r="AK359" t="n">
        <v>9490</v>
      </c>
      <c r="AL359" t="n">
        <v>8883</v>
      </c>
      <c r="AM359" t="n">
        <v>9463</v>
      </c>
      <c r="AN359" t="n">
        <v>9927</v>
      </c>
      <c r="AO359" t="n">
        <v>10083</v>
      </c>
      <c r="AP359" t="n">
        <v>10220</v>
      </c>
      <c r="AQ359" t="n">
        <v>9999</v>
      </c>
      <c r="AR359" t="n">
        <v>9474</v>
      </c>
      <c r="AS359" t="n">
        <v>9438</v>
      </c>
      <c r="AT359" t="n">
        <v>8895</v>
      </c>
      <c r="AU359" t="n">
        <v>10189</v>
      </c>
      <c r="AV359" t="n">
        <v>12708</v>
      </c>
      <c r="AW359" t="n">
        <v>13379</v>
      </c>
      <c r="AX359" t="n">
        <v>16372</v>
      </c>
      <c r="AY359" t="n">
        <v>15334</v>
      </c>
      <c r="AZ359" t="n">
        <v>12756</v>
      </c>
      <c r="BA359" t="n">
        <v>10702</v>
      </c>
      <c r="BB359" t="n">
        <v>9303</v>
      </c>
      <c r="BC359" t="n">
        <v>9837</v>
      </c>
      <c r="BD359" t="n">
        <v>10948</v>
      </c>
      <c r="BE359" t="n">
        <v>11311</v>
      </c>
      <c r="BF359" t="n">
        <v>11323</v>
      </c>
      <c r="BG359">
        <f>NA()</f>
        <v/>
      </c>
      <c r="BH359">
        <f>NA()</f>
        <v/>
      </c>
      <c r="BI359">
        <f>NA()</f>
        <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237</v>
      </c>
      <c r="B360" t="s">
        <v>1190</v>
      </c>
      <c r="C360" t="s">
        <v>1191</v>
      </c>
      <c r="D360" t="s">
        <v>569</v>
      </c>
      <c r="E360" t="n">
        <v>6857</v>
      </c>
      <c r="F360" t="n">
        <v>9614</v>
      </c>
      <c r="G360" t="n">
        <v>7798</v>
      </c>
      <c r="H360" t="n">
        <v>14912</v>
      </c>
      <c r="I360" t="n">
        <v>18692</v>
      </c>
      <c r="J360" t="n">
        <v>26409</v>
      </c>
      <c r="K360" t="n">
        <v>36283</v>
      </c>
      <c r="L360" t="n">
        <v>49198</v>
      </c>
      <c r="M360" t="n">
        <v>56932</v>
      </c>
      <c r="N360" t="n">
        <v>61351</v>
      </c>
      <c r="O360" t="n">
        <v>65323</v>
      </c>
      <c r="P360" t="n">
        <v>76178</v>
      </c>
      <c r="Q360" t="n">
        <v>76918</v>
      </c>
      <c r="R360" t="n">
        <v>80021</v>
      </c>
      <c r="S360" t="n">
        <v>70478</v>
      </c>
      <c r="T360" t="n">
        <v>71059</v>
      </c>
      <c r="U360" t="n">
        <v>68050</v>
      </c>
      <c r="V360" t="n">
        <v>71318</v>
      </c>
      <c r="W360" t="n">
        <v>71944</v>
      </c>
      <c r="X360" t="n">
        <v>73971</v>
      </c>
      <c r="Y360" t="n">
        <v>65747</v>
      </c>
      <c r="Z360" t="n">
        <v>44372</v>
      </c>
      <c r="AA360" t="n">
        <v>29191</v>
      </c>
      <c r="AB360" t="n">
        <v>38069</v>
      </c>
      <c r="AC360" t="n">
        <v>59481</v>
      </c>
      <c r="AD360" t="n">
        <v>61681</v>
      </c>
      <c r="AE360" t="n">
        <v>44437</v>
      </c>
      <c r="AF360" t="n">
        <v>52333</v>
      </c>
      <c r="AG360" t="n">
        <v>55147</v>
      </c>
      <c r="AH360" t="n">
        <v>63379</v>
      </c>
      <c r="AI360" t="n">
        <v>59966</v>
      </c>
      <c r="AJ360" t="n">
        <v>53836</v>
      </c>
      <c r="AK360" t="n">
        <v>53807</v>
      </c>
      <c r="AL360" t="n">
        <v>50368</v>
      </c>
      <c r="AM360" t="n">
        <v>53654</v>
      </c>
      <c r="AN360" t="n">
        <v>56284</v>
      </c>
      <c r="AO360" t="n">
        <v>57172</v>
      </c>
      <c r="AP360" t="n">
        <v>57946</v>
      </c>
      <c r="AQ360" t="n">
        <v>56695</v>
      </c>
      <c r="AR360" t="n">
        <v>53720</v>
      </c>
      <c r="AS360" t="n">
        <v>53511</v>
      </c>
      <c r="AT360" t="n">
        <v>50437</v>
      </c>
      <c r="AU360" t="n">
        <v>57774</v>
      </c>
      <c r="AV360" t="n">
        <v>72056</v>
      </c>
      <c r="AW360" t="n">
        <v>75861</v>
      </c>
      <c r="AX360" t="n">
        <v>92831</v>
      </c>
      <c r="AY360" t="n">
        <v>86945</v>
      </c>
      <c r="AZ360" t="n">
        <v>72329</v>
      </c>
      <c r="BA360" t="n">
        <v>60679</v>
      </c>
      <c r="BB360" t="n">
        <v>52748</v>
      </c>
      <c r="BC360" t="n">
        <v>55775</v>
      </c>
      <c r="BD360" t="n">
        <v>62077</v>
      </c>
      <c r="BE360" t="n">
        <v>64135</v>
      </c>
      <c r="BF360" t="n">
        <v>64201</v>
      </c>
      <c r="BG360">
        <f>NA()</f>
        <v/>
      </c>
      <c r="BH360">
        <f>NA()</f>
        <v/>
      </c>
      <c r="BI360">
        <f>NA()</f>
        <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237</v>
      </c>
      <c r="B361" t="s">
        <v>1190</v>
      </c>
      <c r="C361" t="s">
        <v>1192</v>
      </c>
      <c r="D361" t="s">
        <v>1019</v>
      </c>
      <c r="E361" t="n">
        <v>1209</v>
      </c>
      <c r="F361" t="n">
        <v>1696</v>
      </c>
      <c r="G361" t="n">
        <v>1375</v>
      </c>
      <c r="H361" t="n">
        <v>2630</v>
      </c>
      <c r="I361" t="n">
        <v>3297</v>
      </c>
      <c r="J361" t="n">
        <v>4658</v>
      </c>
      <c r="K361" t="n">
        <v>6399</v>
      </c>
      <c r="L361" t="n">
        <v>8677</v>
      </c>
      <c r="M361" t="n">
        <v>10041</v>
      </c>
      <c r="N361" t="n">
        <v>10820</v>
      </c>
      <c r="O361" t="n">
        <v>11521</v>
      </c>
      <c r="P361" t="n">
        <v>13435</v>
      </c>
      <c r="Q361" t="n">
        <v>13566</v>
      </c>
      <c r="R361" t="n">
        <v>14113</v>
      </c>
      <c r="S361" t="n">
        <v>12430</v>
      </c>
      <c r="T361" t="n">
        <v>12532</v>
      </c>
      <c r="U361" t="n">
        <v>12002</v>
      </c>
      <c r="V361" t="n">
        <v>12578</v>
      </c>
      <c r="W361" t="n">
        <v>12688</v>
      </c>
      <c r="X361" t="n">
        <v>13046</v>
      </c>
      <c r="Y361" t="n">
        <v>11596</v>
      </c>
      <c r="Z361" t="n">
        <v>7826</v>
      </c>
      <c r="AA361" t="n">
        <v>5148</v>
      </c>
      <c r="AB361" t="n">
        <v>6714</v>
      </c>
      <c r="AC361" t="n">
        <v>10491</v>
      </c>
      <c r="AD361" t="n">
        <v>10878</v>
      </c>
      <c r="AE361" t="n">
        <v>7837</v>
      </c>
      <c r="AF361" t="n">
        <v>9230</v>
      </c>
      <c r="AG361" t="n">
        <v>9726</v>
      </c>
      <c r="AH361" t="n">
        <v>11178</v>
      </c>
      <c r="AI361" t="n">
        <v>10576</v>
      </c>
      <c r="AJ361" t="n">
        <v>9495</v>
      </c>
      <c r="AK361" t="n">
        <v>9490</v>
      </c>
      <c r="AL361" t="n">
        <v>8883</v>
      </c>
      <c r="AM361" t="n">
        <v>9463</v>
      </c>
      <c r="AN361" t="n">
        <v>9927</v>
      </c>
      <c r="AO361" t="n">
        <v>10083</v>
      </c>
      <c r="AP361" t="n">
        <v>10220</v>
      </c>
      <c r="AQ361" t="n">
        <v>9999</v>
      </c>
      <c r="AR361" t="n">
        <v>9474</v>
      </c>
      <c r="AS361" t="n">
        <v>9438</v>
      </c>
      <c r="AT361" t="n">
        <v>8895</v>
      </c>
      <c r="AU361" t="n">
        <v>10189</v>
      </c>
      <c r="AV361" t="n">
        <v>12708</v>
      </c>
      <c r="AW361" t="n">
        <v>13379</v>
      </c>
      <c r="AX361" t="n">
        <v>16372</v>
      </c>
      <c r="AY361" t="n">
        <v>15334</v>
      </c>
      <c r="AZ361" t="n">
        <v>12756</v>
      </c>
      <c r="BA361" t="n">
        <v>10702</v>
      </c>
      <c r="BB361" t="n">
        <v>9303</v>
      </c>
      <c r="BC361" t="n">
        <v>9837</v>
      </c>
      <c r="BD361" t="n">
        <v>10948</v>
      </c>
      <c r="BE361" t="n">
        <v>11311</v>
      </c>
      <c r="BF361" t="n">
        <v>11323</v>
      </c>
      <c r="BG361">
        <f>NA()</f>
        <v/>
      </c>
      <c r="BH361">
        <f>NA()</f>
        <v/>
      </c>
      <c r="BI361">
        <f>NA()</f>
        <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237</v>
      </c>
      <c r="B362" t="s">
        <v>1193</v>
      </c>
      <c r="C362" t="s">
        <v>1194</v>
      </c>
      <c r="D362" t="s">
        <v>569</v>
      </c>
      <c r="E362" t="n">
        <v>16661</v>
      </c>
      <c r="F362" t="n">
        <v>16926</v>
      </c>
      <c r="G362" t="n">
        <v>18217</v>
      </c>
      <c r="H362" t="n">
        <v>18677</v>
      </c>
      <c r="I362" t="n">
        <v>19219</v>
      </c>
      <c r="J362" t="n">
        <v>15853</v>
      </c>
      <c r="K362" t="n">
        <v>16472</v>
      </c>
      <c r="L362" t="n">
        <v>18078</v>
      </c>
      <c r="M362" t="n">
        <v>20518</v>
      </c>
      <c r="N362" t="n">
        <v>17588</v>
      </c>
      <c r="O362" t="n">
        <v>14737</v>
      </c>
      <c r="P362" t="n">
        <v>15353</v>
      </c>
      <c r="Q362" t="n">
        <v>14343</v>
      </c>
      <c r="R362" t="n">
        <v>12839</v>
      </c>
      <c r="S362" t="n">
        <v>13156</v>
      </c>
      <c r="T362" t="n">
        <v>12405</v>
      </c>
      <c r="U362" t="n">
        <v>11785</v>
      </c>
      <c r="V362" t="n">
        <v>12299</v>
      </c>
      <c r="W362" t="n">
        <v>11634</v>
      </c>
      <c r="X362" t="n">
        <v>11941</v>
      </c>
      <c r="Y362" t="n">
        <v>13498</v>
      </c>
      <c r="Z362" t="n">
        <v>11793</v>
      </c>
      <c r="AA362" t="n">
        <v>12444</v>
      </c>
      <c r="AB362" t="n">
        <v>24402</v>
      </c>
      <c r="AC362" t="n">
        <v>13148</v>
      </c>
      <c r="AD362" t="n">
        <v>12756</v>
      </c>
      <c r="AE362" t="n">
        <v>12525</v>
      </c>
      <c r="AF362" t="n">
        <v>12053</v>
      </c>
      <c r="AG362" t="n">
        <v>12027</v>
      </c>
      <c r="AH362" t="n">
        <v>11035</v>
      </c>
      <c r="AI362" t="n">
        <v>11085</v>
      </c>
      <c r="AJ362" t="n">
        <v>8721</v>
      </c>
      <c r="AK362" t="n">
        <v>2695</v>
      </c>
      <c r="AL362" t="n">
        <v>41</v>
      </c>
      <c r="AM362" t="n">
        <v>51</v>
      </c>
      <c r="AN362" t="n">
        <v>74</v>
      </c>
      <c r="AO362" t="n">
        <v>22</v>
      </c>
      <c r="AP362" t="n">
        <v>9</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f>NA()</f>
        <v/>
      </c>
      <c r="BH362">
        <f>NA()</f>
        <v/>
      </c>
      <c r="BI362">
        <f>NA()</f>
        <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237</v>
      </c>
      <c r="B363" t="s">
        <v>1193</v>
      </c>
      <c r="C363" t="s">
        <v>1195</v>
      </c>
      <c r="D363" t="s">
        <v>1019</v>
      </c>
      <c r="E363" t="n">
        <v>3111</v>
      </c>
      <c r="F363" t="n">
        <v>3161</v>
      </c>
      <c r="G363" t="n">
        <v>3402</v>
      </c>
      <c r="H363" t="n">
        <v>3488</v>
      </c>
      <c r="I363" t="n">
        <v>3589</v>
      </c>
      <c r="J363" t="n">
        <v>2960</v>
      </c>
      <c r="K363" t="n">
        <v>3076</v>
      </c>
      <c r="L363" t="n">
        <v>3376</v>
      </c>
      <c r="M363" t="n">
        <v>3832</v>
      </c>
      <c r="N363" t="n">
        <v>3284</v>
      </c>
      <c r="O363" t="n">
        <v>2752</v>
      </c>
      <c r="P363" t="n">
        <v>2867</v>
      </c>
      <c r="Q363" t="n">
        <v>2678</v>
      </c>
      <c r="R363" t="n">
        <v>2398</v>
      </c>
      <c r="S363" t="n">
        <v>2457</v>
      </c>
      <c r="T363" t="n">
        <v>2317</v>
      </c>
      <c r="U363" t="n">
        <v>2201</v>
      </c>
      <c r="V363" t="n">
        <v>2297</v>
      </c>
      <c r="W363" t="n">
        <v>2173</v>
      </c>
      <c r="X363" t="n">
        <v>2230</v>
      </c>
      <c r="Y363" t="n">
        <v>2521</v>
      </c>
      <c r="Z363" t="n">
        <v>2202</v>
      </c>
      <c r="AA363" t="n">
        <v>2324</v>
      </c>
      <c r="AB363" t="n">
        <v>4557</v>
      </c>
      <c r="AC363" t="n">
        <v>2455</v>
      </c>
      <c r="AD363" t="n">
        <v>2382</v>
      </c>
      <c r="AE363" t="n">
        <v>2339</v>
      </c>
      <c r="AF363" t="n">
        <v>2251</v>
      </c>
      <c r="AG363" t="n">
        <v>2246</v>
      </c>
      <c r="AH363" t="n">
        <v>2061</v>
      </c>
      <c r="AI363" t="n">
        <v>2070</v>
      </c>
      <c r="AJ363" t="n">
        <v>1629</v>
      </c>
      <c r="AK363" t="n">
        <v>503</v>
      </c>
      <c r="AL363" t="n">
        <v>8</v>
      </c>
      <c r="AM363" t="n">
        <v>10</v>
      </c>
      <c r="AN363" t="n">
        <v>14</v>
      </c>
      <c r="AO363" t="n">
        <v>4</v>
      </c>
      <c r="AP363" t="n">
        <v>2</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f>NA()</f>
        <v/>
      </c>
      <c r="BH363">
        <f>NA()</f>
        <v/>
      </c>
      <c r="BI363">
        <f>NA()</f>
        <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237</v>
      </c>
      <c r="B364" t="s">
        <v>1196</v>
      </c>
      <c r="C364" t="s">
        <v>1197</v>
      </c>
      <c r="D364" t="s">
        <v>569</v>
      </c>
      <c r="E364" t="n">
        <v>16661</v>
      </c>
      <c r="F364" t="n">
        <v>16926</v>
      </c>
      <c r="G364" t="n">
        <v>18217</v>
      </c>
      <c r="H364" t="n">
        <v>18677</v>
      </c>
      <c r="I364" t="n">
        <v>19219</v>
      </c>
      <c r="J364" t="n">
        <v>15853</v>
      </c>
      <c r="K364" t="n">
        <v>16472</v>
      </c>
      <c r="L364" t="n">
        <v>18078</v>
      </c>
      <c r="M364" t="n">
        <v>20518</v>
      </c>
      <c r="N364" t="n">
        <v>17588</v>
      </c>
      <c r="O364" t="n">
        <v>14737</v>
      </c>
      <c r="P364" t="n">
        <v>15353</v>
      </c>
      <c r="Q364" t="n">
        <v>14343</v>
      </c>
      <c r="R364" t="n">
        <v>12839</v>
      </c>
      <c r="S364" t="n">
        <v>13156</v>
      </c>
      <c r="T364" t="n">
        <v>12405</v>
      </c>
      <c r="U364" t="n">
        <v>11785</v>
      </c>
      <c r="V364" t="n">
        <v>12299</v>
      </c>
      <c r="W364" t="n">
        <v>11634</v>
      </c>
      <c r="X364" t="n">
        <v>11941</v>
      </c>
      <c r="Y364" t="n">
        <v>13498</v>
      </c>
      <c r="Z364" t="n">
        <v>11793</v>
      </c>
      <c r="AA364" t="n">
        <v>12444</v>
      </c>
      <c r="AB364" t="n">
        <v>24402</v>
      </c>
      <c r="AC364" t="n">
        <v>13148</v>
      </c>
      <c r="AD364" t="n">
        <v>12756</v>
      </c>
      <c r="AE364" t="n">
        <v>12525</v>
      </c>
      <c r="AF364" t="n">
        <v>12053</v>
      </c>
      <c r="AG364" t="n">
        <v>12027</v>
      </c>
      <c r="AH364" t="n">
        <v>11035</v>
      </c>
      <c r="AI364" t="n">
        <v>11085</v>
      </c>
      <c r="AJ364" t="n">
        <v>8721</v>
      </c>
      <c r="AK364" t="n">
        <v>2695</v>
      </c>
      <c r="AL364" t="n">
        <v>41</v>
      </c>
      <c r="AM364" t="n">
        <v>51</v>
      </c>
      <c r="AN364" t="n">
        <v>74</v>
      </c>
      <c r="AO364" t="n">
        <v>22</v>
      </c>
      <c r="AP364" t="n">
        <v>9</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f>NA()</f>
        <v/>
      </c>
      <c r="BH364">
        <f>NA()</f>
        <v/>
      </c>
      <c r="BI364">
        <f>NA()</f>
        <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237</v>
      </c>
      <c r="B365" t="s">
        <v>1196</v>
      </c>
      <c r="C365" t="s">
        <v>1198</v>
      </c>
      <c r="D365" t="s">
        <v>1019</v>
      </c>
      <c r="E365" t="n">
        <v>3111</v>
      </c>
      <c r="F365" t="n">
        <v>3161</v>
      </c>
      <c r="G365" t="n">
        <v>3402</v>
      </c>
      <c r="H365" t="n">
        <v>3488</v>
      </c>
      <c r="I365" t="n">
        <v>3589</v>
      </c>
      <c r="J365" t="n">
        <v>2960</v>
      </c>
      <c r="K365" t="n">
        <v>3076</v>
      </c>
      <c r="L365" t="n">
        <v>3376</v>
      </c>
      <c r="M365" t="n">
        <v>3832</v>
      </c>
      <c r="N365" t="n">
        <v>3284</v>
      </c>
      <c r="O365" t="n">
        <v>2752</v>
      </c>
      <c r="P365" t="n">
        <v>2867</v>
      </c>
      <c r="Q365" t="n">
        <v>2678</v>
      </c>
      <c r="R365" t="n">
        <v>2398</v>
      </c>
      <c r="S365" t="n">
        <v>2457</v>
      </c>
      <c r="T365" t="n">
        <v>2317</v>
      </c>
      <c r="U365" t="n">
        <v>2201</v>
      </c>
      <c r="V365" t="n">
        <v>2297</v>
      </c>
      <c r="W365" t="n">
        <v>2173</v>
      </c>
      <c r="X365" t="n">
        <v>2230</v>
      </c>
      <c r="Y365" t="n">
        <v>2521</v>
      </c>
      <c r="Z365" t="n">
        <v>2202</v>
      </c>
      <c r="AA365" t="n">
        <v>2324</v>
      </c>
      <c r="AB365" t="n">
        <v>4557</v>
      </c>
      <c r="AC365" t="n">
        <v>2455</v>
      </c>
      <c r="AD365" t="n">
        <v>2382</v>
      </c>
      <c r="AE365" t="n">
        <v>2339</v>
      </c>
      <c r="AF365" t="n">
        <v>2251</v>
      </c>
      <c r="AG365" t="n">
        <v>2246</v>
      </c>
      <c r="AH365" t="n">
        <v>2061</v>
      </c>
      <c r="AI365" t="n">
        <v>2070</v>
      </c>
      <c r="AJ365" t="n">
        <v>1629</v>
      </c>
      <c r="AK365" t="n">
        <v>503</v>
      </c>
      <c r="AL365" t="n">
        <v>8</v>
      </c>
      <c r="AM365" t="n">
        <v>10</v>
      </c>
      <c r="AN365" t="n">
        <v>14</v>
      </c>
      <c r="AO365" t="n">
        <v>4</v>
      </c>
      <c r="AP365" t="n">
        <v>2</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f>NA()</f>
        <v/>
      </c>
      <c r="BH365">
        <f>NA()</f>
        <v/>
      </c>
      <c r="BI365">
        <f>NA()</f>
        <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237</v>
      </c>
      <c r="B366" t="s">
        <v>1199</v>
      </c>
      <c r="C366" t="s">
        <v>1200</v>
      </c>
      <c r="D366" t="s">
        <v>569</v>
      </c>
      <c r="E366" t="n">
        <v>131</v>
      </c>
      <c r="F366" t="n">
        <v>243</v>
      </c>
      <c r="G366" t="n">
        <v>233</v>
      </c>
      <c r="H366" t="n">
        <v>199</v>
      </c>
      <c r="I366" t="n">
        <v>260</v>
      </c>
      <c r="J366" t="n">
        <v>221</v>
      </c>
      <c r="K366" t="n">
        <v>194</v>
      </c>
      <c r="L366" t="n">
        <v>187</v>
      </c>
      <c r="M366" t="n">
        <v>119</v>
      </c>
      <c r="N366" t="n">
        <v>136</v>
      </c>
      <c r="O366" t="n">
        <v>493</v>
      </c>
      <c r="P366" t="n">
        <v>266</v>
      </c>
      <c r="Q366" t="n">
        <v>198</v>
      </c>
      <c r="R366" t="n">
        <v>142</v>
      </c>
      <c r="S366" t="n">
        <v>204</v>
      </c>
      <c r="T366" t="n">
        <v>253</v>
      </c>
      <c r="U366" t="n">
        <v>527</v>
      </c>
      <c r="V366" t="n">
        <v>687</v>
      </c>
      <c r="W366" t="n">
        <v>612</v>
      </c>
      <c r="X366" t="n">
        <v>34</v>
      </c>
      <c r="Y366" t="n">
        <v>0</v>
      </c>
      <c r="Z366" t="n">
        <v>0</v>
      </c>
      <c r="AA366" t="n">
        <v>0</v>
      </c>
      <c r="AB366" t="n">
        <v>6</v>
      </c>
      <c r="AC366" t="n">
        <v>7</v>
      </c>
      <c r="AD366" t="n">
        <v>7</v>
      </c>
      <c r="AE366" t="n">
        <v>17</v>
      </c>
      <c r="AF366" t="n">
        <v>10</v>
      </c>
      <c r="AG366" t="n">
        <v>1</v>
      </c>
      <c r="AH366" t="n">
        <v>1</v>
      </c>
      <c r="AI366" t="n">
        <v>1</v>
      </c>
      <c r="AJ366" t="n">
        <v>1</v>
      </c>
      <c r="AK366" t="n">
        <v>0</v>
      </c>
      <c r="AL366" t="n">
        <v>4</v>
      </c>
      <c r="AM366" t="n">
        <v>1</v>
      </c>
      <c r="AN366" t="n">
        <v>1</v>
      </c>
      <c r="AO366" t="n">
        <v>0</v>
      </c>
      <c r="AP366" t="n">
        <v>1</v>
      </c>
      <c r="AQ366" t="n">
        <v>1</v>
      </c>
      <c r="AR366" t="n">
        <v>0</v>
      </c>
      <c r="AS366" t="n">
        <v>1</v>
      </c>
      <c r="AT366" t="n">
        <v>0</v>
      </c>
      <c r="AU366" t="n">
        <v>0</v>
      </c>
      <c r="AV366" t="n">
        <v>0</v>
      </c>
      <c r="AW366" t="n">
        <v>0</v>
      </c>
      <c r="AX366" t="n">
        <v>0</v>
      </c>
      <c r="AY366" t="n">
        <v>0</v>
      </c>
      <c r="AZ366" t="n">
        <v>0</v>
      </c>
      <c r="BA366" t="n">
        <v>0</v>
      </c>
      <c r="BB366" t="n">
        <v>0</v>
      </c>
      <c r="BC366" t="n">
        <v>0</v>
      </c>
      <c r="BD366" t="n">
        <v>0</v>
      </c>
      <c r="BE366" t="n">
        <v>0</v>
      </c>
      <c r="BF366" t="n">
        <v>0</v>
      </c>
      <c r="BG366">
        <f>NA()</f>
        <v/>
      </c>
      <c r="BH366">
        <f>NA()</f>
        <v/>
      </c>
      <c r="BI366">
        <f>NA()</f>
        <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237</v>
      </c>
      <c r="B367" t="s">
        <v>1199</v>
      </c>
      <c r="C367" t="s">
        <v>1201</v>
      </c>
      <c r="D367" t="s">
        <v>1019</v>
      </c>
      <c r="E367" t="n">
        <v>23</v>
      </c>
      <c r="F367" t="n">
        <v>43</v>
      </c>
      <c r="G367" t="n">
        <v>41</v>
      </c>
      <c r="H367" t="n">
        <v>35</v>
      </c>
      <c r="I367" t="n">
        <v>46</v>
      </c>
      <c r="J367" t="n">
        <v>39</v>
      </c>
      <c r="K367" t="n">
        <v>34</v>
      </c>
      <c r="L367" t="n">
        <v>33</v>
      </c>
      <c r="M367" t="n">
        <v>21</v>
      </c>
      <c r="N367" t="n">
        <v>24</v>
      </c>
      <c r="O367" t="n">
        <v>87</v>
      </c>
      <c r="P367" t="n">
        <v>47</v>
      </c>
      <c r="Q367" t="n">
        <v>35</v>
      </c>
      <c r="R367" t="n">
        <v>25</v>
      </c>
      <c r="S367" t="n">
        <v>36</v>
      </c>
      <c r="T367" t="n">
        <v>45</v>
      </c>
      <c r="U367" t="n">
        <v>93</v>
      </c>
      <c r="V367" t="n">
        <v>121</v>
      </c>
      <c r="W367" t="n">
        <v>108</v>
      </c>
      <c r="X367" t="n">
        <v>6</v>
      </c>
      <c r="Y367" t="n">
        <v>0</v>
      </c>
      <c r="Z367" t="n">
        <v>0</v>
      </c>
      <c r="AA367" t="n">
        <v>0</v>
      </c>
      <c r="AB367" t="n">
        <v>1</v>
      </c>
      <c r="AC367" t="n">
        <v>1</v>
      </c>
      <c r="AD367" t="n">
        <v>1</v>
      </c>
      <c r="AE367" t="n">
        <v>3</v>
      </c>
      <c r="AF367" t="n">
        <v>2</v>
      </c>
      <c r="AG367" t="n">
        <v>0</v>
      </c>
      <c r="AH367" t="n">
        <v>0</v>
      </c>
      <c r="AI367" t="n">
        <v>0</v>
      </c>
      <c r="AJ367" t="n">
        <v>0</v>
      </c>
      <c r="AK367" t="n">
        <v>0</v>
      </c>
      <c r="AL367" t="n">
        <v>1</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f>NA()</f>
        <v/>
      </c>
      <c r="BH367">
        <f>NA()</f>
        <v/>
      </c>
      <c r="BI367">
        <f>NA()</f>
        <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237</v>
      </c>
      <c r="B368" t="s">
        <v>1202</v>
      </c>
      <c r="C368" t="s">
        <v>1203</v>
      </c>
      <c r="D368" t="s">
        <v>569</v>
      </c>
      <c r="E368" t="n">
        <v>386</v>
      </c>
      <c r="F368" t="n">
        <v>150</v>
      </c>
      <c r="G368" t="n">
        <v>80</v>
      </c>
      <c r="H368" t="n">
        <v>82</v>
      </c>
      <c r="I368" t="n">
        <v>24</v>
      </c>
      <c r="J368" t="n">
        <v>57</v>
      </c>
      <c r="K368" t="n">
        <v>17</v>
      </c>
      <c r="L368" t="n">
        <v>0</v>
      </c>
      <c r="M368" t="n">
        <v>34</v>
      </c>
      <c r="N368" t="n">
        <v>28</v>
      </c>
      <c r="O368" t="n">
        <v>374</v>
      </c>
      <c r="P368" t="n">
        <v>187</v>
      </c>
      <c r="Q368" t="n">
        <v>96</v>
      </c>
      <c r="R368" t="n">
        <v>91</v>
      </c>
      <c r="S368" t="n">
        <v>221</v>
      </c>
      <c r="T368" t="n">
        <v>176</v>
      </c>
      <c r="U368" t="n">
        <v>202</v>
      </c>
      <c r="V368" t="n">
        <v>270</v>
      </c>
      <c r="W368" t="n">
        <v>215</v>
      </c>
      <c r="X368" t="n">
        <v>193</v>
      </c>
      <c r="Y368" t="n">
        <v>51</v>
      </c>
      <c r="Z368" t="n">
        <v>0</v>
      </c>
      <c r="AA368" t="n">
        <v>0</v>
      </c>
      <c r="AB368" t="n">
        <v>1</v>
      </c>
      <c r="AC368" t="n">
        <v>1</v>
      </c>
      <c r="AD368" t="n">
        <v>1</v>
      </c>
      <c r="AE368" t="n">
        <v>1</v>
      </c>
      <c r="AF368" t="n">
        <v>1</v>
      </c>
      <c r="AG368" t="n">
        <v>1</v>
      </c>
      <c r="AH368" t="n">
        <v>1</v>
      </c>
      <c r="AI368" t="n">
        <v>1</v>
      </c>
      <c r="AJ368" t="n">
        <v>1</v>
      </c>
      <c r="AK368" t="n">
        <v>1</v>
      </c>
      <c r="AL368" t="n">
        <v>2</v>
      </c>
      <c r="AM368" t="n">
        <v>3</v>
      </c>
      <c r="AN368" t="n">
        <v>2</v>
      </c>
      <c r="AO368" t="n">
        <v>3</v>
      </c>
      <c r="AP368" t="n">
        <v>2</v>
      </c>
      <c r="AQ368" t="n">
        <v>1</v>
      </c>
      <c r="AR368" t="n">
        <v>1</v>
      </c>
      <c r="AS368" t="n">
        <v>0</v>
      </c>
      <c r="AT368" t="n">
        <v>1</v>
      </c>
      <c r="AU368" t="n">
        <v>0</v>
      </c>
      <c r="AV368" t="n">
        <v>1</v>
      </c>
      <c r="AW368" t="n">
        <v>0</v>
      </c>
      <c r="AX368" t="n">
        <v>1</v>
      </c>
      <c r="AY368" t="n">
        <v>1</v>
      </c>
      <c r="AZ368" t="n">
        <v>0</v>
      </c>
      <c r="BA368" t="n">
        <v>0</v>
      </c>
      <c r="BB368" t="n">
        <v>0</v>
      </c>
      <c r="BC368" t="n">
        <v>0</v>
      </c>
      <c r="BD368" t="n">
        <v>0</v>
      </c>
      <c r="BE368" t="n">
        <v>0</v>
      </c>
      <c r="BF368" t="n">
        <v>0</v>
      </c>
      <c r="BG368">
        <f>NA()</f>
        <v/>
      </c>
      <c r="BH368">
        <f>NA()</f>
        <v/>
      </c>
      <c r="BI368">
        <f>NA()</f>
        <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237</v>
      </c>
      <c r="B369" t="s">
        <v>1202</v>
      </c>
      <c r="C369" t="s">
        <v>1204</v>
      </c>
      <c r="D369" t="s">
        <v>1019</v>
      </c>
      <c r="E369" t="n">
        <v>68</v>
      </c>
      <c r="F369" t="n">
        <v>27</v>
      </c>
      <c r="G369" t="n">
        <v>14</v>
      </c>
      <c r="H369" t="n">
        <v>14</v>
      </c>
      <c r="I369" t="n">
        <v>4</v>
      </c>
      <c r="J369" t="n">
        <v>10</v>
      </c>
      <c r="K369" t="n">
        <v>3</v>
      </c>
      <c r="L369" t="n">
        <v>0</v>
      </c>
      <c r="M369" t="n">
        <v>6</v>
      </c>
      <c r="N369" t="n">
        <v>5</v>
      </c>
      <c r="O369" t="n">
        <v>66</v>
      </c>
      <c r="P369" t="n">
        <v>33</v>
      </c>
      <c r="Q369" t="n">
        <v>17</v>
      </c>
      <c r="R369" t="n">
        <v>16</v>
      </c>
      <c r="S369" t="n">
        <v>39</v>
      </c>
      <c r="T369" t="n">
        <v>31</v>
      </c>
      <c r="U369" t="n">
        <v>36</v>
      </c>
      <c r="V369" t="n">
        <v>48</v>
      </c>
      <c r="W369" t="n">
        <v>38</v>
      </c>
      <c r="X369" t="n">
        <v>34</v>
      </c>
      <c r="Y369" t="n">
        <v>9</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f>NA()</f>
        <v/>
      </c>
      <c r="BH369">
        <f>NA()</f>
        <v/>
      </c>
      <c r="BI369">
        <f>NA()</f>
        <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237</v>
      </c>
      <c r="B370" t="s">
        <v>1205</v>
      </c>
      <c r="C370" t="s">
        <v>1206</v>
      </c>
      <c r="D370" t="s">
        <v>569</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f>NA()</f>
        <v/>
      </c>
      <c r="BH370">
        <f>NA()</f>
        <v/>
      </c>
      <c r="BI370">
        <f>NA()</f>
        <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237</v>
      </c>
      <c r="B371" t="s">
        <v>1205</v>
      </c>
      <c r="C371" t="s">
        <v>1207</v>
      </c>
      <c r="D371" t="s">
        <v>1019</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f>NA()</f>
        <v/>
      </c>
      <c r="BH371">
        <f>NA()</f>
        <v/>
      </c>
      <c r="BI371">
        <f>NA()</f>
        <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237</v>
      </c>
      <c r="B372" t="s">
        <v>1208</v>
      </c>
      <c r="C372" t="s">
        <v>1209</v>
      </c>
      <c r="D372" t="s">
        <v>569</v>
      </c>
      <c r="E372" t="n">
        <v>517</v>
      </c>
      <c r="F372" t="n">
        <v>394</v>
      </c>
      <c r="G372" t="n">
        <v>312</v>
      </c>
      <c r="H372" t="n">
        <v>281</v>
      </c>
      <c r="I372" t="n">
        <v>284</v>
      </c>
      <c r="J372" t="n">
        <v>278</v>
      </c>
      <c r="K372" t="n">
        <v>211</v>
      </c>
      <c r="L372" t="n">
        <v>187</v>
      </c>
      <c r="M372" t="n">
        <v>153</v>
      </c>
      <c r="N372" t="n">
        <v>165</v>
      </c>
      <c r="O372" t="n">
        <v>868</v>
      </c>
      <c r="P372" t="n">
        <v>454</v>
      </c>
      <c r="Q372" t="n">
        <v>295</v>
      </c>
      <c r="R372" t="n">
        <v>232</v>
      </c>
      <c r="S372" t="n">
        <v>425</v>
      </c>
      <c r="T372" t="n">
        <v>429</v>
      </c>
      <c r="U372" t="n">
        <v>729</v>
      </c>
      <c r="V372" t="n">
        <v>957</v>
      </c>
      <c r="W372" t="n">
        <v>828</v>
      </c>
      <c r="X372" t="n">
        <v>227</v>
      </c>
      <c r="Y372" t="n">
        <v>51</v>
      </c>
      <c r="Z372" t="n">
        <v>0</v>
      </c>
      <c r="AA372" t="n">
        <v>0</v>
      </c>
      <c r="AB372" t="n">
        <v>8</v>
      </c>
      <c r="AC372" t="n">
        <v>9</v>
      </c>
      <c r="AD372" t="n">
        <v>9</v>
      </c>
      <c r="AE372" t="n">
        <v>18</v>
      </c>
      <c r="AF372" t="n">
        <v>11</v>
      </c>
      <c r="AG372" t="n">
        <v>2</v>
      </c>
      <c r="AH372" t="n">
        <v>2</v>
      </c>
      <c r="AI372" t="n">
        <v>2</v>
      </c>
      <c r="AJ372" t="n">
        <v>1</v>
      </c>
      <c r="AK372" t="n">
        <v>2</v>
      </c>
      <c r="AL372" t="n">
        <v>6</v>
      </c>
      <c r="AM372" t="n">
        <v>4</v>
      </c>
      <c r="AN372" t="n">
        <v>3</v>
      </c>
      <c r="AO372" t="n">
        <v>3</v>
      </c>
      <c r="AP372" t="n">
        <v>3</v>
      </c>
      <c r="AQ372" t="n">
        <v>1</v>
      </c>
      <c r="AR372" t="n">
        <v>1</v>
      </c>
      <c r="AS372" t="n">
        <v>1</v>
      </c>
      <c r="AT372" t="n">
        <v>1</v>
      </c>
      <c r="AU372" t="n">
        <v>1</v>
      </c>
      <c r="AV372" t="n">
        <v>1</v>
      </c>
      <c r="AW372" t="n">
        <v>1</v>
      </c>
      <c r="AX372" t="n">
        <v>1</v>
      </c>
      <c r="AY372" t="n">
        <v>1</v>
      </c>
      <c r="AZ372" t="n">
        <v>0</v>
      </c>
      <c r="BA372" t="n">
        <v>0</v>
      </c>
      <c r="BB372" t="n">
        <v>0</v>
      </c>
      <c r="BC372" t="n">
        <v>0</v>
      </c>
      <c r="BD372" t="n">
        <v>0</v>
      </c>
      <c r="BE372" t="n">
        <v>0</v>
      </c>
      <c r="BF372" t="n">
        <v>0</v>
      </c>
      <c r="BG372">
        <f>NA()</f>
        <v/>
      </c>
      <c r="BH372">
        <f>NA()</f>
        <v/>
      </c>
      <c r="BI372">
        <f>NA()</f>
        <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237</v>
      </c>
      <c r="B373" t="s">
        <v>1208</v>
      </c>
      <c r="C373" t="s">
        <v>1210</v>
      </c>
      <c r="D373" t="s">
        <v>1019</v>
      </c>
      <c r="E373" t="n">
        <v>91</v>
      </c>
      <c r="F373" t="n">
        <v>69</v>
      </c>
      <c r="G373" t="n">
        <v>55</v>
      </c>
      <c r="H373" t="n">
        <v>49</v>
      </c>
      <c r="I373" t="n">
        <v>50</v>
      </c>
      <c r="J373" t="n">
        <v>49</v>
      </c>
      <c r="K373" t="n">
        <v>37</v>
      </c>
      <c r="L373" t="n">
        <v>33</v>
      </c>
      <c r="M373" t="n">
        <v>27</v>
      </c>
      <c r="N373" t="n">
        <v>29</v>
      </c>
      <c r="O373" t="n">
        <v>153</v>
      </c>
      <c r="P373" t="n">
        <v>80</v>
      </c>
      <c r="Q373" t="n">
        <v>52</v>
      </c>
      <c r="R373" t="n">
        <v>41</v>
      </c>
      <c r="S373" t="n">
        <v>75</v>
      </c>
      <c r="T373" t="n">
        <v>76</v>
      </c>
      <c r="U373" t="n">
        <v>129</v>
      </c>
      <c r="V373" t="n">
        <v>169</v>
      </c>
      <c r="W373" t="n">
        <v>146</v>
      </c>
      <c r="X373" t="n">
        <v>40</v>
      </c>
      <c r="Y373" t="n">
        <v>9</v>
      </c>
      <c r="Z373" t="n">
        <v>0</v>
      </c>
      <c r="AA373" t="n">
        <v>0</v>
      </c>
      <c r="AB373" t="n">
        <v>1</v>
      </c>
      <c r="AC373" t="n">
        <v>2</v>
      </c>
      <c r="AD373" t="n">
        <v>2</v>
      </c>
      <c r="AE373" t="n">
        <v>3</v>
      </c>
      <c r="AF373" t="n">
        <v>2</v>
      </c>
      <c r="AG373" t="n">
        <v>0</v>
      </c>
      <c r="AH373" t="n">
        <v>0</v>
      </c>
      <c r="AI373" t="n">
        <v>0</v>
      </c>
      <c r="AJ373" t="n">
        <v>0</v>
      </c>
      <c r="AK373" t="n">
        <v>0</v>
      </c>
      <c r="AL373" t="n">
        <v>1</v>
      </c>
      <c r="AM373" t="n">
        <v>1</v>
      </c>
      <c r="AN373" t="n">
        <v>1</v>
      </c>
      <c r="AO373" t="n">
        <v>1</v>
      </c>
      <c r="AP373" t="n">
        <v>1</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f>NA()</f>
        <v/>
      </c>
      <c r="BH373">
        <f>NA()</f>
        <v/>
      </c>
      <c r="BI373">
        <f>NA()</f>
        <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237</v>
      </c>
      <c r="B374" t="s">
        <v>1211</v>
      </c>
      <c r="C374" t="s">
        <v>1212</v>
      </c>
      <c r="D374" t="s">
        <v>569</v>
      </c>
      <c r="E374" t="n">
        <v>517</v>
      </c>
      <c r="F374" t="n">
        <v>394</v>
      </c>
      <c r="G374" t="n">
        <v>312</v>
      </c>
      <c r="H374" t="n">
        <v>281</v>
      </c>
      <c r="I374" t="n">
        <v>284</v>
      </c>
      <c r="J374" t="n">
        <v>278</v>
      </c>
      <c r="K374" t="n">
        <v>211</v>
      </c>
      <c r="L374" t="n">
        <v>187</v>
      </c>
      <c r="M374" t="n">
        <v>153</v>
      </c>
      <c r="N374" t="n">
        <v>165</v>
      </c>
      <c r="O374" t="n">
        <v>868</v>
      </c>
      <c r="P374" t="n">
        <v>454</v>
      </c>
      <c r="Q374" t="n">
        <v>295</v>
      </c>
      <c r="R374" t="n">
        <v>232</v>
      </c>
      <c r="S374" t="n">
        <v>425</v>
      </c>
      <c r="T374" t="n">
        <v>429</v>
      </c>
      <c r="U374" t="n">
        <v>729</v>
      </c>
      <c r="V374" t="n">
        <v>957</v>
      </c>
      <c r="W374" t="n">
        <v>828</v>
      </c>
      <c r="X374" t="n">
        <v>227</v>
      </c>
      <c r="Y374" t="n">
        <v>51</v>
      </c>
      <c r="Z374" t="n">
        <v>0</v>
      </c>
      <c r="AA374" t="n">
        <v>0</v>
      </c>
      <c r="AB374" t="n">
        <v>8</v>
      </c>
      <c r="AC374" t="n">
        <v>9</v>
      </c>
      <c r="AD374" t="n">
        <v>9</v>
      </c>
      <c r="AE374" t="n">
        <v>18</v>
      </c>
      <c r="AF374" t="n">
        <v>11</v>
      </c>
      <c r="AG374" t="n">
        <v>2</v>
      </c>
      <c r="AH374" t="n">
        <v>2</v>
      </c>
      <c r="AI374" t="n">
        <v>2</v>
      </c>
      <c r="AJ374" t="n">
        <v>1</v>
      </c>
      <c r="AK374" t="n">
        <v>2</v>
      </c>
      <c r="AL374" t="n">
        <v>6</v>
      </c>
      <c r="AM374" t="n">
        <v>4</v>
      </c>
      <c r="AN374" t="n">
        <v>3</v>
      </c>
      <c r="AO374" t="n">
        <v>3</v>
      </c>
      <c r="AP374" t="n">
        <v>3</v>
      </c>
      <c r="AQ374" t="n">
        <v>1</v>
      </c>
      <c r="AR374" t="n">
        <v>1</v>
      </c>
      <c r="AS374" t="n">
        <v>1</v>
      </c>
      <c r="AT374" t="n">
        <v>1</v>
      </c>
      <c r="AU374" t="n">
        <v>1</v>
      </c>
      <c r="AV374" t="n">
        <v>1</v>
      </c>
      <c r="AW374" t="n">
        <v>1</v>
      </c>
      <c r="AX374" t="n">
        <v>1</v>
      </c>
      <c r="AY374" t="n">
        <v>1</v>
      </c>
      <c r="AZ374" t="n">
        <v>0</v>
      </c>
      <c r="BA374" t="n">
        <v>0</v>
      </c>
      <c r="BB374" t="n">
        <v>0</v>
      </c>
      <c r="BC374" t="n">
        <v>0</v>
      </c>
      <c r="BD374" t="n">
        <v>0</v>
      </c>
      <c r="BE374" t="n">
        <v>0</v>
      </c>
      <c r="BF374" t="n">
        <v>0</v>
      </c>
      <c r="BG374">
        <f>NA()</f>
        <v/>
      </c>
      <c r="BH374">
        <f>NA()</f>
        <v/>
      </c>
      <c r="BI374">
        <f>NA()</f>
        <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237</v>
      </c>
      <c r="B375" t="s">
        <v>1211</v>
      </c>
      <c r="C375" t="s">
        <v>1213</v>
      </c>
      <c r="D375" t="s">
        <v>1019</v>
      </c>
      <c r="E375" t="n">
        <v>91</v>
      </c>
      <c r="F375" t="n">
        <v>69</v>
      </c>
      <c r="G375" t="n">
        <v>55</v>
      </c>
      <c r="H375" t="n">
        <v>49</v>
      </c>
      <c r="I375" t="n">
        <v>50</v>
      </c>
      <c r="J375" t="n">
        <v>49</v>
      </c>
      <c r="K375" t="n">
        <v>37</v>
      </c>
      <c r="L375" t="n">
        <v>33</v>
      </c>
      <c r="M375" t="n">
        <v>27</v>
      </c>
      <c r="N375" t="n">
        <v>29</v>
      </c>
      <c r="O375" t="n">
        <v>153</v>
      </c>
      <c r="P375" t="n">
        <v>80</v>
      </c>
      <c r="Q375" t="n">
        <v>52</v>
      </c>
      <c r="R375" t="n">
        <v>41</v>
      </c>
      <c r="S375" t="n">
        <v>75</v>
      </c>
      <c r="T375" t="n">
        <v>76</v>
      </c>
      <c r="U375" t="n">
        <v>129</v>
      </c>
      <c r="V375" t="n">
        <v>169</v>
      </c>
      <c r="W375" t="n">
        <v>146</v>
      </c>
      <c r="X375" t="n">
        <v>40</v>
      </c>
      <c r="Y375" t="n">
        <v>9</v>
      </c>
      <c r="Z375" t="n">
        <v>0</v>
      </c>
      <c r="AA375" t="n">
        <v>0</v>
      </c>
      <c r="AB375" t="n">
        <v>1</v>
      </c>
      <c r="AC375" t="n">
        <v>2</v>
      </c>
      <c r="AD375" t="n">
        <v>2</v>
      </c>
      <c r="AE375" t="n">
        <v>3</v>
      </c>
      <c r="AF375" t="n">
        <v>2</v>
      </c>
      <c r="AG375" t="n">
        <v>0</v>
      </c>
      <c r="AH375" t="n">
        <v>0</v>
      </c>
      <c r="AI375" t="n">
        <v>0</v>
      </c>
      <c r="AJ375" t="n">
        <v>0</v>
      </c>
      <c r="AK375" t="n">
        <v>0</v>
      </c>
      <c r="AL375" t="n">
        <v>1</v>
      </c>
      <c r="AM375" t="n">
        <v>1</v>
      </c>
      <c r="AN375" t="n">
        <v>1</v>
      </c>
      <c r="AO375" t="n">
        <v>1</v>
      </c>
      <c r="AP375" t="n">
        <v>1</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f>NA()</f>
        <v/>
      </c>
      <c r="BH375">
        <f>NA()</f>
        <v/>
      </c>
      <c r="BI375">
        <f>NA()</f>
        <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237</v>
      </c>
      <c r="B376" t="s">
        <v>1214</v>
      </c>
      <c r="C376" t="s">
        <v>1215</v>
      </c>
      <c r="D376" t="s">
        <v>569</v>
      </c>
      <c r="E376" t="n">
        <v>7</v>
      </c>
      <c r="F376" t="n">
        <v>9</v>
      </c>
      <c r="G376" t="n">
        <v>0</v>
      </c>
      <c r="H376" t="n">
        <v>3</v>
      </c>
      <c r="I376" t="n">
        <v>12</v>
      </c>
      <c r="J376" t="n">
        <v>13</v>
      </c>
      <c r="K376" t="n">
        <v>20</v>
      </c>
      <c r="L376" t="n">
        <v>46</v>
      </c>
      <c r="M376" t="n">
        <v>38</v>
      </c>
      <c r="N376" t="n">
        <v>71</v>
      </c>
      <c r="O376" t="n">
        <v>99</v>
      </c>
      <c r="P376" t="n">
        <v>76</v>
      </c>
      <c r="Q376" t="n">
        <v>81</v>
      </c>
      <c r="R376" t="n">
        <v>75</v>
      </c>
      <c r="S376" t="n">
        <v>87</v>
      </c>
      <c r="T376" t="n">
        <v>86</v>
      </c>
      <c r="U376" t="n">
        <v>77</v>
      </c>
      <c r="V376" t="n">
        <v>83</v>
      </c>
      <c r="W376" t="n">
        <v>148</v>
      </c>
      <c r="X376" t="n">
        <v>33</v>
      </c>
      <c r="Y376" t="n">
        <v>100</v>
      </c>
      <c r="Z376" t="n">
        <v>213</v>
      </c>
      <c r="AA376" t="n">
        <v>158</v>
      </c>
      <c r="AB376" t="n">
        <v>180</v>
      </c>
      <c r="AC376" t="n">
        <v>29</v>
      </c>
      <c r="AD376" t="n">
        <v>23</v>
      </c>
      <c r="AE376" t="n">
        <v>20</v>
      </c>
      <c r="AF376" t="n">
        <v>22</v>
      </c>
      <c r="AG376" t="n">
        <v>33</v>
      </c>
      <c r="AH376" t="n">
        <v>35</v>
      </c>
      <c r="AI376" t="n">
        <v>49</v>
      </c>
      <c r="AJ376" t="n">
        <v>53</v>
      </c>
      <c r="AK376" t="n">
        <v>136</v>
      </c>
      <c r="AL376" t="n">
        <v>36</v>
      </c>
      <c r="AM376" t="n">
        <v>55</v>
      </c>
      <c r="AN376" t="n">
        <v>30</v>
      </c>
      <c r="AO376" t="n">
        <v>7</v>
      </c>
      <c r="AP376" t="n">
        <v>7</v>
      </c>
      <c r="AQ376" t="n">
        <v>3</v>
      </c>
      <c r="AR376" t="n">
        <v>0</v>
      </c>
      <c r="AS376" t="n">
        <v>0</v>
      </c>
      <c r="AT376" t="n">
        <v>0</v>
      </c>
      <c r="AU376" t="n">
        <v>0</v>
      </c>
      <c r="AV376" t="n">
        <v>43</v>
      </c>
      <c r="AW376" t="n">
        <v>0</v>
      </c>
      <c r="AX376" t="n">
        <v>57</v>
      </c>
      <c r="AY376" t="n">
        <v>64</v>
      </c>
      <c r="AZ376" t="n">
        <v>48</v>
      </c>
      <c r="BA376" t="n">
        <v>14</v>
      </c>
      <c r="BB376" t="n">
        <v>25</v>
      </c>
      <c r="BC376" t="n">
        <v>21</v>
      </c>
      <c r="BD376" t="n">
        <v>51</v>
      </c>
      <c r="BE376" t="n">
        <v>5</v>
      </c>
      <c r="BF376" t="n">
        <v>19</v>
      </c>
      <c r="BG376">
        <f>NA()</f>
        <v/>
      </c>
      <c r="BH376">
        <f>NA()</f>
        <v/>
      </c>
      <c r="BI376">
        <f>NA()</f>
        <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237</v>
      </c>
      <c r="B377" t="s">
        <v>1214</v>
      </c>
      <c r="C377" t="s">
        <v>1216</v>
      </c>
      <c r="D377" t="s">
        <v>1019</v>
      </c>
      <c r="E377" t="n">
        <v>2</v>
      </c>
      <c r="F377" t="n">
        <v>2</v>
      </c>
      <c r="G377" t="n">
        <v>0</v>
      </c>
      <c r="H377" t="n">
        <v>1</v>
      </c>
      <c r="I377" t="n">
        <v>3</v>
      </c>
      <c r="J377" t="n">
        <v>4</v>
      </c>
      <c r="K377" t="n">
        <v>5</v>
      </c>
      <c r="L377" t="n">
        <v>12</v>
      </c>
      <c r="M377" t="n">
        <v>10</v>
      </c>
      <c r="N377" t="n">
        <v>18</v>
      </c>
      <c r="O377" t="n">
        <v>26</v>
      </c>
      <c r="P377" t="n">
        <v>20</v>
      </c>
      <c r="Q377" t="n">
        <v>21</v>
      </c>
      <c r="R377" t="n">
        <v>20</v>
      </c>
      <c r="S377" t="n">
        <v>23</v>
      </c>
      <c r="T377" t="n">
        <v>22</v>
      </c>
      <c r="U377" t="n">
        <v>20</v>
      </c>
      <c r="V377" t="n">
        <v>22</v>
      </c>
      <c r="W377" t="n">
        <v>39</v>
      </c>
      <c r="X377" t="n">
        <v>9</v>
      </c>
      <c r="Y377" t="n">
        <v>26</v>
      </c>
      <c r="Z377" t="n">
        <v>56</v>
      </c>
      <c r="AA377" t="n">
        <v>41</v>
      </c>
      <c r="AB377" t="n">
        <v>47</v>
      </c>
      <c r="AC377" t="n">
        <v>8</v>
      </c>
      <c r="AD377" t="n">
        <v>6</v>
      </c>
      <c r="AE377" t="n">
        <v>5</v>
      </c>
      <c r="AF377" t="n">
        <v>6</v>
      </c>
      <c r="AG377" t="n">
        <v>9</v>
      </c>
      <c r="AH377" t="n">
        <v>9</v>
      </c>
      <c r="AI377" t="n">
        <v>13</v>
      </c>
      <c r="AJ377" t="n">
        <v>14</v>
      </c>
      <c r="AK377" t="n">
        <v>35</v>
      </c>
      <c r="AL377" t="n">
        <v>9</v>
      </c>
      <c r="AM377" t="n">
        <v>14</v>
      </c>
      <c r="AN377" t="n">
        <v>8</v>
      </c>
      <c r="AO377" t="n">
        <v>2</v>
      </c>
      <c r="AP377" t="n">
        <v>2</v>
      </c>
      <c r="AQ377" t="n">
        <v>1</v>
      </c>
      <c r="AR377" t="n">
        <v>0</v>
      </c>
      <c r="AS377" t="n">
        <v>0</v>
      </c>
      <c r="AT377" t="n">
        <v>0</v>
      </c>
      <c r="AU377" t="n">
        <v>0</v>
      </c>
      <c r="AV377" t="n">
        <v>11</v>
      </c>
      <c r="AW377" t="n">
        <v>0</v>
      </c>
      <c r="AX377" t="n">
        <v>15</v>
      </c>
      <c r="AY377" t="n">
        <v>17</v>
      </c>
      <c r="AZ377" t="n">
        <v>12</v>
      </c>
      <c r="BA377" t="n">
        <v>4</v>
      </c>
      <c r="BB377" t="n">
        <v>6</v>
      </c>
      <c r="BC377" t="n">
        <v>6</v>
      </c>
      <c r="BD377" t="n">
        <v>13</v>
      </c>
      <c r="BE377" t="n">
        <v>1</v>
      </c>
      <c r="BF377" t="n">
        <v>5</v>
      </c>
      <c r="BG377">
        <f>NA()</f>
        <v/>
      </c>
      <c r="BH377">
        <f>NA()</f>
        <v/>
      </c>
      <c r="BI377">
        <f>NA()</f>
        <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237</v>
      </c>
      <c r="B378" t="s">
        <v>1217</v>
      </c>
      <c r="C378" t="s">
        <v>1218</v>
      </c>
      <c r="D378" t="s">
        <v>569</v>
      </c>
      <c r="E378" t="n">
        <v>161</v>
      </c>
      <c r="F378" t="n">
        <v>212</v>
      </c>
      <c r="G378" t="n">
        <v>283</v>
      </c>
      <c r="H378" t="n">
        <v>272</v>
      </c>
      <c r="I378" t="n">
        <v>289</v>
      </c>
      <c r="J378" t="n">
        <v>319</v>
      </c>
      <c r="K378" t="n">
        <v>361</v>
      </c>
      <c r="L378" t="n">
        <v>484</v>
      </c>
      <c r="M378" t="n">
        <v>550</v>
      </c>
      <c r="N378" t="n">
        <v>1164</v>
      </c>
      <c r="O378" t="n">
        <v>1258</v>
      </c>
      <c r="P378" t="n">
        <v>1479</v>
      </c>
      <c r="Q378" t="n">
        <v>1351</v>
      </c>
      <c r="R378" t="n">
        <v>1394</v>
      </c>
      <c r="S378" t="n">
        <v>1349</v>
      </c>
      <c r="T378" t="n">
        <v>901</v>
      </c>
      <c r="U378" t="n">
        <v>1415</v>
      </c>
      <c r="V378" t="n">
        <v>1486</v>
      </c>
      <c r="W378" t="n">
        <v>1398</v>
      </c>
      <c r="X378" t="n">
        <v>2084</v>
      </c>
      <c r="Y378" t="n">
        <v>1209</v>
      </c>
      <c r="Z378" t="n">
        <v>1142</v>
      </c>
      <c r="AA378" t="n">
        <v>1076</v>
      </c>
      <c r="AB378" t="n">
        <v>1271</v>
      </c>
      <c r="AC378" t="n">
        <v>257</v>
      </c>
      <c r="AD378" t="n">
        <v>283</v>
      </c>
      <c r="AE378" t="n">
        <v>268</v>
      </c>
      <c r="AF378" t="n">
        <v>336</v>
      </c>
      <c r="AG378" t="n">
        <v>377</v>
      </c>
      <c r="AH378" t="n">
        <v>392</v>
      </c>
      <c r="AI378" t="n">
        <v>358</v>
      </c>
      <c r="AJ378" t="n">
        <v>368</v>
      </c>
      <c r="AK378" t="n">
        <v>1161</v>
      </c>
      <c r="AL378" t="n">
        <v>246</v>
      </c>
      <c r="AM378" t="n">
        <v>253</v>
      </c>
      <c r="AN378" t="n">
        <v>242</v>
      </c>
      <c r="AO378" t="n">
        <v>301</v>
      </c>
      <c r="AP378" t="n">
        <v>557</v>
      </c>
      <c r="AQ378" t="n">
        <v>1583</v>
      </c>
      <c r="AR378" t="n">
        <v>897</v>
      </c>
      <c r="AS378" t="n">
        <v>1227</v>
      </c>
      <c r="AT378" t="n">
        <v>1244</v>
      </c>
      <c r="AU378" t="n">
        <v>1249</v>
      </c>
      <c r="AV378" t="n">
        <v>926</v>
      </c>
      <c r="AW378" t="n">
        <v>945</v>
      </c>
      <c r="AX378" t="n">
        <v>963</v>
      </c>
      <c r="AY378" t="n">
        <v>987</v>
      </c>
      <c r="AZ378" t="n">
        <v>856</v>
      </c>
      <c r="BA378" t="n">
        <v>1547</v>
      </c>
      <c r="BB378" t="n">
        <v>2073</v>
      </c>
      <c r="BC378" t="n">
        <v>2043</v>
      </c>
      <c r="BD378" t="n">
        <v>2490</v>
      </c>
      <c r="BE378" t="n">
        <v>2160</v>
      </c>
      <c r="BF378" t="n">
        <v>2337</v>
      </c>
      <c r="BG378">
        <f>NA()</f>
        <v/>
      </c>
      <c r="BH378">
        <f>NA()</f>
        <v/>
      </c>
      <c r="BI378">
        <f>NA()</f>
        <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237</v>
      </c>
      <c r="B379" t="s">
        <v>1217</v>
      </c>
      <c r="C379" t="s">
        <v>1219</v>
      </c>
      <c r="D379" t="s">
        <v>1019</v>
      </c>
      <c r="E379" t="n">
        <v>42</v>
      </c>
      <c r="F379" t="n">
        <v>55</v>
      </c>
      <c r="G379" t="n">
        <v>74</v>
      </c>
      <c r="H379" t="n">
        <v>71</v>
      </c>
      <c r="I379" t="n">
        <v>75</v>
      </c>
      <c r="J379" t="n">
        <v>83</v>
      </c>
      <c r="K379" t="n">
        <v>94</v>
      </c>
      <c r="L379" t="n">
        <v>126</v>
      </c>
      <c r="M379" t="n">
        <v>143</v>
      </c>
      <c r="N379" t="n">
        <v>303</v>
      </c>
      <c r="O379" t="n">
        <v>328</v>
      </c>
      <c r="P379" t="n">
        <v>386</v>
      </c>
      <c r="Q379" t="n">
        <v>352</v>
      </c>
      <c r="R379" t="n">
        <v>363</v>
      </c>
      <c r="S379" t="n">
        <v>352</v>
      </c>
      <c r="T379" t="n">
        <v>235</v>
      </c>
      <c r="U379" t="n">
        <v>369</v>
      </c>
      <c r="V379" t="n">
        <v>387</v>
      </c>
      <c r="W379" t="n">
        <v>365</v>
      </c>
      <c r="X379" t="n">
        <v>543</v>
      </c>
      <c r="Y379" t="n">
        <v>315</v>
      </c>
      <c r="Z379" t="n">
        <v>298</v>
      </c>
      <c r="AA379" t="n">
        <v>281</v>
      </c>
      <c r="AB379" t="n">
        <v>331</v>
      </c>
      <c r="AC379" t="n">
        <v>67</v>
      </c>
      <c r="AD379" t="n">
        <v>74</v>
      </c>
      <c r="AE379" t="n">
        <v>70</v>
      </c>
      <c r="AF379" t="n">
        <v>88</v>
      </c>
      <c r="AG379" t="n">
        <v>98</v>
      </c>
      <c r="AH379" t="n">
        <v>102</v>
      </c>
      <c r="AI379" t="n">
        <v>93</v>
      </c>
      <c r="AJ379" t="n">
        <v>96</v>
      </c>
      <c r="AK379" t="n">
        <v>303</v>
      </c>
      <c r="AL379" t="n">
        <v>64</v>
      </c>
      <c r="AM379" t="n">
        <v>66</v>
      </c>
      <c r="AN379" t="n">
        <v>63</v>
      </c>
      <c r="AO379" t="n">
        <v>78</v>
      </c>
      <c r="AP379" t="n">
        <v>145</v>
      </c>
      <c r="AQ379" t="n">
        <v>413</v>
      </c>
      <c r="AR379" t="n">
        <v>234</v>
      </c>
      <c r="AS379" t="n">
        <v>320</v>
      </c>
      <c r="AT379" t="n">
        <v>324</v>
      </c>
      <c r="AU379" t="n">
        <v>326</v>
      </c>
      <c r="AV379" t="n">
        <v>241</v>
      </c>
      <c r="AW379" t="n">
        <v>246</v>
      </c>
      <c r="AX379" t="n">
        <v>251</v>
      </c>
      <c r="AY379" t="n">
        <v>257</v>
      </c>
      <c r="AZ379" t="n">
        <v>223</v>
      </c>
      <c r="BA379" t="n">
        <v>403</v>
      </c>
      <c r="BB379" t="n">
        <v>540</v>
      </c>
      <c r="BC379" t="n">
        <v>533</v>
      </c>
      <c r="BD379" t="n">
        <v>649</v>
      </c>
      <c r="BE379" t="n">
        <v>563</v>
      </c>
      <c r="BF379" t="n">
        <v>609</v>
      </c>
      <c r="BG379">
        <f>NA()</f>
        <v/>
      </c>
      <c r="BH379">
        <f>NA()</f>
        <v/>
      </c>
      <c r="BI379">
        <f>NA()</f>
        <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237</v>
      </c>
      <c r="B380" t="s">
        <v>1220</v>
      </c>
      <c r="C380" t="s">
        <v>1221</v>
      </c>
      <c r="D380" t="s">
        <v>569</v>
      </c>
      <c r="E380" t="n">
        <v>178</v>
      </c>
      <c r="F380" t="n">
        <v>204</v>
      </c>
      <c r="G380" t="n">
        <v>222</v>
      </c>
      <c r="H380" t="n">
        <v>487</v>
      </c>
      <c r="I380" t="n">
        <v>553</v>
      </c>
      <c r="J380" t="n">
        <v>339</v>
      </c>
      <c r="K380" t="n">
        <v>354</v>
      </c>
      <c r="L380" t="n">
        <v>269</v>
      </c>
      <c r="M380" t="n">
        <v>220</v>
      </c>
      <c r="N380" t="n">
        <v>1537</v>
      </c>
      <c r="O380" t="n">
        <v>1443</v>
      </c>
      <c r="P380" t="n">
        <v>1209</v>
      </c>
      <c r="Q380" t="n">
        <v>1330</v>
      </c>
      <c r="R380" t="n">
        <v>1251</v>
      </c>
      <c r="S380" t="n">
        <v>1390</v>
      </c>
      <c r="T380" t="n">
        <v>1722</v>
      </c>
      <c r="U380" t="n">
        <v>1543</v>
      </c>
      <c r="V380" t="n">
        <v>840</v>
      </c>
      <c r="W380" t="n">
        <v>279</v>
      </c>
      <c r="X380" t="n">
        <v>2558</v>
      </c>
      <c r="Y380" t="n">
        <v>3781</v>
      </c>
      <c r="Z380" t="n">
        <v>2888</v>
      </c>
      <c r="AA380" t="n">
        <v>5743</v>
      </c>
      <c r="AB380" t="n">
        <v>5406</v>
      </c>
      <c r="AC380" t="n">
        <v>20</v>
      </c>
      <c r="AD380" t="n">
        <v>31</v>
      </c>
      <c r="AE380" t="n">
        <v>31</v>
      </c>
      <c r="AF380" t="n">
        <v>39</v>
      </c>
      <c r="AG380" t="n">
        <v>43</v>
      </c>
      <c r="AH380" t="n">
        <v>48</v>
      </c>
      <c r="AI380" t="n">
        <v>55</v>
      </c>
      <c r="AJ380" t="n">
        <v>162</v>
      </c>
      <c r="AK380" t="n">
        <v>463</v>
      </c>
      <c r="AL380" t="n">
        <v>2734</v>
      </c>
      <c r="AM380" t="n">
        <v>5375</v>
      </c>
      <c r="AN380" t="n">
        <v>4310</v>
      </c>
      <c r="AO380" t="n">
        <v>4232</v>
      </c>
      <c r="AP380" t="n">
        <v>21</v>
      </c>
      <c r="AQ380" t="n">
        <v>644</v>
      </c>
      <c r="AR380" t="n">
        <v>0</v>
      </c>
      <c r="AS380" t="n">
        <v>172</v>
      </c>
      <c r="AT380" t="n">
        <v>216</v>
      </c>
      <c r="AU380" t="n">
        <v>877</v>
      </c>
      <c r="AV380" t="n">
        <v>333</v>
      </c>
      <c r="AW380" t="n">
        <v>239</v>
      </c>
      <c r="AX380" t="n">
        <v>50</v>
      </c>
      <c r="AY380" t="n">
        <v>146</v>
      </c>
      <c r="AZ380" t="n">
        <v>205</v>
      </c>
      <c r="BA380" t="n">
        <v>17</v>
      </c>
      <c r="BB380" t="n">
        <v>112</v>
      </c>
      <c r="BC380" t="n">
        <v>173</v>
      </c>
      <c r="BD380" t="n">
        <v>26</v>
      </c>
      <c r="BE380" t="n">
        <v>3</v>
      </c>
      <c r="BF380" t="n">
        <v>4</v>
      </c>
      <c r="BG380">
        <f>NA()</f>
        <v/>
      </c>
      <c r="BH380">
        <f>NA()</f>
        <v/>
      </c>
      <c r="BI380">
        <f>NA()</f>
        <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237</v>
      </c>
      <c r="B381" t="s">
        <v>1220</v>
      </c>
      <c r="C381" t="s">
        <v>1222</v>
      </c>
      <c r="D381" t="s">
        <v>1019</v>
      </c>
      <c r="E381" t="n">
        <v>43</v>
      </c>
      <c r="F381" t="n">
        <v>49</v>
      </c>
      <c r="G381" t="n">
        <v>53</v>
      </c>
      <c r="H381" t="n">
        <v>117</v>
      </c>
      <c r="I381" t="n">
        <v>133</v>
      </c>
      <c r="J381" t="n">
        <v>82</v>
      </c>
      <c r="K381" t="n">
        <v>85</v>
      </c>
      <c r="L381" t="n">
        <v>70</v>
      </c>
      <c r="M381" t="n">
        <v>58</v>
      </c>
      <c r="N381" t="n">
        <v>407</v>
      </c>
      <c r="O381" t="n">
        <v>386</v>
      </c>
      <c r="P381" t="n">
        <v>325</v>
      </c>
      <c r="Q381" t="n">
        <v>359</v>
      </c>
      <c r="R381" t="n">
        <v>339</v>
      </c>
      <c r="S381" t="n">
        <v>379</v>
      </c>
      <c r="T381" t="n">
        <v>472</v>
      </c>
      <c r="U381" t="n">
        <v>424</v>
      </c>
      <c r="V381" t="n">
        <v>234</v>
      </c>
      <c r="W381" t="n">
        <v>78</v>
      </c>
      <c r="X381" t="n">
        <v>703</v>
      </c>
      <c r="Y381" t="n">
        <v>1041</v>
      </c>
      <c r="Z381" t="n">
        <v>804</v>
      </c>
      <c r="AA381" t="n">
        <v>1612</v>
      </c>
      <c r="AB381" t="n">
        <v>1523</v>
      </c>
      <c r="AC381" t="n">
        <v>6</v>
      </c>
      <c r="AD381" t="n">
        <v>9</v>
      </c>
      <c r="AE381" t="n">
        <v>9</v>
      </c>
      <c r="AF381" t="n">
        <v>11</v>
      </c>
      <c r="AG381" t="n">
        <v>12</v>
      </c>
      <c r="AH381" t="n">
        <v>13</v>
      </c>
      <c r="AI381" t="n">
        <v>15</v>
      </c>
      <c r="AJ381" t="n">
        <v>46</v>
      </c>
      <c r="AK381" t="n">
        <v>130</v>
      </c>
      <c r="AL381" t="n">
        <v>772</v>
      </c>
      <c r="AM381" t="n">
        <v>1499</v>
      </c>
      <c r="AN381" t="n">
        <v>1207</v>
      </c>
      <c r="AO381" t="n">
        <v>1191</v>
      </c>
      <c r="AP381" t="n">
        <v>6</v>
      </c>
      <c r="AQ381" t="n">
        <v>181</v>
      </c>
      <c r="AR381" t="n">
        <v>0</v>
      </c>
      <c r="AS381" t="n">
        <v>49</v>
      </c>
      <c r="AT381" t="n">
        <v>61</v>
      </c>
      <c r="AU381" t="n">
        <v>247</v>
      </c>
      <c r="AV381" t="n">
        <v>94</v>
      </c>
      <c r="AW381" t="n">
        <v>67</v>
      </c>
      <c r="AX381" t="n">
        <v>14</v>
      </c>
      <c r="AY381" t="n">
        <v>41</v>
      </c>
      <c r="AZ381" t="n">
        <v>58</v>
      </c>
      <c r="BA381" t="n">
        <v>5</v>
      </c>
      <c r="BB381" t="n">
        <v>32</v>
      </c>
      <c r="BC381" t="n">
        <v>50</v>
      </c>
      <c r="BD381" t="n">
        <v>8</v>
      </c>
      <c r="BE381" t="n">
        <v>1</v>
      </c>
      <c r="BF381" t="n">
        <v>1</v>
      </c>
      <c r="BG381">
        <f>NA()</f>
        <v/>
      </c>
      <c r="BH381">
        <f>NA()</f>
        <v/>
      </c>
      <c r="BI381">
        <f>NA()</f>
        <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237</v>
      </c>
      <c r="B382" t="s">
        <v>1223</v>
      </c>
      <c r="C382" t="s">
        <v>1224</v>
      </c>
      <c r="D382" t="s">
        <v>569</v>
      </c>
      <c r="E382" t="n">
        <v>98</v>
      </c>
      <c r="F382" t="n">
        <v>128</v>
      </c>
      <c r="G382" t="n">
        <v>171</v>
      </c>
      <c r="H382" t="n">
        <v>165</v>
      </c>
      <c r="I382" t="n">
        <v>175</v>
      </c>
      <c r="J382" t="n">
        <v>193</v>
      </c>
      <c r="K382" t="n">
        <v>218</v>
      </c>
      <c r="L382" t="n">
        <v>293</v>
      </c>
      <c r="M382" t="n">
        <v>333</v>
      </c>
      <c r="N382" t="n">
        <v>704</v>
      </c>
      <c r="O382" t="n">
        <v>761</v>
      </c>
      <c r="P382" t="n">
        <v>895</v>
      </c>
      <c r="Q382" t="n">
        <v>817</v>
      </c>
      <c r="R382" t="n">
        <v>844</v>
      </c>
      <c r="S382" t="n">
        <v>816</v>
      </c>
      <c r="T382" t="n">
        <v>545</v>
      </c>
      <c r="U382" t="n">
        <v>857</v>
      </c>
      <c r="V382" t="n">
        <v>899</v>
      </c>
      <c r="W382" t="n">
        <v>846</v>
      </c>
      <c r="X382" t="n">
        <v>1261</v>
      </c>
      <c r="Y382" t="n">
        <v>732</v>
      </c>
      <c r="Z382" t="n">
        <v>691</v>
      </c>
      <c r="AA382" t="n">
        <v>651</v>
      </c>
      <c r="AB382" t="n">
        <v>769</v>
      </c>
      <c r="AC382" t="n">
        <v>155</v>
      </c>
      <c r="AD382" t="n">
        <v>171</v>
      </c>
      <c r="AE382" t="n">
        <v>162</v>
      </c>
      <c r="AF382" t="n">
        <v>203</v>
      </c>
      <c r="AG382" t="n">
        <v>228</v>
      </c>
      <c r="AH382" t="n">
        <v>237</v>
      </c>
      <c r="AI382" t="n">
        <v>217</v>
      </c>
      <c r="AJ382" t="n">
        <v>223</v>
      </c>
      <c r="AK382" t="n">
        <v>703</v>
      </c>
      <c r="AL382" t="n">
        <v>149</v>
      </c>
      <c r="AM382" t="n">
        <v>153</v>
      </c>
      <c r="AN382" t="n">
        <v>147</v>
      </c>
      <c r="AO382" t="n">
        <v>182</v>
      </c>
      <c r="AP382" t="n">
        <v>337</v>
      </c>
      <c r="AQ382" t="n">
        <v>958</v>
      </c>
      <c r="AR382" t="n">
        <v>543</v>
      </c>
      <c r="AS382" t="n">
        <v>742</v>
      </c>
      <c r="AT382" t="n">
        <v>753</v>
      </c>
      <c r="AU382" t="n">
        <v>756</v>
      </c>
      <c r="AV382" t="n">
        <v>560</v>
      </c>
      <c r="AW382" t="n">
        <v>572</v>
      </c>
      <c r="AX382" t="n">
        <v>583</v>
      </c>
      <c r="AY382" t="n">
        <v>597</v>
      </c>
      <c r="AZ382" t="n">
        <v>479</v>
      </c>
      <c r="BA382" t="n">
        <v>1006</v>
      </c>
      <c r="BB382" t="n">
        <v>918</v>
      </c>
      <c r="BC382" t="n">
        <v>918</v>
      </c>
      <c r="BD382" t="n">
        <v>879</v>
      </c>
      <c r="BE382" t="n">
        <v>1274</v>
      </c>
      <c r="BF382" t="n">
        <v>851</v>
      </c>
      <c r="BG382">
        <f>NA()</f>
        <v/>
      </c>
      <c r="BH382">
        <f>NA()</f>
        <v/>
      </c>
      <c r="BI382">
        <f>NA()</f>
        <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237</v>
      </c>
      <c r="B383" t="s">
        <v>1223</v>
      </c>
      <c r="C383" t="s">
        <v>1225</v>
      </c>
      <c r="D383" t="s">
        <v>1019</v>
      </c>
      <c r="E383" t="n">
        <v>25</v>
      </c>
      <c r="F383" t="n">
        <v>33</v>
      </c>
      <c r="G383" t="n">
        <v>45</v>
      </c>
      <c r="H383" t="n">
        <v>43</v>
      </c>
      <c r="I383" t="n">
        <v>46</v>
      </c>
      <c r="J383" t="n">
        <v>50</v>
      </c>
      <c r="K383" t="n">
        <v>57</v>
      </c>
      <c r="L383" t="n">
        <v>76</v>
      </c>
      <c r="M383" t="n">
        <v>87</v>
      </c>
      <c r="N383" t="n">
        <v>184</v>
      </c>
      <c r="O383" t="n">
        <v>198</v>
      </c>
      <c r="P383" t="n">
        <v>233</v>
      </c>
      <c r="Q383" t="n">
        <v>213</v>
      </c>
      <c r="R383" t="n">
        <v>220</v>
      </c>
      <c r="S383" t="n">
        <v>213</v>
      </c>
      <c r="T383" t="n">
        <v>142</v>
      </c>
      <c r="U383" t="n">
        <v>223</v>
      </c>
      <c r="V383" t="n">
        <v>234</v>
      </c>
      <c r="W383" t="n">
        <v>221</v>
      </c>
      <c r="X383" t="n">
        <v>329</v>
      </c>
      <c r="Y383" t="n">
        <v>191</v>
      </c>
      <c r="Z383" t="n">
        <v>180</v>
      </c>
      <c r="AA383" t="n">
        <v>170</v>
      </c>
      <c r="AB383" t="n">
        <v>201</v>
      </c>
      <c r="AC383" t="n">
        <v>40</v>
      </c>
      <c r="AD383" t="n">
        <v>45</v>
      </c>
      <c r="AE383" t="n">
        <v>42</v>
      </c>
      <c r="AF383" t="n">
        <v>53</v>
      </c>
      <c r="AG383" t="n">
        <v>59</v>
      </c>
      <c r="AH383" t="n">
        <v>62</v>
      </c>
      <c r="AI383" t="n">
        <v>57</v>
      </c>
      <c r="AJ383" t="n">
        <v>58</v>
      </c>
      <c r="AK383" t="n">
        <v>183</v>
      </c>
      <c r="AL383" t="n">
        <v>39</v>
      </c>
      <c r="AM383" t="n">
        <v>40</v>
      </c>
      <c r="AN383" t="n">
        <v>38</v>
      </c>
      <c r="AO383" t="n">
        <v>48</v>
      </c>
      <c r="AP383" t="n">
        <v>88</v>
      </c>
      <c r="AQ383" t="n">
        <v>250</v>
      </c>
      <c r="AR383" t="n">
        <v>142</v>
      </c>
      <c r="AS383" t="n">
        <v>194</v>
      </c>
      <c r="AT383" t="n">
        <v>196</v>
      </c>
      <c r="AU383" t="n">
        <v>197</v>
      </c>
      <c r="AV383" t="n">
        <v>146</v>
      </c>
      <c r="AW383" t="n">
        <v>149</v>
      </c>
      <c r="AX383" t="n">
        <v>152</v>
      </c>
      <c r="AY383" t="n">
        <v>156</v>
      </c>
      <c r="AZ383" t="n">
        <v>125</v>
      </c>
      <c r="BA383" t="n">
        <v>262</v>
      </c>
      <c r="BB383" t="n">
        <v>239</v>
      </c>
      <c r="BC383" t="n">
        <v>239</v>
      </c>
      <c r="BD383" t="n">
        <v>229</v>
      </c>
      <c r="BE383" t="n">
        <v>332</v>
      </c>
      <c r="BF383" t="n">
        <v>222</v>
      </c>
      <c r="BG383">
        <f>NA()</f>
        <v/>
      </c>
      <c r="BH383">
        <f>NA()</f>
        <v/>
      </c>
      <c r="BI383">
        <f>NA()</f>
        <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237</v>
      </c>
      <c r="B384" t="s">
        <v>1226</v>
      </c>
      <c r="C384" t="s">
        <v>1227</v>
      </c>
      <c r="D384" t="s">
        <v>569</v>
      </c>
      <c r="E384" t="n">
        <v>443</v>
      </c>
      <c r="F384" t="n">
        <v>552</v>
      </c>
      <c r="G384" t="n">
        <v>676</v>
      </c>
      <c r="H384" t="n">
        <v>927</v>
      </c>
      <c r="I384" t="n">
        <v>1028</v>
      </c>
      <c r="J384" t="n">
        <v>864</v>
      </c>
      <c r="K384" t="n">
        <v>954</v>
      </c>
      <c r="L384" t="n">
        <v>1092</v>
      </c>
      <c r="M384" t="n">
        <v>1140</v>
      </c>
      <c r="N384" t="n">
        <v>3476</v>
      </c>
      <c r="O384" t="n">
        <v>3561</v>
      </c>
      <c r="P384" t="n">
        <v>3659</v>
      </c>
      <c r="Q384" t="n">
        <v>3579</v>
      </c>
      <c r="R384" t="n">
        <v>3564</v>
      </c>
      <c r="S384" t="n">
        <v>3643</v>
      </c>
      <c r="T384" t="n">
        <v>3254</v>
      </c>
      <c r="U384" t="n">
        <v>3892</v>
      </c>
      <c r="V384" t="n">
        <v>3308</v>
      </c>
      <c r="W384" t="n">
        <v>2672</v>
      </c>
      <c r="X384" t="n">
        <v>5936</v>
      </c>
      <c r="Y384" t="n">
        <v>5822</v>
      </c>
      <c r="Z384" t="n">
        <v>4934</v>
      </c>
      <c r="AA384" t="n">
        <v>7628</v>
      </c>
      <c r="AB384" t="n">
        <v>7627</v>
      </c>
      <c r="AC384" t="n">
        <v>461</v>
      </c>
      <c r="AD384" t="n">
        <v>508</v>
      </c>
      <c r="AE384" t="n">
        <v>481</v>
      </c>
      <c r="AF384" t="n">
        <v>600</v>
      </c>
      <c r="AG384" t="n">
        <v>681</v>
      </c>
      <c r="AH384" t="n">
        <v>711</v>
      </c>
      <c r="AI384" t="n">
        <v>679</v>
      </c>
      <c r="AJ384" t="n">
        <v>806</v>
      </c>
      <c r="AK384" t="n">
        <v>2462</v>
      </c>
      <c r="AL384" t="n">
        <v>3165</v>
      </c>
      <c r="AM384" t="n">
        <v>5835</v>
      </c>
      <c r="AN384" t="n">
        <v>4730</v>
      </c>
      <c r="AO384" t="n">
        <v>4722</v>
      </c>
      <c r="AP384" t="n">
        <v>922</v>
      </c>
      <c r="AQ384" t="n">
        <v>3187</v>
      </c>
      <c r="AR384" t="n">
        <v>1441</v>
      </c>
      <c r="AS384" t="n">
        <v>2142</v>
      </c>
      <c r="AT384" t="n">
        <v>2214</v>
      </c>
      <c r="AU384" t="n">
        <v>2883</v>
      </c>
      <c r="AV384" t="n">
        <v>1863</v>
      </c>
      <c r="AW384" t="n">
        <v>1755</v>
      </c>
      <c r="AX384" t="n">
        <v>1652</v>
      </c>
      <c r="AY384" t="n">
        <v>1793</v>
      </c>
      <c r="AZ384" t="n">
        <v>1588</v>
      </c>
      <c r="BA384" t="n">
        <v>2584</v>
      </c>
      <c r="BB384" t="n">
        <v>3128</v>
      </c>
      <c r="BC384" t="n">
        <v>3155</v>
      </c>
      <c r="BD384" t="n">
        <v>3447</v>
      </c>
      <c r="BE384" t="n">
        <v>3441</v>
      </c>
      <c r="BF384" t="n">
        <v>3211</v>
      </c>
      <c r="BG384">
        <f>NA()</f>
        <v/>
      </c>
      <c r="BH384">
        <f>NA()</f>
        <v/>
      </c>
      <c r="BI384">
        <f>NA()</f>
        <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237</v>
      </c>
      <c r="B385" t="s">
        <v>1226</v>
      </c>
      <c r="C385" t="s">
        <v>57</v>
      </c>
      <c r="D385" t="s">
        <v>1019</v>
      </c>
      <c r="E385" t="n">
        <v>112</v>
      </c>
      <c r="F385" t="n">
        <v>140</v>
      </c>
      <c r="G385" t="n">
        <v>172</v>
      </c>
      <c r="H385" t="n">
        <v>232</v>
      </c>
      <c r="I385" t="n">
        <v>257</v>
      </c>
      <c r="J385" t="n">
        <v>219</v>
      </c>
      <c r="K385" t="n">
        <v>242</v>
      </c>
      <c r="L385" t="n">
        <v>285</v>
      </c>
      <c r="M385" t="n">
        <v>298</v>
      </c>
      <c r="N385" t="n">
        <v>912</v>
      </c>
      <c r="O385" t="n">
        <v>938</v>
      </c>
      <c r="P385" t="n">
        <v>963</v>
      </c>
      <c r="Q385" t="n">
        <v>945</v>
      </c>
      <c r="R385" t="n">
        <v>942</v>
      </c>
      <c r="S385" t="n">
        <v>966</v>
      </c>
      <c r="T385" t="n">
        <v>872</v>
      </c>
      <c r="U385" t="n">
        <v>1036</v>
      </c>
      <c r="V385" t="n">
        <v>877</v>
      </c>
      <c r="W385" t="n">
        <v>702</v>
      </c>
      <c r="X385" t="n">
        <v>1583</v>
      </c>
      <c r="Y385" t="n">
        <v>1573</v>
      </c>
      <c r="Z385" t="n">
        <v>1337</v>
      </c>
      <c r="AA385" t="n">
        <v>2104</v>
      </c>
      <c r="AB385" t="n">
        <v>2102</v>
      </c>
      <c r="AC385" t="n">
        <v>121</v>
      </c>
      <c r="AD385" t="n">
        <v>133</v>
      </c>
      <c r="AE385" t="n">
        <v>126</v>
      </c>
      <c r="AF385" t="n">
        <v>157</v>
      </c>
      <c r="AG385" t="n">
        <v>178</v>
      </c>
      <c r="AH385" t="n">
        <v>186</v>
      </c>
      <c r="AI385" t="n">
        <v>178</v>
      </c>
      <c r="AJ385" t="n">
        <v>214</v>
      </c>
      <c r="AK385" t="n">
        <v>651</v>
      </c>
      <c r="AL385" t="n">
        <v>884</v>
      </c>
      <c r="AM385" t="n">
        <v>1619</v>
      </c>
      <c r="AN385" t="n">
        <v>1316</v>
      </c>
      <c r="AO385" t="n">
        <v>1319</v>
      </c>
      <c r="AP385" t="n">
        <v>241</v>
      </c>
      <c r="AQ385" t="n">
        <v>844</v>
      </c>
      <c r="AR385" t="n">
        <v>376</v>
      </c>
      <c r="AS385" t="n">
        <v>562</v>
      </c>
      <c r="AT385" t="n">
        <v>582</v>
      </c>
      <c r="AU385" t="n">
        <v>770</v>
      </c>
      <c r="AV385" t="n">
        <v>492</v>
      </c>
      <c r="AW385" t="n">
        <v>462</v>
      </c>
      <c r="AX385" t="n">
        <v>432</v>
      </c>
      <c r="AY385" t="n">
        <v>471</v>
      </c>
      <c r="AZ385" t="n">
        <v>419</v>
      </c>
      <c r="BA385" t="n">
        <v>674</v>
      </c>
      <c r="BB385" t="n">
        <v>819</v>
      </c>
      <c r="BC385" t="n">
        <v>827</v>
      </c>
      <c r="BD385" t="n">
        <v>899</v>
      </c>
      <c r="BE385" t="n">
        <v>897</v>
      </c>
      <c r="BF385" t="n">
        <v>837</v>
      </c>
      <c r="BG385">
        <f>NA()</f>
        <v/>
      </c>
      <c r="BH385">
        <f>NA()</f>
        <v/>
      </c>
      <c r="BI385">
        <f>NA()</f>
        <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237</v>
      </c>
      <c r="B386" t="s">
        <v>1228</v>
      </c>
      <c r="C386" t="s">
        <v>1229</v>
      </c>
      <c r="D386" t="s">
        <v>569</v>
      </c>
      <c r="E386" t="n">
        <v>443</v>
      </c>
      <c r="F386" t="n">
        <v>552</v>
      </c>
      <c r="G386" t="n">
        <v>676</v>
      </c>
      <c r="H386" t="n">
        <v>927</v>
      </c>
      <c r="I386" t="n">
        <v>1028</v>
      </c>
      <c r="J386" t="n">
        <v>864</v>
      </c>
      <c r="K386" t="n">
        <v>954</v>
      </c>
      <c r="L386" t="n">
        <v>1092</v>
      </c>
      <c r="M386" t="n">
        <v>1140</v>
      </c>
      <c r="N386" t="n">
        <v>3476</v>
      </c>
      <c r="O386" t="n">
        <v>3561</v>
      </c>
      <c r="P386" t="n">
        <v>3659</v>
      </c>
      <c r="Q386" t="n">
        <v>3579</v>
      </c>
      <c r="R386" t="n">
        <v>3564</v>
      </c>
      <c r="S386" t="n">
        <v>3643</v>
      </c>
      <c r="T386" t="n">
        <v>3254</v>
      </c>
      <c r="U386" t="n">
        <v>3892</v>
      </c>
      <c r="V386" t="n">
        <v>3308</v>
      </c>
      <c r="W386" t="n">
        <v>2672</v>
      </c>
      <c r="X386" t="n">
        <v>5936</v>
      </c>
      <c r="Y386" t="n">
        <v>5822</v>
      </c>
      <c r="Z386" t="n">
        <v>4934</v>
      </c>
      <c r="AA386" t="n">
        <v>7628</v>
      </c>
      <c r="AB386" t="n">
        <v>7627</v>
      </c>
      <c r="AC386" t="n">
        <v>461</v>
      </c>
      <c r="AD386" t="n">
        <v>508</v>
      </c>
      <c r="AE386" t="n">
        <v>481</v>
      </c>
      <c r="AF386" t="n">
        <v>600</v>
      </c>
      <c r="AG386" t="n">
        <v>681</v>
      </c>
      <c r="AH386" t="n">
        <v>711</v>
      </c>
      <c r="AI386" t="n">
        <v>679</v>
      </c>
      <c r="AJ386" t="n">
        <v>806</v>
      </c>
      <c r="AK386" t="n">
        <v>2462</v>
      </c>
      <c r="AL386" t="n">
        <v>3165</v>
      </c>
      <c r="AM386" t="n">
        <v>5835</v>
      </c>
      <c r="AN386" t="n">
        <v>4730</v>
      </c>
      <c r="AO386" t="n">
        <v>4722</v>
      </c>
      <c r="AP386" t="n">
        <v>922</v>
      </c>
      <c r="AQ386" t="n">
        <v>3187</v>
      </c>
      <c r="AR386" t="n">
        <v>1441</v>
      </c>
      <c r="AS386" t="n">
        <v>2142</v>
      </c>
      <c r="AT386" t="n">
        <v>2214</v>
      </c>
      <c r="AU386" t="n">
        <v>2883</v>
      </c>
      <c r="AV386" t="n">
        <v>1863</v>
      </c>
      <c r="AW386" t="n">
        <v>1755</v>
      </c>
      <c r="AX386" t="n">
        <v>1652</v>
      </c>
      <c r="AY386" t="n">
        <v>1793</v>
      </c>
      <c r="AZ386" t="n">
        <v>1588</v>
      </c>
      <c r="BA386" t="n">
        <v>2584</v>
      </c>
      <c r="BB386" t="n">
        <v>3128</v>
      </c>
      <c r="BC386" t="n">
        <v>3155</v>
      </c>
      <c r="BD386" t="n">
        <v>3447</v>
      </c>
      <c r="BE386" t="n">
        <v>3441</v>
      </c>
      <c r="BF386" t="n">
        <v>3211</v>
      </c>
      <c r="BG386">
        <f>NA()</f>
        <v/>
      </c>
      <c r="BH386">
        <f>NA()</f>
        <v/>
      </c>
      <c r="BI386">
        <f>NA()</f>
        <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237</v>
      </c>
      <c r="B387" t="s">
        <v>1228</v>
      </c>
      <c r="C387" t="s">
        <v>1230</v>
      </c>
      <c r="D387" t="s">
        <v>1019</v>
      </c>
      <c r="E387" t="n">
        <v>112</v>
      </c>
      <c r="F387" t="n">
        <v>140</v>
      </c>
      <c r="G387" t="n">
        <v>172</v>
      </c>
      <c r="H387" t="n">
        <v>232</v>
      </c>
      <c r="I387" t="n">
        <v>257</v>
      </c>
      <c r="J387" t="n">
        <v>219</v>
      </c>
      <c r="K387" t="n">
        <v>242</v>
      </c>
      <c r="L387" t="n">
        <v>285</v>
      </c>
      <c r="M387" t="n">
        <v>298</v>
      </c>
      <c r="N387" t="n">
        <v>912</v>
      </c>
      <c r="O387" t="n">
        <v>938</v>
      </c>
      <c r="P387" t="n">
        <v>963</v>
      </c>
      <c r="Q387" t="n">
        <v>945</v>
      </c>
      <c r="R387" t="n">
        <v>942</v>
      </c>
      <c r="S387" t="n">
        <v>966</v>
      </c>
      <c r="T387" t="n">
        <v>872</v>
      </c>
      <c r="U387" t="n">
        <v>1036</v>
      </c>
      <c r="V387" t="n">
        <v>877</v>
      </c>
      <c r="W387" t="n">
        <v>702</v>
      </c>
      <c r="X387" t="n">
        <v>1583</v>
      </c>
      <c r="Y387" t="n">
        <v>1573</v>
      </c>
      <c r="Z387" t="n">
        <v>1337</v>
      </c>
      <c r="AA387" t="n">
        <v>2104</v>
      </c>
      <c r="AB387" t="n">
        <v>2102</v>
      </c>
      <c r="AC387" t="n">
        <v>121</v>
      </c>
      <c r="AD387" t="n">
        <v>133</v>
      </c>
      <c r="AE387" t="n">
        <v>126</v>
      </c>
      <c r="AF387" t="n">
        <v>157</v>
      </c>
      <c r="AG387" t="n">
        <v>178</v>
      </c>
      <c r="AH387" t="n">
        <v>186</v>
      </c>
      <c r="AI387" t="n">
        <v>178</v>
      </c>
      <c r="AJ387" t="n">
        <v>214</v>
      </c>
      <c r="AK387" t="n">
        <v>651</v>
      </c>
      <c r="AL387" t="n">
        <v>884</v>
      </c>
      <c r="AM387" t="n">
        <v>1619</v>
      </c>
      <c r="AN387" t="n">
        <v>1316</v>
      </c>
      <c r="AO387" t="n">
        <v>1319</v>
      </c>
      <c r="AP387" t="n">
        <v>241</v>
      </c>
      <c r="AQ387" t="n">
        <v>844</v>
      </c>
      <c r="AR387" t="n">
        <v>376</v>
      </c>
      <c r="AS387" t="n">
        <v>562</v>
      </c>
      <c r="AT387" t="n">
        <v>582</v>
      </c>
      <c r="AU387" t="n">
        <v>770</v>
      </c>
      <c r="AV387" t="n">
        <v>492</v>
      </c>
      <c r="AW387" t="n">
        <v>462</v>
      </c>
      <c r="AX387" t="n">
        <v>432</v>
      </c>
      <c r="AY387" t="n">
        <v>471</v>
      </c>
      <c r="AZ387" t="n">
        <v>419</v>
      </c>
      <c r="BA387" t="n">
        <v>674</v>
      </c>
      <c r="BB387" t="n">
        <v>819</v>
      </c>
      <c r="BC387" t="n">
        <v>827</v>
      </c>
      <c r="BD387" t="n">
        <v>899</v>
      </c>
      <c r="BE387" t="n">
        <v>897</v>
      </c>
      <c r="BF387" t="n">
        <v>837</v>
      </c>
      <c r="BG387">
        <f>NA()</f>
        <v/>
      </c>
      <c r="BH387">
        <f>NA()</f>
        <v/>
      </c>
      <c r="BI387">
        <f>NA()</f>
        <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237</v>
      </c>
      <c r="B388" t="s">
        <v>1231</v>
      </c>
      <c r="C388" t="s">
        <v>1232</v>
      </c>
      <c r="D388" t="s">
        <v>569</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f>NA()</f>
        <v/>
      </c>
      <c r="BH388">
        <f>NA()</f>
        <v/>
      </c>
      <c r="BI388">
        <f>NA()</f>
        <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237</v>
      </c>
      <c r="B389" t="s">
        <v>1233</v>
      </c>
      <c r="C389" t="s">
        <v>1234</v>
      </c>
      <c r="D389" t="s">
        <v>569</v>
      </c>
      <c r="E389" t="n">
        <v>3143</v>
      </c>
      <c r="F389" t="n">
        <v>3077</v>
      </c>
      <c r="G389" t="n">
        <v>3122</v>
      </c>
      <c r="H389" t="n">
        <v>3478</v>
      </c>
      <c r="I389" t="n">
        <v>3782</v>
      </c>
      <c r="J389" t="n">
        <v>3875</v>
      </c>
      <c r="K389" t="n">
        <v>4204</v>
      </c>
      <c r="L389" t="n">
        <v>4704</v>
      </c>
      <c r="M389" t="n">
        <v>5047</v>
      </c>
      <c r="N389" t="n">
        <v>5441</v>
      </c>
      <c r="O389" t="n">
        <v>6187</v>
      </c>
      <c r="P389" t="n">
        <v>6535</v>
      </c>
      <c r="Q389" t="n">
        <v>7672</v>
      </c>
      <c r="R389" t="n">
        <v>8080</v>
      </c>
      <c r="S389" t="n">
        <v>8160</v>
      </c>
      <c r="T389" t="n">
        <v>8492</v>
      </c>
      <c r="U389" t="n">
        <v>9227</v>
      </c>
      <c r="V389" t="n">
        <v>10024</v>
      </c>
      <c r="W389" t="n">
        <v>10475</v>
      </c>
      <c r="X389" t="n">
        <v>10613</v>
      </c>
      <c r="Y389" t="n">
        <v>11119</v>
      </c>
      <c r="Z389" t="n">
        <v>10313</v>
      </c>
      <c r="AA389" t="n">
        <v>9681</v>
      </c>
      <c r="AB389" t="n">
        <v>10093</v>
      </c>
      <c r="AC389" t="n">
        <v>11573</v>
      </c>
      <c r="AD389" t="n">
        <v>11452</v>
      </c>
      <c r="AE389" t="n">
        <v>12679</v>
      </c>
      <c r="AF389" t="n">
        <v>13722</v>
      </c>
      <c r="AG389" t="n">
        <v>14871</v>
      </c>
      <c r="AH389" t="n">
        <v>16003</v>
      </c>
      <c r="AI389" t="n">
        <v>21028</v>
      </c>
      <c r="AJ389" t="n">
        <v>16478</v>
      </c>
      <c r="AK389" t="n">
        <v>19455</v>
      </c>
      <c r="AL389" t="n">
        <v>19545</v>
      </c>
      <c r="AM389" t="n">
        <v>20856</v>
      </c>
      <c r="AN389" t="n">
        <v>22435</v>
      </c>
      <c r="AO389" t="n">
        <v>22677</v>
      </c>
      <c r="AP389" t="n">
        <v>22850</v>
      </c>
      <c r="AQ389" t="n">
        <v>22651</v>
      </c>
      <c r="AR389" t="n">
        <v>23408</v>
      </c>
      <c r="AS389" t="n">
        <v>24068</v>
      </c>
      <c r="AT389" t="n">
        <v>23459</v>
      </c>
      <c r="AU389" t="n">
        <v>25150</v>
      </c>
      <c r="AV389" t="n">
        <v>24906</v>
      </c>
      <c r="AW389" t="n">
        <v>25104</v>
      </c>
      <c r="AX389" t="n">
        <v>24266</v>
      </c>
      <c r="AY389" t="n">
        <v>24620</v>
      </c>
      <c r="AZ389" t="n">
        <v>25175</v>
      </c>
      <c r="BA389" t="n">
        <v>24764</v>
      </c>
      <c r="BB389" t="n">
        <v>23763</v>
      </c>
      <c r="BC389" t="n">
        <v>21637</v>
      </c>
      <c r="BD389" t="n">
        <v>21969</v>
      </c>
      <c r="BE389" t="n">
        <v>20794</v>
      </c>
      <c r="BF389" t="n">
        <v>20626</v>
      </c>
      <c r="BG389">
        <f>NA()</f>
        <v/>
      </c>
      <c r="BH389">
        <f>NA()</f>
        <v/>
      </c>
      <c r="BI389">
        <f>NA()</f>
        <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237</v>
      </c>
      <c r="B390" t="s">
        <v>1235</v>
      </c>
      <c r="C390" t="s">
        <v>1236</v>
      </c>
      <c r="D390" t="s">
        <v>569</v>
      </c>
      <c r="E390" t="n">
        <v>4787</v>
      </c>
      <c r="F390" t="n">
        <v>5815</v>
      </c>
      <c r="G390" t="n">
        <v>6705</v>
      </c>
      <c r="H390" t="n">
        <v>7635</v>
      </c>
      <c r="I390" t="n">
        <v>8602</v>
      </c>
      <c r="J390" t="n">
        <v>8584</v>
      </c>
      <c r="K390" t="n">
        <v>9305</v>
      </c>
      <c r="L390" t="n">
        <v>9268</v>
      </c>
      <c r="M390" t="n">
        <v>10702</v>
      </c>
      <c r="N390" t="n">
        <v>12245</v>
      </c>
      <c r="O390" t="n">
        <v>13798</v>
      </c>
      <c r="P390" t="n">
        <v>15801</v>
      </c>
      <c r="Q390" t="n">
        <v>18102</v>
      </c>
      <c r="R390" t="n">
        <v>18083</v>
      </c>
      <c r="S390" t="n">
        <v>18906</v>
      </c>
      <c r="T390" t="n">
        <v>19434</v>
      </c>
      <c r="U390" t="n">
        <v>20699</v>
      </c>
      <c r="V390" t="n">
        <v>21629</v>
      </c>
      <c r="W390" t="n">
        <v>22095</v>
      </c>
      <c r="X390" t="n">
        <v>22082</v>
      </c>
      <c r="Y390" t="n">
        <v>23028</v>
      </c>
      <c r="Z390" t="n">
        <v>23239</v>
      </c>
      <c r="AA390" t="n">
        <v>22338</v>
      </c>
      <c r="AB390" t="n">
        <v>23024</v>
      </c>
      <c r="AC390" t="n">
        <v>22945</v>
      </c>
      <c r="AD390" t="n">
        <v>22325</v>
      </c>
      <c r="AE390" t="n">
        <v>22434</v>
      </c>
      <c r="AF390" t="n">
        <v>23206</v>
      </c>
      <c r="AG390" t="n">
        <v>25086</v>
      </c>
      <c r="AH390" t="n">
        <v>26593</v>
      </c>
      <c r="AI390" t="n">
        <v>34852</v>
      </c>
      <c r="AJ390" t="n">
        <v>26395</v>
      </c>
      <c r="AK390" t="n">
        <v>30675</v>
      </c>
      <c r="AL390" t="n">
        <v>30453</v>
      </c>
      <c r="AM390" t="n">
        <v>30396</v>
      </c>
      <c r="AN390" t="n">
        <v>30704</v>
      </c>
      <c r="AO390" t="n">
        <v>31249</v>
      </c>
      <c r="AP390" t="n">
        <v>31043</v>
      </c>
      <c r="AQ390" t="n">
        <v>30281</v>
      </c>
      <c r="AR390" t="n">
        <v>29795</v>
      </c>
      <c r="AS390" t="n">
        <v>29842</v>
      </c>
      <c r="AT390" t="n">
        <v>27852</v>
      </c>
      <c r="AU390" t="n">
        <v>29423</v>
      </c>
      <c r="AV390" t="n">
        <v>27236</v>
      </c>
      <c r="AW390" t="n">
        <v>27208</v>
      </c>
      <c r="AX390" t="n">
        <v>27409</v>
      </c>
      <c r="AY390" t="n">
        <v>27484</v>
      </c>
      <c r="AZ390" t="n">
        <v>27636</v>
      </c>
      <c r="BA390" t="n">
        <v>26911</v>
      </c>
      <c r="BB390" t="n">
        <v>25831</v>
      </c>
      <c r="BC390" t="n">
        <v>23688</v>
      </c>
      <c r="BD390" t="n">
        <v>23904</v>
      </c>
      <c r="BE390" t="n">
        <v>23514</v>
      </c>
      <c r="BF390" t="n">
        <v>22845</v>
      </c>
      <c r="BG390">
        <f>NA()</f>
        <v/>
      </c>
      <c r="BH390">
        <f>NA()</f>
        <v/>
      </c>
      <c r="BI390">
        <f>NA()</f>
        <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237</v>
      </c>
      <c r="B391" t="s">
        <v>1237</v>
      </c>
      <c r="C391" t="s">
        <v>1238</v>
      </c>
      <c r="D391" t="s">
        <v>569</v>
      </c>
      <c r="E391" t="n">
        <v>5290</v>
      </c>
      <c r="F391" t="n">
        <v>5241</v>
      </c>
      <c r="G391" t="n">
        <v>5368</v>
      </c>
      <c r="H391" t="n">
        <v>6034</v>
      </c>
      <c r="I391" t="n">
        <v>6513</v>
      </c>
      <c r="J391" t="n">
        <v>6741</v>
      </c>
      <c r="K391" t="n">
        <v>7157</v>
      </c>
      <c r="L391" t="n">
        <v>8036</v>
      </c>
      <c r="M391" t="n">
        <v>8542</v>
      </c>
      <c r="N391" t="n">
        <v>9295</v>
      </c>
      <c r="O391" t="n">
        <v>10307</v>
      </c>
      <c r="P391" t="n">
        <v>11105</v>
      </c>
      <c r="Q391" t="n">
        <v>12660</v>
      </c>
      <c r="R391" t="n">
        <v>12702</v>
      </c>
      <c r="S391" t="n">
        <v>12835</v>
      </c>
      <c r="T391" t="n">
        <v>12734</v>
      </c>
      <c r="U391" t="n">
        <v>13492</v>
      </c>
      <c r="V391" t="n">
        <v>13808</v>
      </c>
      <c r="W391" t="n">
        <v>13865</v>
      </c>
      <c r="X391" t="n">
        <v>13865</v>
      </c>
      <c r="Y391" t="n">
        <v>14001</v>
      </c>
      <c r="Z391" t="n">
        <v>13674</v>
      </c>
      <c r="AA391" t="n">
        <v>12666</v>
      </c>
      <c r="AB391" t="n">
        <v>12992</v>
      </c>
      <c r="AC391" t="n">
        <v>13304</v>
      </c>
      <c r="AD391" t="n">
        <v>13344</v>
      </c>
      <c r="AE391" t="n">
        <v>13588</v>
      </c>
      <c r="AF391" t="n">
        <v>14647</v>
      </c>
      <c r="AG391" t="n">
        <v>15440</v>
      </c>
      <c r="AH391" t="n">
        <v>16673</v>
      </c>
      <c r="AI391" t="n">
        <v>21692</v>
      </c>
      <c r="AJ391" t="n">
        <v>16759</v>
      </c>
      <c r="AK391" t="n">
        <v>19625</v>
      </c>
      <c r="AL391" t="n">
        <v>19941</v>
      </c>
      <c r="AM391" t="n">
        <v>20503</v>
      </c>
      <c r="AN391" t="n">
        <v>21044</v>
      </c>
      <c r="AO391" t="n">
        <v>21527</v>
      </c>
      <c r="AP391" t="n">
        <v>21477</v>
      </c>
      <c r="AQ391" t="n">
        <v>21112</v>
      </c>
      <c r="AR391" t="n">
        <v>21380</v>
      </c>
      <c r="AS391" t="n">
        <v>21519</v>
      </c>
      <c r="AT391" t="n">
        <v>20595</v>
      </c>
      <c r="AU391" t="n">
        <v>22618</v>
      </c>
      <c r="AV391" t="n">
        <v>21440</v>
      </c>
      <c r="AW391" t="n">
        <v>21854</v>
      </c>
      <c r="AX391" t="n">
        <v>22171</v>
      </c>
      <c r="AY391" t="n">
        <v>22452</v>
      </c>
      <c r="AZ391" t="n">
        <v>22890</v>
      </c>
      <c r="BA391" t="n">
        <v>21825</v>
      </c>
      <c r="BB391" t="n">
        <v>21429</v>
      </c>
      <c r="BC391" t="n">
        <v>19282</v>
      </c>
      <c r="BD391" t="n">
        <v>19103</v>
      </c>
      <c r="BE391" t="n">
        <v>17590</v>
      </c>
      <c r="BF391" t="n">
        <v>16450</v>
      </c>
      <c r="BG391">
        <f>NA()</f>
        <v/>
      </c>
      <c r="BH391">
        <f>NA()</f>
        <v/>
      </c>
      <c r="BI391">
        <f>NA()</f>
        <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237</v>
      </c>
      <c r="B392" t="s">
        <v>1239</v>
      </c>
      <c r="C392" t="s">
        <v>1240</v>
      </c>
      <c r="D392" t="s">
        <v>569</v>
      </c>
      <c r="E392" t="n">
        <v>13219</v>
      </c>
      <c r="F392" t="n">
        <v>14132</v>
      </c>
      <c r="G392" t="n">
        <v>15196</v>
      </c>
      <c r="H392" t="n">
        <v>17147</v>
      </c>
      <c r="I392" t="n">
        <v>18897</v>
      </c>
      <c r="J392" t="n">
        <v>19201</v>
      </c>
      <c r="K392" t="n">
        <v>20665</v>
      </c>
      <c r="L392" t="n">
        <v>22008</v>
      </c>
      <c r="M392" t="n">
        <v>24291</v>
      </c>
      <c r="N392" t="n">
        <v>26981</v>
      </c>
      <c r="O392" t="n">
        <v>30292</v>
      </c>
      <c r="P392" t="n">
        <v>33441</v>
      </c>
      <c r="Q392" t="n">
        <v>38433</v>
      </c>
      <c r="R392" t="n">
        <v>38865</v>
      </c>
      <c r="S392" t="n">
        <v>39901</v>
      </c>
      <c r="T392" t="n">
        <v>40661</v>
      </c>
      <c r="U392" t="n">
        <v>43418</v>
      </c>
      <c r="V392" t="n">
        <v>45460</v>
      </c>
      <c r="W392" t="n">
        <v>46435</v>
      </c>
      <c r="X392" t="n">
        <v>46560</v>
      </c>
      <c r="Y392" t="n">
        <v>48147</v>
      </c>
      <c r="Z392" t="n">
        <v>47226</v>
      </c>
      <c r="AA392" t="n">
        <v>44685</v>
      </c>
      <c r="AB392" t="n">
        <v>46109</v>
      </c>
      <c r="AC392" t="n">
        <v>47822</v>
      </c>
      <c r="AD392" t="n">
        <v>47121</v>
      </c>
      <c r="AE392" t="n">
        <v>48700</v>
      </c>
      <c r="AF392" t="n">
        <v>51576</v>
      </c>
      <c r="AG392" t="n">
        <v>55397</v>
      </c>
      <c r="AH392" t="n">
        <v>59270</v>
      </c>
      <c r="AI392" t="n">
        <v>77572</v>
      </c>
      <c r="AJ392" t="n">
        <v>59632</v>
      </c>
      <c r="AK392" t="n">
        <v>69756</v>
      </c>
      <c r="AL392" t="n">
        <v>69939</v>
      </c>
      <c r="AM392" t="n">
        <v>71755</v>
      </c>
      <c r="AN392" t="n">
        <v>74183</v>
      </c>
      <c r="AO392" t="n">
        <v>75453</v>
      </c>
      <c r="AP392" t="n">
        <v>75371</v>
      </c>
      <c r="AQ392" t="n">
        <v>74044</v>
      </c>
      <c r="AR392" t="n">
        <v>74583</v>
      </c>
      <c r="AS392" t="n">
        <v>75429</v>
      </c>
      <c r="AT392" t="n">
        <v>71906</v>
      </c>
      <c r="AU392" t="n">
        <v>77191</v>
      </c>
      <c r="AV392" t="n">
        <v>73582</v>
      </c>
      <c r="AW392" t="n">
        <v>74167</v>
      </c>
      <c r="AX392" t="n">
        <v>73846</v>
      </c>
      <c r="AY392" t="n">
        <v>74555</v>
      </c>
      <c r="AZ392" t="n">
        <v>75702</v>
      </c>
      <c r="BA392" t="n">
        <v>73500</v>
      </c>
      <c r="BB392" t="n">
        <v>71022</v>
      </c>
      <c r="BC392" t="n">
        <v>64607</v>
      </c>
      <c r="BD392" t="n">
        <v>64977</v>
      </c>
      <c r="BE392" t="n">
        <v>61898</v>
      </c>
      <c r="BF392" t="n">
        <v>59920</v>
      </c>
      <c r="BG392">
        <f>NA()</f>
        <v/>
      </c>
      <c r="BH392">
        <f>NA()</f>
        <v/>
      </c>
      <c r="BI392">
        <f>NA()</f>
        <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237</v>
      </c>
      <c r="B393" t="s">
        <v>1241</v>
      </c>
      <c r="C393" t="s">
        <v>1242</v>
      </c>
      <c r="D393" t="s">
        <v>569</v>
      </c>
      <c r="E393" t="n">
        <v>13219</v>
      </c>
      <c r="F393" t="n">
        <v>14132</v>
      </c>
      <c r="G393" t="n">
        <v>15196</v>
      </c>
      <c r="H393" t="n">
        <v>17147</v>
      </c>
      <c r="I393" t="n">
        <v>18897</v>
      </c>
      <c r="J393" t="n">
        <v>19201</v>
      </c>
      <c r="K393" t="n">
        <v>20665</v>
      </c>
      <c r="L393" t="n">
        <v>22008</v>
      </c>
      <c r="M393" t="n">
        <v>24291</v>
      </c>
      <c r="N393" t="n">
        <v>26981</v>
      </c>
      <c r="O393" t="n">
        <v>30292</v>
      </c>
      <c r="P393" t="n">
        <v>33441</v>
      </c>
      <c r="Q393" t="n">
        <v>38433</v>
      </c>
      <c r="R393" t="n">
        <v>38865</v>
      </c>
      <c r="S393" t="n">
        <v>39901</v>
      </c>
      <c r="T393" t="n">
        <v>40661</v>
      </c>
      <c r="U393" t="n">
        <v>43418</v>
      </c>
      <c r="V393" t="n">
        <v>45460</v>
      </c>
      <c r="W393" t="n">
        <v>46435</v>
      </c>
      <c r="X393" t="n">
        <v>46560</v>
      </c>
      <c r="Y393" t="n">
        <v>48147</v>
      </c>
      <c r="Z393" t="n">
        <v>47226</v>
      </c>
      <c r="AA393" t="n">
        <v>44685</v>
      </c>
      <c r="AB393" t="n">
        <v>46109</v>
      </c>
      <c r="AC393" t="n">
        <v>47822</v>
      </c>
      <c r="AD393" t="n">
        <v>47121</v>
      </c>
      <c r="AE393" t="n">
        <v>48700</v>
      </c>
      <c r="AF393" t="n">
        <v>51576</v>
      </c>
      <c r="AG393" t="n">
        <v>55397</v>
      </c>
      <c r="AH393" t="n">
        <v>59270</v>
      </c>
      <c r="AI393" t="n">
        <v>77572</v>
      </c>
      <c r="AJ393" t="n">
        <v>59632</v>
      </c>
      <c r="AK393" t="n">
        <v>69756</v>
      </c>
      <c r="AL393" t="n">
        <v>69939</v>
      </c>
      <c r="AM393" t="n">
        <v>71755</v>
      </c>
      <c r="AN393" t="n">
        <v>74183</v>
      </c>
      <c r="AO393" t="n">
        <v>75453</v>
      </c>
      <c r="AP393" t="n">
        <v>75371</v>
      </c>
      <c r="AQ393" t="n">
        <v>74044</v>
      </c>
      <c r="AR393" t="n">
        <v>74583</v>
      </c>
      <c r="AS393" t="n">
        <v>75429</v>
      </c>
      <c r="AT393" t="n">
        <v>71906</v>
      </c>
      <c r="AU393" t="n">
        <v>77191</v>
      </c>
      <c r="AV393" t="n">
        <v>73582</v>
      </c>
      <c r="AW393" t="n">
        <v>74167</v>
      </c>
      <c r="AX393" t="n">
        <v>73846</v>
      </c>
      <c r="AY393" t="n">
        <v>74555</v>
      </c>
      <c r="AZ393" t="n">
        <v>75702</v>
      </c>
      <c r="BA393" t="n">
        <v>73500</v>
      </c>
      <c r="BB393" t="n">
        <v>71022</v>
      </c>
      <c r="BC393" t="n">
        <v>64607</v>
      </c>
      <c r="BD393" t="n">
        <v>64977</v>
      </c>
      <c r="BE393" t="n">
        <v>61898</v>
      </c>
      <c r="BF393" t="n">
        <v>59920</v>
      </c>
      <c r="BG393">
        <f>NA()</f>
        <v/>
      </c>
      <c r="BH393">
        <f>NA()</f>
        <v/>
      </c>
      <c r="BI393">
        <f>NA()</f>
        <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237</v>
      </c>
      <c r="B394" t="s">
        <v>1243</v>
      </c>
      <c r="C394" t="s">
        <v>1244</v>
      </c>
      <c r="D394" t="s">
        <v>569</v>
      </c>
      <c r="E394" t="n">
        <v>117</v>
      </c>
      <c r="F394" t="n">
        <v>114</v>
      </c>
      <c r="G394" t="n">
        <v>415</v>
      </c>
      <c r="H394" t="n">
        <v>415</v>
      </c>
      <c r="I394" t="n">
        <v>436</v>
      </c>
      <c r="J394" t="n">
        <v>445</v>
      </c>
      <c r="K394" t="n">
        <v>462</v>
      </c>
      <c r="L394" t="n">
        <v>389</v>
      </c>
      <c r="M394" t="n">
        <v>428</v>
      </c>
      <c r="N394" t="n">
        <v>402</v>
      </c>
      <c r="O394" t="n">
        <v>410</v>
      </c>
      <c r="P394" t="n">
        <v>363</v>
      </c>
      <c r="Q394" t="n">
        <v>389</v>
      </c>
      <c r="R394" t="n">
        <v>387</v>
      </c>
      <c r="S394" t="n">
        <v>371</v>
      </c>
      <c r="T394" t="n">
        <v>451</v>
      </c>
      <c r="U394" t="n">
        <v>500</v>
      </c>
      <c r="V394" t="n">
        <v>451</v>
      </c>
      <c r="W394" t="n">
        <v>484</v>
      </c>
      <c r="X394" t="n">
        <v>507</v>
      </c>
      <c r="Y394" t="n">
        <v>451</v>
      </c>
      <c r="Z394" t="n">
        <v>433</v>
      </c>
      <c r="AA394" t="n">
        <v>395</v>
      </c>
      <c r="AB394" t="n">
        <v>413</v>
      </c>
      <c r="AC394" t="n">
        <v>441</v>
      </c>
      <c r="AD394" t="n">
        <v>411</v>
      </c>
      <c r="AE394" t="n">
        <v>402</v>
      </c>
      <c r="AF394" t="n">
        <v>454</v>
      </c>
      <c r="AG394" t="n">
        <v>438</v>
      </c>
      <c r="AH394" t="n">
        <v>449</v>
      </c>
      <c r="AI394" t="n">
        <v>462</v>
      </c>
      <c r="AJ394" t="n">
        <v>413</v>
      </c>
      <c r="AK394" t="n">
        <v>421</v>
      </c>
      <c r="AL394" t="n">
        <v>429</v>
      </c>
      <c r="AM394" t="n">
        <v>449</v>
      </c>
      <c r="AN394" t="n">
        <v>441</v>
      </c>
      <c r="AO394" t="n">
        <v>428</v>
      </c>
      <c r="AP394" t="n">
        <v>452</v>
      </c>
      <c r="AQ394" t="n">
        <v>473</v>
      </c>
      <c r="AR394" t="n">
        <v>478</v>
      </c>
      <c r="AS394" t="n">
        <v>471</v>
      </c>
      <c r="AT394" t="n">
        <v>431</v>
      </c>
      <c r="AU394" t="n">
        <v>426</v>
      </c>
      <c r="AV394" t="n">
        <v>394</v>
      </c>
      <c r="AW394" t="n">
        <v>399</v>
      </c>
      <c r="AX394" t="n">
        <v>397</v>
      </c>
      <c r="AY394" t="n">
        <v>387</v>
      </c>
      <c r="AZ394" t="n">
        <v>400</v>
      </c>
      <c r="BA394" t="n">
        <v>371</v>
      </c>
      <c r="BB394" t="n">
        <v>334</v>
      </c>
      <c r="BC394" t="n">
        <v>371</v>
      </c>
      <c r="BD394" t="n">
        <v>352</v>
      </c>
      <c r="BE394" t="n">
        <v>324</v>
      </c>
      <c r="BF394" t="n">
        <v>342</v>
      </c>
      <c r="BG394">
        <f>NA()</f>
        <v/>
      </c>
      <c r="BH394">
        <f>NA()</f>
        <v/>
      </c>
      <c r="BI394">
        <f>NA()</f>
        <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237</v>
      </c>
      <c r="B395" t="s">
        <v>1243</v>
      </c>
      <c r="C395" t="s">
        <v>1245</v>
      </c>
      <c r="D395" t="s">
        <v>1019</v>
      </c>
      <c r="E395" t="n">
        <v>19</v>
      </c>
      <c r="F395" t="n">
        <v>19</v>
      </c>
      <c r="G395" t="n">
        <v>68</v>
      </c>
      <c r="H395" t="n">
        <v>68</v>
      </c>
      <c r="I395" t="n">
        <v>72</v>
      </c>
      <c r="J395" t="n">
        <v>73</v>
      </c>
      <c r="K395" t="n">
        <v>76</v>
      </c>
      <c r="L395" t="n">
        <v>64</v>
      </c>
      <c r="M395" t="n">
        <v>71</v>
      </c>
      <c r="N395" t="n">
        <v>66</v>
      </c>
      <c r="O395" t="n">
        <v>68</v>
      </c>
      <c r="P395" t="n">
        <v>60</v>
      </c>
      <c r="Q395" t="n">
        <v>64</v>
      </c>
      <c r="R395" t="n">
        <v>64</v>
      </c>
      <c r="S395" t="n">
        <v>61</v>
      </c>
      <c r="T395" t="n">
        <v>74</v>
      </c>
      <c r="U395" t="n">
        <v>83</v>
      </c>
      <c r="V395" t="n">
        <v>74</v>
      </c>
      <c r="W395" t="n">
        <v>80</v>
      </c>
      <c r="X395" t="n">
        <v>84</v>
      </c>
      <c r="Y395" t="n">
        <v>74</v>
      </c>
      <c r="Z395" t="n">
        <v>71</v>
      </c>
      <c r="AA395" t="n">
        <v>65</v>
      </c>
      <c r="AB395" t="n">
        <v>68</v>
      </c>
      <c r="AC395" t="n">
        <v>73</v>
      </c>
      <c r="AD395" t="n">
        <v>68</v>
      </c>
      <c r="AE395" t="n">
        <v>66</v>
      </c>
      <c r="AF395" t="n">
        <v>75</v>
      </c>
      <c r="AG395" t="n">
        <v>72</v>
      </c>
      <c r="AH395" t="n">
        <v>74</v>
      </c>
      <c r="AI395" t="n">
        <v>76</v>
      </c>
      <c r="AJ395" t="n">
        <v>68</v>
      </c>
      <c r="AK395" t="n">
        <v>69</v>
      </c>
      <c r="AL395" t="n">
        <v>71</v>
      </c>
      <c r="AM395" t="n">
        <v>74</v>
      </c>
      <c r="AN395" t="n">
        <v>73</v>
      </c>
      <c r="AO395" t="n">
        <v>71</v>
      </c>
      <c r="AP395" t="n">
        <v>75</v>
      </c>
      <c r="AQ395" t="n">
        <v>78</v>
      </c>
      <c r="AR395" t="n">
        <v>79</v>
      </c>
      <c r="AS395" t="n">
        <v>78</v>
      </c>
      <c r="AT395" t="n">
        <v>71</v>
      </c>
      <c r="AU395" t="n">
        <v>70</v>
      </c>
      <c r="AV395" t="n">
        <v>65</v>
      </c>
      <c r="AW395" t="n">
        <v>66</v>
      </c>
      <c r="AX395" t="n">
        <v>65</v>
      </c>
      <c r="AY395" t="n">
        <v>64</v>
      </c>
      <c r="AZ395" t="n">
        <v>66</v>
      </c>
      <c r="BA395" t="n">
        <v>61</v>
      </c>
      <c r="BB395" t="n">
        <v>55</v>
      </c>
      <c r="BC395" t="n">
        <v>61</v>
      </c>
      <c r="BD395" t="n">
        <v>58</v>
      </c>
      <c r="BE395" t="n">
        <v>53</v>
      </c>
      <c r="BF395" t="n">
        <v>56</v>
      </c>
      <c r="BG395">
        <f>NA()</f>
        <v/>
      </c>
      <c r="BH395">
        <f>NA()</f>
        <v/>
      </c>
      <c r="BI395">
        <f>NA()</f>
        <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237</v>
      </c>
      <c r="B396" t="s">
        <v>1246</v>
      </c>
      <c r="C396" t="s">
        <v>1247</v>
      </c>
      <c r="D396" t="s">
        <v>569</v>
      </c>
      <c r="E396" t="n">
        <v>111</v>
      </c>
      <c r="F396" t="n">
        <v>108</v>
      </c>
      <c r="G396" t="n">
        <v>134</v>
      </c>
      <c r="H396" t="n">
        <v>134</v>
      </c>
      <c r="I396" t="n">
        <v>141</v>
      </c>
      <c r="J396" t="n">
        <v>126</v>
      </c>
      <c r="K396" t="n">
        <v>130</v>
      </c>
      <c r="L396" t="n">
        <v>128</v>
      </c>
      <c r="M396" t="n">
        <v>141</v>
      </c>
      <c r="N396" t="n">
        <v>21</v>
      </c>
      <c r="O396" t="n">
        <v>22</v>
      </c>
      <c r="P396" t="n">
        <v>119</v>
      </c>
      <c r="Q396" t="n">
        <v>128</v>
      </c>
      <c r="R396" t="n">
        <v>127</v>
      </c>
      <c r="S396" t="n">
        <v>122</v>
      </c>
      <c r="T396" t="n">
        <v>180</v>
      </c>
      <c r="U396" t="n">
        <v>200</v>
      </c>
      <c r="V396" t="n">
        <v>120</v>
      </c>
      <c r="W396" t="n">
        <v>128</v>
      </c>
      <c r="X396" t="n">
        <v>134</v>
      </c>
      <c r="Y396" t="n">
        <v>120</v>
      </c>
      <c r="Z396" t="n">
        <v>115</v>
      </c>
      <c r="AA396" t="n">
        <v>105</v>
      </c>
      <c r="AB396" t="n">
        <v>110</v>
      </c>
      <c r="AC396" t="n">
        <v>117</v>
      </c>
      <c r="AD396" t="n">
        <v>109</v>
      </c>
      <c r="AE396" t="n">
        <v>106</v>
      </c>
      <c r="AF396" t="n">
        <v>120</v>
      </c>
      <c r="AG396" t="n">
        <v>116</v>
      </c>
      <c r="AH396" t="n">
        <v>119</v>
      </c>
      <c r="AI396" t="n">
        <v>122</v>
      </c>
      <c r="AJ396" t="n">
        <v>110</v>
      </c>
      <c r="AK396" t="n">
        <v>112</v>
      </c>
      <c r="AL396" t="n">
        <v>114</v>
      </c>
      <c r="AM396" t="n">
        <v>119</v>
      </c>
      <c r="AN396" t="n">
        <v>117</v>
      </c>
      <c r="AO396" t="n">
        <v>113</v>
      </c>
      <c r="AP396" t="n">
        <v>120</v>
      </c>
      <c r="AQ396" t="n">
        <v>125</v>
      </c>
      <c r="AR396" t="n">
        <v>127</v>
      </c>
      <c r="AS396" t="n">
        <v>125</v>
      </c>
      <c r="AT396" t="n">
        <v>114</v>
      </c>
      <c r="AU396" t="n">
        <v>113</v>
      </c>
      <c r="AV396" t="n">
        <v>104</v>
      </c>
      <c r="AW396" t="n">
        <v>106</v>
      </c>
      <c r="AX396" t="n">
        <v>105</v>
      </c>
      <c r="AY396" t="n">
        <v>103</v>
      </c>
      <c r="AZ396" t="n">
        <v>106</v>
      </c>
      <c r="BA396" t="n">
        <v>98</v>
      </c>
      <c r="BB396" t="n">
        <v>88</v>
      </c>
      <c r="BC396" t="n">
        <v>98</v>
      </c>
      <c r="BD396" t="n">
        <v>93</v>
      </c>
      <c r="BE396" t="n">
        <v>86</v>
      </c>
      <c r="BF396" t="n">
        <v>91</v>
      </c>
      <c r="BG396">
        <f>NA()</f>
        <v/>
      </c>
      <c r="BH396">
        <f>NA()</f>
        <v/>
      </c>
      <c r="BI396">
        <f>NA()</f>
        <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237</v>
      </c>
      <c r="B397" t="s">
        <v>1246</v>
      </c>
      <c r="C397" t="s">
        <v>1248</v>
      </c>
      <c r="D397" t="s">
        <v>1019</v>
      </c>
      <c r="E397" t="n">
        <v>18</v>
      </c>
      <c r="F397" t="n">
        <v>18</v>
      </c>
      <c r="G397" t="n">
        <v>22</v>
      </c>
      <c r="H397" t="n">
        <v>22</v>
      </c>
      <c r="I397" t="n">
        <v>23</v>
      </c>
      <c r="J397" t="n">
        <v>21</v>
      </c>
      <c r="K397" t="n">
        <v>22</v>
      </c>
      <c r="L397" t="n">
        <v>21</v>
      </c>
      <c r="M397" t="n">
        <v>23</v>
      </c>
      <c r="N397" t="n">
        <v>4</v>
      </c>
      <c r="O397" t="n">
        <v>4</v>
      </c>
      <c r="P397" t="n">
        <v>20</v>
      </c>
      <c r="Q397" t="n">
        <v>21</v>
      </c>
      <c r="R397" t="n">
        <v>21</v>
      </c>
      <c r="S397" t="n">
        <v>20</v>
      </c>
      <c r="T397" t="n">
        <v>30</v>
      </c>
      <c r="U397" t="n">
        <v>33</v>
      </c>
      <c r="V397" t="n">
        <v>20</v>
      </c>
      <c r="W397" t="n">
        <v>21</v>
      </c>
      <c r="X397" t="n">
        <v>22</v>
      </c>
      <c r="Y397" t="n">
        <v>20</v>
      </c>
      <c r="Z397" t="n">
        <v>19</v>
      </c>
      <c r="AA397" t="n">
        <v>17</v>
      </c>
      <c r="AB397" t="n">
        <v>18</v>
      </c>
      <c r="AC397" t="n">
        <v>19</v>
      </c>
      <c r="AD397" t="n">
        <v>18</v>
      </c>
      <c r="AE397" t="n">
        <v>18</v>
      </c>
      <c r="AF397" t="n">
        <v>20</v>
      </c>
      <c r="AG397" t="n">
        <v>19</v>
      </c>
      <c r="AH397" t="n">
        <v>20</v>
      </c>
      <c r="AI397" t="n">
        <v>20</v>
      </c>
      <c r="AJ397" t="n">
        <v>18</v>
      </c>
      <c r="AK397" t="n">
        <v>18</v>
      </c>
      <c r="AL397" t="n">
        <v>19</v>
      </c>
      <c r="AM397" t="n">
        <v>20</v>
      </c>
      <c r="AN397" t="n">
        <v>19</v>
      </c>
      <c r="AO397" t="n">
        <v>19</v>
      </c>
      <c r="AP397" t="n">
        <v>20</v>
      </c>
      <c r="AQ397" t="n">
        <v>21</v>
      </c>
      <c r="AR397" t="n">
        <v>21</v>
      </c>
      <c r="AS397" t="n">
        <v>21</v>
      </c>
      <c r="AT397" t="n">
        <v>19</v>
      </c>
      <c r="AU397" t="n">
        <v>19</v>
      </c>
      <c r="AV397" t="n">
        <v>17</v>
      </c>
      <c r="AW397" t="n">
        <v>17</v>
      </c>
      <c r="AX397" t="n">
        <v>17</v>
      </c>
      <c r="AY397" t="n">
        <v>17</v>
      </c>
      <c r="AZ397" t="n">
        <v>17</v>
      </c>
      <c r="BA397" t="n">
        <v>16</v>
      </c>
      <c r="BB397" t="n">
        <v>15</v>
      </c>
      <c r="BC397" t="n">
        <v>16</v>
      </c>
      <c r="BD397" t="n">
        <v>15</v>
      </c>
      <c r="BE397" t="n">
        <v>14</v>
      </c>
      <c r="BF397" t="n">
        <v>15</v>
      </c>
      <c r="BG397">
        <f>NA()</f>
        <v/>
      </c>
      <c r="BH397">
        <f>NA()</f>
        <v/>
      </c>
      <c r="BI397">
        <f>NA()</f>
        <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237</v>
      </c>
      <c r="B398" t="s">
        <v>1249</v>
      </c>
      <c r="C398" t="s">
        <v>1250</v>
      </c>
      <c r="D398" t="s">
        <v>569</v>
      </c>
      <c r="E398" t="n">
        <v>228</v>
      </c>
      <c r="F398" t="n">
        <v>222</v>
      </c>
      <c r="G398" t="n">
        <v>549</v>
      </c>
      <c r="H398" t="n">
        <v>549</v>
      </c>
      <c r="I398" t="n">
        <v>577</v>
      </c>
      <c r="J398" t="n">
        <v>571</v>
      </c>
      <c r="K398" t="n">
        <v>593</v>
      </c>
      <c r="L398" t="n">
        <v>517</v>
      </c>
      <c r="M398" t="n">
        <v>568</v>
      </c>
      <c r="N398" t="n">
        <v>424</v>
      </c>
      <c r="O398" t="n">
        <v>431</v>
      </c>
      <c r="P398" t="n">
        <v>482</v>
      </c>
      <c r="Q398" t="n">
        <v>516</v>
      </c>
      <c r="R398" t="n">
        <v>514</v>
      </c>
      <c r="S398" t="n">
        <v>493</v>
      </c>
      <c r="T398" t="n">
        <v>631</v>
      </c>
      <c r="U398" t="n">
        <v>701</v>
      </c>
      <c r="V398" t="n">
        <v>570</v>
      </c>
      <c r="W398" t="n">
        <v>613</v>
      </c>
      <c r="X398" t="n">
        <v>641</v>
      </c>
      <c r="Y398" t="n">
        <v>571</v>
      </c>
      <c r="Z398" t="n">
        <v>547</v>
      </c>
      <c r="AA398" t="n">
        <v>499</v>
      </c>
      <c r="AB398" t="n">
        <v>523</v>
      </c>
      <c r="AC398" t="n">
        <v>557</v>
      </c>
      <c r="AD398" t="n">
        <v>519</v>
      </c>
      <c r="AE398" t="n">
        <v>508</v>
      </c>
      <c r="AF398" t="n">
        <v>574</v>
      </c>
      <c r="AG398" t="n">
        <v>554</v>
      </c>
      <c r="AH398" t="n">
        <v>568</v>
      </c>
      <c r="AI398" t="n">
        <v>585</v>
      </c>
      <c r="AJ398" t="n">
        <v>523</v>
      </c>
      <c r="AK398" t="n">
        <v>533</v>
      </c>
      <c r="AL398" t="n">
        <v>543</v>
      </c>
      <c r="AM398" t="n">
        <v>567</v>
      </c>
      <c r="AN398" t="n">
        <v>558</v>
      </c>
      <c r="AO398" t="n">
        <v>541</v>
      </c>
      <c r="AP398" t="n">
        <v>572</v>
      </c>
      <c r="AQ398" t="n">
        <v>599</v>
      </c>
      <c r="AR398" t="n">
        <v>605</v>
      </c>
      <c r="AS398" t="n">
        <v>596</v>
      </c>
      <c r="AT398" t="n">
        <v>546</v>
      </c>
      <c r="AU398" t="n">
        <v>539</v>
      </c>
      <c r="AV398" t="n">
        <v>499</v>
      </c>
      <c r="AW398" t="n">
        <v>505</v>
      </c>
      <c r="AX398" t="n">
        <v>503</v>
      </c>
      <c r="AY398" t="n">
        <v>490</v>
      </c>
      <c r="AZ398" t="n">
        <v>506</v>
      </c>
      <c r="BA398" t="n">
        <v>469</v>
      </c>
      <c r="BB398" t="n">
        <v>422</v>
      </c>
      <c r="BC398" t="n">
        <v>469</v>
      </c>
      <c r="BD398" t="n">
        <v>445</v>
      </c>
      <c r="BE398" t="n">
        <v>409</v>
      </c>
      <c r="BF398" t="n">
        <v>433</v>
      </c>
      <c r="BG398">
        <f>NA()</f>
        <v/>
      </c>
      <c r="BH398">
        <f>NA()</f>
        <v/>
      </c>
      <c r="BI398">
        <f>NA()</f>
        <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237</v>
      </c>
      <c r="B399" t="s">
        <v>1249</v>
      </c>
      <c r="C399" t="s">
        <v>1251</v>
      </c>
      <c r="D399" t="s">
        <v>1019</v>
      </c>
      <c r="E399" t="n">
        <v>38</v>
      </c>
      <c r="F399" t="n">
        <v>37</v>
      </c>
      <c r="G399" t="n">
        <v>91</v>
      </c>
      <c r="H399" t="n">
        <v>91</v>
      </c>
      <c r="I399" t="n">
        <v>95</v>
      </c>
      <c r="J399" t="n">
        <v>94</v>
      </c>
      <c r="K399" t="n">
        <v>98</v>
      </c>
      <c r="L399" t="n">
        <v>85</v>
      </c>
      <c r="M399" t="n">
        <v>94</v>
      </c>
      <c r="N399" t="n">
        <v>70</v>
      </c>
      <c r="O399" t="n">
        <v>71</v>
      </c>
      <c r="P399" t="n">
        <v>79</v>
      </c>
      <c r="Q399" t="n">
        <v>85</v>
      </c>
      <c r="R399" t="n">
        <v>85</v>
      </c>
      <c r="S399" t="n">
        <v>81</v>
      </c>
      <c r="T399" t="n">
        <v>104</v>
      </c>
      <c r="U399" t="n">
        <v>116</v>
      </c>
      <c r="V399" t="n">
        <v>94</v>
      </c>
      <c r="W399" t="n">
        <v>101</v>
      </c>
      <c r="X399" t="n">
        <v>106</v>
      </c>
      <c r="Y399" t="n">
        <v>94</v>
      </c>
      <c r="Z399" t="n">
        <v>90</v>
      </c>
      <c r="AA399" t="n">
        <v>82</v>
      </c>
      <c r="AB399" t="n">
        <v>86</v>
      </c>
      <c r="AC399" t="n">
        <v>92</v>
      </c>
      <c r="AD399" t="n">
        <v>86</v>
      </c>
      <c r="AE399" t="n">
        <v>84</v>
      </c>
      <c r="AF399" t="n">
        <v>95</v>
      </c>
      <c r="AG399" t="n">
        <v>91</v>
      </c>
      <c r="AH399" t="n">
        <v>94</v>
      </c>
      <c r="AI399" t="n">
        <v>96</v>
      </c>
      <c r="AJ399" t="n">
        <v>86</v>
      </c>
      <c r="AK399" t="n">
        <v>88</v>
      </c>
      <c r="AL399" t="n">
        <v>90</v>
      </c>
      <c r="AM399" t="n">
        <v>94</v>
      </c>
      <c r="AN399" t="n">
        <v>92</v>
      </c>
      <c r="AO399" t="n">
        <v>89</v>
      </c>
      <c r="AP399" t="n">
        <v>94</v>
      </c>
      <c r="AQ399" t="n">
        <v>99</v>
      </c>
      <c r="AR399" t="n">
        <v>100</v>
      </c>
      <c r="AS399" t="n">
        <v>98</v>
      </c>
      <c r="AT399" t="n">
        <v>90</v>
      </c>
      <c r="AU399" t="n">
        <v>89</v>
      </c>
      <c r="AV399" t="n">
        <v>82</v>
      </c>
      <c r="AW399" t="n">
        <v>83</v>
      </c>
      <c r="AX399" t="n">
        <v>83</v>
      </c>
      <c r="AY399" t="n">
        <v>81</v>
      </c>
      <c r="AZ399" t="n">
        <v>83</v>
      </c>
      <c r="BA399" t="n">
        <v>77</v>
      </c>
      <c r="BB399" t="n">
        <v>70</v>
      </c>
      <c r="BC399" t="n">
        <v>77</v>
      </c>
      <c r="BD399" t="n">
        <v>73</v>
      </c>
      <c r="BE399" t="n">
        <v>67</v>
      </c>
      <c r="BF399" t="n">
        <v>71</v>
      </c>
      <c r="BG399">
        <f>NA()</f>
        <v/>
      </c>
      <c r="BH399">
        <f>NA()</f>
        <v/>
      </c>
      <c r="BI399">
        <f>NA()</f>
        <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237</v>
      </c>
      <c r="B400" t="s">
        <v>1252</v>
      </c>
      <c r="C400" t="s">
        <v>1253</v>
      </c>
      <c r="D400" t="s">
        <v>569</v>
      </c>
      <c r="E400" t="n">
        <v>228</v>
      </c>
      <c r="F400" t="n">
        <v>222</v>
      </c>
      <c r="G400" t="n">
        <v>549</v>
      </c>
      <c r="H400" t="n">
        <v>549</v>
      </c>
      <c r="I400" t="n">
        <v>577</v>
      </c>
      <c r="J400" t="n">
        <v>571</v>
      </c>
      <c r="K400" t="n">
        <v>593</v>
      </c>
      <c r="L400" t="n">
        <v>517</v>
      </c>
      <c r="M400" t="n">
        <v>568</v>
      </c>
      <c r="N400" t="n">
        <v>424</v>
      </c>
      <c r="O400" t="n">
        <v>431</v>
      </c>
      <c r="P400" t="n">
        <v>482</v>
      </c>
      <c r="Q400" t="n">
        <v>516</v>
      </c>
      <c r="R400" t="n">
        <v>514</v>
      </c>
      <c r="S400" t="n">
        <v>493</v>
      </c>
      <c r="T400" t="n">
        <v>631</v>
      </c>
      <c r="U400" t="n">
        <v>701</v>
      </c>
      <c r="V400" t="n">
        <v>570</v>
      </c>
      <c r="W400" t="n">
        <v>613</v>
      </c>
      <c r="X400" t="n">
        <v>641</v>
      </c>
      <c r="Y400" t="n">
        <v>571</v>
      </c>
      <c r="Z400" t="n">
        <v>547</v>
      </c>
      <c r="AA400" t="n">
        <v>499</v>
      </c>
      <c r="AB400" t="n">
        <v>523</v>
      </c>
      <c r="AC400" t="n">
        <v>557</v>
      </c>
      <c r="AD400" t="n">
        <v>519</v>
      </c>
      <c r="AE400" t="n">
        <v>508</v>
      </c>
      <c r="AF400" t="n">
        <v>574</v>
      </c>
      <c r="AG400" t="n">
        <v>554</v>
      </c>
      <c r="AH400" t="n">
        <v>568</v>
      </c>
      <c r="AI400" t="n">
        <v>585</v>
      </c>
      <c r="AJ400" t="n">
        <v>523</v>
      </c>
      <c r="AK400" t="n">
        <v>533</v>
      </c>
      <c r="AL400" t="n">
        <v>543</v>
      </c>
      <c r="AM400" t="n">
        <v>567</v>
      </c>
      <c r="AN400" t="n">
        <v>558</v>
      </c>
      <c r="AO400" t="n">
        <v>541</v>
      </c>
      <c r="AP400" t="n">
        <v>572</v>
      </c>
      <c r="AQ400" t="n">
        <v>599</v>
      </c>
      <c r="AR400" t="n">
        <v>605</v>
      </c>
      <c r="AS400" t="n">
        <v>596</v>
      </c>
      <c r="AT400" t="n">
        <v>546</v>
      </c>
      <c r="AU400" t="n">
        <v>539</v>
      </c>
      <c r="AV400" t="n">
        <v>499</v>
      </c>
      <c r="AW400" t="n">
        <v>505</v>
      </c>
      <c r="AX400" t="n">
        <v>503</v>
      </c>
      <c r="AY400" t="n">
        <v>490</v>
      </c>
      <c r="AZ400" t="n">
        <v>506</v>
      </c>
      <c r="BA400" t="n">
        <v>469</v>
      </c>
      <c r="BB400" t="n">
        <v>422</v>
      </c>
      <c r="BC400" t="n">
        <v>469</v>
      </c>
      <c r="BD400" t="n">
        <v>445</v>
      </c>
      <c r="BE400" t="n">
        <v>409</v>
      </c>
      <c r="BF400" t="n">
        <v>433</v>
      </c>
      <c r="BG400">
        <f>NA()</f>
        <v/>
      </c>
      <c r="BH400">
        <f>NA()</f>
        <v/>
      </c>
      <c r="BI400">
        <f>NA()</f>
        <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237</v>
      </c>
      <c r="B401" t="s">
        <v>1252</v>
      </c>
      <c r="C401" t="s">
        <v>1254</v>
      </c>
      <c r="D401" t="s">
        <v>1019</v>
      </c>
      <c r="E401" t="n">
        <v>38</v>
      </c>
      <c r="F401" t="n">
        <v>37</v>
      </c>
      <c r="G401" t="n">
        <v>91</v>
      </c>
      <c r="H401" t="n">
        <v>91</v>
      </c>
      <c r="I401" t="n">
        <v>95</v>
      </c>
      <c r="J401" t="n">
        <v>94</v>
      </c>
      <c r="K401" t="n">
        <v>98</v>
      </c>
      <c r="L401" t="n">
        <v>85</v>
      </c>
      <c r="M401" t="n">
        <v>94</v>
      </c>
      <c r="N401" t="n">
        <v>70</v>
      </c>
      <c r="O401" t="n">
        <v>71</v>
      </c>
      <c r="P401" t="n">
        <v>79</v>
      </c>
      <c r="Q401" t="n">
        <v>85</v>
      </c>
      <c r="R401" t="n">
        <v>85</v>
      </c>
      <c r="S401" t="n">
        <v>81</v>
      </c>
      <c r="T401" t="n">
        <v>104</v>
      </c>
      <c r="U401" t="n">
        <v>116</v>
      </c>
      <c r="V401" t="n">
        <v>94</v>
      </c>
      <c r="W401" t="n">
        <v>101</v>
      </c>
      <c r="X401" t="n">
        <v>106</v>
      </c>
      <c r="Y401" t="n">
        <v>94</v>
      </c>
      <c r="Z401" t="n">
        <v>90</v>
      </c>
      <c r="AA401" t="n">
        <v>82</v>
      </c>
      <c r="AB401" t="n">
        <v>86</v>
      </c>
      <c r="AC401" t="n">
        <v>92</v>
      </c>
      <c r="AD401" t="n">
        <v>86</v>
      </c>
      <c r="AE401" t="n">
        <v>84</v>
      </c>
      <c r="AF401" t="n">
        <v>95</v>
      </c>
      <c r="AG401" t="n">
        <v>91</v>
      </c>
      <c r="AH401" t="n">
        <v>94</v>
      </c>
      <c r="AI401" t="n">
        <v>96</v>
      </c>
      <c r="AJ401" t="n">
        <v>86</v>
      </c>
      <c r="AK401" t="n">
        <v>88</v>
      </c>
      <c r="AL401" t="n">
        <v>90</v>
      </c>
      <c r="AM401" t="n">
        <v>94</v>
      </c>
      <c r="AN401" t="n">
        <v>92</v>
      </c>
      <c r="AO401" t="n">
        <v>89</v>
      </c>
      <c r="AP401" t="n">
        <v>94</v>
      </c>
      <c r="AQ401" t="n">
        <v>99</v>
      </c>
      <c r="AR401" t="n">
        <v>100</v>
      </c>
      <c r="AS401" t="n">
        <v>98</v>
      </c>
      <c r="AT401" t="n">
        <v>90</v>
      </c>
      <c r="AU401" t="n">
        <v>89</v>
      </c>
      <c r="AV401" t="n">
        <v>82</v>
      </c>
      <c r="AW401" t="n">
        <v>83</v>
      </c>
      <c r="AX401" t="n">
        <v>83</v>
      </c>
      <c r="AY401" t="n">
        <v>81</v>
      </c>
      <c r="AZ401" t="n">
        <v>83</v>
      </c>
      <c r="BA401" t="n">
        <v>77</v>
      </c>
      <c r="BB401" t="n">
        <v>70</v>
      </c>
      <c r="BC401" t="n">
        <v>77</v>
      </c>
      <c r="BD401" t="n">
        <v>73</v>
      </c>
      <c r="BE401" t="n">
        <v>67</v>
      </c>
      <c r="BF401" t="n">
        <v>71</v>
      </c>
      <c r="BG401">
        <f>NA()</f>
        <v/>
      </c>
      <c r="BH401">
        <f>NA()</f>
        <v/>
      </c>
      <c r="BI401">
        <f>NA()</f>
        <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237</v>
      </c>
      <c r="B402" t="s">
        <v>1255</v>
      </c>
      <c r="C402" t="s">
        <v>1256</v>
      </c>
      <c r="D402" t="s">
        <v>569</v>
      </c>
      <c r="E402" t="n">
        <v>0</v>
      </c>
      <c r="F402" t="n">
        <v>0</v>
      </c>
      <c r="G402" t="n">
        <v>0</v>
      </c>
      <c r="H402" t="n">
        <v>0</v>
      </c>
      <c r="I402" t="n">
        <v>0</v>
      </c>
      <c r="J402" t="n">
        <v>0</v>
      </c>
      <c r="K402" t="n">
        <v>0</v>
      </c>
      <c r="L402" t="n">
        <v>0</v>
      </c>
      <c r="M402" t="n">
        <v>0</v>
      </c>
      <c r="N402" t="n">
        <v>0</v>
      </c>
      <c r="O402" t="n">
        <v>0</v>
      </c>
      <c r="P402" t="n">
        <v>0</v>
      </c>
      <c r="Q402" t="n">
        <v>0</v>
      </c>
      <c r="R402" t="n">
        <v>0</v>
      </c>
      <c r="S402" t="n">
        <v>0</v>
      </c>
      <c r="T402" t="n">
        <v>0</v>
      </c>
      <c r="U402" t="n">
        <v>0</v>
      </c>
      <c r="V402" t="n">
        <v>0</v>
      </c>
      <c r="W402" t="n">
        <v>0</v>
      </c>
      <c r="X402" t="n">
        <v>0</v>
      </c>
      <c r="Y402" t="n">
        <v>0</v>
      </c>
      <c r="Z402" t="n">
        <v>-754</v>
      </c>
      <c r="AA402" t="n">
        <v>-654</v>
      </c>
      <c r="AB402" t="n">
        <v>-466</v>
      </c>
      <c r="AC402" t="n">
        <v>-225</v>
      </c>
      <c r="AD402" t="n">
        <v>-663</v>
      </c>
      <c r="AE402" t="n">
        <v>-2168</v>
      </c>
      <c r="AF402" t="n">
        <v>-992</v>
      </c>
      <c r="AG402" t="n">
        <v>-497</v>
      </c>
      <c r="AH402" t="n">
        <v>498</v>
      </c>
      <c r="AI402" t="n">
        <v>525</v>
      </c>
      <c r="AJ402" t="n">
        <v>-253</v>
      </c>
      <c r="AK402" t="n">
        <v>749</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f>NA()</f>
        <v/>
      </c>
      <c r="BH402">
        <f>NA()</f>
        <v/>
      </c>
      <c r="BI402">
        <f>NA()</f>
        <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237</v>
      </c>
      <c r="B403" t="s">
        <v>1255</v>
      </c>
      <c r="C403" t="s">
        <v>1257</v>
      </c>
      <c r="D403" t="s">
        <v>1019</v>
      </c>
      <c r="E403" t="n">
        <v>0</v>
      </c>
      <c r="F403" t="n">
        <v>0</v>
      </c>
      <c r="G403" t="n">
        <v>0</v>
      </c>
      <c r="H403" t="n">
        <v>0</v>
      </c>
      <c r="I403" t="n">
        <v>0</v>
      </c>
      <c r="J403" t="n">
        <v>0</v>
      </c>
      <c r="K403" t="n">
        <v>0</v>
      </c>
      <c r="L403" t="n">
        <v>0</v>
      </c>
      <c r="M403" t="n">
        <v>0</v>
      </c>
      <c r="N403" t="n">
        <v>0</v>
      </c>
      <c r="O403" t="n">
        <v>0</v>
      </c>
      <c r="P403" t="n">
        <v>0</v>
      </c>
      <c r="Q403" t="n">
        <v>0</v>
      </c>
      <c r="R403" t="n">
        <v>0</v>
      </c>
      <c r="S403" t="n">
        <v>0</v>
      </c>
      <c r="T403" t="n">
        <v>0</v>
      </c>
      <c r="U403" t="n">
        <v>0</v>
      </c>
      <c r="V403" t="n">
        <v>0</v>
      </c>
      <c r="W403" t="n">
        <v>0</v>
      </c>
      <c r="X403" t="n">
        <v>0</v>
      </c>
      <c r="Y403" t="n">
        <v>0</v>
      </c>
      <c r="Z403" t="n">
        <v>-143</v>
      </c>
      <c r="AA403" t="n">
        <v>-124</v>
      </c>
      <c r="AB403" t="n">
        <v>-89</v>
      </c>
      <c r="AC403" t="n">
        <v>-43</v>
      </c>
      <c r="AD403" t="n">
        <v>-126</v>
      </c>
      <c r="AE403" t="n">
        <v>-413</v>
      </c>
      <c r="AF403" t="n">
        <v>-189</v>
      </c>
      <c r="AG403" t="n">
        <v>-95</v>
      </c>
      <c r="AH403" t="n">
        <v>95</v>
      </c>
      <c r="AI403" t="n">
        <v>100</v>
      </c>
      <c r="AJ403" t="n">
        <v>-48</v>
      </c>
      <c r="AK403" t="n">
        <v>143</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f>NA()</f>
        <v/>
      </c>
      <c r="BH403">
        <f>NA()</f>
        <v/>
      </c>
      <c r="BI403">
        <f>NA()</f>
        <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237</v>
      </c>
      <c r="B404" t="s">
        <v>1258</v>
      </c>
      <c r="C404" t="s">
        <v>1259</v>
      </c>
      <c r="D404" t="s">
        <v>569</v>
      </c>
      <c r="E404" t="n">
        <v>17283</v>
      </c>
      <c r="F404" t="n">
        <v>17859</v>
      </c>
      <c r="G404" t="n">
        <v>18658</v>
      </c>
      <c r="H404" t="n">
        <v>18976</v>
      </c>
      <c r="I404" t="n">
        <v>19502</v>
      </c>
      <c r="J404" t="n">
        <v>20734</v>
      </c>
      <c r="K404" t="n">
        <v>21778</v>
      </c>
      <c r="L404" t="n">
        <v>22966</v>
      </c>
      <c r="M404" t="n">
        <v>24777</v>
      </c>
      <c r="N404" t="n">
        <v>26267</v>
      </c>
      <c r="O404" t="n">
        <v>28932</v>
      </c>
      <c r="P404" t="n">
        <v>30110</v>
      </c>
      <c r="Q404" t="n">
        <v>31742</v>
      </c>
      <c r="R404" t="n">
        <v>33886</v>
      </c>
      <c r="S404" t="n">
        <v>33683</v>
      </c>
      <c r="T404" t="n">
        <v>34747</v>
      </c>
      <c r="U404" t="n">
        <v>36157</v>
      </c>
      <c r="V404" t="n">
        <v>38123</v>
      </c>
      <c r="W404" t="n">
        <v>39285</v>
      </c>
      <c r="X404" t="n">
        <v>38650</v>
      </c>
      <c r="Y404" t="n">
        <v>37448</v>
      </c>
      <c r="Z404" t="n">
        <v>37163</v>
      </c>
      <c r="AA404" t="n">
        <v>37566</v>
      </c>
      <c r="AB404" t="n">
        <v>37572</v>
      </c>
      <c r="AC404" t="n">
        <v>39044</v>
      </c>
      <c r="AD404" t="n">
        <v>39096</v>
      </c>
      <c r="AE404" t="n">
        <v>40606</v>
      </c>
      <c r="AF404" t="n">
        <v>42199</v>
      </c>
      <c r="AG404" t="n">
        <v>43667</v>
      </c>
      <c r="AH404" t="n">
        <v>45037</v>
      </c>
      <c r="AI404" t="n">
        <v>44531</v>
      </c>
      <c r="AJ404" t="n">
        <v>46076</v>
      </c>
      <c r="AK404" t="n">
        <v>45562</v>
      </c>
      <c r="AL404" t="n">
        <v>46266</v>
      </c>
      <c r="AM404" t="n">
        <v>47529</v>
      </c>
      <c r="AN404" t="n">
        <v>47769</v>
      </c>
      <c r="AO404" t="n">
        <v>47485</v>
      </c>
      <c r="AP404" t="n">
        <v>47460</v>
      </c>
      <c r="AQ404" t="n">
        <v>47248</v>
      </c>
      <c r="AR404" t="n">
        <v>45786</v>
      </c>
      <c r="AS404" t="n">
        <v>47505</v>
      </c>
      <c r="AT404" t="n">
        <v>49891</v>
      </c>
      <c r="AU404" t="n">
        <v>53445</v>
      </c>
      <c r="AV404" t="n">
        <v>54401</v>
      </c>
      <c r="AW404" t="n">
        <v>55071</v>
      </c>
      <c r="AX404" t="n">
        <v>56527</v>
      </c>
      <c r="AY404" t="n">
        <v>59377</v>
      </c>
      <c r="AZ404" t="n">
        <v>57889</v>
      </c>
      <c r="BA404" t="n">
        <v>54352</v>
      </c>
      <c r="BB404" t="n">
        <v>55249</v>
      </c>
      <c r="BC404" t="n">
        <v>51333</v>
      </c>
      <c r="BD404" t="n">
        <v>57322</v>
      </c>
      <c r="BE404" t="n">
        <v>52827</v>
      </c>
      <c r="BF404" t="n">
        <v>53280</v>
      </c>
      <c r="BG404">
        <f>NA()</f>
        <v/>
      </c>
      <c r="BH404">
        <f>NA()</f>
        <v/>
      </c>
      <c r="BI404">
        <f>NA()</f>
        <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237</v>
      </c>
      <c r="B405" t="s">
        <v>1258</v>
      </c>
      <c r="C405" t="s">
        <v>1260</v>
      </c>
      <c r="D405" t="s">
        <v>1019</v>
      </c>
      <c r="E405" t="n">
        <v>3290</v>
      </c>
      <c r="F405" t="n">
        <v>3400</v>
      </c>
      <c r="G405" t="n">
        <v>3552</v>
      </c>
      <c r="H405" t="n">
        <v>3612</v>
      </c>
      <c r="I405" t="n">
        <v>3713</v>
      </c>
      <c r="J405" t="n">
        <v>3947</v>
      </c>
      <c r="K405" t="n">
        <v>4146</v>
      </c>
      <c r="L405" t="n">
        <v>4372</v>
      </c>
      <c r="M405" t="n">
        <v>4717</v>
      </c>
      <c r="N405" t="n">
        <v>5000</v>
      </c>
      <c r="O405" t="n">
        <v>5508</v>
      </c>
      <c r="P405" t="n">
        <v>5732</v>
      </c>
      <c r="Q405" t="n">
        <v>6043</v>
      </c>
      <c r="R405" t="n">
        <v>6451</v>
      </c>
      <c r="S405" t="n">
        <v>6412</v>
      </c>
      <c r="T405" t="n">
        <v>6615</v>
      </c>
      <c r="U405" t="n">
        <v>6883</v>
      </c>
      <c r="V405" t="n">
        <v>7257</v>
      </c>
      <c r="W405" t="n">
        <v>7479</v>
      </c>
      <c r="X405" t="n">
        <v>7358</v>
      </c>
      <c r="Y405" t="n">
        <v>7129</v>
      </c>
      <c r="Z405" t="n">
        <v>7075</v>
      </c>
      <c r="AA405" t="n">
        <v>7151</v>
      </c>
      <c r="AB405" t="n">
        <v>7153</v>
      </c>
      <c r="AC405" t="n">
        <v>7433</v>
      </c>
      <c r="AD405" t="n">
        <v>7443</v>
      </c>
      <c r="AE405" t="n">
        <v>7730</v>
      </c>
      <c r="AF405" t="n">
        <v>8033</v>
      </c>
      <c r="AG405" t="n">
        <v>8313</v>
      </c>
      <c r="AH405" t="n">
        <v>8574</v>
      </c>
      <c r="AI405" t="n">
        <v>8477</v>
      </c>
      <c r="AJ405" t="n">
        <v>8771</v>
      </c>
      <c r="AK405" t="n">
        <v>8674</v>
      </c>
      <c r="AL405" t="n">
        <v>8808</v>
      </c>
      <c r="AM405" t="n">
        <v>9088</v>
      </c>
      <c r="AN405" t="n">
        <v>9160</v>
      </c>
      <c r="AO405" t="n">
        <v>9104</v>
      </c>
      <c r="AP405" t="n">
        <v>9104</v>
      </c>
      <c r="AQ405" t="n">
        <v>9065</v>
      </c>
      <c r="AR405" t="n">
        <v>8786</v>
      </c>
      <c r="AS405" t="n">
        <v>9118</v>
      </c>
      <c r="AT405" t="n">
        <v>9576</v>
      </c>
      <c r="AU405" t="n">
        <v>10262</v>
      </c>
      <c r="AV405" t="n">
        <v>10448</v>
      </c>
      <c r="AW405" t="n">
        <v>10560</v>
      </c>
      <c r="AX405" t="n">
        <v>10833</v>
      </c>
      <c r="AY405" t="n">
        <v>11379</v>
      </c>
      <c r="AZ405" t="n">
        <v>11092</v>
      </c>
      <c r="BA405" t="n">
        <v>10416</v>
      </c>
      <c r="BB405" t="n">
        <v>10588</v>
      </c>
      <c r="BC405" t="n">
        <v>9838</v>
      </c>
      <c r="BD405" t="n">
        <v>10985</v>
      </c>
      <c r="BE405" t="n">
        <v>10434</v>
      </c>
      <c r="BF405" t="n">
        <v>10525</v>
      </c>
      <c r="BG405">
        <f>NA()</f>
        <v/>
      </c>
      <c r="BH405">
        <f>NA()</f>
        <v/>
      </c>
      <c r="BI405">
        <f>NA()</f>
        <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237</v>
      </c>
      <c r="B406" t="s">
        <v>1261</v>
      </c>
      <c r="C406" t="s">
        <v>1262</v>
      </c>
      <c r="D406" t="s">
        <v>569</v>
      </c>
      <c r="E406" t="n">
        <v>290</v>
      </c>
      <c r="F406" t="n">
        <v>287</v>
      </c>
      <c r="G406" t="n">
        <v>301</v>
      </c>
      <c r="H406" t="n">
        <v>292</v>
      </c>
      <c r="I406" t="n">
        <v>354</v>
      </c>
      <c r="J406" t="n">
        <v>309</v>
      </c>
      <c r="K406" t="n">
        <v>395</v>
      </c>
      <c r="L406" t="n">
        <v>407</v>
      </c>
      <c r="M406" t="n">
        <v>549</v>
      </c>
      <c r="N406" t="n">
        <v>635</v>
      </c>
      <c r="O406" t="n">
        <v>701</v>
      </c>
      <c r="P406" t="n">
        <v>421</v>
      </c>
      <c r="Q406" t="n">
        <v>434</v>
      </c>
      <c r="R406" t="n">
        <v>506</v>
      </c>
      <c r="S406" t="n">
        <v>331</v>
      </c>
      <c r="T406" t="n">
        <v>517</v>
      </c>
      <c r="U406" t="n">
        <v>488</v>
      </c>
      <c r="V406" t="n">
        <v>503</v>
      </c>
      <c r="W406" t="n">
        <v>531</v>
      </c>
      <c r="X406" t="n">
        <v>528</v>
      </c>
      <c r="Y406" t="n">
        <v>282</v>
      </c>
      <c r="Z406" t="n">
        <v>312</v>
      </c>
      <c r="AA406" t="n">
        <v>307</v>
      </c>
      <c r="AB406" t="n">
        <v>258</v>
      </c>
      <c r="AC406" t="n">
        <v>228</v>
      </c>
      <c r="AD406" t="n">
        <v>249</v>
      </c>
      <c r="AE406" t="n">
        <v>242</v>
      </c>
      <c r="AF406" t="n">
        <v>233</v>
      </c>
      <c r="AG406" t="n">
        <v>280</v>
      </c>
      <c r="AH406" t="n">
        <v>272</v>
      </c>
      <c r="AI406" t="n">
        <v>310</v>
      </c>
      <c r="AJ406" t="n">
        <v>256</v>
      </c>
      <c r="AK406" t="n">
        <v>234</v>
      </c>
      <c r="AL406" t="n">
        <v>57</v>
      </c>
      <c r="AM406" t="n">
        <v>57</v>
      </c>
      <c r="AN406" t="n">
        <v>58</v>
      </c>
      <c r="AO406" t="n">
        <v>58</v>
      </c>
      <c r="AP406" t="n">
        <v>58</v>
      </c>
      <c r="AQ406" t="n">
        <v>58</v>
      </c>
      <c r="AR406" t="n">
        <v>58</v>
      </c>
      <c r="AS406" t="n">
        <v>59</v>
      </c>
      <c r="AT406" t="n">
        <v>60</v>
      </c>
      <c r="AU406" t="n">
        <v>60</v>
      </c>
      <c r="AV406" t="n">
        <v>61</v>
      </c>
      <c r="AW406" t="n">
        <v>62</v>
      </c>
      <c r="AX406" t="n">
        <v>63</v>
      </c>
      <c r="AY406" t="n">
        <v>63</v>
      </c>
      <c r="AZ406" t="n">
        <v>63</v>
      </c>
      <c r="BA406" t="n">
        <v>63</v>
      </c>
      <c r="BB406" t="n">
        <v>63</v>
      </c>
      <c r="BC406" t="n">
        <v>63</v>
      </c>
      <c r="BD406" t="n">
        <v>63</v>
      </c>
      <c r="BE406" t="n">
        <v>61</v>
      </c>
      <c r="BF406" t="n">
        <v>64</v>
      </c>
      <c r="BG406">
        <f>NA()</f>
        <v/>
      </c>
      <c r="BH406">
        <f>NA()</f>
        <v/>
      </c>
      <c r="BI406">
        <f>NA()</f>
        <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237</v>
      </c>
      <c r="B407" t="s">
        <v>1261</v>
      </c>
      <c r="C407" t="s">
        <v>1263</v>
      </c>
      <c r="D407" t="s">
        <v>1019</v>
      </c>
      <c r="E407" t="n">
        <v>55</v>
      </c>
      <c r="F407" t="n">
        <v>55</v>
      </c>
      <c r="G407" t="n">
        <v>57</v>
      </c>
      <c r="H407" t="n">
        <v>56</v>
      </c>
      <c r="I407" t="n">
        <v>67</v>
      </c>
      <c r="J407" t="n">
        <v>59</v>
      </c>
      <c r="K407" t="n">
        <v>75</v>
      </c>
      <c r="L407" t="n">
        <v>78</v>
      </c>
      <c r="M407" t="n">
        <v>104</v>
      </c>
      <c r="N407" t="n">
        <v>121</v>
      </c>
      <c r="O407" t="n">
        <v>133</v>
      </c>
      <c r="P407" t="n">
        <v>80</v>
      </c>
      <c r="Q407" t="n">
        <v>83</v>
      </c>
      <c r="R407" t="n">
        <v>96</v>
      </c>
      <c r="S407" t="n">
        <v>63</v>
      </c>
      <c r="T407" t="n">
        <v>98</v>
      </c>
      <c r="U407" t="n">
        <v>93</v>
      </c>
      <c r="V407" t="n">
        <v>96</v>
      </c>
      <c r="W407" t="n">
        <v>101</v>
      </c>
      <c r="X407" t="n">
        <v>100</v>
      </c>
      <c r="Y407" t="n">
        <v>54</v>
      </c>
      <c r="Z407" t="n">
        <v>59</v>
      </c>
      <c r="AA407" t="n">
        <v>58</v>
      </c>
      <c r="AB407" t="n">
        <v>49</v>
      </c>
      <c r="AC407" t="n">
        <v>43</v>
      </c>
      <c r="AD407" t="n">
        <v>47</v>
      </c>
      <c r="AE407" t="n">
        <v>46</v>
      </c>
      <c r="AF407" t="n">
        <v>44</v>
      </c>
      <c r="AG407" t="n">
        <v>53</v>
      </c>
      <c r="AH407" t="n">
        <v>52</v>
      </c>
      <c r="AI407" t="n">
        <v>59</v>
      </c>
      <c r="AJ407" t="n">
        <v>49</v>
      </c>
      <c r="AK407" t="n">
        <v>45</v>
      </c>
      <c r="AL407" t="n">
        <v>11</v>
      </c>
      <c r="AM407" t="n">
        <v>11</v>
      </c>
      <c r="AN407" t="n">
        <v>11</v>
      </c>
      <c r="AO407" t="n">
        <v>11</v>
      </c>
      <c r="AP407" t="n">
        <v>11</v>
      </c>
      <c r="AQ407" t="n">
        <v>11</v>
      </c>
      <c r="AR407" t="n">
        <v>11</v>
      </c>
      <c r="AS407" t="n">
        <v>11</v>
      </c>
      <c r="AT407" t="n">
        <v>12</v>
      </c>
      <c r="AU407" t="n">
        <v>12</v>
      </c>
      <c r="AV407" t="n">
        <v>12</v>
      </c>
      <c r="AW407" t="n">
        <v>12</v>
      </c>
      <c r="AX407" t="n">
        <v>12</v>
      </c>
      <c r="AY407" t="n">
        <v>12</v>
      </c>
      <c r="AZ407" t="n">
        <v>12</v>
      </c>
      <c r="BA407" t="n">
        <v>12</v>
      </c>
      <c r="BB407" t="n">
        <v>12</v>
      </c>
      <c r="BC407" t="n">
        <v>12</v>
      </c>
      <c r="BD407" t="n">
        <v>12</v>
      </c>
      <c r="BE407" t="n">
        <v>12</v>
      </c>
      <c r="BF407" t="n">
        <v>13</v>
      </c>
      <c r="BG407">
        <f>NA()</f>
        <v/>
      </c>
      <c r="BH407">
        <f>NA()</f>
        <v/>
      </c>
      <c r="BI407">
        <f>NA()</f>
        <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237</v>
      </c>
      <c r="B408" t="s">
        <v>1264</v>
      </c>
      <c r="C408" t="s">
        <v>1265</v>
      </c>
      <c r="D408" t="s">
        <v>569</v>
      </c>
      <c r="E408" t="n">
        <v>438</v>
      </c>
      <c r="F408" t="n">
        <v>482</v>
      </c>
      <c r="G408" t="n">
        <v>517</v>
      </c>
      <c r="H408" t="n">
        <v>465</v>
      </c>
      <c r="I408" t="n">
        <v>424</v>
      </c>
      <c r="J408" t="n">
        <v>401</v>
      </c>
      <c r="K408" t="n">
        <v>384</v>
      </c>
      <c r="L408" t="n">
        <v>401</v>
      </c>
      <c r="M408" t="n">
        <v>321</v>
      </c>
      <c r="N408" t="n">
        <v>286</v>
      </c>
      <c r="O408" t="n">
        <v>260</v>
      </c>
      <c r="P408" t="n">
        <v>313</v>
      </c>
      <c r="Q408" t="n">
        <v>402</v>
      </c>
      <c r="R408" t="n">
        <v>321</v>
      </c>
      <c r="S408" t="n">
        <v>359</v>
      </c>
      <c r="T408" t="n">
        <v>278</v>
      </c>
      <c r="U408" t="n">
        <v>281</v>
      </c>
      <c r="V408" t="n">
        <v>278</v>
      </c>
      <c r="W408" t="n">
        <v>313</v>
      </c>
      <c r="X408" t="n">
        <v>250</v>
      </c>
      <c r="Y408" t="n">
        <v>255</v>
      </c>
      <c r="Z408" t="n">
        <v>269</v>
      </c>
      <c r="AA408" t="n">
        <v>271</v>
      </c>
      <c r="AB408" t="n">
        <v>201</v>
      </c>
      <c r="AC408" t="n">
        <v>274</v>
      </c>
      <c r="AD408" t="n">
        <v>546</v>
      </c>
      <c r="AE408" t="n">
        <v>533</v>
      </c>
      <c r="AF408" t="n">
        <v>566</v>
      </c>
      <c r="AG408" t="n">
        <v>579</v>
      </c>
      <c r="AH408" t="n">
        <v>676</v>
      </c>
      <c r="AI408" t="n">
        <v>701</v>
      </c>
      <c r="AJ408" t="n">
        <v>788</v>
      </c>
      <c r="AK408" t="n">
        <v>796</v>
      </c>
      <c r="AL408" t="n">
        <v>1267</v>
      </c>
      <c r="AM408" t="n">
        <v>1279</v>
      </c>
      <c r="AN408" t="n">
        <v>1277</v>
      </c>
      <c r="AO408" t="n">
        <v>1349</v>
      </c>
      <c r="AP408" t="n">
        <v>1263</v>
      </c>
      <c r="AQ408" t="n">
        <v>1386</v>
      </c>
      <c r="AR408" t="n">
        <v>810</v>
      </c>
      <c r="AS408" t="n">
        <v>834</v>
      </c>
      <c r="AT408" t="n">
        <v>636</v>
      </c>
      <c r="AU408" t="n">
        <v>755</v>
      </c>
      <c r="AV408" t="n">
        <v>715</v>
      </c>
      <c r="AW408" t="n">
        <v>881</v>
      </c>
      <c r="AX408" t="n">
        <v>693</v>
      </c>
      <c r="AY408" t="n">
        <v>737</v>
      </c>
      <c r="AZ408" t="n">
        <v>1272</v>
      </c>
      <c r="BA408" t="n">
        <v>1289</v>
      </c>
      <c r="BB408" t="n">
        <v>1219</v>
      </c>
      <c r="BC408" t="n">
        <v>746</v>
      </c>
      <c r="BD408" t="n">
        <v>769</v>
      </c>
      <c r="BE408" t="n">
        <v>710</v>
      </c>
      <c r="BF408" t="n">
        <v>701</v>
      </c>
      <c r="BG408">
        <f>NA()</f>
        <v/>
      </c>
      <c r="BH408">
        <f>NA()</f>
        <v/>
      </c>
      <c r="BI408">
        <f>NA()</f>
        <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237</v>
      </c>
      <c r="B409" t="s">
        <v>1264</v>
      </c>
      <c r="C409" t="s">
        <v>1266</v>
      </c>
      <c r="D409" t="s">
        <v>1019</v>
      </c>
      <c r="E409" t="n">
        <v>83</v>
      </c>
      <c r="F409" t="n">
        <v>92</v>
      </c>
      <c r="G409" t="n">
        <v>98</v>
      </c>
      <c r="H409" t="n">
        <v>88</v>
      </c>
      <c r="I409" t="n">
        <v>81</v>
      </c>
      <c r="J409" t="n">
        <v>76</v>
      </c>
      <c r="K409" t="n">
        <v>73</v>
      </c>
      <c r="L409" t="n">
        <v>76</v>
      </c>
      <c r="M409" t="n">
        <v>61</v>
      </c>
      <c r="N409" t="n">
        <v>54</v>
      </c>
      <c r="O409" t="n">
        <v>49</v>
      </c>
      <c r="P409" t="n">
        <v>60</v>
      </c>
      <c r="Q409" t="n">
        <v>77</v>
      </c>
      <c r="R409" t="n">
        <v>61</v>
      </c>
      <c r="S409" t="n">
        <v>68</v>
      </c>
      <c r="T409" t="n">
        <v>53</v>
      </c>
      <c r="U409" t="n">
        <v>54</v>
      </c>
      <c r="V409" t="n">
        <v>53</v>
      </c>
      <c r="W409" t="n">
        <v>60</v>
      </c>
      <c r="X409" t="n">
        <v>48</v>
      </c>
      <c r="Y409" t="n">
        <v>49</v>
      </c>
      <c r="Z409" t="n">
        <v>51</v>
      </c>
      <c r="AA409" t="n">
        <v>52</v>
      </c>
      <c r="AB409" t="n">
        <v>38</v>
      </c>
      <c r="AC409" t="n">
        <v>52</v>
      </c>
      <c r="AD409" t="n">
        <v>104</v>
      </c>
      <c r="AE409" t="n">
        <v>101</v>
      </c>
      <c r="AF409" t="n">
        <v>108</v>
      </c>
      <c r="AG409" t="n">
        <v>110</v>
      </c>
      <c r="AH409" t="n">
        <v>129</v>
      </c>
      <c r="AI409" t="n">
        <v>133</v>
      </c>
      <c r="AJ409" t="n">
        <v>150</v>
      </c>
      <c r="AK409" t="n">
        <v>152</v>
      </c>
      <c r="AL409" t="n">
        <v>241</v>
      </c>
      <c r="AM409" t="n">
        <v>245</v>
      </c>
      <c r="AN409" t="n">
        <v>245</v>
      </c>
      <c r="AO409" t="n">
        <v>259</v>
      </c>
      <c r="AP409" t="n">
        <v>242</v>
      </c>
      <c r="AQ409" t="n">
        <v>266</v>
      </c>
      <c r="AR409" t="n">
        <v>155</v>
      </c>
      <c r="AS409" t="n">
        <v>160</v>
      </c>
      <c r="AT409" t="n">
        <v>122</v>
      </c>
      <c r="AU409" t="n">
        <v>145</v>
      </c>
      <c r="AV409" t="n">
        <v>137</v>
      </c>
      <c r="AW409" t="n">
        <v>169</v>
      </c>
      <c r="AX409" t="n">
        <v>133</v>
      </c>
      <c r="AY409" t="n">
        <v>141</v>
      </c>
      <c r="AZ409" t="n">
        <v>244</v>
      </c>
      <c r="BA409" t="n">
        <v>247</v>
      </c>
      <c r="BB409" t="n">
        <v>234</v>
      </c>
      <c r="BC409" t="n">
        <v>143</v>
      </c>
      <c r="BD409" t="n">
        <v>147</v>
      </c>
      <c r="BE409" t="n">
        <v>140</v>
      </c>
      <c r="BF409" t="n">
        <v>139</v>
      </c>
      <c r="BG409">
        <f>NA()</f>
        <v/>
      </c>
      <c r="BH409">
        <f>NA()</f>
        <v/>
      </c>
      <c r="BI409">
        <f>NA()</f>
        <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237</v>
      </c>
      <c r="B410" t="s">
        <v>1267</v>
      </c>
      <c r="C410" t="s">
        <v>1268</v>
      </c>
      <c r="D410" t="s">
        <v>569</v>
      </c>
      <c r="E410" t="n">
        <v>18011</v>
      </c>
      <c r="F410" t="n">
        <v>18628</v>
      </c>
      <c r="G410" t="n">
        <v>19476</v>
      </c>
      <c r="H410" t="n">
        <v>19733</v>
      </c>
      <c r="I410" t="n">
        <v>20281</v>
      </c>
      <c r="J410" t="n">
        <v>21444</v>
      </c>
      <c r="K410" t="n">
        <v>22556</v>
      </c>
      <c r="L410" t="n">
        <v>23774</v>
      </c>
      <c r="M410" t="n">
        <v>25647</v>
      </c>
      <c r="N410" t="n">
        <v>27189</v>
      </c>
      <c r="O410" t="n">
        <v>29892</v>
      </c>
      <c r="P410" t="n">
        <v>30844</v>
      </c>
      <c r="Q410" t="n">
        <v>32578</v>
      </c>
      <c r="R410" t="n">
        <v>34713</v>
      </c>
      <c r="S410" t="n">
        <v>34373</v>
      </c>
      <c r="T410" t="n">
        <v>35542</v>
      </c>
      <c r="U410" t="n">
        <v>36926</v>
      </c>
      <c r="V410" t="n">
        <v>38905</v>
      </c>
      <c r="W410" t="n">
        <v>40129</v>
      </c>
      <c r="X410" t="n">
        <v>39428</v>
      </c>
      <c r="Y410" t="n">
        <v>37985</v>
      </c>
      <c r="Z410" t="n">
        <v>37744</v>
      </c>
      <c r="AA410" t="n">
        <v>38144</v>
      </c>
      <c r="AB410" t="n">
        <v>38031</v>
      </c>
      <c r="AC410" t="n">
        <v>39546</v>
      </c>
      <c r="AD410" t="n">
        <v>39890</v>
      </c>
      <c r="AE410" t="n">
        <v>41381</v>
      </c>
      <c r="AF410" t="n">
        <v>42998</v>
      </c>
      <c r="AG410" t="n">
        <v>44525</v>
      </c>
      <c r="AH410" t="n">
        <v>45985</v>
      </c>
      <c r="AI410" t="n">
        <v>45543</v>
      </c>
      <c r="AJ410" t="n">
        <v>47120</v>
      </c>
      <c r="AK410" t="n">
        <v>46593</v>
      </c>
      <c r="AL410" t="n">
        <v>47590</v>
      </c>
      <c r="AM410" t="n">
        <v>48865</v>
      </c>
      <c r="AN410" t="n">
        <v>49103</v>
      </c>
      <c r="AO410" t="n">
        <v>48892</v>
      </c>
      <c r="AP410" t="n">
        <v>48781</v>
      </c>
      <c r="AQ410" t="n">
        <v>48692</v>
      </c>
      <c r="AR410" t="n">
        <v>46654</v>
      </c>
      <c r="AS410" t="n">
        <v>48398</v>
      </c>
      <c r="AT410" t="n">
        <v>50587</v>
      </c>
      <c r="AU410" t="n">
        <v>54261</v>
      </c>
      <c r="AV410" t="n">
        <v>55177</v>
      </c>
      <c r="AW410" t="n">
        <v>56014</v>
      </c>
      <c r="AX410" t="n">
        <v>57283</v>
      </c>
      <c r="AY410" t="n">
        <v>60177</v>
      </c>
      <c r="AZ410" t="n">
        <v>59224</v>
      </c>
      <c r="BA410" t="n">
        <v>55704</v>
      </c>
      <c r="BB410" t="n">
        <v>56531</v>
      </c>
      <c r="BC410" t="n">
        <v>52142</v>
      </c>
      <c r="BD410" t="n">
        <v>58154</v>
      </c>
      <c r="BE410" t="n">
        <v>53599</v>
      </c>
      <c r="BF410" t="n">
        <v>54045</v>
      </c>
      <c r="BG410">
        <f>NA()</f>
        <v/>
      </c>
      <c r="BH410">
        <f>NA()</f>
        <v/>
      </c>
      <c r="BI410">
        <f>NA()</f>
        <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237</v>
      </c>
      <c r="B411" t="s">
        <v>1267</v>
      </c>
      <c r="C411" t="s">
        <v>54</v>
      </c>
      <c r="D411" t="s">
        <v>1019</v>
      </c>
      <c r="E411" t="n">
        <v>3429</v>
      </c>
      <c r="F411" t="n">
        <v>3546</v>
      </c>
      <c r="G411" t="n">
        <v>3708</v>
      </c>
      <c r="H411" t="n">
        <v>3756</v>
      </c>
      <c r="I411" t="n">
        <v>3861</v>
      </c>
      <c r="J411" t="n">
        <v>4082</v>
      </c>
      <c r="K411" t="n">
        <v>4294</v>
      </c>
      <c r="L411" t="n">
        <v>4526</v>
      </c>
      <c r="M411" t="n">
        <v>4882</v>
      </c>
      <c r="N411" t="n">
        <v>5176</v>
      </c>
      <c r="O411" t="n">
        <v>5691</v>
      </c>
      <c r="P411" t="n">
        <v>5872</v>
      </c>
      <c r="Q411" t="n">
        <v>6202</v>
      </c>
      <c r="R411" t="n">
        <v>6608</v>
      </c>
      <c r="S411" t="n">
        <v>6543</v>
      </c>
      <c r="T411" t="n">
        <v>6766</v>
      </c>
      <c r="U411" t="n">
        <v>7029</v>
      </c>
      <c r="V411" t="n">
        <v>7406</v>
      </c>
      <c r="W411" t="n">
        <v>7639</v>
      </c>
      <c r="X411" t="n">
        <v>7506</v>
      </c>
      <c r="Y411" t="n">
        <v>7231</v>
      </c>
      <c r="Z411" t="n">
        <v>7185</v>
      </c>
      <c r="AA411" t="n">
        <v>7261</v>
      </c>
      <c r="AB411" t="n">
        <v>7240</v>
      </c>
      <c r="AC411" t="n">
        <v>7528</v>
      </c>
      <c r="AD411" t="n">
        <v>7594</v>
      </c>
      <c r="AE411" t="n">
        <v>7878</v>
      </c>
      <c r="AF411" t="n">
        <v>8186</v>
      </c>
      <c r="AG411" t="n">
        <v>8476</v>
      </c>
      <c r="AH411" t="n">
        <v>8754</v>
      </c>
      <c r="AI411" t="n">
        <v>8670</v>
      </c>
      <c r="AJ411" t="n">
        <v>8970</v>
      </c>
      <c r="AK411" t="n">
        <v>8870</v>
      </c>
      <c r="AL411" t="n">
        <v>9060</v>
      </c>
      <c r="AM411" t="n">
        <v>9343</v>
      </c>
      <c r="AN411" t="n">
        <v>9416</v>
      </c>
      <c r="AO411" t="n">
        <v>9374</v>
      </c>
      <c r="AP411" t="n">
        <v>9358</v>
      </c>
      <c r="AQ411" t="n">
        <v>9342</v>
      </c>
      <c r="AR411" t="n">
        <v>8953</v>
      </c>
      <c r="AS411" t="n">
        <v>9289</v>
      </c>
      <c r="AT411" t="n">
        <v>9710</v>
      </c>
      <c r="AU411" t="n">
        <v>10419</v>
      </c>
      <c r="AV411" t="n">
        <v>10597</v>
      </c>
      <c r="AW411" t="n">
        <v>10741</v>
      </c>
      <c r="AX411" t="n">
        <v>10978</v>
      </c>
      <c r="AY411" t="n">
        <v>11533</v>
      </c>
      <c r="AZ411" t="n">
        <v>11348</v>
      </c>
      <c r="BA411" t="n">
        <v>10675</v>
      </c>
      <c r="BB411" t="n">
        <v>10834</v>
      </c>
      <c r="BC411" t="n">
        <v>9993</v>
      </c>
      <c r="BD411" t="n">
        <v>11145</v>
      </c>
      <c r="BE411" t="n">
        <v>10586</v>
      </c>
      <c r="BF411" t="n">
        <v>10677</v>
      </c>
      <c r="BG411">
        <f>NA()</f>
        <v/>
      </c>
      <c r="BH411">
        <f>NA()</f>
        <v/>
      </c>
      <c r="BI411">
        <f>NA()</f>
        <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237</v>
      </c>
      <c r="B412" t="s">
        <v>1269</v>
      </c>
      <c r="C412" t="s">
        <v>1270</v>
      </c>
      <c r="D412" t="s">
        <v>569</v>
      </c>
      <c r="E412" t="n">
        <v>18011</v>
      </c>
      <c r="F412" t="n">
        <v>18628</v>
      </c>
      <c r="G412" t="n">
        <v>19476</v>
      </c>
      <c r="H412" t="n">
        <v>19733</v>
      </c>
      <c r="I412" t="n">
        <v>20281</v>
      </c>
      <c r="J412" t="n">
        <v>21444</v>
      </c>
      <c r="K412" t="n">
        <v>22556</v>
      </c>
      <c r="L412" t="n">
        <v>23774</v>
      </c>
      <c r="M412" t="n">
        <v>25647</v>
      </c>
      <c r="N412" t="n">
        <v>27189</v>
      </c>
      <c r="O412" t="n">
        <v>29892</v>
      </c>
      <c r="P412" t="n">
        <v>30844</v>
      </c>
      <c r="Q412" t="n">
        <v>32578</v>
      </c>
      <c r="R412" t="n">
        <v>34713</v>
      </c>
      <c r="S412" t="n">
        <v>34373</v>
      </c>
      <c r="T412" t="n">
        <v>35542</v>
      </c>
      <c r="U412" t="n">
        <v>36926</v>
      </c>
      <c r="V412" t="n">
        <v>38905</v>
      </c>
      <c r="W412" t="n">
        <v>40129</v>
      </c>
      <c r="X412" t="n">
        <v>39428</v>
      </c>
      <c r="Y412" t="n">
        <v>37985</v>
      </c>
      <c r="Z412" t="n">
        <v>37744</v>
      </c>
      <c r="AA412" t="n">
        <v>38144</v>
      </c>
      <c r="AB412" t="n">
        <v>38031</v>
      </c>
      <c r="AC412" t="n">
        <v>39546</v>
      </c>
      <c r="AD412" t="n">
        <v>39890</v>
      </c>
      <c r="AE412" t="n">
        <v>41381</v>
      </c>
      <c r="AF412" t="n">
        <v>42998</v>
      </c>
      <c r="AG412" t="n">
        <v>44525</v>
      </c>
      <c r="AH412" t="n">
        <v>45985</v>
      </c>
      <c r="AI412" t="n">
        <v>45543</v>
      </c>
      <c r="AJ412" t="n">
        <v>47120</v>
      </c>
      <c r="AK412" t="n">
        <v>46593</v>
      </c>
      <c r="AL412" t="n">
        <v>47590</v>
      </c>
      <c r="AM412" t="n">
        <v>48865</v>
      </c>
      <c r="AN412" t="n">
        <v>49103</v>
      </c>
      <c r="AO412" t="n">
        <v>48892</v>
      </c>
      <c r="AP412" t="n">
        <v>48781</v>
      </c>
      <c r="AQ412" t="n">
        <v>48692</v>
      </c>
      <c r="AR412" t="n">
        <v>46654</v>
      </c>
      <c r="AS412" t="n">
        <v>48398</v>
      </c>
      <c r="AT412" t="n">
        <v>50587</v>
      </c>
      <c r="AU412" t="n">
        <v>54261</v>
      </c>
      <c r="AV412" t="n">
        <v>55177</v>
      </c>
      <c r="AW412" t="n">
        <v>56014</v>
      </c>
      <c r="AX412" t="n">
        <v>57283</v>
      </c>
      <c r="AY412" t="n">
        <v>60177</v>
      </c>
      <c r="AZ412" t="n">
        <v>59224</v>
      </c>
      <c r="BA412" t="n">
        <v>55704</v>
      </c>
      <c r="BB412" t="n">
        <v>56531</v>
      </c>
      <c r="BC412" t="n">
        <v>52142</v>
      </c>
      <c r="BD412" t="n">
        <v>58154</v>
      </c>
      <c r="BE412" t="n">
        <v>53599</v>
      </c>
      <c r="BF412" t="n">
        <v>54045</v>
      </c>
      <c r="BG412">
        <f>NA()</f>
        <v/>
      </c>
      <c r="BH412">
        <f>NA()</f>
        <v/>
      </c>
      <c r="BI412">
        <f>NA()</f>
        <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237</v>
      </c>
      <c r="B413" t="s">
        <v>1269</v>
      </c>
      <c r="C413" t="s">
        <v>1271</v>
      </c>
      <c r="D413" t="s">
        <v>1019</v>
      </c>
      <c r="E413" t="n">
        <v>3429</v>
      </c>
      <c r="F413" t="n">
        <v>3546</v>
      </c>
      <c r="G413" t="n">
        <v>3708</v>
      </c>
      <c r="H413" t="n">
        <v>3756</v>
      </c>
      <c r="I413" t="n">
        <v>3861</v>
      </c>
      <c r="J413" t="n">
        <v>4082</v>
      </c>
      <c r="K413" t="n">
        <v>4294</v>
      </c>
      <c r="L413" t="n">
        <v>4526</v>
      </c>
      <c r="M413" t="n">
        <v>4882</v>
      </c>
      <c r="N413" t="n">
        <v>5176</v>
      </c>
      <c r="O413" t="n">
        <v>5691</v>
      </c>
      <c r="P413" t="n">
        <v>5872</v>
      </c>
      <c r="Q413" t="n">
        <v>6202</v>
      </c>
      <c r="R413" t="n">
        <v>6608</v>
      </c>
      <c r="S413" t="n">
        <v>6543</v>
      </c>
      <c r="T413" t="n">
        <v>6766</v>
      </c>
      <c r="U413" t="n">
        <v>7029</v>
      </c>
      <c r="V413" t="n">
        <v>7406</v>
      </c>
      <c r="W413" t="n">
        <v>7639</v>
      </c>
      <c r="X413" t="n">
        <v>7506</v>
      </c>
      <c r="Y413" t="n">
        <v>7231</v>
      </c>
      <c r="Z413" t="n">
        <v>7185</v>
      </c>
      <c r="AA413" t="n">
        <v>7261</v>
      </c>
      <c r="AB413" t="n">
        <v>7240</v>
      </c>
      <c r="AC413" t="n">
        <v>7528</v>
      </c>
      <c r="AD413" t="n">
        <v>7594</v>
      </c>
      <c r="AE413" t="n">
        <v>7878</v>
      </c>
      <c r="AF413" t="n">
        <v>8186</v>
      </c>
      <c r="AG413" t="n">
        <v>8476</v>
      </c>
      <c r="AH413" t="n">
        <v>8754</v>
      </c>
      <c r="AI413" t="n">
        <v>8670</v>
      </c>
      <c r="AJ413" t="n">
        <v>8970</v>
      </c>
      <c r="AK413" t="n">
        <v>8870</v>
      </c>
      <c r="AL413" t="n">
        <v>9060</v>
      </c>
      <c r="AM413" t="n">
        <v>9343</v>
      </c>
      <c r="AN413" t="n">
        <v>9416</v>
      </c>
      <c r="AO413" t="n">
        <v>9374</v>
      </c>
      <c r="AP413" t="n">
        <v>9358</v>
      </c>
      <c r="AQ413" t="n">
        <v>9342</v>
      </c>
      <c r="AR413" t="n">
        <v>8953</v>
      </c>
      <c r="AS413" t="n">
        <v>9289</v>
      </c>
      <c r="AT413" t="n">
        <v>9710</v>
      </c>
      <c r="AU413" t="n">
        <v>10419</v>
      </c>
      <c r="AV413" t="n">
        <v>10597</v>
      </c>
      <c r="AW413" t="n">
        <v>10741</v>
      </c>
      <c r="AX413" t="n">
        <v>10978</v>
      </c>
      <c r="AY413" t="n">
        <v>11533</v>
      </c>
      <c r="AZ413" t="n">
        <v>11348</v>
      </c>
      <c r="BA413" t="n">
        <v>10675</v>
      </c>
      <c r="BB413" t="n">
        <v>10834</v>
      </c>
      <c r="BC413" t="n">
        <v>9993</v>
      </c>
      <c r="BD413" t="n">
        <v>11145</v>
      </c>
      <c r="BE413" t="n">
        <v>10586</v>
      </c>
      <c r="BF413" t="n">
        <v>10677</v>
      </c>
      <c r="BG413">
        <f>NA()</f>
        <v/>
      </c>
      <c r="BH413">
        <f>NA()</f>
        <v/>
      </c>
      <c r="BI413">
        <f>NA()</f>
        <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237</v>
      </c>
      <c r="B414" t="s">
        <v>1272</v>
      </c>
      <c r="C414" t="s">
        <v>1273</v>
      </c>
      <c r="D414" t="s">
        <v>569</v>
      </c>
      <c r="E414" t="n">
        <v>18011</v>
      </c>
      <c r="F414" t="n">
        <v>18628</v>
      </c>
      <c r="G414" t="n">
        <v>19476</v>
      </c>
      <c r="H414" t="n">
        <v>19733</v>
      </c>
      <c r="I414" t="n">
        <v>20281</v>
      </c>
      <c r="J414" t="n">
        <v>21444</v>
      </c>
      <c r="K414" t="n">
        <v>22556</v>
      </c>
      <c r="L414" t="n">
        <v>23774</v>
      </c>
      <c r="M414" t="n">
        <v>25647</v>
      </c>
      <c r="N414" t="n">
        <v>27189</v>
      </c>
      <c r="O414" t="n">
        <v>29892</v>
      </c>
      <c r="P414" t="n">
        <v>30844</v>
      </c>
      <c r="Q414" t="n">
        <v>32578</v>
      </c>
      <c r="R414" t="n">
        <v>34713</v>
      </c>
      <c r="S414" t="n">
        <v>34373</v>
      </c>
      <c r="T414" t="n">
        <v>35542</v>
      </c>
      <c r="U414" t="n">
        <v>36926</v>
      </c>
      <c r="V414" t="n">
        <v>38905</v>
      </c>
      <c r="W414" t="n">
        <v>40129</v>
      </c>
      <c r="X414" t="n">
        <v>39428</v>
      </c>
      <c r="Y414" t="n">
        <v>37985</v>
      </c>
      <c r="Z414" t="n">
        <v>37744</v>
      </c>
      <c r="AA414" t="n">
        <v>38144</v>
      </c>
      <c r="AB414" t="n">
        <v>38031</v>
      </c>
      <c r="AC414" t="n">
        <v>39546</v>
      </c>
      <c r="AD414" t="n">
        <v>39890</v>
      </c>
      <c r="AE414" t="n">
        <v>41381</v>
      </c>
      <c r="AF414" t="n">
        <v>42998</v>
      </c>
      <c r="AG414" t="n">
        <v>44525</v>
      </c>
      <c r="AH414" t="n">
        <v>45985</v>
      </c>
      <c r="AI414" t="n">
        <v>45543</v>
      </c>
      <c r="AJ414" t="n">
        <v>47120</v>
      </c>
      <c r="AK414" t="n">
        <v>46593</v>
      </c>
      <c r="AL414" t="n">
        <v>47590</v>
      </c>
      <c r="AM414" t="n">
        <v>48865</v>
      </c>
      <c r="AN414" t="n">
        <v>49103</v>
      </c>
      <c r="AO414" t="n">
        <v>48892</v>
      </c>
      <c r="AP414" t="n">
        <v>48781</v>
      </c>
      <c r="AQ414" t="n">
        <v>48692</v>
      </c>
      <c r="AR414" t="n">
        <v>46654</v>
      </c>
      <c r="AS414" t="n">
        <v>48398</v>
      </c>
      <c r="AT414" t="n">
        <v>50587</v>
      </c>
      <c r="AU414" t="n">
        <v>54261</v>
      </c>
      <c r="AV414" t="n">
        <v>55177</v>
      </c>
      <c r="AW414" t="n">
        <v>56014</v>
      </c>
      <c r="AX414" t="n">
        <v>56100</v>
      </c>
      <c r="AY414" t="n">
        <v>58826</v>
      </c>
      <c r="AZ414" t="n">
        <v>57500</v>
      </c>
      <c r="BA414" t="n">
        <v>52519</v>
      </c>
      <c r="BB414" t="n">
        <v>52893</v>
      </c>
      <c r="BC414" t="n">
        <v>47810</v>
      </c>
      <c r="BD414" t="n">
        <v>53782</v>
      </c>
      <c r="BE414" t="n">
        <v>50666</v>
      </c>
      <c r="BF414" t="n">
        <v>51036</v>
      </c>
      <c r="BG414">
        <f>NA()</f>
        <v/>
      </c>
      <c r="BH414">
        <f>NA()</f>
        <v/>
      </c>
      <c r="BI414">
        <f>NA()</f>
        <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237</v>
      </c>
      <c r="B415" t="s">
        <v>1274</v>
      </c>
      <c r="C415" t="s">
        <v>1275</v>
      </c>
      <c r="D415" t="s">
        <v>569</v>
      </c>
      <c r="E415" t="n">
        <v>0</v>
      </c>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f>NA()</f>
        <v/>
      </c>
      <c r="BH415">
        <f>NA()</f>
        <v/>
      </c>
      <c r="BI415">
        <f>NA()</f>
        <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237</v>
      </c>
      <c r="B416" t="s">
        <v>1274</v>
      </c>
      <c r="C416" t="s">
        <v>1276</v>
      </c>
      <c r="D416" t="s">
        <v>1019</v>
      </c>
      <c r="E416" t="n">
        <v>0</v>
      </c>
      <c r="F416" t="n">
        <v>0</v>
      </c>
      <c r="G416" t="n">
        <v>0</v>
      </c>
      <c r="H416" t="n">
        <v>0</v>
      </c>
      <c r="I416" t="n">
        <v>0</v>
      </c>
      <c r="J416" t="n">
        <v>0</v>
      </c>
      <c r="K416" t="n">
        <v>0</v>
      </c>
      <c r="L416" t="n">
        <v>0</v>
      </c>
      <c r="M416" t="n">
        <v>0</v>
      </c>
      <c r="N416" t="n">
        <v>0</v>
      </c>
      <c r="O416" t="n">
        <v>0</v>
      </c>
      <c r="P416" t="n">
        <v>0</v>
      </c>
      <c r="Q416" t="n">
        <v>0</v>
      </c>
      <c r="R416" t="n">
        <v>0</v>
      </c>
      <c r="S416" t="n">
        <v>0</v>
      </c>
      <c r="T416" t="n">
        <v>0</v>
      </c>
      <c r="U416" t="n">
        <v>0</v>
      </c>
      <c r="V416" t="n">
        <v>0</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f>NA()</f>
        <v/>
      </c>
      <c r="BH416">
        <f>NA()</f>
        <v/>
      </c>
      <c r="BI416">
        <f>NA()</f>
        <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237</v>
      </c>
      <c r="B417" t="s">
        <v>1277</v>
      </c>
      <c r="C417" t="s">
        <v>1278</v>
      </c>
      <c r="D417" t="s">
        <v>569</v>
      </c>
      <c r="E417" t="n">
        <v>0</v>
      </c>
      <c r="F417" t="n">
        <v>0</v>
      </c>
      <c r="G417" t="n">
        <v>0</v>
      </c>
      <c r="H417" t="n">
        <v>0</v>
      </c>
      <c r="I417" t="n">
        <v>0</v>
      </c>
      <c r="J417" t="n">
        <v>0</v>
      </c>
      <c r="K417" t="n">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f>NA()</f>
        <v/>
      </c>
      <c r="BH417">
        <f>NA()</f>
        <v/>
      </c>
      <c r="BI417">
        <f>NA()</f>
        <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237</v>
      </c>
      <c r="B418" t="s">
        <v>1277</v>
      </c>
      <c r="C418" t="s">
        <v>1279</v>
      </c>
      <c r="D418" t="s">
        <v>1019</v>
      </c>
      <c r="E418" t="n">
        <v>0</v>
      </c>
      <c r="F418" t="n">
        <v>0</v>
      </c>
      <c r="G418" t="n">
        <v>0</v>
      </c>
      <c r="H418" t="n">
        <v>0</v>
      </c>
      <c r="I418" t="n">
        <v>0</v>
      </c>
      <c r="J418" t="n">
        <v>0</v>
      </c>
      <c r="K418" t="n">
        <v>0</v>
      </c>
      <c r="L418" t="n">
        <v>0</v>
      </c>
      <c r="M418" t="n">
        <v>0</v>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f>NA()</f>
        <v/>
      </c>
      <c r="BH418">
        <f>NA()</f>
        <v/>
      </c>
      <c r="BI418">
        <f>NA()</f>
        <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237</v>
      </c>
      <c r="B419" t="s">
        <v>1280</v>
      </c>
      <c r="C419" t="s">
        <v>1281</v>
      </c>
      <c r="D419" t="s">
        <v>569</v>
      </c>
      <c r="E419" t="n">
        <v>0</v>
      </c>
      <c r="F419" t="n">
        <v>0</v>
      </c>
      <c r="G419" t="n">
        <v>0</v>
      </c>
      <c r="H419" t="n">
        <v>0</v>
      </c>
      <c r="I419" t="n">
        <v>0</v>
      </c>
      <c r="J419" t="n">
        <v>0</v>
      </c>
      <c r="K419" t="n">
        <v>0</v>
      </c>
      <c r="L419" t="n">
        <v>0</v>
      </c>
      <c r="M419" t="n">
        <v>0</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2</v>
      </c>
      <c r="AX419" t="n">
        <v>3</v>
      </c>
      <c r="AY419" t="n">
        <v>2</v>
      </c>
      <c r="AZ419" t="n">
        <v>3</v>
      </c>
      <c r="BA419" t="n">
        <v>2</v>
      </c>
      <c r="BB419" t="n">
        <v>2</v>
      </c>
      <c r="BC419" t="n">
        <v>2</v>
      </c>
      <c r="BD419" t="n">
        <v>2</v>
      </c>
      <c r="BE419" t="n">
        <v>3</v>
      </c>
      <c r="BF419" t="n">
        <v>1</v>
      </c>
      <c r="BG419">
        <f>NA()</f>
        <v/>
      </c>
      <c r="BH419">
        <f>NA()</f>
        <v/>
      </c>
      <c r="BI419">
        <f>NA()</f>
        <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237</v>
      </c>
      <c r="B420" t="s">
        <v>1282</v>
      </c>
      <c r="C420" t="s">
        <v>1283</v>
      </c>
      <c r="D420" t="s">
        <v>1284</v>
      </c>
      <c r="E420" t="n">
        <v>0</v>
      </c>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2</v>
      </c>
      <c r="AX420" t="n">
        <v>2</v>
      </c>
      <c r="AY420" t="n">
        <v>2</v>
      </c>
      <c r="AZ420" t="n">
        <v>3</v>
      </c>
      <c r="BA420" t="n">
        <v>2</v>
      </c>
      <c r="BB420" t="n">
        <v>2</v>
      </c>
      <c r="BC420" t="n">
        <v>2</v>
      </c>
      <c r="BD420" t="n">
        <v>2</v>
      </c>
      <c r="BE420" t="n">
        <v>3</v>
      </c>
      <c r="BF420" t="n">
        <v>1</v>
      </c>
      <c r="BG420">
        <f>NA()</f>
        <v/>
      </c>
      <c r="BH420">
        <f>NA()</f>
        <v/>
      </c>
      <c r="BI420">
        <f>NA()</f>
        <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237</v>
      </c>
      <c r="B421" t="s">
        <v>1285</v>
      </c>
      <c r="C421" t="s">
        <v>1286</v>
      </c>
      <c r="D421" t="s">
        <v>569</v>
      </c>
      <c r="E421" t="n">
        <v>0</v>
      </c>
      <c r="F421" t="n">
        <v>0</v>
      </c>
      <c r="G421" t="n">
        <v>0</v>
      </c>
      <c r="H421" t="n">
        <v>0</v>
      </c>
      <c r="I421" t="n">
        <v>0</v>
      </c>
      <c r="J421" t="n">
        <v>0</v>
      </c>
      <c r="K421" t="n">
        <v>0</v>
      </c>
      <c r="L421" t="n">
        <v>0</v>
      </c>
      <c r="M421" t="n">
        <v>0</v>
      </c>
      <c r="N421" t="n">
        <v>0</v>
      </c>
      <c r="O421" t="n">
        <v>0</v>
      </c>
      <c r="P421" t="n">
        <v>0</v>
      </c>
      <c r="Q421" t="n">
        <v>0</v>
      </c>
      <c r="R421" t="n">
        <v>0</v>
      </c>
      <c r="S421" t="n">
        <v>0</v>
      </c>
      <c r="T421" t="n">
        <v>0</v>
      </c>
      <c r="U421" t="n">
        <v>0</v>
      </c>
      <c r="V421" t="n">
        <v>0</v>
      </c>
      <c r="W421" t="n">
        <v>0</v>
      </c>
      <c r="X421" t="n">
        <v>0</v>
      </c>
      <c r="Y421" t="n">
        <v>1652</v>
      </c>
      <c r="Z421" t="n">
        <v>1544</v>
      </c>
      <c r="AA421" t="n">
        <v>1589</v>
      </c>
      <c r="AB421" t="n">
        <v>1584</v>
      </c>
      <c r="AC421" t="n">
        <v>1363</v>
      </c>
      <c r="AD421" t="n">
        <v>2010</v>
      </c>
      <c r="AE421" t="n">
        <v>2045</v>
      </c>
      <c r="AF421" t="n">
        <v>2156</v>
      </c>
      <c r="AG421" t="n">
        <v>2209</v>
      </c>
      <c r="AH421" t="n">
        <v>2299</v>
      </c>
      <c r="AI421" t="n">
        <v>2378</v>
      </c>
      <c r="AJ421" t="n">
        <v>2320</v>
      </c>
      <c r="AK421" t="n">
        <v>2301</v>
      </c>
      <c r="AL421" t="n">
        <v>2255</v>
      </c>
      <c r="AM421" t="n">
        <v>2313</v>
      </c>
      <c r="AN421" t="n">
        <v>2304</v>
      </c>
      <c r="AO421" t="n">
        <v>2254</v>
      </c>
      <c r="AP421" t="n">
        <v>1804</v>
      </c>
      <c r="AQ421" t="n">
        <v>1845</v>
      </c>
      <c r="AR421" t="n">
        <v>1845</v>
      </c>
      <c r="AS421" t="n">
        <v>1854</v>
      </c>
      <c r="AT421" t="n">
        <v>1812</v>
      </c>
      <c r="AU421" t="n">
        <v>1823</v>
      </c>
      <c r="AV421" t="n">
        <v>1833</v>
      </c>
      <c r="AW421" t="n">
        <v>1889</v>
      </c>
      <c r="AX421" t="n">
        <v>1905</v>
      </c>
      <c r="AY421" t="n">
        <v>1898</v>
      </c>
      <c r="AZ421" t="n">
        <v>1904</v>
      </c>
      <c r="BA421" t="n">
        <v>1845</v>
      </c>
      <c r="BB421" t="n">
        <v>1822</v>
      </c>
      <c r="BC421" t="n">
        <v>1848</v>
      </c>
      <c r="BD421" t="n">
        <v>1853</v>
      </c>
      <c r="BE421" t="n">
        <v>1935</v>
      </c>
      <c r="BF421" t="n">
        <v>1884</v>
      </c>
      <c r="BG421">
        <f>NA()</f>
        <v/>
      </c>
      <c r="BH421">
        <f>NA()</f>
        <v/>
      </c>
      <c r="BI421">
        <f>NA()</f>
        <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237</v>
      </c>
      <c r="B422" t="s">
        <v>1285</v>
      </c>
      <c r="C422" t="s">
        <v>1287</v>
      </c>
      <c r="D422" t="s">
        <v>1284</v>
      </c>
      <c r="E422" t="n">
        <v>0</v>
      </c>
      <c r="F422" t="n">
        <v>0</v>
      </c>
      <c r="G422" t="n">
        <v>0</v>
      </c>
      <c r="H422" t="n">
        <v>0</v>
      </c>
      <c r="I422" t="n">
        <v>0</v>
      </c>
      <c r="J422" t="n">
        <v>0</v>
      </c>
      <c r="K422" t="n">
        <v>0</v>
      </c>
      <c r="L422" t="n">
        <v>0</v>
      </c>
      <c r="M422" t="n">
        <v>0</v>
      </c>
      <c r="N422" t="n">
        <v>0</v>
      </c>
      <c r="O422" t="n">
        <v>0</v>
      </c>
      <c r="P422" t="n">
        <v>0</v>
      </c>
      <c r="Q422" t="n">
        <v>0</v>
      </c>
      <c r="R422" t="n">
        <v>0</v>
      </c>
      <c r="S422" t="n">
        <v>0</v>
      </c>
      <c r="T422" t="n">
        <v>0</v>
      </c>
      <c r="U422" t="n">
        <v>0</v>
      </c>
      <c r="V422" t="n">
        <v>0</v>
      </c>
      <c r="W422" t="n">
        <v>0</v>
      </c>
      <c r="X422" t="n">
        <v>0</v>
      </c>
      <c r="Y422" t="n">
        <v>1715</v>
      </c>
      <c r="Z422" t="n">
        <v>1610</v>
      </c>
      <c r="AA422" t="n">
        <v>1607</v>
      </c>
      <c r="AB422" t="n">
        <v>1548</v>
      </c>
      <c r="AC422" t="n">
        <v>1328</v>
      </c>
      <c r="AD422" t="n">
        <v>1858</v>
      </c>
      <c r="AE422" t="n">
        <v>1883</v>
      </c>
      <c r="AF422" t="n">
        <v>2019</v>
      </c>
      <c r="AG422" t="n">
        <v>2049</v>
      </c>
      <c r="AH422" t="n">
        <v>2129</v>
      </c>
      <c r="AI422" t="n">
        <v>2223</v>
      </c>
      <c r="AJ422" t="n">
        <v>2148</v>
      </c>
      <c r="AK422" t="n">
        <v>2144</v>
      </c>
      <c r="AL422" t="n">
        <v>2123</v>
      </c>
      <c r="AM422" t="n">
        <v>2200</v>
      </c>
      <c r="AN422" t="n">
        <v>2199</v>
      </c>
      <c r="AO422" t="n">
        <v>2132</v>
      </c>
      <c r="AP422" t="n">
        <v>1751</v>
      </c>
      <c r="AQ422" t="n">
        <v>1747</v>
      </c>
      <c r="AR422" t="n">
        <v>1749</v>
      </c>
      <c r="AS422" t="n">
        <v>1771</v>
      </c>
      <c r="AT422" t="n">
        <v>1749</v>
      </c>
      <c r="AU422" t="n">
        <v>1720</v>
      </c>
      <c r="AV422" t="n">
        <v>1751</v>
      </c>
      <c r="AW422" t="n">
        <v>1803</v>
      </c>
      <c r="AX422" t="n">
        <v>1838</v>
      </c>
      <c r="AY422" t="n">
        <v>1813</v>
      </c>
      <c r="AZ422" t="n">
        <v>1836</v>
      </c>
      <c r="BA422" t="n">
        <v>1769</v>
      </c>
      <c r="BB422" t="n">
        <v>1752</v>
      </c>
      <c r="BC422" t="n">
        <v>1777</v>
      </c>
      <c r="BD422" t="n">
        <v>1768</v>
      </c>
      <c r="BE422" t="n">
        <v>1850</v>
      </c>
      <c r="BF422" t="n">
        <v>1873</v>
      </c>
      <c r="BG422">
        <f>NA()</f>
        <v/>
      </c>
      <c r="BH422">
        <f>NA()</f>
        <v/>
      </c>
      <c r="BI422">
        <f>NA()</f>
        <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237</v>
      </c>
      <c r="B423" t="s">
        <v>1288</v>
      </c>
      <c r="C423" t="s">
        <v>1289</v>
      </c>
      <c r="D423" t="s">
        <v>569</v>
      </c>
      <c r="E423" t="n">
        <v>0</v>
      </c>
      <c r="F423" t="n">
        <v>0</v>
      </c>
      <c r="G423" t="n">
        <v>0</v>
      </c>
      <c r="H423" t="n">
        <v>0</v>
      </c>
      <c r="I423" t="n">
        <v>0</v>
      </c>
      <c r="J423" t="n">
        <v>0</v>
      </c>
      <c r="K423" t="n">
        <v>0</v>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f>NA()</f>
        <v/>
      </c>
      <c r="BH423">
        <f>NA()</f>
        <v/>
      </c>
      <c r="BI423">
        <f>NA()</f>
        <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237</v>
      </c>
      <c r="B424" t="s">
        <v>1288</v>
      </c>
      <c r="C424" t="s">
        <v>1290</v>
      </c>
      <c r="D424" t="s">
        <v>1284</v>
      </c>
      <c r="E424" t="n">
        <v>0</v>
      </c>
      <c r="F424" t="n">
        <v>0</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f>NA()</f>
        <v/>
      </c>
      <c r="BH424">
        <f>NA()</f>
        <v/>
      </c>
      <c r="BI424">
        <f>NA()</f>
        <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237</v>
      </c>
      <c r="B425" t="s">
        <v>1291</v>
      </c>
      <c r="C425" t="s">
        <v>1292</v>
      </c>
      <c r="D425" t="s">
        <v>569</v>
      </c>
      <c r="E425" t="n">
        <v>0</v>
      </c>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352</v>
      </c>
      <c r="AQ425" t="n">
        <v>393</v>
      </c>
      <c r="AR425" t="n">
        <v>488</v>
      </c>
      <c r="AS425" t="n">
        <v>561</v>
      </c>
      <c r="AT425" t="n">
        <v>551</v>
      </c>
      <c r="AU425" t="n">
        <v>504</v>
      </c>
      <c r="AV425" t="n">
        <v>465</v>
      </c>
      <c r="AW425" t="n">
        <v>467</v>
      </c>
      <c r="AX425" t="n">
        <v>455</v>
      </c>
      <c r="AY425" t="n">
        <v>472</v>
      </c>
      <c r="AZ425" t="n">
        <v>521</v>
      </c>
      <c r="BA425" t="n">
        <v>450</v>
      </c>
      <c r="BB425" t="n">
        <v>358</v>
      </c>
      <c r="BC425" t="n">
        <v>353</v>
      </c>
      <c r="BD425" t="n">
        <v>379</v>
      </c>
      <c r="BE425" t="n">
        <v>371</v>
      </c>
      <c r="BF425" t="n">
        <v>390</v>
      </c>
      <c r="BG425">
        <f>NA()</f>
        <v/>
      </c>
      <c r="BH425">
        <f>NA()</f>
        <v/>
      </c>
      <c r="BI425">
        <f>NA()</f>
        <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237</v>
      </c>
      <c r="B426" t="s">
        <v>1291</v>
      </c>
      <c r="C426" t="s">
        <v>1293</v>
      </c>
      <c r="D426" t="s">
        <v>1284</v>
      </c>
      <c r="E426" t="n">
        <v>0</v>
      </c>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342</v>
      </c>
      <c r="AQ426" t="n">
        <v>373</v>
      </c>
      <c r="AR426" t="n">
        <v>463</v>
      </c>
      <c r="AS426" t="n">
        <v>536</v>
      </c>
      <c r="AT426" t="n">
        <v>532</v>
      </c>
      <c r="AU426" t="n">
        <v>475</v>
      </c>
      <c r="AV426" t="n">
        <v>444</v>
      </c>
      <c r="AW426" t="n">
        <v>446</v>
      </c>
      <c r="AX426" t="n">
        <v>439</v>
      </c>
      <c r="AY426" t="n">
        <v>451</v>
      </c>
      <c r="AZ426" t="n">
        <v>502</v>
      </c>
      <c r="BA426" t="n">
        <v>431</v>
      </c>
      <c r="BB426" t="n">
        <v>344</v>
      </c>
      <c r="BC426" t="n">
        <v>339</v>
      </c>
      <c r="BD426" t="n">
        <v>362</v>
      </c>
      <c r="BE426" t="n">
        <v>355</v>
      </c>
      <c r="BF426" t="n">
        <v>388</v>
      </c>
      <c r="BG426">
        <f>NA()</f>
        <v/>
      </c>
      <c r="BH426">
        <f>NA()</f>
        <v/>
      </c>
      <c r="BI426">
        <f>NA()</f>
        <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237</v>
      </c>
      <c r="B427" t="s">
        <v>1294</v>
      </c>
      <c r="C427" t="s">
        <v>1295</v>
      </c>
      <c r="D427" t="s">
        <v>569</v>
      </c>
      <c r="E427" t="n">
        <v>0</v>
      </c>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f>NA()</f>
        <v/>
      </c>
      <c r="BH427">
        <f>NA()</f>
        <v/>
      </c>
      <c r="BI427">
        <f>NA()</f>
        <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237</v>
      </c>
      <c r="B428" t="s">
        <v>1294</v>
      </c>
      <c r="C428" t="s">
        <v>1296</v>
      </c>
      <c r="D428" t="s">
        <v>1284</v>
      </c>
      <c r="E428" t="n">
        <v>0</v>
      </c>
      <c r="F428" t="n">
        <v>0</v>
      </c>
      <c r="G428" t="n">
        <v>0</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f>NA()</f>
        <v/>
      </c>
      <c r="BH428">
        <f>NA()</f>
        <v/>
      </c>
      <c r="BI428">
        <f>NA()</f>
        <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237</v>
      </c>
      <c r="B429" t="s">
        <v>1297</v>
      </c>
      <c r="C429" t="s">
        <v>1298</v>
      </c>
      <c r="D429" t="s">
        <v>569</v>
      </c>
      <c r="E429" t="n">
        <v>0</v>
      </c>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2</v>
      </c>
      <c r="AX429" t="n">
        <v>2</v>
      </c>
      <c r="AY429" t="n">
        <v>2</v>
      </c>
      <c r="AZ429" t="n">
        <v>3</v>
      </c>
      <c r="BA429" t="n">
        <v>2</v>
      </c>
      <c r="BB429" t="n">
        <v>2</v>
      </c>
      <c r="BC429" t="n">
        <v>2</v>
      </c>
      <c r="BD429" t="n">
        <v>2</v>
      </c>
      <c r="BE429" t="n">
        <v>3</v>
      </c>
      <c r="BF429" t="n">
        <v>1</v>
      </c>
      <c r="BG429">
        <f>NA()</f>
        <v/>
      </c>
      <c r="BH429">
        <f>NA()</f>
        <v/>
      </c>
      <c r="BI429">
        <f>NA()</f>
        <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237</v>
      </c>
      <c r="B430" t="s">
        <v>1297</v>
      </c>
      <c r="C430" t="s">
        <v>1299</v>
      </c>
      <c r="D430" t="s">
        <v>1284</v>
      </c>
      <c r="E430" t="n">
        <v>0</v>
      </c>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2</v>
      </c>
      <c r="AX430" t="n">
        <v>2</v>
      </c>
      <c r="AY430" t="n">
        <v>2</v>
      </c>
      <c r="AZ430" t="n">
        <v>3</v>
      </c>
      <c r="BA430" t="n">
        <v>2</v>
      </c>
      <c r="BB430" t="n">
        <v>2</v>
      </c>
      <c r="BC430" t="n">
        <v>2</v>
      </c>
      <c r="BD430" t="n">
        <v>2</v>
      </c>
      <c r="BE430" t="n">
        <v>3</v>
      </c>
      <c r="BF430" t="n">
        <v>1</v>
      </c>
      <c r="BG430">
        <f>NA()</f>
        <v/>
      </c>
      <c r="BH430">
        <f>NA()</f>
        <v/>
      </c>
      <c r="BI430">
        <f>NA()</f>
        <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237</v>
      </c>
      <c r="B431" t="s">
        <v>1300</v>
      </c>
      <c r="C431" t="s">
        <v>1301</v>
      </c>
      <c r="D431" t="s">
        <v>569</v>
      </c>
      <c r="E431" t="n">
        <v>0</v>
      </c>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1364</v>
      </c>
      <c r="Z431" t="n">
        <v>1236</v>
      </c>
      <c r="AA431" t="n">
        <v>1184</v>
      </c>
      <c r="AB431" t="n">
        <v>1147</v>
      </c>
      <c r="AC431" t="n">
        <v>1075</v>
      </c>
      <c r="AD431" t="n">
        <v>676</v>
      </c>
      <c r="AE431" t="n">
        <v>629</v>
      </c>
      <c r="AF431" t="n">
        <v>631</v>
      </c>
      <c r="AG431" t="n">
        <v>607</v>
      </c>
      <c r="AH431" t="n">
        <v>610</v>
      </c>
      <c r="AI431" t="n">
        <v>605</v>
      </c>
      <c r="AJ431" t="n">
        <v>589</v>
      </c>
      <c r="AK431" t="n">
        <v>592</v>
      </c>
      <c r="AL431" t="n">
        <v>592</v>
      </c>
      <c r="AM431" t="n">
        <v>607</v>
      </c>
      <c r="AN431" t="n">
        <v>601</v>
      </c>
      <c r="AO431" t="n">
        <v>571</v>
      </c>
      <c r="AP431" t="n">
        <v>533</v>
      </c>
      <c r="AQ431" t="n">
        <v>565</v>
      </c>
      <c r="AR431" t="n">
        <v>552</v>
      </c>
      <c r="AS431" t="n">
        <v>560</v>
      </c>
      <c r="AT431" t="n">
        <v>557</v>
      </c>
      <c r="AU431" t="n">
        <v>571</v>
      </c>
      <c r="AV431" t="n">
        <v>562</v>
      </c>
      <c r="AW431" t="n">
        <v>549</v>
      </c>
      <c r="AX431" t="n">
        <v>535</v>
      </c>
      <c r="AY431" t="n">
        <v>542</v>
      </c>
      <c r="AZ431" t="n">
        <v>528</v>
      </c>
      <c r="BA431" t="n">
        <v>520</v>
      </c>
      <c r="BB431" t="n">
        <v>530</v>
      </c>
      <c r="BC431" t="n">
        <v>529</v>
      </c>
      <c r="BD431" t="n">
        <v>509</v>
      </c>
      <c r="BE431" t="n">
        <v>503</v>
      </c>
      <c r="BF431" t="n">
        <v>585</v>
      </c>
      <c r="BG431">
        <f>NA()</f>
        <v/>
      </c>
      <c r="BH431">
        <f>NA()</f>
        <v/>
      </c>
      <c r="BI431">
        <f>NA()</f>
        <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237</v>
      </c>
      <c r="B432" t="s">
        <v>1300</v>
      </c>
      <c r="C432" t="s">
        <v>1302</v>
      </c>
      <c r="D432" t="s">
        <v>1284</v>
      </c>
      <c r="E432" t="n">
        <v>0</v>
      </c>
      <c r="F432" t="n">
        <v>0</v>
      </c>
      <c r="G432" t="n">
        <v>0</v>
      </c>
      <c r="H432" t="n">
        <v>0</v>
      </c>
      <c r="I432" t="n">
        <v>0</v>
      </c>
      <c r="J432" t="n">
        <v>0</v>
      </c>
      <c r="K432" t="n">
        <v>0</v>
      </c>
      <c r="L432" t="n">
        <v>0</v>
      </c>
      <c r="M432" t="n">
        <v>0</v>
      </c>
      <c r="N432" t="n">
        <v>0</v>
      </c>
      <c r="O432" t="n">
        <v>0</v>
      </c>
      <c r="P432" t="n">
        <v>0</v>
      </c>
      <c r="Q432" t="n">
        <v>0</v>
      </c>
      <c r="R432" t="n">
        <v>0</v>
      </c>
      <c r="S432" t="n">
        <v>0</v>
      </c>
      <c r="T432" t="n">
        <v>0</v>
      </c>
      <c r="U432" t="n">
        <v>0</v>
      </c>
      <c r="V432" t="n">
        <v>0</v>
      </c>
      <c r="W432" t="n">
        <v>0</v>
      </c>
      <c r="X432" t="n">
        <v>0</v>
      </c>
      <c r="Y432" t="n">
        <v>1416</v>
      </c>
      <c r="Z432" t="n">
        <v>1289</v>
      </c>
      <c r="AA432" t="n">
        <v>1197</v>
      </c>
      <c r="AB432" t="n">
        <v>1121</v>
      </c>
      <c r="AC432" t="n">
        <v>1048</v>
      </c>
      <c r="AD432" t="n">
        <v>625</v>
      </c>
      <c r="AE432" t="n">
        <v>579</v>
      </c>
      <c r="AF432" t="n">
        <v>591</v>
      </c>
      <c r="AG432" t="n">
        <v>563</v>
      </c>
      <c r="AH432" t="n">
        <v>565</v>
      </c>
      <c r="AI432" t="n">
        <v>565</v>
      </c>
      <c r="AJ432" t="n">
        <v>545</v>
      </c>
      <c r="AK432" t="n">
        <v>551</v>
      </c>
      <c r="AL432" t="n">
        <v>558</v>
      </c>
      <c r="AM432" t="n">
        <v>578</v>
      </c>
      <c r="AN432" t="n">
        <v>574</v>
      </c>
      <c r="AO432" t="n">
        <v>540</v>
      </c>
      <c r="AP432" t="n">
        <v>517</v>
      </c>
      <c r="AQ432" t="n">
        <v>535</v>
      </c>
      <c r="AR432" t="n">
        <v>524</v>
      </c>
      <c r="AS432" t="n">
        <v>535</v>
      </c>
      <c r="AT432" t="n">
        <v>537</v>
      </c>
      <c r="AU432" t="n">
        <v>539</v>
      </c>
      <c r="AV432" t="n">
        <v>537</v>
      </c>
      <c r="AW432" t="n">
        <v>524</v>
      </c>
      <c r="AX432" t="n">
        <v>516</v>
      </c>
      <c r="AY432" t="n">
        <v>518</v>
      </c>
      <c r="AZ432" t="n">
        <v>509</v>
      </c>
      <c r="BA432" t="n">
        <v>499</v>
      </c>
      <c r="BB432" t="n">
        <v>510</v>
      </c>
      <c r="BC432" t="n">
        <v>509</v>
      </c>
      <c r="BD432" t="n">
        <v>486</v>
      </c>
      <c r="BE432" t="n">
        <v>481</v>
      </c>
      <c r="BF432" t="n">
        <v>582</v>
      </c>
      <c r="BG432">
        <f>NA()</f>
        <v/>
      </c>
      <c r="BH432">
        <f>NA()</f>
        <v/>
      </c>
      <c r="BI432">
        <f>NA()</f>
        <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237</v>
      </c>
      <c r="B433" t="s">
        <v>1303</v>
      </c>
      <c r="C433" t="s">
        <v>1304</v>
      </c>
      <c r="D433" t="s">
        <v>569</v>
      </c>
      <c r="E433" t="n">
        <v>0</v>
      </c>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3015</v>
      </c>
      <c r="Z433" t="n">
        <v>2780</v>
      </c>
      <c r="AA433" t="n">
        <v>2773</v>
      </c>
      <c r="AB433" t="n">
        <v>2730</v>
      </c>
      <c r="AC433" t="n">
        <v>2438</v>
      </c>
      <c r="AD433" t="n">
        <v>2687</v>
      </c>
      <c r="AE433" t="n">
        <v>2674</v>
      </c>
      <c r="AF433" t="n">
        <v>2787</v>
      </c>
      <c r="AG433" t="n">
        <v>2816</v>
      </c>
      <c r="AH433" t="n">
        <v>2909</v>
      </c>
      <c r="AI433" t="n">
        <v>2983</v>
      </c>
      <c r="AJ433" t="n">
        <v>2909</v>
      </c>
      <c r="AK433" t="n">
        <v>2892</v>
      </c>
      <c r="AL433" t="n">
        <v>2847</v>
      </c>
      <c r="AM433" t="n">
        <v>2920</v>
      </c>
      <c r="AN433" t="n">
        <v>2906</v>
      </c>
      <c r="AO433" t="n">
        <v>2825</v>
      </c>
      <c r="AP433" t="n">
        <v>2689</v>
      </c>
      <c r="AQ433" t="n">
        <v>2803</v>
      </c>
      <c r="AR433" t="n">
        <v>2886</v>
      </c>
      <c r="AS433" t="n">
        <v>2975</v>
      </c>
      <c r="AT433" t="n">
        <v>2920</v>
      </c>
      <c r="AU433" t="n">
        <v>2898</v>
      </c>
      <c r="AV433" t="n">
        <v>2861</v>
      </c>
      <c r="AW433" t="n">
        <v>2907</v>
      </c>
      <c r="AX433" t="n">
        <v>2898</v>
      </c>
      <c r="AY433" t="n">
        <v>2914</v>
      </c>
      <c r="AZ433" t="n">
        <v>2956</v>
      </c>
      <c r="BA433" t="n">
        <v>2817</v>
      </c>
      <c r="BB433" t="n">
        <v>2712</v>
      </c>
      <c r="BC433" t="n">
        <v>2732</v>
      </c>
      <c r="BD433" t="n">
        <v>2744</v>
      </c>
      <c r="BE433" t="n">
        <v>2813</v>
      </c>
      <c r="BF433" t="n">
        <v>2861</v>
      </c>
      <c r="BG433">
        <f>NA()</f>
        <v/>
      </c>
      <c r="BH433">
        <f>NA()</f>
        <v/>
      </c>
      <c r="BI433">
        <f>NA()</f>
        <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237</v>
      </c>
      <c r="B434" t="s">
        <v>1303</v>
      </c>
      <c r="C434" t="s">
        <v>1305</v>
      </c>
      <c r="D434" t="s">
        <v>1284</v>
      </c>
      <c r="E434" t="n">
        <v>0</v>
      </c>
      <c r="F434" t="n">
        <v>0</v>
      </c>
      <c r="G434" t="n">
        <v>0</v>
      </c>
      <c r="H434" t="n">
        <v>0</v>
      </c>
      <c r="I434" t="n">
        <v>0</v>
      </c>
      <c r="J434" t="n">
        <v>0</v>
      </c>
      <c r="K434" t="n">
        <v>0</v>
      </c>
      <c r="L434" t="n">
        <v>0</v>
      </c>
      <c r="M434" t="n">
        <v>0</v>
      </c>
      <c r="N434" t="n">
        <v>0</v>
      </c>
      <c r="O434" t="n">
        <v>0</v>
      </c>
      <c r="P434" t="n">
        <v>0</v>
      </c>
      <c r="Q434" t="n">
        <v>0</v>
      </c>
      <c r="R434" t="n">
        <v>0</v>
      </c>
      <c r="S434" t="n">
        <v>0</v>
      </c>
      <c r="T434" t="n">
        <v>0</v>
      </c>
      <c r="U434" t="n">
        <v>0</v>
      </c>
      <c r="V434" t="n">
        <v>0</v>
      </c>
      <c r="W434" t="n">
        <v>0</v>
      </c>
      <c r="X434" t="n">
        <v>0</v>
      </c>
      <c r="Y434" t="n">
        <v>3131</v>
      </c>
      <c r="Z434" t="n">
        <v>2899</v>
      </c>
      <c r="AA434" t="n">
        <v>2804</v>
      </c>
      <c r="AB434" t="n">
        <v>2669</v>
      </c>
      <c r="AC434" t="n">
        <v>2376</v>
      </c>
      <c r="AD434" t="n">
        <v>2483</v>
      </c>
      <c r="AE434" t="n">
        <v>2462</v>
      </c>
      <c r="AF434" t="n">
        <v>2610</v>
      </c>
      <c r="AG434" t="n">
        <v>2612</v>
      </c>
      <c r="AH434" t="n">
        <v>2694</v>
      </c>
      <c r="AI434" t="n">
        <v>2788</v>
      </c>
      <c r="AJ434" t="n">
        <v>2694</v>
      </c>
      <c r="AK434" t="n">
        <v>2695</v>
      </c>
      <c r="AL434" t="n">
        <v>2681</v>
      </c>
      <c r="AM434" t="n">
        <v>2778</v>
      </c>
      <c r="AN434" t="n">
        <v>2773</v>
      </c>
      <c r="AO434" t="n">
        <v>2672</v>
      </c>
      <c r="AP434" t="n">
        <v>2611</v>
      </c>
      <c r="AQ434" t="n">
        <v>2654</v>
      </c>
      <c r="AR434" t="n">
        <v>2735</v>
      </c>
      <c r="AS434" t="n">
        <v>2841</v>
      </c>
      <c r="AT434" t="n">
        <v>2818</v>
      </c>
      <c r="AU434" t="n">
        <v>2734</v>
      </c>
      <c r="AV434" t="n">
        <v>2732</v>
      </c>
      <c r="AW434" t="n">
        <v>2774</v>
      </c>
      <c r="AX434" t="n">
        <v>2795</v>
      </c>
      <c r="AY434" t="n">
        <v>2783</v>
      </c>
      <c r="AZ434" t="n">
        <v>2850</v>
      </c>
      <c r="BA434" t="n">
        <v>2701</v>
      </c>
      <c r="BB434" t="n">
        <v>2608</v>
      </c>
      <c r="BC434" t="n">
        <v>2627</v>
      </c>
      <c r="BD434" t="n">
        <v>2618</v>
      </c>
      <c r="BE434" t="n">
        <v>2689</v>
      </c>
      <c r="BF434" t="n">
        <v>2844</v>
      </c>
      <c r="BG434">
        <f>NA()</f>
        <v/>
      </c>
      <c r="BH434">
        <f>NA()</f>
        <v/>
      </c>
      <c r="BI434">
        <f>NA()</f>
        <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237</v>
      </c>
      <c r="B435" t="s">
        <v>1306</v>
      </c>
      <c r="C435" t="s">
        <v>1307</v>
      </c>
      <c r="D435" t="s">
        <v>569</v>
      </c>
      <c r="E435" t="n">
        <v>0</v>
      </c>
      <c r="F435" t="n">
        <v>0</v>
      </c>
      <c r="G435" t="n">
        <v>0</v>
      </c>
      <c r="H435" t="n">
        <v>0</v>
      </c>
      <c r="I435" t="n">
        <v>0</v>
      </c>
      <c r="J435" t="n">
        <v>0</v>
      </c>
      <c r="K435" t="n">
        <v>0</v>
      </c>
      <c r="L435" t="n">
        <v>0</v>
      </c>
      <c r="M435" t="n">
        <v>0</v>
      </c>
      <c r="N435" t="n">
        <v>0</v>
      </c>
      <c r="O435" t="n">
        <v>0</v>
      </c>
      <c r="P435" t="n">
        <v>0</v>
      </c>
      <c r="Q435" t="n">
        <v>0</v>
      </c>
      <c r="R435" t="n">
        <v>0</v>
      </c>
      <c r="S435" t="n">
        <v>0</v>
      </c>
      <c r="T435" t="n">
        <v>0</v>
      </c>
      <c r="U435" t="n">
        <v>0</v>
      </c>
      <c r="V435" t="n">
        <v>0</v>
      </c>
      <c r="W435" t="n">
        <v>0</v>
      </c>
      <c r="X435" t="n">
        <v>0</v>
      </c>
      <c r="Y435" t="n">
        <v>3015</v>
      </c>
      <c r="Z435" t="n">
        <v>2780</v>
      </c>
      <c r="AA435" t="n">
        <v>2773</v>
      </c>
      <c r="AB435" t="n">
        <v>2730</v>
      </c>
      <c r="AC435" t="n">
        <v>2438</v>
      </c>
      <c r="AD435" t="n">
        <v>2687</v>
      </c>
      <c r="AE435" t="n">
        <v>2674</v>
      </c>
      <c r="AF435" t="n">
        <v>2787</v>
      </c>
      <c r="AG435" t="n">
        <v>2816</v>
      </c>
      <c r="AH435" t="n">
        <v>2909</v>
      </c>
      <c r="AI435" t="n">
        <v>2983</v>
      </c>
      <c r="AJ435" t="n">
        <v>2909</v>
      </c>
      <c r="AK435" t="n">
        <v>2892</v>
      </c>
      <c r="AL435" t="n">
        <v>2847</v>
      </c>
      <c r="AM435" t="n">
        <v>2920</v>
      </c>
      <c r="AN435" t="n">
        <v>2906</v>
      </c>
      <c r="AO435" t="n">
        <v>2825</v>
      </c>
      <c r="AP435" t="n">
        <v>2689</v>
      </c>
      <c r="AQ435" t="n">
        <v>2803</v>
      </c>
      <c r="AR435" t="n">
        <v>2886</v>
      </c>
      <c r="AS435" t="n">
        <v>2975</v>
      </c>
      <c r="AT435" t="n">
        <v>2920</v>
      </c>
      <c r="AU435" t="n">
        <v>2898</v>
      </c>
      <c r="AV435" t="n">
        <v>2861</v>
      </c>
      <c r="AW435" t="n">
        <v>2907</v>
      </c>
      <c r="AX435" t="n">
        <v>2898</v>
      </c>
      <c r="AY435" t="n">
        <v>2914</v>
      </c>
      <c r="AZ435" t="n">
        <v>2956</v>
      </c>
      <c r="BA435" t="n">
        <v>2817</v>
      </c>
      <c r="BB435" t="n">
        <v>2712</v>
      </c>
      <c r="BC435" t="n">
        <v>2732</v>
      </c>
      <c r="BD435" t="n">
        <v>2744</v>
      </c>
      <c r="BE435" t="n">
        <v>2813</v>
      </c>
      <c r="BF435" t="n">
        <v>2861</v>
      </c>
      <c r="BG435">
        <f>NA()</f>
        <v/>
      </c>
      <c r="BH435">
        <f>NA()</f>
        <v/>
      </c>
      <c r="BI435">
        <f>NA()</f>
        <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237</v>
      </c>
      <c r="B436" t="s">
        <v>1306</v>
      </c>
      <c r="C436" t="s">
        <v>1308</v>
      </c>
      <c r="D436" t="s">
        <v>1284</v>
      </c>
      <c r="E436" t="n">
        <v>0</v>
      </c>
      <c r="F436" t="n">
        <v>0</v>
      </c>
      <c r="G436" t="n">
        <v>0</v>
      </c>
      <c r="H436" t="n">
        <v>0</v>
      </c>
      <c r="I436" t="n">
        <v>0</v>
      </c>
      <c r="J436" t="n">
        <v>0</v>
      </c>
      <c r="K436" t="n">
        <v>0</v>
      </c>
      <c r="L436" t="n">
        <v>0</v>
      </c>
      <c r="M436" t="n">
        <v>0</v>
      </c>
      <c r="N436" t="n">
        <v>0</v>
      </c>
      <c r="O436" t="n">
        <v>0</v>
      </c>
      <c r="P436" t="n">
        <v>0</v>
      </c>
      <c r="Q436" t="n">
        <v>0</v>
      </c>
      <c r="R436" t="n">
        <v>0</v>
      </c>
      <c r="S436" t="n">
        <v>0</v>
      </c>
      <c r="T436" t="n">
        <v>0</v>
      </c>
      <c r="U436" t="n">
        <v>0</v>
      </c>
      <c r="V436" t="n">
        <v>0</v>
      </c>
      <c r="W436" t="n">
        <v>0</v>
      </c>
      <c r="X436" t="n">
        <v>0</v>
      </c>
      <c r="Y436" t="n">
        <v>3131</v>
      </c>
      <c r="Z436" t="n">
        <v>2899</v>
      </c>
      <c r="AA436" t="n">
        <v>2804</v>
      </c>
      <c r="AB436" t="n">
        <v>2669</v>
      </c>
      <c r="AC436" t="n">
        <v>2376</v>
      </c>
      <c r="AD436" t="n">
        <v>2483</v>
      </c>
      <c r="AE436" t="n">
        <v>2462</v>
      </c>
      <c r="AF436" t="n">
        <v>2610</v>
      </c>
      <c r="AG436" t="n">
        <v>2612</v>
      </c>
      <c r="AH436" t="n">
        <v>2694</v>
      </c>
      <c r="AI436" t="n">
        <v>2788</v>
      </c>
      <c r="AJ436" t="n">
        <v>2694</v>
      </c>
      <c r="AK436" t="n">
        <v>2695</v>
      </c>
      <c r="AL436" t="n">
        <v>2681</v>
      </c>
      <c r="AM436" t="n">
        <v>2778</v>
      </c>
      <c r="AN436" t="n">
        <v>2773</v>
      </c>
      <c r="AO436" t="n">
        <v>2672</v>
      </c>
      <c r="AP436" t="n">
        <v>2611</v>
      </c>
      <c r="AQ436" t="n">
        <v>2654</v>
      </c>
      <c r="AR436" t="n">
        <v>2735</v>
      </c>
      <c r="AS436" t="n">
        <v>2841</v>
      </c>
      <c r="AT436" t="n">
        <v>2818</v>
      </c>
      <c r="AU436" t="n">
        <v>2734</v>
      </c>
      <c r="AV436" t="n">
        <v>2732</v>
      </c>
      <c r="AW436" t="n">
        <v>2774</v>
      </c>
      <c r="AX436" t="n">
        <v>2795</v>
      </c>
      <c r="AY436" t="n">
        <v>2783</v>
      </c>
      <c r="AZ436" t="n">
        <v>2850</v>
      </c>
      <c r="BA436" t="n">
        <v>2701</v>
      </c>
      <c r="BB436" t="n">
        <v>2608</v>
      </c>
      <c r="BC436" t="n">
        <v>2627</v>
      </c>
      <c r="BD436" t="n">
        <v>2618</v>
      </c>
      <c r="BE436" t="n">
        <v>2689</v>
      </c>
      <c r="BF436" t="n">
        <v>2844</v>
      </c>
      <c r="BG436">
        <f>NA()</f>
        <v/>
      </c>
      <c r="BH436">
        <f>NA()</f>
        <v/>
      </c>
      <c r="BI436">
        <f>NA()</f>
        <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237</v>
      </c>
      <c r="B437" t="s">
        <v>1309</v>
      </c>
      <c r="C437" t="s">
        <v>1310</v>
      </c>
      <c r="D437" t="s">
        <v>569</v>
      </c>
      <c r="E437" t="n">
        <v>0</v>
      </c>
      <c r="F437" t="n">
        <v>0</v>
      </c>
      <c r="G437" t="n">
        <v>0</v>
      </c>
      <c r="H437" t="n">
        <v>0</v>
      </c>
      <c r="I437" t="n">
        <v>0</v>
      </c>
      <c r="J437" t="n">
        <v>0</v>
      </c>
      <c r="K437" t="n">
        <v>0</v>
      </c>
      <c r="L437" t="n">
        <v>0</v>
      </c>
      <c r="M437" t="n">
        <v>0</v>
      </c>
      <c r="N437" t="n">
        <v>0</v>
      </c>
      <c r="O437" t="n">
        <v>0</v>
      </c>
      <c r="P437" t="n">
        <v>0</v>
      </c>
      <c r="Q437" t="n">
        <v>0</v>
      </c>
      <c r="R437" t="n">
        <v>0</v>
      </c>
      <c r="S437" t="n">
        <v>0</v>
      </c>
      <c r="T437" t="n">
        <v>0</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1</v>
      </c>
      <c r="AY437" t="n">
        <v>0</v>
      </c>
      <c r="AZ437" t="n">
        <v>0</v>
      </c>
      <c r="BA437" t="n">
        <v>0</v>
      </c>
      <c r="BB437" t="n">
        <v>0</v>
      </c>
      <c r="BC437" t="n">
        <v>0</v>
      </c>
      <c r="BD437" t="n">
        <v>0</v>
      </c>
      <c r="BE437" t="n">
        <v>0</v>
      </c>
      <c r="BF437" t="n">
        <v>0</v>
      </c>
      <c r="BG437">
        <f>NA()</f>
        <v/>
      </c>
      <c r="BH437">
        <f>NA()</f>
        <v/>
      </c>
      <c r="BI437">
        <f>NA()</f>
        <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237</v>
      </c>
      <c r="B438" t="s">
        <v>1309</v>
      </c>
      <c r="C438" t="s">
        <v>1311</v>
      </c>
      <c r="D438" t="s">
        <v>1284</v>
      </c>
      <c r="E438" t="n">
        <v>0</v>
      </c>
      <c r="F438" t="n">
        <v>0</v>
      </c>
      <c r="G438" t="n">
        <v>0</v>
      </c>
      <c r="H438" t="n">
        <v>0</v>
      </c>
      <c r="I438" t="n">
        <v>0</v>
      </c>
      <c r="J438" t="n">
        <v>0</v>
      </c>
      <c r="K438" t="n">
        <v>0</v>
      </c>
      <c r="L438" t="n">
        <v>0</v>
      </c>
      <c r="M438" t="n">
        <v>0</v>
      </c>
      <c r="N438" t="n">
        <v>0</v>
      </c>
      <c r="O438" t="n">
        <v>0</v>
      </c>
      <c r="P438" t="n">
        <v>0</v>
      </c>
      <c r="Q438" t="n">
        <v>0</v>
      </c>
      <c r="R438" t="n">
        <v>0</v>
      </c>
      <c r="S438" t="n">
        <v>0</v>
      </c>
      <c r="T438" t="n">
        <v>0</v>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1</v>
      </c>
      <c r="AY438" t="n">
        <v>0</v>
      </c>
      <c r="AZ438" t="n">
        <v>0</v>
      </c>
      <c r="BA438" t="n">
        <v>0</v>
      </c>
      <c r="BB438" t="n">
        <v>0</v>
      </c>
      <c r="BC438" t="n">
        <v>0</v>
      </c>
      <c r="BD438" t="n">
        <v>0</v>
      </c>
      <c r="BE438" t="n">
        <v>0</v>
      </c>
      <c r="BF438" t="n">
        <v>0</v>
      </c>
      <c r="BG438">
        <f>NA()</f>
        <v/>
      </c>
      <c r="BH438">
        <f>NA()</f>
        <v/>
      </c>
      <c r="BI438">
        <f>NA()</f>
        <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237</v>
      </c>
      <c r="B439" t="s">
        <v>1312</v>
      </c>
      <c r="C439" t="s">
        <v>1313</v>
      </c>
      <c r="D439" t="s">
        <v>569</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2</v>
      </c>
      <c r="AX439" t="n">
        <v>3</v>
      </c>
      <c r="AY439" t="n">
        <v>2</v>
      </c>
      <c r="AZ439" t="n">
        <v>3</v>
      </c>
      <c r="BA439" t="n">
        <v>2</v>
      </c>
      <c r="BB439" t="n">
        <v>2</v>
      </c>
      <c r="BC439" t="n">
        <v>2</v>
      </c>
      <c r="BD439" t="n">
        <v>2</v>
      </c>
      <c r="BE439" t="n">
        <v>3</v>
      </c>
      <c r="BF439" t="n">
        <v>1</v>
      </c>
      <c r="BG439">
        <f>NA()</f>
        <v/>
      </c>
      <c r="BH439">
        <f>NA()</f>
        <v/>
      </c>
      <c r="BI439">
        <f>NA()</f>
        <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237</v>
      </c>
      <c r="B440" t="s">
        <v>1314</v>
      </c>
      <c r="C440" t="s">
        <v>1315</v>
      </c>
      <c r="D440" t="s">
        <v>569</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123</v>
      </c>
      <c r="AG440" t="n">
        <v>0</v>
      </c>
      <c r="AH440" t="n">
        <v>0</v>
      </c>
      <c r="AI440" t="n">
        <v>0</v>
      </c>
      <c r="AJ440" t="n">
        <v>0</v>
      </c>
      <c r="AK440" t="n">
        <v>0</v>
      </c>
      <c r="AL440" t="n">
        <v>0</v>
      </c>
      <c r="AM440" t="n">
        <v>0</v>
      </c>
      <c r="AN440" t="n">
        <v>0</v>
      </c>
      <c r="AO440" t="n">
        <v>0</v>
      </c>
      <c r="AP440" t="n">
        <v>0</v>
      </c>
      <c r="AQ440" t="n">
        <v>0</v>
      </c>
      <c r="AR440" t="n">
        <v>0</v>
      </c>
      <c r="AS440" t="n">
        <v>47</v>
      </c>
      <c r="AT440" t="n">
        <v>83</v>
      </c>
      <c r="AU440" t="n">
        <v>88</v>
      </c>
      <c r="AV440" t="n">
        <v>88</v>
      </c>
      <c r="AW440" t="n">
        <v>100</v>
      </c>
      <c r="AX440" t="n">
        <v>127</v>
      </c>
      <c r="AY440" t="n">
        <v>115</v>
      </c>
      <c r="AZ440" t="n">
        <v>110</v>
      </c>
      <c r="BA440" t="n">
        <v>96</v>
      </c>
      <c r="BB440" t="n">
        <v>111</v>
      </c>
      <c r="BC440" t="n">
        <v>108</v>
      </c>
      <c r="BD440" t="n">
        <v>106</v>
      </c>
      <c r="BE440" t="n">
        <v>127</v>
      </c>
      <c r="BF440" t="n">
        <v>123</v>
      </c>
      <c r="BG440">
        <f>NA()</f>
        <v/>
      </c>
      <c r="BH440">
        <f>NA()</f>
        <v/>
      </c>
      <c r="BI440">
        <f>NA()</f>
        <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237</v>
      </c>
      <c r="B441" t="s">
        <v>1316</v>
      </c>
      <c r="C441" t="s">
        <v>1317</v>
      </c>
      <c r="D441" t="s">
        <v>569</v>
      </c>
      <c r="E441" t="n">
        <v>0</v>
      </c>
      <c r="F441" t="n">
        <v>0</v>
      </c>
      <c r="G441" t="n">
        <v>0</v>
      </c>
      <c r="H441" t="n">
        <v>0</v>
      </c>
      <c r="I441" t="n">
        <v>0</v>
      </c>
      <c r="J441" t="n">
        <v>0</v>
      </c>
      <c r="K441" t="n">
        <v>0</v>
      </c>
      <c r="L441" t="n">
        <v>0</v>
      </c>
      <c r="M441" t="n">
        <v>0</v>
      </c>
      <c r="N441" t="n">
        <v>0</v>
      </c>
      <c r="O441" t="n">
        <v>0</v>
      </c>
      <c r="P441" t="n">
        <v>0</v>
      </c>
      <c r="Q441" t="n">
        <v>0</v>
      </c>
      <c r="R441" t="n">
        <v>0</v>
      </c>
      <c r="S441" t="n">
        <v>0</v>
      </c>
      <c r="T441" t="n">
        <v>0</v>
      </c>
      <c r="U441" t="n">
        <v>0</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f>NA()</f>
        <v/>
      </c>
      <c r="BH441">
        <f>NA()</f>
        <v/>
      </c>
      <c r="BI441">
        <f>NA()</f>
        <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237</v>
      </c>
      <c r="B442" t="s">
        <v>1318</v>
      </c>
      <c r="C442" t="s">
        <v>1319</v>
      </c>
      <c r="D442" t="s">
        <v>569</v>
      </c>
      <c r="E442" t="n">
        <v>0</v>
      </c>
      <c r="F442" t="n">
        <v>0</v>
      </c>
      <c r="G442" t="n">
        <v>0</v>
      </c>
      <c r="H442" t="n">
        <v>0</v>
      </c>
      <c r="I442" t="n">
        <v>0</v>
      </c>
      <c r="J442" t="n">
        <v>0</v>
      </c>
      <c r="K442" t="n">
        <v>0</v>
      </c>
      <c r="L442" t="n">
        <v>0</v>
      </c>
      <c r="M442" t="n">
        <v>0</v>
      </c>
      <c r="N442" t="n">
        <v>0</v>
      </c>
      <c r="O442" t="n">
        <v>0</v>
      </c>
      <c r="P442" t="n">
        <v>0</v>
      </c>
      <c r="Q442" t="n">
        <v>0</v>
      </c>
      <c r="R442" t="n">
        <v>0</v>
      </c>
      <c r="S442" t="n">
        <v>0</v>
      </c>
      <c r="T442" t="n">
        <v>0</v>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0</v>
      </c>
      <c r="AR442" t="n">
        <v>0</v>
      </c>
      <c r="AS442" t="n">
        <v>14</v>
      </c>
      <c r="AT442" t="n">
        <v>25</v>
      </c>
      <c r="AU442" t="n">
        <v>24</v>
      </c>
      <c r="AV442" t="n">
        <v>22</v>
      </c>
      <c r="AW442" t="n">
        <v>25</v>
      </c>
      <c r="AX442" t="n">
        <v>30</v>
      </c>
      <c r="AY442" t="n">
        <v>29</v>
      </c>
      <c r="AZ442" t="n">
        <v>30</v>
      </c>
      <c r="BA442" t="n">
        <v>23</v>
      </c>
      <c r="BB442" t="n">
        <v>22</v>
      </c>
      <c r="BC442" t="n">
        <v>21</v>
      </c>
      <c r="BD442" t="n">
        <v>22</v>
      </c>
      <c r="BE442" t="n">
        <v>24</v>
      </c>
      <c r="BF442" t="n">
        <v>25</v>
      </c>
      <c r="BG442">
        <f>NA()</f>
        <v/>
      </c>
      <c r="BH442">
        <f>NA()</f>
        <v/>
      </c>
      <c r="BI442">
        <f>NA()</f>
        <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237</v>
      </c>
      <c r="B443" t="s">
        <v>1320</v>
      </c>
      <c r="C443" t="s">
        <v>1321</v>
      </c>
      <c r="D443" t="s">
        <v>569</v>
      </c>
      <c r="E443" t="n">
        <v>0</v>
      </c>
      <c r="F443" t="n">
        <v>0</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36</v>
      </c>
      <c r="AG443" t="n">
        <v>0</v>
      </c>
      <c r="AH443" t="n">
        <v>0</v>
      </c>
      <c r="AI443" t="n">
        <v>0</v>
      </c>
      <c r="AJ443" t="n">
        <v>0</v>
      </c>
      <c r="AK443" t="n">
        <v>0</v>
      </c>
      <c r="AL443" t="n">
        <v>0</v>
      </c>
      <c r="AM443" t="n">
        <v>0</v>
      </c>
      <c r="AN443" t="n">
        <v>0</v>
      </c>
      <c r="AO443" t="n">
        <v>0</v>
      </c>
      <c r="AP443" t="n">
        <v>0</v>
      </c>
      <c r="AQ443" t="n">
        <v>0</v>
      </c>
      <c r="AR443" t="n">
        <v>0</v>
      </c>
      <c r="AS443" t="n">
        <v>14</v>
      </c>
      <c r="AT443" t="n">
        <v>26</v>
      </c>
      <c r="AU443" t="n">
        <v>28</v>
      </c>
      <c r="AV443" t="n">
        <v>27</v>
      </c>
      <c r="AW443" t="n">
        <v>29</v>
      </c>
      <c r="AX443" t="n">
        <v>36</v>
      </c>
      <c r="AY443" t="n">
        <v>33</v>
      </c>
      <c r="AZ443" t="n">
        <v>30</v>
      </c>
      <c r="BA443" t="n">
        <v>27</v>
      </c>
      <c r="BB443" t="n">
        <v>32</v>
      </c>
      <c r="BC443" t="n">
        <v>31</v>
      </c>
      <c r="BD443" t="n">
        <v>29</v>
      </c>
      <c r="BE443" t="n">
        <v>33</v>
      </c>
      <c r="BF443" t="n">
        <v>38</v>
      </c>
      <c r="BG443">
        <f>NA()</f>
        <v/>
      </c>
      <c r="BH443">
        <f>NA()</f>
        <v/>
      </c>
      <c r="BI443">
        <f>NA()</f>
        <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237</v>
      </c>
      <c r="B444" t="s">
        <v>1322</v>
      </c>
      <c r="C444" t="s">
        <v>1323</v>
      </c>
      <c r="D444" t="s">
        <v>569</v>
      </c>
      <c r="E444" t="n">
        <v>0</v>
      </c>
      <c r="F444" t="n">
        <v>0</v>
      </c>
      <c r="G444" t="n">
        <v>0</v>
      </c>
      <c r="H444" t="n">
        <v>0</v>
      </c>
      <c r="I444" t="n">
        <v>0</v>
      </c>
      <c r="J444" t="n">
        <v>0</v>
      </c>
      <c r="K444" t="n">
        <v>0</v>
      </c>
      <c r="L444" t="n">
        <v>0</v>
      </c>
      <c r="M444" t="n">
        <v>0</v>
      </c>
      <c r="N444" t="n">
        <v>0</v>
      </c>
      <c r="O444" t="n">
        <v>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159</v>
      </c>
      <c r="AG444" t="n">
        <v>0</v>
      </c>
      <c r="AH444" t="n">
        <v>0</v>
      </c>
      <c r="AI444" t="n">
        <v>0</v>
      </c>
      <c r="AJ444" t="n">
        <v>0</v>
      </c>
      <c r="AK444" t="n">
        <v>0</v>
      </c>
      <c r="AL444" t="n">
        <v>0</v>
      </c>
      <c r="AM444" t="n">
        <v>0</v>
      </c>
      <c r="AN444" t="n">
        <v>0</v>
      </c>
      <c r="AO444" t="n">
        <v>0</v>
      </c>
      <c r="AP444" t="n">
        <v>0</v>
      </c>
      <c r="AQ444" t="n">
        <v>0</v>
      </c>
      <c r="AR444" t="n">
        <v>0</v>
      </c>
      <c r="AS444" t="n">
        <v>76</v>
      </c>
      <c r="AT444" t="n">
        <v>134</v>
      </c>
      <c r="AU444" t="n">
        <v>140</v>
      </c>
      <c r="AV444" t="n">
        <v>137</v>
      </c>
      <c r="AW444" t="n">
        <v>155</v>
      </c>
      <c r="AX444" t="n">
        <v>195</v>
      </c>
      <c r="AY444" t="n">
        <v>179</v>
      </c>
      <c r="AZ444" t="n">
        <v>173</v>
      </c>
      <c r="BA444" t="n">
        <v>148</v>
      </c>
      <c r="BB444" t="n">
        <v>167</v>
      </c>
      <c r="BC444" t="n">
        <v>161</v>
      </c>
      <c r="BD444" t="n">
        <v>158</v>
      </c>
      <c r="BE444" t="n">
        <v>187</v>
      </c>
      <c r="BF444" t="n">
        <v>187</v>
      </c>
      <c r="BG444">
        <f>NA()</f>
        <v/>
      </c>
      <c r="BH444">
        <f>NA()</f>
        <v/>
      </c>
      <c r="BI444">
        <f>NA()</f>
        <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237</v>
      </c>
      <c r="B445" t="s">
        <v>1324</v>
      </c>
      <c r="C445" t="s">
        <v>1325</v>
      </c>
      <c r="D445" t="s">
        <v>569</v>
      </c>
      <c r="E445" t="n">
        <v>0</v>
      </c>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f>NA()</f>
        <v/>
      </c>
      <c r="BH445">
        <f>NA()</f>
        <v/>
      </c>
      <c r="BI445">
        <f>NA()</f>
        <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237</v>
      </c>
      <c r="B446" t="s">
        <v>1324</v>
      </c>
      <c r="C446" t="s">
        <v>1326</v>
      </c>
      <c r="D446" t="s">
        <v>1091</v>
      </c>
      <c r="E446" t="n">
        <v>0</v>
      </c>
      <c r="F446" t="n">
        <v>0</v>
      </c>
      <c r="G446" t="n">
        <v>0</v>
      </c>
      <c r="H446" t="n">
        <v>0</v>
      </c>
      <c r="I446" t="n">
        <v>0</v>
      </c>
      <c r="J446" t="n">
        <v>0</v>
      </c>
      <c r="K446" t="n">
        <v>0</v>
      </c>
      <c r="L446" t="n">
        <v>0</v>
      </c>
      <c r="M446" t="n">
        <v>0</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f>NA()</f>
        <v/>
      </c>
      <c r="BH446">
        <f>NA()</f>
        <v/>
      </c>
      <c r="BI446">
        <f>NA()</f>
        <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237</v>
      </c>
      <c r="B447" t="s">
        <v>1327</v>
      </c>
      <c r="C447" t="s">
        <v>1328</v>
      </c>
      <c r="D447" t="s">
        <v>569</v>
      </c>
      <c r="E447" t="n">
        <v>0</v>
      </c>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f>NA()</f>
        <v/>
      </c>
      <c r="BH447">
        <f>NA()</f>
        <v/>
      </c>
      <c r="BI447">
        <f>NA()</f>
        <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237</v>
      </c>
      <c r="B448" t="s">
        <v>1327</v>
      </c>
      <c r="C448" t="s">
        <v>1329</v>
      </c>
      <c r="D448" t="s">
        <v>1091</v>
      </c>
      <c r="E448" t="n">
        <v>0</v>
      </c>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f>NA()</f>
        <v/>
      </c>
      <c r="BH448">
        <f>NA()</f>
        <v/>
      </c>
      <c r="BI448">
        <f>NA()</f>
        <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237</v>
      </c>
      <c r="B449" t="s">
        <v>1330</v>
      </c>
      <c r="C449" t="s">
        <v>1331</v>
      </c>
      <c r="D449" t="s">
        <v>569</v>
      </c>
      <c r="E449" t="n">
        <v>3893</v>
      </c>
      <c r="F449" t="n">
        <v>5003</v>
      </c>
      <c r="G449" t="n">
        <v>4830</v>
      </c>
      <c r="H449" t="n">
        <v>5085</v>
      </c>
      <c r="I449" t="n">
        <v>5366</v>
      </c>
      <c r="J449" t="n">
        <v>6149</v>
      </c>
      <c r="K449" t="n">
        <v>5719</v>
      </c>
      <c r="L449" t="n">
        <v>4931</v>
      </c>
      <c r="M449" t="n">
        <v>5661</v>
      </c>
      <c r="N449" t="n">
        <v>5611</v>
      </c>
      <c r="O449" t="n">
        <v>6619</v>
      </c>
      <c r="P449" t="n">
        <v>5808</v>
      </c>
      <c r="Q449" t="n">
        <v>6243</v>
      </c>
      <c r="R449" t="n">
        <v>7012</v>
      </c>
      <c r="S449" t="n">
        <v>6453</v>
      </c>
      <c r="T449" t="n">
        <v>7280</v>
      </c>
      <c r="U449" t="n">
        <v>7842</v>
      </c>
      <c r="V449" t="n">
        <v>7796</v>
      </c>
      <c r="W449" t="n">
        <v>7930</v>
      </c>
      <c r="X449" t="n">
        <v>8075</v>
      </c>
      <c r="Y449" t="n">
        <v>7303</v>
      </c>
      <c r="Z449" t="n">
        <v>5218</v>
      </c>
      <c r="AA449" t="n">
        <v>5220</v>
      </c>
      <c r="AB449" t="n">
        <v>6129</v>
      </c>
      <c r="AC449" t="n">
        <v>5918</v>
      </c>
      <c r="AD449" t="n">
        <v>6831</v>
      </c>
      <c r="AE449" t="n">
        <v>9945</v>
      </c>
      <c r="AF449" t="n">
        <v>12254</v>
      </c>
      <c r="AG449" t="n">
        <v>14510</v>
      </c>
      <c r="AH449" t="n">
        <v>14510</v>
      </c>
      <c r="AI449" t="n">
        <v>15985</v>
      </c>
      <c r="AJ449" t="n">
        <v>14286</v>
      </c>
      <c r="AK449" t="n">
        <v>16800</v>
      </c>
      <c r="AL449" t="n">
        <v>15481</v>
      </c>
      <c r="AM449" t="n">
        <v>16430</v>
      </c>
      <c r="AN449" t="n">
        <v>16079</v>
      </c>
      <c r="AO449" t="n">
        <v>18268</v>
      </c>
      <c r="AP449" t="n">
        <v>18009</v>
      </c>
      <c r="AQ449" t="n">
        <v>14860</v>
      </c>
      <c r="AR449" t="n">
        <v>15083</v>
      </c>
      <c r="AS449" t="n">
        <v>15886</v>
      </c>
      <c r="AT449" t="n">
        <v>17334</v>
      </c>
      <c r="AU449" t="n">
        <v>14991</v>
      </c>
      <c r="AV449" t="n">
        <v>16275</v>
      </c>
      <c r="AW449" t="n">
        <v>16090</v>
      </c>
      <c r="AX449" t="n">
        <v>17273</v>
      </c>
      <c r="AY449" t="n">
        <v>16447</v>
      </c>
      <c r="AZ449" t="n">
        <v>15967</v>
      </c>
      <c r="BA449" t="n">
        <v>14027</v>
      </c>
      <c r="BB449" t="n">
        <v>14773</v>
      </c>
      <c r="BC449" t="n">
        <v>15623</v>
      </c>
      <c r="BD449" t="n">
        <v>16054</v>
      </c>
      <c r="BE449" t="n">
        <v>16527</v>
      </c>
      <c r="BF449" t="n">
        <v>15823</v>
      </c>
      <c r="BG449">
        <f>NA()</f>
        <v/>
      </c>
      <c r="BH449">
        <f>NA()</f>
        <v/>
      </c>
      <c r="BI449">
        <f>NA()</f>
        <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237</v>
      </c>
      <c r="B450" t="s">
        <v>1330</v>
      </c>
      <c r="C450" t="s">
        <v>1332</v>
      </c>
      <c r="D450" t="s">
        <v>1019</v>
      </c>
      <c r="E450" t="n">
        <v>649</v>
      </c>
      <c r="F450" t="n">
        <v>812</v>
      </c>
      <c r="G450" t="n">
        <v>786</v>
      </c>
      <c r="H450" t="n">
        <v>829</v>
      </c>
      <c r="I450" t="n">
        <v>870</v>
      </c>
      <c r="J450" t="n">
        <v>992</v>
      </c>
      <c r="K450" t="n">
        <v>925</v>
      </c>
      <c r="L450" t="n">
        <v>799</v>
      </c>
      <c r="M450" t="n">
        <v>915</v>
      </c>
      <c r="N450" t="n">
        <v>906</v>
      </c>
      <c r="O450" t="n">
        <v>1066</v>
      </c>
      <c r="P450" t="n">
        <v>939</v>
      </c>
      <c r="Q450" t="n">
        <v>1006</v>
      </c>
      <c r="R450" t="n">
        <v>1133</v>
      </c>
      <c r="S450" t="n">
        <v>1049</v>
      </c>
      <c r="T450" t="n">
        <v>1174</v>
      </c>
      <c r="U450" t="n">
        <v>1265</v>
      </c>
      <c r="V450" t="n">
        <v>1265</v>
      </c>
      <c r="W450" t="n">
        <v>1291</v>
      </c>
      <c r="X450" t="n">
        <v>1318</v>
      </c>
      <c r="Y450" t="n">
        <v>1186</v>
      </c>
      <c r="Z450" t="n">
        <v>827</v>
      </c>
      <c r="AA450" t="n">
        <v>830</v>
      </c>
      <c r="AB450" t="n">
        <v>979</v>
      </c>
      <c r="AC450" t="n">
        <v>953</v>
      </c>
      <c r="AD450" t="n">
        <v>1083</v>
      </c>
      <c r="AE450" t="n">
        <v>1562</v>
      </c>
      <c r="AF450" t="n">
        <v>1961</v>
      </c>
      <c r="AG450" t="n">
        <v>2356</v>
      </c>
      <c r="AH450" t="n">
        <v>2380</v>
      </c>
      <c r="AI450" t="n">
        <v>2617</v>
      </c>
      <c r="AJ450" t="n">
        <v>2311</v>
      </c>
      <c r="AK450" t="n">
        <v>2754</v>
      </c>
      <c r="AL450" t="n">
        <v>2513</v>
      </c>
      <c r="AM450" t="n">
        <v>2683</v>
      </c>
      <c r="AN450" t="n">
        <v>2618</v>
      </c>
      <c r="AO450" t="n">
        <v>2998</v>
      </c>
      <c r="AP450" t="n">
        <v>2956</v>
      </c>
      <c r="AQ450" t="n">
        <v>2428</v>
      </c>
      <c r="AR450" t="n">
        <v>2464</v>
      </c>
      <c r="AS450" t="n">
        <v>2566</v>
      </c>
      <c r="AT450" t="n">
        <v>2849</v>
      </c>
      <c r="AU450" t="n">
        <v>2481</v>
      </c>
      <c r="AV450" t="n">
        <v>2699</v>
      </c>
      <c r="AW450" t="n">
        <v>2667</v>
      </c>
      <c r="AX450" t="n">
        <v>2859</v>
      </c>
      <c r="AY450" t="n">
        <v>2743</v>
      </c>
      <c r="AZ450" t="n">
        <v>2663</v>
      </c>
      <c r="BA450" t="n">
        <v>2335</v>
      </c>
      <c r="BB450" t="n">
        <v>2443</v>
      </c>
      <c r="BC450" t="n">
        <v>2590</v>
      </c>
      <c r="BD450" t="n">
        <v>2663</v>
      </c>
      <c r="BE450" t="n">
        <v>2729</v>
      </c>
      <c r="BF450" t="n">
        <v>2609</v>
      </c>
      <c r="BG450">
        <f>NA()</f>
        <v/>
      </c>
      <c r="BH450">
        <f>NA()</f>
        <v/>
      </c>
      <c r="BI450">
        <f>NA()</f>
        <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237</v>
      </c>
      <c r="B451" t="s">
        <v>1333</v>
      </c>
      <c r="C451" t="s">
        <v>1334</v>
      </c>
      <c r="D451" t="s">
        <v>569</v>
      </c>
      <c r="E451" t="n">
        <v>17467</v>
      </c>
      <c r="F451" t="n">
        <v>20850</v>
      </c>
      <c r="G451" t="n">
        <v>14829</v>
      </c>
      <c r="H451" t="n">
        <v>11252</v>
      </c>
      <c r="I451" t="n">
        <v>8783</v>
      </c>
      <c r="J451" t="n">
        <v>9909</v>
      </c>
      <c r="K451" t="n">
        <v>10860</v>
      </c>
      <c r="L451" t="n">
        <v>7860</v>
      </c>
      <c r="M451" t="n">
        <v>7411</v>
      </c>
      <c r="N451" t="n">
        <v>6967</v>
      </c>
      <c r="O451" t="n">
        <v>8194</v>
      </c>
      <c r="P451" t="n">
        <v>7147</v>
      </c>
      <c r="Q451" t="n">
        <v>7553</v>
      </c>
      <c r="R451" t="n">
        <v>8207</v>
      </c>
      <c r="S451" t="n">
        <v>7649</v>
      </c>
      <c r="T451" t="n">
        <v>8567</v>
      </c>
      <c r="U451" t="n">
        <v>9524</v>
      </c>
      <c r="V451" t="n">
        <v>9677</v>
      </c>
      <c r="W451" t="n">
        <v>9736</v>
      </c>
      <c r="X451" t="n">
        <v>9386</v>
      </c>
      <c r="Y451" t="n">
        <v>8758</v>
      </c>
      <c r="Z451" t="n">
        <v>6572</v>
      </c>
      <c r="AA451" t="n">
        <v>6305</v>
      </c>
      <c r="AB451" t="n">
        <v>7336</v>
      </c>
      <c r="AC451" t="n">
        <v>7101</v>
      </c>
      <c r="AD451" t="n">
        <v>8033</v>
      </c>
      <c r="AE451" t="n">
        <v>11771</v>
      </c>
      <c r="AF451" t="n">
        <v>13977</v>
      </c>
      <c r="AG451" t="n">
        <v>16370</v>
      </c>
      <c r="AH451" t="n">
        <v>16409</v>
      </c>
      <c r="AI451" t="n">
        <v>17823</v>
      </c>
      <c r="AJ451" t="n">
        <v>16020</v>
      </c>
      <c r="AK451" t="n">
        <v>18451</v>
      </c>
      <c r="AL451" t="n">
        <v>16915</v>
      </c>
      <c r="AM451" t="n">
        <v>17940</v>
      </c>
      <c r="AN451" t="n">
        <v>17620</v>
      </c>
      <c r="AO451" t="n">
        <v>19529</v>
      </c>
      <c r="AP451" t="n">
        <v>19070</v>
      </c>
      <c r="AQ451" t="n">
        <v>15874</v>
      </c>
      <c r="AR451" t="n">
        <v>15855</v>
      </c>
      <c r="AS451" t="n">
        <v>16584</v>
      </c>
      <c r="AT451" t="n">
        <v>18010</v>
      </c>
      <c r="AU451" t="n">
        <v>15506</v>
      </c>
      <c r="AV451" t="n">
        <v>16747</v>
      </c>
      <c r="AW451" t="n">
        <v>16686</v>
      </c>
      <c r="AX451" t="n">
        <v>17895</v>
      </c>
      <c r="AY451" t="n">
        <v>17042</v>
      </c>
      <c r="AZ451" t="n">
        <v>16572</v>
      </c>
      <c r="BA451" t="n">
        <v>14538</v>
      </c>
      <c r="BB451" t="n">
        <v>15256</v>
      </c>
      <c r="BC451" t="n">
        <v>16181</v>
      </c>
      <c r="BD451" t="n">
        <v>16581</v>
      </c>
      <c r="BE451" t="n">
        <v>17005</v>
      </c>
      <c r="BF451" t="n">
        <v>16302</v>
      </c>
      <c r="BG451">
        <f>NA()</f>
        <v/>
      </c>
      <c r="BH451">
        <f>NA()</f>
        <v/>
      </c>
      <c r="BI451">
        <f>NA()</f>
        <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237</v>
      </c>
      <c r="B452" t="s">
        <v>1333</v>
      </c>
      <c r="C452" t="s">
        <v>1335</v>
      </c>
      <c r="D452" t="s">
        <v>1019</v>
      </c>
      <c r="E452" t="n">
        <v>3331</v>
      </c>
      <c r="F452" t="n">
        <v>3943</v>
      </c>
      <c r="G452" t="n">
        <v>2748</v>
      </c>
      <c r="H452" t="n">
        <v>2033</v>
      </c>
      <c r="I452" t="n">
        <v>1527</v>
      </c>
      <c r="J452" t="n">
        <v>1717</v>
      </c>
      <c r="K452" t="n">
        <v>1924</v>
      </c>
      <c r="L452" t="n">
        <v>1362</v>
      </c>
      <c r="M452" t="n">
        <v>1245</v>
      </c>
      <c r="N452" t="n">
        <v>1158</v>
      </c>
      <c r="O452" t="n">
        <v>1354</v>
      </c>
      <c r="P452" t="n">
        <v>1186</v>
      </c>
      <c r="Q452" t="n">
        <v>1248</v>
      </c>
      <c r="R452" t="n">
        <v>1354</v>
      </c>
      <c r="S452" t="n">
        <v>1270</v>
      </c>
      <c r="T452" t="n">
        <v>1408</v>
      </c>
      <c r="U452" t="n">
        <v>1570</v>
      </c>
      <c r="V452" t="n">
        <v>1608</v>
      </c>
      <c r="W452" t="n">
        <v>1620</v>
      </c>
      <c r="X452" t="n">
        <v>1560</v>
      </c>
      <c r="Y452" t="n">
        <v>1459</v>
      </c>
      <c r="Z452" t="n">
        <v>1080</v>
      </c>
      <c r="AA452" t="n">
        <v>1032</v>
      </c>
      <c r="AB452" t="n">
        <v>1204</v>
      </c>
      <c r="AC452" t="n">
        <v>1172</v>
      </c>
      <c r="AD452" t="n">
        <v>1308</v>
      </c>
      <c r="AE452" t="n">
        <v>1910</v>
      </c>
      <c r="AF452" t="n">
        <v>2287</v>
      </c>
      <c r="AG452" t="n">
        <v>2709</v>
      </c>
      <c r="AH452" t="n">
        <v>2742</v>
      </c>
      <c r="AI452" t="n">
        <v>2965</v>
      </c>
      <c r="AJ452" t="n">
        <v>2641</v>
      </c>
      <c r="AK452" t="n">
        <v>3067</v>
      </c>
      <c r="AL452" t="n">
        <v>2782</v>
      </c>
      <c r="AM452" t="n">
        <v>2967</v>
      </c>
      <c r="AN452" t="n">
        <v>2909</v>
      </c>
      <c r="AO452" t="n">
        <v>3233</v>
      </c>
      <c r="AP452" t="n">
        <v>3152</v>
      </c>
      <c r="AQ452" t="n">
        <v>2613</v>
      </c>
      <c r="AR452" t="n">
        <v>2601</v>
      </c>
      <c r="AS452" t="n">
        <v>2688</v>
      </c>
      <c r="AT452" t="n">
        <v>2969</v>
      </c>
      <c r="AU452" t="n">
        <v>2569</v>
      </c>
      <c r="AV452" t="n">
        <v>2779</v>
      </c>
      <c r="AW452" t="n">
        <v>2772</v>
      </c>
      <c r="AX452" t="n">
        <v>2968</v>
      </c>
      <c r="AY452" t="n">
        <v>2848</v>
      </c>
      <c r="AZ452" t="n">
        <v>2770</v>
      </c>
      <c r="BA452" t="n">
        <v>2423</v>
      </c>
      <c r="BB452" t="n">
        <v>2528</v>
      </c>
      <c r="BC452" t="n">
        <v>2688</v>
      </c>
      <c r="BD452" t="n">
        <v>2756</v>
      </c>
      <c r="BE452" t="n">
        <v>2813</v>
      </c>
      <c r="BF452" t="n">
        <v>2692</v>
      </c>
      <c r="BG452">
        <f>NA()</f>
        <v/>
      </c>
      <c r="BH452">
        <f>NA()</f>
        <v/>
      </c>
      <c r="BI452">
        <f>NA()</f>
        <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237</v>
      </c>
      <c r="B453" t="s">
        <v>1336</v>
      </c>
      <c r="C453" t="s">
        <v>1337</v>
      </c>
      <c r="D453" t="s">
        <v>569</v>
      </c>
      <c r="E453" t="n">
        <v>17467</v>
      </c>
      <c r="F453" t="n">
        <v>20850</v>
      </c>
      <c r="G453" t="n">
        <v>14829</v>
      </c>
      <c r="H453" t="n">
        <v>11252</v>
      </c>
      <c r="I453" t="n">
        <v>8783</v>
      </c>
      <c r="J453" t="n">
        <v>9909</v>
      </c>
      <c r="K453" t="n">
        <v>10860</v>
      </c>
      <c r="L453" t="n">
        <v>7860</v>
      </c>
      <c r="M453" t="n">
        <v>7411</v>
      </c>
      <c r="N453" t="n">
        <v>6967</v>
      </c>
      <c r="O453" t="n">
        <v>8194</v>
      </c>
      <c r="P453" t="n">
        <v>7147</v>
      </c>
      <c r="Q453" t="n">
        <v>7553</v>
      </c>
      <c r="R453" t="n">
        <v>8207</v>
      </c>
      <c r="S453" t="n">
        <v>7649</v>
      </c>
      <c r="T453" t="n">
        <v>8567</v>
      </c>
      <c r="U453" t="n">
        <v>9524</v>
      </c>
      <c r="V453" t="n">
        <v>9677</v>
      </c>
      <c r="W453" t="n">
        <v>9736</v>
      </c>
      <c r="X453" t="n">
        <v>9386</v>
      </c>
      <c r="Y453" t="n">
        <v>8758</v>
      </c>
      <c r="Z453" t="n">
        <v>6572</v>
      </c>
      <c r="AA453" t="n">
        <v>6305</v>
      </c>
      <c r="AB453" t="n">
        <v>7336</v>
      </c>
      <c r="AC453" t="n">
        <v>7101</v>
      </c>
      <c r="AD453" t="n">
        <v>8033</v>
      </c>
      <c r="AE453" t="n">
        <v>11771</v>
      </c>
      <c r="AF453" t="n">
        <v>13977</v>
      </c>
      <c r="AG453" t="n">
        <v>16370</v>
      </c>
      <c r="AH453" t="n">
        <v>16409</v>
      </c>
      <c r="AI453" t="n">
        <v>17823</v>
      </c>
      <c r="AJ453" t="n">
        <v>16020</v>
      </c>
      <c r="AK453" t="n">
        <v>18451</v>
      </c>
      <c r="AL453" t="n">
        <v>16915</v>
      </c>
      <c r="AM453" t="n">
        <v>17940</v>
      </c>
      <c r="AN453" t="n">
        <v>17620</v>
      </c>
      <c r="AO453" t="n">
        <v>19529</v>
      </c>
      <c r="AP453" t="n">
        <v>19070</v>
      </c>
      <c r="AQ453" t="n">
        <v>15874</v>
      </c>
      <c r="AR453" t="n">
        <v>15855</v>
      </c>
      <c r="AS453" t="n">
        <v>16584</v>
      </c>
      <c r="AT453" t="n">
        <v>18010</v>
      </c>
      <c r="AU453" t="n">
        <v>15506</v>
      </c>
      <c r="AV453" t="n">
        <v>16747</v>
      </c>
      <c r="AW453" t="n">
        <v>16686</v>
      </c>
      <c r="AX453" t="n">
        <v>17895</v>
      </c>
      <c r="AY453" t="n">
        <v>17042</v>
      </c>
      <c r="AZ453" t="n">
        <v>16572</v>
      </c>
      <c r="BA453" t="n">
        <v>14538</v>
      </c>
      <c r="BB453" t="n">
        <v>15256</v>
      </c>
      <c r="BC453" t="n">
        <v>16181</v>
      </c>
      <c r="BD453" t="n">
        <v>16581</v>
      </c>
      <c r="BE453" t="n">
        <v>17005</v>
      </c>
      <c r="BF453" t="n">
        <v>16302</v>
      </c>
      <c r="BG453">
        <f>NA()</f>
        <v/>
      </c>
      <c r="BH453">
        <f>NA()</f>
        <v/>
      </c>
      <c r="BI453">
        <f>NA()</f>
        <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237</v>
      </c>
      <c r="B454" t="s">
        <v>1336</v>
      </c>
      <c r="C454" t="s">
        <v>1338</v>
      </c>
      <c r="D454" t="s">
        <v>1019</v>
      </c>
      <c r="E454" t="n">
        <v>3331</v>
      </c>
      <c r="F454" t="n">
        <v>3943</v>
      </c>
      <c r="G454" t="n">
        <v>2748</v>
      </c>
      <c r="H454" t="n">
        <v>2033</v>
      </c>
      <c r="I454" t="n">
        <v>1527</v>
      </c>
      <c r="J454" t="n">
        <v>1717</v>
      </c>
      <c r="K454" t="n">
        <v>1924</v>
      </c>
      <c r="L454" t="n">
        <v>1362</v>
      </c>
      <c r="M454" t="n">
        <v>1245</v>
      </c>
      <c r="N454" t="n">
        <v>1158</v>
      </c>
      <c r="O454" t="n">
        <v>1354</v>
      </c>
      <c r="P454" t="n">
        <v>1186</v>
      </c>
      <c r="Q454" t="n">
        <v>1248</v>
      </c>
      <c r="R454" t="n">
        <v>1354</v>
      </c>
      <c r="S454" t="n">
        <v>1270</v>
      </c>
      <c r="T454" t="n">
        <v>1408</v>
      </c>
      <c r="U454" t="n">
        <v>1570</v>
      </c>
      <c r="V454" t="n">
        <v>1608</v>
      </c>
      <c r="W454" t="n">
        <v>1620</v>
      </c>
      <c r="X454" t="n">
        <v>1560</v>
      </c>
      <c r="Y454" t="n">
        <v>1459</v>
      </c>
      <c r="Z454" t="n">
        <v>1080</v>
      </c>
      <c r="AA454" t="n">
        <v>1032</v>
      </c>
      <c r="AB454" t="n">
        <v>1204</v>
      </c>
      <c r="AC454" t="n">
        <v>1172</v>
      </c>
      <c r="AD454" t="n">
        <v>1308</v>
      </c>
      <c r="AE454" t="n">
        <v>1910</v>
      </c>
      <c r="AF454" t="n">
        <v>2287</v>
      </c>
      <c r="AG454" t="n">
        <v>2709</v>
      </c>
      <c r="AH454" t="n">
        <v>2742</v>
      </c>
      <c r="AI454" t="n">
        <v>2965</v>
      </c>
      <c r="AJ454" t="n">
        <v>2641</v>
      </c>
      <c r="AK454" t="n">
        <v>3067</v>
      </c>
      <c r="AL454" t="n">
        <v>2782</v>
      </c>
      <c r="AM454" t="n">
        <v>2967</v>
      </c>
      <c r="AN454" t="n">
        <v>2909</v>
      </c>
      <c r="AO454" t="n">
        <v>3233</v>
      </c>
      <c r="AP454" t="n">
        <v>3152</v>
      </c>
      <c r="AQ454" t="n">
        <v>2613</v>
      </c>
      <c r="AR454" t="n">
        <v>2601</v>
      </c>
      <c r="AS454" t="n">
        <v>2688</v>
      </c>
      <c r="AT454" t="n">
        <v>2969</v>
      </c>
      <c r="AU454" t="n">
        <v>2569</v>
      </c>
      <c r="AV454" t="n">
        <v>2779</v>
      </c>
      <c r="AW454" t="n">
        <v>2772</v>
      </c>
      <c r="AX454" t="n">
        <v>2968</v>
      </c>
      <c r="AY454" t="n">
        <v>2848</v>
      </c>
      <c r="AZ454" t="n">
        <v>2770</v>
      </c>
      <c r="BA454" t="n">
        <v>2423</v>
      </c>
      <c r="BB454" t="n">
        <v>2528</v>
      </c>
      <c r="BC454" t="n">
        <v>2688</v>
      </c>
      <c r="BD454" t="n">
        <v>2756</v>
      </c>
      <c r="BE454" t="n">
        <v>2813</v>
      </c>
      <c r="BF454" t="n">
        <v>2692</v>
      </c>
      <c r="BG454">
        <f>NA()</f>
        <v/>
      </c>
      <c r="BH454">
        <f>NA()</f>
        <v/>
      </c>
      <c r="BI454">
        <f>NA()</f>
        <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237</v>
      </c>
      <c r="B455" t="s">
        <v>1339</v>
      </c>
      <c r="C455" t="s">
        <v>1340</v>
      </c>
      <c r="D455" t="s">
        <v>569</v>
      </c>
      <c r="E455" t="n">
        <v>61778</v>
      </c>
      <c r="F455" t="n">
        <v>74032</v>
      </c>
      <c r="G455" t="n">
        <v>66104</v>
      </c>
      <c r="H455" t="n">
        <v>69466</v>
      </c>
      <c r="I455" t="n">
        <v>74849</v>
      </c>
      <c r="J455" t="n">
        <v>78979</v>
      </c>
      <c r="K455" t="n">
        <v>91537</v>
      </c>
      <c r="L455" t="n">
        <v>105098</v>
      </c>
      <c r="M455" t="n">
        <v>122002</v>
      </c>
      <c r="N455" t="n">
        <v>125141</v>
      </c>
      <c r="O455" t="n">
        <v>125344</v>
      </c>
      <c r="P455" t="n">
        <v>138833</v>
      </c>
      <c r="Q455" t="n">
        <v>136476</v>
      </c>
      <c r="R455" t="n">
        <v>140854</v>
      </c>
      <c r="S455" t="n">
        <v>128660</v>
      </c>
      <c r="T455" t="n">
        <v>130543</v>
      </c>
      <c r="U455" t="n">
        <v>131684</v>
      </c>
      <c r="V455" t="n">
        <v>141346</v>
      </c>
      <c r="W455" t="n">
        <v>144629</v>
      </c>
      <c r="X455" t="n">
        <v>156359</v>
      </c>
      <c r="Y455" t="n">
        <v>146713</v>
      </c>
      <c r="Z455" t="n">
        <v>124088</v>
      </c>
      <c r="AA455" t="n">
        <v>102192</v>
      </c>
      <c r="AB455" t="n">
        <v>117874</v>
      </c>
      <c r="AC455" t="n">
        <v>129351</v>
      </c>
      <c r="AD455" t="n">
        <v>142887</v>
      </c>
      <c r="AE455" t="n">
        <v>127072</v>
      </c>
      <c r="AF455" t="n">
        <v>124137</v>
      </c>
      <c r="AG455" t="n">
        <v>140944</v>
      </c>
      <c r="AH455" t="n">
        <v>154497</v>
      </c>
      <c r="AI455" t="n">
        <v>154545</v>
      </c>
      <c r="AJ455" t="n">
        <v>151201</v>
      </c>
      <c r="AK455" t="n">
        <v>144127</v>
      </c>
      <c r="AL455" t="n">
        <v>130403</v>
      </c>
      <c r="AM455" t="n">
        <v>140026</v>
      </c>
      <c r="AN455" t="n">
        <v>138155</v>
      </c>
      <c r="AO455" t="n">
        <v>121588</v>
      </c>
      <c r="AP455" t="n">
        <v>117261</v>
      </c>
      <c r="AQ455" t="n">
        <v>114607</v>
      </c>
      <c r="AR455" t="n">
        <v>123081</v>
      </c>
      <c r="AS455" t="n">
        <v>125188</v>
      </c>
      <c r="AT455" t="n">
        <v>132014</v>
      </c>
      <c r="AU455" t="n">
        <v>140161</v>
      </c>
      <c r="AV455" t="n">
        <v>162926</v>
      </c>
      <c r="AW455" t="n">
        <v>172134</v>
      </c>
      <c r="AX455" t="n">
        <v>179375</v>
      </c>
      <c r="AY455" t="n">
        <v>181641</v>
      </c>
      <c r="AZ455" t="n">
        <v>195321</v>
      </c>
      <c r="BA455" t="n">
        <v>137598</v>
      </c>
      <c r="BB455" t="n">
        <v>134331</v>
      </c>
      <c r="BC455" t="n">
        <v>137867</v>
      </c>
      <c r="BD455" t="n">
        <v>146134</v>
      </c>
      <c r="BE455" t="n">
        <v>142047</v>
      </c>
      <c r="BF455" t="n">
        <v>141174</v>
      </c>
      <c r="BG455">
        <f>NA()</f>
        <v/>
      </c>
      <c r="BH455">
        <f>NA()</f>
        <v/>
      </c>
      <c r="BI455">
        <f>NA()</f>
        <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237</v>
      </c>
      <c r="B456" t="s">
        <v>1339</v>
      </c>
      <c r="C456" t="s">
        <v>1341</v>
      </c>
      <c r="D456" t="s">
        <v>1019</v>
      </c>
      <c r="E456" t="n">
        <v>11487</v>
      </c>
      <c r="F456" t="n">
        <v>13645</v>
      </c>
      <c r="G456" t="n">
        <v>12177</v>
      </c>
      <c r="H456" t="n">
        <v>12694</v>
      </c>
      <c r="I456" t="n">
        <v>13564</v>
      </c>
      <c r="J456" t="n">
        <v>14294</v>
      </c>
      <c r="K456" t="n">
        <v>16548</v>
      </c>
      <c r="L456" t="n">
        <v>18918</v>
      </c>
      <c r="M456" t="n">
        <v>21834</v>
      </c>
      <c r="N456" t="n">
        <v>22363</v>
      </c>
      <c r="O456" t="n">
        <v>22473</v>
      </c>
      <c r="P456" t="n">
        <v>24867</v>
      </c>
      <c r="Q456" t="n">
        <v>24522</v>
      </c>
      <c r="R456" t="n">
        <v>25296</v>
      </c>
      <c r="S456" t="n">
        <v>23206</v>
      </c>
      <c r="T456" t="n">
        <v>23520</v>
      </c>
      <c r="U456" t="n">
        <v>23710</v>
      </c>
      <c r="V456" t="n">
        <v>25405</v>
      </c>
      <c r="W456" t="n">
        <v>25980</v>
      </c>
      <c r="X456" t="n">
        <v>28013</v>
      </c>
      <c r="Y456" t="n">
        <v>26317</v>
      </c>
      <c r="Z456" t="n">
        <v>22326</v>
      </c>
      <c r="AA456" t="n">
        <v>18516</v>
      </c>
      <c r="AB456" t="n">
        <v>21403</v>
      </c>
      <c r="AC456" t="n">
        <v>23328</v>
      </c>
      <c r="AD456" t="n">
        <v>25641</v>
      </c>
      <c r="AE456" t="n">
        <v>22884</v>
      </c>
      <c r="AF456" t="n">
        <v>22474</v>
      </c>
      <c r="AG456" t="n">
        <v>25361</v>
      </c>
      <c r="AH456" t="n">
        <v>27691</v>
      </c>
      <c r="AI456" t="n">
        <v>27639</v>
      </c>
      <c r="AJ456" t="n">
        <v>27034</v>
      </c>
      <c r="AK456" t="n">
        <v>25631</v>
      </c>
      <c r="AL456" t="n">
        <v>23305</v>
      </c>
      <c r="AM456" t="n">
        <v>25017</v>
      </c>
      <c r="AN456" t="n">
        <v>24759</v>
      </c>
      <c r="AO456" t="n">
        <v>22058</v>
      </c>
      <c r="AP456" t="n">
        <v>21334</v>
      </c>
      <c r="AQ456" t="n">
        <v>20876</v>
      </c>
      <c r="AR456" t="n">
        <v>22177</v>
      </c>
      <c r="AS456" t="n">
        <v>22532</v>
      </c>
      <c r="AT456" t="n">
        <v>23704</v>
      </c>
      <c r="AU456" t="n">
        <v>25306</v>
      </c>
      <c r="AV456" t="n">
        <v>29347</v>
      </c>
      <c r="AW456" t="n">
        <v>30897</v>
      </c>
      <c r="AX456" t="n">
        <v>32278</v>
      </c>
      <c r="AY456" t="n">
        <v>32597</v>
      </c>
      <c r="AZ456" t="n">
        <v>34678</v>
      </c>
      <c r="BA456" t="n">
        <v>24917</v>
      </c>
      <c r="BB456" t="n">
        <v>24320</v>
      </c>
      <c r="BC456" t="n">
        <v>24874</v>
      </c>
      <c r="BD456" t="n">
        <v>26451</v>
      </c>
      <c r="BE456" t="n">
        <v>26011</v>
      </c>
      <c r="BF456" t="n">
        <v>25876</v>
      </c>
      <c r="BG456">
        <f>NA()</f>
        <v/>
      </c>
      <c r="BH456">
        <f>NA()</f>
        <v/>
      </c>
      <c r="BI456">
        <f>NA()</f>
        <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237</v>
      </c>
      <c r="B457" t="s">
        <v>1342</v>
      </c>
      <c r="C457" t="s">
        <v>1343</v>
      </c>
      <c r="D457" t="s">
        <v>569</v>
      </c>
      <c r="E457" t="n">
        <v>1115</v>
      </c>
      <c r="F457" t="n">
        <v>1344</v>
      </c>
      <c r="G457" t="n">
        <v>1350</v>
      </c>
      <c r="H457" t="n">
        <v>1327</v>
      </c>
      <c r="I457" t="n">
        <v>1509</v>
      </c>
      <c r="J457" t="n">
        <v>1460</v>
      </c>
      <c r="K457" t="n">
        <v>1623</v>
      </c>
      <c r="L457" t="n">
        <v>1686</v>
      </c>
      <c r="M457" t="n">
        <v>1970</v>
      </c>
      <c r="N457" t="n">
        <v>2893</v>
      </c>
      <c r="O457" t="n">
        <v>3701</v>
      </c>
      <c r="P457" t="n">
        <v>3190</v>
      </c>
      <c r="Q457" t="n">
        <v>2943</v>
      </c>
      <c r="R457" t="n">
        <v>2993</v>
      </c>
      <c r="S457" t="n">
        <v>2579</v>
      </c>
      <c r="T457" t="n">
        <v>2257</v>
      </c>
      <c r="U457" t="n">
        <v>3106</v>
      </c>
      <c r="V457" t="n">
        <v>3581</v>
      </c>
      <c r="W457" t="n">
        <v>3444</v>
      </c>
      <c r="X457" t="n">
        <v>4279</v>
      </c>
      <c r="Y457" t="n">
        <v>3966</v>
      </c>
      <c r="Z457" t="n">
        <v>2830</v>
      </c>
      <c r="AA457" t="n">
        <v>2369</v>
      </c>
      <c r="AB457" t="n">
        <v>2169</v>
      </c>
      <c r="AC457" t="n">
        <v>1313</v>
      </c>
      <c r="AD457" t="n">
        <v>1439</v>
      </c>
      <c r="AE457" t="n">
        <v>2015</v>
      </c>
      <c r="AF457" t="n">
        <v>3299</v>
      </c>
      <c r="AG457" t="n">
        <v>15007</v>
      </c>
      <c r="AH457" t="n">
        <v>12747</v>
      </c>
      <c r="AI457" t="n">
        <v>8494</v>
      </c>
      <c r="AJ457" t="n">
        <v>4294</v>
      </c>
      <c r="AK457" t="n">
        <v>10909</v>
      </c>
      <c r="AL457" t="n">
        <v>2935</v>
      </c>
      <c r="AM457" t="n">
        <v>5297</v>
      </c>
      <c r="AN457" t="n">
        <v>2693</v>
      </c>
      <c r="AO457" t="n">
        <v>1742</v>
      </c>
      <c r="AP457" t="n">
        <v>2969</v>
      </c>
      <c r="AQ457" t="n">
        <v>13579</v>
      </c>
      <c r="AR457" t="n">
        <v>2506</v>
      </c>
      <c r="AS457" t="n">
        <v>2611</v>
      </c>
      <c r="AT457" t="n">
        <v>2132</v>
      </c>
      <c r="AU457" t="n">
        <v>3117</v>
      </c>
      <c r="AV457" t="n">
        <v>2632</v>
      </c>
      <c r="AW457" t="n">
        <v>3256</v>
      </c>
      <c r="AX457" t="n">
        <v>3284</v>
      </c>
      <c r="AY457" t="n">
        <v>3337</v>
      </c>
      <c r="AZ457" t="n">
        <v>2563</v>
      </c>
      <c r="BA457" t="n">
        <v>2897</v>
      </c>
      <c r="BB457" t="n">
        <v>3723</v>
      </c>
      <c r="BC457" t="n">
        <v>3648</v>
      </c>
      <c r="BD457" t="n">
        <v>4298</v>
      </c>
      <c r="BE457" t="n">
        <v>3760</v>
      </c>
      <c r="BF457" t="n">
        <v>3874</v>
      </c>
      <c r="BG457">
        <f>NA()</f>
        <v/>
      </c>
      <c r="BH457">
        <f>NA()</f>
        <v/>
      </c>
      <c r="BI457">
        <f>NA()</f>
        <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237</v>
      </c>
      <c r="B458" t="s">
        <v>1342</v>
      </c>
      <c r="C458" t="s">
        <v>1344</v>
      </c>
      <c r="D458" t="s">
        <v>1019</v>
      </c>
      <c r="E458" t="n">
        <v>209</v>
      </c>
      <c r="F458" t="n">
        <v>253</v>
      </c>
      <c r="G458" t="n">
        <v>261</v>
      </c>
      <c r="H458" t="n">
        <v>256</v>
      </c>
      <c r="I458" t="n">
        <v>290</v>
      </c>
      <c r="J458" t="n">
        <v>283</v>
      </c>
      <c r="K458" t="n">
        <v>316</v>
      </c>
      <c r="L458" t="n">
        <v>339</v>
      </c>
      <c r="M458" t="n">
        <v>395</v>
      </c>
      <c r="N458" t="n">
        <v>610</v>
      </c>
      <c r="O458" t="n">
        <v>760</v>
      </c>
      <c r="P458" t="n">
        <v>686</v>
      </c>
      <c r="Q458" t="n">
        <v>632</v>
      </c>
      <c r="R458" t="n">
        <v>646</v>
      </c>
      <c r="S458" t="n">
        <v>568</v>
      </c>
      <c r="T458" t="n">
        <v>477</v>
      </c>
      <c r="U458" t="n">
        <v>669</v>
      </c>
      <c r="V458" t="n">
        <v>757</v>
      </c>
      <c r="W458" t="n">
        <v>726</v>
      </c>
      <c r="X458" t="n">
        <v>929</v>
      </c>
      <c r="Y458" t="n">
        <v>792</v>
      </c>
      <c r="Z458" t="n">
        <v>589</v>
      </c>
      <c r="AA458" t="n">
        <v>500</v>
      </c>
      <c r="AB458" t="n">
        <v>490</v>
      </c>
      <c r="AC458" t="n">
        <v>251</v>
      </c>
      <c r="AD458" t="n">
        <v>275</v>
      </c>
      <c r="AE458" t="n">
        <v>369</v>
      </c>
      <c r="AF458" t="n">
        <v>596</v>
      </c>
      <c r="AG458" t="n">
        <v>2475</v>
      </c>
      <c r="AH458" t="n">
        <v>2113</v>
      </c>
      <c r="AI458" t="n">
        <v>1430</v>
      </c>
      <c r="AJ458" t="n">
        <v>773</v>
      </c>
      <c r="AK458" t="n">
        <v>1897</v>
      </c>
      <c r="AL458" t="n">
        <v>524</v>
      </c>
      <c r="AM458" t="n">
        <v>899</v>
      </c>
      <c r="AN458" t="n">
        <v>480</v>
      </c>
      <c r="AO458" t="n">
        <v>326</v>
      </c>
      <c r="AP458" t="n">
        <v>560</v>
      </c>
      <c r="AQ458" t="n">
        <v>2338</v>
      </c>
      <c r="AR458" t="n">
        <v>511</v>
      </c>
      <c r="AS458" t="n">
        <v>558</v>
      </c>
      <c r="AT458" t="n">
        <v>478</v>
      </c>
      <c r="AU458" t="n">
        <v>648</v>
      </c>
      <c r="AV458" t="n">
        <v>536</v>
      </c>
      <c r="AW458" t="n">
        <v>644</v>
      </c>
      <c r="AX458" t="n">
        <v>651</v>
      </c>
      <c r="AY458" t="n">
        <v>662</v>
      </c>
      <c r="AZ458" t="n">
        <v>517</v>
      </c>
      <c r="BA458" t="n">
        <v>636</v>
      </c>
      <c r="BB458" t="n">
        <v>825</v>
      </c>
      <c r="BC458" t="n">
        <v>809</v>
      </c>
      <c r="BD458" t="n">
        <v>961</v>
      </c>
      <c r="BE458" t="n">
        <v>842</v>
      </c>
      <c r="BF458" t="n">
        <v>877</v>
      </c>
      <c r="BG458">
        <f>NA()</f>
        <v/>
      </c>
      <c r="BH458">
        <f>NA()</f>
        <v/>
      </c>
      <c r="BI458">
        <f>NA()</f>
        <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237</v>
      </c>
      <c r="B459" t="s">
        <v>1345</v>
      </c>
      <c r="C459" t="s">
        <v>1346</v>
      </c>
      <c r="D459" t="s">
        <v>569</v>
      </c>
      <c r="E459" t="n">
        <v>17311</v>
      </c>
      <c r="F459" t="n">
        <v>19176</v>
      </c>
      <c r="G459" t="n">
        <v>21192</v>
      </c>
      <c r="H459" t="n">
        <v>24002</v>
      </c>
      <c r="I459" t="n">
        <v>26402</v>
      </c>
      <c r="J459" t="n">
        <v>27339</v>
      </c>
      <c r="K459" t="n">
        <v>29374</v>
      </c>
      <c r="L459" t="n">
        <v>31040</v>
      </c>
      <c r="M459" t="n">
        <v>34422</v>
      </c>
      <c r="N459" t="n">
        <v>38192</v>
      </c>
      <c r="O459" t="n">
        <v>42693</v>
      </c>
      <c r="P459" t="n">
        <v>47354</v>
      </c>
      <c r="Q459" t="n">
        <v>53667</v>
      </c>
      <c r="R459" t="n">
        <v>55121</v>
      </c>
      <c r="S459" t="n">
        <v>56955</v>
      </c>
      <c r="T459" t="n">
        <v>58328</v>
      </c>
      <c r="U459" t="n">
        <v>61952</v>
      </c>
      <c r="V459" t="n">
        <v>64752</v>
      </c>
      <c r="W459" t="n">
        <v>66553</v>
      </c>
      <c r="X459" t="n">
        <v>67498</v>
      </c>
      <c r="Y459" t="n">
        <v>69543</v>
      </c>
      <c r="Z459" t="n">
        <v>69597</v>
      </c>
      <c r="AA459" t="n">
        <v>66332</v>
      </c>
      <c r="AB459" t="n">
        <v>68080</v>
      </c>
      <c r="AC459" t="n">
        <v>69697</v>
      </c>
      <c r="AD459" t="n">
        <v>69102</v>
      </c>
      <c r="AE459" t="n">
        <v>72389</v>
      </c>
      <c r="AF459" t="n">
        <v>76184</v>
      </c>
      <c r="AG459" t="n">
        <v>81422</v>
      </c>
      <c r="AH459" t="n">
        <v>85381</v>
      </c>
      <c r="AI459" t="n">
        <v>97601</v>
      </c>
      <c r="AJ459" t="n">
        <v>80332</v>
      </c>
      <c r="AK459" t="n">
        <v>86163</v>
      </c>
      <c r="AL459" t="n">
        <v>76149</v>
      </c>
      <c r="AM459" t="n">
        <v>79065</v>
      </c>
      <c r="AN459" t="n">
        <v>80210</v>
      </c>
      <c r="AO459" t="n">
        <v>82662</v>
      </c>
      <c r="AP459" t="n">
        <v>81766</v>
      </c>
      <c r="AQ459" t="n">
        <v>82278</v>
      </c>
      <c r="AR459" t="n">
        <v>83400</v>
      </c>
      <c r="AS459" t="n">
        <v>84367</v>
      </c>
      <c r="AT459" t="n">
        <v>84054</v>
      </c>
      <c r="AU459" t="n">
        <v>91470</v>
      </c>
      <c r="AV459" t="n">
        <v>81289</v>
      </c>
      <c r="AW459" t="n">
        <v>85009</v>
      </c>
      <c r="AX459" t="n">
        <v>86122</v>
      </c>
      <c r="AY459" t="n">
        <v>86585</v>
      </c>
      <c r="AZ459" t="n">
        <v>85305</v>
      </c>
      <c r="BA459" t="n">
        <v>82027</v>
      </c>
      <c r="BB459" t="n">
        <v>80404</v>
      </c>
      <c r="BC459" t="n">
        <v>78240</v>
      </c>
      <c r="BD459" t="n">
        <v>77657</v>
      </c>
      <c r="BE459" t="n">
        <v>72294</v>
      </c>
      <c r="BF459" t="n">
        <v>69943</v>
      </c>
      <c r="BG459">
        <f>NA()</f>
        <v/>
      </c>
      <c r="BH459">
        <f>NA()</f>
        <v/>
      </c>
      <c r="BI459">
        <f>NA()</f>
        <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237</v>
      </c>
      <c r="B460" t="s">
        <v>1345</v>
      </c>
      <c r="C460" t="s">
        <v>1347</v>
      </c>
      <c r="D460" t="s">
        <v>1019</v>
      </c>
      <c r="E460" t="n">
        <v>2756</v>
      </c>
      <c r="F460" t="n">
        <v>3053</v>
      </c>
      <c r="G460" t="n">
        <v>3374</v>
      </c>
      <c r="H460" t="n">
        <v>3822</v>
      </c>
      <c r="I460" t="n">
        <v>4204</v>
      </c>
      <c r="J460" t="n">
        <v>4353</v>
      </c>
      <c r="K460" t="n">
        <v>4677</v>
      </c>
      <c r="L460" t="n">
        <v>4942</v>
      </c>
      <c r="M460" t="n">
        <v>5481</v>
      </c>
      <c r="N460" t="n">
        <v>6081</v>
      </c>
      <c r="O460" t="n">
        <v>6798</v>
      </c>
      <c r="P460" t="n">
        <v>7540</v>
      </c>
      <c r="Q460" t="n">
        <v>8556</v>
      </c>
      <c r="R460" t="n">
        <v>8786</v>
      </c>
      <c r="S460" t="n">
        <v>9085</v>
      </c>
      <c r="T460" t="n">
        <v>9309</v>
      </c>
      <c r="U460" t="n">
        <v>9887</v>
      </c>
      <c r="V460" t="n">
        <v>10340</v>
      </c>
      <c r="W460" t="n">
        <v>10643</v>
      </c>
      <c r="X460" t="n">
        <v>10795</v>
      </c>
      <c r="Y460" t="n">
        <v>11127</v>
      </c>
      <c r="Z460" t="n">
        <v>11127</v>
      </c>
      <c r="AA460" t="n">
        <v>10595</v>
      </c>
      <c r="AB460" t="n">
        <v>10876</v>
      </c>
      <c r="AC460" t="n">
        <v>11147</v>
      </c>
      <c r="AD460" t="n">
        <v>11047</v>
      </c>
      <c r="AE460" t="n">
        <v>11575</v>
      </c>
      <c r="AF460" t="n">
        <v>12196</v>
      </c>
      <c r="AG460" t="n">
        <v>13044</v>
      </c>
      <c r="AH460" t="n">
        <v>13686</v>
      </c>
      <c r="AI460" t="n">
        <v>15657</v>
      </c>
      <c r="AJ460" t="n">
        <v>12903</v>
      </c>
      <c r="AK460" t="n">
        <v>13865</v>
      </c>
      <c r="AL460" t="n">
        <v>12272</v>
      </c>
      <c r="AM460" t="n">
        <v>12735</v>
      </c>
      <c r="AN460" t="n">
        <v>12921</v>
      </c>
      <c r="AO460" t="n">
        <v>13319</v>
      </c>
      <c r="AP460" t="n">
        <v>13175</v>
      </c>
      <c r="AQ460" t="n">
        <v>13264</v>
      </c>
      <c r="AR460" t="n">
        <v>13453</v>
      </c>
      <c r="AS460" t="n">
        <v>13623</v>
      </c>
      <c r="AT460" t="n">
        <v>13588</v>
      </c>
      <c r="AU460" t="n">
        <v>14842</v>
      </c>
      <c r="AV460" t="n">
        <v>13098</v>
      </c>
      <c r="AW460" t="n">
        <v>13704</v>
      </c>
      <c r="AX460" t="n">
        <v>13888</v>
      </c>
      <c r="AY460" t="n">
        <v>13952</v>
      </c>
      <c r="AZ460" t="n">
        <v>13738</v>
      </c>
      <c r="BA460" t="n">
        <v>13209</v>
      </c>
      <c r="BB460" t="n">
        <v>12954</v>
      </c>
      <c r="BC460" t="n">
        <v>12610</v>
      </c>
      <c r="BD460" t="n">
        <v>12518</v>
      </c>
      <c r="BE460" t="n">
        <v>11677</v>
      </c>
      <c r="BF460" t="n">
        <v>11295</v>
      </c>
      <c r="BG460">
        <f>NA()</f>
        <v/>
      </c>
      <c r="BH460">
        <f>NA()</f>
        <v/>
      </c>
      <c r="BI460">
        <f>NA()</f>
        <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237</v>
      </c>
      <c r="B461" t="s">
        <v>1348</v>
      </c>
      <c r="C461" t="s">
        <v>1349</v>
      </c>
      <c r="D461" t="s">
        <v>569</v>
      </c>
      <c r="E461" t="n">
        <v>14259</v>
      </c>
      <c r="F461" t="n">
        <v>18832</v>
      </c>
      <c r="G461" t="n">
        <v>19272</v>
      </c>
      <c r="H461" t="n">
        <v>18899</v>
      </c>
      <c r="I461" t="n">
        <v>19114</v>
      </c>
      <c r="J461" t="n">
        <v>21350</v>
      </c>
      <c r="K461" t="n">
        <v>21441</v>
      </c>
      <c r="L461" t="n">
        <v>24359</v>
      </c>
      <c r="M461" t="n">
        <v>22414</v>
      </c>
      <c r="N461" t="n">
        <v>22181</v>
      </c>
      <c r="O461" t="n">
        <v>22913</v>
      </c>
      <c r="P461" t="n">
        <v>20137</v>
      </c>
      <c r="Q461" t="n">
        <v>22688</v>
      </c>
      <c r="R461" t="n">
        <v>22997</v>
      </c>
      <c r="S461" t="n">
        <v>21576</v>
      </c>
      <c r="T461" t="n">
        <v>21254</v>
      </c>
      <c r="U461" t="n">
        <v>20821</v>
      </c>
      <c r="V461" t="n">
        <v>21423</v>
      </c>
      <c r="W461" t="n">
        <v>20357</v>
      </c>
      <c r="X461" t="n">
        <v>26004</v>
      </c>
      <c r="Y461" t="n">
        <v>28689</v>
      </c>
      <c r="Z461" t="n">
        <v>26010</v>
      </c>
      <c r="AA461" t="n">
        <v>32211</v>
      </c>
      <c r="AB461" t="n">
        <v>16490</v>
      </c>
      <c r="AC461" t="n">
        <v>15593</v>
      </c>
      <c r="AD461" t="n">
        <v>18522</v>
      </c>
      <c r="AE461" t="n">
        <v>25976</v>
      </c>
      <c r="AF461" t="n">
        <v>25067</v>
      </c>
      <c r="AG461" t="n">
        <v>30414</v>
      </c>
      <c r="AH461" t="n">
        <v>27233</v>
      </c>
      <c r="AI461" t="n">
        <v>31904</v>
      </c>
      <c r="AJ461" t="n">
        <v>30524</v>
      </c>
      <c r="AK461" t="n">
        <v>30589</v>
      </c>
      <c r="AL461" t="n">
        <v>30017</v>
      </c>
      <c r="AM461" t="n">
        <v>33675</v>
      </c>
      <c r="AN461" t="n">
        <v>31300</v>
      </c>
      <c r="AO461" t="n">
        <v>32633</v>
      </c>
      <c r="AP461" t="n">
        <v>28231</v>
      </c>
      <c r="AQ461" t="n">
        <v>22211</v>
      </c>
      <c r="AR461" t="n">
        <v>20472</v>
      </c>
      <c r="AS461" t="n">
        <v>22398</v>
      </c>
      <c r="AT461" t="n">
        <v>20990</v>
      </c>
      <c r="AU461" t="n">
        <v>22104</v>
      </c>
      <c r="AV461" t="n">
        <v>22169</v>
      </c>
      <c r="AW461" t="n">
        <v>22060</v>
      </c>
      <c r="AX461" t="n">
        <v>25909</v>
      </c>
      <c r="AY461" t="n">
        <v>25090</v>
      </c>
      <c r="AZ461" t="n">
        <v>22759</v>
      </c>
      <c r="BA461" t="n">
        <v>20083</v>
      </c>
      <c r="BB461" t="n">
        <v>21385</v>
      </c>
      <c r="BC461" t="n">
        <v>21274</v>
      </c>
      <c r="BD461" t="n">
        <v>21692</v>
      </c>
      <c r="BE461" t="n">
        <v>21460</v>
      </c>
      <c r="BF461" t="n">
        <v>20185</v>
      </c>
      <c r="BG461">
        <f>NA()</f>
        <v/>
      </c>
      <c r="BH461">
        <f>NA()</f>
        <v/>
      </c>
      <c r="BI461">
        <f>NA()</f>
        <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237</v>
      </c>
      <c r="B462" t="s">
        <v>1348</v>
      </c>
      <c r="C462" t="s">
        <v>1350</v>
      </c>
      <c r="D462" t="s">
        <v>1019</v>
      </c>
      <c r="E462" t="n">
        <v>2367</v>
      </c>
      <c r="F462" t="n">
        <v>3089</v>
      </c>
      <c r="G462" t="n">
        <v>3159</v>
      </c>
      <c r="H462" t="n">
        <v>3116</v>
      </c>
      <c r="I462" t="n">
        <v>3153</v>
      </c>
      <c r="J462" t="n">
        <v>3497</v>
      </c>
      <c r="K462" t="n">
        <v>3515</v>
      </c>
      <c r="L462" t="n">
        <v>3976</v>
      </c>
      <c r="M462" t="n">
        <v>3659</v>
      </c>
      <c r="N462" t="n">
        <v>3769</v>
      </c>
      <c r="O462" t="n">
        <v>3874</v>
      </c>
      <c r="P462" t="n">
        <v>3407</v>
      </c>
      <c r="Q462" t="n">
        <v>3830</v>
      </c>
      <c r="R462" t="n">
        <v>3879</v>
      </c>
      <c r="S462" t="n">
        <v>3666</v>
      </c>
      <c r="T462" t="n">
        <v>3648</v>
      </c>
      <c r="U462" t="n">
        <v>3557</v>
      </c>
      <c r="V462" t="n">
        <v>3589</v>
      </c>
      <c r="W462" t="n">
        <v>3375</v>
      </c>
      <c r="X462" t="n">
        <v>4592</v>
      </c>
      <c r="Y462" t="n">
        <v>5135</v>
      </c>
      <c r="Z462" t="n">
        <v>4588</v>
      </c>
      <c r="AA462" t="n">
        <v>5926</v>
      </c>
      <c r="AB462" t="n">
        <v>3321</v>
      </c>
      <c r="AC462" t="n">
        <v>2531</v>
      </c>
      <c r="AD462" t="n">
        <v>2997</v>
      </c>
      <c r="AE462" t="n">
        <v>4173</v>
      </c>
      <c r="AF462" t="n">
        <v>4070</v>
      </c>
      <c r="AG462" t="n">
        <v>4961</v>
      </c>
      <c r="AH462" t="n">
        <v>4469</v>
      </c>
      <c r="AI462" t="n">
        <v>5231</v>
      </c>
      <c r="AJ462" t="n">
        <v>4989</v>
      </c>
      <c r="AK462" t="n">
        <v>5078</v>
      </c>
      <c r="AL462" t="n">
        <v>5250</v>
      </c>
      <c r="AM462" t="n">
        <v>6151</v>
      </c>
      <c r="AN462" t="n">
        <v>5643</v>
      </c>
      <c r="AO462" t="n">
        <v>5880</v>
      </c>
      <c r="AP462" t="n">
        <v>4672</v>
      </c>
      <c r="AQ462" t="n">
        <v>3765</v>
      </c>
      <c r="AR462" t="n">
        <v>3380</v>
      </c>
      <c r="AS462" t="n">
        <v>3685</v>
      </c>
      <c r="AT462" t="n">
        <v>3513</v>
      </c>
      <c r="AU462" t="n">
        <v>3779</v>
      </c>
      <c r="AV462" t="n">
        <v>3733</v>
      </c>
      <c r="AW462" t="n">
        <v>3704</v>
      </c>
      <c r="AX462" t="n">
        <v>4298</v>
      </c>
      <c r="AY462" t="n">
        <v>4194</v>
      </c>
      <c r="AZ462" t="n">
        <v>3844</v>
      </c>
      <c r="BA462" t="n">
        <v>3367</v>
      </c>
      <c r="BB462" t="n">
        <v>3579</v>
      </c>
      <c r="BC462" t="n">
        <v>3560</v>
      </c>
      <c r="BD462" t="n">
        <v>3614</v>
      </c>
      <c r="BE462" t="n">
        <v>3572</v>
      </c>
      <c r="BF462" t="n">
        <v>3356</v>
      </c>
      <c r="BG462">
        <f>NA()</f>
        <v/>
      </c>
      <c r="BH462">
        <f>NA()</f>
        <v/>
      </c>
      <c r="BI462">
        <f>NA()</f>
        <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237</v>
      </c>
      <c r="B463" t="s">
        <v>1351</v>
      </c>
      <c r="C463" t="s">
        <v>1352</v>
      </c>
      <c r="D463" t="s">
        <v>569</v>
      </c>
      <c r="E463" t="n">
        <v>100</v>
      </c>
      <c r="F463" t="n">
        <v>131</v>
      </c>
      <c r="G463" t="n">
        <v>174</v>
      </c>
      <c r="H463" t="n">
        <v>167</v>
      </c>
      <c r="I463" t="n">
        <v>178</v>
      </c>
      <c r="J463" t="n">
        <v>196</v>
      </c>
      <c r="K463" t="n">
        <v>222</v>
      </c>
      <c r="L463" t="n">
        <v>296</v>
      </c>
      <c r="M463" t="n">
        <v>337</v>
      </c>
      <c r="N463" t="n">
        <v>710</v>
      </c>
      <c r="O463" t="n">
        <v>769</v>
      </c>
      <c r="P463" t="n">
        <v>902</v>
      </c>
      <c r="Q463" t="n">
        <v>823</v>
      </c>
      <c r="R463" t="n">
        <v>849</v>
      </c>
      <c r="S463" t="n">
        <v>821</v>
      </c>
      <c r="T463" t="n">
        <v>549</v>
      </c>
      <c r="U463" t="n">
        <v>861</v>
      </c>
      <c r="V463" t="n">
        <v>905</v>
      </c>
      <c r="W463" t="n">
        <v>852</v>
      </c>
      <c r="X463" t="n">
        <v>1273</v>
      </c>
      <c r="Y463" t="n">
        <v>738</v>
      </c>
      <c r="Z463" t="n">
        <v>697</v>
      </c>
      <c r="AA463" t="n">
        <v>651</v>
      </c>
      <c r="AB463" t="n">
        <v>773</v>
      </c>
      <c r="AC463" t="n">
        <v>160</v>
      </c>
      <c r="AD463" t="n">
        <v>173</v>
      </c>
      <c r="AE463" t="n">
        <v>166</v>
      </c>
      <c r="AF463" t="n">
        <v>207</v>
      </c>
      <c r="AG463" t="n">
        <v>237</v>
      </c>
      <c r="AH463" t="n">
        <v>239</v>
      </c>
      <c r="AI463" t="n">
        <v>219</v>
      </c>
      <c r="AJ463" t="n">
        <v>225</v>
      </c>
      <c r="AK463" t="n">
        <v>705</v>
      </c>
      <c r="AL463" t="n">
        <v>160</v>
      </c>
      <c r="AM463" t="n">
        <v>163</v>
      </c>
      <c r="AN463" t="n">
        <v>157</v>
      </c>
      <c r="AO463" t="n">
        <v>184</v>
      </c>
      <c r="AP463" t="n">
        <v>340</v>
      </c>
      <c r="AQ463" t="n">
        <v>960</v>
      </c>
      <c r="AR463" t="n">
        <v>545</v>
      </c>
      <c r="AS463" t="n">
        <v>744</v>
      </c>
      <c r="AT463" t="n">
        <v>755</v>
      </c>
      <c r="AU463" t="n">
        <v>758</v>
      </c>
      <c r="AV463" t="n">
        <v>562</v>
      </c>
      <c r="AW463" t="n">
        <v>573</v>
      </c>
      <c r="AX463" t="n">
        <v>584</v>
      </c>
      <c r="AY463" t="n">
        <v>616</v>
      </c>
      <c r="AZ463" t="n">
        <v>498</v>
      </c>
      <c r="BA463" t="n">
        <v>1036</v>
      </c>
      <c r="BB463" t="n">
        <v>935</v>
      </c>
      <c r="BC463" t="n">
        <v>919</v>
      </c>
      <c r="BD463" t="n">
        <v>880</v>
      </c>
      <c r="BE463" t="n">
        <v>1274</v>
      </c>
      <c r="BF463" t="n">
        <v>852</v>
      </c>
      <c r="BG463">
        <f>NA()</f>
        <v/>
      </c>
      <c r="BH463">
        <f>NA()</f>
        <v/>
      </c>
      <c r="BI463">
        <f>NA()</f>
        <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237</v>
      </c>
      <c r="B464" t="s">
        <v>1351</v>
      </c>
      <c r="C464" t="s">
        <v>1353</v>
      </c>
      <c r="D464" t="s">
        <v>1019</v>
      </c>
      <c r="E464" t="n">
        <v>26</v>
      </c>
      <c r="F464" t="n">
        <v>34</v>
      </c>
      <c r="G464" t="n">
        <v>45</v>
      </c>
      <c r="H464" t="n">
        <v>43</v>
      </c>
      <c r="I464" t="n">
        <v>46</v>
      </c>
      <c r="J464" t="n">
        <v>51</v>
      </c>
      <c r="K464" t="n">
        <v>58</v>
      </c>
      <c r="L464" t="n">
        <v>77</v>
      </c>
      <c r="M464" t="n">
        <v>87</v>
      </c>
      <c r="N464" t="n">
        <v>185</v>
      </c>
      <c r="O464" t="n">
        <v>200</v>
      </c>
      <c r="P464" t="n">
        <v>234</v>
      </c>
      <c r="Q464" t="n">
        <v>214</v>
      </c>
      <c r="R464" t="n">
        <v>221</v>
      </c>
      <c r="S464" t="n">
        <v>214</v>
      </c>
      <c r="T464" t="n">
        <v>143</v>
      </c>
      <c r="U464" t="n">
        <v>224</v>
      </c>
      <c r="V464" t="n">
        <v>235</v>
      </c>
      <c r="W464" t="n">
        <v>222</v>
      </c>
      <c r="X464" t="n">
        <v>331</v>
      </c>
      <c r="Y464" t="n">
        <v>192</v>
      </c>
      <c r="Z464" t="n">
        <v>181</v>
      </c>
      <c r="AA464" t="n">
        <v>170</v>
      </c>
      <c r="AB464" t="n">
        <v>201</v>
      </c>
      <c r="AC464" t="n">
        <v>41</v>
      </c>
      <c r="AD464" t="n">
        <v>45</v>
      </c>
      <c r="AE464" t="n">
        <v>43</v>
      </c>
      <c r="AF464" t="n">
        <v>54</v>
      </c>
      <c r="AG464" t="n">
        <v>61</v>
      </c>
      <c r="AH464" t="n">
        <v>62</v>
      </c>
      <c r="AI464" t="n">
        <v>57</v>
      </c>
      <c r="AJ464" t="n">
        <v>58</v>
      </c>
      <c r="AK464" t="n">
        <v>184</v>
      </c>
      <c r="AL464" t="n">
        <v>41</v>
      </c>
      <c r="AM464" t="n">
        <v>42</v>
      </c>
      <c r="AN464" t="n">
        <v>40</v>
      </c>
      <c r="AO464" t="n">
        <v>48</v>
      </c>
      <c r="AP464" t="n">
        <v>88</v>
      </c>
      <c r="AQ464" t="n">
        <v>250</v>
      </c>
      <c r="AR464" t="n">
        <v>142</v>
      </c>
      <c r="AS464" t="n">
        <v>194</v>
      </c>
      <c r="AT464" t="n">
        <v>197</v>
      </c>
      <c r="AU464" t="n">
        <v>197</v>
      </c>
      <c r="AV464" t="n">
        <v>146</v>
      </c>
      <c r="AW464" t="n">
        <v>149</v>
      </c>
      <c r="AX464" t="n">
        <v>152</v>
      </c>
      <c r="AY464" t="n">
        <v>159</v>
      </c>
      <c r="AZ464" t="n">
        <v>128</v>
      </c>
      <c r="BA464" t="n">
        <v>267</v>
      </c>
      <c r="BB464" t="n">
        <v>242</v>
      </c>
      <c r="BC464" t="n">
        <v>239</v>
      </c>
      <c r="BD464" t="n">
        <v>229</v>
      </c>
      <c r="BE464" t="n">
        <v>332</v>
      </c>
      <c r="BF464" t="n">
        <v>222</v>
      </c>
      <c r="BG464">
        <f>NA()</f>
        <v/>
      </c>
      <c r="BH464">
        <f>NA()</f>
        <v/>
      </c>
      <c r="BI464">
        <f>NA()</f>
        <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237</v>
      </c>
      <c r="B465" t="s">
        <v>1354</v>
      </c>
      <c r="C465" t="s">
        <v>1355</v>
      </c>
      <c r="D465" t="s">
        <v>569</v>
      </c>
      <c r="E465" t="n">
        <v>94563</v>
      </c>
      <c r="F465" t="n">
        <v>113514</v>
      </c>
      <c r="G465" t="n">
        <v>108092</v>
      </c>
      <c r="H465" t="n">
        <v>113862</v>
      </c>
      <c r="I465" t="n">
        <v>122052</v>
      </c>
      <c r="J465" t="n">
        <v>129324</v>
      </c>
      <c r="K465" t="n">
        <v>144196</v>
      </c>
      <c r="L465" t="n">
        <v>162479</v>
      </c>
      <c r="M465" t="n">
        <v>181145</v>
      </c>
      <c r="N465" t="n">
        <v>189117</v>
      </c>
      <c r="O465" t="n">
        <v>195419</v>
      </c>
      <c r="P465" t="n">
        <v>210416</v>
      </c>
      <c r="Q465" t="n">
        <v>216597</v>
      </c>
      <c r="R465" t="n">
        <v>222815</v>
      </c>
      <c r="S465" t="n">
        <v>210590</v>
      </c>
      <c r="T465" t="n">
        <v>212931</v>
      </c>
      <c r="U465" t="n">
        <v>218424</v>
      </c>
      <c r="V465" t="n">
        <v>232006</v>
      </c>
      <c r="W465" t="n">
        <v>235835</v>
      </c>
      <c r="X465" t="n">
        <v>255413</v>
      </c>
      <c r="Y465" t="n">
        <v>249648</v>
      </c>
      <c r="Z465" t="n">
        <v>223223</v>
      </c>
      <c r="AA465" t="n">
        <v>203756</v>
      </c>
      <c r="AB465" t="n">
        <v>205387</v>
      </c>
      <c r="AC465" t="n">
        <v>216113</v>
      </c>
      <c r="AD465" t="n">
        <v>232124</v>
      </c>
      <c r="AE465" t="n">
        <v>227619</v>
      </c>
      <c r="AF465" t="n">
        <v>228895</v>
      </c>
      <c r="AG465" t="n">
        <v>268024</v>
      </c>
      <c r="AH465" t="n">
        <v>280098</v>
      </c>
      <c r="AI465" t="n">
        <v>292763</v>
      </c>
      <c r="AJ465" t="n">
        <v>266575</v>
      </c>
      <c r="AK465" t="n">
        <v>272492</v>
      </c>
      <c r="AL465" t="n">
        <v>239665</v>
      </c>
      <c r="AM465" t="n">
        <v>258227</v>
      </c>
      <c r="AN465" t="n">
        <v>252516</v>
      </c>
      <c r="AO465" t="n">
        <v>238809</v>
      </c>
      <c r="AP465" t="n">
        <v>230566</v>
      </c>
      <c r="AQ465" t="n">
        <v>233635</v>
      </c>
      <c r="AR465" t="n">
        <v>230004</v>
      </c>
      <c r="AS465" t="n">
        <v>235308</v>
      </c>
      <c r="AT465" t="n">
        <v>239946</v>
      </c>
      <c r="AU465" t="n">
        <v>257610</v>
      </c>
      <c r="AV465" t="n">
        <v>269578</v>
      </c>
      <c r="AW465" t="n">
        <v>283032</v>
      </c>
      <c r="AX465" t="n">
        <v>295275</v>
      </c>
      <c r="AY465" t="n">
        <v>297270</v>
      </c>
      <c r="AZ465" t="n">
        <v>306445</v>
      </c>
      <c r="BA465" t="n">
        <v>243641</v>
      </c>
      <c r="BB465" t="n">
        <v>240778</v>
      </c>
      <c r="BC465" t="n">
        <v>241947</v>
      </c>
      <c r="BD465" t="n">
        <v>250661</v>
      </c>
      <c r="BE465" t="n">
        <v>240835</v>
      </c>
      <c r="BF465" t="n">
        <v>236027</v>
      </c>
      <c r="BG465">
        <f>NA()</f>
        <v/>
      </c>
      <c r="BH465">
        <f>NA()</f>
        <v/>
      </c>
      <c r="BI465">
        <f>NA()</f>
        <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237</v>
      </c>
      <c r="B466" t="s">
        <v>1354</v>
      </c>
      <c r="C466" t="s">
        <v>75</v>
      </c>
      <c r="D466" t="s">
        <v>1019</v>
      </c>
      <c r="E466" t="n">
        <v>16844</v>
      </c>
      <c r="F466" t="n">
        <v>20074</v>
      </c>
      <c r="G466" t="n">
        <v>19015</v>
      </c>
      <c r="H466" t="n">
        <v>19931</v>
      </c>
      <c r="I466" t="n">
        <v>21257</v>
      </c>
      <c r="J466" t="n">
        <v>22478</v>
      </c>
      <c r="K466" t="n">
        <v>25113</v>
      </c>
      <c r="L466" t="n">
        <v>28252</v>
      </c>
      <c r="M466" t="n">
        <v>31456</v>
      </c>
      <c r="N466" t="n">
        <v>33007</v>
      </c>
      <c r="O466" t="n">
        <v>34105</v>
      </c>
      <c r="P466" t="n">
        <v>36734</v>
      </c>
      <c r="Q466" t="n">
        <v>37753</v>
      </c>
      <c r="R466" t="n">
        <v>38826</v>
      </c>
      <c r="S466" t="n">
        <v>36739</v>
      </c>
      <c r="T466" t="n">
        <v>37097</v>
      </c>
      <c r="U466" t="n">
        <v>38047</v>
      </c>
      <c r="V466" t="n">
        <v>40326</v>
      </c>
      <c r="W466" t="n">
        <v>40945</v>
      </c>
      <c r="X466" t="n">
        <v>44660</v>
      </c>
      <c r="Y466" t="n">
        <v>43562</v>
      </c>
      <c r="Z466" t="n">
        <v>38811</v>
      </c>
      <c r="AA466" t="n">
        <v>35706</v>
      </c>
      <c r="AB466" t="n">
        <v>36291</v>
      </c>
      <c r="AC466" t="n">
        <v>37297</v>
      </c>
      <c r="AD466" t="n">
        <v>40006</v>
      </c>
      <c r="AE466" t="n">
        <v>39044</v>
      </c>
      <c r="AF466" t="n">
        <v>39389</v>
      </c>
      <c r="AG466" t="n">
        <v>45902</v>
      </c>
      <c r="AH466" t="n">
        <v>48021</v>
      </c>
      <c r="AI466" t="n">
        <v>50015</v>
      </c>
      <c r="AJ466" t="n">
        <v>45758</v>
      </c>
      <c r="AK466" t="n">
        <v>46655</v>
      </c>
      <c r="AL466" t="n">
        <v>41392</v>
      </c>
      <c r="AM466" t="n">
        <v>44843</v>
      </c>
      <c r="AN466" t="n">
        <v>43842</v>
      </c>
      <c r="AO466" t="n">
        <v>41631</v>
      </c>
      <c r="AP466" t="n">
        <v>39829</v>
      </c>
      <c r="AQ466" t="n">
        <v>40493</v>
      </c>
      <c r="AR466" t="n">
        <v>39662</v>
      </c>
      <c r="AS466" t="n">
        <v>40591</v>
      </c>
      <c r="AT466" t="n">
        <v>41479</v>
      </c>
      <c r="AU466" t="n">
        <v>44772</v>
      </c>
      <c r="AV466" t="n">
        <v>46861</v>
      </c>
      <c r="AW466" t="n">
        <v>49098</v>
      </c>
      <c r="AX466" t="n">
        <v>51267</v>
      </c>
      <c r="AY466" t="n">
        <v>51564</v>
      </c>
      <c r="AZ466" t="n">
        <v>52905</v>
      </c>
      <c r="BA466" t="n">
        <v>42397</v>
      </c>
      <c r="BB466" t="n">
        <v>41920</v>
      </c>
      <c r="BC466" t="n">
        <v>42092</v>
      </c>
      <c r="BD466" t="n">
        <v>43773</v>
      </c>
      <c r="BE466" t="n">
        <v>42434</v>
      </c>
      <c r="BF466" t="n">
        <v>41626</v>
      </c>
      <c r="BG466">
        <f>NA()</f>
        <v/>
      </c>
      <c r="BH466">
        <f>NA()</f>
        <v/>
      </c>
      <c r="BI466">
        <f>NA()</f>
        <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237</v>
      </c>
      <c r="B467" t="s">
        <v>1356</v>
      </c>
      <c r="C467" t="s">
        <v>1357</v>
      </c>
      <c r="D467" t="s">
        <v>569</v>
      </c>
      <c r="E467" t="n">
        <v>77252</v>
      </c>
      <c r="F467" t="n">
        <v>94338</v>
      </c>
      <c r="G467" t="n">
        <v>86900</v>
      </c>
      <c r="H467" t="n">
        <v>89859</v>
      </c>
      <c r="I467" t="n">
        <v>95650</v>
      </c>
      <c r="J467" t="n">
        <v>101985</v>
      </c>
      <c r="K467" t="n">
        <v>114823</v>
      </c>
      <c r="L467" t="n">
        <v>131439</v>
      </c>
      <c r="M467" t="n">
        <v>146723</v>
      </c>
      <c r="N467" t="n">
        <v>150925</v>
      </c>
      <c r="O467" t="n">
        <v>152726</v>
      </c>
      <c r="P467" t="n">
        <v>163062</v>
      </c>
      <c r="Q467" t="n">
        <v>162930</v>
      </c>
      <c r="R467" t="n">
        <v>167694</v>
      </c>
      <c r="S467" t="n">
        <v>153635</v>
      </c>
      <c r="T467" t="n">
        <v>154603</v>
      </c>
      <c r="U467" t="n">
        <v>156472</v>
      </c>
      <c r="V467" t="n">
        <v>167254</v>
      </c>
      <c r="W467" t="n">
        <v>169282</v>
      </c>
      <c r="X467" t="n">
        <v>187915</v>
      </c>
      <c r="Y467" t="n">
        <v>180105</v>
      </c>
      <c r="Z467" t="n">
        <v>153626</v>
      </c>
      <c r="AA467" t="n">
        <v>137424</v>
      </c>
      <c r="AB467" t="n">
        <v>137307</v>
      </c>
      <c r="AC467" t="n">
        <v>146417</v>
      </c>
      <c r="AD467" t="n">
        <v>163021</v>
      </c>
      <c r="AE467" t="n">
        <v>155230</v>
      </c>
      <c r="AF467" t="n">
        <v>152711</v>
      </c>
      <c r="AG467" t="n">
        <v>186602</v>
      </c>
      <c r="AH467" t="n">
        <v>194717</v>
      </c>
      <c r="AI467" t="n">
        <v>195163</v>
      </c>
      <c r="AJ467" t="n">
        <v>186244</v>
      </c>
      <c r="AK467" t="n">
        <v>186329</v>
      </c>
      <c r="AL467" t="n">
        <v>163515</v>
      </c>
      <c r="AM467" t="n">
        <v>179161</v>
      </c>
      <c r="AN467" t="n">
        <v>172306</v>
      </c>
      <c r="AO467" t="n">
        <v>156147</v>
      </c>
      <c r="AP467" t="n">
        <v>148800</v>
      </c>
      <c r="AQ467" t="n">
        <v>151357</v>
      </c>
      <c r="AR467" t="n">
        <v>146604</v>
      </c>
      <c r="AS467" t="n">
        <v>150941</v>
      </c>
      <c r="AT467" t="n">
        <v>155891</v>
      </c>
      <c r="AU467" t="n">
        <v>166140</v>
      </c>
      <c r="AV467" t="n">
        <v>188289</v>
      </c>
      <c r="AW467" t="n">
        <v>198023</v>
      </c>
      <c r="AX467" t="n">
        <v>209152</v>
      </c>
      <c r="AY467" t="n">
        <v>210685</v>
      </c>
      <c r="AZ467" t="n">
        <v>221140</v>
      </c>
      <c r="BA467" t="n">
        <v>161613</v>
      </c>
      <c r="BB467" t="n">
        <v>160374</v>
      </c>
      <c r="BC467" t="n">
        <v>163707</v>
      </c>
      <c r="BD467" t="n">
        <v>173004</v>
      </c>
      <c r="BE467" t="n">
        <v>168541</v>
      </c>
      <c r="BF467" t="n">
        <v>166084</v>
      </c>
      <c r="BG467">
        <f>NA()</f>
        <v/>
      </c>
      <c r="BH467">
        <f>NA()</f>
        <v/>
      </c>
      <c r="BI467">
        <f>NA()</f>
        <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237</v>
      </c>
      <c r="B468" t="s">
        <v>1356</v>
      </c>
      <c r="C468" t="s">
        <v>1358</v>
      </c>
      <c r="D468" t="s">
        <v>1019</v>
      </c>
      <c r="E468" t="n">
        <v>14088</v>
      </c>
      <c r="F468" t="n">
        <v>17021</v>
      </c>
      <c r="G468" t="n">
        <v>15641</v>
      </c>
      <c r="H468" t="n">
        <v>16110</v>
      </c>
      <c r="I468" t="n">
        <v>17053</v>
      </c>
      <c r="J468" t="n">
        <v>18125</v>
      </c>
      <c r="K468" t="n">
        <v>20437</v>
      </c>
      <c r="L468" t="n">
        <v>23309</v>
      </c>
      <c r="M468" t="n">
        <v>25975</v>
      </c>
      <c r="N468" t="n">
        <v>26926</v>
      </c>
      <c r="O468" t="n">
        <v>27307</v>
      </c>
      <c r="P468" t="n">
        <v>29194</v>
      </c>
      <c r="Q468" t="n">
        <v>29197</v>
      </c>
      <c r="R468" t="n">
        <v>30041</v>
      </c>
      <c r="S468" t="n">
        <v>27654</v>
      </c>
      <c r="T468" t="n">
        <v>27788</v>
      </c>
      <c r="U468" t="n">
        <v>28160</v>
      </c>
      <c r="V468" t="n">
        <v>29986</v>
      </c>
      <c r="W468" t="n">
        <v>30302</v>
      </c>
      <c r="X468" t="n">
        <v>33865</v>
      </c>
      <c r="Y468" t="n">
        <v>32436</v>
      </c>
      <c r="Z468" t="n">
        <v>27684</v>
      </c>
      <c r="AA468" t="n">
        <v>25111</v>
      </c>
      <c r="AB468" t="n">
        <v>25415</v>
      </c>
      <c r="AC468" t="n">
        <v>26151</v>
      </c>
      <c r="AD468" t="n">
        <v>28959</v>
      </c>
      <c r="AE468" t="n">
        <v>27469</v>
      </c>
      <c r="AF468" t="n">
        <v>27193</v>
      </c>
      <c r="AG468" t="n">
        <v>32858</v>
      </c>
      <c r="AH468" t="n">
        <v>34335</v>
      </c>
      <c r="AI468" t="n">
        <v>34357</v>
      </c>
      <c r="AJ468" t="n">
        <v>32855</v>
      </c>
      <c r="AK468" t="n">
        <v>32790</v>
      </c>
      <c r="AL468" t="n">
        <v>29120</v>
      </c>
      <c r="AM468" t="n">
        <v>32108</v>
      </c>
      <c r="AN468" t="n">
        <v>30922</v>
      </c>
      <c r="AO468" t="n">
        <v>28312</v>
      </c>
      <c r="AP468" t="n">
        <v>26654</v>
      </c>
      <c r="AQ468" t="n">
        <v>27229</v>
      </c>
      <c r="AR468" t="n">
        <v>26209</v>
      </c>
      <c r="AS468" t="n">
        <v>26968</v>
      </c>
      <c r="AT468" t="n">
        <v>27891</v>
      </c>
      <c r="AU468" t="n">
        <v>29930</v>
      </c>
      <c r="AV468" t="n">
        <v>33762</v>
      </c>
      <c r="AW468" t="n">
        <v>35394</v>
      </c>
      <c r="AX468" t="n">
        <v>37379</v>
      </c>
      <c r="AY468" t="n">
        <v>37611</v>
      </c>
      <c r="AZ468" t="n">
        <v>39167</v>
      </c>
      <c r="BA468" t="n">
        <v>29188</v>
      </c>
      <c r="BB468" t="n">
        <v>28966</v>
      </c>
      <c r="BC468" t="n">
        <v>29482</v>
      </c>
      <c r="BD468" t="n">
        <v>31255</v>
      </c>
      <c r="BE468" t="n">
        <v>30757</v>
      </c>
      <c r="BF468" t="n">
        <v>30331</v>
      </c>
      <c r="BG468">
        <f>NA()</f>
        <v/>
      </c>
      <c r="BH468">
        <f>NA()</f>
        <v/>
      </c>
      <c r="BI468">
        <f>NA()</f>
        <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237</v>
      </c>
      <c r="B469" t="s">
        <v>1359</v>
      </c>
      <c r="C469" t="s">
        <v>1360</v>
      </c>
      <c r="D469" t="s">
        <v>569</v>
      </c>
      <c r="E469" t="n">
        <v>0</v>
      </c>
      <c r="F469" t="n">
        <v>0</v>
      </c>
      <c r="G469" t="n">
        <v>0</v>
      </c>
      <c r="H469" t="n">
        <v>0</v>
      </c>
      <c r="I469" t="n">
        <v>0</v>
      </c>
      <c r="J469" t="n">
        <v>0</v>
      </c>
      <c r="K469" t="n">
        <v>0</v>
      </c>
      <c r="L469" t="n">
        <v>0</v>
      </c>
      <c r="M469" t="n">
        <v>0</v>
      </c>
      <c r="N469" t="n">
        <v>0</v>
      </c>
      <c r="O469" t="n">
        <v>0</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f>NA()</f>
        <v/>
      </c>
      <c r="BH469">
        <f>NA()</f>
        <v/>
      </c>
      <c r="BI469">
        <f>NA()</f>
        <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237</v>
      </c>
      <c r="B470" t="s">
        <v>1359</v>
      </c>
      <c r="C470" t="s">
        <v>1361</v>
      </c>
      <c r="D470" t="s">
        <v>1019</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f>NA()</f>
        <v/>
      </c>
      <c r="BH470">
        <f>NA()</f>
        <v/>
      </c>
      <c r="BI470">
        <f>NA()</f>
        <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237</v>
      </c>
      <c r="B471" t="s">
        <v>1362</v>
      </c>
      <c r="C471" t="s">
        <v>1363</v>
      </c>
      <c r="D471" t="s">
        <v>569</v>
      </c>
      <c r="E471" t="n">
        <v>0</v>
      </c>
      <c r="F471" t="n">
        <v>0</v>
      </c>
      <c r="G471" t="n">
        <v>0</v>
      </c>
      <c r="H471" t="n">
        <v>0</v>
      </c>
      <c r="I471" t="n">
        <v>0</v>
      </c>
      <c r="J471" t="n">
        <v>0</v>
      </c>
      <c r="K471" t="n">
        <v>0</v>
      </c>
      <c r="L471" t="n">
        <v>0</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f>NA()</f>
        <v/>
      </c>
      <c r="BH471">
        <f>NA()</f>
        <v/>
      </c>
      <c r="BI471">
        <f>NA()</f>
        <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237</v>
      </c>
      <c r="B472" t="s">
        <v>1362</v>
      </c>
      <c r="C472" t="s">
        <v>1364</v>
      </c>
      <c r="D472" t="s">
        <v>1019</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f>NA()</f>
        <v/>
      </c>
      <c r="BH472">
        <f>NA()</f>
        <v/>
      </c>
      <c r="BI472">
        <f>NA()</f>
        <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237</v>
      </c>
      <c r="B473" t="s">
        <v>1365</v>
      </c>
      <c r="C473" t="s">
        <v>1366</v>
      </c>
      <c r="D473" t="s">
        <v>569</v>
      </c>
      <c r="E473" t="n">
        <v>621</v>
      </c>
      <c r="F473" t="n">
        <v>621</v>
      </c>
      <c r="G473" t="n">
        <v>602</v>
      </c>
      <c r="H473" t="n">
        <v>877</v>
      </c>
      <c r="I473" t="n">
        <v>866</v>
      </c>
      <c r="J473" t="n">
        <v>957</v>
      </c>
      <c r="K473" t="n">
        <v>914</v>
      </c>
      <c r="L473" t="n">
        <v>589</v>
      </c>
      <c r="M473" t="n">
        <v>864</v>
      </c>
      <c r="N473" t="n">
        <v>708</v>
      </c>
      <c r="O473" t="n">
        <v>792</v>
      </c>
      <c r="P473" t="n">
        <v>800</v>
      </c>
      <c r="Q473" t="n">
        <v>965</v>
      </c>
      <c r="R473" t="n">
        <v>1400</v>
      </c>
      <c r="S473" t="n">
        <v>1303</v>
      </c>
      <c r="T473" t="n">
        <v>1326</v>
      </c>
      <c r="U473" t="n">
        <v>1786</v>
      </c>
      <c r="V473" t="n">
        <v>1923</v>
      </c>
      <c r="W473" t="n">
        <v>2262</v>
      </c>
      <c r="X473" t="n">
        <v>2648</v>
      </c>
      <c r="Y473" t="n">
        <v>1846</v>
      </c>
      <c r="Z473" t="n">
        <v>1794</v>
      </c>
      <c r="AA473" t="n">
        <v>1799</v>
      </c>
      <c r="AB473" t="n">
        <v>1492</v>
      </c>
      <c r="AC473" t="n">
        <v>1634</v>
      </c>
      <c r="AD473" t="n">
        <v>2241</v>
      </c>
      <c r="AE473" t="n">
        <v>2174</v>
      </c>
      <c r="AF473" t="n">
        <v>2426</v>
      </c>
      <c r="AG473" t="n">
        <v>2501</v>
      </c>
      <c r="AH473" t="n">
        <v>2260</v>
      </c>
      <c r="AI473" t="n">
        <v>2004</v>
      </c>
      <c r="AJ473" t="n">
        <v>2293</v>
      </c>
      <c r="AK473" t="n">
        <v>2212</v>
      </c>
      <c r="AL473" t="n">
        <v>2071</v>
      </c>
      <c r="AM473" t="n">
        <v>2145</v>
      </c>
      <c r="AN473" t="n">
        <v>2220</v>
      </c>
      <c r="AO473" t="n">
        <v>2475</v>
      </c>
      <c r="AP473" t="n">
        <v>2350</v>
      </c>
      <c r="AQ473" t="n">
        <v>2183</v>
      </c>
      <c r="AR473" t="n">
        <v>2115</v>
      </c>
      <c r="AS473" t="n">
        <v>2208</v>
      </c>
      <c r="AT473" t="n">
        <v>2263</v>
      </c>
      <c r="AU473" t="n">
        <v>2240</v>
      </c>
      <c r="AV473" t="n">
        <v>2295</v>
      </c>
      <c r="AW473" t="n">
        <v>2337</v>
      </c>
      <c r="AX473" t="n">
        <v>2301</v>
      </c>
      <c r="AY473" t="n">
        <v>2175</v>
      </c>
      <c r="AZ473" t="n">
        <v>2150</v>
      </c>
      <c r="BA473" t="n">
        <v>1805</v>
      </c>
      <c r="BB473" t="n">
        <v>1729</v>
      </c>
      <c r="BC473" t="n">
        <v>1544</v>
      </c>
      <c r="BD473" t="n">
        <v>1735</v>
      </c>
      <c r="BE473" t="n">
        <v>1927</v>
      </c>
      <c r="BF473" t="n">
        <v>2156</v>
      </c>
      <c r="BG473">
        <f>NA()</f>
        <v/>
      </c>
      <c r="BH473">
        <f>NA()</f>
        <v/>
      </c>
      <c r="BI473">
        <f>NA()</f>
        <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237</v>
      </c>
      <c r="B474" t="s">
        <v>1365</v>
      </c>
      <c r="C474" t="s">
        <v>1367</v>
      </c>
      <c r="D474" t="s">
        <v>1019</v>
      </c>
      <c r="E474" t="n">
        <v>103</v>
      </c>
      <c r="F474" t="n">
        <v>103</v>
      </c>
      <c r="G474" t="n">
        <v>100</v>
      </c>
      <c r="H474" t="n">
        <v>146</v>
      </c>
      <c r="I474" t="n">
        <v>144</v>
      </c>
      <c r="J474" t="n">
        <v>159</v>
      </c>
      <c r="K474" t="n">
        <v>152</v>
      </c>
      <c r="L474" t="n">
        <v>98</v>
      </c>
      <c r="M474" t="n">
        <v>143</v>
      </c>
      <c r="N474" t="n">
        <v>118</v>
      </c>
      <c r="O474" t="n">
        <v>131</v>
      </c>
      <c r="P474" t="n">
        <v>133</v>
      </c>
      <c r="Q474" t="n">
        <v>160</v>
      </c>
      <c r="R474" t="n">
        <v>232</v>
      </c>
      <c r="S474" t="n">
        <v>216</v>
      </c>
      <c r="T474" t="n">
        <v>220</v>
      </c>
      <c r="U474" t="n">
        <v>296</v>
      </c>
      <c r="V474" t="n">
        <v>319</v>
      </c>
      <c r="W474" t="n">
        <v>375</v>
      </c>
      <c r="X474" t="n">
        <v>439</v>
      </c>
      <c r="Y474" t="n">
        <v>306</v>
      </c>
      <c r="Z474" t="n">
        <v>298</v>
      </c>
      <c r="AA474" t="n">
        <v>299</v>
      </c>
      <c r="AB474" t="n">
        <v>248</v>
      </c>
      <c r="AC474" t="n">
        <v>271</v>
      </c>
      <c r="AD474" t="n">
        <v>372</v>
      </c>
      <c r="AE474" t="n">
        <v>361</v>
      </c>
      <c r="AF474" t="n">
        <v>403</v>
      </c>
      <c r="AG474" t="n">
        <v>415</v>
      </c>
      <c r="AH474" t="n">
        <v>375</v>
      </c>
      <c r="AI474" t="n">
        <v>333</v>
      </c>
      <c r="AJ474" t="n">
        <v>381</v>
      </c>
      <c r="AK474" t="n">
        <v>367</v>
      </c>
      <c r="AL474" t="n">
        <v>344</v>
      </c>
      <c r="AM474" t="n">
        <v>356</v>
      </c>
      <c r="AN474" t="n">
        <v>368</v>
      </c>
      <c r="AO474" t="n">
        <v>411</v>
      </c>
      <c r="AP474" t="n">
        <v>390</v>
      </c>
      <c r="AQ474" t="n">
        <v>362</v>
      </c>
      <c r="AR474" t="n">
        <v>351</v>
      </c>
      <c r="AS474" t="n">
        <v>366</v>
      </c>
      <c r="AT474" t="n">
        <v>376</v>
      </c>
      <c r="AU474" t="n">
        <v>372</v>
      </c>
      <c r="AV474" t="n">
        <v>381</v>
      </c>
      <c r="AW474" t="n">
        <v>388</v>
      </c>
      <c r="AX474" t="n">
        <v>382</v>
      </c>
      <c r="AY474" t="n">
        <v>361</v>
      </c>
      <c r="AZ474" t="n">
        <v>357</v>
      </c>
      <c r="BA474" t="n">
        <v>300</v>
      </c>
      <c r="BB474" t="n">
        <v>287</v>
      </c>
      <c r="BC474" t="n">
        <v>256</v>
      </c>
      <c r="BD474" t="n">
        <v>288</v>
      </c>
      <c r="BE474" t="n">
        <v>306</v>
      </c>
      <c r="BF474" t="n">
        <v>343</v>
      </c>
      <c r="BG474">
        <f>NA()</f>
        <v/>
      </c>
      <c r="BH474">
        <f>NA()</f>
        <v/>
      </c>
      <c r="BI474">
        <f>NA()</f>
        <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237</v>
      </c>
      <c r="B475" t="s">
        <v>1368</v>
      </c>
      <c r="C475" t="s">
        <v>1369</v>
      </c>
      <c r="D475" t="s">
        <v>569</v>
      </c>
      <c r="E475" t="n">
        <v>621</v>
      </c>
      <c r="F475" t="n">
        <v>621</v>
      </c>
      <c r="G475" t="n">
        <v>602</v>
      </c>
      <c r="H475" t="n">
        <v>877</v>
      </c>
      <c r="I475" t="n">
        <v>866</v>
      </c>
      <c r="J475" t="n">
        <v>957</v>
      </c>
      <c r="K475" t="n">
        <v>914</v>
      </c>
      <c r="L475" t="n">
        <v>589</v>
      </c>
      <c r="M475" t="n">
        <v>864</v>
      </c>
      <c r="N475" t="n">
        <v>708</v>
      </c>
      <c r="O475" t="n">
        <v>792</v>
      </c>
      <c r="P475" t="n">
        <v>800</v>
      </c>
      <c r="Q475" t="n">
        <v>965</v>
      </c>
      <c r="R475" t="n">
        <v>1400</v>
      </c>
      <c r="S475" t="n">
        <v>1303</v>
      </c>
      <c r="T475" t="n">
        <v>1326</v>
      </c>
      <c r="U475" t="n">
        <v>1786</v>
      </c>
      <c r="V475" t="n">
        <v>1923</v>
      </c>
      <c r="W475" t="n">
        <v>2262</v>
      </c>
      <c r="X475" t="n">
        <v>2648</v>
      </c>
      <c r="Y475" t="n">
        <v>1846</v>
      </c>
      <c r="Z475" t="n">
        <v>1794</v>
      </c>
      <c r="AA475" t="n">
        <v>1799</v>
      </c>
      <c r="AB475" t="n">
        <v>1492</v>
      </c>
      <c r="AC475" t="n">
        <v>1634</v>
      </c>
      <c r="AD475" t="n">
        <v>2241</v>
      </c>
      <c r="AE475" t="n">
        <v>2174</v>
      </c>
      <c r="AF475" t="n">
        <v>2426</v>
      </c>
      <c r="AG475" t="n">
        <v>2501</v>
      </c>
      <c r="AH475" t="n">
        <v>2260</v>
      </c>
      <c r="AI475" t="n">
        <v>2004</v>
      </c>
      <c r="AJ475" t="n">
        <v>2293</v>
      </c>
      <c r="AK475" t="n">
        <v>2212</v>
      </c>
      <c r="AL475" t="n">
        <v>2071</v>
      </c>
      <c r="AM475" t="n">
        <v>2145</v>
      </c>
      <c r="AN475" t="n">
        <v>2220</v>
      </c>
      <c r="AO475" t="n">
        <v>2475</v>
      </c>
      <c r="AP475" t="n">
        <v>2350</v>
      </c>
      <c r="AQ475" t="n">
        <v>2183</v>
      </c>
      <c r="AR475" t="n">
        <v>2115</v>
      </c>
      <c r="AS475" t="n">
        <v>2208</v>
      </c>
      <c r="AT475" t="n">
        <v>2263</v>
      </c>
      <c r="AU475" t="n">
        <v>2240</v>
      </c>
      <c r="AV475" t="n">
        <v>2295</v>
      </c>
      <c r="AW475" t="n">
        <v>2337</v>
      </c>
      <c r="AX475" t="n">
        <v>2301</v>
      </c>
      <c r="AY475" t="n">
        <v>2175</v>
      </c>
      <c r="AZ475" t="n">
        <v>2150</v>
      </c>
      <c r="BA475" t="n">
        <v>1805</v>
      </c>
      <c r="BB475" t="n">
        <v>1729</v>
      </c>
      <c r="BC475" t="n">
        <v>1544</v>
      </c>
      <c r="BD475" t="n">
        <v>1735</v>
      </c>
      <c r="BE475" t="n">
        <v>1927</v>
      </c>
      <c r="BF475" t="n">
        <v>2156</v>
      </c>
      <c r="BG475">
        <f>NA()</f>
        <v/>
      </c>
      <c r="BH475">
        <f>NA()</f>
        <v/>
      </c>
      <c r="BI475">
        <f>NA()</f>
        <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237</v>
      </c>
      <c r="B476" t="s">
        <v>1368</v>
      </c>
      <c r="C476" t="s">
        <v>1370</v>
      </c>
      <c r="D476" t="s">
        <v>1019</v>
      </c>
      <c r="E476" t="n">
        <v>103</v>
      </c>
      <c r="F476" t="n">
        <v>103</v>
      </c>
      <c r="G476" t="n">
        <v>100</v>
      </c>
      <c r="H476" t="n">
        <v>146</v>
      </c>
      <c r="I476" t="n">
        <v>144</v>
      </c>
      <c r="J476" t="n">
        <v>159</v>
      </c>
      <c r="K476" t="n">
        <v>152</v>
      </c>
      <c r="L476" t="n">
        <v>98</v>
      </c>
      <c r="M476" t="n">
        <v>143</v>
      </c>
      <c r="N476" t="n">
        <v>118</v>
      </c>
      <c r="O476" t="n">
        <v>131</v>
      </c>
      <c r="P476" t="n">
        <v>133</v>
      </c>
      <c r="Q476" t="n">
        <v>160</v>
      </c>
      <c r="R476" t="n">
        <v>232</v>
      </c>
      <c r="S476" t="n">
        <v>216</v>
      </c>
      <c r="T476" t="n">
        <v>220</v>
      </c>
      <c r="U476" t="n">
        <v>296</v>
      </c>
      <c r="V476" t="n">
        <v>319</v>
      </c>
      <c r="W476" t="n">
        <v>375</v>
      </c>
      <c r="X476" t="n">
        <v>439</v>
      </c>
      <c r="Y476" t="n">
        <v>306</v>
      </c>
      <c r="Z476" t="n">
        <v>298</v>
      </c>
      <c r="AA476" t="n">
        <v>299</v>
      </c>
      <c r="AB476" t="n">
        <v>248</v>
      </c>
      <c r="AC476" t="n">
        <v>271</v>
      </c>
      <c r="AD476" t="n">
        <v>372</v>
      </c>
      <c r="AE476" t="n">
        <v>361</v>
      </c>
      <c r="AF476" t="n">
        <v>403</v>
      </c>
      <c r="AG476" t="n">
        <v>415</v>
      </c>
      <c r="AH476" t="n">
        <v>375</v>
      </c>
      <c r="AI476" t="n">
        <v>333</v>
      </c>
      <c r="AJ476" t="n">
        <v>381</v>
      </c>
      <c r="AK476" t="n">
        <v>367</v>
      </c>
      <c r="AL476" t="n">
        <v>344</v>
      </c>
      <c r="AM476" t="n">
        <v>356</v>
      </c>
      <c r="AN476" t="n">
        <v>368</v>
      </c>
      <c r="AO476" t="n">
        <v>411</v>
      </c>
      <c r="AP476" t="n">
        <v>390</v>
      </c>
      <c r="AQ476" t="n">
        <v>362</v>
      </c>
      <c r="AR476" t="n">
        <v>351</v>
      </c>
      <c r="AS476" t="n">
        <v>366</v>
      </c>
      <c r="AT476" t="n">
        <v>376</v>
      </c>
      <c r="AU476" t="n">
        <v>372</v>
      </c>
      <c r="AV476" t="n">
        <v>381</v>
      </c>
      <c r="AW476" t="n">
        <v>388</v>
      </c>
      <c r="AX476" t="n">
        <v>382</v>
      </c>
      <c r="AY476" t="n">
        <v>361</v>
      </c>
      <c r="AZ476" t="n">
        <v>357</v>
      </c>
      <c r="BA476" t="n">
        <v>300</v>
      </c>
      <c r="BB476" t="n">
        <v>287</v>
      </c>
      <c r="BC476" t="n">
        <v>256</v>
      </c>
      <c r="BD476" t="n">
        <v>288</v>
      </c>
      <c r="BE476" t="n">
        <v>306</v>
      </c>
      <c r="BF476" t="n">
        <v>343</v>
      </c>
      <c r="BG476">
        <f>NA()</f>
        <v/>
      </c>
      <c r="BH476">
        <f>NA()</f>
        <v/>
      </c>
      <c r="BI476">
        <f>NA()</f>
        <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237</v>
      </c>
      <c r="B477" t="s">
        <v>1371</v>
      </c>
      <c r="C477" t="s">
        <v>1372</v>
      </c>
      <c r="D477" t="s">
        <v>569</v>
      </c>
      <c r="E477" t="n">
        <v>0</v>
      </c>
      <c r="F477" t="n">
        <v>0</v>
      </c>
      <c r="G477" t="n">
        <v>0</v>
      </c>
      <c r="H477" t="n">
        <v>0</v>
      </c>
      <c r="I477" t="n">
        <v>0</v>
      </c>
      <c r="J477" t="n">
        <v>0</v>
      </c>
      <c r="K477" t="n">
        <v>0</v>
      </c>
      <c r="L477" t="n">
        <v>0</v>
      </c>
      <c r="M477" t="n">
        <v>0</v>
      </c>
      <c r="N477" t="n">
        <v>0</v>
      </c>
      <c r="O477" t="n">
        <v>0</v>
      </c>
      <c r="P477" t="n">
        <v>0</v>
      </c>
      <c r="Q477" t="n">
        <v>0</v>
      </c>
      <c r="R477" t="n">
        <v>0</v>
      </c>
      <c r="S477" t="n">
        <v>0</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f>NA()</f>
        <v/>
      </c>
      <c r="BH477">
        <f>NA()</f>
        <v/>
      </c>
      <c r="BI477">
        <f>NA()</f>
        <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237</v>
      </c>
      <c r="B478" t="s">
        <v>1371</v>
      </c>
      <c r="C478" t="s">
        <v>1373</v>
      </c>
      <c r="D478" t="s">
        <v>1019</v>
      </c>
      <c r="E478" t="n">
        <v>0</v>
      </c>
      <c r="F478" t="n">
        <v>0</v>
      </c>
      <c r="G478" t="n">
        <v>0</v>
      </c>
      <c r="H478" t="n">
        <v>0</v>
      </c>
      <c r="I478" t="n">
        <v>0</v>
      </c>
      <c r="J478" t="n">
        <v>0</v>
      </c>
      <c r="K478" t="n">
        <v>0</v>
      </c>
      <c r="L478" t="n">
        <v>0</v>
      </c>
      <c r="M478" t="n">
        <v>0</v>
      </c>
      <c r="N478" t="n">
        <v>0</v>
      </c>
      <c r="O478" t="n">
        <v>0</v>
      </c>
      <c r="P478" t="n">
        <v>0</v>
      </c>
      <c r="Q478" t="n">
        <v>0</v>
      </c>
      <c r="R478" t="n">
        <v>0</v>
      </c>
      <c r="S478" t="n">
        <v>0</v>
      </c>
      <c r="T478" t="n">
        <v>0</v>
      </c>
      <c r="U478" t="n">
        <v>0</v>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0</v>
      </c>
      <c r="BD478" t="n">
        <v>0</v>
      </c>
      <c r="BE478" t="n">
        <v>0</v>
      </c>
      <c r="BF478" t="n">
        <v>0</v>
      </c>
      <c r="BG478">
        <f>NA()</f>
        <v/>
      </c>
      <c r="BH478">
        <f>NA()</f>
        <v/>
      </c>
      <c r="BI478">
        <f>NA()</f>
        <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237</v>
      </c>
      <c r="B479" t="s">
        <v>1374</v>
      </c>
      <c r="C479" t="s">
        <v>1375</v>
      </c>
      <c r="D479" t="s">
        <v>569</v>
      </c>
      <c r="E479" t="n">
        <v>94563</v>
      </c>
      <c r="F479" t="n">
        <v>113514</v>
      </c>
      <c r="G479" t="n">
        <v>108092</v>
      </c>
      <c r="H479" t="n">
        <v>113862</v>
      </c>
      <c r="I479" t="n">
        <v>122052</v>
      </c>
      <c r="J479" t="n">
        <v>129324</v>
      </c>
      <c r="K479" t="n">
        <v>144196</v>
      </c>
      <c r="L479" t="n">
        <v>162479</v>
      </c>
      <c r="M479" t="n">
        <v>181145</v>
      </c>
      <c r="N479" t="n">
        <v>189117</v>
      </c>
      <c r="O479" t="n">
        <v>195419</v>
      </c>
      <c r="P479" t="n">
        <v>210416</v>
      </c>
      <c r="Q479" t="n">
        <v>216597</v>
      </c>
      <c r="R479" t="n">
        <v>222815</v>
      </c>
      <c r="S479" t="n">
        <v>210590</v>
      </c>
      <c r="T479" t="n">
        <v>212931</v>
      </c>
      <c r="U479" t="n">
        <v>218424</v>
      </c>
      <c r="V479" t="n">
        <v>232006</v>
      </c>
      <c r="W479" t="n">
        <v>235835</v>
      </c>
      <c r="X479" t="n">
        <v>255413</v>
      </c>
      <c r="Y479" t="n">
        <v>249648</v>
      </c>
      <c r="Z479" t="n">
        <v>223223</v>
      </c>
      <c r="AA479" t="n">
        <v>203756</v>
      </c>
      <c r="AB479" t="n">
        <v>205387</v>
      </c>
      <c r="AC479" t="n">
        <v>216113</v>
      </c>
      <c r="AD479" t="n">
        <v>232124</v>
      </c>
      <c r="AE479" t="n">
        <v>227619</v>
      </c>
      <c r="AF479" t="n">
        <v>228895</v>
      </c>
      <c r="AG479" t="n">
        <v>268024</v>
      </c>
      <c r="AH479" t="n">
        <v>280098</v>
      </c>
      <c r="AI479" t="n">
        <v>292763</v>
      </c>
      <c r="AJ479" t="n">
        <v>266575</v>
      </c>
      <c r="AK479" t="n">
        <v>272492</v>
      </c>
      <c r="AL479" t="n">
        <v>239665</v>
      </c>
      <c r="AM479" t="n">
        <v>258227</v>
      </c>
      <c r="AN479" t="n">
        <v>252516</v>
      </c>
      <c r="AO479" t="n">
        <v>238809</v>
      </c>
      <c r="AP479" t="n">
        <v>230566</v>
      </c>
      <c r="AQ479" t="n">
        <v>233635</v>
      </c>
      <c r="AR479" t="n">
        <v>230004</v>
      </c>
      <c r="AS479" t="n">
        <v>235308</v>
      </c>
      <c r="AT479" t="n">
        <v>239946</v>
      </c>
      <c r="AU479" t="n">
        <v>257610</v>
      </c>
      <c r="AV479" t="n">
        <v>269578</v>
      </c>
      <c r="AW479" t="n">
        <v>283032</v>
      </c>
      <c r="AX479" t="n">
        <v>294092</v>
      </c>
      <c r="AY479" t="n">
        <v>295919</v>
      </c>
      <c r="AZ479" t="n">
        <v>304721</v>
      </c>
      <c r="BA479" t="n">
        <v>240455</v>
      </c>
      <c r="BB479" t="n">
        <v>237140</v>
      </c>
      <c r="BC479" t="n">
        <v>237615</v>
      </c>
      <c r="BD479" t="n">
        <v>246289</v>
      </c>
      <c r="BE479" t="n">
        <v>237902</v>
      </c>
      <c r="BF479" t="n">
        <v>233018</v>
      </c>
      <c r="BG479">
        <f>NA()</f>
        <v/>
      </c>
      <c r="BH479">
        <f>NA()</f>
        <v/>
      </c>
      <c r="BI479">
        <f>NA()</f>
        <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237</v>
      </c>
      <c r="B480" t="s">
        <v>1376</v>
      </c>
      <c r="C480" t="s">
        <v>1377</v>
      </c>
      <c r="D480" t="s">
        <v>569</v>
      </c>
      <c r="E480" t="n">
        <v>3203</v>
      </c>
      <c r="F480" t="n">
        <v>3351</v>
      </c>
      <c r="G480" t="n">
        <v>3402</v>
      </c>
      <c r="H480" t="n">
        <v>3745</v>
      </c>
      <c r="I480" t="n">
        <v>3737</v>
      </c>
      <c r="J480" t="n">
        <v>3935</v>
      </c>
      <c r="K480" t="n">
        <v>3849</v>
      </c>
      <c r="L480" t="n">
        <v>3400</v>
      </c>
      <c r="M480" t="n">
        <v>3760</v>
      </c>
      <c r="N480" t="n">
        <v>3718</v>
      </c>
      <c r="O480" t="n">
        <v>3719</v>
      </c>
      <c r="P480" t="n">
        <v>3589</v>
      </c>
      <c r="Q480" t="n">
        <v>3863</v>
      </c>
      <c r="R480" t="n">
        <v>4592</v>
      </c>
      <c r="S480" t="n">
        <v>4407</v>
      </c>
      <c r="T480" t="n">
        <v>4411</v>
      </c>
      <c r="U480" t="n">
        <v>4783</v>
      </c>
      <c r="V480" t="n">
        <v>5206</v>
      </c>
      <c r="W480" t="n">
        <v>5649</v>
      </c>
      <c r="X480" t="n">
        <v>5996</v>
      </c>
      <c r="Y480" t="n">
        <v>5240</v>
      </c>
      <c r="Z480" t="n">
        <v>3860</v>
      </c>
      <c r="AA480" t="n">
        <v>3975</v>
      </c>
      <c r="AB480" t="n">
        <v>4299</v>
      </c>
      <c r="AC480" t="n">
        <v>4441</v>
      </c>
      <c r="AD480" t="n">
        <v>4675</v>
      </c>
      <c r="AE480" t="n">
        <v>8030</v>
      </c>
      <c r="AF480" t="n">
        <v>9497</v>
      </c>
      <c r="AG480" t="n">
        <v>12062</v>
      </c>
      <c r="AH480" t="n">
        <v>12425</v>
      </c>
      <c r="AI480" t="n">
        <v>13331</v>
      </c>
      <c r="AJ480" t="n">
        <v>11633</v>
      </c>
      <c r="AK480" t="n">
        <v>13829</v>
      </c>
      <c r="AL480" t="n">
        <v>12419</v>
      </c>
      <c r="AM480" t="n">
        <v>13609</v>
      </c>
      <c r="AN480" t="n">
        <v>13053</v>
      </c>
      <c r="AO480" t="n">
        <v>15489</v>
      </c>
      <c r="AP480" t="n">
        <v>15257</v>
      </c>
      <c r="AQ480" t="n">
        <v>12595</v>
      </c>
      <c r="AR480" t="n">
        <v>12615</v>
      </c>
      <c r="AS480" t="n">
        <v>11752</v>
      </c>
      <c r="AT480" t="n">
        <v>14948</v>
      </c>
      <c r="AU480" t="n">
        <v>14168</v>
      </c>
      <c r="AV480" t="n">
        <v>15439</v>
      </c>
      <c r="AW480" t="n">
        <v>15184</v>
      </c>
      <c r="AX480" t="n">
        <v>15848</v>
      </c>
      <c r="AY480" t="n">
        <v>16323</v>
      </c>
      <c r="AZ480" t="n">
        <v>15842</v>
      </c>
      <c r="BA480" t="n">
        <v>13913</v>
      </c>
      <c r="BB480" t="n">
        <v>13803</v>
      </c>
      <c r="BC480" t="n">
        <v>14638</v>
      </c>
      <c r="BD480" t="n">
        <v>15092</v>
      </c>
      <c r="BE480" t="n">
        <v>15606</v>
      </c>
      <c r="BF480" t="n">
        <v>14941</v>
      </c>
      <c r="BG480">
        <f>NA()</f>
        <v/>
      </c>
      <c r="BH480">
        <f>NA()</f>
        <v/>
      </c>
      <c r="BI480">
        <f>NA()</f>
        <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237</v>
      </c>
      <c r="B481" t="s">
        <v>1376</v>
      </c>
      <c r="C481" t="s">
        <v>1378</v>
      </c>
      <c r="D481" t="s">
        <v>1019</v>
      </c>
      <c r="E481" t="n">
        <v>533</v>
      </c>
      <c r="F481" t="n">
        <v>558</v>
      </c>
      <c r="G481" t="n">
        <v>567</v>
      </c>
      <c r="H481" t="n">
        <v>624</v>
      </c>
      <c r="I481" t="n">
        <v>622</v>
      </c>
      <c r="J481" t="n">
        <v>655</v>
      </c>
      <c r="K481" t="n">
        <v>641</v>
      </c>
      <c r="L481" t="n">
        <v>566</v>
      </c>
      <c r="M481" t="n">
        <v>626</v>
      </c>
      <c r="N481" t="n">
        <v>619</v>
      </c>
      <c r="O481" t="n">
        <v>619</v>
      </c>
      <c r="P481" t="n">
        <v>598</v>
      </c>
      <c r="Q481" t="n">
        <v>643</v>
      </c>
      <c r="R481" t="n">
        <v>764</v>
      </c>
      <c r="S481" t="n">
        <v>734</v>
      </c>
      <c r="T481" t="n">
        <v>734</v>
      </c>
      <c r="U481" t="n">
        <v>796</v>
      </c>
      <c r="V481" t="n">
        <v>866</v>
      </c>
      <c r="W481" t="n">
        <v>940</v>
      </c>
      <c r="X481" t="n">
        <v>998</v>
      </c>
      <c r="Y481" t="n">
        <v>872</v>
      </c>
      <c r="Z481" t="n">
        <v>620</v>
      </c>
      <c r="AA481" t="n">
        <v>641</v>
      </c>
      <c r="AB481" t="n">
        <v>701</v>
      </c>
      <c r="AC481" t="n">
        <v>728</v>
      </c>
      <c r="AD481" t="n">
        <v>757</v>
      </c>
      <c r="AE481" t="n">
        <v>1272</v>
      </c>
      <c r="AF481" t="n">
        <v>1544</v>
      </c>
      <c r="AG481" t="n">
        <v>1985</v>
      </c>
      <c r="AH481" t="n">
        <v>2064</v>
      </c>
      <c r="AI481" t="n">
        <v>2215</v>
      </c>
      <c r="AJ481" t="n">
        <v>1910</v>
      </c>
      <c r="AK481" t="n">
        <v>2304</v>
      </c>
      <c r="AL481" t="n">
        <v>2050</v>
      </c>
      <c r="AM481" t="n">
        <v>2256</v>
      </c>
      <c r="AN481" t="n">
        <v>2161</v>
      </c>
      <c r="AO481" t="n">
        <v>2577</v>
      </c>
      <c r="AP481" t="n">
        <v>2540</v>
      </c>
      <c r="AQ481" t="n">
        <v>2085</v>
      </c>
      <c r="AR481" t="n">
        <v>2091</v>
      </c>
      <c r="AS481" t="n">
        <v>1941</v>
      </c>
      <c r="AT481" t="n">
        <v>2488</v>
      </c>
      <c r="AU481" t="n">
        <v>2356</v>
      </c>
      <c r="AV481" t="n">
        <v>2571</v>
      </c>
      <c r="AW481" t="n">
        <v>2529</v>
      </c>
      <c r="AX481" t="n">
        <v>2642</v>
      </c>
      <c r="AY481" t="n">
        <v>2723</v>
      </c>
      <c r="AZ481" t="n">
        <v>2643</v>
      </c>
      <c r="BA481" t="n">
        <v>2316</v>
      </c>
      <c r="BB481" t="n">
        <v>2296</v>
      </c>
      <c r="BC481" t="n">
        <v>2440</v>
      </c>
      <c r="BD481" t="n">
        <v>2517</v>
      </c>
      <c r="BE481" t="n">
        <v>2589</v>
      </c>
      <c r="BF481" t="n">
        <v>2474</v>
      </c>
      <c r="BG481">
        <f>NA()</f>
        <v/>
      </c>
      <c r="BH481">
        <f>NA()</f>
        <v/>
      </c>
      <c r="BI481">
        <f>NA()</f>
        <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237</v>
      </c>
      <c r="B482" t="s">
        <v>1379</v>
      </c>
      <c r="C482" t="s">
        <v>1380</v>
      </c>
      <c r="D482" t="s">
        <v>569</v>
      </c>
      <c r="E482" t="n">
        <v>3203</v>
      </c>
      <c r="F482" t="n">
        <v>3351</v>
      </c>
      <c r="G482" t="n">
        <v>3402</v>
      </c>
      <c r="H482" t="n">
        <v>3745</v>
      </c>
      <c r="I482" t="n">
        <v>3737</v>
      </c>
      <c r="J482" t="n">
        <v>3935</v>
      </c>
      <c r="K482" t="n">
        <v>3849</v>
      </c>
      <c r="L482" t="n">
        <v>3400</v>
      </c>
      <c r="M482" t="n">
        <v>3760</v>
      </c>
      <c r="N482" t="n">
        <v>3718</v>
      </c>
      <c r="O482" t="n">
        <v>3719</v>
      </c>
      <c r="P482" t="n">
        <v>3589</v>
      </c>
      <c r="Q482" t="n">
        <v>3863</v>
      </c>
      <c r="R482" t="n">
        <v>4592</v>
      </c>
      <c r="S482" t="n">
        <v>4407</v>
      </c>
      <c r="T482" t="n">
        <v>4411</v>
      </c>
      <c r="U482" t="n">
        <v>4783</v>
      </c>
      <c r="V482" t="n">
        <v>5206</v>
      </c>
      <c r="W482" t="n">
        <v>5649</v>
      </c>
      <c r="X482" t="n">
        <v>5996</v>
      </c>
      <c r="Y482" t="n">
        <v>5240</v>
      </c>
      <c r="Z482" t="n">
        <v>3860</v>
      </c>
      <c r="AA482" t="n">
        <v>3975</v>
      </c>
      <c r="AB482" t="n">
        <v>4299</v>
      </c>
      <c r="AC482" t="n">
        <v>4441</v>
      </c>
      <c r="AD482" t="n">
        <v>4675</v>
      </c>
      <c r="AE482" t="n">
        <v>8030</v>
      </c>
      <c r="AF482" t="n">
        <v>9497</v>
      </c>
      <c r="AG482" t="n">
        <v>12062</v>
      </c>
      <c r="AH482" t="n">
        <v>12425</v>
      </c>
      <c r="AI482" t="n">
        <v>13331</v>
      </c>
      <c r="AJ482" t="n">
        <v>11633</v>
      </c>
      <c r="AK482" t="n">
        <v>13829</v>
      </c>
      <c r="AL482" t="n">
        <v>12419</v>
      </c>
      <c r="AM482" t="n">
        <v>13609</v>
      </c>
      <c r="AN482" t="n">
        <v>13053</v>
      </c>
      <c r="AO482" t="n">
        <v>15489</v>
      </c>
      <c r="AP482" t="n">
        <v>15257</v>
      </c>
      <c r="AQ482" t="n">
        <v>12595</v>
      </c>
      <c r="AR482" t="n">
        <v>12615</v>
      </c>
      <c r="AS482" t="n">
        <v>11752</v>
      </c>
      <c r="AT482" t="n">
        <v>14948</v>
      </c>
      <c r="AU482" t="n">
        <v>14168</v>
      </c>
      <c r="AV482" t="n">
        <v>15439</v>
      </c>
      <c r="AW482" t="n">
        <v>15184</v>
      </c>
      <c r="AX482" t="n">
        <v>15848</v>
      </c>
      <c r="AY482" t="n">
        <v>16323</v>
      </c>
      <c r="AZ482" t="n">
        <v>15842</v>
      </c>
      <c r="BA482" t="n">
        <v>13913</v>
      </c>
      <c r="BB482" t="n">
        <v>13803</v>
      </c>
      <c r="BC482" t="n">
        <v>14638</v>
      </c>
      <c r="BD482" t="n">
        <v>15092</v>
      </c>
      <c r="BE482" t="n">
        <v>15606</v>
      </c>
      <c r="BF482" t="n">
        <v>14941</v>
      </c>
      <c r="BG482">
        <f>NA()</f>
        <v/>
      </c>
      <c r="BH482">
        <f>NA()</f>
        <v/>
      </c>
      <c r="BI482">
        <f>NA()</f>
        <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237</v>
      </c>
      <c r="B483" t="s">
        <v>1379</v>
      </c>
      <c r="C483" t="s">
        <v>1381</v>
      </c>
      <c r="D483" t="s">
        <v>1019</v>
      </c>
      <c r="E483" t="n">
        <v>533</v>
      </c>
      <c r="F483" t="n">
        <v>558</v>
      </c>
      <c r="G483" t="n">
        <v>567</v>
      </c>
      <c r="H483" t="n">
        <v>624</v>
      </c>
      <c r="I483" t="n">
        <v>622</v>
      </c>
      <c r="J483" t="n">
        <v>655</v>
      </c>
      <c r="K483" t="n">
        <v>641</v>
      </c>
      <c r="L483" t="n">
        <v>566</v>
      </c>
      <c r="M483" t="n">
        <v>626</v>
      </c>
      <c r="N483" t="n">
        <v>619</v>
      </c>
      <c r="O483" t="n">
        <v>619</v>
      </c>
      <c r="P483" t="n">
        <v>598</v>
      </c>
      <c r="Q483" t="n">
        <v>643</v>
      </c>
      <c r="R483" t="n">
        <v>764</v>
      </c>
      <c r="S483" t="n">
        <v>734</v>
      </c>
      <c r="T483" t="n">
        <v>734</v>
      </c>
      <c r="U483" t="n">
        <v>796</v>
      </c>
      <c r="V483" t="n">
        <v>866</v>
      </c>
      <c r="W483" t="n">
        <v>940</v>
      </c>
      <c r="X483" t="n">
        <v>998</v>
      </c>
      <c r="Y483" t="n">
        <v>872</v>
      </c>
      <c r="Z483" t="n">
        <v>620</v>
      </c>
      <c r="AA483" t="n">
        <v>641</v>
      </c>
      <c r="AB483" t="n">
        <v>701</v>
      </c>
      <c r="AC483" t="n">
        <v>728</v>
      </c>
      <c r="AD483" t="n">
        <v>757</v>
      </c>
      <c r="AE483" t="n">
        <v>1272</v>
      </c>
      <c r="AF483" t="n">
        <v>1544</v>
      </c>
      <c r="AG483" t="n">
        <v>1985</v>
      </c>
      <c r="AH483" t="n">
        <v>2064</v>
      </c>
      <c r="AI483" t="n">
        <v>2215</v>
      </c>
      <c r="AJ483" t="n">
        <v>1910</v>
      </c>
      <c r="AK483" t="n">
        <v>2304</v>
      </c>
      <c r="AL483" t="n">
        <v>2050</v>
      </c>
      <c r="AM483" t="n">
        <v>2256</v>
      </c>
      <c r="AN483" t="n">
        <v>2161</v>
      </c>
      <c r="AO483" t="n">
        <v>2577</v>
      </c>
      <c r="AP483" t="n">
        <v>2540</v>
      </c>
      <c r="AQ483" t="n">
        <v>2085</v>
      </c>
      <c r="AR483" t="n">
        <v>2091</v>
      </c>
      <c r="AS483" t="n">
        <v>1941</v>
      </c>
      <c r="AT483" t="n">
        <v>2488</v>
      </c>
      <c r="AU483" t="n">
        <v>2356</v>
      </c>
      <c r="AV483" t="n">
        <v>2571</v>
      </c>
      <c r="AW483" t="n">
        <v>2529</v>
      </c>
      <c r="AX483" t="n">
        <v>2642</v>
      </c>
      <c r="AY483" t="n">
        <v>2723</v>
      </c>
      <c r="AZ483" t="n">
        <v>2643</v>
      </c>
      <c r="BA483" t="n">
        <v>2316</v>
      </c>
      <c r="BB483" t="n">
        <v>2296</v>
      </c>
      <c r="BC483" t="n">
        <v>2440</v>
      </c>
      <c r="BD483" t="n">
        <v>2517</v>
      </c>
      <c r="BE483" t="n">
        <v>2589</v>
      </c>
      <c r="BF483" t="n">
        <v>2474</v>
      </c>
      <c r="BG483">
        <f>NA()</f>
        <v/>
      </c>
      <c r="BH483">
        <f>NA()</f>
        <v/>
      </c>
      <c r="BI483">
        <f>NA()</f>
        <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237</v>
      </c>
      <c r="B484" t="s">
        <v>1382</v>
      </c>
      <c r="C484" t="s">
        <v>1383</v>
      </c>
      <c r="D484" t="s">
        <v>569</v>
      </c>
      <c r="E484" t="n">
        <v>3203</v>
      </c>
      <c r="F484" t="n">
        <v>3351</v>
      </c>
      <c r="G484" t="n">
        <v>3402</v>
      </c>
      <c r="H484" t="n">
        <v>3745</v>
      </c>
      <c r="I484" t="n">
        <v>3737</v>
      </c>
      <c r="J484" t="n">
        <v>3935</v>
      </c>
      <c r="K484" t="n">
        <v>3849</v>
      </c>
      <c r="L484" t="n">
        <v>3400</v>
      </c>
      <c r="M484" t="n">
        <v>3760</v>
      </c>
      <c r="N484" t="n">
        <v>3718</v>
      </c>
      <c r="O484" t="n">
        <v>3719</v>
      </c>
      <c r="P484" t="n">
        <v>3589</v>
      </c>
      <c r="Q484" t="n">
        <v>3863</v>
      </c>
      <c r="R484" t="n">
        <v>4592</v>
      </c>
      <c r="S484" t="n">
        <v>4407</v>
      </c>
      <c r="T484" t="n">
        <v>4411</v>
      </c>
      <c r="U484" t="n">
        <v>4783</v>
      </c>
      <c r="V484" t="n">
        <v>5206</v>
      </c>
      <c r="W484" t="n">
        <v>5649</v>
      </c>
      <c r="X484" t="n">
        <v>5996</v>
      </c>
      <c r="Y484" t="n">
        <v>5240</v>
      </c>
      <c r="Z484" t="n">
        <v>3860</v>
      </c>
      <c r="AA484" t="n">
        <v>3975</v>
      </c>
      <c r="AB484" t="n">
        <v>4299</v>
      </c>
      <c r="AC484" t="n">
        <v>4441</v>
      </c>
      <c r="AD484" t="n">
        <v>4675</v>
      </c>
      <c r="AE484" t="n">
        <v>8030</v>
      </c>
      <c r="AF484" t="n">
        <v>9497</v>
      </c>
      <c r="AG484" t="n">
        <v>12062</v>
      </c>
      <c r="AH484" t="n">
        <v>12425</v>
      </c>
      <c r="AI484" t="n">
        <v>13331</v>
      </c>
      <c r="AJ484" t="n">
        <v>11633</v>
      </c>
      <c r="AK484" t="n">
        <v>13829</v>
      </c>
      <c r="AL484" t="n">
        <v>12419</v>
      </c>
      <c r="AM484" t="n">
        <v>13609</v>
      </c>
      <c r="AN484" t="n">
        <v>13053</v>
      </c>
      <c r="AO484" t="n">
        <v>15489</v>
      </c>
      <c r="AP484" t="n">
        <v>15257</v>
      </c>
      <c r="AQ484" t="n">
        <v>12595</v>
      </c>
      <c r="AR484" t="n">
        <v>12615</v>
      </c>
      <c r="AS484" t="n">
        <v>11752</v>
      </c>
      <c r="AT484" t="n">
        <v>14948</v>
      </c>
      <c r="AU484" t="n">
        <v>14168</v>
      </c>
      <c r="AV484" t="n">
        <v>15439</v>
      </c>
      <c r="AW484" t="n">
        <v>15184</v>
      </c>
      <c r="AX484" t="n">
        <v>15848</v>
      </c>
      <c r="AY484" t="n">
        <v>16323</v>
      </c>
      <c r="AZ484" t="n">
        <v>15842</v>
      </c>
      <c r="BA484" t="n">
        <v>13913</v>
      </c>
      <c r="BB484" t="n">
        <v>13803</v>
      </c>
      <c r="BC484" t="n">
        <v>14638</v>
      </c>
      <c r="BD484" t="n">
        <v>15092</v>
      </c>
      <c r="BE484" t="n">
        <v>15606</v>
      </c>
      <c r="BF484" t="n">
        <v>14941</v>
      </c>
      <c r="BG484">
        <f>NA()</f>
        <v/>
      </c>
      <c r="BH484">
        <f>NA()</f>
        <v/>
      </c>
      <c r="BI484">
        <f>NA()</f>
        <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237</v>
      </c>
      <c r="B485" t="s">
        <v>1382</v>
      </c>
      <c r="C485" t="s">
        <v>1384</v>
      </c>
      <c r="D485" t="s">
        <v>1019</v>
      </c>
      <c r="E485" t="n">
        <v>533</v>
      </c>
      <c r="F485" t="n">
        <v>558</v>
      </c>
      <c r="G485" t="n">
        <v>567</v>
      </c>
      <c r="H485" t="n">
        <v>624</v>
      </c>
      <c r="I485" t="n">
        <v>622</v>
      </c>
      <c r="J485" t="n">
        <v>655</v>
      </c>
      <c r="K485" t="n">
        <v>641</v>
      </c>
      <c r="L485" t="n">
        <v>566</v>
      </c>
      <c r="M485" t="n">
        <v>626</v>
      </c>
      <c r="N485" t="n">
        <v>619</v>
      </c>
      <c r="O485" t="n">
        <v>619</v>
      </c>
      <c r="P485" t="n">
        <v>598</v>
      </c>
      <c r="Q485" t="n">
        <v>643</v>
      </c>
      <c r="R485" t="n">
        <v>764</v>
      </c>
      <c r="S485" t="n">
        <v>734</v>
      </c>
      <c r="T485" t="n">
        <v>734</v>
      </c>
      <c r="U485" t="n">
        <v>796</v>
      </c>
      <c r="V485" t="n">
        <v>866</v>
      </c>
      <c r="W485" t="n">
        <v>940</v>
      </c>
      <c r="X485" t="n">
        <v>998</v>
      </c>
      <c r="Y485" t="n">
        <v>872</v>
      </c>
      <c r="Z485" t="n">
        <v>620</v>
      </c>
      <c r="AA485" t="n">
        <v>641</v>
      </c>
      <c r="AB485" t="n">
        <v>701</v>
      </c>
      <c r="AC485" t="n">
        <v>728</v>
      </c>
      <c r="AD485" t="n">
        <v>757</v>
      </c>
      <c r="AE485" t="n">
        <v>1272</v>
      </c>
      <c r="AF485" t="n">
        <v>1544</v>
      </c>
      <c r="AG485" t="n">
        <v>1985</v>
      </c>
      <c r="AH485" t="n">
        <v>2064</v>
      </c>
      <c r="AI485" t="n">
        <v>2215</v>
      </c>
      <c r="AJ485" t="n">
        <v>1910</v>
      </c>
      <c r="AK485" t="n">
        <v>2304</v>
      </c>
      <c r="AL485" t="n">
        <v>2050</v>
      </c>
      <c r="AM485" t="n">
        <v>2256</v>
      </c>
      <c r="AN485" t="n">
        <v>2161</v>
      </c>
      <c r="AO485" t="n">
        <v>2577</v>
      </c>
      <c r="AP485" t="n">
        <v>2540</v>
      </c>
      <c r="AQ485" t="n">
        <v>2085</v>
      </c>
      <c r="AR485" t="n">
        <v>2091</v>
      </c>
      <c r="AS485" t="n">
        <v>1941</v>
      </c>
      <c r="AT485" t="n">
        <v>2488</v>
      </c>
      <c r="AU485" t="n">
        <v>2356</v>
      </c>
      <c r="AV485" t="n">
        <v>2571</v>
      </c>
      <c r="AW485" t="n">
        <v>2529</v>
      </c>
      <c r="AX485" t="n">
        <v>2642</v>
      </c>
      <c r="AY485" t="n">
        <v>2723</v>
      </c>
      <c r="AZ485" t="n">
        <v>2643</v>
      </c>
      <c r="BA485" t="n">
        <v>2316</v>
      </c>
      <c r="BB485" t="n">
        <v>2296</v>
      </c>
      <c r="BC485" t="n">
        <v>2440</v>
      </c>
      <c r="BD485" t="n">
        <v>2517</v>
      </c>
      <c r="BE485" t="n">
        <v>2589</v>
      </c>
      <c r="BF485" t="n">
        <v>2474</v>
      </c>
      <c r="BG485">
        <f>NA()</f>
        <v/>
      </c>
      <c r="BH485">
        <f>NA()</f>
        <v/>
      </c>
      <c r="BI485">
        <f>NA()</f>
        <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237</v>
      </c>
      <c r="B486" t="s">
        <v>1385</v>
      </c>
      <c r="C486" t="s">
        <v>1386</v>
      </c>
      <c r="D486" t="s">
        <v>569</v>
      </c>
      <c r="E486" t="n">
        <v>0</v>
      </c>
      <c r="F486" t="n">
        <v>0</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f>NA()</f>
        <v/>
      </c>
      <c r="BH486">
        <f>NA()</f>
        <v/>
      </c>
      <c r="BI486">
        <f>NA()</f>
        <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237</v>
      </c>
      <c r="B487" t="s">
        <v>1385</v>
      </c>
      <c r="C487" t="s">
        <v>1387</v>
      </c>
      <c r="D487" t="s">
        <v>1019</v>
      </c>
      <c r="E487" t="n">
        <v>0</v>
      </c>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f>NA()</f>
        <v/>
      </c>
      <c r="BH487">
        <f>NA()</f>
        <v/>
      </c>
      <c r="BI487">
        <f>NA()</f>
        <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237</v>
      </c>
      <c r="B488" t="s">
        <v>1388</v>
      </c>
      <c r="C488" t="s">
        <v>1389</v>
      </c>
      <c r="D488" t="s">
        <v>569</v>
      </c>
      <c r="E488" t="n">
        <v>292</v>
      </c>
      <c r="F488" t="n">
        <v>258</v>
      </c>
      <c r="G488" t="n">
        <v>214</v>
      </c>
      <c r="H488" t="n">
        <v>446</v>
      </c>
      <c r="I488" t="n">
        <v>1429</v>
      </c>
      <c r="J488" t="n">
        <v>1265</v>
      </c>
      <c r="K488" t="n">
        <v>1309</v>
      </c>
      <c r="L488" t="n">
        <v>1389</v>
      </c>
      <c r="M488" t="n">
        <v>1657</v>
      </c>
      <c r="N488" t="n">
        <v>1773</v>
      </c>
      <c r="O488" t="n">
        <v>1559</v>
      </c>
      <c r="P488" t="n">
        <v>1283</v>
      </c>
      <c r="Q488" t="n">
        <v>1491</v>
      </c>
      <c r="R488" t="n">
        <v>1528</v>
      </c>
      <c r="S488" t="n">
        <v>1550</v>
      </c>
      <c r="T488" t="n">
        <v>1498</v>
      </c>
      <c r="U488" t="n">
        <v>1663</v>
      </c>
      <c r="V488" t="n">
        <v>1355</v>
      </c>
      <c r="W488" t="n">
        <v>1143</v>
      </c>
      <c r="X488" t="n">
        <v>1258</v>
      </c>
      <c r="Y488" t="n">
        <v>12808</v>
      </c>
      <c r="Z488" t="n">
        <v>13585</v>
      </c>
      <c r="AA488" t="n">
        <v>13382</v>
      </c>
      <c r="AB488" t="n">
        <v>14920</v>
      </c>
      <c r="AC488" t="n">
        <v>15372</v>
      </c>
      <c r="AD488" t="n">
        <v>15307</v>
      </c>
      <c r="AE488" t="n">
        <v>17315</v>
      </c>
      <c r="AF488" t="n">
        <v>18834</v>
      </c>
      <c r="AG488" t="n">
        <v>20427</v>
      </c>
      <c r="AH488" t="n">
        <v>28887</v>
      </c>
      <c r="AI488" t="n">
        <v>27951</v>
      </c>
      <c r="AJ488" t="n">
        <v>27532</v>
      </c>
      <c r="AK488" t="n">
        <v>26818</v>
      </c>
      <c r="AL488" t="n">
        <v>27850</v>
      </c>
      <c r="AM488" t="n">
        <v>25428</v>
      </c>
      <c r="AN488" t="n">
        <v>24636</v>
      </c>
      <c r="AO488" t="n">
        <v>24121</v>
      </c>
      <c r="AP488" t="n">
        <v>22540</v>
      </c>
      <c r="AQ488" t="n">
        <v>21701</v>
      </c>
      <c r="AR488" t="n">
        <v>21821</v>
      </c>
      <c r="AS488" t="n">
        <v>20451</v>
      </c>
      <c r="AT488" t="n">
        <v>12469</v>
      </c>
      <c r="AU488" t="n">
        <v>10550</v>
      </c>
      <c r="AV488" t="n">
        <v>13429</v>
      </c>
      <c r="AW488" t="n">
        <v>13919</v>
      </c>
      <c r="AX488" t="n">
        <v>14331</v>
      </c>
      <c r="AY488" t="n">
        <v>15640</v>
      </c>
      <c r="AZ488" t="n">
        <v>17138</v>
      </c>
      <c r="BA488" t="n">
        <v>19696</v>
      </c>
      <c r="BB488" t="n">
        <v>20204</v>
      </c>
      <c r="BC488" t="n">
        <v>20760</v>
      </c>
      <c r="BD488" t="n">
        <v>23351</v>
      </c>
      <c r="BE488" t="n">
        <v>23477</v>
      </c>
      <c r="BF488" t="n">
        <v>28599</v>
      </c>
      <c r="BG488">
        <f>NA()</f>
        <v/>
      </c>
      <c r="BH488">
        <f>NA()</f>
        <v/>
      </c>
      <c r="BI488">
        <f>NA()</f>
        <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237</v>
      </c>
      <c r="B489" t="s">
        <v>1390</v>
      </c>
      <c r="C489" t="s">
        <v>1391</v>
      </c>
      <c r="D489" t="s">
        <v>569</v>
      </c>
      <c r="E489" t="n">
        <v>6087</v>
      </c>
      <c r="F489" t="n">
        <v>8496</v>
      </c>
      <c r="G489" t="n">
        <v>5989</v>
      </c>
      <c r="H489" t="n">
        <v>6474</v>
      </c>
      <c r="I489" t="n">
        <v>7705</v>
      </c>
      <c r="J489" t="n">
        <v>7512</v>
      </c>
      <c r="K489" t="n">
        <v>8675</v>
      </c>
      <c r="L489" t="n">
        <v>9586</v>
      </c>
      <c r="M489" t="n">
        <v>14441</v>
      </c>
      <c r="N489" t="n">
        <v>15045</v>
      </c>
      <c r="O489" t="n">
        <v>10963</v>
      </c>
      <c r="P489" t="n">
        <v>11262</v>
      </c>
      <c r="Q489" t="n">
        <v>8072</v>
      </c>
      <c r="R489" t="n">
        <v>8651</v>
      </c>
      <c r="S489" t="n">
        <v>4874</v>
      </c>
      <c r="T489" t="n">
        <v>6370</v>
      </c>
      <c r="U489" t="n">
        <v>7191</v>
      </c>
      <c r="V489" t="n">
        <v>9288</v>
      </c>
      <c r="W489" t="n">
        <v>9933</v>
      </c>
      <c r="X489" t="n">
        <v>7847</v>
      </c>
      <c r="Y489" t="n">
        <v>9060</v>
      </c>
      <c r="Z489" t="n">
        <v>7738</v>
      </c>
      <c r="AA489" t="n">
        <v>6665</v>
      </c>
      <c r="AB489" t="n">
        <v>9182</v>
      </c>
      <c r="AC489" t="n">
        <v>8297</v>
      </c>
      <c r="AD489" t="n">
        <v>9591</v>
      </c>
      <c r="AE489" t="n">
        <v>9786</v>
      </c>
      <c r="AF489" t="n">
        <v>6801</v>
      </c>
      <c r="AG489" t="n">
        <v>10274</v>
      </c>
      <c r="AH489" t="n">
        <v>13931</v>
      </c>
      <c r="AI489" t="n">
        <v>16703</v>
      </c>
      <c r="AJ489" t="n">
        <v>16309</v>
      </c>
      <c r="AK489" t="n">
        <v>23616</v>
      </c>
      <c r="AL489" t="n">
        <v>16683</v>
      </c>
      <c r="AM489" t="n">
        <v>18457</v>
      </c>
      <c r="AN489" t="n">
        <v>16832</v>
      </c>
      <c r="AO489" t="n">
        <v>4413</v>
      </c>
      <c r="AP489" t="n">
        <v>3077</v>
      </c>
      <c r="AQ489" t="n">
        <v>2410</v>
      </c>
      <c r="AR489" t="n">
        <v>10739</v>
      </c>
      <c r="AS489" t="n">
        <v>13995</v>
      </c>
      <c r="AT489" t="n">
        <v>16709</v>
      </c>
      <c r="AU489" t="n">
        <v>9035</v>
      </c>
      <c r="AV489" t="n">
        <v>5745</v>
      </c>
      <c r="AW489" t="n">
        <v>9388</v>
      </c>
      <c r="AX489" t="n">
        <v>7049</v>
      </c>
      <c r="AY489" t="n">
        <v>14933</v>
      </c>
      <c r="AZ489" t="n">
        <v>28069</v>
      </c>
      <c r="BA489" t="n">
        <v>6146</v>
      </c>
      <c r="BB489" t="n">
        <v>7633</v>
      </c>
      <c r="BC489" t="n">
        <v>6756</v>
      </c>
      <c r="BD489" t="n">
        <v>6300</v>
      </c>
      <c r="BE489" t="n">
        <v>5699</v>
      </c>
      <c r="BF489" t="n">
        <v>5530</v>
      </c>
      <c r="BG489">
        <f>NA()</f>
        <v/>
      </c>
      <c r="BH489">
        <f>NA()</f>
        <v/>
      </c>
      <c r="BI489">
        <f>NA()</f>
        <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237</v>
      </c>
      <c r="B490" t="s">
        <v>1390</v>
      </c>
      <c r="C490" t="s">
        <v>1392</v>
      </c>
      <c r="D490" t="s">
        <v>1019</v>
      </c>
      <c r="E490" t="n">
        <v>968</v>
      </c>
      <c r="F490" t="n">
        <v>1351</v>
      </c>
      <c r="G490" t="n">
        <v>953</v>
      </c>
      <c r="H490" t="n">
        <v>1030</v>
      </c>
      <c r="I490" t="n">
        <v>1226</v>
      </c>
      <c r="J490" t="n">
        <v>1195</v>
      </c>
      <c r="K490" t="n">
        <v>1380</v>
      </c>
      <c r="L490" t="n">
        <v>1525</v>
      </c>
      <c r="M490" t="n">
        <v>2297</v>
      </c>
      <c r="N490" t="n">
        <v>2393</v>
      </c>
      <c r="O490" t="n">
        <v>1744</v>
      </c>
      <c r="P490" t="n">
        <v>1791</v>
      </c>
      <c r="Q490" t="n">
        <v>1284</v>
      </c>
      <c r="R490" t="n">
        <v>1376</v>
      </c>
      <c r="S490" t="n">
        <v>775</v>
      </c>
      <c r="T490" t="n">
        <v>1013</v>
      </c>
      <c r="U490" t="n">
        <v>1144</v>
      </c>
      <c r="V490" t="n">
        <v>1477</v>
      </c>
      <c r="W490" t="n">
        <v>1580</v>
      </c>
      <c r="X490" t="n">
        <v>1248</v>
      </c>
      <c r="Y490" t="n">
        <v>1441</v>
      </c>
      <c r="Z490" t="n">
        <v>1231</v>
      </c>
      <c r="AA490" t="n">
        <v>1060</v>
      </c>
      <c r="AB490" t="n">
        <v>1461</v>
      </c>
      <c r="AC490" t="n">
        <v>1320</v>
      </c>
      <c r="AD490" t="n">
        <v>1526</v>
      </c>
      <c r="AE490" t="n">
        <v>1557</v>
      </c>
      <c r="AF490" t="n">
        <v>1082</v>
      </c>
      <c r="AG490" t="n">
        <v>1634</v>
      </c>
      <c r="AH490" t="n">
        <v>2216</v>
      </c>
      <c r="AI490" t="n">
        <v>2657</v>
      </c>
      <c r="AJ490" t="n">
        <v>2594</v>
      </c>
      <c r="AK490" t="n">
        <v>3756</v>
      </c>
      <c r="AL490" t="n">
        <v>2654</v>
      </c>
      <c r="AM490" t="n">
        <v>2936</v>
      </c>
      <c r="AN490" t="n">
        <v>2677</v>
      </c>
      <c r="AO490" t="n">
        <v>702</v>
      </c>
      <c r="AP490" t="n">
        <v>489</v>
      </c>
      <c r="AQ490" t="n">
        <v>383</v>
      </c>
      <c r="AR490" t="n">
        <v>1708</v>
      </c>
      <c r="AS490" t="n">
        <v>2226</v>
      </c>
      <c r="AT490" t="n">
        <v>2658</v>
      </c>
      <c r="AU490" t="n">
        <v>1437</v>
      </c>
      <c r="AV490" t="n">
        <v>914</v>
      </c>
      <c r="AW490" t="n">
        <v>1493</v>
      </c>
      <c r="AX490" t="n">
        <v>1121</v>
      </c>
      <c r="AY490" t="n">
        <v>2375</v>
      </c>
      <c r="AZ490" t="n">
        <v>4465</v>
      </c>
      <c r="BA490" t="n">
        <v>978</v>
      </c>
      <c r="BB490" t="n">
        <v>1214</v>
      </c>
      <c r="BC490" t="n">
        <v>1075</v>
      </c>
      <c r="BD490" t="n">
        <v>1002</v>
      </c>
      <c r="BE490" t="n">
        <v>906</v>
      </c>
      <c r="BF490" t="n">
        <v>880</v>
      </c>
      <c r="BG490">
        <f>NA()</f>
        <v/>
      </c>
      <c r="BH490">
        <f>NA()</f>
        <v/>
      </c>
      <c r="BI490">
        <f>NA()</f>
        <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237</v>
      </c>
      <c r="B491" t="s">
        <v>1393</v>
      </c>
      <c r="C491" t="s">
        <v>1394</v>
      </c>
      <c r="D491" t="s">
        <v>569</v>
      </c>
      <c r="E491" t="n">
        <v>255</v>
      </c>
      <c r="F491" t="n">
        <v>274</v>
      </c>
      <c r="G491" t="n">
        <v>229</v>
      </c>
      <c r="H491" t="n">
        <v>221</v>
      </c>
      <c r="I491" t="n">
        <v>215</v>
      </c>
      <c r="J491" t="n">
        <v>195</v>
      </c>
      <c r="K491" t="n">
        <v>211</v>
      </c>
      <c r="L491" t="n">
        <v>188</v>
      </c>
      <c r="M491" t="n">
        <v>232</v>
      </c>
      <c r="N491" t="n">
        <v>244</v>
      </c>
      <c r="O491" t="n">
        <v>236</v>
      </c>
      <c r="P491" t="n">
        <v>198</v>
      </c>
      <c r="Q491" t="n">
        <v>200</v>
      </c>
      <c r="R491" t="n">
        <v>202</v>
      </c>
      <c r="S491" t="n">
        <v>147</v>
      </c>
      <c r="T491" t="n">
        <v>95</v>
      </c>
      <c r="U491" t="n">
        <v>138</v>
      </c>
      <c r="V491" t="n">
        <v>196</v>
      </c>
      <c r="W491" t="n">
        <v>176</v>
      </c>
      <c r="X491" t="n">
        <v>99</v>
      </c>
      <c r="Y491" t="n">
        <v>157</v>
      </c>
      <c r="Z491" t="n">
        <v>342</v>
      </c>
      <c r="AA491" t="n">
        <v>667</v>
      </c>
      <c r="AB491" t="n">
        <v>58</v>
      </c>
      <c r="AC491" t="n">
        <v>148</v>
      </c>
      <c r="AD491" t="n">
        <v>131</v>
      </c>
      <c r="AE491" t="n">
        <v>421</v>
      </c>
      <c r="AF491" t="n">
        <v>335</v>
      </c>
      <c r="AG491" t="n">
        <v>11076</v>
      </c>
      <c r="AH491" t="n">
        <v>9163</v>
      </c>
      <c r="AI491" t="n">
        <v>5189</v>
      </c>
      <c r="AJ491" t="n">
        <v>116</v>
      </c>
      <c r="AK491" t="n">
        <v>6612</v>
      </c>
      <c r="AL491" t="n">
        <v>214</v>
      </c>
      <c r="AM491" t="n">
        <v>2719</v>
      </c>
      <c r="AN491" t="n">
        <v>392</v>
      </c>
      <c r="AO491" t="n">
        <v>79</v>
      </c>
      <c r="AP491" t="n">
        <v>69</v>
      </c>
      <c r="AQ491" t="n">
        <v>10711</v>
      </c>
      <c r="AR491" t="n">
        <v>36</v>
      </c>
      <c r="AS491" t="n">
        <v>52</v>
      </c>
      <c r="AT491" t="n">
        <v>34</v>
      </c>
      <c r="AU491" t="n">
        <v>0</v>
      </c>
      <c r="AV491" t="n">
        <v>0</v>
      </c>
      <c r="AW491" t="n">
        <v>27</v>
      </c>
      <c r="AX491" t="n">
        <v>18</v>
      </c>
      <c r="AY491" t="n">
        <v>5</v>
      </c>
      <c r="AZ491" t="n">
        <v>3</v>
      </c>
      <c r="BA491" t="n">
        <v>0</v>
      </c>
      <c r="BB491" t="n">
        <v>0</v>
      </c>
      <c r="BC491" t="n">
        <v>0</v>
      </c>
      <c r="BD491" t="n">
        <v>0</v>
      </c>
      <c r="BE491" t="n">
        <v>0</v>
      </c>
      <c r="BF491" t="n">
        <v>0</v>
      </c>
      <c r="BG491">
        <f>NA()</f>
        <v/>
      </c>
      <c r="BH491">
        <f>NA()</f>
        <v/>
      </c>
      <c r="BI491">
        <f>NA()</f>
        <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237</v>
      </c>
      <c r="B492" t="s">
        <v>1393</v>
      </c>
      <c r="C492" t="s">
        <v>1395</v>
      </c>
      <c r="D492" t="s">
        <v>1019</v>
      </c>
      <c r="E492" t="n">
        <v>41</v>
      </c>
      <c r="F492" t="n">
        <v>44</v>
      </c>
      <c r="G492" t="n">
        <v>36</v>
      </c>
      <c r="H492" t="n">
        <v>35</v>
      </c>
      <c r="I492" t="n">
        <v>34</v>
      </c>
      <c r="J492" t="n">
        <v>31</v>
      </c>
      <c r="K492" t="n">
        <v>34</v>
      </c>
      <c r="L492" t="n">
        <v>30</v>
      </c>
      <c r="M492" t="n">
        <v>37</v>
      </c>
      <c r="N492" t="n">
        <v>39</v>
      </c>
      <c r="O492" t="n">
        <v>38</v>
      </c>
      <c r="P492" t="n">
        <v>32</v>
      </c>
      <c r="Q492" t="n">
        <v>32</v>
      </c>
      <c r="R492" t="n">
        <v>32</v>
      </c>
      <c r="S492" t="n">
        <v>23</v>
      </c>
      <c r="T492" t="n">
        <v>15</v>
      </c>
      <c r="U492" t="n">
        <v>22</v>
      </c>
      <c r="V492" t="n">
        <v>31</v>
      </c>
      <c r="W492" t="n">
        <v>28</v>
      </c>
      <c r="X492" t="n">
        <v>16</v>
      </c>
      <c r="Y492" t="n">
        <v>25</v>
      </c>
      <c r="Z492" t="n">
        <v>54</v>
      </c>
      <c r="AA492" t="n">
        <v>106</v>
      </c>
      <c r="AB492" t="n">
        <v>9</v>
      </c>
      <c r="AC492" t="n">
        <v>23</v>
      </c>
      <c r="AD492" t="n">
        <v>21</v>
      </c>
      <c r="AE492" t="n">
        <v>67</v>
      </c>
      <c r="AF492" t="n">
        <v>53</v>
      </c>
      <c r="AG492" t="n">
        <v>1762</v>
      </c>
      <c r="AH492" t="n">
        <v>1457</v>
      </c>
      <c r="AI492" t="n">
        <v>825</v>
      </c>
      <c r="AJ492" t="n">
        <v>18</v>
      </c>
      <c r="AK492" t="n">
        <v>1052</v>
      </c>
      <c r="AL492" t="n">
        <v>34</v>
      </c>
      <c r="AM492" t="n">
        <v>433</v>
      </c>
      <c r="AN492" t="n">
        <v>62</v>
      </c>
      <c r="AO492" t="n">
        <v>13</v>
      </c>
      <c r="AP492" t="n">
        <v>11</v>
      </c>
      <c r="AQ492" t="n">
        <v>1704</v>
      </c>
      <c r="AR492" t="n">
        <v>6</v>
      </c>
      <c r="AS492" t="n">
        <v>8</v>
      </c>
      <c r="AT492" t="n">
        <v>5</v>
      </c>
      <c r="AU492" t="n">
        <v>0</v>
      </c>
      <c r="AV492" t="n">
        <v>0</v>
      </c>
      <c r="AW492" t="n">
        <v>4</v>
      </c>
      <c r="AX492" t="n">
        <v>3</v>
      </c>
      <c r="AY492" t="n">
        <v>1</v>
      </c>
      <c r="AZ492" t="n">
        <v>0</v>
      </c>
      <c r="BA492" t="n">
        <v>0</v>
      </c>
      <c r="BB492" t="n">
        <v>0</v>
      </c>
      <c r="BC492" t="n">
        <v>0</v>
      </c>
      <c r="BD492" t="n">
        <v>0</v>
      </c>
      <c r="BE492" t="n">
        <v>0</v>
      </c>
      <c r="BF492" t="n">
        <v>0</v>
      </c>
      <c r="BG492">
        <f>NA()</f>
        <v/>
      </c>
      <c r="BH492">
        <f>NA()</f>
        <v/>
      </c>
      <c r="BI492">
        <f>NA()</f>
        <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237</v>
      </c>
      <c r="B493" t="s">
        <v>1396</v>
      </c>
      <c r="C493" t="s">
        <v>1397</v>
      </c>
      <c r="D493" t="s">
        <v>569</v>
      </c>
      <c r="E493" t="n">
        <v>17094</v>
      </c>
      <c r="F493" t="n">
        <v>18937</v>
      </c>
      <c r="G493" t="n">
        <v>20929</v>
      </c>
      <c r="H493" t="n">
        <v>23691</v>
      </c>
      <c r="I493" t="n">
        <v>26059</v>
      </c>
      <c r="J493" t="n">
        <v>26984</v>
      </c>
      <c r="K493" t="n">
        <v>28992</v>
      </c>
      <c r="L493" t="n">
        <v>30637</v>
      </c>
      <c r="M493" t="n">
        <v>33975</v>
      </c>
      <c r="N493" t="n">
        <v>37696</v>
      </c>
      <c r="O493" t="n">
        <v>42136</v>
      </c>
      <c r="P493" t="n">
        <v>46765</v>
      </c>
      <c r="Q493" t="n">
        <v>52113</v>
      </c>
      <c r="R493" t="n">
        <v>53688</v>
      </c>
      <c r="S493" t="n">
        <v>54902</v>
      </c>
      <c r="T493" t="n">
        <v>55830</v>
      </c>
      <c r="U493" t="n">
        <v>59347</v>
      </c>
      <c r="V493" t="n">
        <v>61554</v>
      </c>
      <c r="W493" t="n">
        <v>62035</v>
      </c>
      <c r="X493" t="n">
        <v>62867</v>
      </c>
      <c r="Y493" t="n">
        <v>64372</v>
      </c>
      <c r="Z493" t="n">
        <v>65059</v>
      </c>
      <c r="AA493" t="n">
        <v>62809</v>
      </c>
      <c r="AB493" t="n">
        <v>64309</v>
      </c>
      <c r="AC493" t="n">
        <v>64885</v>
      </c>
      <c r="AD493" t="n">
        <v>64724</v>
      </c>
      <c r="AE493" t="n">
        <v>67592</v>
      </c>
      <c r="AF493" t="n">
        <v>69956</v>
      </c>
      <c r="AG493" t="n">
        <v>74002</v>
      </c>
      <c r="AH493" t="n">
        <v>77048</v>
      </c>
      <c r="AI493" t="n">
        <v>87038</v>
      </c>
      <c r="AJ493" t="n">
        <v>70373</v>
      </c>
      <c r="AK493" t="n">
        <v>73505</v>
      </c>
      <c r="AL493" t="n">
        <v>63509</v>
      </c>
      <c r="AM493" t="n">
        <v>66437</v>
      </c>
      <c r="AN493" t="n">
        <v>67329</v>
      </c>
      <c r="AO493" t="n">
        <v>69130</v>
      </c>
      <c r="AP493" t="n">
        <v>68356</v>
      </c>
      <c r="AQ493" t="n">
        <v>68222</v>
      </c>
      <c r="AR493" t="n">
        <v>68518</v>
      </c>
      <c r="AS493" t="n">
        <v>68202</v>
      </c>
      <c r="AT493" t="n">
        <v>66725</v>
      </c>
      <c r="AU493" t="n">
        <v>68247</v>
      </c>
      <c r="AV493" t="n">
        <v>67907</v>
      </c>
      <c r="AW493" t="n">
        <v>70527</v>
      </c>
      <c r="AX493" t="n">
        <v>71070</v>
      </c>
      <c r="AY493" t="n">
        <v>72295</v>
      </c>
      <c r="AZ493" t="n">
        <v>71832</v>
      </c>
      <c r="BA493" t="n">
        <v>69217</v>
      </c>
      <c r="BB493" t="n">
        <v>67297</v>
      </c>
      <c r="BC493" t="n">
        <v>65157</v>
      </c>
      <c r="BD493" t="n">
        <v>64471</v>
      </c>
      <c r="BE493" t="n">
        <v>59686</v>
      </c>
      <c r="BF493" t="n">
        <v>57940</v>
      </c>
      <c r="BG493">
        <f>NA()</f>
        <v/>
      </c>
      <c r="BH493">
        <f>NA()</f>
        <v/>
      </c>
      <c r="BI493">
        <f>NA()</f>
        <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237</v>
      </c>
      <c r="B494" t="s">
        <v>1396</v>
      </c>
      <c r="C494" t="s">
        <v>1398</v>
      </c>
      <c r="D494" t="s">
        <v>1019</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10239</v>
      </c>
      <c r="Z494" t="n">
        <v>10348</v>
      </c>
      <c r="AA494" t="n">
        <v>9990</v>
      </c>
      <c r="AB494" t="n">
        <v>10229</v>
      </c>
      <c r="AC494" t="n">
        <v>10320</v>
      </c>
      <c r="AD494" t="n">
        <v>10295</v>
      </c>
      <c r="AE494" t="n">
        <v>10751</v>
      </c>
      <c r="AF494" t="n">
        <v>11127</v>
      </c>
      <c r="AG494" t="n">
        <v>11771</v>
      </c>
      <c r="AH494" t="n">
        <v>12255</v>
      </c>
      <c r="AI494" t="n">
        <v>13844</v>
      </c>
      <c r="AJ494" t="n">
        <v>11193</v>
      </c>
      <c r="AK494" t="n">
        <v>11692</v>
      </c>
      <c r="AL494" t="n">
        <v>10102</v>
      </c>
      <c r="AM494" t="n">
        <v>10567</v>
      </c>
      <c r="AN494" t="n">
        <v>10709</v>
      </c>
      <c r="AO494" t="n">
        <v>10996</v>
      </c>
      <c r="AP494" t="n">
        <v>10873</v>
      </c>
      <c r="AQ494" t="n">
        <v>10851</v>
      </c>
      <c r="AR494" t="n">
        <v>10898</v>
      </c>
      <c r="AS494" t="n">
        <v>10848</v>
      </c>
      <c r="AT494" t="n">
        <v>10613</v>
      </c>
      <c r="AU494" t="n">
        <v>10855</v>
      </c>
      <c r="AV494" t="n">
        <v>10801</v>
      </c>
      <c r="AW494" t="n">
        <v>11218</v>
      </c>
      <c r="AX494" t="n">
        <v>11304</v>
      </c>
      <c r="AY494" t="n">
        <v>11499</v>
      </c>
      <c r="AZ494" t="n">
        <v>11426</v>
      </c>
      <c r="BA494" t="n">
        <v>11009</v>
      </c>
      <c r="BB494" t="n">
        <v>10704</v>
      </c>
      <c r="BC494" t="n">
        <v>10364</v>
      </c>
      <c r="BD494" t="n">
        <v>10255</v>
      </c>
      <c r="BE494" t="n">
        <v>9494</v>
      </c>
      <c r="BF494" t="n">
        <v>9216</v>
      </c>
      <c r="BG494">
        <f>NA()</f>
        <v/>
      </c>
      <c r="BH494">
        <f>NA()</f>
        <v/>
      </c>
      <c r="BI494">
        <f>NA()</f>
        <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237</v>
      </c>
      <c r="B495" t="s">
        <v>1399</v>
      </c>
      <c r="C495" t="s">
        <v>1400</v>
      </c>
      <c r="D495" t="s">
        <v>569</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9374</v>
      </c>
      <c r="Z495" t="n">
        <v>9599</v>
      </c>
      <c r="AA495" t="n">
        <v>13427</v>
      </c>
      <c r="AB495" t="n">
        <v>2822</v>
      </c>
      <c r="AC495" t="n">
        <v>7116</v>
      </c>
      <c r="AD495" t="n">
        <v>8449</v>
      </c>
      <c r="AE495" t="n">
        <v>12271</v>
      </c>
      <c r="AF495" t="n">
        <v>8377</v>
      </c>
      <c r="AG495" t="n">
        <v>11119</v>
      </c>
      <c r="AH495" t="n">
        <v>8971</v>
      </c>
      <c r="AI495" t="n">
        <v>10942</v>
      </c>
      <c r="AJ495" t="n">
        <v>11274</v>
      </c>
      <c r="AK495" t="n">
        <v>8528</v>
      </c>
      <c r="AL495" t="n">
        <v>6640</v>
      </c>
      <c r="AM495" t="n">
        <v>7447</v>
      </c>
      <c r="AN495" t="n">
        <v>6441</v>
      </c>
      <c r="AO495" t="n">
        <v>6016</v>
      </c>
      <c r="AP495" t="n">
        <v>5310</v>
      </c>
      <c r="AQ495" t="n">
        <v>1918</v>
      </c>
      <c r="AR495" t="n">
        <v>2090</v>
      </c>
      <c r="AS495" t="n">
        <v>2751</v>
      </c>
      <c r="AT495" t="n">
        <v>50</v>
      </c>
      <c r="AU495" t="n">
        <v>2805</v>
      </c>
      <c r="AV495" t="n">
        <v>2287</v>
      </c>
      <c r="AW495" t="n">
        <v>2481</v>
      </c>
      <c r="AX495" t="n">
        <v>4912</v>
      </c>
      <c r="AY495" t="n">
        <v>5102</v>
      </c>
      <c r="AZ495" t="n">
        <v>2690</v>
      </c>
      <c r="BA495" t="n">
        <v>2730</v>
      </c>
      <c r="BB495" t="n">
        <v>2930</v>
      </c>
      <c r="BC495" t="n">
        <v>2834</v>
      </c>
      <c r="BD495" t="n">
        <v>2852</v>
      </c>
      <c r="BE495" t="n">
        <v>2051</v>
      </c>
      <c r="BF495" t="n">
        <v>1780</v>
      </c>
      <c r="BG495">
        <f>NA()</f>
        <v/>
      </c>
      <c r="BH495">
        <f>NA()</f>
        <v/>
      </c>
      <c r="BI495">
        <f>NA()</f>
        <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237</v>
      </c>
      <c r="B496" t="s">
        <v>1401</v>
      </c>
      <c r="C496" t="s">
        <v>1402</v>
      </c>
      <c r="D496" t="s">
        <v>1019</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1491</v>
      </c>
      <c r="Z496" t="n">
        <v>1527</v>
      </c>
      <c r="AA496" t="n">
        <v>2136</v>
      </c>
      <c r="AB496" t="n">
        <v>449</v>
      </c>
      <c r="AC496" t="n">
        <v>1132</v>
      </c>
      <c r="AD496" t="n">
        <v>1344</v>
      </c>
      <c r="AE496" t="n">
        <v>1952</v>
      </c>
      <c r="AF496" t="n">
        <v>1332</v>
      </c>
      <c r="AG496" t="n">
        <v>1768</v>
      </c>
      <c r="AH496" t="n">
        <v>1427</v>
      </c>
      <c r="AI496" t="n">
        <v>1740</v>
      </c>
      <c r="AJ496" t="n">
        <v>1793</v>
      </c>
      <c r="AK496" t="n">
        <v>1356</v>
      </c>
      <c r="AL496" t="n">
        <v>1056</v>
      </c>
      <c r="AM496" t="n">
        <v>1184</v>
      </c>
      <c r="AN496" t="n">
        <v>1024</v>
      </c>
      <c r="AO496" t="n">
        <v>957</v>
      </c>
      <c r="AP496" t="n">
        <v>845</v>
      </c>
      <c r="AQ496" t="n">
        <v>305</v>
      </c>
      <c r="AR496" t="n">
        <v>332</v>
      </c>
      <c r="AS496" t="n">
        <v>438</v>
      </c>
      <c r="AT496" t="n">
        <v>8</v>
      </c>
      <c r="AU496" t="n">
        <v>446</v>
      </c>
      <c r="AV496" t="n">
        <v>364</v>
      </c>
      <c r="AW496" t="n">
        <v>395</v>
      </c>
      <c r="AX496" t="n">
        <v>781</v>
      </c>
      <c r="AY496" t="n">
        <v>811</v>
      </c>
      <c r="AZ496" t="n">
        <v>428</v>
      </c>
      <c r="BA496" t="n">
        <v>434</v>
      </c>
      <c r="BB496" t="n">
        <v>466</v>
      </c>
      <c r="BC496" t="n">
        <v>451</v>
      </c>
      <c r="BD496" t="n">
        <v>454</v>
      </c>
      <c r="BE496" t="n">
        <v>326</v>
      </c>
      <c r="BF496" t="n">
        <v>283</v>
      </c>
      <c r="BG496">
        <f>NA()</f>
        <v/>
      </c>
      <c r="BH496">
        <f>NA()</f>
        <v/>
      </c>
      <c r="BI496">
        <f>NA()</f>
        <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237</v>
      </c>
      <c r="B497" t="s">
        <v>1403</v>
      </c>
      <c r="C497" t="s">
        <v>1404</v>
      </c>
      <c r="D497" t="s">
        <v>569</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82963</v>
      </c>
      <c r="Z497" t="n">
        <v>82737</v>
      </c>
      <c r="AA497" t="n">
        <v>83568</v>
      </c>
      <c r="AB497" t="n">
        <v>76372</v>
      </c>
      <c r="AC497" t="n">
        <v>80446</v>
      </c>
      <c r="AD497" t="n">
        <v>82895</v>
      </c>
      <c r="AE497" t="n">
        <v>90069</v>
      </c>
      <c r="AF497" t="n">
        <v>85469</v>
      </c>
      <c r="AG497" t="n">
        <v>106471</v>
      </c>
      <c r="AH497" t="n">
        <v>109113</v>
      </c>
      <c r="AI497" t="n">
        <v>119871</v>
      </c>
      <c r="AJ497" t="n">
        <v>98072</v>
      </c>
      <c r="AK497" t="n">
        <v>112261</v>
      </c>
      <c r="AL497" t="n">
        <v>87047</v>
      </c>
      <c r="AM497" t="n">
        <v>95060</v>
      </c>
      <c r="AN497" t="n">
        <v>90994</v>
      </c>
      <c r="AO497" t="n">
        <v>79639</v>
      </c>
      <c r="AP497" t="n">
        <v>76812</v>
      </c>
      <c r="AQ497" t="n">
        <v>83261</v>
      </c>
      <c r="AR497" t="n">
        <v>81383</v>
      </c>
      <c r="AS497" t="n">
        <v>85001</v>
      </c>
      <c r="AT497" t="n">
        <v>83518</v>
      </c>
      <c r="AU497" t="n">
        <v>80086</v>
      </c>
      <c r="AV497" t="n">
        <v>75939</v>
      </c>
      <c r="AW497" t="n">
        <v>82423</v>
      </c>
      <c r="AX497" t="n">
        <v>83048</v>
      </c>
      <c r="AY497" t="n">
        <v>92336</v>
      </c>
      <c r="AZ497" t="n">
        <v>102594</v>
      </c>
      <c r="BA497" t="n">
        <v>78093</v>
      </c>
      <c r="BB497" t="n">
        <v>77860</v>
      </c>
      <c r="BC497" t="n">
        <v>74747</v>
      </c>
      <c r="BD497" t="n">
        <v>73623</v>
      </c>
      <c r="BE497" t="n">
        <v>67437</v>
      </c>
      <c r="BF497" t="n">
        <v>65250</v>
      </c>
      <c r="BG497">
        <f>NA()</f>
        <v/>
      </c>
      <c r="BH497">
        <f>NA()</f>
        <v/>
      </c>
      <c r="BI497">
        <f>NA()</f>
        <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237</v>
      </c>
      <c r="B498" t="s">
        <v>1403</v>
      </c>
      <c r="C498" t="s">
        <v>58</v>
      </c>
      <c r="D498" t="s">
        <v>1019</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13196</v>
      </c>
      <c r="Z498" t="n">
        <v>13160</v>
      </c>
      <c r="AA498" t="n">
        <v>13292</v>
      </c>
      <c r="AB498" t="n">
        <v>12148</v>
      </c>
      <c r="AC498" t="n">
        <v>12796</v>
      </c>
      <c r="AD498" t="n">
        <v>13185</v>
      </c>
      <c r="AE498" t="n">
        <v>14326</v>
      </c>
      <c r="AF498" t="n">
        <v>13595</v>
      </c>
      <c r="AG498" t="n">
        <v>16935</v>
      </c>
      <c r="AH498" t="n">
        <v>17355</v>
      </c>
      <c r="AI498" t="n">
        <v>19067</v>
      </c>
      <c r="AJ498" t="n">
        <v>15599</v>
      </c>
      <c r="AK498" t="n">
        <v>17856</v>
      </c>
      <c r="AL498" t="n">
        <v>13845</v>
      </c>
      <c r="AM498" t="n">
        <v>15120</v>
      </c>
      <c r="AN498" t="n">
        <v>14473</v>
      </c>
      <c r="AO498" t="n">
        <v>12667</v>
      </c>
      <c r="AP498" t="n">
        <v>12218</v>
      </c>
      <c r="AQ498" t="n">
        <v>13243</v>
      </c>
      <c r="AR498" t="n">
        <v>12945</v>
      </c>
      <c r="AS498" t="n">
        <v>13520</v>
      </c>
      <c r="AT498" t="n">
        <v>13284</v>
      </c>
      <c r="AU498" t="n">
        <v>12738</v>
      </c>
      <c r="AV498" t="n">
        <v>12079</v>
      </c>
      <c r="AW498" t="n">
        <v>13110</v>
      </c>
      <c r="AX498" t="n">
        <v>13210</v>
      </c>
      <c r="AY498" t="n">
        <v>14687</v>
      </c>
      <c r="AZ498" t="n">
        <v>16318</v>
      </c>
      <c r="BA498" t="n">
        <v>12421</v>
      </c>
      <c r="BB498" t="n">
        <v>12384</v>
      </c>
      <c r="BC498" t="n">
        <v>11889</v>
      </c>
      <c r="BD498" t="n">
        <v>11710</v>
      </c>
      <c r="BE498" t="n">
        <v>10726</v>
      </c>
      <c r="BF498" t="n">
        <v>10378</v>
      </c>
      <c r="BG498">
        <f>NA()</f>
        <v/>
      </c>
      <c r="BH498">
        <f>NA()</f>
        <v/>
      </c>
      <c r="BI498">
        <f>NA()</f>
        <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237</v>
      </c>
      <c r="B499" t="s">
        <v>1405</v>
      </c>
      <c r="C499" t="s">
        <v>1406</v>
      </c>
      <c r="D499" t="s">
        <v>569</v>
      </c>
      <c r="E499" t="n">
        <v>12868</v>
      </c>
      <c r="F499" t="n">
        <v>18318</v>
      </c>
      <c r="G499" t="n">
        <v>16632</v>
      </c>
      <c r="H499" t="n">
        <v>16738</v>
      </c>
      <c r="I499" t="n">
        <v>17730</v>
      </c>
      <c r="J499" t="n">
        <v>18470</v>
      </c>
      <c r="K499" t="n">
        <v>20054</v>
      </c>
      <c r="L499" t="n">
        <v>24800</v>
      </c>
      <c r="M499" t="n">
        <v>27250</v>
      </c>
      <c r="N499" t="n">
        <v>25523</v>
      </c>
      <c r="O499" t="n">
        <v>21705</v>
      </c>
      <c r="P499" t="n">
        <v>20515</v>
      </c>
      <c r="Q499" t="n">
        <v>19169</v>
      </c>
      <c r="R499" t="n">
        <v>19082</v>
      </c>
      <c r="S499" t="n">
        <v>15023</v>
      </c>
      <c r="T499" t="n">
        <v>14928</v>
      </c>
      <c r="U499" t="n">
        <v>15287</v>
      </c>
      <c r="V499" t="n">
        <v>18258</v>
      </c>
      <c r="W499" t="n">
        <v>16906</v>
      </c>
      <c r="X499" t="n">
        <v>13630</v>
      </c>
      <c r="Y499" t="n">
        <v>18591</v>
      </c>
      <c r="Z499" t="n">
        <v>17679</v>
      </c>
      <c r="AA499" t="n">
        <v>20759</v>
      </c>
      <c r="AB499" t="n">
        <v>12063</v>
      </c>
      <c r="AC499" t="n">
        <v>15561</v>
      </c>
      <c r="AD499" t="n">
        <v>18170</v>
      </c>
      <c r="AE499" t="n">
        <v>22478</v>
      </c>
      <c r="AF499" t="n">
        <v>15513</v>
      </c>
      <c r="AG499" t="n">
        <v>32469</v>
      </c>
      <c r="AH499" t="n">
        <v>32066</v>
      </c>
      <c r="AI499" t="n">
        <v>32833</v>
      </c>
      <c r="AJ499" t="n">
        <v>27699</v>
      </c>
      <c r="AK499" t="n">
        <v>38756</v>
      </c>
      <c r="AL499" t="n">
        <v>23537</v>
      </c>
      <c r="AM499" t="n">
        <v>28623</v>
      </c>
      <c r="AN499" t="n">
        <v>23665</v>
      </c>
      <c r="AO499" t="n">
        <v>10509</v>
      </c>
      <c r="AP499" t="n">
        <v>8456</v>
      </c>
      <c r="AQ499" t="n">
        <v>15040</v>
      </c>
      <c r="AR499" t="n">
        <v>12866</v>
      </c>
      <c r="AS499" t="n">
        <v>16799</v>
      </c>
      <c r="AT499" t="n">
        <v>16793</v>
      </c>
      <c r="AU499" t="n">
        <v>11840</v>
      </c>
      <c r="AV499" t="n">
        <v>8031</v>
      </c>
      <c r="AW499" t="n">
        <v>11896</v>
      </c>
      <c r="AX499" t="n">
        <v>11979</v>
      </c>
      <c r="AY499" t="n">
        <v>20040</v>
      </c>
      <c r="AZ499" t="n">
        <v>30762</v>
      </c>
      <c r="BA499" t="n">
        <v>8877</v>
      </c>
      <c r="BB499" t="n">
        <v>10564</v>
      </c>
      <c r="BC499" t="n">
        <v>9590</v>
      </c>
      <c r="BD499" t="n">
        <v>9152</v>
      </c>
      <c r="BE499" t="n">
        <v>7750</v>
      </c>
      <c r="BF499" t="n">
        <v>7310</v>
      </c>
      <c r="BG499">
        <f>NA()</f>
        <v/>
      </c>
      <c r="BH499">
        <f>NA()</f>
        <v/>
      </c>
      <c r="BI499">
        <f>NA()</f>
        <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237</v>
      </c>
      <c r="B500" t="s">
        <v>1405</v>
      </c>
      <c r="C500" t="s">
        <v>1407</v>
      </c>
      <c r="D500" t="s">
        <v>1019</v>
      </c>
      <c r="E500" t="n">
        <v>2047</v>
      </c>
      <c r="F500" t="n">
        <v>2914</v>
      </c>
      <c r="G500" t="n">
        <v>2645</v>
      </c>
      <c r="H500" t="n">
        <v>2662</v>
      </c>
      <c r="I500" t="n">
        <v>2820</v>
      </c>
      <c r="J500" t="n">
        <v>2938</v>
      </c>
      <c r="K500" t="n">
        <v>3190</v>
      </c>
      <c r="L500" t="n">
        <v>3945</v>
      </c>
      <c r="M500" t="n">
        <v>4334</v>
      </c>
      <c r="N500" t="n">
        <v>4060</v>
      </c>
      <c r="O500" t="n">
        <v>3452</v>
      </c>
      <c r="P500" t="n">
        <v>3263</v>
      </c>
      <c r="Q500" t="n">
        <v>3049</v>
      </c>
      <c r="R500" t="n">
        <v>3035</v>
      </c>
      <c r="S500" t="n">
        <v>2389</v>
      </c>
      <c r="T500" t="n">
        <v>2374</v>
      </c>
      <c r="U500" t="n">
        <v>2432</v>
      </c>
      <c r="V500" t="n">
        <v>2904</v>
      </c>
      <c r="W500" t="n">
        <v>2689</v>
      </c>
      <c r="X500" t="n">
        <v>2168</v>
      </c>
      <c r="Y500" t="n">
        <v>2957</v>
      </c>
      <c r="Z500" t="n">
        <v>2812</v>
      </c>
      <c r="AA500" t="n">
        <v>3302</v>
      </c>
      <c r="AB500" t="n">
        <v>1919</v>
      </c>
      <c r="AC500" t="n">
        <v>2475</v>
      </c>
      <c r="AD500" t="n">
        <v>2890</v>
      </c>
      <c r="AE500" t="n">
        <v>3575</v>
      </c>
      <c r="AF500" t="n">
        <v>2468</v>
      </c>
      <c r="AG500" t="n">
        <v>5164</v>
      </c>
      <c r="AH500" t="n">
        <v>5100</v>
      </c>
      <c r="AI500" t="n">
        <v>5222</v>
      </c>
      <c r="AJ500" t="n">
        <v>4406</v>
      </c>
      <c r="AK500" t="n">
        <v>6164</v>
      </c>
      <c r="AL500" t="n">
        <v>3744</v>
      </c>
      <c r="AM500" t="n">
        <v>4553</v>
      </c>
      <c r="AN500" t="n">
        <v>3764</v>
      </c>
      <c r="AO500" t="n">
        <v>1671</v>
      </c>
      <c r="AP500" t="n">
        <v>1345</v>
      </c>
      <c r="AQ500" t="n">
        <v>2392</v>
      </c>
      <c r="AR500" t="n">
        <v>2046</v>
      </c>
      <c r="AS500" t="n">
        <v>2672</v>
      </c>
      <c r="AT500" t="n">
        <v>2671</v>
      </c>
      <c r="AU500" t="n">
        <v>1883</v>
      </c>
      <c r="AV500" t="n">
        <v>1277</v>
      </c>
      <c r="AW500" t="n">
        <v>1892</v>
      </c>
      <c r="AX500" t="n">
        <v>1905</v>
      </c>
      <c r="AY500" t="n">
        <v>3188</v>
      </c>
      <c r="AZ500" t="n">
        <v>4893</v>
      </c>
      <c r="BA500" t="n">
        <v>1412</v>
      </c>
      <c r="BB500" t="n">
        <v>1680</v>
      </c>
      <c r="BC500" t="n">
        <v>1525</v>
      </c>
      <c r="BD500" t="n">
        <v>1456</v>
      </c>
      <c r="BE500" t="n">
        <v>1233</v>
      </c>
      <c r="BF500" t="n">
        <v>1163</v>
      </c>
      <c r="BG500">
        <f>NA()</f>
        <v/>
      </c>
      <c r="BH500">
        <f>NA()</f>
        <v/>
      </c>
      <c r="BI500">
        <f>NA()</f>
        <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237</v>
      </c>
      <c r="B501" t="s">
        <v>1408</v>
      </c>
      <c r="C501" t="s">
        <v>1409</v>
      </c>
      <c r="D501" t="s">
        <v>569</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1652</v>
      </c>
      <c r="Z501" t="n">
        <v>1544</v>
      </c>
      <c r="AA501" t="n">
        <v>1589</v>
      </c>
      <c r="AB501" t="n">
        <v>1584</v>
      </c>
      <c r="AC501" t="n">
        <v>1363</v>
      </c>
      <c r="AD501" t="n">
        <v>2010</v>
      </c>
      <c r="AE501" t="n">
        <v>2045</v>
      </c>
      <c r="AF501" t="n">
        <v>2033</v>
      </c>
      <c r="AG501" t="n">
        <v>2209</v>
      </c>
      <c r="AH501" t="n">
        <v>2299</v>
      </c>
      <c r="AI501" t="n">
        <v>2378</v>
      </c>
      <c r="AJ501" t="n">
        <v>2320</v>
      </c>
      <c r="AK501" t="n">
        <v>2301</v>
      </c>
      <c r="AL501" t="n">
        <v>2255</v>
      </c>
      <c r="AM501" t="n">
        <v>2313</v>
      </c>
      <c r="AN501" t="n">
        <v>2304</v>
      </c>
      <c r="AO501" t="n">
        <v>2254</v>
      </c>
      <c r="AP501" t="n">
        <v>1804</v>
      </c>
      <c r="AQ501" t="n">
        <v>1845</v>
      </c>
      <c r="AR501" t="n">
        <v>1845</v>
      </c>
      <c r="AS501" t="n">
        <v>1807</v>
      </c>
      <c r="AT501" t="n">
        <v>1729</v>
      </c>
      <c r="AU501" t="n">
        <v>1735</v>
      </c>
      <c r="AV501" t="n">
        <v>1746</v>
      </c>
      <c r="AW501" t="n">
        <v>1790</v>
      </c>
      <c r="AX501" t="n">
        <v>1779</v>
      </c>
      <c r="AY501" t="n">
        <v>1783</v>
      </c>
      <c r="AZ501" t="n">
        <v>1794</v>
      </c>
      <c r="BA501" t="n">
        <v>1749</v>
      </c>
      <c r="BB501" t="n">
        <v>1711</v>
      </c>
      <c r="BC501" t="n">
        <v>1740</v>
      </c>
      <c r="BD501" t="n">
        <v>1747</v>
      </c>
      <c r="BE501" t="n">
        <v>1808</v>
      </c>
      <c r="BF501" t="n">
        <v>1762</v>
      </c>
      <c r="BG501">
        <f>NA()</f>
        <v/>
      </c>
      <c r="BH501">
        <f>NA()</f>
        <v/>
      </c>
      <c r="BI501">
        <f>NA()</f>
        <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237</v>
      </c>
      <c r="B502" t="s">
        <v>1410</v>
      </c>
      <c r="C502" t="s">
        <v>1411</v>
      </c>
      <c r="D502" t="s">
        <v>569</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f>NA()</f>
        <v/>
      </c>
      <c r="BH502">
        <f>NA()</f>
        <v/>
      </c>
      <c r="BI502">
        <f>NA()</f>
        <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237</v>
      </c>
      <c r="B503" t="s">
        <v>1412</v>
      </c>
      <c r="C503" t="s">
        <v>1413</v>
      </c>
      <c r="D503" t="s">
        <v>569</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352</v>
      </c>
      <c r="AQ503" t="n">
        <v>393</v>
      </c>
      <c r="AR503" t="n">
        <v>488</v>
      </c>
      <c r="AS503" t="n">
        <v>547</v>
      </c>
      <c r="AT503" t="n">
        <v>526</v>
      </c>
      <c r="AU503" t="n">
        <v>479</v>
      </c>
      <c r="AV503" t="n">
        <v>443</v>
      </c>
      <c r="AW503" t="n">
        <v>442</v>
      </c>
      <c r="AX503" t="n">
        <v>425</v>
      </c>
      <c r="AY503" t="n">
        <v>443</v>
      </c>
      <c r="AZ503" t="n">
        <v>491</v>
      </c>
      <c r="BA503" t="n">
        <v>426</v>
      </c>
      <c r="BB503" t="n">
        <v>336</v>
      </c>
      <c r="BC503" t="n">
        <v>332</v>
      </c>
      <c r="BD503" t="n">
        <v>358</v>
      </c>
      <c r="BE503" t="n">
        <v>347</v>
      </c>
      <c r="BF503" t="n">
        <v>365</v>
      </c>
      <c r="BG503">
        <f>NA()</f>
        <v/>
      </c>
      <c r="BH503">
        <f>NA()</f>
        <v/>
      </c>
      <c r="BI503">
        <f>NA()</f>
        <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237</v>
      </c>
      <c r="B504" t="s">
        <v>1414</v>
      </c>
      <c r="C504" t="s">
        <v>1415</v>
      </c>
      <c r="D504" t="s">
        <v>569</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1364</v>
      </c>
      <c r="Z504" t="n">
        <v>1236</v>
      </c>
      <c r="AA504" t="n">
        <v>1184</v>
      </c>
      <c r="AB504" t="n">
        <v>1147</v>
      </c>
      <c r="AC504" t="n">
        <v>1075</v>
      </c>
      <c r="AD504" t="n">
        <v>676</v>
      </c>
      <c r="AE504" t="n">
        <v>629</v>
      </c>
      <c r="AF504" t="n">
        <v>595</v>
      </c>
      <c r="AG504" t="n">
        <v>607</v>
      </c>
      <c r="AH504" t="n">
        <v>610</v>
      </c>
      <c r="AI504" t="n">
        <v>605</v>
      </c>
      <c r="AJ504" t="n">
        <v>589</v>
      </c>
      <c r="AK504" t="n">
        <v>592</v>
      </c>
      <c r="AL504" t="n">
        <v>592</v>
      </c>
      <c r="AM504" t="n">
        <v>607</v>
      </c>
      <c r="AN504" t="n">
        <v>601</v>
      </c>
      <c r="AO504" t="n">
        <v>571</v>
      </c>
      <c r="AP504" t="n">
        <v>533</v>
      </c>
      <c r="AQ504" t="n">
        <v>565</v>
      </c>
      <c r="AR504" t="n">
        <v>552</v>
      </c>
      <c r="AS504" t="n">
        <v>545</v>
      </c>
      <c r="AT504" t="n">
        <v>531</v>
      </c>
      <c r="AU504" t="n">
        <v>544</v>
      </c>
      <c r="AV504" t="n">
        <v>535</v>
      </c>
      <c r="AW504" t="n">
        <v>520</v>
      </c>
      <c r="AX504" t="n">
        <v>499</v>
      </c>
      <c r="AY504" t="n">
        <v>509</v>
      </c>
      <c r="AZ504" t="n">
        <v>498</v>
      </c>
      <c r="BA504" t="n">
        <v>493</v>
      </c>
      <c r="BB504" t="n">
        <v>498</v>
      </c>
      <c r="BC504" t="n">
        <v>499</v>
      </c>
      <c r="BD504" t="n">
        <v>480</v>
      </c>
      <c r="BE504" t="n">
        <v>470</v>
      </c>
      <c r="BF504" t="n">
        <v>547</v>
      </c>
      <c r="BG504">
        <f>NA()</f>
        <v/>
      </c>
      <c r="BH504">
        <f>NA()</f>
        <v/>
      </c>
      <c r="BI504">
        <f>NA()</f>
        <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237</v>
      </c>
      <c r="B505" t="s">
        <v>1416</v>
      </c>
      <c r="C505" t="s">
        <v>1417</v>
      </c>
      <c r="D505" t="s">
        <v>569</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3015</v>
      </c>
      <c r="Z505" t="n">
        <v>2780</v>
      </c>
      <c r="AA505" t="n">
        <v>2773</v>
      </c>
      <c r="AB505" t="n">
        <v>2730</v>
      </c>
      <c r="AC505" t="n">
        <v>2438</v>
      </c>
      <c r="AD505" t="n">
        <v>2687</v>
      </c>
      <c r="AE505" t="n">
        <v>2674</v>
      </c>
      <c r="AF505" t="n">
        <v>2628</v>
      </c>
      <c r="AG505" t="n">
        <v>2816</v>
      </c>
      <c r="AH505" t="n">
        <v>2909</v>
      </c>
      <c r="AI505" t="n">
        <v>2983</v>
      </c>
      <c r="AJ505" t="n">
        <v>2909</v>
      </c>
      <c r="AK505" t="n">
        <v>2892</v>
      </c>
      <c r="AL505" t="n">
        <v>2847</v>
      </c>
      <c r="AM505" t="n">
        <v>2920</v>
      </c>
      <c r="AN505" t="n">
        <v>2906</v>
      </c>
      <c r="AO505" t="n">
        <v>2825</v>
      </c>
      <c r="AP505" t="n">
        <v>2689</v>
      </c>
      <c r="AQ505" t="n">
        <v>2803</v>
      </c>
      <c r="AR505" t="n">
        <v>2886</v>
      </c>
      <c r="AS505" t="n">
        <v>2899</v>
      </c>
      <c r="AT505" t="n">
        <v>2786</v>
      </c>
      <c r="AU505" t="n">
        <v>2758</v>
      </c>
      <c r="AV505" t="n">
        <v>2724</v>
      </c>
      <c r="AW505" t="n">
        <v>2752</v>
      </c>
      <c r="AX505" t="n">
        <v>2703</v>
      </c>
      <c r="AY505" t="n">
        <v>2735</v>
      </c>
      <c r="AZ505" t="n">
        <v>2783</v>
      </c>
      <c r="BA505" t="n">
        <v>2669</v>
      </c>
      <c r="BB505" t="n">
        <v>2545</v>
      </c>
      <c r="BC505" t="n">
        <v>2571</v>
      </c>
      <c r="BD505" t="n">
        <v>2585</v>
      </c>
      <c r="BE505" t="n">
        <v>2625</v>
      </c>
      <c r="BF505" t="n">
        <v>2674</v>
      </c>
      <c r="BG505">
        <f>NA()</f>
        <v/>
      </c>
      <c r="BH505">
        <f>NA()</f>
        <v/>
      </c>
      <c r="BI505">
        <f>NA()</f>
        <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237</v>
      </c>
      <c r="B506" t="s">
        <v>1418</v>
      </c>
      <c r="C506" t="s">
        <v>1419</v>
      </c>
      <c r="D506" t="s">
        <v>569</v>
      </c>
      <c r="E506" t="n">
        <v>2582</v>
      </c>
      <c r="F506" t="n">
        <v>2730</v>
      </c>
      <c r="G506" t="n">
        <v>2799</v>
      </c>
      <c r="H506" t="n">
        <v>2704</v>
      </c>
      <c r="I506" t="n">
        <v>2713</v>
      </c>
      <c r="J506" t="n">
        <v>2793</v>
      </c>
      <c r="K506" t="n">
        <v>2732</v>
      </c>
      <c r="L506" t="n">
        <v>2632</v>
      </c>
      <c r="M506" t="n">
        <v>2717</v>
      </c>
      <c r="N506" t="n">
        <v>2834</v>
      </c>
      <c r="O506" t="n">
        <v>2719</v>
      </c>
      <c r="P506" t="n">
        <v>2529</v>
      </c>
      <c r="Q506" t="n">
        <v>2669</v>
      </c>
      <c r="R506" t="n">
        <v>2983</v>
      </c>
      <c r="S506" t="n">
        <v>2870</v>
      </c>
      <c r="T506" t="n">
        <v>2831</v>
      </c>
      <c r="U506" t="n">
        <v>2734</v>
      </c>
      <c r="V506" t="n">
        <v>3007</v>
      </c>
      <c r="W506" t="n">
        <v>3080</v>
      </c>
      <c r="X506" t="n">
        <v>3146</v>
      </c>
      <c r="Y506" t="n">
        <v>3150</v>
      </c>
      <c r="Z506" t="n">
        <v>3564</v>
      </c>
      <c r="AA506" t="n">
        <v>3748</v>
      </c>
      <c r="AB506" t="n">
        <v>3718</v>
      </c>
      <c r="AC506" t="n">
        <v>3874</v>
      </c>
      <c r="AD506" t="n">
        <v>3946</v>
      </c>
      <c r="AE506" t="n">
        <v>10711</v>
      </c>
      <c r="AF506" t="n">
        <v>10860</v>
      </c>
      <c r="AG506" t="n">
        <v>12405</v>
      </c>
      <c r="AH506" t="n">
        <v>13025</v>
      </c>
      <c r="AI506" t="n">
        <v>14408</v>
      </c>
      <c r="AJ506" t="n">
        <v>13946</v>
      </c>
      <c r="AK506" t="n">
        <v>14326</v>
      </c>
      <c r="AL506" t="n">
        <v>14229</v>
      </c>
      <c r="AM506" t="n">
        <v>14078</v>
      </c>
      <c r="AN506" t="n">
        <v>13862</v>
      </c>
      <c r="AO506" t="n">
        <v>13975</v>
      </c>
      <c r="AP506" t="n">
        <v>13737</v>
      </c>
      <c r="AQ506" t="n">
        <v>13199</v>
      </c>
      <c r="AR506" t="n">
        <v>12993</v>
      </c>
      <c r="AS506" t="n">
        <v>13089</v>
      </c>
      <c r="AT506" t="n">
        <v>13315</v>
      </c>
      <c r="AU506" t="n">
        <v>13074</v>
      </c>
      <c r="AV506" t="n">
        <v>13521</v>
      </c>
      <c r="AW506" t="n">
        <v>13410</v>
      </c>
      <c r="AX506" t="n">
        <v>13447</v>
      </c>
      <c r="AY506" t="n">
        <v>13479</v>
      </c>
      <c r="AZ506" t="n">
        <v>13074</v>
      </c>
      <c r="BA506" t="n">
        <v>12526</v>
      </c>
      <c r="BB506" t="n">
        <v>12737</v>
      </c>
      <c r="BC506" t="n">
        <v>12818</v>
      </c>
      <c r="BD506" t="n">
        <v>12842</v>
      </c>
      <c r="BE506" t="n">
        <v>13117</v>
      </c>
      <c r="BF506" t="n">
        <v>12650</v>
      </c>
      <c r="BG506">
        <f>NA()</f>
        <v/>
      </c>
      <c r="BH506">
        <f>NA()</f>
        <v/>
      </c>
      <c r="BI506">
        <f>NA()</f>
        <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237</v>
      </c>
      <c r="B507" t="s">
        <v>1418</v>
      </c>
      <c r="C507" t="s">
        <v>1420</v>
      </c>
      <c r="D507" t="s">
        <v>1019</v>
      </c>
      <c r="E507" t="n">
        <v>430</v>
      </c>
      <c r="F507" t="n">
        <v>455</v>
      </c>
      <c r="G507" t="n">
        <v>467</v>
      </c>
      <c r="H507" t="n">
        <v>451</v>
      </c>
      <c r="I507" t="n">
        <v>452</v>
      </c>
      <c r="J507" t="n">
        <v>466</v>
      </c>
      <c r="K507" t="n">
        <v>455</v>
      </c>
      <c r="L507" t="n">
        <v>439</v>
      </c>
      <c r="M507" t="n">
        <v>453</v>
      </c>
      <c r="N507" t="n">
        <v>472</v>
      </c>
      <c r="O507" t="n">
        <v>453</v>
      </c>
      <c r="P507" t="n">
        <v>421</v>
      </c>
      <c r="Q507" t="n">
        <v>445</v>
      </c>
      <c r="R507" t="n">
        <v>497</v>
      </c>
      <c r="S507" t="n">
        <v>478</v>
      </c>
      <c r="T507" t="n">
        <v>472</v>
      </c>
      <c r="U507" t="n">
        <v>456</v>
      </c>
      <c r="V507" t="n">
        <v>501</v>
      </c>
      <c r="W507" t="n">
        <v>513</v>
      </c>
      <c r="X507" t="n">
        <v>524</v>
      </c>
      <c r="Y507" t="n">
        <v>525</v>
      </c>
      <c r="Z507" t="n">
        <v>594</v>
      </c>
      <c r="AA507" t="n">
        <v>625</v>
      </c>
      <c r="AB507" t="n">
        <v>620</v>
      </c>
      <c r="AC507" t="n">
        <v>646</v>
      </c>
      <c r="AD507" t="n">
        <v>658</v>
      </c>
      <c r="AE507" t="n">
        <v>1785</v>
      </c>
      <c r="AF507" t="n">
        <v>1810</v>
      </c>
      <c r="AG507" t="n">
        <v>2067</v>
      </c>
      <c r="AH507" t="n">
        <v>2171</v>
      </c>
      <c r="AI507" t="n">
        <v>2401</v>
      </c>
      <c r="AJ507" t="n">
        <v>2324</v>
      </c>
      <c r="AK507" t="n">
        <v>2388</v>
      </c>
      <c r="AL507" t="n">
        <v>2372</v>
      </c>
      <c r="AM507" t="n">
        <v>2346</v>
      </c>
      <c r="AN507" t="n">
        <v>2310</v>
      </c>
      <c r="AO507" t="n">
        <v>2329</v>
      </c>
      <c r="AP507" t="n">
        <v>2290</v>
      </c>
      <c r="AQ507" t="n">
        <v>2200</v>
      </c>
      <c r="AR507" t="n">
        <v>2165</v>
      </c>
      <c r="AS507" t="n">
        <v>2181</v>
      </c>
      <c r="AT507" t="n">
        <v>2219</v>
      </c>
      <c r="AU507" t="n">
        <v>2179</v>
      </c>
      <c r="AV507" t="n">
        <v>2254</v>
      </c>
      <c r="AW507" t="n">
        <v>2235</v>
      </c>
      <c r="AX507" t="n">
        <v>2241</v>
      </c>
      <c r="AY507" t="n">
        <v>2247</v>
      </c>
      <c r="AZ507" t="n">
        <v>2179</v>
      </c>
      <c r="BA507" t="n">
        <v>2088</v>
      </c>
      <c r="BB507" t="n">
        <v>2123</v>
      </c>
      <c r="BC507" t="n">
        <v>2136</v>
      </c>
      <c r="BD507" t="n">
        <v>2140</v>
      </c>
      <c r="BE507" t="n">
        <v>2186</v>
      </c>
      <c r="BF507" t="n">
        <v>2108</v>
      </c>
      <c r="BG507">
        <f>NA()</f>
        <v/>
      </c>
      <c r="BH507">
        <f>NA()</f>
        <v/>
      </c>
      <c r="BI507">
        <f>NA()</f>
        <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237</v>
      </c>
      <c r="B508" t="s">
        <v>1421</v>
      </c>
      <c r="C508" t="s">
        <v>1422</v>
      </c>
      <c r="D508" t="s">
        <v>569</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f>NA()</f>
        <v/>
      </c>
      <c r="BH508">
        <f>NA()</f>
        <v/>
      </c>
      <c r="BI508">
        <f>NA()</f>
        <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237</v>
      </c>
      <c r="B509" t="s">
        <v>1421</v>
      </c>
      <c r="C509" t="s">
        <v>1423</v>
      </c>
      <c r="D509" t="s">
        <v>1019</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f>NA()</f>
        <v/>
      </c>
      <c r="BH509">
        <f>NA()</f>
        <v/>
      </c>
      <c r="BI509">
        <f>NA()</f>
        <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237</v>
      </c>
      <c r="B510" t="s">
        <v>1424</v>
      </c>
      <c r="C510" t="s">
        <v>1425</v>
      </c>
      <c r="D510" t="s">
        <v>569</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14</v>
      </c>
      <c r="BC510" t="n">
        <v>17</v>
      </c>
      <c r="BD510" t="n">
        <v>35</v>
      </c>
      <c r="BE510" t="n">
        <v>44</v>
      </c>
      <c r="BF510" t="n">
        <v>186</v>
      </c>
      <c r="BG510">
        <f>NA()</f>
        <v/>
      </c>
      <c r="BH510">
        <f>NA()</f>
        <v/>
      </c>
      <c r="BI510">
        <f>NA()</f>
        <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237</v>
      </c>
      <c r="B511" t="s">
        <v>1424</v>
      </c>
      <c r="C511" t="s">
        <v>1426</v>
      </c>
      <c r="D511" t="s">
        <v>1091</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1</v>
      </c>
      <c r="BC511" t="n">
        <v>2</v>
      </c>
      <c r="BD511" t="n">
        <v>4</v>
      </c>
      <c r="BE511" t="n">
        <v>5</v>
      </c>
      <c r="BF511" t="n">
        <v>19</v>
      </c>
      <c r="BG511">
        <f>NA()</f>
        <v/>
      </c>
      <c r="BH511">
        <f>NA()</f>
        <v/>
      </c>
      <c r="BI511">
        <f>NA()</f>
        <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237</v>
      </c>
      <c r="B512" t="s">
        <v>1427</v>
      </c>
      <c r="C512" t="s">
        <v>1428</v>
      </c>
      <c r="D512" t="s">
        <v>569</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831</v>
      </c>
      <c r="AI512" t="n">
        <v>899</v>
      </c>
      <c r="AJ512" t="n">
        <v>974</v>
      </c>
      <c r="AK512" t="n">
        <v>1028</v>
      </c>
      <c r="AL512" t="n">
        <v>1086</v>
      </c>
      <c r="AM512" t="n">
        <v>1143</v>
      </c>
      <c r="AN512" t="n">
        <v>1196</v>
      </c>
      <c r="AO512" t="n">
        <v>1244</v>
      </c>
      <c r="AP512" t="n">
        <v>1259</v>
      </c>
      <c r="AQ512" t="n">
        <v>1302</v>
      </c>
      <c r="AR512" t="n">
        <v>1335</v>
      </c>
      <c r="AS512" t="n">
        <v>1347</v>
      </c>
      <c r="AT512" t="n">
        <v>1316</v>
      </c>
      <c r="AU512" t="n">
        <v>1337</v>
      </c>
      <c r="AV512" t="n">
        <v>1378</v>
      </c>
      <c r="AW512" t="n">
        <v>1423</v>
      </c>
      <c r="AX512" t="n">
        <v>1514</v>
      </c>
      <c r="AY512" t="n">
        <v>1670</v>
      </c>
      <c r="AZ512" t="n">
        <v>1898</v>
      </c>
      <c r="BA512" t="n">
        <v>2388</v>
      </c>
      <c r="BB512" t="n">
        <v>2770</v>
      </c>
      <c r="BC512" t="n">
        <v>3547</v>
      </c>
      <c r="BD512" t="n">
        <v>4607</v>
      </c>
      <c r="BE512" t="n">
        <v>6648</v>
      </c>
      <c r="BF512" t="n">
        <v>9075</v>
      </c>
      <c r="BG512">
        <f>NA()</f>
        <v/>
      </c>
      <c r="BH512">
        <f>NA()</f>
        <v/>
      </c>
      <c r="BI512">
        <f>NA()</f>
        <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237</v>
      </c>
      <c r="B513" t="s">
        <v>1429</v>
      </c>
      <c r="C513" t="s">
        <v>1430</v>
      </c>
      <c r="D513" t="s">
        <v>569</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831</v>
      </c>
      <c r="AI513" t="n">
        <v>899</v>
      </c>
      <c r="AJ513" t="n">
        <v>974</v>
      </c>
      <c r="AK513" t="n">
        <v>1028</v>
      </c>
      <c r="AL513" t="n">
        <v>1086</v>
      </c>
      <c r="AM513" t="n">
        <v>1143</v>
      </c>
      <c r="AN513" t="n">
        <v>1196</v>
      </c>
      <c r="AO513" t="n">
        <v>1244</v>
      </c>
      <c r="AP513" t="n">
        <v>1259</v>
      </c>
      <c r="AQ513" t="n">
        <v>1302</v>
      </c>
      <c r="AR513" t="n">
        <v>1335</v>
      </c>
      <c r="AS513" t="n">
        <v>1347</v>
      </c>
      <c r="AT513" t="n">
        <v>1316</v>
      </c>
      <c r="AU513" t="n">
        <v>1337</v>
      </c>
      <c r="AV513" t="n">
        <v>1378</v>
      </c>
      <c r="AW513" t="n">
        <v>1423</v>
      </c>
      <c r="AX513" t="n">
        <v>1514</v>
      </c>
      <c r="AY513" t="n">
        <v>1670</v>
      </c>
      <c r="AZ513" t="n">
        <v>1898</v>
      </c>
      <c r="BA513" t="n">
        <v>2389</v>
      </c>
      <c r="BB513" t="n">
        <v>2783</v>
      </c>
      <c r="BC513" t="n">
        <v>3564</v>
      </c>
      <c r="BD513" t="n">
        <v>4641</v>
      </c>
      <c r="BE513" t="n">
        <v>6692</v>
      </c>
      <c r="BF513" t="n">
        <v>9261</v>
      </c>
      <c r="BG513">
        <f>NA()</f>
        <v/>
      </c>
      <c r="BH513">
        <f>NA()</f>
        <v/>
      </c>
      <c r="BI513">
        <f>NA()</f>
        <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237</v>
      </c>
      <c r="B514" t="s">
        <v>1431</v>
      </c>
      <c r="C514" t="s">
        <v>1432</v>
      </c>
      <c r="D514" t="s">
        <v>569</v>
      </c>
      <c r="E514" t="n">
        <v>0</v>
      </c>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831</v>
      </c>
      <c r="AI514" t="n">
        <v>899</v>
      </c>
      <c r="AJ514" t="n">
        <v>974</v>
      </c>
      <c r="AK514" t="n">
        <v>1028</v>
      </c>
      <c r="AL514" t="n">
        <v>1086</v>
      </c>
      <c r="AM514" t="n">
        <v>1143</v>
      </c>
      <c r="AN514" t="n">
        <v>1196</v>
      </c>
      <c r="AO514" t="n">
        <v>1244</v>
      </c>
      <c r="AP514" t="n">
        <v>1259</v>
      </c>
      <c r="AQ514" t="n">
        <v>1302</v>
      </c>
      <c r="AR514" t="n">
        <v>1335</v>
      </c>
      <c r="AS514" t="n">
        <v>1347</v>
      </c>
      <c r="AT514" t="n">
        <v>1316</v>
      </c>
      <c r="AU514" t="n">
        <v>1337</v>
      </c>
      <c r="AV514" t="n">
        <v>1378</v>
      </c>
      <c r="AW514" t="n">
        <v>1423</v>
      </c>
      <c r="AX514" t="n">
        <v>1514</v>
      </c>
      <c r="AY514" t="n">
        <v>1670</v>
      </c>
      <c r="AZ514" t="n">
        <v>1898</v>
      </c>
      <c r="BA514" t="n">
        <v>2388</v>
      </c>
      <c r="BB514" t="n">
        <v>2770</v>
      </c>
      <c r="BC514" t="n">
        <v>3547</v>
      </c>
      <c r="BD514" t="n">
        <v>4607</v>
      </c>
      <c r="BE514" t="n">
        <v>6648</v>
      </c>
      <c r="BF514" t="n">
        <v>9075</v>
      </c>
      <c r="BG514">
        <f>NA()</f>
        <v/>
      </c>
      <c r="BH514">
        <f>NA()</f>
        <v/>
      </c>
      <c r="BI514">
        <f>NA()</f>
        <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237</v>
      </c>
      <c r="B515" t="s">
        <v>1433</v>
      </c>
      <c r="C515" t="s">
        <v>1434</v>
      </c>
      <c r="D515" t="s">
        <v>569</v>
      </c>
      <c r="E515" t="n">
        <v>61778</v>
      </c>
      <c r="F515" t="n">
        <v>74032</v>
      </c>
      <c r="G515" t="n">
        <v>66104</v>
      </c>
      <c r="H515" t="n">
        <v>69466</v>
      </c>
      <c r="I515" t="n">
        <v>74849</v>
      </c>
      <c r="J515" t="n">
        <v>78979</v>
      </c>
      <c r="K515" t="n">
        <v>91537</v>
      </c>
      <c r="L515" t="n">
        <v>105098</v>
      </c>
      <c r="M515" t="n">
        <v>122002</v>
      </c>
      <c r="N515" t="n">
        <v>125141</v>
      </c>
      <c r="O515" t="n">
        <v>125344</v>
      </c>
      <c r="P515" t="n">
        <v>138833</v>
      </c>
      <c r="Q515" t="n">
        <v>136476</v>
      </c>
      <c r="R515" t="n">
        <v>140854</v>
      </c>
      <c r="S515" t="n">
        <v>128660</v>
      </c>
      <c r="T515" t="n">
        <v>130543</v>
      </c>
      <c r="U515" t="n">
        <v>131684</v>
      </c>
      <c r="V515" t="n">
        <v>141346</v>
      </c>
      <c r="W515" t="n">
        <v>144629</v>
      </c>
      <c r="X515" t="n">
        <v>156359</v>
      </c>
      <c r="Y515" t="n">
        <v>146713</v>
      </c>
      <c r="Z515" t="n">
        <v>124101</v>
      </c>
      <c r="AA515" t="n">
        <v>102195</v>
      </c>
      <c r="AB515" t="n">
        <v>117874</v>
      </c>
      <c r="AC515" t="n">
        <v>129351</v>
      </c>
      <c r="AD515" t="n">
        <v>142887</v>
      </c>
      <c r="AE515" t="n">
        <v>127072</v>
      </c>
      <c r="AF515" t="n">
        <v>124137</v>
      </c>
      <c r="AG515" t="n">
        <v>140944</v>
      </c>
      <c r="AH515" t="n">
        <v>154497</v>
      </c>
      <c r="AI515" t="n">
        <v>154545</v>
      </c>
      <c r="AJ515" t="n">
        <v>151201</v>
      </c>
      <c r="AK515" t="n">
        <v>144127</v>
      </c>
      <c r="AL515" t="n">
        <v>130403</v>
      </c>
      <c r="AM515" t="n">
        <v>140026</v>
      </c>
      <c r="AN515" t="n">
        <v>138155</v>
      </c>
      <c r="AO515" t="n">
        <v>121588</v>
      </c>
      <c r="AP515" t="n">
        <v>117261</v>
      </c>
      <c r="AQ515" t="n">
        <v>114607</v>
      </c>
      <c r="AR515" t="n">
        <v>123081</v>
      </c>
      <c r="AS515" t="n">
        <v>125188</v>
      </c>
      <c r="AT515" t="n">
        <v>132014</v>
      </c>
      <c r="AU515" t="n">
        <v>140161</v>
      </c>
      <c r="AV515" t="n">
        <v>162926</v>
      </c>
      <c r="AW515" t="n">
        <v>172136</v>
      </c>
      <c r="AX515" t="n">
        <v>179377</v>
      </c>
      <c r="AY515" t="n">
        <v>181643</v>
      </c>
      <c r="AZ515" t="n">
        <v>195323</v>
      </c>
      <c r="BA515" t="n">
        <v>137600</v>
      </c>
      <c r="BB515" t="n">
        <v>134333</v>
      </c>
      <c r="BC515" t="n">
        <v>137869</v>
      </c>
      <c r="BD515" t="n">
        <v>146137</v>
      </c>
      <c r="BE515" t="n">
        <v>142050</v>
      </c>
      <c r="BF515" t="n">
        <v>141175</v>
      </c>
      <c r="BG515">
        <f>NA()</f>
        <v/>
      </c>
      <c r="BH515">
        <f>NA()</f>
        <v/>
      </c>
      <c r="BI515">
        <f>NA()</f>
        <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237</v>
      </c>
      <c r="B516" t="s">
        <v>1435</v>
      </c>
      <c r="C516" t="s">
        <v>1436</v>
      </c>
      <c r="D516" t="s">
        <v>569</v>
      </c>
      <c r="E516" t="n">
        <v>5300</v>
      </c>
      <c r="F516" t="n">
        <v>5575</v>
      </c>
      <c r="G516" t="n">
        <v>5748</v>
      </c>
      <c r="H516" t="n">
        <v>6244</v>
      </c>
      <c r="I516" t="n">
        <v>6852</v>
      </c>
      <c r="J516" t="n">
        <v>7024</v>
      </c>
      <c r="K516" t="n">
        <v>7660</v>
      </c>
      <c r="L516" t="n">
        <v>8374</v>
      </c>
      <c r="M516" t="n">
        <v>9237</v>
      </c>
      <c r="N516" t="n">
        <v>10704</v>
      </c>
      <c r="O516" t="n">
        <v>12519</v>
      </c>
      <c r="P516" t="n">
        <v>12518</v>
      </c>
      <c r="Q516" t="n">
        <v>13740</v>
      </c>
      <c r="R516" t="n">
        <v>14544</v>
      </c>
      <c r="S516" t="n">
        <v>14328</v>
      </c>
      <c r="T516" t="n">
        <v>14533</v>
      </c>
      <c r="U516" t="n">
        <v>16385</v>
      </c>
      <c r="V516" t="n">
        <v>17964</v>
      </c>
      <c r="W516" t="n">
        <v>18504</v>
      </c>
      <c r="X516" t="n">
        <v>19713</v>
      </c>
      <c r="Y516" t="n">
        <v>20073</v>
      </c>
      <c r="Z516" t="n">
        <v>18095</v>
      </c>
      <c r="AA516" t="n">
        <v>16852</v>
      </c>
      <c r="AB516" t="n">
        <v>17177</v>
      </c>
      <c r="AC516" t="n">
        <v>18340</v>
      </c>
      <c r="AD516" t="n">
        <v>18392</v>
      </c>
      <c r="AE516" t="n">
        <v>20940</v>
      </c>
      <c r="AF516" t="n">
        <v>23770</v>
      </c>
      <c r="AG516" t="n">
        <v>36948</v>
      </c>
      <c r="AH516" t="n">
        <v>36093</v>
      </c>
      <c r="AI516" t="n">
        <v>37209</v>
      </c>
      <c r="AJ516" t="n">
        <v>28808</v>
      </c>
      <c r="AK516" t="n">
        <v>38611</v>
      </c>
      <c r="AL516" t="n">
        <v>30734</v>
      </c>
      <c r="AM516" t="n">
        <v>35027</v>
      </c>
      <c r="AN516" t="n">
        <v>34609</v>
      </c>
      <c r="AO516" t="n">
        <v>34036</v>
      </c>
      <c r="AP516" t="n">
        <v>35504</v>
      </c>
      <c r="AQ516" t="n">
        <v>45896</v>
      </c>
      <c r="AR516" t="n">
        <v>35963</v>
      </c>
      <c r="AS516" t="n">
        <v>37283</v>
      </c>
      <c r="AT516" t="n">
        <v>36572</v>
      </c>
      <c r="AU516" t="n">
        <v>39357</v>
      </c>
      <c r="AV516" t="n">
        <v>39633</v>
      </c>
      <c r="AW516" t="n">
        <v>43401</v>
      </c>
      <c r="AX516" t="n">
        <v>41764</v>
      </c>
      <c r="AY516" t="n">
        <v>42601</v>
      </c>
      <c r="AZ516" t="n">
        <v>42214</v>
      </c>
      <c r="BA516" t="n">
        <v>42772</v>
      </c>
      <c r="BB516" t="n">
        <v>42206</v>
      </c>
      <c r="BC516" t="n">
        <v>39788</v>
      </c>
      <c r="BD516" t="n">
        <v>40655</v>
      </c>
      <c r="BE516" t="n">
        <v>37949</v>
      </c>
      <c r="BF516" t="n">
        <v>39004</v>
      </c>
      <c r="BG516">
        <f>NA()</f>
        <v/>
      </c>
      <c r="BH516">
        <f>NA()</f>
        <v/>
      </c>
      <c r="BI516">
        <f>NA()</f>
        <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237</v>
      </c>
      <c r="B517" t="s">
        <v>1437</v>
      </c>
      <c r="C517" t="s">
        <v>1438</v>
      </c>
      <c r="D517" t="s">
        <v>569</v>
      </c>
      <c r="E517" t="n">
        <v>17603</v>
      </c>
      <c r="F517" t="n">
        <v>19434</v>
      </c>
      <c r="G517" t="n">
        <v>21406</v>
      </c>
      <c r="H517" t="n">
        <v>24242</v>
      </c>
      <c r="I517" t="n">
        <v>26696</v>
      </c>
      <c r="J517" t="n">
        <v>27568</v>
      </c>
      <c r="K517" t="n">
        <v>29678</v>
      </c>
      <c r="L517" t="n">
        <v>31290</v>
      </c>
      <c r="M517" t="n">
        <v>34977</v>
      </c>
      <c r="N517" t="n">
        <v>38738</v>
      </c>
      <c r="O517" t="n">
        <v>43176</v>
      </c>
      <c r="P517" t="n">
        <v>47729</v>
      </c>
      <c r="Q517" t="n">
        <v>54083</v>
      </c>
      <c r="R517" t="n">
        <v>55560</v>
      </c>
      <c r="S517" t="n">
        <v>57454</v>
      </c>
      <c r="T517" t="n">
        <v>58778</v>
      </c>
      <c r="U517" t="n">
        <v>62485</v>
      </c>
      <c r="V517" t="n">
        <v>65231</v>
      </c>
      <c r="W517" t="n">
        <v>66763</v>
      </c>
      <c r="X517" t="n">
        <v>67711</v>
      </c>
      <c r="Y517" t="n">
        <v>69749</v>
      </c>
      <c r="Z517" t="n">
        <v>69901</v>
      </c>
      <c r="AA517" t="n">
        <v>66853</v>
      </c>
      <c r="AB517" t="n">
        <v>68563</v>
      </c>
      <c r="AC517" t="n">
        <v>70358</v>
      </c>
      <c r="AD517" t="n">
        <v>69758</v>
      </c>
      <c r="AE517" t="n">
        <v>72694</v>
      </c>
      <c r="AF517" t="n">
        <v>76477</v>
      </c>
      <c r="AG517" t="n">
        <v>81734</v>
      </c>
      <c r="AH517" t="n">
        <v>86465</v>
      </c>
      <c r="AI517" t="n">
        <v>105928</v>
      </c>
      <c r="AJ517" t="n">
        <v>88716</v>
      </c>
      <c r="AK517" t="n">
        <v>99327</v>
      </c>
      <c r="AL517" t="n">
        <v>99480</v>
      </c>
      <c r="AM517" t="n">
        <v>102287</v>
      </c>
      <c r="AN517" t="n">
        <v>105531</v>
      </c>
      <c r="AO517" t="n">
        <v>107454</v>
      </c>
      <c r="AP517" t="n">
        <v>107317</v>
      </c>
      <c r="AQ517" t="n">
        <v>105643</v>
      </c>
      <c r="AR517" t="n">
        <v>106591</v>
      </c>
      <c r="AS517" t="n">
        <v>108494</v>
      </c>
      <c r="AT517" t="n">
        <v>105291</v>
      </c>
      <c r="AU517" t="n">
        <v>110941</v>
      </c>
      <c r="AV517" t="n">
        <v>109036</v>
      </c>
      <c r="AW517" t="n">
        <v>110783</v>
      </c>
      <c r="AX517" t="n">
        <v>109805</v>
      </c>
      <c r="AY517" t="n">
        <v>110613</v>
      </c>
      <c r="AZ517" t="n">
        <v>111819</v>
      </c>
      <c r="BA517" t="n">
        <v>108951</v>
      </c>
      <c r="BB517" t="n">
        <v>105573</v>
      </c>
      <c r="BC517" t="n">
        <v>98783</v>
      </c>
      <c r="BD517" t="n">
        <v>98966</v>
      </c>
      <c r="BE517" t="n">
        <v>94787</v>
      </c>
      <c r="BF517" t="n">
        <v>92345</v>
      </c>
      <c r="BG517">
        <f>NA()</f>
        <v/>
      </c>
      <c r="BH517">
        <f>NA()</f>
        <v/>
      </c>
      <c r="BI517">
        <f>NA()</f>
        <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237</v>
      </c>
      <c r="B518" t="s">
        <v>1439</v>
      </c>
      <c r="C518" t="s">
        <v>1440</v>
      </c>
      <c r="D518" t="s">
        <v>569</v>
      </c>
      <c r="E518" t="n">
        <v>20633</v>
      </c>
      <c r="F518" t="n">
        <v>26828</v>
      </c>
      <c r="G518" t="n">
        <v>28718</v>
      </c>
      <c r="H518" t="n">
        <v>29900</v>
      </c>
      <c r="I518" t="n">
        <v>32401</v>
      </c>
      <c r="J518" t="n">
        <v>34710</v>
      </c>
      <c r="K518" t="n">
        <v>35808</v>
      </c>
      <c r="L518" t="n">
        <v>38676</v>
      </c>
      <c r="M518" t="n">
        <v>38925</v>
      </c>
      <c r="N518" t="n">
        <v>40989</v>
      </c>
      <c r="O518" t="n">
        <v>43657</v>
      </c>
      <c r="P518" t="n">
        <v>43597</v>
      </c>
      <c r="Q518" t="n">
        <v>49235</v>
      </c>
      <c r="R518" t="n">
        <v>49937</v>
      </c>
      <c r="S518" t="n">
        <v>49850</v>
      </c>
      <c r="T518" t="n">
        <v>50397</v>
      </c>
      <c r="U518" t="n">
        <v>51740</v>
      </c>
      <c r="V518" t="n">
        <v>53334</v>
      </c>
      <c r="W518" t="n">
        <v>53057</v>
      </c>
      <c r="X518" t="n">
        <v>59163</v>
      </c>
      <c r="Y518" t="n">
        <v>74651</v>
      </c>
      <c r="Z518" t="n">
        <v>73675</v>
      </c>
      <c r="AA518" t="n">
        <v>79639</v>
      </c>
      <c r="AB518" t="n">
        <v>66203</v>
      </c>
      <c r="AC518" t="n">
        <v>65002</v>
      </c>
      <c r="AD518" t="n">
        <v>67347</v>
      </c>
      <c r="AE518" t="n">
        <v>76868</v>
      </c>
      <c r="AF518" t="n">
        <v>79591</v>
      </c>
      <c r="AG518" t="n">
        <v>88782</v>
      </c>
      <c r="AH518" t="n">
        <v>93795</v>
      </c>
      <c r="AI518" t="n">
        <v>98940</v>
      </c>
      <c r="AJ518" t="n">
        <v>89030</v>
      </c>
      <c r="AK518" t="n">
        <v>93645</v>
      </c>
      <c r="AL518" t="n">
        <v>92341</v>
      </c>
      <c r="AM518" t="n">
        <v>93808</v>
      </c>
      <c r="AN518" t="n">
        <v>93012</v>
      </c>
      <c r="AO518" t="n">
        <v>95592</v>
      </c>
      <c r="AP518" t="n">
        <v>88674</v>
      </c>
      <c r="AQ518" t="n">
        <v>80672</v>
      </c>
      <c r="AR518" t="n">
        <v>78037</v>
      </c>
      <c r="AS518" t="n">
        <v>77960</v>
      </c>
      <c r="AT518" t="n">
        <v>69482</v>
      </c>
      <c r="AU518" t="n">
        <v>70768</v>
      </c>
      <c r="AV518" t="n">
        <v>66103</v>
      </c>
      <c r="AW518" t="n">
        <v>66154</v>
      </c>
      <c r="AX518" t="n">
        <v>70158</v>
      </c>
      <c r="AY518" t="n">
        <v>69236</v>
      </c>
      <c r="AZ518" t="n">
        <v>67091</v>
      </c>
      <c r="BA518" t="n">
        <v>64090</v>
      </c>
      <c r="BB518" t="n">
        <v>63998</v>
      </c>
      <c r="BC518" t="n">
        <v>63719</v>
      </c>
      <c r="BD518" t="n">
        <v>64169</v>
      </c>
      <c r="BE518" t="n">
        <v>62963</v>
      </c>
      <c r="BF518" t="n">
        <v>61224</v>
      </c>
      <c r="BG518">
        <f>NA()</f>
        <v/>
      </c>
      <c r="BH518">
        <f>NA()</f>
        <v/>
      </c>
      <c r="BI518">
        <f>NA()</f>
        <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237</v>
      </c>
      <c r="B519" t="s">
        <v>1441</v>
      </c>
      <c r="C519" t="s">
        <v>1442</v>
      </c>
      <c r="D519" t="s">
        <v>569</v>
      </c>
      <c r="E519" t="n">
        <v>7144</v>
      </c>
      <c r="F519" t="n">
        <v>7337</v>
      </c>
      <c r="G519" t="n">
        <v>7736</v>
      </c>
      <c r="H519" t="n">
        <v>8698</v>
      </c>
      <c r="I519" t="n">
        <v>9378</v>
      </c>
      <c r="J519" t="n">
        <v>9875</v>
      </c>
      <c r="K519" t="n">
        <v>10500</v>
      </c>
      <c r="L519" t="n">
        <v>11720</v>
      </c>
      <c r="M519" t="n">
        <v>12637</v>
      </c>
      <c r="N519" t="n">
        <v>14055</v>
      </c>
      <c r="O519" t="n">
        <v>15460</v>
      </c>
      <c r="P519" t="n">
        <v>16751</v>
      </c>
      <c r="Q519" t="n">
        <v>18638</v>
      </c>
      <c r="R519" t="n">
        <v>19008</v>
      </c>
      <c r="S519" t="n">
        <v>19301</v>
      </c>
      <c r="T519" t="n">
        <v>18957</v>
      </c>
      <c r="U519" t="n">
        <v>20278</v>
      </c>
      <c r="V519" t="n">
        <v>20717</v>
      </c>
      <c r="W519" t="n">
        <v>20787</v>
      </c>
      <c r="X519" t="n">
        <v>21437</v>
      </c>
      <c r="Y519" t="n">
        <v>21020</v>
      </c>
      <c r="Z519" t="n">
        <v>20936</v>
      </c>
      <c r="AA519" t="n">
        <v>19600</v>
      </c>
      <c r="AB519" t="n">
        <v>20092</v>
      </c>
      <c r="AC519" t="n">
        <v>19733</v>
      </c>
      <c r="AD519" t="n">
        <v>19928</v>
      </c>
      <c r="AE519" t="n">
        <v>20449</v>
      </c>
      <c r="AF519" t="n">
        <v>21962</v>
      </c>
      <c r="AG519" t="n">
        <v>23018</v>
      </c>
      <c r="AH519" t="n">
        <v>25394</v>
      </c>
      <c r="AI519" t="n">
        <v>30739</v>
      </c>
      <c r="AJ519" t="n">
        <v>26132</v>
      </c>
      <c r="AK519" t="n">
        <v>29678</v>
      </c>
      <c r="AL519" t="n">
        <v>29610</v>
      </c>
      <c r="AM519" t="n">
        <v>30533</v>
      </c>
      <c r="AN519" t="n">
        <v>31289</v>
      </c>
      <c r="AO519" t="n">
        <v>32085</v>
      </c>
      <c r="AP519" t="n">
        <v>32179</v>
      </c>
      <c r="AQ519" t="n">
        <v>32384</v>
      </c>
      <c r="AR519" t="n">
        <v>32435</v>
      </c>
      <c r="AS519" t="n">
        <v>33058</v>
      </c>
      <c r="AT519" t="n">
        <v>32254</v>
      </c>
      <c r="AU519" t="n">
        <v>34630</v>
      </c>
      <c r="AV519" t="n">
        <v>33738</v>
      </c>
      <c r="AW519" t="n">
        <v>34669</v>
      </c>
      <c r="AX519" t="n">
        <v>35276</v>
      </c>
      <c r="AY519" t="n">
        <v>35785</v>
      </c>
      <c r="AZ519" t="n">
        <v>36410</v>
      </c>
      <c r="BA519" t="n">
        <v>35995</v>
      </c>
      <c r="BB519" t="n">
        <v>35932</v>
      </c>
      <c r="BC519" t="n">
        <v>34277</v>
      </c>
      <c r="BD519" t="n">
        <v>34917</v>
      </c>
      <c r="BE519" t="n">
        <v>35177</v>
      </c>
      <c r="BF519" t="n">
        <v>35709</v>
      </c>
      <c r="BG519">
        <f>NA()</f>
        <v/>
      </c>
      <c r="BH519">
        <f>NA()</f>
        <v/>
      </c>
      <c r="BI519">
        <f>NA()</f>
        <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237</v>
      </c>
      <c r="B520" t="s">
        <v>1443</v>
      </c>
      <c r="C520" t="s">
        <v>1444</v>
      </c>
      <c r="D520" t="s">
        <v>569</v>
      </c>
      <c r="E520" t="n">
        <v>94855</v>
      </c>
      <c r="F520" t="n">
        <v>113772</v>
      </c>
      <c r="G520" t="n">
        <v>108306</v>
      </c>
      <c r="H520" t="n">
        <v>114308</v>
      </c>
      <c r="I520" t="n">
        <v>123481</v>
      </c>
      <c r="J520" t="n">
        <v>130589</v>
      </c>
      <c r="K520" t="n">
        <v>145505</v>
      </c>
      <c r="L520" t="n">
        <v>163868</v>
      </c>
      <c r="M520" t="n">
        <v>182801</v>
      </c>
      <c r="N520" t="n">
        <v>190890</v>
      </c>
      <c r="O520" t="n">
        <v>196979</v>
      </c>
      <c r="P520" t="n">
        <v>211699</v>
      </c>
      <c r="Q520" t="n">
        <v>218088</v>
      </c>
      <c r="R520" t="n">
        <v>224342</v>
      </c>
      <c r="S520" t="n">
        <v>212139</v>
      </c>
      <c r="T520" t="n">
        <v>214429</v>
      </c>
      <c r="U520" t="n">
        <v>220087</v>
      </c>
      <c r="V520" t="n">
        <v>233361</v>
      </c>
      <c r="W520" t="n">
        <v>236977</v>
      </c>
      <c r="X520" t="n">
        <v>256672</v>
      </c>
      <c r="Y520" t="n">
        <v>262456</v>
      </c>
      <c r="Z520" t="n">
        <v>236808</v>
      </c>
      <c r="AA520" t="n">
        <v>218287</v>
      </c>
      <c r="AB520" t="n">
        <v>221347</v>
      </c>
      <c r="AC520" t="n">
        <v>232426</v>
      </c>
      <c r="AD520" t="n">
        <v>248555</v>
      </c>
      <c r="AE520" t="n">
        <v>245329</v>
      </c>
      <c r="AF520" t="n">
        <v>249461</v>
      </c>
      <c r="AG520" t="n">
        <v>289692</v>
      </c>
      <c r="AH520" t="n">
        <v>309779</v>
      </c>
      <c r="AI520" t="n">
        <v>321434</v>
      </c>
      <c r="AJ520" t="n">
        <v>295171</v>
      </c>
      <c r="AK520" t="n">
        <v>306060</v>
      </c>
      <c r="AL520" t="n">
        <v>283089</v>
      </c>
      <c r="AM520" t="n">
        <v>299395</v>
      </c>
      <c r="AN520" t="n">
        <v>297066</v>
      </c>
      <c r="AO520" t="n">
        <v>283301</v>
      </c>
      <c r="AP520" t="n">
        <v>273618</v>
      </c>
      <c r="AQ520" t="n">
        <v>273559</v>
      </c>
      <c r="AR520" t="n">
        <v>269516</v>
      </c>
      <c r="AS520" t="n">
        <v>273488</v>
      </c>
      <c r="AT520" t="n">
        <v>270323</v>
      </c>
      <c r="AU520" t="n">
        <v>284917</v>
      </c>
      <c r="AV520" t="n">
        <v>302399</v>
      </c>
      <c r="AW520" t="n">
        <v>316360</v>
      </c>
      <c r="AX520" t="n">
        <v>326574</v>
      </c>
      <c r="AY520" t="n">
        <v>329265</v>
      </c>
      <c r="AZ520" t="n">
        <v>341039</v>
      </c>
      <c r="BA520" t="n">
        <v>280457</v>
      </c>
      <c r="BB520" t="n">
        <v>276469</v>
      </c>
      <c r="BC520" t="n">
        <v>275653</v>
      </c>
      <c r="BD520" t="n">
        <v>285877</v>
      </c>
      <c r="BE520" t="n">
        <v>278139</v>
      </c>
      <c r="BF520" t="n">
        <v>277111</v>
      </c>
      <c r="BG520">
        <f>NA()</f>
        <v/>
      </c>
      <c r="BH520">
        <f>NA()</f>
        <v/>
      </c>
      <c r="BI520">
        <f>NA()</f>
        <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237</v>
      </c>
      <c r="B521" t="s">
        <v>1445</v>
      </c>
      <c r="C521" t="s">
        <v>1446</v>
      </c>
      <c r="D521" t="s">
        <v>1447</v>
      </c>
      <c r="E521" t="n">
        <v>0</v>
      </c>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7.955</v>
      </c>
      <c r="W521" t="n">
        <v>7.774</v>
      </c>
      <c r="X521" t="n">
        <v>8.015000000000001</v>
      </c>
      <c r="Y521" t="n">
        <v>7.917</v>
      </c>
      <c r="Z521" t="n">
        <v>7.172</v>
      </c>
      <c r="AA521" t="n">
        <v>6.558</v>
      </c>
      <c r="AB521" t="n">
        <v>6.397</v>
      </c>
      <c r="AC521" t="n">
        <v>6.474</v>
      </c>
      <c r="AD521" t="n">
        <v>6.694</v>
      </c>
      <c r="AE521" t="n">
        <v>6.39</v>
      </c>
      <c r="AF521" t="n">
        <v>6.22</v>
      </c>
      <c r="AG521" t="n">
        <v>6.761</v>
      </c>
      <c r="AH521" t="n">
        <v>6.824</v>
      </c>
      <c r="AI521" t="n">
        <v>6.623</v>
      </c>
      <c r="AJ521" t="n">
        <v>5.993</v>
      </c>
      <c r="AK521" t="n">
        <v>6.05</v>
      </c>
      <c r="AL521" t="n">
        <v>5.691</v>
      </c>
      <c r="AM521" t="n">
        <v>6.032</v>
      </c>
      <c r="AN521" t="n">
        <v>6.063</v>
      </c>
      <c r="AO521" t="n">
        <v>5.844</v>
      </c>
      <c r="AP521" t="n">
        <v>5.654</v>
      </c>
      <c r="AQ521" t="n">
        <v>5.801</v>
      </c>
      <c r="AR521" t="n">
        <v>5.669</v>
      </c>
      <c r="AS521" t="n">
        <v>5.602</v>
      </c>
      <c r="AT521" t="n">
        <v>5.58</v>
      </c>
      <c r="AU521" t="n">
        <v>5.745</v>
      </c>
      <c r="AV521" t="n">
        <v>5.851</v>
      </c>
      <c r="AW521" t="n">
        <v>5.826</v>
      </c>
      <c r="AX521" t="n">
        <v>5.739</v>
      </c>
      <c r="AY521" t="n">
        <v>5.605</v>
      </c>
      <c r="AZ521" t="n">
        <v>5.727</v>
      </c>
      <c r="BA521" t="n">
        <v>4.667</v>
      </c>
      <c r="BB521" t="n">
        <v>4.824</v>
      </c>
      <c r="BC521" t="n">
        <v>4.744</v>
      </c>
      <c r="BD521" t="n">
        <v>4.694</v>
      </c>
      <c r="BE521" t="n">
        <v>4.032</v>
      </c>
      <c r="BF521" t="n">
        <v>3.961</v>
      </c>
      <c r="BG521">
        <f>NA()</f>
        <v/>
      </c>
      <c r="BH521">
        <f>NA()</f>
        <v/>
      </c>
      <c r="BI521">
        <f>NA()</f>
        <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237</v>
      </c>
      <c r="B522" t="s">
        <v>1448</v>
      </c>
      <c r="C522" t="s">
        <v>1449</v>
      </c>
      <c r="D522" t="s">
        <v>1450</v>
      </c>
      <c r="E522" t="n">
        <v>148</v>
      </c>
      <c r="F522" t="n">
        <v>173</v>
      </c>
      <c r="G522" t="n">
        <v>158</v>
      </c>
      <c r="H522" t="n">
        <v>168</v>
      </c>
      <c r="I522" t="n">
        <v>176</v>
      </c>
      <c r="J522" t="n">
        <v>185</v>
      </c>
      <c r="K522" t="n">
        <v>205</v>
      </c>
      <c r="L522" t="n">
        <v>227</v>
      </c>
      <c r="M522" t="n">
        <v>249</v>
      </c>
      <c r="N522" t="n">
        <v>255</v>
      </c>
      <c r="O522" t="n">
        <v>254</v>
      </c>
      <c r="P522" t="n">
        <v>264</v>
      </c>
      <c r="Q522" t="n">
        <v>263</v>
      </c>
      <c r="R522" t="n">
        <v>263</v>
      </c>
      <c r="S522" t="n">
        <v>244</v>
      </c>
      <c r="T522" t="n">
        <v>242</v>
      </c>
      <c r="U522" t="n">
        <v>243</v>
      </c>
      <c r="V522" t="n">
        <v>254</v>
      </c>
      <c r="W522" t="n">
        <v>254</v>
      </c>
      <c r="X522" t="n">
        <v>269</v>
      </c>
      <c r="Y522" t="n">
        <v>271</v>
      </c>
      <c r="Z522" t="n">
        <v>242</v>
      </c>
      <c r="AA522" t="n">
        <v>220</v>
      </c>
      <c r="AB522" t="n">
        <v>219</v>
      </c>
      <c r="AC522" t="n">
        <v>226</v>
      </c>
      <c r="AD522" t="n">
        <v>239</v>
      </c>
      <c r="AE522" t="n">
        <v>233</v>
      </c>
      <c r="AF522" t="n">
        <v>234</v>
      </c>
      <c r="AG522" t="n">
        <v>268</v>
      </c>
      <c r="AH522" t="n">
        <v>283</v>
      </c>
      <c r="AI522" t="n">
        <v>289</v>
      </c>
      <c r="AJ522" t="n">
        <v>260</v>
      </c>
      <c r="AK522" t="n">
        <v>264</v>
      </c>
      <c r="AL522" t="n">
        <v>241</v>
      </c>
      <c r="AM522" t="n">
        <v>252</v>
      </c>
      <c r="AN522" t="n">
        <v>248</v>
      </c>
      <c r="AO522" t="n">
        <v>235</v>
      </c>
      <c r="AP522" t="n">
        <v>226</v>
      </c>
      <c r="AQ522" t="n">
        <v>225</v>
      </c>
      <c r="AR522" t="n">
        <v>223</v>
      </c>
      <c r="AS522" t="n">
        <v>225</v>
      </c>
      <c r="AT522" t="n">
        <v>221</v>
      </c>
      <c r="AU522" t="n">
        <v>230</v>
      </c>
      <c r="AV522" t="n">
        <v>242</v>
      </c>
      <c r="AW522" t="n">
        <v>248</v>
      </c>
      <c r="AX522" t="n">
        <v>253</v>
      </c>
      <c r="AY522" t="n">
        <v>251</v>
      </c>
      <c r="AZ522" t="n">
        <v>259</v>
      </c>
      <c r="BA522" t="n">
        <v>211</v>
      </c>
      <c r="BB522" t="n">
        <v>205</v>
      </c>
      <c r="BC522" t="n">
        <v>202</v>
      </c>
      <c r="BD522" t="n">
        <v>208</v>
      </c>
      <c r="BE522" t="n">
        <v>200</v>
      </c>
      <c r="BF522" t="n">
        <v>197</v>
      </c>
      <c r="BG522">
        <f>NA()</f>
        <v/>
      </c>
      <c r="BH522">
        <f>NA()</f>
        <v/>
      </c>
      <c r="BI522">
        <f>NA()</f>
        <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237</v>
      </c>
      <c r="B523" t="s">
        <v>1451</v>
      </c>
      <c r="C523" t="s">
        <v>1452</v>
      </c>
      <c r="D523" t="s">
        <v>569</v>
      </c>
      <c r="E523" t="n">
        <v>94855</v>
      </c>
      <c r="F523" t="n">
        <v>113772</v>
      </c>
      <c r="G523" t="n">
        <v>108306</v>
      </c>
      <c r="H523" t="n">
        <v>114308</v>
      </c>
      <c r="I523" t="n">
        <v>123481</v>
      </c>
      <c r="J523" t="n">
        <v>130589</v>
      </c>
      <c r="K523" t="n">
        <v>145505</v>
      </c>
      <c r="L523" t="n">
        <v>163868</v>
      </c>
      <c r="M523" t="n">
        <v>182801</v>
      </c>
      <c r="N523" t="n">
        <v>190890</v>
      </c>
      <c r="O523" t="n">
        <v>196979</v>
      </c>
      <c r="P523" t="n">
        <v>211699</v>
      </c>
      <c r="Q523" t="n">
        <v>218088</v>
      </c>
      <c r="R523" t="n">
        <v>224342</v>
      </c>
      <c r="S523" t="n">
        <v>212139</v>
      </c>
      <c r="T523" t="n">
        <v>214429</v>
      </c>
      <c r="U523" t="n">
        <v>220087</v>
      </c>
      <c r="V523" t="n">
        <v>233361</v>
      </c>
      <c r="W523" t="n">
        <v>236977</v>
      </c>
      <c r="X523" t="n">
        <v>256672</v>
      </c>
      <c r="Y523" t="n">
        <v>262456</v>
      </c>
      <c r="Z523" t="n">
        <v>236808</v>
      </c>
      <c r="AA523" t="n">
        <v>218287</v>
      </c>
      <c r="AB523" t="n">
        <v>221347</v>
      </c>
      <c r="AC523" t="n">
        <v>232426</v>
      </c>
      <c r="AD523" t="n">
        <v>248555</v>
      </c>
      <c r="AE523" t="n">
        <v>245329</v>
      </c>
      <c r="AF523" t="n">
        <v>249461</v>
      </c>
      <c r="AG523" t="n">
        <v>289692</v>
      </c>
      <c r="AH523" t="n">
        <v>309779</v>
      </c>
      <c r="AI523" t="n">
        <v>321434</v>
      </c>
      <c r="AJ523" t="n">
        <v>295171</v>
      </c>
      <c r="AK523" t="n">
        <v>306060</v>
      </c>
      <c r="AL523" t="n">
        <v>283089</v>
      </c>
      <c r="AM523" t="n">
        <v>299395</v>
      </c>
      <c r="AN523" t="n">
        <v>297066</v>
      </c>
      <c r="AO523" t="n">
        <v>283301</v>
      </c>
      <c r="AP523" t="n">
        <v>273618</v>
      </c>
      <c r="AQ523" t="n">
        <v>273559</v>
      </c>
      <c r="AR523" t="n">
        <v>269516</v>
      </c>
      <c r="AS523" t="n">
        <v>273488</v>
      </c>
      <c r="AT523" t="n">
        <v>270323</v>
      </c>
      <c r="AU523" t="n">
        <v>284917</v>
      </c>
      <c r="AV523" t="n">
        <v>302399</v>
      </c>
      <c r="AW523" t="n">
        <v>316360</v>
      </c>
      <c r="AX523" t="n">
        <v>326574</v>
      </c>
      <c r="AY523" t="n">
        <v>329265</v>
      </c>
      <c r="AZ523" t="n">
        <v>341039</v>
      </c>
      <c r="BA523" t="n">
        <v>280457</v>
      </c>
      <c r="BB523" t="n">
        <v>276469</v>
      </c>
      <c r="BC523" t="n">
        <v>275653</v>
      </c>
      <c r="BD523" t="n">
        <v>285877</v>
      </c>
      <c r="BE523" t="n">
        <v>278139</v>
      </c>
      <c r="BF523" t="n">
        <v>277111</v>
      </c>
      <c r="BG523">
        <f>NA()</f>
        <v/>
      </c>
      <c r="BH523">
        <f>NA()</f>
        <v/>
      </c>
      <c r="BI523">
        <f>NA()</f>
        <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237</v>
      </c>
      <c r="B524" t="s">
        <v>1453</v>
      </c>
      <c r="C524" t="s">
        <v>1454</v>
      </c>
      <c r="D524" t="s">
        <v>569</v>
      </c>
      <c r="E524" t="n">
        <v>61778</v>
      </c>
      <c r="F524" t="n">
        <v>74032</v>
      </c>
      <c r="G524" t="n">
        <v>66104</v>
      </c>
      <c r="H524" t="n">
        <v>69466</v>
      </c>
      <c r="I524" t="n">
        <v>74849</v>
      </c>
      <c r="J524" t="n">
        <v>78979</v>
      </c>
      <c r="K524" t="n">
        <v>91537</v>
      </c>
      <c r="L524" t="n">
        <v>105098</v>
      </c>
      <c r="M524" t="n">
        <v>122002</v>
      </c>
      <c r="N524" t="n">
        <v>125141</v>
      </c>
      <c r="O524" t="n">
        <v>125344</v>
      </c>
      <c r="P524" t="n">
        <v>138833</v>
      </c>
      <c r="Q524" t="n">
        <v>136476</v>
      </c>
      <c r="R524" t="n">
        <v>140854</v>
      </c>
      <c r="S524" t="n">
        <v>128660</v>
      </c>
      <c r="T524" t="n">
        <v>130543</v>
      </c>
      <c r="U524" t="n">
        <v>131684</v>
      </c>
      <c r="V524" t="n">
        <v>141346</v>
      </c>
      <c r="W524" t="n">
        <v>144629</v>
      </c>
      <c r="X524" t="n">
        <v>156359</v>
      </c>
      <c r="Y524" t="n">
        <v>146713</v>
      </c>
      <c r="Z524" t="n">
        <v>124101</v>
      </c>
      <c r="AA524" t="n">
        <v>102195</v>
      </c>
      <c r="AB524" t="n">
        <v>117874</v>
      </c>
      <c r="AC524" t="n">
        <v>129351</v>
      </c>
      <c r="AD524" t="n">
        <v>142887</v>
      </c>
      <c r="AE524" t="n">
        <v>127072</v>
      </c>
      <c r="AF524" t="n">
        <v>124137</v>
      </c>
      <c r="AG524" t="n">
        <v>140944</v>
      </c>
      <c r="AH524" t="n">
        <v>154497</v>
      </c>
      <c r="AI524" t="n">
        <v>154545</v>
      </c>
      <c r="AJ524" t="n">
        <v>151201</v>
      </c>
      <c r="AK524" t="n">
        <v>144127</v>
      </c>
      <c r="AL524" t="n">
        <v>130403</v>
      </c>
      <c r="AM524" t="n">
        <v>140026</v>
      </c>
      <c r="AN524" t="n">
        <v>138155</v>
      </c>
      <c r="AO524" t="n">
        <v>121588</v>
      </c>
      <c r="AP524" t="n">
        <v>117261</v>
      </c>
      <c r="AQ524" t="n">
        <v>114607</v>
      </c>
      <c r="AR524" t="n">
        <v>123081</v>
      </c>
      <c r="AS524" t="n">
        <v>125188</v>
      </c>
      <c r="AT524" t="n">
        <v>132014</v>
      </c>
      <c r="AU524" t="n">
        <v>140161</v>
      </c>
      <c r="AV524" t="n">
        <v>162926</v>
      </c>
      <c r="AW524" t="n">
        <v>172136</v>
      </c>
      <c r="AX524" t="n">
        <v>179377</v>
      </c>
      <c r="AY524" t="n">
        <v>181643</v>
      </c>
      <c r="AZ524" t="n">
        <v>195323</v>
      </c>
      <c r="BA524" t="n">
        <v>137600</v>
      </c>
      <c r="BB524" t="n">
        <v>134333</v>
      </c>
      <c r="BC524" t="n">
        <v>137869</v>
      </c>
      <c r="BD524" t="n">
        <v>146137</v>
      </c>
      <c r="BE524" t="n">
        <v>142050</v>
      </c>
      <c r="BF524" t="n">
        <v>141175</v>
      </c>
      <c r="BG524">
        <f>NA()</f>
        <v/>
      </c>
      <c r="BH524">
        <f>NA()</f>
        <v/>
      </c>
      <c r="BI524">
        <f>NA()</f>
        <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237</v>
      </c>
      <c r="B525" t="s">
        <v>1455</v>
      </c>
      <c r="C525" t="s">
        <v>1456</v>
      </c>
      <c r="D525" t="s">
        <v>569</v>
      </c>
      <c r="E525" t="n">
        <v>2157</v>
      </c>
      <c r="F525" t="n">
        <v>2498</v>
      </c>
      <c r="G525" t="n">
        <v>2626</v>
      </c>
      <c r="H525" t="n">
        <v>2766</v>
      </c>
      <c r="I525" t="n">
        <v>3070</v>
      </c>
      <c r="J525" t="n">
        <v>3149</v>
      </c>
      <c r="K525" t="n">
        <v>3456</v>
      </c>
      <c r="L525" t="n">
        <v>3670</v>
      </c>
      <c r="M525" t="n">
        <v>4190</v>
      </c>
      <c r="N525" t="n">
        <v>5264</v>
      </c>
      <c r="O525" t="n">
        <v>6332</v>
      </c>
      <c r="P525" t="n">
        <v>5983</v>
      </c>
      <c r="Q525" t="n">
        <v>6067</v>
      </c>
      <c r="R525" t="n">
        <v>6464</v>
      </c>
      <c r="S525" t="n">
        <v>6168</v>
      </c>
      <c r="T525" t="n">
        <v>6041</v>
      </c>
      <c r="U525" t="n">
        <v>7158</v>
      </c>
      <c r="V525" t="n">
        <v>7940</v>
      </c>
      <c r="W525" t="n">
        <v>8029</v>
      </c>
      <c r="X525" t="n">
        <v>9100</v>
      </c>
      <c r="Y525" t="n">
        <v>8954</v>
      </c>
      <c r="Z525" t="n">
        <v>7782</v>
      </c>
      <c r="AA525" t="n">
        <v>7172</v>
      </c>
      <c r="AB525" t="n">
        <v>7084</v>
      </c>
      <c r="AC525" t="n">
        <v>6767</v>
      </c>
      <c r="AD525" t="n">
        <v>6940</v>
      </c>
      <c r="AE525" t="n">
        <v>8261</v>
      </c>
      <c r="AF525" t="n">
        <v>10048</v>
      </c>
      <c r="AG525" t="n">
        <v>22077</v>
      </c>
      <c r="AH525" t="n">
        <v>20090</v>
      </c>
      <c r="AI525" t="n">
        <v>16181</v>
      </c>
      <c r="AJ525" t="n">
        <v>12330</v>
      </c>
      <c r="AK525" t="n">
        <v>19156</v>
      </c>
      <c r="AL525" t="n">
        <v>11190</v>
      </c>
      <c r="AM525" t="n">
        <v>14171</v>
      </c>
      <c r="AN525" t="n">
        <v>12174</v>
      </c>
      <c r="AO525" t="n">
        <v>11359</v>
      </c>
      <c r="AP525" t="n">
        <v>12654</v>
      </c>
      <c r="AQ525" t="n">
        <v>23246</v>
      </c>
      <c r="AR525" t="n">
        <v>12555</v>
      </c>
      <c r="AS525" t="n">
        <v>13215</v>
      </c>
      <c r="AT525" t="n">
        <v>13113</v>
      </c>
      <c r="AU525" t="n">
        <v>14207</v>
      </c>
      <c r="AV525" t="n">
        <v>14727</v>
      </c>
      <c r="AW525" t="n">
        <v>18297</v>
      </c>
      <c r="AX525" t="n">
        <v>17497</v>
      </c>
      <c r="AY525" t="n">
        <v>17981</v>
      </c>
      <c r="AZ525" t="n">
        <v>17039</v>
      </c>
      <c r="BA525" t="n">
        <v>18008</v>
      </c>
      <c r="BB525" t="n">
        <v>18444</v>
      </c>
      <c r="BC525" t="n">
        <v>18151</v>
      </c>
      <c r="BD525" t="n">
        <v>18686</v>
      </c>
      <c r="BE525" t="n">
        <v>17155</v>
      </c>
      <c r="BF525" t="n">
        <v>18378</v>
      </c>
      <c r="BG525">
        <f>NA()</f>
        <v/>
      </c>
      <c r="BH525">
        <f>NA()</f>
        <v/>
      </c>
      <c r="BI525">
        <f>NA()</f>
        <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237</v>
      </c>
      <c r="B526" t="s">
        <v>1457</v>
      </c>
      <c r="C526" t="s">
        <v>1458</v>
      </c>
      <c r="D526" t="s">
        <v>569</v>
      </c>
      <c r="E526" t="n">
        <v>15846</v>
      </c>
      <c r="F526" t="n">
        <v>21013</v>
      </c>
      <c r="G526" t="n">
        <v>22012</v>
      </c>
      <c r="H526" t="n">
        <v>22265</v>
      </c>
      <c r="I526" t="n">
        <v>23799</v>
      </c>
      <c r="J526" t="n">
        <v>26126</v>
      </c>
      <c r="K526" t="n">
        <v>26503</v>
      </c>
      <c r="L526" t="n">
        <v>29407</v>
      </c>
      <c r="M526" t="n">
        <v>28223</v>
      </c>
      <c r="N526" t="n">
        <v>28744</v>
      </c>
      <c r="O526" t="n">
        <v>29858</v>
      </c>
      <c r="P526" t="n">
        <v>27796</v>
      </c>
      <c r="Q526" t="n">
        <v>31133</v>
      </c>
      <c r="R526" t="n">
        <v>31854</v>
      </c>
      <c r="S526" t="n">
        <v>30944</v>
      </c>
      <c r="T526" t="n">
        <v>30962</v>
      </c>
      <c r="U526" t="n">
        <v>31041</v>
      </c>
      <c r="V526" t="n">
        <v>31705</v>
      </c>
      <c r="W526" t="n">
        <v>30962</v>
      </c>
      <c r="X526" t="n">
        <v>37081</v>
      </c>
      <c r="Y526" t="n">
        <v>51623</v>
      </c>
      <c r="Z526" t="n">
        <v>50436</v>
      </c>
      <c r="AA526" t="n">
        <v>57301</v>
      </c>
      <c r="AB526" t="n">
        <v>43179</v>
      </c>
      <c r="AC526" t="n">
        <v>42057</v>
      </c>
      <c r="AD526" t="n">
        <v>45022</v>
      </c>
      <c r="AE526" t="n">
        <v>54434</v>
      </c>
      <c r="AF526" t="n">
        <v>56385</v>
      </c>
      <c r="AG526" t="n">
        <v>63696</v>
      </c>
      <c r="AH526" t="n">
        <v>67202</v>
      </c>
      <c r="AI526" t="n">
        <v>64089</v>
      </c>
      <c r="AJ526" t="n">
        <v>62635</v>
      </c>
      <c r="AK526" t="n">
        <v>62969</v>
      </c>
      <c r="AL526" t="n">
        <v>61888</v>
      </c>
      <c r="AM526" t="n">
        <v>63412</v>
      </c>
      <c r="AN526" t="n">
        <v>62308</v>
      </c>
      <c r="AO526" t="n">
        <v>64343</v>
      </c>
      <c r="AP526" t="n">
        <v>57630</v>
      </c>
      <c r="AQ526" t="n">
        <v>50391</v>
      </c>
      <c r="AR526" t="n">
        <v>48242</v>
      </c>
      <c r="AS526" t="n">
        <v>48118</v>
      </c>
      <c r="AT526" t="n">
        <v>41631</v>
      </c>
      <c r="AU526" t="n">
        <v>41345</v>
      </c>
      <c r="AV526" t="n">
        <v>38867</v>
      </c>
      <c r="AW526" t="n">
        <v>38946</v>
      </c>
      <c r="AX526" t="n">
        <v>42748</v>
      </c>
      <c r="AY526" t="n">
        <v>41752</v>
      </c>
      <c r="AZ526" t="n">
        <v>39455</v>
      </c>
      <c r="BA526" t="n">
        <v>37179</v>
      </c>
      <c r="BB526" t="n">
        <v>38167</v>
      </c>
      <c r="BC526" t="n">
        <v>40031</v>
      </c>
      <c r="BD526" t="n">
        <v>40265</v>
      </c>
      <c r="BE526" t="n">
        <v>39449</v>
      </c>
      <c r="BF526" t="n">
        <v>38379</v>
      </c>
      <c r="BG526">
        <f>NA()</f>
        <v/>
      </c>
      <c r="BH526">
        <f>NA()</f>
        <v/>
      </c>
      <c r="BI526">
        <f>NA()</f>
        <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237</v>
      </c>
      <c r="B527" t="s">
        <v>1459</v>
      </c>
      <c r="C527" t="s">
        <v>1460</v>
      </c>
      <c r="D527" t="s">
        <v>569</v>
      </c>
      <c r="E527" t="n">
        <v>1854</v>
      </c>
      <c r="F527" t="n">
        <v>2097</v>
      </c>
      <c r="G527" t="n">
        <v>2368</v>
      </c>
      <c r="H527" t="n">
        <v>2664</v>
      </c>
      <c r="I527" t="n">
        <v>2866</v>
      </c>
      <c r="J527" t="n">
        <v>3134</v>
      </c>
      <c r="K527" t="n">
        <v>3343</v>
      </c>
      <c r="L527" t="n">
        <v>3685</v>
      </c>
      <c r="M527" t="n">
        <v>4095</v>
      </c>
      <c r="N527" t="n">
        <v>4760</v>
      </c>
      <c r="O527" t="n">
        <v>5153</v>
      </c>
      <c r="P527" t="n">
        <v>5646</v>
      </c>
      <c r="Q527" t="n">
        <v>5978</v>
      </c>
      <c r="R527" t="n">
        <v>6306</v>
      </c>
      <c r="S527" t="n">
        <v>6467</v>
      </c>
      <c r="T527" t="n">
        <v>6223</v>
      </c>
      <c r="U527" t="n">
        <v>6785</v>
      </c>
      <c r="V527" t="n">
        <v>6910</v>
      </c>
      <c r="W527" t="n">
        <v>6922</v>
      </c>
      <c r="X527" t="n">
        <v>7572</v>
      </c>
      <c r="Y527" t="n">
        <v>7019</v>
      </c>
      <c r="Z527" t="n">
        <v>7262</v>
      </c>
      <c r="AA527" t="n">
        <v>6935</v>
      </c>
      <c r="AB527" t="n">
        <v>7100</v>
      </c>
      <c r="AC527" t="n">
        <v>6429</v>
      </c>
      <c r="AD527" t="n">
        <v>6584</v>
      </c>
      <c r="AE527" t="n">
        <v>6861</v>
      </c>
      <c r="AF527" t="n">
        <v>7315</v>
      </c>
      <c r="AG527" t="n">
        <v>7578</v>
      </c>
      <c r="AH527" t="n">
        <v>8720</v>
      </c>
      <c r="AI527" t="n">
        <v>9047</v>
      </c>
      <c r="AJ527" t="n">
        <v>9373</v>
      </c>
      <c r="AK527" t="n">
        <v>10052</v>
      </c>
      <c r="AL527" t="n">
        <v>9669</v>
      </c>
      <c r="AM527" t="n">
        <v>10031</v>
      </c>
      <c r="AN527" t="n">
        <v>10246</v>
      </c>
      <c r="AO527" t="n">
        <v>10558</v>
      </c>
      <c r="AP527" t="n">
        <v>10702</v>
      </c>
      <c r="AQ527" t="n">
        <v>11271</v>
      </c>
      <c r="AR527" t="n">
        <v>11055</v>
      </c>
      <c r="AS527" t="n">
        <v>11539</v>
      </c>
      <c r="AT527" t="n">
        <v>11659</v>
      </c>
      <c r="AU527" t="n">
        <v>12012</v>
      </c>
      <c r="AV527" t="n">
        <v>12298</v>
      </c>
      <c r="AW527" t="n">
        <v>12814</v>
      </c>
      <c r="AX527" t="n">
        <v>13105</v>
      </c>
      <c r="AY527" t="n">
        <v>13333</v>
      </c>
      <c r="AZ527" t="n">
        <v>13519</v>
      </c>
      <c r="BA527" t="n">
        <v>14170</v>
      </c>
      <c r="BB527" t="n">
        <v>14503</v>
      </c>
      <c r="BC527" t="n">
        <v>14995</v>
      </c>
      <c r="BD527" t="n">
        <v>15814</v>
      </c>
      <c r="BE527" t="n">
        <v>17587</v>
      </c>
      <c r="BF527" t="n">
        <v>19259</v>
      </c>
      <c r="BG527">
        <f>NA()</f>
        <v/>
      </c>
      <c r="BH527">
        <f>NA()</f>
        <v/>
      </c>
      <c r="BI527">
        <f>NA()</f>
        <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237</v>
      </c>
      <c r="B528" t="s">
        <v>1461</v>
      </c>
      <c r="C528" t="s">
        <v>1462</v>
      </c>
      <c r="D528" t="s">
        <v>569</v>
      </c>
      <c r="E528" t="n">
        <v>81636</v>
      </c>
      <c r="F528" t="n">
        <v>99639</v>
      </c>
      <c r="G528" t="n">
        <v>93110</v>
      </c>
      <c r="H528" t="n">
        <v>97161</v>
      </c>
      <c r="I528" t="n">
        <v>104584</v>
      </c>
      <c r="J528" t="n">
        <v>111388</v>
      </c>
      <c r="K528" t="n">
        <v>124840</v>
      </c>
      <c r="L528" t="n">
        <v>141860</v>
      </c>
      <c r="M528" t="n">
        <v>158510</v>
      </c>
      <c r="N528" t="n">
        <v>163909</v>
      </c>
      <c r="O528" t="n">
        <v>166687</v>
      </c>
      <c r="P528" t="n">
        <v>178258</v>
      </c>
      <c r="Q528" t="n">
        <v>179654</v>
      </c>
      <c r="R528" t="n">
        <v>185477</v>
      </c>
      <c r="S528" t="n">
        <v>172238</v>
      </c>
      <c r="T528" t="n">
        <v>173769</v>
      </c>
      <c r="U528" t="n">
        <v>176669</v>
      </c>
      <c r="V528" t="n">
        <v>187901</v>
      </c>
      <c r="W528" t="n">
        <v>190543</v>
      </c>
      <c r="X528" t="n">
        <v>210112</v>
      </c>
      <c r="Y528" t="n">
        <v>214309</v>
      </c>
      <c r="Z528" t="n">
        <v>189581</v>
      </c>
      <c r="AA528" t="n">
        <v>173603</v>
      </c>
      <c r="AB528" t="n">
        <v>175238</v>
      </c>
      <c r="AC528" t="n">
        <v>184604</v>
      </c>
      <c r="AD528" t="n">
        <v>201434</v>
      </c>
      <c r="AE528" t="n">
        <v>196629</v>
      </c>
      <c r="AF528" t="n">
        <v>197885</v>
      </c>
      <c r="AG528" t="n">
        <v>234295</v>
      </c>
      <c r="AH528" t="n">
        <v>250509</v>
      </c>
      <c r="AI528" t="n">
        <v>243862</v>
      </c>
      <c r="AJ528" t="n">
        <v>235539</v>
      </c>
      <c r="AK528" t="n">
        <v>236305</v>
      </c>
      <c r="AL528" t="n">
        <v>213150</v>
      </c>
      <c r="AM528" t="n">
        <v>227640</v>
      </c>
      <c r="AN528" t="n">
        <v>222883</v>
      </c>
      <c r="AO528" t="n">
        <v>207849</v>
      </c>
      <c r="AP528" t="n">
        <v>198248</v>
      </c>
      <c r="AQ528" t="n">
        <v>199515</v>
      </c>
      <c r="AR528" t="n">
        <v>194933</v>
      </c>
      <c r="AS528" t="n">
        <v>198059</v>
      </c>
      <c r="AT528" t="n">
        <v>198417</v>
      </c>
      <c r="AU528" t="n">
        <v>207726</v>
      </c>
      <c r="AV528" t="n">
        <v>228817</v>
      </c>
      <c r="AW528" t="n">
        <v>242193</v>
      </c>
      <c r="AX528" t="n">
        <v>252728</v>
      </c>
      <c r="AY528" t="n">
        <v>254710</v>
      </c>
      <c r="AZ528" t="n">
        <v>265337</v>
      </c>
      <c r="BA528" t="n">
        <v>206958</v>
      </c>
      <c r="BB528" t="n">
        <v>205447</v>
      </c>
      <c r="BC528" t="n">
        <v>211046</v>
      </c>
      <c r="BD528" t="n">
        <v>220901</v>
      </c>
      <c r="BE528" t="n">
        <v>216241</v>
      </c>
      <c r="BF528" t="n">
        <v>217190</v>
      </c>
      <c r="BG528">
        <f>NA()</f>
        <v/>
      </c>
      <c r="BH528">
        <f>NA()</f>
        <v/>
      </c>
      <c r="BI528">
        <f>NA()</f>
        <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237</v>
      </c>
      <c r="B529" t="s">
        <v>981</v>
      </c>
      <c r="C529" t="s">
        <v>982</v>
      </c>
      <c r="D529" t="s">
        <v>983</v>
      </c>
      <c r="E529" t="n">
        <v>642</v>
      </c>
      <c r="F529" t="n">
        <v>659</v>
      </c>
      <c r="G529" t="n">
        <v>684</v>
      </c>
      <c r="H529" t="n">
        <v>682</v>
      </c>
      <c r="I529" t="n">
        <v>700</v>
      </c>
      <c r="J529" t="n">
        <v>704</v>
      </c>
      <c r="K529" t="n">
        <v>710</v>
      </c>
      <c r="L529" t="n">
        <v>723</v>
      </c>
      <c r="M529" t="n">
        <v>734</v>
      </c>
      <c r="N529" t="n">
        <v>750</v>
      </c>
      <c r="O529" t="n">
        <v>774</v>
      </c>
      <c r="P529" t="n">
        <v>802</v>
      </c>
      <c r="Q529" t="n">
        <v>828</v>
      </c>
      <c r="R529" t="n">
        <v>852</v>
      </c>
      <c r="S529" t="n">
        <v>868</v>
      </c>
      <c r="T529" t="n">
        <v>886</v>
      </c>
      <c r="U529" t="n">
        <v>904</v>
      </c>
      <c r="V529" t="n">
        <v>918</v>
      </c>
      <c r="W529" t="n">
        <v>932</v>
      </c>
      <c r="X529" t="n">
        <v>953</v>
      </c>
      <c r="Y529" t="n">
        <v>968</v>
      </c>
      <c r="Z529" t="n">
        <v>978</v>
      </c>
      <c r="AA529" t="n">
        <v>994</v>
      </c>
      <c r="AB529" t="n">
        <v>1013</v>
      </c>
      <c r="AC529" t="n">
        <v>1028</v>
      </c>
      <c r="AD529" t="n">
        <v>1040</v>
      </c>
      <c r="AE529" t="n">
        <v>1052</v>
      </c>
      <c r="AF529" t="n">
        <v>1068</v>
      </c>
      <c r="AG529" t="n">
        <v>1080</v>
      </c>
      <c r="AH529" t="n">
        <v>1095</v>
      </c>
      <c r="AI529" t="n">
        <v>1113</v>
      </c>
      <c r="AJ529" t="n">
        <v>1137</v>
      </c>
      <c r="AK529" t="n">
        <v>1159</v>
      </c>
      <c r="AL529" t="n">
        <v>1173</v>
      </c>
      <c r="AM529" t="n">
        <v>1188</v>
      </c>
      <c r="AN529" t="n">
        <v>1197</v>
      </c>
      <c r="AO529" t="n">
        <v>1204</v>
      </c>
      <c r="AP529" t="n">
        <v>1212</v>
      </c>
      <c r="AQ529" t="n">
        <v>1215</v>
      </c>
      <c r="AR529" t="n">
        <v>1210</v>
      </c>
      <c r="AS529" t="n">
        <v>1214</v>
      </c>
      <c r="AT529" t="n">
        <v>1226</v>
      </c>
      <c r="AU529" t="n">
        <v>1240</v>
      </c>
      <c r="AV529" t="n">
        <v>1251</v>
      </c>
      <c r="AW529" t="n">
        <v>1274</v>
      </c>
      <c r="AX529" t="n">
        <v>1293</v>
      </c>
      <c r="AY529" t="n">
        <v>1310</v>
      </c>
      <c r="AZ529" t="n">
        <v>1316</v>
      </c>
      <c r="BA529" t="n">
        <v>1332</v>
      </c>
      <c r="BB529" t="n">
        <v>1347</v>
      </c>
      <c r="BC529" t="n">
        <v>1364</v>
      </c>
      <c r="BD529" t="n">
        <v>1377</v>
      </c>
      <c r="BE529" t="n">
        <v>1393</v>
      </c>
      <c r="BF529" t="n">
        <v>1409</v>
      </c>
      <c r="BG529">
        <f>NA()</f>
        <v/>
      </c>
      <c r="BH529">
        <f>NA()</f>
        <v/>
      </c>
      <c r="BI529">
        <f>NA()</f>
        <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237</v>
      </c>
      <c r="B530" t="s">
        <v>1463</v>
      </c>
      <c r="C530" t="s">
        <v>1464</v>
      </c>
      <c r="D530" t="s">
        <v>569</v>
      </c>
      <c r="E530" t="n">
        <v>0</v>
      </c>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-887</v>
      </c>
      <c r="AA530" t="n">
        <v>-1078</v>
      </c>
      <c r="AB530" t="n">
        <v>-626</v>
      </c>
      <c r="AC530" t="n">
        <v>-1074</v>
      </c>
      <c r="AD530" t="n">
        <v>-1109</v>
      </c>
      <c r="AE530" t="n">
        <v>-2692</v>
      </c>
      <c r="AF530" t="n">
        <v>-2798</v>
      </c>
      <c r="AG530" t="n">
        <v>-2338</v>
      </c>
      <c r="AH530" t="n">
        <v>-3359</v>
      </c>
      <c r="AI530" t="n">
        <v>-3609</v>
      </c>
      <c r="AJ530" t="n">
        <v>-4401</v>
      </c>
      <c r="AK530" t="n">
        <v>-3513</v>
      </c>
      <c r="AL530" t="n">
        <v>-3940</v>
      </c>
      <c r="AM530" t="n">
        <v>-2731</v>
      </c>
      <c r="AN530" t="n">
        <v>-3138</v>
      </c>
      <c r="AO530" t="n">
        <v>-1097</v>
      </c>
      <c r="AP530" t="n">
        <v>-977</v>
      </c>
      <c r="AQ530" t="n">
        <v>-2883</v>
      </c>
      <c r="AR530" t="n">
        <v>-2603</v>
      </c>
      <c r="AS530" t="n">
        <v>-3626</v>
      </c>
      <c r="AT530" t="n">
        <v>-685</v>
      </c>
      <c r="AU530" t="n">
        <v>-1214</v>
      </c>
      <c r="AV530" t="n">
        <v>-444</v>
      </c>
      <c r="AW530" t="n">
        <v>-655</v>
      </c>
      <c r="AX530" t="n">
        <v>25</v>
      </c>
      <c r="AY530" t="n">
        <v>610</v>
      </c>
      <c r="AZ530" t="n">
        <v>558</v>
      </c>
      <c r="BA530" t="n">
        <v>-458</v>
      </c>
      <c r="BB530" t="n">
        <v>-681</v>
      </c>
      <c r="BC530" t="n">
        <v>243</v>
      </c>
      <c r="BD530" t="n">
        <v>485</v>
      </c>
      <c r="BE530" t="n">
        <v>532</v>
      </c>
      <c r="BF530" t="n">
        <v>138</v>
      </c>
      <c r="BG530">
        <f>NA()</f>
        <v/>
      </c>
      <c r="BH530">
        <f>NA()</f>
        <v/>
      </c>
      <c r="BI530">
        <f>NA()</f>
        <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237</v>
      </c>
      <c r="B531" t="s">
        <v>1463</v>
      </c>
      <c r="C531" t="s">
        <v>1465</v>
      </c>
      <c r="D531" t="s">
        <v>1019</v>
      </c>
      <c r="E531" t="n">
        <v>0</v>
      </c>
      <c r="F531" t="n">
        <v>0</v>
      </c>
      <c r="G531" t="n">
        <v>0</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n">
        <v>0</v>
      </c>
      <c r="Y531" t="n">
        <v>0</v>
      </c>
      <c r="Z531" t="n">
        <v>-152</v>
      </c>
      <c r="AA531" t="n">
        <v>-185</v>
      </c>
      <c r="AB531" t="n">
        <v>-107</v>
      </c>
      <c r="AC531" t="n">
        <v>-184</v>
      </c>
      <c r="AD531" t="n">
        <v>-190</v>
      </c>
      <c r="AE531" t="n">
        <v>-462</v>
      </c>
      <c r="AF531" t="n">
        <v>-480</v>
      </c>
      <c r="AG531" t="n">
        <v>-401</v>
      </c>
      <c r="AH531" t="n">
        <v>-577</v>
      </c>
      <c r="AI531" t="n">
        <v>-619</v>
      </c>
      <c r="AJ531" t="n">
        <v>-756</v>
      </c>
      <c r="AK531" t="n">
        <v>-603</v>
      </c>
      <c r="AL531" t="n">
        <v>-676</v>
      </c>
      <c r="AM531" t="n">
        <v>-469</v>
      </c>
      <c r="AN531" t="n">
        <v>-539</v>
      </c>
      <c r="AO531" t="n">
        <v>-188</v>
      </c>
      <c r="AP531" t="n">
        <v>-168</v>
      </c>
      <c r="AQ531" t="n">
        <v>-495</v>
      </c>
      <c r="AR531" t="n">
        <v>-447</v>
      </c>
      <c r="AS531" t="n">
        <v>-622</v>
      </c>
      <c r="AT531" t="n">
        <v>-118</v>
      </c>
      <c r="AU531" t="n">
        <v>-208</v>
      </c>
      <c r="AV531" t="n">
        <v>-76</v>
      </c>
      <c r="AW531" t="n">
        <v>-112</v>
      </c>
      <c r="AX531" t="n">
        <v>4</v>
      </c>
      <c r="AY531" t="n">
        <v>105</v>
      </c>
      <c r="AZ531" t="n">
        <v>96</v>
      </c>
      <c r="BA531" t="n">
        <v>-79</v>
      </c>
      <c r="BB531" t="n">
        <v>-117</v>
      </c>
      <c r="BC531" t="n">
        <v>42</v>
      </c>
      <c r="BD531" t="n">
        <v>83</v>
      </c>
      <c r="BE531" t="n">
        <v>91</v>
      </c>
      <c r="BF531" t="n">
        <v>24</v>
      </c>
      <c r="BG531">
        <f>NA()</f>
        <v/>
      </c>
      <c r="BH531">
        <f>NA()</f>
        <v/>
      </c>
      <c r="BI531">
        <f>NA()</f>
        <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237</v>
      </c>
      <c r="B532" t="s">
        <v>1466</v>
      </c>
      <c r="C532" t="s">
        <v>1467</v>
      </c>
      <c r="D532" t="s">
        <v>569</v>
      </c>
      <c r="E532" t="n">
        <v>0</v>
      </c>
      <c r="F532" t="n">
        <v>0</v>
      </c>
      <c r="G532" t="n">
        <v>0</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f>NA()</f>
        <v/>
      </c>
      <c r="BH532">
        <f>NA()</f>
        <v/>
      </c>
      <c r="BI532">
        <f>NA()</f>
        <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237</v>
      </c>
      <c r="B533" t="s">
        <v>1466</v>
      </c>
      <c r="C533" t="s">
        <v>1468</v>
      </c>
      <c r="D533" t="s">
        <v>1019</v>
      </c>
      <c r="E533" t="n">
        <v>0</v>
      </c>
      <c r="F533" t="n">
        <v>0</v>
      </c>
      <c r="G533" t="n">
        <v>0</v>
      </c>
      <c r="H533" t="n">
        <v>0</v>
      </c>
      <c r="I533" t="n">
        <v>0</v>
      </c>
      <c r="J533" t="n">
        <v>0</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f>NA()</f>
        <v/>
      </c>
      <c r="BH533">
        <f>NA()</f>
        <v/>
      </c>
      <c r="BI533">
        <f>NA()</f>
        <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237</v>
      </c>
      <c r="B534" t="s">
        <v>1469</v>
      </c>
      <c r="C534" t="s">
        <v>1470</v>
      </c>
      <c r="D534" t="s">
        <v>569</v>
      </c>
      <c r="E534" t="n">
        <v>0</v>
      </c>
      <c r="F534" t="n">
        <v>0</v>
      </c>
      <c r="G534" t="n">
        <v>0</v>
      </c>
      <c r="H534" t="n">
        <v>0</v>
      </c>
      <c r="I534" t="n">
        <v>0</v>
      </c>
      <c r="J534" t="n">
        <v>0</v>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28</v>
      </c>
      <c r="AY534" t="n">
        <v>26</v>
      </c>
      <c r="AZ534" t="n">
        <v>28</v>
      </c>
      <c r="BA534" t="n">
        <v>29</v>
      </c>
      <c r="BB534" t="n">
        <v>48</v>
      </c>
      <c r="BC534" t="n">
        <v>48</v>
      </c>
      <c r="BD534" t="n">
        <v>46</v>
      </c>
      <c r="BE534" t="n">
        <v>40</v>
      </c>
      <c r="BF534" t="n">
        <v>47</v>
      </c>
      <c r="BG534">
        <f>NA()</f>
        <v/>
      </c>
      <c r="BH534">
        <f>NA()</f>
        <v/>
      </c>
      <c r="BI534">
        <f>NA()</f>
        <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237</v>
      </c>
      <c r="B535" t="s">
        <v>1471</v>
      </c>
      <c r="C535" t="s">
        <v>1472</v>
      </c>
      <c r="D535" t="s">
        <v>569</v>
      </c>
      <c r="E535" t="n">
        <v>0</v>
      </c>
      <c r="F535" t="n">
        <v>0</v>
      </c>
      <c r="G535" t="n">
        <v>0</v>
      </c>
      <c r="H535" t="n">
        <v>0</v>
      </c>
      <c r="I535" t="n">
        <v>0</v>
      </c>
      <c r="J535" t="n">
        <v>0</v>
      </c>
      <c r="K535" t="n">
        <v>0</v>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f>NA()</f>
        <v/>
      </c>
      <c r="BH535">
        <f>NA()</f>
        <v/>
      </c>
      <c r="BI535">
        <f>NA()</f>
        <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237</v>
      </c>
      <c r="B536" t="s">
        <v>1473</v>
      </c>
      <c r="C536" t="s">
        <v>1474</v>
      </c>
      <c r="D536" t="s">
        <v>569</v>
      </c>
      <c r="E536" t="n">
        <v>0</v>
      </c>
      <c r="F536" t="n">
        <v>0</v>
      </c>
      <c r="G536" t="n">
        <v>0</v>
      </c>
      <c r="H536" t="n">
        <v>206</v>
      </c>
      <c r="I536" t="n">
        <v>224</v>
      </c>
      <c r="J536" t="n">
        <v>172</v>
      </c>
      <c r="K536" t="n">
        <v>120</v>
      </c>
      <c r="L536" t="n">
        <v>258</v>
      </c>
      <c r="M536" t="n">
        <v>361</v>
      </c>
      <c r="N536" t="n">
        <v>430</v>
      </c>
      <c r="O536" t="n">
        <v>172</v>
      </c>
      <c r="P536" t="n">
        <v>189</v>
      </c>
      <c r="Q536" t="n">
        <v>361</v>
      </c>
      <c r="R536" t="n">
        <v>310</v>
      </c>
      <c r="S536" t="n">
        <v>275</v>
      </c>
      <c r="T536" t="n">
        <v>310</v>
      </c>
      <c r="U536" t="n">
        <v>396</v>
      </c>
      <c r="V536" t="n">
        <v>189</v>
      </c>
      <c r="W536" t="n">
        <v>275</v>
      </c>
      <c r="X536" t="n">
        <v>327</v>
      </c>
      <c r="Y536" t="n">
        <v>11910</v>
      </c>
      <c r="Z536" t="n">
        <v>11925</v>
      </c>
      <c r="AA536" t="n">
        <v>11285</v>
      </c>
      <c r="AB536" t="n">
        <v>12580</v>
      </c>
      <c r="AC536" t="n">
        <v>12498</v>
      </c>
      <c r="AD536" t="n">
        <v>12245</v>
      </c>
      <c r="AE536" t="n">
        <v>1062</v>
      </c>
      <c r="AF536" t="n">
        <v>1039</v>
      </c>
      <c r="AG536" t="n">
        <v>1072</v>
      </c>
      <c r="AH536" t="n">
        <v>434</v>
      </c>
      <c r="AI536" t="n">
        <v>137</v>
      </c>
      <c r="AJ536" t="n">
        <v>144</v>
      </c>
      <c r="AK536" t="n">
        <v>141</v>
      </c>
      <c r="AL536" t="n">
        <v>139</v>
      </c>
      <c r="AM536" t="n">
        <v>69</v>
      </c>
      <c r="AN536" t="n">
        <v>113</v>
      </c>
      <c r="AO536" t="n">
        <v>55</v>
      </c>
      <c r="AP536" t="n">
        <v>24</v>
      </c>
      <c r="AQ536" t="n">
        <v>0</v>
      </c>
      <c r="AR536" t="n">
        <v>0</v>
      </c>
      <c r="AS536" t="n">
        <v>0</v>
      </c>
      <c r="AT536" t="n">
        <v>36</v>
      </c>
      <c r="AU536" t="n">
        <v>22</v>
      </c>
      <c r="AV536" t="n">
        <v>22</v>
      </c>
      <c r="AW536" t="n">
        <v>24</v>
      </c>
      <c r="AX536" t="n">
        <v>24</v>
      </c>
      <c r="AY536" t="n">
        <v>21</v>
      </c>
      <c r="AZ536" t="n">
        <v>22</v>
      </c>
      <c r="BA536" t="n">
        <v>21</v>
      </c>
      <c r="BB536" t="n">
        <v>18</v>
      </c>
      <c r="BC536" t="n">
        <v>20</v>
      </c>
      <c r="BD536" t="n">
        <v>21</v>
      </c>
      <c r="BE536" t="n">
        <v>15</v>
      </c>
      <c r="BF536" t="n">
        <v>12</v>
      </c>
      <c r="BG536">
        <f>NA()</f>
        <v/>
      </c>
      <c r="BH536">
        <f>NA()</f>
        <v/>
      </c>
      <c r="BI536">
        <f>NA()</f>
        <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237</v>
      </c>
      <c r="B537" t="s">
        <v>1475</v>
      </c>
      <c r="C537" t="s">
        <v>1476</v>
      </c>
      <c r="D537" t="s">
        <v>569</v>
      </c>
      <c r="E537" t="n">
        <v>0</v>
      </c>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175</v>
      </c>
      <c r="AY537" t="n">
        <v>156</v>
      </c>
      <c r="AZ537" t="n">
        <v>172</v>
      </c>
      <c r="BA537" t="n">
        <v>192</v>
      </c>
      <c r="BB537" t="n">
        <v>342</v>
      </c>
      <c r="BC537" t="n">
        <v>298</v>
      </c>
      <c r="BD537" t="n">
        <v>305</v>
      </c>
      <c r="BE537" t="n">
        <v>285</v>
      </c>
      <c r="BF537" t="n">
        <v>393</v>
      </c>
      <c r="BG537">
        <f>NA()</f>
        <v/>
      </c>
      <c r="BH537">
        <f>NA()</f>
        <v/>
      </c>
      <c r="BI537">
        <f>NA()</f>
        <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237</v>
      </c>
      <c r="B538" t="s">
        <v>1475</v>
      </c>
      <c r="C538" t="s">
        <v>1477</v>
      </c>
      <c r="D538" t="s">
        <v>1478</v>
      </c>
      <c r="E538" t="n">
        <v>0</v>
      </c>
      <c r="F538" t="n">
        <v>0</v>
      </c>
      <c r="G538" t="n">
        <v>0</v>
      </c>
      <c r="H538" t="n">
        <v>0</v>
      </c>
      <c r="I538" t="n">
        <v>0</v>
      </c>
      <c r="J538" t="n">
        <v>0</v>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9</v>
      </c>
      <c r="AY538" t="n">
        <v>8</v>
      </c>
      <c r="AZ538" t="n">
        <v>9</v>
      </c>
      <c r="BA538" t="n">
        <v>10</v>
      </c>
      <c r="BB538" t="n">
        <v>17</v>
      </c>
      <c r="BC538" t="n">
        <v>15</v>
      </c>
      <c r="BD538" t="n">
        <v>15</v>
      </c>
      <c r="BE538" t="n">
        <v>14</v>
      </c>
      <c r="BF538" t="n">
        <v>20</v>
      </c>
      <c r="BG538">
        <f>NA()</f>
        <v/>
      </c>
      <c r="BH538">
        <f>NA()</f>
        <v/>
      </c>
      <c r="BI538">
        <f>NA()</f>
        <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237</v>
      </c>
      <c r="B539" t="s">
        <v>1479</v>
      </c>
      <c r="C539" t="s">
        <v>1480</v>
      </c>
      <c r="D539" t="s">
        <v>569</v>
      </c>
      <c r="E539" t="n">
        <v>0</v>
      </c>
      <c r="F539" t="n">
        <v>0</v>
      </c>
      <c r="G539" t="n">
        <v>0</v>
      </c>
      <c r="H539" t="n">
        <v>0</v>
      </c>
      <c r="I539" t="n">
        <v>0</v>
      </c>
      <c r="J539" t="n">
        <v>0</v>
      </c>
      <c r="K539" t="n">
        <v>0</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2541</v>
      </c>
      <c r="AX539" t="n">
        <v>2236</v>
      </c>
      <c r="AY539" t="n">
        <v>2590</v>
      </c>
      <c r="AZ539" t="n">
        <v>2322</v>
      </c>
      <c r="BA539" t="n">
        <v>3037</v>
      </c>
      <c r="BB539" t="n">
        <v>2997</v>
      </c>
      <c r="BC539" t="n">
        <v>2898</v>
      </c>
      <c r="BD539" t="n">
        <v>2739</v>
      </c>
      <c r="BE539" t="n">
        <v>2173</v>
      </c>
      <c r="BF539" t="n">
        <v>3167</v>
      </c>
      <c r="BG539">
        <f>NA()</f>
        <v/>
      </c>
      <c r="BH539">
        <f>NA()</f>
        <v/>
      </c>
      <c r="BI539">
        <f>NA()</f>
        <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237</v>
      </c>
      <c r="B540" t="s">
        <v>1481</v>
      </c>
      <c r="C540" t="s">
        <v>1482</v>
      </c>
      <c r="D540" t="s">
        <v>569</v>
      </c>
      <c r="E540" t="n">
        <v>0</v>
      </c>
      <c r="F540" t="n">
        <v>0</v>
      </c>
      <c r="G540" t="n">
        <v>0</v>
      </c>
      <c r="H540" t="n">
        <v>0</v>
      </c>
      <c r="I540" t="n">
        <v>0</v>
      </c>
      <c r="J540" t="n">
        <v>0</v>
      </c>
      <c r="K540" t="n">
        <v>23</v>
      </c>
      <c r="L540" t="n">
        <v>0</v>
      </c>
      <c r="M540" t="n">
        <v>316</v>
      </c>
      <c r="N540" t="n">
        <v>299</v>
      </c>
      <c r="O540" t="n">
        <v>257</v>
      </c>
      <c r="P540" t="n">
        <v>158</v>
      </c>
      <c r="Q540" t="n">
        <v>189</v>
      </c>
      <c r="R540" t="n">
        <v>233</v>
      </c>
      <c r="S540" t="n">
        <v>316</v>
      </c>
      <c r="T540" t="n">
        <v>259</v>
      </c>
      <c r="U540" t="n">
        <v>305</v>
      </c>
      <c r="V540" t="n">
        <v>270</v>
      </c>
      <c r="W540" t="n">
        <v>0</v>
      </c>
      <c r="X540" t="n">
        <v>0</v>
      </c>
      <c r="Y540" t="n">
        <v>0</v>
      </c>
      <c r="Z540" t="n">
        <v>160</v>
      </c>
      <c r="AA540" t="n">
        <v>276</v>
      </c>
      <c r="AB540" t="n">
        <v>299</v>
      </c>
      <c r="AC540" t="n">
        <v>287</v>
      </c>
      <c r="AD540" t="n">
        <v>262</v>
      </c>
      <c r="AE540" t="n">
        <v>0</v>
      </c>
      <c r="AF540" t="n">
        <v>0</v>
      </c>
      <c r="AG540" t="n">
        <v>0</v>
      </c>
      <c r="AH540" t="n">
        <v>360</v>
      </c>
      <c r="AI540" t="n">
        <v>7765</v>
      </c>
      <c r="AJ540" t="n">
        <v>7656</v>
      </c>
      <c r="AK540" t="n">
        <v>7223</v>
      </c>
      <c r="AL540" t="n">
        <v>7631</v>
      </c>
      <c r="AM540" t="n">
        <v>6560</v>
      </c>
      <c r="AN540" t="n">
        <v>6547</v>
      </c>
      <c r="AO540" t="n">
        <v>4921</v>
      </c>
      <c r="AP540" t="n">
        <v>5608</v>
      </c>
      <c r="AQ540" t="n">
        <v>5423</v>
      </c>
      <c r="AR540" t="n">
        <v>5410</v>
      </c>
      <c r="AS540" t="n">
        <v>5325</v>
      </c>
      <c r="AT540" t="n">
        <v>2830</v>
      </c>
      <c r="AU540" t="n">
        <v>2398</v>
      </c>
      <c r="AV540" t="n">
        <v>7635</v>
      </c>
      <c r="AW540" t="n">
        <v>4988</v>
      </c>
      <c r="AX540" t="n">
        <v>4232</v>
      </c>
      <c r="AY540" t="n">
        <v>4431</v>
      </c>
      <c r="AZ540" t="n">
        <v>4135</v>
      </c>
      <c r="BA540" t="n">
        <v>3959</v>
      </c>
      <c r="BB540" t="n">
        <v>3386</v>
      </c>
      <c r="BC540" t="n">
        <v>40</v>
      </c>
      <c r="BD540" t="n">
        <v>579</v>
      </c>
      <c r="BE540" t="n">
        <v>403</v>
      </c>
      <c r="BF540" t="n">
        <v>519</v>
      </c>
      <c r="BG540">
        <f>NA()</f>
        <v/>
      </c>
      <c r="BH540">
        <f>NA()</f>
        <v/>
      </c>
      <c r="BI540">
        <f>NA()</f>
        <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237</v>
      </c>
      <c r="B541" t="s">
        <v>1483</v>
      </c>
      <c r="C541" t="s">
        <v>1484</v>
      </c>
      <c r="D541" t="s">
        <v>569</v>
      </c>
      <c r="E541" t="n">
        <v>0</v>
      </c>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646</v>
      </c>
      <c r="AA541" t="n">
        <v>876</v>
      </c>
      <c r="AB541" t="n">
        <v>1156</v>
      </c>
      <c r="AC541" t="n">
        <v>1515</v>
      </c>
      <c r="AD541" t="n">
        <v>1709</v>
      </c>
      <c r="AE541" t="n">
        <v>15252</v>
      </c>
      <c r="AF541" t="n">
        <v>16807</v>
      </c>
      <c r="AG541" t="n">
        <v>18354</v>
      </c>
      <c r="AH541" t="n">
        <v>26191</v>
      </c>
      <c r="AI541" t="n">
        <v>18022</v>
      </c>
      <c r="AJ541" t="n">
        <v>17646</v>
      </c>
      <c r="AK541" t="n">
        <v>17537</v>
      </c>
      <c r="AL541" t="n">
        <v>16618</v>
      </c>
      <c r="AM541" t="n">
        <v>14095</v>
      </c>
      <c r="AN541" t="n">
        <v>13142</v>
      </c>
      <c r="AO541" t="n">
        <v>14090</v>
      </c>
      <c r="AP541" t="n">
        <v>11801</v>
      </c>
      <c r="AQ541" t="n">
        <v>11125</v>
      </c>
      <c r="AR541" t="n">
        <v>11571</v>
      </c>
      <c r="AS541" t="n">
        <v>9869</v>
      </c>
      <c r="AT541" t="n">
        <v>5080</v>
      </c>
      <c r="AU541" t="n">
        <v>5061</v>
      </c>
      <c r="AV541" t="n">
        <v>1648</v>
      </c>
      <c r="AW541" t="n">
        <v>1784</v>
      </c>
      <c r="AX541" t="n">
        <v>1687</v>
      </c>
      <c r="AY541" t="n">
        <v>1301</v>
      </c>
      <c r="AZ541" t="n">
        <v>1290</v>
      </c>
      <c r="BA541" t="n">
        <v>1371</v>
      </c>
      <c r="BB541" t="n">
        <v>1795</v>
      </c>
      <c r="BC541" t="n">
        <v>4360</v>
      </c>
      <c r="BD541" t="n">
        <v>4248</v>
      </c>
      <c r="BE541" t="n">
        <v>3756</v>
      </c>
      <c r="BF541" t="n">
        <v>4013</v>
      </c>
      <c r="BG541">
        <f>NA()</f>
        <v/>
      </c>
      <c r="BH541">
        <f>NA()</f>
        <v/>
      </c>
      <c r="BI541">
        <f>NA()</f>
        <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237</v>
      </c>
      <c r="B542" t="s">
        <v>1485</v>
      </c>
      <c r="C542" t="s">
        <v>1486</v>
      </c>
      <c r="D542" t="s">
        <v>569</v>
      </c>
      <c r="E542" t="n">
        <v>0</v>
      </c>
      <c r="F542" t="n">
        <v>0</v>
      </c>
      <c r="G542" t="n">
        <v>0</v>
      </c>
      <c r="H542" t="n">
        <v>0</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2541</v>
      </c>
      <c r="AX542" t="n">
        <v>2264</v>
      </c>
      <c r="AY542" t="n">
        <v>2616</v>
      </c>
      <c r="AZ542" t="n">
        <v>2350</v>
      </c>
      <c r="BA542" t="n">
        <v>3066</v>
      </c>
      <c r="BB542" t="n">
        <v>3045</v>
      </c>
      <c r="BC542" t="n">
        <v>2945</v>
      </c>
      <c r="BD542" t="n">
        <v>2785</v>
      </c>
      <c r="BE542" t="n">
        <v>2213</v>
      </c>
      <c r="BF542" t="n">
        <v>3214</v>
      </c>
      <c r="BG542">
        <f>NA()</f>
        <v/>
      </c>
      <c r="BH542">
        <f>NA()</f>
        <v/>
      </c>
      <c r="BI542">
        <f>NA()</f>
        <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237</v>
      </c>
      <c r="B543" t="s">
        <v>1471</v>
      </c>
      <c r="C543" t="s">
        <v>1487</v>
      </c>
      <c r="D543" t="s">
        <v>569</v>
      </c>
      <c r="E543" t="n">
        <v>0</v>
      </c>
      <c r="F543" t="n">
        <v>0</v>
      </c>
      <c r="G543" t="n">
        <v>0</v>
      </c>
      <c r="H543" t="n">
        <v>0</v>
      </c>
      <c r="I543" t="n">
        <v>0</v>
      </c>
      <c r="J543" t="n">
        <v>0</v>
      </c>
      <c r="K543" t="n">
        <v>23</v>
      </c>
      <c r="L543" t="n">
        <v>0</v>
      </c>
      <c r="M543" t="n">
        <v>316</v>
      </c>
      <c r="N543" t="n">
        <v>299</v>
      </c>
      <c r="O543" t="n">
        <v>257</v>
      </c>
      <c r="P543" t="n">
        <v>158</v>
      </c>
      <c r="Q543" t="n">
        <v>189</v>
      </c>
      <c r="R543" t="n">
        <v>233</v>
      </c>
      <c r="S543" t="n">
        <v>316</v>
      </c>
      <c r="T543" t="n">
        <v>259</v>
      </c>
      <c r="U543" t="n">
        <v>305</v>
      </c>
      <c r="V543" t="n">
        <v>270</v>
      </c>
      <c r="W543" t="n">
        <v>0</v>
      </c>
      <c r="X543" t="n">
        <v>0</v>
      </c>
      <c r="Y543" t="n">
        <v>0</v>
      </c>
      <c r="Z543" t="n">
        <v>160</v>
      </c>
      <c r="AA543" t="n">
        <v>276</v>
      </c>
      <c r="AB543" t="n">
        <v>299</v>
      </c>
      <c r="AC543" t="n">
        <v>287</v>
      </c>
      <c r="AD543" t="n">
        <v>262</v>
      </c>
      <c r="AE543" t="n">
        <v>0</v>
      </c>
      <c r="AF543" t="n">
        <v>0</v>
      </c>
      <c r="AG543" t="n">
        <v>0</v>
      </c>
      <c r="AH543" t="n">
        <v>360</v>
      </c>
      <c r="AI543" t="n">
        <v>7765</v>
      </c>
      <c r="AJ543" t="n">
        <v>7656</v>
      </c>
      <c r="AK543" t="n">
        <v>7223</v>
      </c>
      <c r="AL543" t="n">
        <v>7631</v>
      </c>
      <c r="AM543" t="n">
        <v>6560</v>
      </c>
      <c r="AN543" t="n">
        <v>6547</v>
      </c>
      <c r="AO543" t="n">
        <v>4921</v>
      </c>
      <c r="AP543" t="n">
        <v>5608</v>
      </c>
      <c r="AQ543" t="n">
        <v>5423</v>
      </c>
      <c r="AR543" t="n">
        <v>5410</v>
      </c>
      <c r="AS543" t="n">
        <v>5325</v>
      </c>
      <c r="AT543" t="n">
        <v>2830</v>
      </c>
      <c r="AU543" t="n">
        <v>2398</v>
      </c>
      <c r="AV543" t="n">
        <v>7635</v>
      </c>
      <c r="AW543" t="n">
        <v>4988</v>
      </c>
      <c r="AX543" t="n">
        <v>4232</v>
      </c>
      <c r="AY543" t="n">
        <v>4431</v>
      </c>
      <c r="AZ543" t="n">
        <v>4135</v>
      </c>
      <c r="BA543" t="n">
        <v>3959</v>
      </c>
      <c r="BB543" t="n">
        <v>3386</v>
      </c>
      <c r="BC543" t="n">
        <v>40</v>
      </c>
      <c r="BD543" t="n">
        <v>579</v>
      </c>
      <c r="BE543" t="n">
        <v>403</v>
      </c>
      <c r="BF543" t="n">
        <v>519</v>
      </c>
      <c r="BG543">
        <f>NA()</f>
        <v/>
      </c>
      <c r="BH543">
        <f>NA()</f>
        <v/>
      </c>
      <c r="BI543">
        <f>NA()</f>
        <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237</v>
      </c>
      <c r="B544" t="s">
        <v>1488</v>
      </c>
      <c r="C544" t="s">
        <v>1489</v>
      </c>
      <c r="D544" t="s">
        <v>569</v>
      </c>
      <c r="E544" t="n">
        <v>0</v>
      </c>
      <c r="F544" t="n">
        <v>0</v>
      </c>
      <c r="G544" t="n">
        <v>0</v>
      </c>
      <c r="H544" t="n">
        <v>206</v>
      </c>
      <c r="I544" t="n">
        <v>224</v>
      </c>
      <c r="J544" t="n">
        <v>172</v>
      </c>
      <c r="K544" t="n">
        <v>120</v>
      </c>
      <c r="L544" t="n">
        <v>258</v>
      </c>
      <c r="M544" t="n">
        <v>361</v>
      </c>
      <c r="N544" t="n">
        <v>430</v>
      </c>
      <c r="O544" t="n">
        <v>172</v>
      </c>
      <c r="P544" t="n">
        <v>189</v>
      </c>
      <c r="Q544" t="n">
        <v>361</v>
      </c>
      <c r="R544" t="n">
        <v>310</v>
      </c>
      <c r="S544" t="n">
        <v>275</v>
      </c>
      <c r="T544" t="n">
        <v>310</v>
      </c>
      <c r="U544" t="n">
        <v>396</v>
      </c>
      <c r="V544" t="n">
        <v>189</v>
      </c>
      <c r="W544" t="n">
        <v>275</v>
      </c>
      <c r="X544" t="n">
        <v>327</v>
      </c>
      <c r="Y544" t="n">
        <v>11910</v>
      </c>
      <c r="Z544" t="n">
        <v>12571</v>
      </c>
      <c r="AA544" t="n">
        <v>12161</v>
      </c>
      <c r="AB544" t="n">
        <v>13736</v>
      </c>
      <c r="AC544" t="n">
        <v>14014</v>
      </c>
      <c r="AD544" t="n">
        <v>13955</v>
      </c>
      <c r="AE544" t="n">
        <v>16314</v>
      </c>
      <c r="AF544" t="n">
        <v>17846</v>
      </c>
      <c r="AG544" t="n">
        <v>19426</v>
      </c>
      <c r="AH544" t="n">
        <v>26624</v>
      </c>
      <c r="AI544" t="n">
        <v>18159</v>
      </c>
      <c r="AJ544" t="n">
        <v>17790</v>
      </c>
      <c r="AK544" t="n">
        <v>17678</v>
      </c>
      <c r="AL544" t="n">
        <v>16757</v>
      </c>
      <c r="AM544" t="n">
        <v>14164</v>
      </c>
      <c r="AN544" t="n">
        <v>13256</v>
      </c>
      <c r="AO544" t="n">
        <v>14145</v>
      </c>
      <c r="AP544" t="n">
        <v>11825</v>
      </c>
      <c r="AQ544" t="n">
        <v>11125</v>
      </c>
      <c r="AR544" t="n">
        <v>11571</v>
      </c>
      <c r="AS544" t="n">
        <v>9869</v>
      </c>
      <c r="AT544" t="n">
        <v>5117</v>
      </c>
      <c r="AU544" t="n">
        <v>5083</v>
      </c>
      <c r="AV544" t="n">
        <v>1671</v>
      </c>
      <c r="AW544" t="n">
        <v>1807</v>
      </c>
      <c r="AX544" t="n">
        <v>1711</v>
      </c>
      <c r="AY544" t="n">
        <v>1322</v>
      </c>
      <c r="AZ544" t="n">
        <v>1312</v>
      </c>
      <c r="BA544" t="n">
        <v>1392</v>
      </c>
      <c r="BB544" t="n">
        <v>1813</v>
      </c>
      <c r="BC544" t="n">
        <v>4381</v>
      </c>
      <c r="BD544" t="n">
        <v>4268</v>
      </c>
      <c r="BE544" t="n">
        <v>3771</v>
      </c>
      <c r="BF544" t="n">
        <v>4025</v>
      </c>
      <c r="BG544">
        <f>NA()</f>
        <v/>
      </c>
      <c r="BH544">
        <f>NA()</f>
        <v/>
      </c>
      <c r="BI544">
        <f>NA()</f>
        <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237</v>
      </c>
      <c r="B545" t="s">
        <v>1490</v>
      </c>
      <c r="C545" t="s">
        <v>1491</v>
      </c>
      <c r="D545" t="s">
        <v>569</v>
      </c>
      <c r="E545" t="n">
        <v>0</v>
      </c>
      <c r="F545" t="n">
        <v>0</v>
      </c>
      <c r="G545" t="n">
        <v>0</v>
      </c>
      <c r="H545" t="n">
        <v>206</v>
      </c>
      <c r="I545" t="n">
        <v>224</v>
      </c>
      <c r="J545" t="n">
        <v>172</v>
      </c>
      <c r="K545" t="n">
        <v>144</v>
      </c>
      <c r="L545" t="n">
        <v>258</v>
      </c>
      <c r="M545" t="n">
        <v>678</v>
      </c>
      <c r="N545" t="n">
        <v>729</v>
      </c>
      <c r="O545" t="n">
        <v>429</v>
      </c>
      <c r="P545" t="n">
        <v>347</v>
      </c>
      <c r="Q545" t="n">
        <v>550</v>
      </c>
      <c r="R545" t="n">
        <v>543</v>
      </c>
      <c r="S545" t="n">
        <v>591</v>
      </c>
      <c r="T545" t="n">
        <v>569</v>
      </c>
      <c r="U545" t="n">
        <v>701</v>
      </c>
      <c r="V545" t="n">
        <v>460</v>
      </c>
      <c r="W545" t="n">
        <v>275</v>
      </c>
      <c r="X545" t="n">
        <v>327</v>
      </c>
      <c r="Y545" t="n">
        <v>11910</v>
      </c>
      <c r="Z545" t="n">
        <v>12731</v>
      </c>
      <c r="AA545" t="n">
        <v>12437</v>
      </c>
      <c r="AB545" t="n">
        <v>14035</v>
      </c>
      <c r="AC545" t="n">
        <v>14301</v>
      </c>
      <c r="AD545" t="n">
        <v>14217</v>
      </c>
      <c r="AE545" t="n">
        <v>16314</v>
      </c>
      <c r="AF545" t="n">
        <v>17846</v>
      </c>
      <c r="AG545" t="n">
        <v>19426</v>
      </c>
      <c r="AH545" t="n">
        <v>26984</v>
      </c>
      <c r="AI545" t="n">
        <v>25924</v>
      </c>
      <c r="AJ545" t="n">
        <v>25446</v>
      </c>
      <c r="AK545" t="n">
        <v>24901</v>
      </c>
      <c r="AL545" t="n">
        <v>24388</v>
      </c>
      <c r="AM545" t="n">
        <v>20724</v>
      </c>
      <c r="AN545" t="n">
        <v>19803</v>
      </c>
      <c r="AO545" t="n">
        <v>19066</v>
      </c>
      <c r="AP545" t="n">
        <v>17433</v>
      </c>
      <c r="AQ545" t="n">
        <v>16548</v>
      </c>
      <c r="AR545" t="n">
        <v>16981</v>
      </c>
      <c r="AS545" t="n">
        <v>15194</v>
      </c>
      <c r="AT545" t="n">
        <v>7947</v>
      </c>
      <c r="AU545" t="n">
        <v>7480</v>
      </c>
      <c r="AV545" t="n">
        <v>9305</v>
      </c>
      <c r="AW545" t="n">
        <v>9336</v>
      </c>
      <c r="AX545" t="n">
        <v>8382</v>
      </c>
      <c r="AY545" t="n">
        <v>8524</v>
      </c>
      <c r="AZ545" t="n">
        <v>7969</v>
      </c>
      <c r="BA545" t="n">
        <v>8609</v>
      </c>
      <c r="BB545" t="n">
        <v>8586</v>
      </c>
      <c r="BC545" t="n">
        <v>7664</v>
      </c>
      <c r="BD545" t="n">
        <v>7937</v>
      </c>
      <c r="BE545" t="n">
        <v>6672</v>
      </c>
      <c r="BF545" t="n">
        <v>8151</v>
      </c>
      <c r="BG545">
        <f>NA()</f>
        <v/>
      </c>
      <c r="BH545">
        <f>NA()</f>
        <v/>
      </c>
      <c r="BI545">
        <f>NA()</f>
        <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237</v>
      </c>
      <c r="B546" t="s">
        <v>1492</v>
      </c>
      <c r="C546" t="s">
        <v>1493</v>
      </c>
      <c r="D546" t="s">
        <v>569</v>
      </c>
      <c r="E546" t="n">
        <v>0</v>
      </c>
      <c r="F546" t="n">
        <v>0</v>
      </c>
      <c r="G546" t="n">
        <v>0</v>
      </c>
      <c r="H546" t="n">
        <v>206</v>
      </c>
      <c r="I546" t="n">
        <v>224</v>
      </c>
      <c r="J546" t="n">
        <v>172</v>
      </c>
      <c r="K546" t="n">
        <v>120</v>
      </c>
      <c r="L546" t="n">
        <v>258</v>
      </c>
      <c r="M546" t="n">
        <v>361</v>
      </c>
      <c r="N546" t="n">
        <v>430</v>
      </c>
      <c r="O546" t="n">
        <v>172</v>
      </c>
      <c r="P546" t="n">
        <v>189</v>
      </c>
      <c r="Q546" t="n">
        <v>361</v>
      </c>
      <c r="R546" t="n">
        <v>310</v>
      </c>
      <c r="S546" t="n">
        <v>275</v>
      </c>
      <c r="T546" t="n">
        <v>310</v>
      </c>
      <c r="U546" t="n">
        <v>396</v>
      </c>
      <c r="V546" t="n">
        <v>189</v>
      </c>
      <c r="W546" t="n">
        <v>275</v>
      </c>
      <c r="X546" t="n">
        <v>327</v>
      </c>
      <c r="Y546" t="n">
        <v>11910</v>
      </c>
      <c r="Z546" t="n">
        <v>12571</v>
      </c>
      <c r="AA546" t="n">
        <v>12161</v>
      </c>
      <c r="AB546" t="n">
        <v>13736</v>
      </c>
      <c r="AC546" t="n">
        <v>14014</v>
      </c>
      <c r="AD546" t="n">
        <v>13955</v>
      </c>
      <c r="AE546" t="n">
        <v>16314</v>
      </c>
      <c r="AF546" t="n">
        <v>17846</v>
      </c>
      <c r="AG546" t="n">
        <v>19426</v>
      </c>
      <c r="AH546" t="n">
        <v>26624</v>
      </c>
      <c r="AI546" t="n">
        <v>18159</v>
      </c>
      <c r="AJ546" t="n">
        <v>17790</v>
      </c>
      <c r="AK546" t="n">
        <v>17678</v>
      </c>
      <c r="AL546" t="n">
        <v>16757</v>
      </c>
      <c r="AM546" t="n">
        <v>14164</v>
      </c>
      <c r="AN546" t="n">
        <v>13256</v>
      </c>
      <c r="AO546" t="n">
        <v>14145</v>
      </c>
      <c r="AP546" t="n">
        <v>11825</v>
      </c>
      <c r="AQ546" t="n">
        <v>11125</v>
      </c>
      <c r="AR546" t="n">
        <v>11571</v>
      </c>
      <c r="AS546" t="n">
        <v>9869</v>
      </c>
      <c r="AT546" t="n">
        <v>5117</v>
      </c>
      <c r="AU546" t="n">
        <v>5083</v>
      </c>
      <c r="AV546" t="n">
        <v>1671</v>
      </c>
      <c r="AW546" t="n">
        <v>4349</v>
      </c>
      <c r="AX546" t="n">
        <v>4150</v>
      </c>
      <c r="AY546" t="n">
        <v>4093</v>
      </c>
      <c r="AZ546" t="n">
        <v>3834</v>
      </c>
      <c r="BA546" t="n">
        <v>4651</v>
      </c>
      <c r="BB546" t="n">
        <v>5200</v>
      </c>
      <c r="BC546" t="n">
        <v>7625</v>
      </c>
      <c r="BD546" t="n">
        <v>7358</v>
      </c>
      <c r="BE546" t="n">
        <v>6269</v>
      </c>
      <c r="BF546" t="n">
        <v>7632</v>
      </c>
      <c r="BG546">
        <f>NA()</f>
        <v/>
      </c>
      <c r="BH546">
        <f>NA()</f>
        <v/>
      </c>
      <c r="BI546">
        <f>NA()</f>
        <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237</v>
      </c>
      <c r="B547" t="s">
        <v>1494</v>
      </c>
      <c r="C547" t="s">
        <v>1495</v>
      </c>
      <c r="D547" t="s">
        <v>569</v>
      </c>
      <c r="E547" t="n">
        <v>0</v>
      </c>
      <c r="F547" t="n">
        <v>0</v>
      </c>
      <c r="G547" t="n">
        <v>0</v>
      </c>
      <c r="H547" t="n">
        <v>0</v>
      </c>
      <c r="I547" t="n">
        <v>0</v>
      </c>
      <c r="J547" t="n">
        <v>0</v>
      </c>
      <c r="K547" t="n">
        <v>0</v>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50</v>
      </c>
      <c r="AK547" t="n">
        <v>53</v>
      </c>
      <c r="AL547" t="n">
        <v>57</v>
      </c>
      <c r="AM547" t="n">
        <v>58</v>
      </c>
      <c r="AN547" t="n">
        <v>58</v>
      </c>
      <c r="AO547" t="n">
        <v>68</v>
      </c>
      <c r="AP547" t="n">
        <v>61</v>
      </c>
      <c r="AQ547" t="n">
        <v>59</v>
      </c>
      <c r="AR547" t="n">
        <v>53</v>
      </c>
      <c r="AS547" t="n">
        <v>46</v>
      </c>
      <c r="AT547" t="n">
        <v>0</v>
      </c>
      <c r="AU547" t="n">
        <v>0</v>
      </c>
      <c r="AV547" t="n">
        <v>0</v>
      </c>
      <c r="AW547" t="n">
        <v>0</v>
      </c>
      <c r="AX547" t="n">
        <v>0</v>
      </c>
      <c r="AY547" t="n">
        <v>53</v>
      </c>
      <c r="AZ547" t="n">
        <v>44</v>
      </c>
      <c r="BA547" t="n">
        <v>39</v>
      </c>
      <c r="BB547" t="n">
        <v>25</v>
      </c>
      <c r="BC547" t="n">
        <v>34</v>
      </c>
      <c r="BD547" t="n">
        <v>30</v>
      </c>
      <c r="BE547" t="n">
        <v>31</v>
      </c>
      <c r="BF547" t="n">
        <v>0</v>
      </c>
      <c r="BG547">
        <f>NA()</f>
        <v/>
      </c>
      <c r="BH547">
        <f>NA()</f>
        <v/>
      </c>
      <c r="BI547">
        <f>NA()</f>
        <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237</v>
      </c>
      <c r="B548" t="s">
        <v>1494</v>
      </c>
      <c r="C548" t="s">
        <v>1496</v>
      </c>
      <c r="D548" t="s">
        <v>1019</v>
      </c>
      <c r="E548" t="n">
        <v>0</v>
      </c>
      <c r="F548" t="n">
        <v>0</v>
      </c>
      <c r="G548" t="n">
        <v>0</v>
      </c>
      <c r="H548" t="n">
        <v>0</v>
      </c>
      <c r="I548" t="n">
        <v>0</v>
      </c>
      <c r="J548" t="n">
        <v>0</v>
      </c>
      <c r="K548" t="n">
        <v>0</v>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9</v>
      </c>
      <c r="AK548" t="n">
        <v>10</v>
      </c>
      <c r="AL548" t="n">
        <v>10</v>
      </c>
      <c r="AM548" t="n">
        <v>10</v>
      </c>
      <c r="AN548" t="n">
        <v>10</v>
      </c>
      <c r="AO548" t="n">
        <v>12</v>
      </c>
      <c r="AP548" t="n">
        <v>11</v>
      </c>
      <c r="AQ548" t="n">
        <v>11</v>
      </c>
      <c r="AR548" t="n">
        <v>9</v>
      </c>
      <c r="AS548" t="n">
        <v>8</v>
      </c>
      <c r="AT548" t="n">
        <v>0</v>
      </c>
      <c r="AU548" t="n">
        <v>0</v>
      </c>
      <c r="AV548" t="n">
        <v>0</v>
      </c>
      <c r="AW548" t="n">
        <v>0</v>
      </c>
      <c r="AX548" t="n">
        <v>0</v>
      </c>
      <c r="AY548" t="n">
        <v>10</v>
      </c>
      <c r="AZ548" t="n">
        <v>8</v>
      </c>
      <c r="BA548" t="n">
        <v>7</v>
      </c>
      <c r="BB548" t="n">
        <v>4</v>
      </c>
      <c r="BC548" t="n">
        <v>6</v>
      </c>
      <c r="BD548" t="n">
        <v>5</v>
      </c>
      <c r="BE548" t="n">
        <v>6</v>
      </c>
      <c r="BF548" t="n">
        <v>0</v>
      </c>
      <c r="BG548">
        <f>NA()</f>
        <v/>
      </c>
      <c r="BH548">
        <f>NA()</f>
        <v/>
      </c>
      <c r="BI548">
        <f>NA()</f>
        <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237</v>
      </c>
      <c r="B549" t="s">
        <v>1497</v>
      </c>
      <c r="C549" t="s">
        <v>1498</v>
      </c>
      <c r="D549" t="s">
        <v>569</v>
      </c>
      <c r="E549" t="n">
        <v>0</v>
      </c>
      <c r="F549" t="n">
        <v>0</v>
      </c>
      <c r="G549" t="n">
        <v>0</v>
      </c>
      <c r="H549" t="n">
        <v>0</v>
      </c>
      <c r="I549" t="n">
        <v>0</v>
      </c>
      <c r="J549" t="n">
        <v>0</v>
      </c>
      <c r="K549" t="n">
        <v>0</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c r="AE549" t="n">
        <v>0</v>
      </c>
      <c r="AF549" t="n">
        <v>0</v>
      </c>
      <c r="AG549" t="n">
        <v>0</v>
      </c>
      <c r="AH549" t="n">
        <v>344</v>
      </c>
      <c r="AI549" t="n">
        <v>300</v>
      </c>
      <c r="AJ549" t="n">
        <v>372</v>
      </c>
      <c r="AK549" t="n">
        <v>235</v>
      </c>
      <c r="AL549" t="n">
        <v>226</v>
      </c>
      <c r="AM549" t="n">
        <v>210</v>
      </c>
      <c r="AN549" t="n">
        <v>210</v>
      </c>
      <c r="AO549" t="n">
        <v>233</v>
      </c>
      <c r="AP549" t="n">
        <v>164</v>
      </c>
      <c r="AQ549" t="n">
        <v>197</v>
      </c>
      <c r="AR549" t="n">
        <v>169</v>
      </c>
      <c r="AS549" t="n">
        <v>173</v>
      </c>
      <c r="AT549" t="n">
        <v>22</v>
      </c>
      <c r="AU549" t="n">
        <v>16</v>
      </c>
      <c r="AV549" t="n">
        <v>16</v>
      </c>
      <c r="AW549" t="n">
        <v>75</v>
      </c>
      <c r="AX549" t="n">
        <v>66</v>
      </c>
      <c r="AY549" t="n">
        <v>790</v>
      </c>
      <c r="AZ549" t="n">
        <v>2354</v>
      </c>
      <c r="BA549" t="n">
        <v>2365</v>
      </c>
      <c r="BB549" t="n">
        <v>2454</v>
      </c>
      <c r="BC549" t="n">
        <v>2547</v>
      </c>
      <c r="BD549" t="n">
        <v>3311</v>
      </c>
      <c r="BE549" t="n">
        <v>3599</v>
      </c>
      <c r="BF549" t="n">
        <v>4802</v>
      </c>
      <c r="BG549">
        <f>NA()</f>
        <v/>
      </c>
      <c r="BH549">
        <f>NA()</f>
        <v/>
      </c>
      <c r="BI549">
        <f>NA()</f>
        <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237</v>
      </c>
      <c r="B550" t="s">
        <v>1497</v>
      </c>
      <c r="C550" t="s">
        <v>1499</v>
      </c>
      <c r="D550" t="s">
        <v>1091</v>
      </c>
      <c r="E550" t="n">
        <v>0</v>
      </c>
      <c r="F550" t="n">
        <v>0</v>
      </c>
      <c r="G550" t="n">
        <v>0</v>
      </c>
      <c r="H550" t="n">
        <v>0</v>
      </c>
      <c r="I550" t="n">
        <v>0</v>
      </c>
      <c r="J550" t="n">
        <v>0</v>
      </c>
      <c r="K550" t="n">
        <v>0</v>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0</v>
      </c>
      <c r="AD550" t="n">
        <v>0</v>
      </c>
      <c r="AE550" t="n">
        <v>0</v>
      </c>
      <c r="AF550" t="n">
        <v>0</v>
      </c>
      <c r="AG550" t="n">
        <v>0</v>
      </c>
      <c r="AH550" t="n">
        <v>33</v>
      </c>
      <c r="AI550" t="n">
        <v>29</v>
      </c>
      <c r="AJ550" t="n">
        <v>36</v>
      </c>
      <c r="AK550" t="n">
        <v>23</v>
      </c>
      <c r="AL550" t="n">
        <v>22</v>
      </c>
      <c r="AM550" t="n">
        <v>20</v>
      </c>
      <c r="AN550" t="n">
        <v>20</v>
      </c>
      <c r="AO550" t="n">
        <v>23</v>
      </c>
      <c r="AP550" t="n">
        <v>16</v>
      </c>
      <c r="AQ550" t="n">
        <v>19</v>
      </c>
      <c r="AR550" t="n">
        <v>16</v>
      </c>
      <c r="AS550" t="n">
        <v>17</v>
      </c>
      <c r="AT550" t="n">
        <v>2</v>
      </c>
      <c r="AU550" t="n">
        <v>2</v>
      </c>
      <c r="AV550" t="n">
        <v>2</v>
      </c>
      <c r="AW550" t="n">
        <v>7</v>
      </c>
      <c r="AX550" t="n">
        <v>7</v>
      </c>
      <c r="AY550" t="n">
        <v>80</v>
      </c>
      <c r="AZ550" t="n">
        <v>238</v>
      </c>
      <c r="BA550" t="n">
        <v>240</v>
      </c>
      <c r="BB550" t="n">
        <v>251</v>
      </c>
      <c r="BC550" t="n">
        <v>261</v>
      </c>
      <c r="BD550" t="n">
        <v>341</v>
      </c>
      <c r="BE550" t="n">
        <v>378</v>
      </c>
      <c r="BF550" t="n">
        <v>503</v>
      </c>
      <c r="BG550">
        <f>NA()</f>
        <v/>
      </c>
      <c r="BH550">
        <f>NA()</f>
        <v/>
      </c>
      <c r="BI550">
        <f>NA()</f>
        <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237</v>
      </c>
      <c r="B551" t="s">
        <v>1500</v>
      </c>
      <c r="C551" t="s">
        <v>1501</v>
      </c>
      <c r="D551" t="s">
        <v>569</v>
      </c>
      <c r="E551" t="n">
        <v>0</v>
      </c>
      <c r="F551" t="n">
        <v>0</v>
      </c>
      <c r="G551" t="n">
        <v>0</v>
      </c>
      <c r="H551" t="n">
        <v>0</v>
      </c>
      <c r="I551" t="n">
        <v>0</v>
      </c>
      <c r="J551" t="n">
        <v>0</v>
      </c>
      <c r="K551" t="n">
        <v>0</v>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344</v>
      </c>
      <c r="AI551" t="n">
        <v>300</v>
      </c>
      <c r="AJ551" t="n">
        <v>372</v>
      </c>
      <c r="AK551" t="n">
        <v>235</v>
      </c>
      <c r="AL551" t="n">
        <v>226</v>
      </c>
      <c r="AM551" t="n">
        <v>210</v>
      </c>
      <c r="AN551" t="n">
        <v>210</v>
      </c>
      <c r="AO551" t="n">
        <v>233</v>
      </c>
      <c r="AP551" t="n">
        <v>164</v>
      </c>
      <c r="AQ551" t="n">
        <v>197</v>
      </c>
      <c r="AR551" t="n">
        <v>169</v>
      </c>
      <c r="AS551" t="n">
        <v>173</v>
      </c>
      <c r="AT551" t="n">
        <v>22</v>
      </c>
      <c r="AU551" t="n">
        <v>16</v>
      </c>
      <c r="AV551" t="n">
        <v>16</v>
      </c>
      <c r="AW551" t="n">
        <v>75</v>
      </c>
      <c r="AX551" t="n">
        <v>66</v>
      </c>
      <c r="AY551" t="n">
        <v>790</v>
      </c>
      <c r="AZ551" t="n">
        <v>2354</v>
      </c>
      <c r="BA551" t="n">
        <v>2365</v>
      </c>
      <c r="BB551" t="n">
        <v>2454</v>
      </c>
      <c r="BC551" t="n">
        <v>2547</v>
      </c>
      <c r="BD551" t="n">
        <v>3311</v>
      </c>
      <c r="BE551" t="n">
        <v>3599</v>
      </c>
      <c r="BF551" t="n">
        <v>4802</v>
      </c>
      <c r="BG551">
        <f>NA()</f>
        <v/>
      </c>
      <c r="BH551">
        <f>NA()</f>
        <v/>
      </c>
      <c r="BI551">
        <f>NA()</f>
        <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C552" t="s">
        <v>1502</v>
      </c>
      <c r="D552" t="s">
        <v>1502</v>
      </c>
      <c r="E552" t="n">
        <v>0</v>
      </c>
      <c r="F552" t="n">
        <v>0</v>
      </c>
      <c r="G552" t="n">
        <v>0</v>
      </c>
      <c r="H552" t="n">
        <v>0</v>
      </c>
      <c r="I552" t="n">
        <v>0</v>
      </c>
      <c r="J552" t="n">
        <v>0</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row>
  </sheetData>
  <pageMargins bottom="1" footer="0.5" header="0.5" left="0.75" right="0.75" top="1"/>
</worksheet>
</file>

<file path=xl/worksheets/sheet12.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1503</v>
      </c>
      <c r="B1" t="s">
        <v>1504</v>
      </c>
    </row>
    <row r="3" spans="1:3">
      <c r="A3" t="s">
        <v>182</v>
      </c>
      <c r="B3" t="s">
        <v>1505</v>
      </c>
    </row>
    <row r="4" spans="1:3">
      <c r="A4" s="1" t="n">
        <v>38749</v>
      </c>
      <c r="B4" t="n">
        <v>2.78</v>
      </c>
      <c r="C4" t="s">
        <v>1506</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1507</v>
      </c>
    </row>
    <row r="10" spans="1:3">
      <c r="A10" s="1" t="n">
        <v>38930</v>
      </c>
      <c r="B10" t="n">
        <v>2.08</v>
      </c>
    </row>
    <row r="11" spans="1:3">
      <c r="A11" s="1" t="n">
        <v>38961</v>
      </c>
      <c r="B11" t="n">
        <v>2.08</v>
      </c>
    </row>
    <row r="12" spans="1:3">
      <c r="A12" s="1" t="n">
        <v>38991</v>
      </c>
      <c r="B12" t="n">
        <v>2.08</v>
      </c>
    </row>
    <row r="13" spans="1:3">
      <c r="A13" s="1" t="n">
        <v>39022</v>
      </c>
      <c r="B13" t="n">
        <v>2.01</v>
      </c>
      <c r="C13" t="s">
        <v>1508</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1509</v>
      </c>
    </row>
    <row r="19" spans="1:3">
      <c r="A19" s="1" t="n">
        <v>39203</v>
      </c>
      <c r="B19" t="n">
        <v>2.59</v>
      </c>
    </row>
    <row r="20" spans="1:3">
      <c r="A20" s="1" t="n">
        <v>39234</v>
      </c>
      <c r="B20" t="n">
        <v>2.59</v>
      </c>
    </row>
    <row r="21" spans="1:3">
      <c r="A21" s="1" t="n">
        <v>39264</v>
      </c>
      <c r="B21" t="n">
        <v>2.59</v>
      </c>
    </row>
    <row r="22" spans="1:3">
      <c r="A22" s="1" t="n">
        <v>39295</v>
      </c>
      <c r="B22" t="n">
        <v>2.56</v>
      </c>
      <c r="C22" t="s">
        <v>1510</v>
      </c>
    </row>
    <row r="23" spans="1:3">
      <c r="A23" s="1" t="n">
        <v>39326</v>
      </c>
      <c r="B23" t="n">
        <v>2.56</v>
      </c>
    </row>
    <row r="24" spans="1:3">
      <c r="A24" s="1" t="n">
        <v>39356</v>
      </c>
      <c r="B24" t="n">
        <v>2.56</v>
      </c>
    </row>
    <row r="25" spans="1:3">
      <c r="A25" s="1" t="n">
        <v>39387</v>
      </c>
      <c r="B25" t="n">
        <v>2.61</v>
      </c>
      <c r="C25" t="s">
        <v>1511</v>
      </c>
    </row>
    <row r="26" spans="1:3">
      <c r="A26" s="1" t="n">
        <v>39417</v>
      </c>
      <c r="B26" t="n">
        <v>2.61</v>
      </c>
    </row>
    <row r="27" spans="1:3">
      <c r="A27" s="1" t="n">
        <v>39448</v>
      </c>
      <c r="B27" t="n">
        <v>2.61</v>
      </c>
    </row>
    <row r="28" spans="1:3">
      <c r="A28" s="1" t="n">
        <v>39479</v>
      </c>
      <c r="B28" t="n">
        <v>3.03</v>
      </c>
      <c r="C28" t="s">
        <v>1512</v>
      </c>
    </row>
    <row r="29" spans="1:3">
      <c r="A29" s="1" t="n">
        <v>39508</v>
      </c>
      <c r="B29" t="n">
        <v>3.03</v>
      </c>
    </row>
    <row r="30" spans="1:3">
      <c r="A30" s="1" t="n">
        <v>39539</v>
      </c>
      <c r="B30" t="n">
        <v>3.03</v>
      </c>
    </row>
    <row r="31" spans="1:3">
      <c r="A31" s="1" t="n">
        <v>39569</v>
      </c>
      <c r="B31" t="n">
        <v>3.39</v>
      </c>
      <c r="C31" t="s">
        <v>1513</v>
      </c>
    </row>
    <row r="32" spans="1:3">
      <c r="A32" s="1" t="n">
        <v>39600</v>
      </c>
      <c r="B32" t="n">
        <v>3.39</v>
      </c>
    </row>
    <row r="33" spans="1:3">
      <c r="A33" s="1" t="n">
        <v>39630</v>
      </c>
      <c r="B33" t="n">
        <v>3.39</v>
      </c>
    </row>
    <row r="34" spans="1:3">
      <c r="A34" s="1" t="n">
        <v>39661</v>
      </c>
      <c r="B34" t="n">
        <v>2.86</v>
      </c>
      <c r="C34" t="s">
        <v>1514</v>
      </c>
    </row>
    <row r="35" spans="1:3">
      <c r="A35" s="1" t="n">
        <v>39692</v>
      </c>
      <c r="B35" t="n">
        <v>2.86</v>
      </c>
    </row>
    <row r="36" spans="1:3">
      <c r="A36" s="1" t="n">
        <v>39722</v>
      </c>
      <c r="B36" t="n">
        <v>2.86</v>
      </c>
    </row>
    <row r="37" spans="1:3">
      <c r="A37" s="1" t="n">
        <v>39753</v>
      </c>
      <c r="B37" t="n">
        <v>1.77</v>
      </c>
      <c r="C37" t="s">
        <v>1515</v>
      </c>
    </row>
    <row r="38" spans="1:3">
      <c r="A38" s="1" t="n">
        <v>39783</v>
      </c>
      <c r="B38" t="n">
        <v>1.77</v>
      </c>
    </row>
    <row r="39" spans="1:3">
      <c r="A39" s="1" t="n">
        <v>39814</v>
      </c>
      <c r="B39" t="n">
        <v>1.77</v>
      </c>
    </row>
    <row r="40" spans="1:3">
      <c r="A40" s="1" t="n">
        <v>39845</v>
      </c>
      <c r="B40" t="n">
        <v>1.73</v>
      </c>
      <c r="C40" t="s">
        <v>1516</v>
      </c>
    </row>
    <row r="41" spans="1:3">
      <c r="A41" s="1" t="n">
        <v>39873</v>
      </c>
      <c r="B41" t="n">
        <v>1.73</v>
      </c>
    </row>
    <row r="42" spans="1:3">
      <c r="A42" s="1" t="n">
        <v>39904</v>
      </c>
      <c r="B42" t="n">
        <v>1.73</v>
      </c>
    </row>
    <row r="43" spans="1:3">
      <c r="A43" s="1" t="n">
        <v>39934</v>
      </c>
      <c r="B43" t="n">
        <v>2.01</v>
      </c>
      <c r="C43" t="s">
        <v>1517</v>
      </c>
    </row>
    <row r="44" spans="1:3">
      <c r="A44" s="1" t="n">
        <v>39965</v>
      </c>
      <c r="B44" t="n">
        <v>2.01</v>
      </c>
    </row>
    <row r="45" spans="1:3">
      <c r="A45" s="1" t="n">
        <v>39995</v>
      </c>
      <c r="B45" t="n">
        <v>2.01</v>
      </c>
    </row>
    <row r="46" spans="1:3">
      <c r="A46" s="1" t="n">
        <v>40026</v>
      </c>
      <c r="B46" t="n">
        <v>2.17</v>
      </c>
      <c r="C46" t="s">
        <v>1518</v>
      </c>
    </row>
    <row r="47" spans="1:3">
      <c r="A47" s="1" t="n">
        <v>40057</v>
      </c>
      <c r="B47" t="n">
        <v>2.17</v>
      </c>
    </row>
    <row r="48" spans="1:3">
      <c r="A48" s="1" t="n">
        <v>40087</v>
      </c>
      <c r="B48" t="n">
        <v>2.17</v>
      </c>
    </row>
    <row r="49" spans="1:3">
      <c r="A49" s="1" t="n">
        <v>40118</v>
      </c>
      <c r="B49" t="n">
        <v>2.38</v>
      </c>
      <c r="C49" t="s">
        <v>1519</v>
      </c>
    </row>
    <row r="50" spans="1:3">
      <c r="A50" s="1" t="n">
        <v>40148</v>
      </c>
      <c r="B50" t="n">
        <v>2.38</v>
      </c>
    </row>
    <row r="51" spans="1:3">
      <c r="A51" s="1" t="n">
        <v>40179</v>
      </c>
      <c r="B51" t="n">
        <v>2.38</v>
      </c>
    </row>
    <row r="52" spans="1:3">
      <c r="A52" s="1" t="n">
        <v>40210</v>
      </c>
      <c r="B52" t="n">
        <v>2.4</v>
      </c>
      <c r="C52" t="s">
        <v>1520</v>
      </c>
    </row>
    <row r="53" spans="1:3">
      <c r="A53" s="1" t="n">
        <v>40238</v>
      </c>
      <c r="B53" t="n">
        <v>2.4</v>
      </c>
    </row>
    <row r="54" spans="1:3">
      <c r="A54" s="1" t="n">
        <v>40269</v>
      </c>
      <c r="B54" t="n">
        <v>2.4</v>
      </c>
    </row>
    <row r="55" spans="1:3">
      <c r="A55" s="1" t="n">
        <v>40299</v>
      </c>
      <c r="B55" t="n">
        <v>2.23</v>
      </c>
      <c r="C55" t="s">
        <v>1521</v>
      </c>
    </row>
    <row r="56" spans="1:3">
      <c r="A56" s="1" t="n">
        <v>40330</v>
      </c>
      <c r="B56" t="n">
        <v>2.23</v>
      </c>
    </row>
    <row r="57" spans="1:3">
      <c r="A57" s="1" t="n">
        <v>40360</v>
      </c>
      <c r="B57" t="n">
        <v>2.23</v>
      </c>
    </row>
    <row r="58" spans="1:3">
      <c r="A58" s="1" t="n">
        <v>40391</v>
      </c>
      <c r="B58" t="n">
        <v>2.34</v>
      </c>
      <c r="C58" t="s">
        <v>1522</v>
      </c>
    </row>
    <row r="59" spans="1:3">
      <c r="A59" s="1" t="n">
        <v>40422</v>
      </c>
      <c r="B59" t="n">
        <v>2.34</v>
      </c>
    </row>
    <row r="60" spans="1:3">
      <c r="A60" s="1" t="n">
        <v>40452</v>
      </c>
      <c r="B60" t="n">
        <v>2.34</v>
      </c>
    </row>
    <row r="61" spans="1:3">
      <c r="A61" s="1" t="n">
        <v>40483</v>
      </c>
      <c r="B61" t="n">
        <v>2.69</v>
      </c>
      <c r="C61" t="s">
        <v>1523</v>
      </c>
    </row>
    <row r="62" spans="1:3">
      <c r="A62" s="1" t="n">
        <v>40513</v>
      </c>
      <c r="B62" t="n">
        <v>2.69</v>
      </c>
    </row>
    <row r="63" spans="1:3">
      <c r="A63" s="1" t="n">
        <v>40544</v>
      </c>
      <c r="B63" t="n">
        <v>2.69</v>
      </c>
    </row>
    <row r="64" spans="1:3">
      <c r="A64" s="1" t="n">
        <v>40575</v>
      </c>
      <c r="B64" t="n">
        <v>3.26</v>
      </c>
      <c r="C64" t="s">
        <v>1524</v>
      </c>
    </row>
    <row r="65" spans="1:3">
      <c r="A65" s="1" t="n">
        <v>40603</v>
      </c>
      <c r="B65" t="n">
        <v>3.26</v>
      </c>
    </row>
    <row r="66" spans="1:3">
      <c r="A66" s="1" t="n">
        <v>40634</v>
      </c>
      <c r="B66" t="n">
        <v>3.26</v>
      </c>
    </row>
    <row r="67" spans="1:3">
      <c r="A67" s="1" t="n">
        <v>40664</v>
      </c>
      <c r="B67" t="n">
        <v>3.3</v>
      </c>
      <c r="C67" t="s">
        <v>1525</v>
      </c>
    </row>
    <row r="68" spans="1:3">
      <c r="A68" s="1" t="n">
        <v>40695</v>
      </c>
      <c r="B68" t="n">
        <v>3.3</v>
      </c>
    </row>
    <row r="69" spans="1:3">
      <c r="A69" s="1" t="n">
        <v>40725</v>
      </c>
      <c r="B69" t="n">
        <v>3.3</v>
      </c>
    </row>
    <row r="70" spans="1:3">
      <c r="A70" s="1" t="n">
        <v>40756</v>
      </c>
      <c r="B70" t="n">
        <v>3.04</v>
      </c>
      <c r="C70" t="s">
        <v>1526</v>
      </c>
    </row>
    <row r="71" spans="1:3">
      <c r="A71" s="1" t="n">
        <v>40787</v>
      </c>
      <c r="B71" t="n">
        <v>3.04</v>
      </c>
    </row>
    <row r="72" spans="1:3">
      <c r="A72" s="1" t="n">
        <v>40817</v>
      </c>
      <c r="B72" t="n">
        <v>3.04</v>
      </c>
    </row>
    <row r="73" spans="1:3">
      <c r="A73" s="1" t="n">
        <v>40848</v>
      </c>
      <c r="B73" t="n">
        <v>3.05</v>
      </c>
      <c r="C73" t="s">
        <v>1527</v>
      </c>
    </row>
    <row r="74" spans="1:3">
      <c r="A74" s="1" t="n">
        <v>40878</v>
      </c>
      <c r="B74" t="n">
        <v>3.05</v>
      </c>
    </row>
    <row r="75" spans="1:3">
      <c r="A75" s="1" t="n">
        <v>40909</v>
      </c>
      <c r="B75" t="n">
        <v>3.05</v>
      </c>
    </row>
    <row r="76" spans="1:3">
      <c r="A76" s="1" t="n">
        <v>40940</v>
      </c>
      <c r="B76" t="n">
        <v>3.45</v>
      </c>
      <c r="C76" t="s">
        <v>1528</v>
      </c>
    </row>
    <row r="77" spans="1:3">
      <c r="A77" s="1" t="n">
        <v>40969</v>
      </c>
      <c r="B77" t="n">
        <v>3.45</v>
      </c>
    </row>
    <row r="78" spans="1:3">
      <c r="A78" s="1" t="n">
        <v>41000</v>
      </c>
      <c r="B78" t="n">
        <v>3.45</v>
      </c>
    </row>
    <row r="79" spans="1:3">
      <c r="A79" s="1" t="n">
        <v>41030</v>
      </c>
      <c r="B79" t="n">
        <v>3.05</v>
      </c>
      <c r="C79" t="s">
        <v>1529</v>
      </c>
    </row>
    <row r="80" spans="1:3">
      <c r="A80" s="1" t="n">
        <v>41061</v>
      </c>
      <c r="B80" t="n">
        <v>3.05</v>
      </c>
    </row>
    <row r="81" spans="1:3">
      <c r="A81" s="1" t="n">
        <v>41091</v>
      </c>
      <c r="B81" t="n">
        <v>3.05</v>
      </c>
    </row>
    <row r="82" spans="1:3">
      <c r="A82" s="1" t="n">
        <v>41122</v>
      </c>
      <c r="B82" t="n">
        <v>3.32</v>
      </c>
      <c r="C82" t="s">
        <v>1530</v>
      </c>
    </row>
    <row r="83" spans="1:3">
      <c r="A83" s="1" t="n">
        <v>41153</v>
      </c>
      <c r="B83" t="n">
        <v>3.32</v>
      </c>
    </row>
    <row r="84" spans="1:3">
      <c r="A84" s="1" t="n">
        <v>41183</v>
      </c>
      <c r="B84" t="n">
        <v>3.32</v>
      </c>
    </row>
    <row r="85" spans="1:3">
      <c r="A85" s="1" t="n">
        <v>41214</v>
      </c>
      <c r="B85" t="n">
        <v>3.02</v>
      </c>
      <c r="C85" t="s">
        <v>1531</v>
      </c>
    </row>
    <row r="86" spans="1:3">
      <c r="A86" s="1" t="n">
        <v>41244</v>
      </c>
      <c r="B86" t="n">
        <v>3.02</v>
      </c>
    </row>
    <row r="87" spans="1:3">
      <c r="A87" s="1" t="n">
        <v>41275</v>
      </c>
      <c r="B87" t="n">
        <v>3.02</v>
      </c>
    </row>
    <row r="88" spans="1:3">
      <c r="A88" s="1" t="n">
        <v>41306</v>
      </c>
      <c r="B88" t="n">
        <v>3.13</v>
      </c>
      <c r="C88" t="s">
        <v>1532</v>
      </c>
    </row>
    <row r="89" spans="1:3">
      <c r="A89" s="1" t="n">
        <v>41334</v>
      </c>
      <c r="B89" t="n">
        <v>3.13</v>
      </c>
    </row>
    <row r="90" spans="1:3">
      <c r="A90" s="1" t="n">
        <v>41365</v>
      </c>
      <c r="B90" t="n">
        <v>3.13</v>
      </c>
    </row>
    <row r="91" spans="1:3">
      <c r="A91" s="1" t="n">
        <v>41395</v>
      </c>
      <c r="B91" t="n">
        <v>3.13</v>
      </c>
      <c r="C91" t="s">
        <v>1533</v>
      </c>
    </row>
    <row r="92" spans="1:3">
      <c r="A92" s="1" t="n">
        <v>41426</v>
      </c>
      <c r="B92" t="n">
        <v>3.13</v>
      </c>
    </row>
    <row r="93" spans="1:3">
      <c r="A93" s="1" t="n">
        <v>41456</v>
      </c>
      <c r="B93" t="n">
        <v>3.13</v>
      </c>
    </row>
    <row r="94" spans="1:3">
      <c r="A94" s="1" t="n">
        <v>41487</v>
      </c>
      <c r="B94" t="n">
        <v>2.92</v>
      </c>
      <c r="C94" t="s">
        <v>1534</v>
      </c>
    </row>
    <row r="95" spans="1:3">
      <c r="A95" s="1" t="n">
        <v>41518</v>
      </c>
      <c r="B95" t="n">
        <v>2.92</v>
      </c>
    </row>
    <row r="96" spans="1:3">
      <c r="A96" s="1" t="n">
        <v>41548</v>
      </c>
      <c r="B96" t="n">
        <v>2.92</v>
      </c>
    </row>
    <row r="97" spans="1:3">
      <c r="A97" s="1" t="n">
        <v>41579</v>
      </c>
      <c r="B97" t="n">
        <v>2.81</v>
      </c>
      <c r="C97" t="s">
        <v>1535</v>
      </c>
    </row>
    <row r="98" spans="1:3">
      <c r="A98" s="1" t="n">
        <v>41609</v>
      </c>
      <c r="B98" t="n">
        <v>2.81</v>
      </c>
    </row>
    <row r="99" spans="1:3">
      <c r="A99" s="1" t="n">
        <v>41640</v>
      </c>
      <c r="B99" t="n">
        <v>2.81</v>
      </c>
    </row>
    <row r="100" spans="1:3">
      <c r="A100" s="1" t="n">
        <v>41671</v>
      </c>
      <c r="B100" t="n">
        <v>3.22</v>
      </c>
      <c r="C100" t="s">
        <v>1536</v>
      </c>
    </row>
    <row r="101" spans="1:3">
      <c r="A101" s="1" t="n">
        <v>41699</v>
      </c>
      <c r="B101" t="n">
        <v>3.22</v>
      </c>
    </row>
    <row r="102" spans="1:3">
      <c r="A102" s="1" t="n">
        <v>41730</v>
      </c>
      <c r="B102" t="n">
        <v>3.22</v>
      </c>
    </row>
    <row r="103" spans="1:3">
      <c r="A103" s="1" t="n">
        <v>41760</v>
      </c>
      <c r="B103" t="n">
        <v>3.14</v>
      </c>
      <c r="C103" t="s">
        <v>1537</v>
      </c>
    </row>
    <row r="104" spans="1:3">
      <c r="A104" s="1" t="n">
        <v>41791</v>
      </c>
      <c r="B104" t="n">
        <v>3.14</v>
      </c>
    </row>
    <row r="105" spans="1:3">
      <c r="A105" s="1" t="n">
        <v>41821</v>
      </c>
      <c r="B105" t="n">
        <v>3.14</v>
      </c>
    </row>
    <row r="106" spans="1:3">
      <c r="A106" s="1" t="n">
        <v>41852</v>
      </c>
      <c r="B106" t="n">
        <v>2.74</v>
      </c>
      <c r="C106" t="s">
        <v>1538</v>
      </c>
    </row>
    <row r="107" spans="1:3">
      <c r="A107" s="1" t="n">
        <v>41883</v>
      </c>
      <c r="B107" t="n">
        <v>2.74</v>
      </c>
    </row>
    <row r="108" spans="1:3">
      <c r="A108" s="1" t="n">
        <v>41913</v>
      </c>
      <c r="B108" t="n">
        <v>2.74</v>
      </c>
    </row>
    <row r="109" spans="1:3">
      <c r="A109" s="1" t="n">
        <v>41944</v>
      </c>
      <c r="B109" t="n">
        <v>2.02</v>
      </c>
      <c r="C109" t="s">
        <v>1539</v>
      </c>
    </row>
    <row r="110" spans="1:3">
      <c r="A110" s="1" t="n">
        <v>41974</v>
      </c>
      <c r="B110" t="n">
        <v>2.02</v>
      </c>
    </row>
    <row r="111" spans="1:3">
      <c r="A111" s="1" t="n">
        <v>42005</v>
      </c>
      <c r="B111" t="n">
        <v>2.02</v>
      </c>
    </row>
    <row r="112" spans="1:3">
      <c r="A112" s="1" t="n">
        <v>42036</v>
      </c>
      <c r="B112" t="n">
        <v>1.91</v>
      </c>
      <c r="C112" t="s">
        <v>1540</v>
      </c>
    </row>
    <row r="113" spans="1:3">
      <c r="A113" s="1" t="n">
        <v>42064</v>
      </c>
      <c r="B113" t="n">
        <v>1.91</v>
      </c>
    </row>
    <row r="114" spans="1:3">
      <c r="A114" s="1" t="n">
        <v>42095</v>
      </c>
      <c r="B114" t="n">
        <v>1.91</v>
      </c>
    </row>
    <row r="115" spans="1:3">
      <c r="A115" s="1" t="n">
        <v>42125</v>
      </c>
      <c r="B115" t="n">
        <v>2.13</v>
      </c>
      <c r="C115" t="s">
        <v>1541</v>
      </c>
    </row>
    <row r="116" spans="1:3">
      <c r="A116" s="1" t="n">
        <v>42156</v>
      </c>
      <c r="B116" t="n">
        <v>2.13</v>
      </c>
    </row>
    <row r="117" spans="1:3">
      <c r="A117" s="1" t="n">
        <v>42186</v>
      </c>
      <c r="B117" t="n">
        <v>2.13</v>
      </c>
    </row>
    <row r="118" spans="1:3">
      <c r="A118" s="1" t="n">
        <v>42217</v>
      </c>
      <c r="B118" t="n">
        <v>1.92</v>
      </c>
      <c r="C118" t="s">
        <v>1542</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3.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1543</v>
      </c>
    </row>
    <row r="2" spans="1:2">
      <c r="A2" t="s">
        <v>182</v>
      </c>
      <c r="B2" t="s">
        <v>1544</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1545</v>
      </c>
    </row>
    <row r="3" spans="1:48">
      <c r="A3" t="s">
        <v>1546</v>
      </c>
    </row>
    <row r="4" spans="1:48">
      <c r="A4" t="s">
        <v>1547</v>
      </c>
    </row>
    <row r="5" spans="1:48">
      <c r="A5" t="s">
        <v>1548</v>
      </c>
      <c r="B5" t="s">
        <v>1549</v>
      </c>
      <c r="C5" t="s">
        <v>1545</v>
      </c>
      <c r="D5" t="n">
        <v>14.45</v>
      </c>
      <c r="E5">
        <f>D5*(44/12)</f>
        <v/>
      </c>
    </row>
    <row r="6" spans="1:48">
      <c r="A6" t="s">
        <v>1550</v>
      </c>
      <c r="B6" t="s">
        <v>1549</v>
      </c>
      <c r="C6" t="s">
        <v>1545</v>
      </c>
      <c r="D6" t="n">
        <v>15.31</v>
      </c>
    </row>
    <row r="7" spans="1:48">
      <c r="A7" t="s">
        <v>1551</v>
      </c>
      <c r="B7" t="s">
        <v>1552</v>
      </c>
      <c r="C7" t="s">
        <v>1553</v>
      </c>
      <c r="D7" t="n">
        <v>53.06</v>
      </c>
    </row>
    <row r="8" spans="1:48">
      <c r="A8" t="s">
        <v>1554</v>
      </c>
      <c r="B8" t="s">
        <v>1552</v>
      </c>
      <c r="C8" t="s">
        <v>1555</v>
      </c>
      <c r="D8" t="n">
        <v>39.9</v>
      </c>
    </row>
    <row r="9" spans="1:48">
      <c r="A9" t="s">
        <v>1556</v>
      </c>
      <c r="B9" t="s">
        <v>1552</v>
      </c>
      <c r="C9" t="s">
        <v>1557</v>
      </c>
      <c r="D9">
        <f>D8+D7</f>
        <v/>
      </c>
    </row>
    <row r="10" spans="1:48">
      <c r="A10" t="s">
        <v>1558</v>
      </c>
      <c r="B10" t="s">
        <v>120</v>
      </c>
      <c r="D10">
        <f>D8/D7</f>
        <v/>
      </c>
    </row>
    <row r="12" spans="1:48">
      <c r="A12" t="s">
        <v>46</v>
      </c>
    </row>
    <row r="13" spans="1:48">
      <c r="A13" t="s">
        <v>1547</v>
      </c>
    </row>
    <row r="14" spans="1:48">
      <c r="A14" t="s">
        <v>1559</v>
      </c>
      <c r="B14" t="s">
        <v>1549</v>
      </c>
      <c r="C14" t="s">
        <v>1545</v>
      </c>
      <c r="D14" t="n">
        <v>25.71</v>
      </c>
    </row>
    <row r="15" spans="1:48">
      <c r="A15" t="s">
        <v>155</v>
      </c>
      <c r="B15" t="s">
        <v>1549</v>
      </c>
      <c r="C15" t="s">
        <v>1545</v>
      </c>
      <c r="D15" t="n">
        <v>25.71</v>
      </c>
    </row>
    <row r="16" spans="1:48">
      <c r="A16" t="s">
        <v>1560</v>
      </c>
      <c r="B16" t="s">
        <v>1549</v>
      </c>
      <c r="C16" t="s">
        <v>1545</v>
      </c>
      <c r="D16" t="n">
        <v>25.61</v>
      </c>
    </row>
    <row r="17" spans="1:48">
      <c r="A17" t="s">
        <v>1561</v>
      </c>
      <c r="B17" t="s">
        <v>1549</v>
      </c>
      <c r="C17" t="s">
        <v>1545</v>
      </c>
      <c r="D17" t="n">
        <v>25.82</v>
      </c>
    </row>
    <row r="18" spans="1:48">
      <c r="A18" t="s">
        <v>1562</v>
      </c>
      <c r="B18" t="s">
        <v>1549</v>
      </c>
      <c r="C18" t="s">
        <v>1545</v>
      </c>
      <c r="D18" t="n">
        <v>26.05</v>
      </c>
    </row>
    <row r="19" spans="1:48">
      <c r="A19" t="s">
        <v>1563</v>
      </c>
      <c r="B19" t="s">
        <v>1549</v>
      </c>
      <c r="C19" t="s">
        <v>1545</v>
      </c>
      <c r="D19">
        <f>SUM(D14:D18)/COUNT(D14:D18)</f>
        <v/>
      </c>
    </row>
    <row r="20" spans="1:48">
      <c r="A20" t="s">
        <v>1563</v>
      </c>
      <c r="B20" t="s">
        <v>1552</v>
      </c>
      <c r="C20" t="s">
        <v>1545</v>
      </c>
      <c r="D20">
        <f>D19*(44/12)</f>
        <v/>
      </c>
    </row>
    <row r="21" spans="1:48">
      <c r="A21" t="s">
        <v>1564</v>
      </c>
      <c r="B21" t="s">
        <v>1565</v>
      </c>
      <c r="C21" t="s">
        <v>1566</v>
      </c>
      <c r="D21" t="n">
        <v>9.199999999999999</v>
      </c>
    </row>
    <row r="22" spans="1:48">
      <c r="A22" t="s">
        <v>1567</v>
      </c>
      <c r="B22" t="s">
        <v>1552</v>
      </c>
      <c r="C22" t="s">
        <v>1557</v>
      </c>
      <c r="D22">
        <f>D21+D20</f>
        <v/>
      </c>
    </row>
    <row r="23" spans="1:48">
      <c r="A23" t="s">
        <v>1558</v>
      </c>
      <c r="B23" t="s">
        <v>120</v>
      </c>
      <c r="D23">
        <f>D21/D20</f>
        <v/>
      </c>
    </row>
    <row r="25" spans="1:48">
      <c r="A25" t="s">
        <v>1568</v>
      </c>
    </row>
    <row r="26" spans="1:48">
      <c r="A26" t="s">
        <v>1547</v>
      </c>
    </row>
    <row r="27" spans="1:48">
      <c r="A27" t="s">
        <v>1568</v>
      </c>
      <c r="B27" t="s">
        <v>1569</v>
      </c>
      <c r="D27">
        <f>'LCEF by Fuel Type'!AC24</f>
        <v/>
      </c>
    </row>
    <row r="29" spans="1:48">
      <c r="A29" t="s">
        <v>1570</v>
      </c>
    </row>
    <row r="30" spans="1:48">
      <c r="A30" t="s">
        <v>1547</v>
      </c>
    </row>
    <row r="31" spans="1:48">
      <c r="A31" t="s">
        <v>1571</v>
      </c>
      <c r="B31" t="s">
        <v>1549</v>
      </c>
      <c r="C31" t="s">
        <v>1545</v>
      </c>
      <c r="D31" t="n">
        <v>20.55</v>
      </c>
    </row>
    <row r="32" spans="1:48">
      <c r="A32" t="s">
        <v>1572</v>
      </c>
      <c r="B32" t="s">
        <v>1549</v>
      </c>
      <c r="C32" t="s">
        <v>1545</v>
      </c>
      <c r="D32" t="n">
        <v>18.86</v>
      </c>
    </row>
    <row r="33" spans="1:48">
      <c r="A33" t="s">
        <v>1573</v>
      </c>
      <c r="B33" t="s">
        <v>1549</v>
      </c>
      <c r="C33" t="s">
        <v>1545</v>
      </c>
      <c r="D33" t="n">
        <v>19.98</v>
      </c>
    </row>
    <row r="34" spans="1:48">
      <c r="A34" t="s">
        <v>1574</v>
      </c>
      <c r="B34" t="s">
        <v>1549</v>
      </c>
      <c r="C34" t="s">
        <v>1545</v>
      </c>
      <c r="D34" t="n">
        <v>20.17</v>
      </c>
    </row>
    <row r="35" spans="1:48">
      <c r="A35" t="s">
        <v>1575</v>
      </c>
      <c r="B35" t="s">
        <v>1549</v>
      </c>
      <c r="C35" t="s">
        <v>1545</v>
      </c>
      <c r="D35" t="n">
        <v>20.47</v>
      </c>
    </row>
    <row r="36" spans="1:48">
      <c r="A36" t="s">
        <v>1576</v>
      </c>
      <c r="B36" t="s">
        <v>1549</v>
      </c>
      <c r="C36" t="s">
        <v>1545</v>
      </c>
      <c r="D36" t="n">
        <v>19.7</v>
      </c>
    </row>
    <row r="37" spans="1:48">
      <c r="A37" t="s">
        <v>1577</v>
      </c>
      <c r="B37" t="s">
        <v>1549</v>
      </c>
      <c r="C37" t="s">
        <v>1545</v>
      </c>
      <c r="D37" t="n">
        <v>19.96</v>
      </c>
    </row>
    <row r="38" spans="1:48">
      <c r="A38" t="s">
        <v>1578</v>
      </c>
      <c r="B38" t="s">
        <v>1549</v>
      </c>
      <c r="C38" t="s">
        <v>1545</v>
      </c>
      <c r="D38" t="n">
        <v>16.83</v>
      </c>
    </row>
    <row r="39" spans="1:48">
      <c r="A39" t="s">
        <v>1578</v>
      </c>
      <c r="B39" t="s">
        <v>1549</v>
      </c>
      <c r="C39" t="s">
        <v>1545</v>
      </c>
      <c r="D39" t="n">
        <v>17.06</v>
      </c>
    </row>
    <row r="40" spans="1:48">
      <c r="A40" t="s">
        <v>1579</v>
      </c>
      <c r="B40" t="s">
        <v>1549</v>
      </c>
      <c r="C40" t="s">
        <v>1545</v>
      </c>
      <c r="D40" t="n">
        <v>20.2</v>
      </c>
    </row>
    <row r="41" spans="1:48">
      <c r="A41" t="s">
        <v>1580</v>
      </c>
      <c r="B41" t="s">
        <v>1549</v>
      </c>
      <c r="C41" t="s">
        <v>1545</v>
      </c>
      <c r="D41" t="n">
        <v>19.46</v>
      </c>
    </row>
    <row r="42" spans="1:48">
      <c r="A42" t="s">
        <v>1581</v>
      </c>
      <c r="B42" t="s">
        <v>1549</v>
      </c>
      <c r="C42" t="s">
        <v>1545</v>
      </c>
      <c r="D42" t="n">
        <v>19.89</v>
      </c>
    </row>
    <row r="43" spans="1:48">
      <c r="A43" t="s">
        <v>1582</v>
      </c>
      <c r="B43" t="s">
        <v>1549</v>
      </c>
      <c r="C43" t="s">
        <v>1545</v>
      </c>
      <c r="D43" t="n">
        <v>20.48</v>
      </c>
    </row>
    <row r="45" spans="1:48">
      <c r="A45" t="s">
        <v>1583</v>
      </c>
    </row>
    <row r="46" spans="1:48">
      <c r="A46" t="s">
        <v>1571</v>
      </c>
      <c r="B46" t="s">
        <v>1552</v>
      </c>
      <c r="D46">
        <f>D31*(44/12)</f>
        <v/>
      </c>
    </row>
    <row r="47" spans="1:48">
      <c r="A47" t="s">
        <v>1572</v>
      </c>
      <c r="B47" t="s">
        <v>1552</v>
      </c>
      <c r="D47">
        <f>D32*(44/12)</f>
        <v/>
      </c>
    </row>
    <row r="48" spans="1:48">
      <c r="A48" t="s">
        <v>1573</v>
      </c>
      <c r="B48" t="s">
        <v>1552</v>
      </c>
      <c r="D48">
        <f>D33*(44/12)</f>
        <v/>
      </c>
    </row>
    <row r="49" spans="1:48">
      <c r="A49" t="s">
        <v>1574</v>
      </c>
      <c r="B49" t="s">
        <v>1552</v>
      </c>
      <c r="D49">
        <f>D34*(44/12)</f>
        <v/>
      </c>
    </row>
    <row r="50" spans="1:48">
      <c r="A50" t="s">
        <v>1575</v>
      </c>
      <c r="B50" t="s">
        <v>1552</v>
      </c>
      <c r="D50">
        <f>D35*(44/12)</f>
        <v/>
      </c>
    </row>
    <row r="51" spans="1:48">
      <c r="A51" t="s">
        <v>1576</v>
      </c>
      <c r="B51" t="s">
        <v>1552</v>
      </c>
      <c r="D51">
        <f>D36*(44/12)</f>
        <v/>
      </c>
    </row>
    <row r="52" spans="1:48">
      <c r="A52" t="s">
        <v>1577</v>
      </c>
      <c r="B52" t="s">
        <v>1552</v>
      </c>
      <c r="D52">
        <f>D37*(44/12)</f>
        <v/>
      </c>
    </row>
    <row r="53" spans="1:48">
      <c r="A53" t="s">
        <v>1578</v>
      </c>
      <c r="B53" t="s">
        <v>1552</v>
      </c>
      <c r="D53">
        <f>D38*(44/12)</f>
        <v/>
      </c>
    </row>
    <row r="54" spans="1:48">
      <c r="A54" t="s">
        <v>1578</v>
      </c>
      <c r="B54" t="s">
        <v>1552</v>
      </c>
      <c r="D54">
        <f>D39*(44/12)</f>
        <v/>
      </c>
    </row>
    <row r="55" spans="1:48">
      <c r="A55" t="s">
        <v>1579</v>
      </c>
      <c r="B55" t="s">
        <v>1552</v>
      </c>
      <c r="D55">
        <f>D40*(44/12)</f>
        <v/>
      </c>
    </row>
    <row r="56" spans="1:48">
      <c r="A56" t="s">
        <v>1580</v>
      </c>
      <c r="B56" t="s">
        <v>1552</v>
      </c>
      <c r="D56">
        <f>D41*(44/12)</f>
        <v/>
      </c>
    </row>
    <row r="57" spans="1:48">
      <c r="A57" t="s">
        <v>1581</v>
      </c>
      <c r="B57" t="s">
        <v>1552</v>
      </c>
      <c r="D57">
        <f>D42*(44/12)</f>
        <v/>
      </c>
    </row>
    <row r="58" spans="1:48">
      <c r="A58" t="s">
        <v>1582</v>
      </c>
      <c r="B58" t="s">
        <v>1552</v>
      </c>
      <c r="D58">
        <f>D43*(44/12)</f>
        <v/>
      </c>
    </row>
    <row r="60" spans="1:48">
      <c r="D60" t="s">
        <v>1584</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1585</v>
      </c>
    </row>
    <row r="62" spans="1:48">
      <c r="A62" t="s">
        <v>1586</v>
      </c>
      <c r="B62" t="s">
        <v>1587</v>
      </c>
      <c r="C62" t="s">
        <v>1588</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1589</v>
      </c>
      <c r="B63" t="s">
        <v>1587</v>
      </c>
      <c r="C63" t="s">
        <v>1590</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1591</v>
      </c>
      <c r="B64" t="s">
        <v>1587</v>
      </c>
      <c r="C64" t="s">
        <v>1592</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40</v>
      </c>
      <c r="B65" t="s">
        <v>1587</v>
      </c>
      <c r="C65" t="s">
        <v>1593</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1594</v>
      </c>
      <c r="B66" t="s">
        <v>1587</v>
      </c>
      <c r="C66" t="s">
        <v>1595</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1596</v>
      </c>
      <c r="B67" t="s">
        <v>1587</v>
      </c>
      <c r="C67" t="s">
        <v>1597</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1598</v>
      </c>
      <c r="B68" t="s">
        <v>1587</v>
      </c>
      <c r="C68" t="s">
        <v>1599</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1600</v>
      </c>
      <c r="B69" t="s">
        <v>1587</v>
      </c>
      <c r="C69" t="s">
        <v>1601</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43</v>
      </c>
      <c r="B70" t="s">
        <v>1587</v>
      </c>
      <c r="C70" t="s">
        <v>1602</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1603</v>
      </c>
      <c r="B71" t="s">
        <v>1587</v>
      </c>
      <c r="C71" t="s">
        <v>1604</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1605</v>
      </c>
      <c r="B72" t="s">
        <v>1587</v>
      </c>
      <c r="C72" t="s">
        <v>1606</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1607</v>
      </c>
    </row>
    <row r="75" spans="1:48">
      <c r="A75" t="s">
        <v>1586</v>
      </c>
      <c r="B75" t="s">
        <v>1587</v>
      </c>
      <c r="C75" t="s">
        <v>1588</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1589</v>
      </c>
      <c r="B76" t="s">
        <v>1587</v>
      </c>
      <c r="C76" t="s">
        <v>1590</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1591</v>
      </c>
      <c r="B77" t="s">
        <v>1587</v>
      </c>
      <c r="C77" t="s">
        <v>1592</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40</v>
      </c>
      <c r="B78" t="s">
        <v>1587</v>
      </c>
      <c r="C78" t="s">
        <v>1593</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1594</v>
      </c>
      <c r="B79" t="s">
        <v>1587</v>
      </c>
      <c r="C79" t="s">
        <v>1595</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1596</v>
      </c>
      <c r="B80" t="s">
        <v>1587</v>
      </c>
      <c r="C80" t="s">
        <v>1597</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1598</v>
      </c>
      <c r="B81" t="s">
        <v>1587</v>
      </c>
      <c r="C81" t="s">
        <v>1599</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1600</v>
      </c>
      <c r="B82" t="s">
        <v>1587</v>
      </c>
      <c r="C82" t="s">
        <v>1601</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43</v>
      </c>
      <c r="B83" t="s">
        <v>1587</v>
      </c>
      <c r="C83" t="s">
        <v>1602</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1603</v>
      </c>
      <c r="B84" t="s">
        <v>1587</v>
      </c>
      <c r="C84" t="s">
        <v>1604</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1605</v>
      </c>
      <c r="B85" t="s">
        <v>1587</v>
      </c>
      <c r="C85" t="s">
        <v>1606</v>
      </c>
    </row>
    <row r="88" spans="1:48">
      <c r="A88" t="s">
        <v>1586</v>
      </c>
      <c r="B88" t="s">
        <v>1608</v>
      </c>
      <c r="D88">
        <f>$D46</f>
        <v/>
      </c>
    </row>
    <row r="89" spans="1:48">
      <c r="A89" t="s">
        <v>1589</v>
      </c>
      <c r="B89" t="s">
        <v>1608</v>
      </c>
      <c r="D89">
        <f>$D47</f>
        <v/>
      </c>
    </row>
    <row r="90" spans="1:48">
      <c r="A90" t="s">
        <v>1591</v>
      </c>
      <c r="B90" t="s">
        <v>1608</v>
      </c>
      <c r="D90">
        <f>SUM($D48:$D50)/3</f>
        <v/>
      </c>
    </row>
    <row r="91" spans="1:48">
      <c r="A91" t="s">
        <v>40</v>
      </c>
      <c r="B91" t="s">
        <v>1608</v>
      </c>
      <c r="D91">
        <f>$D51</f>
        <v/>
      </c>
    </row>
    <row r="92" spans="1:48">
      <c r="A92" t="s">
        <v>1594</v>
      </c>
      <c r="B92" t="s">
        <v>1608</v>
      </c>
      <c r="D92">
        <f>$D52</f>
        <v/>
      </c>
    </row>
    <row r="93" spans="1:48">
      <c r="A93" t="s">
        <v>1596</v>
      </c>
      <c r="B93" t="s">
        <v>1608</v>
      </c>
      <c r="D93">
        <f>SUM($D53:D54)/2</f>
        <v/>
      </c>
    </row>
    <row r="94" spans="1:48">
      <c r="A94" t="s">
        <v>1598</v>
      </c>
      <c r="B94" t="s">
        <v>1608</v>
      </c>
      <c r="D94">
        <f>D55</f>
        <v/>
      </c>
    </row>
    <row r="95" spans="1:48">
      <c r="A95" t="s">
        <v>1600</v>
      </c>
      <c r="B95" t="s">
        <v>1608</v>
      </c>
      <c r="D95">
        <f>D56</f>
        <v/>
      </c>
    </row>
    <row r="96" spans="1:48">
      <c r="A96" t="s">
        <v>43</v>
      </c>
      <c r="B96" t="s">
        <v>1608</v>
      </c>
      <c r="D96">
        <f>SUM(D57:D58)/2</f>
        <v/>
      </c>
    </row>
    <row r="97" spans="1:48">
      <c r="A97" t="s">
        <v>1603</v>
      </c>
      <c r="B97" t="s">
        <v>1608</v>
      </c>
      <c r="D97">
        <f>AVERAGE(D88:D96)</f>
        <v/>
      </c>
      <c r="E97" t="s">
        <v>1609</v>
      </c>
    </row>
    <row r="99" spans="1:48">
      <c r="A99" t="s">
        <v>1610</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1611</v>
      </c>
    </row>
    <row r="113" spans="1:48">
      <c r="A113" t="s">
        <v>1612</v>
      </c>
    </row>
    <row r="114" spans="1:48">
      <c r="B114" t="s">
        <v>1549</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1</v>
      </c>
    </row>
    <row r="117" spans="1:48">
      <c r="A117" t="s">
        <v>1613</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P300"/>
  <sheetViews>
    <sheetView workbookViewId="0">
      <selection activeCell="A1" sqref="A1"/>
    </sheetView>
  </sheetViews>
  <sheetFormatPr baseColWidth="10" defaultRowHeight="15"/>
  <sheetData>
    <row r="1" spans="1:16">
      <c r="A1" t="s">
        <v>60</v>
      </c>
      <c r="B1" t="s">
        <v>1614</v>
      </c>
      <c r="C1" t="s">
        <v>198</v>
      </c>
      <c r="D1" t="s">
        <v>1615</v>
      </c>
    </row>
    <row r="2" spans="1:16">
      <c r="A2">
        <f>IFERROR('Input EIA Imports Coal Foreign'!A2,"")</f>
        <v/>
      </c>
      <c r="B2">
        <f>IFERROR('Input EIA Imports Coal Foreign'!K2,"")</f>
        <v/>
      </c>
      <c r="C2">
        <f>IFERROR('Input EIA Imports Coal Foreign'!L2,"")</f>
        <v/>
      </c>
      <c r="D2">
        <f>IFERROR(C2/B2,"")</f>
        <v/>
      </c>
    </row>
    <row r="3" spans="1:16">
      <c r="A3">
        <f>IFERROR('Input EIA Imports Coal Foreign'!A3,"")</f>
        <v/>
      </c>
      <c r="B3">
        <f>IFERROR('Input EIA Imports Coal Foreign'!K3,"")</f>
        <v/>
      </c>
      <c r="C3">
        <f>IFERROR('Input EIA Imports Coal Foreign'!L3,"")</f>
        <v/>
      </c>
      <c r="D3">
        <f>IFERROR(C3/B3,"")</f>
        <v/>
      </c>
    </row>
    <row r="4" spans="1:16">
      <c r="A4">
        <f>IFERROR('Input EIA Imports Coal Foreign'!A4,"")</f>
        <v/>
      </c>
      <c r="B4">
        <f>IFERROR('Input EIA Imports Coal Foreign'!K4,"")</f>
        <v/>
      </c>
      <c r="C4">
        <f>IFERROR('Input EIA Imports Coal Foreign'!L4,"")</f>
        <v/>
      </c>
      <c r="D4">
        <f>IFERROR(C4/B4,"")</f>
        <v/>
      </c>
    </row>
    <row r="5" spans="1:16">
      <c r="A5">
        <f>IFERROR('Input EIA Imports Coal Foreign'!A5,"")</f>
        <v/>
      </c>
      <c r="B5">
        <f>IFERROR('Input EIA Imports Coal Foreign'!K5,"")</f>
        <v/>
      </c>
      <c r="C5">
        <f>IFERROR('Input EIA Imports Coal Foreign'!L5,"")</f>
        <v/>
      </c>
      <c r="D5">
        <f>IFERROR(C5/B5,"")</f>
        <v/>
      </c>
    </row>
    <row r="6" spans="1:16">
      <c r="A6">
        <f>IFERROR('Input EIA Imports Coal Foreign'!A6,"")</f>
        <v/>
      </c>
      <c r="B6">
        <f>IFERROR('Input EIA Imports Coal Foreign'!K6,"")</f>
        <v/>
      </c>
      <c r="C6">
        <f>IFERROR('Input EIA Imports Coal Foreign'!L6,"")</f>
        <v/>
      </c>
      <c r="D6">
        <f>IFERROR(C6/B6,"")</f>
        <v/>
      </c>
    </row>
    <row r="7" spans="1:16">
      <c r="A7">
        <f>IFERROR('Input EIA Imports Coal Foreign'!A7,"")</f>
        <v/>
      </c>
      <c r="B7">
        <f>IFERROR('Input EIA Imports Coal Foreign'!K7,"")</f>
        <v/>
      </c>
      <c r="C7">
        <f>IFERROR('Input EIA Imports Coal Foreign'!L7,"")</f>
        <v/>
      </c>
      <c r="D7">
        <f>IFERROR(C7/B7,"")</f>
        <v/>
      </c>
    </row>
    <row r="8" spans="1:16">
      <c r="A8">
        <f>IFERROR('Input EIA Imports Coal Foreign'!A8,"")</f>
        <v/>
      </c>
      <c r="B8">
        <f>IFERROR('Input EIA Imports Coal Foreign'!K8,"")</f>
        <v/>
      </c>
      <c r="C8">
        <f>IFERROR('Input EIA Imports Coal Foreign'!L8,"")</f>
        <v/>
      </c>
      <c r="D8">
        <f>IFERROR(C8/B8,"")</f>
        <v/>
      </c>
    </row>
    <row r="9" spans="1:16">
      <c r="A9">
        <f>IFERROR('Input EIA Imports Coal Foreign'!A9,"")</f>
        <v/>
      </c>
      <c r="B9">
        <f>IFERROR('Input EIA Imports Coal Foreign'!K9,"")</f>
        <v/>
      </c>
      <c r="C9">
        <f>IFERROR('Input EIA Imports Coal Foreign'!L9,"")</f>
        <v/>
      </c>
      <c r="D9">
        <f>IFERROR(C9/B9,"")</f>
        <v/>
      </c>
    </row>
    <row r="10" spans="1:16">
      <c r="A10">
        <f>IFERROR('Input EIA Imports Coal Foreign'!A10,"")</f>
        <v/>
      </c>
      <c r="B10">
        <f>IFERROR('Input EIA Imports Coal Foreign'!K10,"")</f>
        <v/>
      </c>
      <c r="C10">
        <f>IFERROR('Input EIA Imports Coal Foreign'!L10,"")</f>
        <v/>
      </c>
      <c r="D10">
        <f>IFERROR(C10/B10,"")</f>
        <v/>
      </c>
    </row>
    <row r="11" spans="1:16">
      <c r="A11">
        <f>IFERROR('Input EIA Imports Coal Foreign'!A11,"")</f>
        <v/>
      </c>
      <c r="B11">
        <f>IFERROR('Input EIA Imports Coal Foreign'!K11,"")</f>
        <v/>
      </c>
      <c r="C11">
        <f>IFERROR('Input EIA Imports Coal Foreign'!L11,"")</f>
        <v/>
      </c>
      <c r="D11">
        <f>IFERROR(C11/B11,"")</f>
        <v/>
      </c>
    </row>
    <row r="12" spans="1:16">
      <c r="A12">
        <f>IFERROR('Input EIA Imports Coal Foreign'!A12,"")</f>
        <v/>
      </c>
      <c r="B12">
        <f>IFERROR('Input EIA Imports Coal Foreign'!K12,"")</f>
        <v/>
      </c>
      <c r="C12">
        <f>IFERROR('Input EIA Imports Coal Foreign'!L12,"")</f>
        <v/>
      </c>
      <c r="D12">
        <f>IFERROR(C12/B12,"")</f>
        <v/>
      </c>
    </row>
    <row r="13" spans="1:16">
      <c r="A13">
        <f>IFERROR('Input EIA Imports Coal Foreign'!A13,"")</f>
        <v/>
      </c>
      <c r="B13">
        <f>IFERROR('Input EIA Imports Coal Foreign'!K13,"")</f>
        <v/>
      </c>
      <c r="C13">
        <f>IFERROR('Input EIA Imports Coal Foreign'!L13,"")</f>
        <v/>
      </c>
      <c r="D13">
        <f>IFERROR(C13/B13,"")</f>
        <v/>
      </c>
    </row>
    <row r="14" spans="1:16">
      <c r="A14">
        <f>IFERROR('Input EIA Imports Coal Foreign'!A14,"")</f>
        <v/>
      </c>
      <c r="B14">
        <f>IFERROR('Input EIA Imports Coal Foreign'!K14,"")</f>
        <v/>
      </c>
      <c r="C14">
        <f>IFERROR('Input EIA Imports Coal Foreign'!L14,"")</f>
        <v/>
      </c>
      <c r="D14">
        <f>IFERROR(C14/B14,"")</f>
        <v/>
      </c>
    </row>
    <row r="15" spans="1:16">
      <c r="A15">
        <f>IFERROR('Input EIA Imports Coal Foreign'!A15,"")</f>
        <v/>
      </c>
      <c r="B15">
        <f>IFERROR('Input EIA Imports Coal Foreign'!K15,"")</f>
        <v/>
      </c>
      <c r="C15">
        <f>IFERROR('Input EIA Imports Coal Foreign'!L15,"")</f>
        <v/>
      </c>
      <c r="D15">
        <f>IFERROR(C15/B15,"")</f>
        <v/>
      </c>
    </row>
    <row r="16" spans="1:16">
      <c r="A16">
        <f>IFERROR('Input EIA Imports Coal Foreign'!A16,"")</f>
        <v/>
      </c>
      <c r="B16">
        <f>IFERROR('Input EIA Imports Coal Foreign'!K16,"")</f>
        <v/>
      </c>
      <c r="C16">
        <f>IFERROR('Input EIA Imports Coal Foreign'!L16,"")</f>
        <v/>
      </c>
      <c r="D16">
        <f>IFERROR(C16/B16,"")</f>
        <v/>
      </c>
    </row>
    <row r="17" spans="1:16">
      <c r="A17">
        <f>IFERROR('Input EIA Imports Coal Foreign'!A17,"")</f>
        <v/>
      </c>
      <c r="B17">
        <f>IFERROR('Input EIA Imports Coal Foreign'!K17,"")</f>
        <v/>
      </c>
      <c r="C17">
        <f>IFERROR('Input EIA Imports Coal Foreign'!L17,"")</f>
        <v/>
      </c>
      <c r="D17">
        <f>IFERROR(C17/B17,"")</f>
        <v/>
      </c>
    </row>
    <row r="18" spans="1:16">
      <c r="A18">
        <f>IFERROR('Input EIA Imports Coal Foreign'!A18,"")</f>
        <v/>
      </c>
      <c r="B18">
        <f>IFERROR('Input EIA Imports Coal Foreign'!K18,"")</f>
        <v/>
      </c>
      <c r="C18">
        <f>IFERROR('Input EIA Imports Coal Foreign'!L18,"")</f>
        <v/>
      </c>
      <c r="D18">
        <f>IFERROR(C18/B18,"")</f>
        <v/>
      </c>
    </row>
    <row r="19" spans="1:16">
      <c r="A19">
        <f>IFERROR('Input EIA Imports Coal Foreign'!A19,"")</f>
        <v/>
      </c>
      <c r="B19">
        <f>IFERROR('Input EIA Imports Coal Foreign'!K19,"")</f>
        <v/>
      </c>
      <c r="C19">
        <f>IFERROR('Input EIA Imports Coal Foreign'!L19,"")</f>
        <v/>
      </c>
      <c r="D19">
        <f>IFERROR(C19/B19,"")</f>
        <v/>
      </c>
    </row>
    <row r="20" spans="1:16">
      <c r="A20">
        <f>IFERROR('Input EIA Imports Coal Foreign'!A20,"")</f>
        <v/>
      </c>
      <c r="B20">
        <f>IFERROR('Input EIA Imports Coal Foreign'!K20,"")</f>
        <v/>
      </c>
      <c r="C20">
        <f>IFERROR('Input EIA Imports Coal Foreign'!L20,"")</f>
        <v/>
      </c>
      <c r="D20">
        <f>IFERROR(C20/B20,"")</f>
        <v/>
      </c>
    </row>
    <row r="21" spans="1:16">
      <c r="A21">
        <f>IFERROR('Input EIA Imports Coal Foreign'!A21,"")</f>
        <v/>
      </c>
      <c r="B21">
        <f>IFERROR('Input EIA Imports Coal Foreign'!K21,"")</f>
        <v/>
      </c>
      <c r="C21">
        <f>IFERROR('Input EIA Imports Coal Foreign'!L21,"")</f>
        <v/>
      </c>
      <c r="D21">
        <f>IFERROR(C21/B21,"")</f>
        <v/>
      </c>
    </row>
    <row r="22" spans="1:16">
      <c r="A22">
        <f>IFERROR('Input EIA Imports Coal Foreign'!A22,"")</f>
        <v/>
      </c>
      <c r="B22">
        <f>IFERROR('Input EIA Imports Coal Foreign'!K22,"")</f>
        <v/>
      </c>
      <c r="C22">
        <f>IFERROR('Input EIA Imports Coal Foreign'!L22,"")</f>
        <v/>
      </c>
      <c r="D22">
        <f>IFERROR(C22/B22,"")</f>
        <v/>
      </c>
    </row>
    <row r="23" spans="1:16">
      <c r="A23">
        <f>IFERROR('Input EIA Imports Coal Foreign'!A23,"")</f>
        <v/>
      </c>
      <c r="B23">
        <f>IFERROR('Input EIA Imports Coal Foreign'!K23,"")</f>
        <v/>
      </c>
      <c r="C23">
        <f>IFERROR('Input EIA Imports Coal Foreign'!L23,"")</f>
        <v/>
      </c>
      <c r="D23">
        <f>IFERROR(C23/B23,"")</f>
        <v/>
      </c>
    </row>
    <row r="24" spans="1:16">
      <c r="A24">
        <f>IFERROR('Input EIA Imports Coal Foreign'!A24,"")</f>
        <v/>
      </c>
      <c r="B24">
        <f>IFERROR('Input EIA Imports Coal Foreign'!K24,"")</f>
        <v/>
      </c>
      <c r="C24">
        <f>IFERROR('Input EIA Imports Coal Foreign'!L24,"")</f>
        <v/>
      </c>
      <c r="D24">
        <f>IFERROR(C24/B24,"")</f>
        <v/>
      </c>
    </row>
    <row r="25" spans="1:16">
      <c r="A25">
        <f>IFERROR('Input EIA Imports Coal Foreign'!A25,"")</f>
        <v/>
      </c>
      <c r="B25">
        <f>IFERROR('Input EIA Imports Coal Foreign'!K25,"")</f>
        <v/>
      </c>
      <c r="C25">
        <f>IFERROR('Input EIA Imports Coal Foreign'!L25,"")</f>
        <v/>
      </c>
      <c r="D25">
        <f>IFERROR(C25/B25,"")</f>
        <v/>
      </c>
    </row>
    <row r="26" spans="1:16">
      <c r="A26">
        <f>IFERROR('Input EIA Imports Coal Foreign'!A26,"")</f>
        <v/>
      </c>
      <c r="B26">
        <f>IFERROR('Input EIA Imports Coal Foreign'!K26,"")</f>
        <v/>
      </c>
      <c r="C26">
        <f>IFERROR('Input EIA Imports Coal Foreign'!L26,"")</f>
        <v/>
      </c>
      <c r="D26">
        <f>IFERROR(C26/B26,"")</f>
        <v/>
      </c>
    </row>
    <row r="27" spans="1:16">
      <c r="A27">
        <f>IFERROR('Input EIA Imports Coal Foreign'!A27,"")</f>
        <v/>
      </c>
      <c r="B27">
        <f>IFERROR('Input EIA Imports Coal Foreign'!K27,"")</f>
        <v/>
      </c>
      <c r="C27">
        <f>IFERROR('Input EIA Imports Coal Foreign'!L27,"")</f>
        <v/>
      </c>
      <c r="D27">
        <f>IFERROR(C27/B27,"")</f>
        <v/>
      </c>
    </row>
    <row r="28" spans="1:16">
      <c r="A28">
        <f>IFERROR('Input EIA Imports Coal Foreign'!A28,"")</f>
        <v/>
      </c>
      <c r="B28">
        <f>IFERROR('Input EIA Imports Coal Foreign'!K28,"")</f>
        <v/>
      </c>
      <c r="C28">
        <f>IFERROR('Input EIA Imports Coal Foreign'!L28,"")</f>
        <v/>
      </c>
      <c r="D28">
        <f>IFERROR(C28/B28,"")</f>
        <v/>
      </c>
    </row>
    <row r="29" spans="1:16">
      <c r="A29">
        <f>IFERROR('Input EIA Imports Coal Foreign'!A29,"")</f>
        <v/>
      </c>
      <c r="B29">
        <f>IFERROR('Input EIA Imports Coal Foreign'!K29,"")</f>
        <v/>
      </c>
      <c r="C29">
        <f>IFERROR('Input EIA Imports Coal Foreign'!L29,"")</f>
        <v/>
      </c>
      <c r="D29">
        <f>IFERROR(C29/B29,"")</f>
        <v/>
      </c>
    </row>
    <row r="30" spans="1:16">
      <c r="A30">
        <f>IFERROR('Input EIA Imports Coal Foreign'!A30,"")</f>
        <v/>
      </c>
      <c r="B30">
        <f>IFERROR('Input EIA Imports Coal Foreign'!K30,"")</f>
        <v/>
      </c>
      <c r="C30">
        <f>IFERROR('Input EIA Imports Coal Foreign'!L30,"")</f>
        <v/>
      </c>
      <c r="D30">
        <f>IFERROR(C30/B30,"")</f>
        <v/>
      </c>
    </row>
    <row r="31" spans="1:16">
      <c r="A31">
        <f>IFERROR('Input EIA Imports Coal Foreign'!A31,"")</f>
        <v/>
      </c>
      <c r="B31">
        <f>IFERROR('Input EIA Imports Coal Foreign'!K31,"")</f>
        <v/>
      </c>
      <c r="C31">
        <f>IFERROR('Input EIA Imports Coal Foreign'!L31,"")</f>
        <v/>
      </c>
      <c r="D31">
        <f>IFERROR(C31/B31,"")</f>
        <v/>
      </c>
    </row>
    <row r="32" spans="1:16">
      <c r="A32">
        <f>IFERROR('Input EIA Imports Coal Foreign'!A32,"")</f>
        <v/>
      </c>
      <c r="B32">
        <f>IFERROR('Input EIA Imports Coal Foreign'!K32,"")</f>
        <v/>
      </c>
      <c r="C32">
        <f>IFERROR('Input EIA Imports Coal Foreign'!L32,"")</f>
        <v/>
      </c>
      <c r="D32">
        <f>IFERROR(C32/B32,"")</f>
        <v/>
      </c>
    </row>
    <row r="33" spans="1:16">
      <c r="A33">
        <f>IFERROR('Input EIA Imports Coal Foreign'!A33,"")</f>
        <v/>
      </c>
      <c r="B33">
        <f>IFERROR('Input EIA Imports Coal Foreign'!K33,"")</f>
        <v/>
      </c>
      <c r="C33">
        <f>IFERROR('Input EIA Imports Coal Foreign'!L33,"")</f>
        <v/>
      </c>
      <c r="D33">
        <f>IFERROR(C33/B33,"")</f>
        <v/>
      </c>
    </row>
    <row r="34" spans="1:16">
      <c r="A34">
        <f>IFERROR('Input EIA Imports Coal Foreign'!A34,"")</f>
        <v/>
      </c>
      <c r="B34">
        <f>IFERROR('Input EIA Imports Coal Foreign'!K34,"")</f>
        <v/>
      </c>
      <c r="C34">
        <f>IFERROR('Input EIA Imports Coal Foreign'!L34,"")</f>
        <v/>
      </c>
      <c r="D34">
        <f>IFERROR(C34/B34,"")</f>
        <v/>
      </c>
    </row>
    <row r="35" spans="1:16">
      <c r="A35">
        <f>IFERROR('Input EIA Imports Coal Foreign'!A35,"")</f>
        <v/>
      </c>
      <c r="B35">
        <f>IFERROR('Input EIA Imports Coal Foreign'!K35,"")</f>
        <v/>
      </c>
      <c r="C35">
        <f>IFERROR('Input EIA Imports Coal Foreign'!L35,"")</f>
        <v/>
      </c>
      <c r="D35">
        <f>IFERROR(C35/B35,"")</f>
        <v/>
      </c>
    </row>
    <row r="36" spans="1:16">
      <c r="A36">
        <f>IFERROR('Input EIA Imports Coal Foreign'!A36,"")</f>
        <v/>
      </c>
      <c r="B36">
        <f>IFERROR('Input EIA Imports Coal Foreign'!K36,"")</f>
        <v/>
      </c>
      <c r="C36">
        <f>IFERROR('Input EIA Imports Coal Foreign'!L36,"")</f>
        <v/>
      </c>
      <c r="D36">
        <f>IFERROR(C36/B36,"")</f>
        <v/>
      </c>
    </row>
    <row r="37" spans="1:16">
      <c r="A37">
        <f>IFERROR('Input EIA Imports Coal Foreign'!A37,"")</f>
        <v/>
      </c>
      <c r="B37">
        <f>IFERROR('Input EIA Imports Coal Foreign'!K37,"")</f>
        <v/>
      </c>
      <c r="C37">
        <f>IFERROR('Input EIA Imports Coal Foreign'!L37,"")</f>
        <v/>
      </c>
      <c r="D37">
        <f>IFERROR(C37/B37,"")</f>
        <v/>
      </c>
    </row>
    <row r="38" spans="1:16">
      <c r="A38">
        <f>IFERROR('Input EIA Imports Coal Foreign'!A38,"")</f>
        <v/>
      </c>
      <c r="B38">
        <f>IFERROR('Input EIA Imports Coal Foreign'!K38,"")</f>
        <v/>
      </c>
      <c r="C38">
        <f>IFERROR('Input EIA Imports Coal Foreign'!L38,"")</f>
        <v/>
      </c>
      <c r="D38">
        <f>IFERROR(C38/B38,"")</f>
        <v/>
      </c>
    </row>
    <row r="39" spans="1:16">
      <c r="A39">
        <f>IFERROR('Input EIA Imports Coal Foreign'!A39,"")</f>
        <v/>
      </c>
      <c r="B39">
        <f>IFERROR('Input EIA Imports Coal Foreign'!K39,"")</f>
        <v/>
      </c>
      <c r="C39">
        <f>IFERROR('Input EIA Imports Coal Foreign'!L39,"")</f>
        <v/>
      </c>
      <c r="D39">
        <f>IFERROR(C39/B39,"")</f>
        <v/>
      </c>
    </row>
    <row r="40" spans="1:16">
      <c r="A40">
        <f>IFERROR('Input EIA Imports Coal Foreign'!A40,"")</f>
        <v/>
      </c>
      <c r="B40">
        <f>IFERROR('Input EIA Imports Coal Foreign'!K40,"")</f>
        <v/>
      </c>
      <c r="C40">
        <f>IFERROR('Input EIA Imports Coal Foreign'!L40,"")</f>
        <v/>
      </c>
      <c r="D40">
        <f>IFERROR(C40/B40,"")</f>
        <v/>
      </c>
    </row>
    <row r="41" spans="1:16">
      <c r="A41">
        <f>IFERROR('Input EIA Imports Coal Foreign'!A41,"")</f>
        <v/>
      </c>
      <c r="B41">
        <f>IFERROR('Input EIA Imports Coal Foreign'!K41,"")</f>
        <v/>
      </c>
      <c r="C41">
        <f>IFERROR('Input EIA Imports Coal Foreign'!L41,"")</f>
        <v/>
      </c>
      <c r="D41">
        <f>IFERROR(C41/B41,"")</f>
        <v/>
      </c>
    </row>
    <row r="42" spans="1:16">
      <c r="A42">
        <f>IFERROR('Input EIA Imports Coal Foreign'!A42,"")</f>
        <v/>
      </c>
      <c r="B42">
        <f>IFERROR('Input EIA Imports Coal Foreign'!K42,"")</f>
        <v/>
      </c>
      <c r="C42">
        <f>IFERROR('Input EIA Imports Coal Foreign'!L42,"")</f>
        <v/>
      </c>
      <c r="D42">
        <f>IFERROR(C42/B42,"")</f>
        <v/>
      </c>
    </row>
    <row r="43" spans="1:16">
      <c r="A43">
        <f>IFERROR('Input EIA Imports Coal Foreign'!A43,"")</f>
        <v/>
      </c>
      <c r="B43">
        <f>IFERROR('Input EIA Imports Coal Foreign'!K43,"")</f>
        <v/>
      </c>
      <c r="C43">
        <f>IFERROR('Input EIA Imports Coal Foreign'!L43,"")</f>
        <v/>
      </c>
      <c r="D43">
        <f>IFERROR(C43/B43,"")</f>
        <v/>
      </c>
    </row>
    <row r="44" spans="1:16">
      <c r="A44">
        <f>IFERROR('Input EIA Imports Coal Foreign'!A44,"")</f>
        <v/>
      </c>
      <c r="B44">
        <f>IFERROR('Input EIA Imports Coal Foreign'!K44,"")</f>
        <v/>
      </c>
      <c r="C44">
        <f>IFERROR('Input EIA Imports Coal Foreign'!L44,"")</f>
        <v/>
      </c>
      <c r="D44">
        <f>IFERROR(C44/B44,"")</f>
        <v/>
      </c>
    </row>
    <row r="45" spans="1:16">
      <c r="A45">
        <f>IFERROR('Input EIA Imports Coal Foreign'!A45,"")</f>
        <v/>
      </c>
      <c r="B45">
        <f>IFERROR('Input EIA Imports Coal Foreign'!K45,"")</f>
        <v/>
      </c>
      <c r="C45">
        <f>IFERROR('Input EIA Imports Coal Foreign'!L45,"")</f>
        <v/>
      </c>
      <c r="D45">
        <f>IFERROR(C45/B45,"")</f>
        <v/>
      </c>
    </row>
    <row r="46" spans="1:16">
      <c r="A46">
        <f>IFERROR('Input EIA Imports Coal Foreign'!A46,"")</f>
        <v/>
      </c>
      <c r="B46">
        <f>IFERROR('Input EIA Imports Coal Foreign'!K46,"")</f>
        <v/>
      </c>
      <c r="C46">
        <f>IFERROR('Input EIA Imports Coal Foreign'!L46,"")</f>
        <v/>
      </c>
      <c r="D46">
        <f>IFERROR(C46/B46,"")</f>
        <v/>
      </c>
    </row>
    <row r="47" spans="1:16">
      <c r="A47">
        <f>IFERROR('Input EIA Imports Coal Foreign'!A47,"")</f>
        <v/>
      </c>
      <c r="B47">
        <f>IFERROR('Input EIA Imports Coal Foreign'!K47,"")</f>
        <v/>
      </c>
      <c r="C47">
        <f>IFERROR('Input EIA Imports Coal Foreign'!L47,"")</f>
        <v/>
      </c>
      <c r="D47">
        <f>IFERROR(C47/B47,"")</f>
        <v/>
      </c>
    </row>
    <row r="48" spans="1:16">
      <c r="A48">
        <f>IFERROR('Input EIA Imports Coal Foreign'!A48,"")</f>
        <v/>
      </c>
      <c r="B48">
        <f>IFERROR('Input EIA Imports Coal Foreign'!K48,"")</f>
        <v/>
      </c>
      <c r="C48">
        <f>IFERROR('Input EIA Imports Coal Foreign'!L48,"")</f>
        <v/>
      </c>
      <c r="D48">
        <f>IFERROR(C48/B48,"")</f>
        <v/>
      </c>
    </row>
    <row r="49" spans="1:16">
      <c r="A49">
        <f>IFERROR('Input EIA Imports Coal Foreign'!A49,"")</f>
        <v/>
      </c>
      <c r="B49">
        <f>IFERROR('Input EIA Imports Coal Foreign'!K49,"")</f>
        <v/>
      </c>
      <c r="C49">
        <f>IFERROR('Input EIA Imports Coal Foreign'!L49,"")</f>
        <v/>
      </c>
      <c r="D49">
        <f>IFERROR(C49/B49,"")</f>
        <v/>
      </c>
    </row>
    <row r="50" spans="1:16">
      <c r="A50">
        <f>IFERROR('Input EIA Imports Coal Foreign'!A50,"")</f>
        <v/>
      </c>
      <c r="B50">
        <f>IFERROR('Input EIA Imports Coal Foreign'!K50,"")</f>
        <v/>
      </c>
      <c r="C50">
        <f>IFERROR('Input EIA Imports Coal Foreign'!L50,"")</f>
        <v/>
      </c>
      <c r="D50">
        <f>IFERROR(C50/B50,"")</f>
        <v/>
      </c>
    </row>
    <row r="51" spans="1:16">
      <c r="A51">
        <f>IFERROR('Input EIA Imports Coal Foreign'!A51,"")</f>
        <v/>
      </c>
      <c r="B51">
        <f>IFERROR('Input EIA Imports Coal Foreign'!K51,"")</f>
        <v/>
      </c>
      <c r="C51">
        <f>IFERROR('Input EIA Imports Coal Foreign'!L51,"")</f>
        <v/>
      </c>
      <c r="D51">
        <f>IFERROR(C51/B51,"")</f>
        <v/>
      </c>
    </row>
    <row r="52" spans="1:16">
      <c r="A52">
        <f>IFERROR('Input EIA Imports Coal Foreign'!A52,"")</f>
        <v/>
      </c>
      <c r="B52">
        <f>IFERROR('Input EIA Imports Coal Foreign'!K52,"")</f>
        <v/>
      </c>
      <c r="C52">
        <f>IFERROR('Input EIA Imports Coal Foreign'!L52,"")</f>
        <v/>
      </c>
      <c r="D52">
        <f>IFERROR(C52/B52,"")</f>
        <v/>
      </c>
    </row>
    <row r="53" spans="1:16">
      <c r="A53">
        <f>IFERROR('Input EIA Imports Coal Foreign'!A53,"")</f>
        <v/>
      </c>
      <c r="B53">
        <f>IFERROR('Input EIA Imports Coal Foreign'!K53,"")</f>
        <v/>
      </c>
      <c r="C53">
        <f>IFERROR('Input EIA Imports Coal Foreign'!L53,"")</f>
        <v/>
      </c>
      <c r="D53">
        <f>IFERROR(C53/B53,"")</f>
        <v/>
      </c>
    </row>
    <row r="54" spans="1:16">
      <c r="A54">
        <f>IFERROR('Input EIA Imports Coal Foreign'!A54,"")</f>
        <v/>
      </c>
      <c r="B54">
        <f>IFERROR('Input EIA Imports Coal Foreign'!K54,"")</f>
        <v/>
      </c>
      <c r="C54">
        <f>IFERROR('Input EIA Imports Coal Foreign'!L54,"")</f>
        <v/>
      </c>
      <c r="D54">
        <f>IFERROR(C54/B54,"")</f>
        <v/>
      </c>
    </row>
    <row r="55" spans="1:16">
      <c r="A55">
        <f>IFERROR('Input EIA Imports Coal Foreign'!A55,"")</f>
        <v/>
      </c>
      <c r="B55">
        <f>IFERROR('Input EIA Imports Coal Foreign'!K55,"")</f>
        <v/>
      </c>
      <c r="C55">
        <f>IFERROR('Input EIA Imports Coal Foreign'!L55,"")</f>
        <v/>
      </c>
      <c r="D55">
        <f>IFERROR(C55/B55,"")</f>
        <v/>
      </c>
    </row>
    <row r="56" spans="1:16">
      <c r="A56">
        <f>IFERROR('Input EIA Imports Coal Foreign'!A56,"")</f>
        <v/>
      </c>
      <c r="B56">
        <f>IFERROR('Input EIA Imports Coal Foreign'!K56,"")</f>
        <v/>
      </c>
      <c r="C56">
        <f>IFERROR('Input EIA Imports Coal Foreign'!L56,"")</f>
        <v/>
      </c>
      <c r="D56">
        <f>IFERROR(C56/B56,"")</f>
        <v/>
      </c>
    </row>
    <row r="57" spans="1:16">
      <c r="A57">
        <f>IFERROR('Input EIA Imports Coal Foreign'!A57,"")</f>
        <v/>
      </c>
      <c r="B57">
        <f>IFERROR('Input EIA Imports Coal Foreign'!K57,"")</f>
        <v/>
      </c>
      <c r="C57">
        <f>IFERROR('Input EIA Imports Coal Foreign'!L57,"")</f>
        <v/>
      </c>
      <c r="D57">
        <f>IFERROR(C57/B57,"")</f>
        <v/>
      </c>
    </row>
    <row r="58" spans="1:16">
      <c r="A58">
        <f>IFERROR('Input EIA Imports Coal Foreign'!A58,"")</f>
        <v/>
      </c>
      <c r="B58">
        <f>IFERROR('Input EIA Imports Coal Foreign'!K58,"")</f>
        <v/>
      </c>
      <c r="C58">
        <f>IFERROR('Input EIA Imports Coal Foreign'!L58,"")</f>
        <v/>
      </c>
      <c r="D58">
        <f>IFERROR(C58/B58,"")</f>
        <v/>
      </c>
    </row>
    <row r="59" spans="1:16">
      <c r="A59">
        <f>IFERROR('Input EIA Imports Coal Foreign'!A59,"")</f>
        <v/>
      </c>
      <c r="B59">
        <f>IFERROR('Input EIA Imports Coal Foreign'!K59,"")</f>
        <v/>
      </c>
      <c r="C59">
        <f>IFERROR('Input EIA Imports Coal Foreign'!L59,"")</f>
        <v/>
      </c>
      <c r="D59">
        <f>IFERROR(C59/B59,"")</f>
        <v/>
      </c>
    </row>
    <row r="60" spans="1:16">
      <c r="A60">
        <f>IFERROR('Input EIA Imports Coal Foreign'!A60,"")</f>
        <v/>
      </c>
      <c r="B60">
        <f>IFERROR('Input EIA Imports Coal Foreign'!K60,"")</f>
        <v/>
      </c>
      <c r="C60">
        <f>IFERROR('Input EIA Imports Coal Foreign'!L60,"")</f>
        <v/>
      </c>
      <c r="D60">
        <f>IFERROR(C60/B60,"")</f>
        <v/>
      </c>
    </row>
    <row r="61" spans="1:16">
      <c r="A61">
        <f>IFERROR('Input EIA Imports Coal Foreign'!A61,"")</f>
        <v/>
      </c>
      <c r="B61">
        <f>IFERROR('Input EIA Imports Coal Foreign'!K61,"")</f>
        <v/>
      </c>
      <c r="C61">
        <f>IFERROR('Input EIA Imports Coal Foreign'!L61,"")</f>
        <v/>
      </c>
      <c r="D61">
        <f>IFERROR(C61/B61,"")</f>
        <v/>
      </c>
    </row>
    <row r="62" spans="1:16">
      <c r="A62">
        <f>IFERROR('Input EIA Imports Coal Foreign'!A62,"")</f>
        <v/>
      </c>
      <c r="B62">
        <f>IFERROR('Input EIA Imports Coal Foreign'!K62,"")</f>
        <v/>
      </c>
      <c r="C62">
        <f>IFERROR('Input EIA Imports Coal Foreign'!L62,"")</f>
        <v/>
      </c>
      <c r="D62">
        <f>IFERROR(C62/B62,"")</f>
        <v/>
      </c>
    </row>
    <row r="63" spans="1:16">
      <c r="A63">
        <f>IFERROR('Input EIA Imports Coal Foreign'!A63,"")</f>
        <v/>
      </c>
      <c r="B63">
        <f>IFERROR('Input EIA Imports Coal Foreign'!K63,"")</f>
        <v/>
      </c>
      <c r="C63">
        <f>IFERROR('Input EIA Imports Coal Foreign'!L63,"")</f>
        <v/>
      </c>
      <c r="D63">
        <f>IFERROR(C63/B63,"")</f>
        <v/>
      </c>
    </row>
    <row r="64" spans="1:16">
      <c r="A64">
        <f>IFERROR('Input EIA Imports Coal Foreign'!A64,"")</f>
        <v/>
      </c>
      <c r="B64">
        <f>IFERROR('Input EIA Imports Coal Foreign'!K64,"")</f>
        <v/>
      </c>
      <c r="C64">
        <f>IFERROR('Input EIA Imports Coal Foreign'!L64,"")</f>
        <v/>
      </c>
      <c r="D64">
        <f>IFERROR(C64/B64,"")</f>
        <v/>
      </c>
    </row>
    <row r="65" spans="1:16">
      <c r="A65">
        <f>IFERROR('Input EIA Imports Coal Foreign'!A65,"")</f>
        <v/>
      </c>
      <c r="B65">
        <f>IFERROR('Input EIA Imports Coal Foreign'!K65,"")</f>
        <v/>
      </c>
      <c r="C65">
        <f>IFERROR('Input EIA Imports Coal Foreign'!L65,"")</f>
        <v/>
      </c>
      <c r="D65">
        <f>IFERROR(C65/B65,"")</f>
        <v/>
      </c>
    </row>
    <row r="66" spans="1:16">
      <c r="A66">
        <f>IFERROR('Input EIA Imports Coal Foreign'!A66,"")</f>
        <v/>
      </c>
      <c r="B66">
        <f>IFERROR('Input EIA Imports Coal Foreign'!K66,"")</f>
        <v/>
      </c>
      <c r="C66">
        <f>IFERROR('Input EIA Imports Coal Foreign'!L66,"")</f>
        <v/>
      </c>
      <c r="D66">
        <f>IFERROR(C66/B66,"")</f>
        <v/>
      </c>
    </row>
    <row r="67" spans="1:16">
      <c r="A67">
        <f>IFERROR('Input EIA Imports Coal Foreign'!A67,"")</f>
        <v/>
      </c>
      <c r="B67">
        <f>IFERROR('Input EIA Imports Coal Foreign'!K67,"")</f>
        <v/>
      </c>
      <c r="C67">
        <f>IFERROR('Input EIA Imports Coal Foreign'!L67,"")</f>
        <v/>
      </c>
      <c r="D67">
        <f>IFERROR(C67/B67,"")</f>
        <v/>
      </c>
    </row>
    <row r="68" spans="1:16">
      <c r="A68">
        <f>IFERROR('Input EIA Imports Coal Foreign'!A68,"")</f>
        <v/>
      </c>
      <c r="B68">
        <f>IFERROR('Input EIA Imports Coal Foreign'!K68,"")</f>
        <v/>
      </c>
      <c r="C68">
        <f>IFERROR('Input EIA Imports Coal Foreign'!L68,"")</f>
        <v/>
      </c>
      <c r="D68">
        <f>IFERROR(C68/B68,"")</f>
        <v/>
      </c>
    </row>
    <row r="69" spans="1:16">
      <c r="A69">
        <f>IFERROR('Input EIA Imports Coal Foreign'!A69,"")</f>
        <v/>
      </c>
      <c r="B69">
        <f>IFERROR('Input EIA Imports Coal Foreign'!K69,"")</f>
        <v/>
      </c>
      <c r="C69">
        <f>IFERROR('Input EIA Imports Coal Foreign'!L69,"")</f>
        <v/>
      </c>
      <c r="D69">
        <f>IFERROR(C69/B69,"")</f>
        <v/>
      </c>
    </row>
    <row r="70" spans="1:16">
      <c r="A70">
        <f>IFERROR('Input EIA Imports Coal Foreign'!A70,"")</f>
        <v/>
      </c>
      <c r="B70">
        <f>IFERROR('Input EIA Imports Coal Foreign'!K70,"")</f>
        <v/>
      </c>
      <c r="C70">
        <f>IFERROR('Input EIA Imports Coal Foreign'!L70,"")</f>
        <v/>
      </c>
      <c r="D70">
        <f>IFERROR(C70/B70,"")</f>
        <v/>
      </c>
    </row>
    <row r="71" spans="1:16">
      <c r="A71">
        <f>IFERROR('Input EIA Imports Coal Foreign'!A71,"")</f>
        <v/>
      </c>
      <c r="B71">
        <f>IFERROR('Input EIA Imports Coal Foreign'!K71,"")</f>
        <v/>
      </c>
      <c r="C71">
        <f>IFERROR('Input EIA Imports Coal Foreign'!L71,"")</f>
        <v/>
      </c>
      <c r="D71">
        <f>IFERROR(C71/B71,"")</f>
        <v/>
      </c>
    </row>
    <row r="72" spans="1:16">
      <c r="A72">
        <f>IFERROR('Input EIA Imports Coal Foreign'!A72,"")</f>
        <v/>
      </c>
      <c r="B72">
        <f>IFERROR('Input EIA Imports Coal Foreign'!K72,"")</f>
        <v/>
      </c>
      <c r="C72">
        <f>IFERROR('Input EIA Imports Coal Foreign'!L72,"")</f>
        <v/>
      </c>
      <c r="D72">
        <f>IFERROR(C72/B72,"")</f>
        <v/>
      </c>
    </row>
    <row r="73" spans="1:16">
      <c r="A73">
        <f>IFERROR('Input EIA Imports Coal Foreign'!A73,"")</f>
        <v/>
      </c>
      <c r="B73">
        <f>IFERROR('Input EIA Imports Coal Foreign'!K73,"")</f>
        <v/>
      </c>
      <c r="C73">
        <f>IFERROR('Input EIA Imports Coal Foreign'!L73,"")</f>
        <v/>
      </c>
      <c r="D73">
        <f>IFERROR(C73/B73,"")</f>
        <v/>
      </c>
      <c r="P73" t="s">
        <v>72</v>
      </c>
    </row>
    <row r="74" spans="1:16">
      <c r="A74">
        <f>IFERROR('Input EIA Imports Coal Foreign'!A74,"")</f>
        <v/>
      </c>
      <c r="B74">
        <f>IFERROR('Input EIA Imports Coal Foreign'!K74,"")</f>
        <v/>
      </c>
      <c r="C74">
        <f>IFERROR('Input EIA Imports Coal Foreign'!L74,"")</f>
        <v/>
      </c>
      <c r="D74">
        <f>IFERROR(C74/B74,"")</f>
        <v/>
      </c>
    </row>
    <row r="75" spans="1:16">
      <c r="A75">
        <f>IFERROR('Input EIA Imports Coal Foreign'!A75,"")</f>
        <v/>
      </c>
      <c r="B75">
        <f>IFERROR('Input EIA Imports Coal Foreign'!K75,"")</f>
        <v/>
      </c>
      <c r="C75">
        <f>IFERROR('Input EIA Imports Coal Foreign'!L75,"")</f>
        <v/>
      </c>
      <c r="D75">
        <f>IFERROR(C75/B75,"")</f>
        <v/>
      </c>
    </row>
    <row r="76" spans="1:16">
      <c r="A76">
        <f>IFERROR('Input EIA Imports Coal Foreign'!A76,"")</f>
        <v/>
      </c>
      <c r="B76">
        <f>IFERROR('Input EIA Imports Coal Foreign'!K76,"")</f>
        <v/>
      </c>
      <c r="C76">
        <f>IFERROR('Input EIA Imports Coal Foreign'!L76,"")</f>
        <v/>
      </c>
      <c r="D76">
        <f>IFERROR(C76/B76,"")</f>
        <v/>
      </c>
    </row>
    <row r="77" spans="1:16">
      <c r="A77">
        <f>IFERROR('Input EIA Imports Coal Foreign'!A77,"")</f>
        <v/>
      </c>
      <c r="B77">
        <f>IFERROR('Input EIA Imports Coal Foreign'!K77,"")</f>
        <v/>
      </c>
      <c r="C77">
        <f>IFERROR('Input EIA Imports Coal Foreign'!L77,"")</f>
        <v/>
      </c>
      <c r="D77">
        <f>IFERROR(C77/B77,"")</f>
        <v/>
      </c>
    </row>
    <row r="78" spans="1:16">
      <c r="A78">
        <f>IFERROR('Input EIA Imports Coal Foreign'!A78,"")</f>
        <v/>
      </c>
      <c r="B78">
        <f>IFERROR('Input EIA Imports Coal Foreign'!K78,"")</f>
        <v/>
      </c>
      <c r="C78">
        <f>IFERROR('Input EIA Imports Coal Foreign'!L78,"")</f>
        <v/>
      </c>
      <c r="D78">
        <f>IFERROR(C78/B78,"")</f>
        <v/>
      </c>
    </row>
    <row r="79" spans="1:16">
      <c r="A79">
        <f>IFERROR('Input EIA Imports Coal Foreign'!A79,"")</f>
        <v/>
      </c>
      <c r="B79">
        <f>IFERROR('Input EIA Imports Coal Foreign'!K79,"")</f>
        <v/>
      </c>
      <c r="C79">
        <f>IFERROR('Input EIA Imports Coal Foreign'!L79,"")</f>
        <v/>
      </c>
      <c r="D79">
        <f>IFERROR(C79/B79,"")</f>
        <v/>
      </c>
    </row>
    <row r="80" spans="1:16">
      <c r="A80">
        <f>IFERROR('Input EIA Imports Coal Foreign'!A80,"")</f>
        <v/>
      </c>
      <c r="B80">
        <f>IFERROR('Input EIA Imports Coal Foreign'!K80,"")</f>
        <v/>
      </c>
      <c r="C80">
        <f>IFERROR('Input EIA Imports Coal Foreign'!L80,"")</f>
        <v/>
      </c>
      <c r="D80">
        <f>IFERROR(C80/B80,"")</f>
        <v/>
      </c>
    </row>
    <row r="81" spans="1:16">
      <c r="A81">
        <f>IFERROR('Input EIA Imports Coal Foreign'!A81,"")</f>
        <v/>
      </c>
      <c r="B81">
        <f>IFERROR('Input EIA Imports Coal Foreign'!K81,"")</f>
        <v/>
      </c>
      <c r="C81">
        <f>IFERROR('Input EIA Imports Coal Foreign'!L81,"")</f>
        <v/>
      </c>
      <c r="D81">
        <f>IFERROR(C81/B81,"")</f>
        <v/>
      </c>
    </row>
    <row r="82" spans="1:16">
      <c r="A82">
        <f>IFERROR('Input EIA Imports Coal Foreign'!A82,"")</f>
        <v/>
      </c>
      <c r="B82">
        <f>IFERROR('Input EIA Imports Coal Foreign'!K82,"")</f>
        <v/>
      </c>
      <c r="C82">
        <f>IFERROR('Input EIA Imports Coal Foreign'!L82,"")</f>
        <v/>
      </c>
      <c r="D82">
        <f>IFERROR(C82/B82,"")</f>
        <v/>
      </c>
    </row>
    <row r="83" spans="1:16">
      <c r="A83">
        <f>IFERROR('Input EIA Imports Coal Foreign'!A83,"")</f>
        <v/>
      </c>
      <c r="B83">
        <f>IFERROR('Input EIA Imports Coal Foreign'!K83,"")</f>
        <v/>
      </c>
      <c r="C83">
        <f>IFERROR('Input EIA Imports Coal Foreign'!L83,"")</f>
        <v/>
      </c>
      <c r="D83">
        <f>IFERROR(C83/B83,"")</f>
        <v/>
      </c>
    </row>
    <row r="84" spans="1:16">
      <c r="A84">
        <f>IFERROR('Input EIA Imports Coal Foreign'!A84,"")</f>
        <v/>
      </c>
      <c r="B84">
        <f>IFERROR('Input EIA Imports Coal Foreign'!K84,"")</f>
        <v/>
      </c>
      <c r="C84">
        <f>IFERROR('Input EIA Imports Coal Foreign'!L84,"")</f>
        <v/>
      </c>
      <c r="D84">
        <f>IFERROR(C84/B84,"")</f>
        <v/>
      </c>
    </row>
    <row r="85" spans="1:16">
      <c r="A85">
        <f>IFERROR('Input EIA Imports Coal Foreign'!A85,"")</f>
        <v/>
      </c>
      <c r="B85">
        <f>IFERROR('Input EIA Imports Coal Foreign'!K85,"")</f>
        <v/>
      </c>
      <c r="C85">
        <f>IFERROR('Input EIA Imports Coal Foreign'!L85,"")</f>
        <v/>
      </c>
      <c r="D85">
        <f>IFERROR(C85/B85,"")</f>
        <v/>
      </c>
    </row>
    <row r="86" spans="1:16">
      <c r="A86">
        <f>IFERROR('Input EIA Imports Coal Foreign'!A86,"")</f>
        <v/>
      </c>
      <c r="B86">
        <f>IFERROR('Input EIA Imports Coal Foreign'!K86,"")</f>
        <v/>
      </c>
      <c r="C86">
        <f>IFERROR('Input EIA Imports Coal Foreign'!L86,"")</f>
        <v/>
      </c>
      <c r="D86">
        <f>IFERROR(C86/B86,"")</f>
        <v/>
      </c>
    </row>
    <row r="87" spans="1:16">
      <c r="A87">
        <f>IFERROR('Input EIA Imports Coal Foreign'!A87,"")</f>
        <v/>
      </c>
      <c r="B87">
        <f>IFERROR('Input EIA Imports Coal Foreign'!K87,"")</f>
        <v/>
      </c>
      <c r="C87">
        <f>IFERROR('Input EIA Imports Coal Foreign'!L87,"")</f>
        <v/>
      </c>
      <c r="D87">
        <f>IFERROR(C87/B87,"")</f>
        <v/>
      </c>
    </row>
    <row r="88" spans="1:16">
      <c r="A88">
        <f>IFERROR('Input EIA Imports Coal Foreign'!A88,"")</f>
        <v/>
      </c>
      <c r="B88">
        <f>IFERROR('Input EIA Imports Coal Foreign'!K88,"")</f>
        <v/>
      </c>
      <c r="C88">
        <f>IFERROR('Input EIA Imports Coal Foreign'!L88,"")</f>
        <v/>
      </c>
      <c r="D88">
        <f>IFERROR(C88/B88,"")</f>
        <v/>
      </c>
    </row>
    <row r="89" spans="1:16">
      <c r="A89">
        <f>IFERROR('Input EIA Imports Coal Foreign'!A89,"")</f>
        <v/>
      </c>
      <c r="B89">
        <f>IFERROR('Input EIA Imports Coal Foreign'!K89,"")</f>
        <v/>
      </c>
      <c r="C89">
        <f>IFERROR('Input EIA Imports Coal Foreign'!L89,"")</f>
        <v/>
      </c>
      <c r="D89">
        <f>IFERROR(C89/B89,"")</f>
        <v/>
      </c>
    </row>
    <row r="90" spans="1:16">
      <c r="A90">
        <f>IFERROR('Input EIA Imports Coal Foreign'!A90,"")</f>
        <v/>
      </c>
      <c r="B90">
        <f>IFERROR('Input EIA Imports Coal Foreign'!K90,"")</f>
        <v/>
      </c>
      <c r="C90">
        <f>IFERROR('Input EIA Imports Coal Foreign'!L90,"")</f>
        <v/>
      </c>
      <c r="D90">
        <f>IFERROR(C90/B90,"")</f>
        <v/>
      </c>
    </row>
    <row r="91" spans="1:16">
      <c r="A91">
        <f>IFERROR('Input EIA Imports Coal Foreign'!A91,"")</f>
        <v/>
      </c>
      <c r="B91">
        <f>IFERROR('Input EIA Imports Coal Foreign'!K91,"")</f>
        <v/>
      </c>
      <c r="C91">
        <f>IFERROR('Input EIA Imports Coal Foreign'!L91,"")</f>
        <v/>
      </c>
      <c r="D91">
        <f>IFERROR(C91/B91,"")</f>
        <v/>
      </c>
    </row>
    <row r="92" spans="1:16">
      <c r="A92">
        <f>IFERROR('Input EIA Imports Coal Foreign'!A92,"")</f>
        <v/>
      </c>
      <c r="B92">
        <f>IFERROR('Input EIA Imports Coal Foreign'!K92,"")</f>
        <v/>
      </c>
      <c r="C92">
        <f>IFERROR('Input EIA Imports Coal Foreign'!L92,"")</f>
        <v/>
      </c>
      <c r="D92">
        <f>IFERROR(C92/B92,"")</f>
        <v/>
      </c>
    </row>
    <row r="93" spans="1:16">
      <c r="A93">
        <f>IFERROR('Input EIA Imports Coal Foreign'!A93,"")</f>
        <v/>
      </c>
      <c r="B93">
        <f>IFERROR('Input EIA Imports Coal Foreign'!K93,"")</f>
        <v/>
      </c>
      <c r="C93">
        <f>IFERROR('Input EIA Imports Coal Foreign'!L93,"")</f>
        <v/>
      </c>
      <c r="D93">
        <f>IFERROR(C93/B93,"")</f>
        <v/>
      </c>
    </row>
    <row r="94" spans="1:16">
      <c r="A94">
        <f>IFERROR('Input EIA Imports Coal Foreign'!A94,"")</f>
        <v/>
      </c>
      <c r="B94">
        <f>IFERROR('Input EIA Imports Coal Foreign'!K94,"")</f>
        <v/>
      </c>
      <c r="C94">
        <f>IFERROR('Input EIA Imports Coal Foreign'!L94,"")</f>
        <v/>
      </c>
      <c r="D94">
        <f>IFERROR(C94/B94,"")</f>
        <v/>
      </c>
    </row>
    <row r="95" spans="1:16">
      <c r="A95">
        <f>IFERROR('Input EIA Imports Coal Foreign'!A95,"")</f>
        <v/>
      </c>
      <c r="B95">
        <f>IFERROR('Input EIA Imports Coal Foreign'!K95,"")</f>
        <v/>
      </c>
      <c r="C95">
        <f>IFERROR('Input EIA Imports Coal Foreign'!L95,"")</f>
        <v/>
      </c>
      <c r="D95">
        <f>IFERROR(C95/B95,"")</f>
        <v/>
      </c>
    </row>
    <row r="96" spans="1:16">
      <c r="A96">
        <f>IFERROR('Input EIA Imports Coal Foreign'!A96,"")</f>
        <v/>
      </c>
      <c r="B96">
        <f>IFERROR('Input EIA Imports Coal Foreign'!K96,"")</f>
        <v/>
      </c>
      <c r="C96">
        <f>IFERROR('Input EIA Imports Coal Foreign'!L96,"")</f>
        <v/>
      </c>
      <c r="D96">
        <f>IFERROR(C96/B96,"")</f>
        <v/>
      </c>
    </row>
    <row r="97" spans="1:16">
      <c r="A97">
        <f>IFERROR('Input EIA Imports Coal Foreign'!A97,"")</f>
        <v/>
      </c>
      <c r="B97">
        <f>IFERROR('Input EIA Imports Coal Foreign'!K97,"")</f>
        <v/>
      </c>
      <c r="C97">
        <f>IFERROR('Input EIA Imports Coal Foreign'!L97,"")</f>
        <v/>
      </c>
      <c r="D97">
        <f>IFERROR(C97/B97,"")</f>
        <v/>
      </c>
    </row>
    <row r="98" spans="1:16">
      <c r="A98">
        <f>IFERROR('Input EIA Imports Coal Foreign'!A98,"")</f>
        <v/>
      </c>
      <c r="B98">
        <f>IFERROR('Input EIA Imports Coal Foreign'!K98,"")</f>
        <v/>
      </c>
      <c r="C98">
        <f>IFERROR('Input EIA Imports Coal Foreign'!L98,"")</f>
        <v/>
      </c>
      <c r="D98">
        <f>IFERROR(C98/B98,"")</f>
        <v/>
      </c>
    </row>
    <row r="99" spans="1:16">
      <c r="A99">
        <f>IFERROR('Input EIA Imports Coal Foreign'!A99,"")</f>
        <v/>
      </c>
      <c r="B99">
        <f>IFERROR('Input EIA Imports Coal Foreign'!K99,"")</f>
        <v/>
      </c>
      <c r="C99">
        <f>IFERROR('Input EIA Imports Coal Foreign'!L99,"")</f>
        <v/>
      </c>
      <c r="D99">
        <f>IFERROR(C99/B99,"")</f>
        <v/>
      </c>
    </row>
    <row r="100" spans="1:16">
      <c r="A100">
        <f>IFERROR('Input EIA Imports Coal Foreign'!A100,"")</f>
        <v/>
      </c>
      <c r="B100">
        <f>IFERROR('Input EIA Imports Coal Foreign'!K100,"")</f>
        <v/>
      </c>
      <c r="C100">
        <f>IFERROR('Input EIA Imports Coal Foreign'!L100,"")</f>
        <v/>
      </c>
      <c r="D100">
        <f>IFERROR(C100/B100,"")</f>
        <v/>
      </c>
    </row>
    <row r="101" spans="1:16">
      <c r="A101">
        <f>IFERROR('Input EIA Imports Coal Foreign'!A101,"")</f>
        <v/>
      </c>
      <c r="B101">
        <f>IFERROR('Input EIA Imports Coal Foreign'!K101,"")</f>
        <v/>
      </c>
      <c r="C101">
        <f>IFERROR('Input EIA Imports Coal Foreign'!L101,"")</f>
        <v/>
      </c>
      <c r="D101">
        <f>IFERROR(C101/B101,"")</f>
        <v/>
      </c>
    </row>
    <row r="102" spans="1:16">
      <c r="A102">
        <f>IFERROR('Input EIA Imports Coal Foreign'!A102,"")</f>
        <v/>
      </c>
      <c r="B102">
        <f>IFERROR('Input EIA Imports Coal Foreign'!K102,"")</f>
        <v/>
      </c>
      <c r="C102">
        <f>IFERROR('Input EIA Imports Coal Foreign'!L102,"")</f>
        <v/>
      </c>
      <c r="D102">
        <f>IFERROR(C102/B102,"")</f>
        <v/>
      </c>
    </row>
    <row r="103" spans="1:16">
      <c r="A103">
        <f>IFERROR('Input EIA Imports Coal Foreign'!A103,"")</f>
        <v/>
      </c>
      <c r="B103">
        <f>IFERROR('Input EIA Imports Coal Foreign'!K103,"")</f>
        <v/>
      </c>
      <c r="C103">
        <f>IFERROR('Input EIA Imports Coal Foreign'!L103,"")</f>
        <v/>
      </c>
      <c r="D103">
        <f>IFERROR(C103/B103,"")</f>
        <v/>
      </c>
    </row>
    <row r="104" spans="1:16">
      <c r="A104">
        <f>IFERROR('Input EIA Imports Coal Foreign'!A104,"")</f>
        <v/>
      </c>
      <c r="B104">
        <f>IFERROR('Input EIA Imports Coal Foreign'!K104,"")</f>
        <v/>
      </c>
      <c r="C104">
        <f>IFERROR('Input EIA Imports Coal Foreign'!L104,"")</f>
        <v/>
      </c>
      <c r="D104">
        <f>IFERROR(C104/B104,"")</f>
        <v/>
      </c>
    </row>
    <row r="105" spans="1:16">
      <c r="A105">
        <f>IFERROR('Input EIA Imports Coal Foreign'!A105,"")</f>
        <v/>
      </c>
      <c r="B105">
        <f>IFERROR('Input EIA Imports Coal Foreign'!K105,"")</f>
        <v/>
      </c>
      <c r="C105">
        <f>IFERROR('Input EIA Imports Coal Foreign'!L105,"")</f>
        <v/>
      </c>
      <c r="D105">
        <f>IFERROR(C105/B105,"")</f>
        <v/>
      </c>
    </row>
    <row r="106" spans="1:16">
      <c r="A106">
        <f>IFERROR('Input EIA Imports Coal Foreign'!A106,"")</f>
        <v/>
      </c>
      <c r="B106">
        <f>IFERROR('Input EIA Imports Coal Foreign'!K106,"")</f>
        <v/>
      </c>
      <c r="C106">
        <f>IFERROR('Input EIA Imports Coal Foreign'!L106,"")</f>
        <v/>
      </c>
      <c r="D106">
        <f>IFERROR(C106/B106,"")</f>
        <v/>
      </c>
    </row>
    <row r="107" spans="1:16">
      <c r="A107">
        <f>IFERROR('Input EIA Imports Coal Foreign'!A107,"")</f>
        <v/>
      </c>
      <c r="B107">
        <f>IFERROR('Input EIA Imports Coal Foreign'!K107,"")</f>
        <v/>
      </c>
      <c r="C107">
        <f>IFERROR('Input EIA Imports Coal Foreign'!L107,"")</f>
        <v/>
      </c>
      <c r="D107">
        <f>IFERROR(C107/B107,"")</f>
        <v/>
      </c>
    </row>
    <row r="108" spans="1:16">
      <c r="A108">
        <f>IFERROR('Input EIA Imports Coal Foreign'!A108,"")</f>
        <v/>
      </c>
      <c r="B108">
        <f>IFERROR('Input EIA Imports Coal Foreign'!K108,"")</f>
        <v/>
      </c>
      <c r="C108">
        <f>IFERROR('Input EIA Imports Coal Foreign'!L108,"")</f>
        <v/>
      </c>
      <c r="D108">
        <f>IFERROR(C108/B108,"")</f>
        <v/>
      </c>
    </row>
    <row r="109" spans="1:16">
      <c r="A109">
        <f>IFERROR('Input EIA Imports Coal Foreign'!A109,"")</f>
        <v/>
      </c>
      <c r="B109">
        <f>IFERROR('Input EIA Imports Coal Foreign'!K109,"")</f>
        <v/>
      </c>
      <c r="C109">
        <f>IFERROR('Input EIA Imports Coal Foreign'!L109,"")</f>
        <v/>
      </c>
      <c r="D109">
        <f>IFERROR(C109/B109,"")</f>
        <v/>
      </c>
    </row>
    <row r="110" spans="1:16">
      <c r="A110">
        <f>IFERROR('Input EIA Imports Coal Foreign'!A110,"")</f>
        <v/>
      </c>
      <c r="B110">
        <f>IFERROR('Input EIA Imports Coal Foreign'!K110,"")</f>
        <v/>
      </c>
      <c r="C110">
        <f>IFERROR('Input EIA Imports Coal Foreign'!L110,"")</f>
        <v/>
      </c>
      <c r="D110">
        <f>IFERROR(C110/B110,"")</f>
        <v/>
      </c>
    </row>
    <row r="111" spans="1:16">
      <c r="A111">
        <f>IFERROR('Input EIA Imports Coal Foreign'!A111,"")</f>
        <v/>
      </c>
      <c r="B111">
        <f>IFERROR('Input EIA Imports Coal Foreign'!K111,"")</f>
        <v/>
      </c>
      <c r="C111">
        <f>IFERROR('Input EIA Imports Coal Foreign'!L111,"")</f>
        <v/>
      </c>
      <c r="D111">
        <f>IFERROR(C111/B111,"")</f>
        <v/>
      </c>
    </row>
    <row r="112" spans="1:16">
      <c r="A112">
        <f>IFERROR('Input EIA Imports Coal Foreign'!A112,"")</f>
        <v/>
      </c>
      <c r="B112">
        <f>IFERROR('Input EIA Imports Coal Foreign'!K112,"")</f>
        <v/>
      </c>
      <c r="C112">
        <f>IFERROR('Input EIA Imports Coal Foreign'!L112,"")</f>
        <v/>
      </c>
      <c r="D112">
        <f>IFERROR(C112/B112,"")</f>
        <v/>
      </c>
    </row>
    <row r="113" spans="1:16">
      <c r="A113">
        <f>IFERROR('Input EIA Imports Coal Foreign'!A113,"")</f>
        <v/>
      </c>
      <c r="B113">
        <f>IFERROR('Input EIA Imports Coal Foreign'!K113,"")</f>
        <v/>
      </c>
      <c r="C113">
        <f>IFERROR('Input EIA Imports Coal Foreign'!L113,"")</f>
        <v/>
      </c>
      <c r="D113">
        <f>IFERROR(C113/B113,"")</f>
        <v/>
      </c>
    </row>
    <row r="114" spans="1:16">
      <c r="A114">
        <f>IFERROR('Input EIA Imports Coal Foreign'!A114,"")</f>
        <v/>
      </c>
      <c r="B114">
        <f>IFERROR('Input EIA Imports Coal Foreign'!K114,"")</f>
        <v/>
      </c>
      <c r="C114">
        <f>IFERROR('Input EIA Imports Coal Foreign'!L114,"")</f>
        <v/>
      </c>
      <c r="D114">
        <f>IFERROR(C114/B114,"")</f>
        <v/>
      </c>
    </row>
    <row r="115" spans="1:16">
      <c r="A115">
        <f>IFERROR('Input EIA Imports Coal Foreign'!A115,"")</f>
        <v/>
      </c>
      <c r="B115">
        <f>IFERROR('Input EIA Imports Coal Foreign'!K115,"")</f>
        <v/>
      </c>
      <c r="C115">
        <f>IFERROR('Input EIA Imports Coal Foreign'!L115,"")</f>
        <v/>
      </c>
      <c r="D115">
        <f>IFERROR(C115/B115,"")</f>
        <v/>
      </c>
    </row>
    <row r="116" spans="1:16">
      <c r="A116">
        <f>IFERROR('Input EIA Imports Coal Foreign'!A116,"")</f>
        <v/>
      </c>
      <c r="B116">
        <f>IFERROR('Input EIA Imports Coal Foreign'!K116,"")</f>
        <v/>
      </c>
      <c r="C116">
        <f>IFERROR('Input EIA Imports Coal Foreign'!L116,"")</f>
        <v/>
      </c>
      <c r="D116">
        <f>IFERROR(C116/B116,"")</f>
        <v/>
      </c>
    </row>
    <row r="117" spans="1:16">
      <c r="A117">
        <f>IFERROR('Input EIA Imports Coal Foreign'!A117,"")</f>
        <v/>
      </c>
      <c r="B117">
        <f>IFERROR('Input EIA Imports Coal Foreign'!K117,"")</f>
        <v/>
      </c>
      <c r="C117">
        <f>IFERROR('Input EIA Imports Coal Foreign'!L117,"")</f>
        <v/>
      </c>
      <c r="D117">
        <f>IFERROR(C117/B117,"")</f>
        <v/>
      </c>
    </row>
    <row r="118" spans="1:16">
      <c r="A118">
        <f>IFERROR('Input EIA Imports Coal Foreign'!A118,"")</f>
        <v/>
      </c>
      <c r="B118">
        <f>IFERROR('Input EIA Imports Coal Foreign'!K118,"")</f>
        <v/>
      </c>
      <c r="C118">
        <f>IFERROR('Input EIA Imports Coal Foreign'!L118,"")</f>
        <v/>
      </c>
      <c r="D118">
        <f>IFERROR(C118/B118,"")</f>
        <v/>
      </c>
    </row>
    <row r="119" spans="1:16">
      <c r="A119">
        <f>IFERROR('Input EIA Imports Coal Foreign'!A119,"")</f>
        <v/>
      </c>
      <c r="B119">
        <f>IFERROR('Input EIA Imports Coal Foreign'!K119,"")</f>
        <v/>
      </c>
      <c r="C119">
        <f>IFERROR('Input EIA Imports Coal Foreign'!L119,"")</f>
        <v/>
      </c>
      <c r="D119">
        <f>IFERROR(C119/B119,"")</f>
        <v/>
      </c>
    </row>
    <row r="120" spans="1:16">
      <c r="A120">
        <f>IFERROR('Input EIA Imports Coal Foreign'!A120,"")</f>
        <v/>
      </c>
      <c r="B120">
        <f>IFERROR('Input EIA Imports Coal Foreign'!K120,"")</f>
        <v/>
      </c>
      <c r="C120">
        <f>IFERROR('Input EIA Imports Coal Foreign'!L120,"")</f>
        <v/>
      </c>
      <c r="D120">
        <f>IFERROR(C120/B120,"")</f>
        <v/>
      </c>
    </row>
    <row r="121" spans="1:16">
      <c r="A121">
        <f>IFERROR('Input EIA Imports Coal Foreign'!A121,"")</f>
        <v/>
      </c>
      <c r="B121">
        <f>IFERROR('Input EIA Imports Coal Foreign'!K121,"")</f>
        <v/>
      </c>
      <c r="C121">
        <f>IFERROR('Input EIA Imports Coal Foreign'!L121,"")</f>
        <v/>
      </c>
      <c r="D121">
        <f>IFERROR(C121/B121,"")</f>
        <v/>
      </c>
    </row>
    <row r="122" spans="1:16">
      <c r="A122">
        <f>IFERROR('Input EIA Imports Coal Foreign'!A122,"")</f>
        <v/>
      </c>
      <c r="B122">
        <f>IFERROR('Input EIA Imports Coal Foreign'!K122,"")</f>
        <v/>
      </c>
      <c r="C122">
        <f>IFERROR('Input EIA Imports Coal Foreign'!L122,"")</f>
        <v/>
      </c>
      <c r="D122">
        <f>IFERROR(C122/B122,"")</f>
        <v/>
      </c>
    </row>
    <row r="123" spans="1:16">
      <c r="A123">
        <f>IFERROR('Input EIA Imports Coal Foreign'!A123,"")</f>
        <v/>
      </c>
      <c r="B123">
        <f>IFERROR('Input EIA Imports Coal Foreign'!K123,"")</f>
        <v/>
      </c>
      <c r="C123">
        <f>IFERROR('Input EIA Imports Coal Foreign'!L123,"")</f>
        <v/>
      </c>
      <c r="D123">
        <f>IFERROR(C123/B123,"")</f>
        <v/>
      </c>
    </row>
    <row r="124" spans="1:16">
      <c r="A124">
        <f>IFERROR('Input EIA Imports Coal Foreign'!A124,"")</f>
        <v/>
      </c>
      <c r="B124">
        <f>IFERROR('Input EIA Imports Coal Foreign'!K124,"")</f>
        <v/>
      </c>
      <c r="C124">
        <f>IFERROR('Input EIA Imports Coal Foreign'!L124,"")</f>
        <v/>
      </c>
      <c r="D124">
        <f>IFERROR(C124/B124,"")</f>
        <v/>
      </c>
    </row>
    <row r="125" spans="1:16">
      <c r="A125">
        <f>IFERROR('Input EIA Imports Coal Foreign'!A125,"")</f>
        <v/>
      </c>
      <c r="B125">
        <f>IFERROR('Input EIA Imports Coal Foreign'!K125,"")</f>
        <v/>
      </c>
      <c r="C125">
        <f>IFERROR('Input EIA Imports Coal Foreign'!L125,"")</f>
        <v/>
      </c>
      <c r="D125">
        <f>IFERROR(C125/B125,"")</f>
        <v/>
      </c>
    </row>
    <row r="126" spans="1:16">
      <c r="A126">
        <f>IFERROR('Input EIA Imports Coal Foreign'!A126,"")</f>
        <v/>
      </c>
      <c r="B126">
        <f>IFERROR('Input EIA Imports Coal Foreign'!K126,"")</f>
        <v/>
      </c>
      <c r="C126">
        <f>IFERROR('Input EIA Imports Coal Foreign'!L126,"")</f>
        <v/>
      </c>
      <c r="D126">
        <f>IFERROR(C126/B126,"")</f>
        <v/>
      </c>
    </row>
    <row r="127" spans="1:16">
      <c r="A127">
        <f>IFERROR('Input EIA Imports Coal Foreign'!A127,"")</f>
        <v/>
      </c>
      <c r="B127">
        <f>IFERROR('Input EIA Imports Coal Foreign'!K127,"")</f>
        <v/>
      </c>
      <c r="C127">
        <f>IFERROR('Input EIA Imports Coal Foreign'!L127,"")</f>
        <v/>
      </c>
      <c r="D127">
        <f>IFERROR(C127/B127,"")</f>
        <v/>
      </c>
    </row>
    <row r="128" spans="1:16">
      <c r="A128">
        <f>IFERROR('Input EIA Imports Coal Foreign'!A128,"")</f>
        <v/>
      </c>
      <c r="B128">
        <f>IFERROR('Input EIA Imports Coal Foreign'!K128,"")</f>
        <v/>
      </c>
      <c r="C128">
        <f>IFERROR('Input EIA Imports Coal Foreign'!L128,"")</f>
        <v/>
      </c>
      <c r="D128">
        <f>IFERROR(C128/B128,"")</f>
        <v/>
      </c>
    </row>
    <row r="129" spans="1:16">
      <c r="A129">
        <f>IFERROR('Input EIA Imports Coal Foreign'!A129,"")</f>
        <v/>
      </c>
      <c r="B129">
        <f>IFERROR('Input EIA Imports Coal Foreign'!K129,"")</f>
        <v/>
      </c>
      <c r="C129">
        <f>IFERROR('Input EIA Imports Coal Foreign'!L129,"")</f>
        <v/>
      </c>
      <c r="D129">
        <f>IFERROR(C129/B129,"")</f>
        <v/>
      </c>
    </row>
    <row r="130" spans="1:16">
      <c r="A130">
        <f>IFERROR('Input EIA Imports Coal Foreign'!A130,"")</f>
        <v/>
      </c>
      <c r="B130">
        <f>IFERROR('Input EIA Imports Coal Foreign'!K130,"")</f>
        <v/>
      </c>
      <c r="C130">
        <f>IFERROR('Input EIA Imports Coal Foreign'!L130,"")</f>
        <v/>
      </c>
      <c r="D130">
        <f>IFERROR(C130/B130,"")</f>
        <v/>
      </c>
    </row>
    <row r="131" spans="1:16">
      <c r="A131">
        <f>IFERROR('Input EIA Imports Coal Foreign'!A131,"")</f>
        <v/>
      </c>
      <c r="B131">
        <f>IFERROR('Input EIA Imports Coal Foreign'!K131,"")</f>
        <v/>
      </c>
      <c r="C131">
        <f>IFERROR('Input EIA Imports Coal Foreign'!L131,"")</f>
        <v/>
      </c>
      <c r="D131">
        <f>IFERROR(C131/B131,"")</f>
        <v/>
      </c>
    </row>
    <row r="132" spans="1:16">
      <c r="A132">
        <f>IFERROR('Input EIA Imports Coal Foreign'!A132,"")</f>
        <v/>
      </c>
      <c r="B132">
        <f>IFERROR('Input EIA Imports Coal Foreign'!K132,"")</f>
        <v/>
      </c>
      <c r="C132">
        <f>IFERROR('Input EIA Imports Coal Foreign'!L132,"")</f>
        <v/>
      </c>
      <c r="D132">
        <f>IFERROR(C132/B132,"")</f>
        <v/>
      </c>
    </row>
    <row r="133" spans="1:16">
      <c r="A133">
        <f>IFERROR('Input EIA Imports Coal Foreign'!A133,"")</f>
        <v/>
      </c>
      <c r="B133">
        <f>IFERROR('Input EIA Imports Coal Foreign'!K133,"")</f>
        <v/>
      </c>
      <c r="C133">
        <f>IFERROR('Input EIA Imports Coal Foreign'!L133,"")</f>
        <v/>
      </c>
      <c r="D133">
        <f>IFERROR(C133/B133,"")</f>
        <v/>
      </c>
    </row>
    <row r="134" spans="1:16">
      <c r="A134">
        <f>IFERROR('Input EIA Imports Coal Foreign'!A134,"")</f>
        <v/>
      </c>
      <c r="B134">
        <f>IFERROR('Input EIA Imports Coal Foreign'!K134,"")</f>
        <v/>
      </c>
      <c r="C134">
        <f>IFERROR('Input EIA Imports Coal Foreign'!L134,"")</f>
        <v/>
      </c>
      <c r="D134">
        <f>IFERROR(C134/B134,"")</f>
        <v/>
      </c>
    </row>
    <row r="135" spans="1:16">
      <c r="A135">
        <f>IFERROR('Input EIA Imports Coal Foreign'!A135,"")</f>
        <v/>
      </c>
      <c r="B135">
        <f>IFERROR('Input EIA Imports Coal Foreign'!K135,"")</f>
        <v/>
      </c>
      <c r="C135">
        <f>IFERROR('Input EIA Imports Coal Foreign'!L135,"")</f>
        <v/>
      </c>
      <c r="D135">
        <f>IFERROR(C135/B135,"")</f>
        <v/>
      </c>
    </row>
    <row r="136" spans="1:16">
      <c r="A136">
        <f>IFERROR('Input EIA Imports Coal Foreign'!A136,"")</f>
        <v/>
      </c>
      <c r="B136">
        <f>IFERROR('Input EIA Imports Coal Foreign'!K136,"")</f>
        <v/>
      </c>
      <c r="C136">
        <f>IFERROR('Input EIA Imports Coal Foreign'!L136,"")</f>
        <v/>
      </c>
      <c r="D136">
        <f>IFERROR(C136/B136,"")</f>
        <v/>
      </c>
    </row>
    <row r="137" spans="1:16">
      <c r="A137">
        <f>IFERROR('Input EIA Imports Coal Foreign'!A137,"")</f>
        <v/>
      </c>
      <c r="B137">
        <f>IFERROR('Input EIA Imports Coal Foreign'!K137,"")</f>
        <v/>
      </c>
      <c r="C137">
        <f>IFERROR('Input EIA Imports Coal Foreign'!L137,"")</f>
        <v/>
      </c>
      <c r="D137">
        <f>IFERROR(C137/B137,"")</f>
        <v/>
      </c>
    </row>
    <row r="138" spans="1:16">
      <c r="A138">
        <f>IFERROR('Input EIA Imports Coal Foreign'!A138,"")</f>
        <v/>
      </c>
      <c r="B138">
        <f>IFERROR('Input EIA Imports Coal Foreign'!K138,"")</f>
        <v/>
      </c>
      <c r="C138">
        <f>IFERROR('Input EIA Imports Coal Foreign'!L138,"")</f>
        <v/>
      </c>
      <c r="D138">
        <f>IFERROR(C138/B138,"")</f>
        <v/>
      </c>
    </row>
    <row r="139" spans="1:16">
      <c r="A139">
        <f>IFERROR('Input EIA Imports Coal Foreign'!A139,"")</f>
        <v/>
      </c>
      <c r="B139">
        <f>IFERROR('Input EIA Imports Coal Foreign'!K139,"")</f>
        <v/>
      </c>
      <c r="C139">
        <f>IFERROR('Input EIA Imports Coal Foreign'!L139,"")</f>
        <v/>
      </c>
      <c r="D139">
        <f>IFERROR(C139/B139,"")</f>
        <v/>
      </c>
    </row>
    <row r="140" spans="1:16">
      <c r="A140">
        <f>IFERROR('Input EIA Imports Coal Foreign'!A140,"")</f>
        <v/>
      </c>
      <c r="B140">
        <f>IFERROR('Input EIA Imports Coal Foreign'!K140,"")</f>
        <v/>
      </c>
      <c r="C140">
        <f>IFERROR('Input EIA Imports Coal Foreign'!L140,"")</f>
        <v/>
      </c>
      <c r="D140">
        <f>IFERROR(C140/B140,"")</f>
        <v/>
      </c>
    </row>
    <row r="141" spans="1:16">
      <c r="A141">
        <f>IFERROR('Input EIA Imports Coal Foreign'!A141,"")</f>
        <v/>
      </c>
      <c r="B141">
        <f>IFERROR('Input EIA Imports Coal Foreign'!K141,"")</f>
        <v/>
      </c>
      <c r="C141">
        <f>IFERROR('Input EIA Imports Coal Foreign'!L141,"")</f>
        <v/>
      </c>
      <c r="D141">
        <f>IFERROR(C141/B141,"")</f>
        <v/>
      </c>
    </row>
    <row r="142" spans="1:16">
      <c r="A142">
        <f>IFERROR('Input EIA Imports Coal Foreign'!A142,"")</f>
        <v/>
      </c>
      <c r="B142">
        <f>IFERROR('Input EIA Imports Coal Foreign'!K142,"")</f>
        <v/>
      </c>
      <c r="C142">
        <f>IFERROR('Input EIA Imports Coal Foreign'!L142,"")</f>
        <v/>
      </c>
      <c r="D142">
        <f>IFERROR(C142/B142,"")</f>
        <v/>
      </c>
    </row>
    <row r="143" spans="1:16">
      <c r="A143">
        <f>IFERROR('Input EIA Imports Coal Foreign'!A143,"")</f>
        <v/>
      </c>
      <c r="B143">
        <f>IFERROR('Input EIA Imports Coal Foreign'!K143,"")</f>
        <v/>
      </c>
      <c r="C143">
        <f>IFERROR('Input EIA Imports Coal Foreign'!L143,"")</f>
        <v/>
      </c>
      <c r="D143">
        <f>IFERROR(C143/B143,"")</f>
        <v/>
      </c>
    </row>
    <row r="144" spans="1:16">
      <c r="A144">
        <f>IFERROR('Input EIA Imports Coal Foreign'!A144,"")</f>
        <v/>
      </c>
      <c r="B144">
        <f>IFERROR('Input EIA Imports Coal Foreign'!K144,"")</f>
        <v/>
      </c>
      <c r="C144">
        <f>IFERROR('Input EIA Imports Coal Foreign'!L144,"")</f>
        <v/>
      </c>
      <c r="D144">
        <f>IFERROR(C144/B144,"")</f>
        <v/>
      </c>
    </row>
    <row r="145" spans="1:16">
      <c r="A145">
        <f>IFERROR('Input EIA Imports Coal Foreign'!A145,"")</f>
        <v/>
      </c>
      <c r="B145">
        <f>IFERROR('Input EIA Imports Coal Foreign'!K145,"")</f>
        <v/>
      </c>
      <c r="C145">
        <f>IFERROR('Input EIA Imports Coal Foreign'!L145,"")</f>
        <v/>
      </c>
      <c r="D145">
        <f>IFERROR(C145/B145,"")</f>
        <v/>
      </c>
    </row>
    <row r="146" spans="1:16">
      <c r="A146">
        <f>IFERROR('Input EIA Imports Coal Foreign'!A146,"")</f>
        <v/>
      </c>
      <c r="B146">
        <f>IFERROR('Input EIA Imports Coal Foreign'!K146,"")</f>
        <v/>
      </c>
      <c r="C146">
        <f>IFERROR('Input EIA Imports Coal Foreign'!L146,"")</f>
        <v/>
      </c>
      <c r="D146">
        <f>IFERROR(C146/B146,"")</f>
        <v/>
      </c>
    </row>
    <row r="147" spans="1:16">
      <c r="A147">
        <f>IFERROR('Input EIA Imports Coal Foreign'!A147,"")</f>
        <v/>
      </c>
      <c r="B147">
        <f>IFERROR('Input EIA Imports Coal Foreign'!K147,"")</f>
        <v/>
      </c>
      <c r="C147">
        <f>IFERROR('Input EIA Imports Coal Foreign'!L147,"")</f>
        <v/>
      </c>
      <c r="D147">
        <f>IFERROR(C147/B147,"")</f>
        <v/>
      </c>
    </row>
    <row r="148" spans="1:16">
      <c r="A148">
        <f>IFERROR('Input EIA Imports Coal Foreign'!A148,"")</f>
        <v/>
      </c>
      <c r="B148">
        <f>IFERROR('Input EIA Imports Coal Foreign'!K148,"")</f>
        <v/>
      </c>
      <c r="C148">
        <f>IFERROR('Input EIA Imports Coal Foreign'!L148,"")</f>
        <v/>
      </c>
      <c r="D148">
        <f>IFERROR(C148/B148,"")</f>
        <v/>
      </c>
    </row>
    <row r="149" spans="1:16">
      <c r="A149">
        <f>IFERROR('Input EIA Imports Coal Foreign'!A149,"")</f>
        <v/>
      </c>
      <c r="B149">
        <f>IFERROR('Input EIA Imports Coal Foreign'!K149,"")</f>
        <v/>
      </c>
      <c r="C149">
        <f>IFERROR('Input EIA Imports Coal Foreign'!L149,"")</f>
        <v/>
      </c>
      <c r="D149">
        <f>IFERROR(C149/B149,"")</f>
        <v/>
      </c>
    </row>
    <row r="150" spans="1:16">
      <c r="A150">
        <f>IFERROR('Input EIA Imports Coal Foreign'!A150,"")</f>
        <v/>
      </c>
      <c r="B150">
        <f>IFERROR('Input EIA Imports Coal Foreign'!K150,"")</f>
        <v/>
      </c>
      <c r="C150">
        <f>IFERROR('Input EIA Imports Coal Foreign'!L150,"")</f>
        <v/>
      </c>
      <c r="D150">
        <f>IFERROR(C150/B150,"")</f>
        <v/>
      </c>
    </row>
    <row r="151" spans="1:16">
      <c r="A151">
        <f>IFERROR('Input EIA Imports Coal Foreign'!A151,"")</f>
        <v/>
      </c>
      <c r="B151">
        <f>IFERROR('Input EIA Imports Coal Foreign'!K151,"")</f>
        <v/>
      </c>
      <c r="C151">
        <f>IFERROR('Input EIA Imports Coal Foreign'!L151,"")</f>
        <v/>
      </c>
      <c r="D151">
        <f>IFERROR(C151/B151,"")</f>
        <v/>
      </c>
    </row>
    <row r="152" spans="1:16">
      <c r="A152">
        <f>IFERROR('Input EIA Imports Coal Foreign'!A152,"")</f>
        <v/>
      </c>
      <c r="B152">
        <f>IFERROR('Input EIA Imports Coal Foreign'!K152,"")</f>
        <v/>
      </c>
      <c r="C152">
        <f>IFERROR('Input EIA Imports Coal Foreign'!L152,"")</f>
        <v/>
      </c>
      <c r="D152">
        <f>IFERROR(C152/B152,"")</f>
        <v/>
      </c>
    </row>
    <row r="153" spans="1:16">
      <c r="A153">
        <f>IFERROR('Input EIA Imports Coal Foreign'!A153,"")</f>
        <v/>
      </c>
      <c r="B153">
        <f>IFERROR('Input EIA Imports Coal Foreign'!K153,"")</f>
        <v/>
      </c>
      <c r="C153">
        <f>IFERROR('Input EIA Imports Coal Foreign'!L153,"")</f>
        <v/>
      </c>
      <c r="D153">
        <f>IFERROR(C153/B153,"")</f>
        <v/>
      </c>
    </row>
    <row r="154" spans="1:16">
      <c r="A154">
        <f>IFERROR('Input EIA Imports Coal Foreign'!A154,"")</f>
        <v/>
      </c>
      <c r="B154">
        <f>IFERROR('Input EIA Imports Coal Foreign'!K154,"")</f>
        <v/>
      </c>
      <c r="C154">
        <f>IFERROR('Input EIA Imports Coal Foreign'!L154,"")</f>
        <v/>
      </c>
      <c r="D154">
        <f>IFERROR(C154/B154,"")</f>
        <v/>
      </c>
    </row>
    <row r="155" spans="1:16">
      <c r="A155">
        <f>IFERROR('Input EIA Imports Coal Foreign'!A155,"")</f>
        <v/>
      </c>
      <c r="B155">
        <f>IFERROR('Input EIA Imports Coal Foreign'!K155,"")</f>
        <v/>
      </c>
      <c r="C155">
        <f>IFERROR('Input EIA Imports Coal Foreign'!L155,"")</f>
        <v/>
      </c>
      <c r="D155">
        <f>IFERROR(C155/B155,"")</f>
        <v/>
      </c>
    </row>
    <row r="156" spans="1:16">
      <c r="A156">
        <f>IFERROR('Input EIA Imports Coal Foreign'!A156,"")</f>
        <v/>
      </c>
      <c r="B156">
        <f>IFERROR('Input EIA Imports Coal Foreign'!K156,"")</f>
        <v/>
      </c>
      <c r="C156">
        <f>IFERROR('Input EIA Imports Coal Foreign'!L156,"")</f>
        <v/>
      </c>
      <c r="D156">
        <f>IFERROR(C156/B156,"")</f>
        <v/>
      </c>
    </row>
    <row r="157" spans="1:16">
      <c r="A157">
        <f>IFERROR('Input EIA Imports Coal Foreign'!A157,"")</f>
        <v/>
      </c>
      <c r="B157">
        <f>IFERROR('Input EIA Imports Coal Foreign'!K157,"")</f>
        <v/>
      </c>
      <c r="C157">
        <f>IFERROR('Input EIA Imports Coal Foreign'!L157,"")</f>
        <v/>
      </c>
      <c r="D157">
        <f>IFERROR(C157/B157,"")</f>
        <v/>
      </c>
    </row>
    <row r="158" spans="1:16">
      <c r="A158">
        <f>IFERROR('Input EIA Imports Coal Foreign'!A158,"")</f>
        <v/>
      </c>
      <c r="B158">
        <f>IFERROR('Input EIA Imports Coal Foreign'!K158,"")</f>
        <v/>
      </c>
      <c r="C158">
        <f>IFERROR('Input EIA Imports Coal Foreign'!L158,"")</f>
        <v/>
      </c>
      <c r="D158">
        <f>IFERROR(C158/B158,"")</f>
        <v/>
      </c>
    </row>
    <row r="159" spans="1:16">
      <c r="A159">
        <f>IFERROR('Input EIA Imports Coal Foreign'!A159,"")</f>
        <v/>
      </c>
      <c r="B159">
        <f>IFERROR('Input EIA Imports Coal Foreign'!K159,"")</f>
        <v/>
      </c>
      <c r="C159">
        <f>IFERROR('Input EIA Imports Coal Foreign'!L159,"")</f>
        <v/>
      </c>
      <c r="D159">
        <f>IFERROR(C159/B159,"")</f>
        <v/>
      </c>
    </row>
    <row r="160" spans="1:16">
      <c r="A160">
        <f>IFERROR('Input EIA Imports Coal Foreign'!A160,"")</f>
        <v/>
      </c>
      <c r="B160">
        <f>IFERROR('Input EIA Imports Coal Foreign'!K160,"")</f>
        <v/>
      </c>
      <c r="C160">
        <f>IFERROR('Input EIA Imports Coal Foreign'!L160,"")</f>
        <v/>
      </c>
      <c r="D160">
        <f>IFERROR(C160/B160,"")</f>
        <v/>
      </c>
    </row>
    <row r="161" spans="1:16">
      <c r="A161">
        <f>IFERROR('Input EIA Imports Coal Foreign'!A161,"")</f>
        <v/>
      </c>
      <c r="B161">
        <f>IFERROR('Input EIA Imports Coal Foreign'!K161,"")</f>
        <v/>
      </c>
      <c r="C161">
        <f>IFERROR('Input EIA Imports Coal Foreign'!L161,"")</f>
        <v/>
      </c>
      <c r="D161">
        <f>IFERROR(C161/B161,"")</f>
        <v/>
      </c>
    </row>
    <row r="162" spans="1:16">
      <c r="A162">
        <f>IFERROR('Input EIA Imports Coal Foreign'!A162,"")</f>
        <v/>
      </c>
      <c r="B162">
        <f>IFERROR('Input EIA Imports Coal Foreign'!K162,"")</f>
        <v/>
      </c>
      <c r="C162">
        <f>IFERROR('Input EIA Imports Coal Foreign'!L162,"")</f>
        <v/>
      </c>
      <c r="D162">
        <f>IFERROR(C162/B162,"")</f>
        <v/>
      </c>
    </row>
    <row r="163" spans="1:16">
      <c r="A163">
        <f>IFERROR('Input EIA Imports Coal Foreign'!A163,"")</f>
        <v/>
      </c>
      <c r="B163">
        <f>IFERROR('Input EIA Imports Coal Foreign'!K163,"")</f>
        <v/>
      </c>
      <c r="C163">
        <f>IFERROR('Input EIA Imports Coal Foreign'!L163,"")</f>
        <v/>
      </c>
      <c r="D163">
        <f>IFERROR(C163/B163,"")</f>
        <v/>
      </c>
    </row>
    <row r="164" spans="1:16">
      <c r="A164">
        <f>IFERROR('Input EIA Imports Coal Foreign'!A164,"")</f>
        <v/>
      </c>
      <c r="B164">
        <f>IFERROR('Input EIA Imports Coal Foreign'!K164,"")</f>
        <v/>
      </c>
      <c r="C164">
        <f>IFERROR('Input EIA Imports Coal Foreign'!L164,"")</f>
        <v/>
      </c>
      <c r="D164">
        <f>IFERROR(C164/B164,"")</f>
        <v/>
      </c>
    </row>
    <row r="165" spans="1:16">
      <c r="A165">
        <f>IFERROR('Input EIA Imports Coal Foreign'!A165,"")</f>
        <v/>
      </c>
      <c r="B165">
        <f>IFERROR('Input EIA Imports Coal Foreign'!K165,"")</f>
        <v/>
      </c>
      <c r="C165">
        <f>IFERROR('Input EIA Imports Coal Foreign'!L165,"")</f>
        <v/>
      </c>
      <c r="D165">
        <f>IFERROR(C165/B165,"")</f>
        <v/>
      </c>
    </row>
    <row r="166" spans="1:16">
      <c r="A166">
        <f>IFERROR('Input EIA Imports Coal Foreign'!A166,"")</f>
        <v/>
      </c>
      <c r="B166">
        <f>IFERROR('Input EIA Imports Coal Foreign'!K166,"")</f>
        <v/>
      </c>
      <c r="C166">
        <f>IFERROR('Input EIA Imports Coal Foreign'!L166,"")</f>
        <v/>
      </c>
      <c r="D166">
        <f>IFERROR(C166/B166,"")</f>
        <v/>
      </c>
    </row>
    <row r="167" spans="1:16">
      <c r="A167">
        <f>IFERROR('Input EIA Imports Coal Foreign'!A167,"")</f>
        <v/>
      </c>
      <c r="B167">
        <f>IFERROR('Input EIA Imports Coal Foreign'!K167,"")</f>
        <v/>
      </c>
      <c r="C167">
        <f>IFERROR('Input EIA Imports Coal Foreign'!L167,"")</f>
        <v/>
      </c>
      <c r="D167">
        <f>IFERROR(C167/B167,"")</f>
        <v/>
      </c>
    </row>
    <row r="168" spans="1:16">
      <c r="A168">
        <f>IFERROR('Input EIA Imports Coal Foreign'!A168,"")</f>
        <v/>
      </c>
      <c r="B168">
        <f>IFERROR('Input EIA Imports Coal Foreign'!K168,"")</f>
        <v/>
      </c>
      <c r="C168">
        <f>IFERROR('Input EIA Imports Coal Foreign'!L168,"")</f>
        <v/>
      </c>
      <c r="D168">
        <f>IFERROR(C168/B168,"")</f>
        <v/>
      </c>
    </row>
    <row r="169" spans="1:16">
      <c r="A169">
        <f>IFERROR('Input EIA Imports Coal Foreign'!A169,"")</f>
        <v/>
      </c>
      <c r="B169">
        <f>IFERROR('Input EIA Imports Coal Foreign'!K169,"")</f>
        <v/>
      </c>
      <c r="C169">
        <f>IFERROR('Input EIA Imports Coal Foreign'!L169,"")</f>
        <v/>
      </c>
      <c r="D169">
        <f>IFERROR(C169/B169,"")</f>
        <v/>
      </c>
    </row>
    <row r="170" spans="1:16">
      <c r="A170">
        <f>IFERROR('Input EIA Imports Coal Foreign'!A170,"")</f>
        <v/>
      </c>
      <c r="B170">
        <f>IFERROR('Input EIA Imports Coal Foreign'!K170,"")</f>
        <v/>
      </c>
      <c r="C170">
        <f>IFERROR('Input EIA Imports Coal Foreign'!L170,"")</f>
        <v/>
      </c>
      <c r="D170">
        <f>IFERROR(C170/B170,"")</f>
        <v/>
      </c>
    </row>
    <row r="171" spans="1:16">
      <c r="A171">
        <f>IFERROR('Input EIA Imports Coal Foreign'!A171,"")</f>
        <v/>
      </c>
      <c r="B171">
        <f>IFERROR('Input EIA Imports Coal Foreign'!K171,"")</f>
        <v/>
      </c>
      <c r="C171">
        <f>IFERROR('Input EIA Imports Coal Foreign'!L171,"")</f>
        <v/>
      </c>
      <c r="D171">
        <f>IFERROR(C171/B171,"")</f>
        <v/>
      </c>
    </row>
    <row r="172" spans="1:16">
      <c r="A172">
        <f>IFERROR('Input EIA Imports Coal Foreign'!A172,"")</f>
        <v/>
      </c>
      <c r="B172">
        <f>IFERROR('Input EIA Imports Coal Foreign'!K172,"")</f>
        <v/>
      </c>
      <c r="C172">
        <f>IFERROR('Input EIA Imports Coal Foreign'!L172,"")</f>
        <v/>
      </c>
      <c r="D172">
        <f>IFERROR(C172/B172,"")</f>
        <v/>
      </c>
    </row>
    <row r="173" spans="1:16">
      <c r="A173">
        <f>IFERROR('Input EIA Imports Coal Foreign'!A173,"")</f>
        <v/>
      </c>
      <c r="B173">
        <f>IFERROR('Input EIA Imports Coal Foreign'!K173,"")</f>
        <v/>
      </c>
      <c r="C173">
        <f>IFERROR('Input EIA Imports Coal Foreign'!L173,"")</f>
        <v/>
      </c>
      <c r="D173">
        <f>IFERROR(C173/B173,"")</f>
        <v/>
      </c>
    </row>
    <row r="174" spans="1:16">
      <c r="A174">
        <f>IFERROR('Input EIA Imports Coal Foreign'!A174,"")</f>
        <v/>
      </c>
      <c r="B174">
        <f>IFERROR('Input EIA Imports Coal Foreign'!K174,"")</f>
        <v/>
      </c>
      <c r="C174">
        <f>IFERROR('Input EIA Imports Coal Foreign'!L174,"")</f>
        <v/>
      </c>
      <c r="D174">
        <f>IFERROR(C174/B174,"")</f>
        <v/>
      </c>
    </row>
    <row r="175" spans="1:16">
      <c r="A175">
        <f>IFERROR('Input EIA Imports Coal Foreign'!A175,"")</f>
        <v/>
      </c>
      <c r="B175">
        <f>IFERROR('Input EIA Imports Coal Foreign'!K175,"")</f>
        <v/>
      </c>
      <c r="C175">
        <f>IFERROR('Input EIA Imports Coal Foreign'!L175,"")</f>
        <v/>
      </c>
      <c r="D175">
        <f>IFERROR(C175/B175,"")</f>
        <v/>
      </c>
    </row>
    <row r="176" spans="1:16">
      <c r="A176">
        <f>IFERROR('Input EIA Imports Coal Foreign'!A176,"")</f>
        <v/>
      </c>
      <c r="B176">
        <f>IFERROR('Input EIA Imports Coal Foreign'!K176,"")</f>
        <v/>
      </c>
      <c r="C176">
        <f>IFERROR('Input EIA Imports Coal Foreign'!L176,"")</f>
        <v/>
      </c>
      <c r="D176">
        <f>IFERROR(C176/B176,"")</f>
        <v/>
      </c>
    </row>
    <row r="177" spans="1:16">
      <c r="A177">
        <f>IFERROR('Input EIA Imports Coal Foreign'!A177,"")</f>
        <v/>
      </c>
      <c r="B177">
        <f>IFERROR('Input EIA Imports Coal Foreign'!K177,"")</f>
        <v/>
      </c>
      <c r="C177">
        <f>IFERROR('Input EIA Imports Coal Foreign'!L177,"")</f>
        <v/>
      </c>
      <c r="D177">
        <f>IFERROR(C177/B177,"")</f>
        <v/>
      </c>
    </row>
    <row r="178" spans="1:16">
      <c r="A178">
        <f>IFERROR('Input EIA Imports Coal Foreign'!A178,"")</f>
        <v/>
      </c>
      <c r="B178">
        <f>IFERROR('Input EIA Imports Coal Foreign'!K178,"")</f>
        <v/>
      </c>
      <c r="C178">
        <f>IFERROR('Input EIA Imports Coal Foreign'!L178,"")</f>
        <v/>
      </c>
      <c r="D178">
        <f>IFERROR(C178/B178,"")</f>
        <v/>
      </c>
    </row>
    <row r="179" spans="1:16">
      <c r="A179">
        <f>IFERROR('Input EIA Imports Coal Foreign'!A179,"")</f>
        <v/>
      </c>
      <c r="B179">
        <f>IFERROR('Input EIA Imports Coal Foreign'!K179,"")</f>
        <v/>
      </c>
      <c r="C179">
        <f>IFERROR('Input EIA Imports Coal Foreign'!L179,"")</f>
        <v/>
      </c>
      <c r="D179">
        <f>IFERROR(C179/B179,"")</f>
        <v/>
      </c>
    </row>
    <row r="180" spans="1:16">
      <c r="A180">
        <f>IFERROR('Input EIA Imports Coal Foreign'!A180,"")</f>
        <v/>
      </c>
      <c r="B180">
        <f>IFERROR('Input EIA Imports Coal Foreign'!K180,"")</f>
        <v/>
      </c>
      <c r="C180">
        <f>IFERROR('Input EIA Imports Coal Foreign'!L180,"")</f>
        <v/>
      </c>
      <c r="D180">
        <f>IFERROR(C180/B180,"")</f>
        <v/>
      </c>
    </row>
    <row r="181" spans="1:16">
      <c r="A181">
        <f>IFERROR('Input EIA Imports Coal Foreign'!A181,"")</f>
        <v/>
      </c>
      <c r="B181">
        <f>IFERROR('Input EIA Imports Coal Foreign'!K181,"")</f>
        <v/>
      </c>
      <c r="C181">
        <f>IFERROR('Input EIA Imports Coal Foreign'!L181,"")</f>
        <v/>
      </c>
      <c r="D181">
        <f>IFERROR(C181/B181,"")</f>
        <v/>
      </c>
    </row>
    <row r="182" spans="1:16">
      <c r="A182">
        <f>IFERROR('Input EIA Imports Coal Foreign'!A182,"")</f>
        <v/>
      </c>
      <c r="B182">
        <f>IFERROR('Input EIA Imports Coal Foreign'!K182,"")</f>
        <v/>
      </c>
      <c r="C182">
        <f>IFERROR('Input EIA Imports Coal Foreign'!L182,"")</f>
        <v/>
      </c>
      <c r="D182">
        <f>IFERROR(C182/B182,"")</f>
        <v/>
      </c>
    </row>
    <row r="183" spans="1:16">
      <c r="A183">
        <f>IFERROR('Input EIA Imports Coal Foreign'!A183,"")</f>
        <v/>
      </c>
      <c r="B183">
        <f>IFERROR('Input EIA Imports Coal Foreign'!K183,"")</f>
        <v/>
      </c>
      <c r="C183">
        <f>IFERROR('Input EIA Imports Coal Foreign'!L183,"")</f>
        <v/>
      </c>
      <c r="D183">
        <f>IFERROR(C183/B183,"")</f>
        <v/>
      </c>
    </row>
    <row r="184" spans="1:16">
      <c r="A184">
        <f>IFERROR('Input EIA Imports Coal Foreign'!A184,"")</f>
        <v/>
      </c>
      <c r="B184">
        <f>IFERROR('Input EIA Imports Coal Foreign'!K184,"")</f>
        <v/>
      </c>
      <c r="C184">
        <f>IFERROR('Input EIA Imports Coal Foreign'!L184,"")</f>
        <v/>
      </c>
      <c r="D184">
        <f>IFERROR(C184/B184,"")</f>
        <v/>
      </c>
    </row>
    <row r="185" spans="1:16">
      <c r="A185">
        <f>IFERROR('Input EIA Imports Coal Foreign'!A185,"")</f>
        <v/>
      </c>
      <c r="B185">
        <f>IFERROR('Input EIA Imports Coal Foreign'!K185,"")</f>
        <v/>
      </c>
      <c r="C185">
        <f>IFERROR('Input EIA Imports Coal Foreign'!L185,"")</f>
        <v/>
      </c>
      <c r="D185">
        <f>IFERROR(C185/B185,"")</f>
        <v/>
      </c>
    </row>
    <row r="186" spans="1:16">
      <c r="A186">
        <f>IFERROR('Input EIA Imports Coal Foreign'!A186,"")</f>
        <v/>
      </c>
      <c r="B186">
        <f>IFERROR('Input EIA Imports Coal Foreign'!K186,"")</f>
        <v/>
      </c>
      <c r="C186">
        <f>IFERROR('Input EIA Imports Coal Foreign'!L186,"")</f>
        <v/>
      </c>
      <c r="D186">
        <f>IFERROR(C186/B186,"")</f>
        <v/>
      </c>
    </row>
    <row r="187" spans="1:16">
      <c r="A187">
        <f>IFERROR('Input EIA Imports Coal Foreign'!A187,"")</f>
        <v/>
      </c>
      <c r="B187">
        <f>IFERROR('Input EIA Imports Coal Foreign'!K187,"")</f>
        <v/>
      </c>
      <c r="C187">
        <f>IFERROR('Input EIA Imports Coal Foreign'!L187,"")</f>
        <v/>
      </c>
      <c r="D187">
        <f>IFERROR(C187/B187,"")</f>
        <v/>
      </c>
    </row>
    <row r="188" spans="1:16">
      <c r="A188">
        <f>IFERROR('Input EIA Imports Coal Foreign'!A188,"")</f>
        <v/>
      </c>
      <c r="B188">
        <f>IFERROR('Input EIA Imports Coal Foreign'!K188,"")</f>
        <v/>
      </c>
      <c r="C188">
        <f>IFERROR('Input EIA Imports Coal Foreign'!L188,"")</f>
        <v/>
      </c>
      <c r="D188">
        <f>IFERROR(C188/B188,"")</f>
        <v/>
      </c>
    </row>
    <row r="189" spans="1:16">
      <c r="A189">
        <f>IFERROR('Input EIA Imports Coal Foreign'!A189,"")</f>
        <v/>
      </c>
      <c r="B189">
        <f>IFERROR('Input EIA Imports Coal Foreign'!K189,"")</f>
        <v/>
      </c>
      <c r="C189">
        <f>IFERROR('Input EIA Imports Coal Foreign'!L189,"")</f>
        <v/>
      </c>
      <c r="D189">
        <f>IFERROR(C189/B189,"")</f>
        <v/>
      </c>
    </row>
    <row r="190" spans="1:16">
      <c r="A190">
        <f>IFERROR('Input EIA Imports Coal Foreign'!A190,"")</f>
        <v/>
      </c>
      <c r="B190">
        <f>IFERROR('Input EIA Imports Coal Foreign'!K190,"")</f>
        <v/>
      </c>
      <c r="C190">
        <f>IFERROR('Input EIA Imports Coal Foreign'!L190,"")</f>
        <v/>
      </c>
      <c r="D190">
        <f>IFERROR(C190/B190,"")</f>
        <v/>
      </c>
    </row>
    <row r="191" spans="1:16">
      <c r="A191">
        <f>IFERROR('Input EIA Imports Coal Foreign'!A191,"")</f>
        <v/>
      </c>
      <c r="B191">
        <f>IFERROR('Input EIA Imports Coal Foreign'!K191,"")</f>
        <v/>
      </c>
      <c r="C191">
        <f>IFERROR('Input EIA Imports Coal Foreign'!L191,"")</f>
        <v/>
      </c>
      <c r="D191">
        <f>IFERROR(C191/B191,"")</f>
        <v/>
      </c>
    </row>
    <row r="192" spans="1:16">
      <c r="A192">
        <f>IFERROR('Input EIA Imports Coal Foreign'!A192,"")</f>
        <v/>
      </c>
      <c r="B192">
        <f>IFERROR('Input EIA Imports Coal Foreign'!K192,"")</f>
        <v/>
      </c>
      <c r="C192">
        <f>IFERROR('Input EIA Imports Coal Foreign'!L192,"")</f>
        <v/>
      </c>
      <c r="D192">
        <f>IFERROR(C192/B192,"")</f>
        <v/>
      </c>
    </row>
    <row r="193" spans="1:16">
      <c r="A193">
        <f>IFERROR('Input EIA Imports Coal Foreign'!A193,"")</f>
        <v/>
      </c>
      <c r="B193">
        <f>IFERROR('Input EIA Imports Coal Foreign'!K193,"")</f>
        <v/>
      </c>
      <c r="C193">
        <f>IFERROR('Input EIA Imports Coal Foreign'!L193,"")</f>
        <v/>
      </c>
      <c r="D193">
        <f>IFERROR(C193/B193,"")</f>
        <v/>
      </c>
    </row>
    <row r="194" spans="1:16">
      <c r="A194">
        <f>IFERROR('Input EIA Imports Coal Foreign'!A194,"")</f>
        <v/>
      </c>
      <c r="B194">
        <f>IFERROR('Input EIA Imports Coal Foreign'!K194,"")</f>
        <v/>
      </c>
      <c r="C194">
        <f>IFERROR('Input EIA Imports Coal Foreign'!L194,"")</f>
        <v/>
      </c>
      <c r="D194">
        <f>IFERROR(C194/B194,"")</f>
        <v/>
      </c>
    </row>
    <row r="195" spans="1:16">
      <c r="A195">
        <f>IFERROR('Input EIA Imports Coal Foreign'!A195,"")</f>
        <v/>
      </c>
      <c r="B195">
        <f>IFERROR('Input EIA Imports Coal Foreign'!K195,"")</f>
        <v/>
      </c>
      <c r="C195">
        <f>IFERROR('Input EIA Imports Coal Foreign'!L195,"")</f>
        <v/>
      </c>
      <c r="D195">
        <f>IFERROR(C195/B195,"")</f>
        <v/>
      </c>
    </row>
    <row r="196" spans="1:16">
      <c r="A196">
        <f>IFERROR('Input EIA Imports Coal Foreign'!A196,"")</f>
        <v/>
      </c>
      <c r="B196">
        <f>IFERROR('Input EIA Imports Coal Foreign'!K196,"")</f>
        <v/>
      </c>
      <c r="C196">
        <f>IFERROR('Input EIA Imports Coal Foreign'!L196,"")</f>
        <v/>
      </c>
      <c r="D196">
        <f>IFERROR(C196/B196,"")</f>
        <v/>
      </c>
    </row>
    <row r="197" spans="1:16">
      <c r="A197">
        <f>IFERROR('Input EIA Imports Coal Foreign'!A197,"")</f>
        <v/>
      </c>
      <c r="B197">
        <f>IFERROR('Input EIA Imports Coal Foreign'!K197,"")</f>
        <v/>
      </c>
      <c r="C197">
        <f>IFERROR('Input EIA Imports Coal Foreign'!L197,"")</f>
        <v/>
      </c>
      <c r="D197">
        <f>IFERROR(C197/B197,"")</f>
        <v/>
      </c>
    </row>
    <row r="198" spans="1:16">
      <c r="A198">
        <f>IFERROR('Input EIA Imports Coal Foreign'!A198,"")</f>
        <v/>
      </c>
      <c r="B198">
        <f>IFERROR('Input EIA Imports Coal Foreign'!K198,"")</f>
        <v/>
      </c>
      <c r="C198">
        <f>IFERROR('Input EIA Imports Coal Foreign'!L198,"")</f>
        <v/>
      </c>
      <c r="D198">
        <f>IFERROR(C198/B198,"")</f>
        <v/>
      </c>
    </row>
    <row r="199" spans="1:16">
      <c r="A199">
        <f>IFERROR('Input EIA Imports Coal Foreign'!A199,"")</f>
        <v/>
      </c>
      <c r="B199">
        <f>IFERROR('Input EIA Imports Coal Foreign'!K199,"")</f>
        <v/>
      </c>
      <c r="C199">
        <f>IFERROR('Input EIA Imports Coal Foreign'!L199,"")</f>
        <v/>
      </c>
      <c r="D199">
        <f>IFERROR(C199/B199,"")</f>
        <v/>
      </c>
    </row>
    <row r="200" spans="1:16">
      <c r="A200">
        <f>IFERROR('Input EIA Imports Coal Foreign'!A200,"")</f>
        <v/>
      </c>
      <c r="B200">
        <f>IFERROR('Input EIA Imports Coal Foreign'!K200,"")</f>
        <v/>
      </c>
      <c r="C200">
        <f>IFERROR('Input EIA Imports Coal Foreign'!L200,"")</f>
        <v/>
      </c>
      <c r="D200">
        <f>IFERROR(C200/B200,"")</f>
        <v/>
      </c>
    </row>
    <row r="201" spans="1:16">
      <c r="A201">
        <f>IFERROR('Input EIA Imports Coal Foreign'!A201,"")</f>
        <v/>
      </c>
      <c r="B201">
        <f>IFERROR('Input EIA Imports Coal Foreign'!K201,"")</f>
        <v/>
      </c>
      <c r="C201">
        <f>IFERROR('Input EIA Imports Coal Foreign'!L201,"")</f>
        <v/>
      </c>
      <c r="D201">
        <f>IFERROR(C201/B201,"")</f>
        <v/>
      </c>
    </row>
    <row r="202" spans="1:16">
      <c r="A202">
        <f>IFERROR('Input EIA Imports Coal Foreign'!A202,"")</f>
        <v/>
      </c>
      <c r="B202">
        <f>IFERROR('Input EIA Imports Coal Foreign'!K202,"")</f>
        <v/>
      </c>
      <c r="C202">
        <f>IFERROR('Input EIA Imports Coal Foreign'!L202,"")</f>
        <v/>
      </c>
      <c r="D202">
        <f>IFERROR(C202/B202,"")</f>
        <v/>
      </c>
    </row>
    <row r="203" spans="1:16">
      <c r="A203">
        <f>IFERROR('Input EIA Imports Coal Foreign'!A203,"")</f>
        <v/>
      </c>
      <c r="B203">
        <f>IFERROR('Input EIA Imports Coal Foreign'!K203,"")</f>
        <v/>
      </c>
      <c r="C203">
        <f>IFERROR('Input EIA Imports Coal Foreign'!L203,"")</f>
        <v/>
      </c>
      <c r="D203">
        <f>IFERROR(C203/B203,"")</f>
        <v/>
      </c>
    </row>
    <row r="204" spans="1:16">
      <c r="A204">
        <f>IFERROR('Input EIA Imports Coal Foreign'!A204,"")</f>
        <v/>
      </c>
      <c r="B204">
        <f>IFERROR('Input EIA Imports Coal Foreign'!K204,"")</f>
        <v/>
      </c>
      <c r="C204">
        <f>IFERROR('Input EIA Imports Coal Foreign'!L204,"")</f>
        <v/>
      </c>
      <c r="D204">
        <f>IFERROR(C204/B204,"")</f>
        <v/>
      </c>
    </row>
    <row r="205" spans="1:16">
      <c r="A205">
        <f>IFERROR('Input EIA Imports Coal Foreign'!A205,"")</f>
        <v/>
      </c>
      <c r="B205">
        <f>IFERROR('Input EIA Imports Coal Foreign'!K205,"")</f>
        <v/>
      </c>
      <c r="C205">
        <f>IFERROR('Input EIA Imports Coal Foreign'!L205,"")</f>
        <v/>
      </c>
      <c r="D205">
        <f>IFERROR(C205/B205,"")</f>
        <v/>
      </c>
    </row>
    <row r="206" spans="1:16">
      <c r="A206">
        <f>IFERROR('Input EIA Imports Coal Foreign'!A206,"")</f>
        <v/>
      </c>
      <c r="B206">
        <f>IFERROR('Input EIA Imports Coal Foreign'!K206,"")</f>
        <v/>
      </c>
      <c r="C206">
        <f>IFERROR('Input EIA Imports Coal Foreign'!L206,"")</f>
        <v/>
      </c>
      <c r="D206">
        <f>IFERROR(C206/B206,"")</f>
        <v/>
      </c>
    </row>
    <row r="207" spans="1:16">
      <c r="A207">
        <f>IFERROR('Input EIA Imports Coal Foreign'!A207,"")</f>
        <v/>
      </c>
      <c r="B207">
        <f>IFERROR('Input EIA Imports Coal Foreign'!K207,"")</f>
        <v/>
      </c>
      <c r="C207">
        <f>IFERROR('Input EIA Imports Coal Foreign'!L207,"")</f>
        <v/>
      </c>
      <c r="D207">
        <f>IFERROR(C207/B207,"")</f>
        <v/>
      </c>
    </row>
    <row r="208" spans="1:16">
      <c r="A208">
        <f>IFERROR('Input EIA Imports Coal Foreign'!A208,"")</f>
        <v/>
      </c>
      <c r="B208">
        <f>IFERROR('Input EIA Imports Coal Foreign'!K208,"")</f>
        <v/>
      </c>
      <c r="C208">
        <f>IFERROR('Input EIA Imports Coal Foreign'!L208,"")</f>
        <v/>
      </c>
      <c r="D208">
        <f>IFERROR(C208/B208,"")</f>
        <v/>
      </c>
    </row>
    <row r="209" spans="1:16">
      <c r="A209">
        <f>IFERROR('Input EIA Imports Coal Foreign'!A209,"")</f>
        <v/>
      </c>
      <c r="B209">
        <f>IFERROR('Input EIA Imports Coal Foreign'!K209,"")</f>
        <v/>
      </c>
      <c r="C209">
        <f>IFERROR('Input EIA Imports Coal Foreign'!L209,"")</f>
        <v/>
      </c>
      <c r="D209">
        <f>IFERROR(C209/B209,"")</f>
        <v/>
      </c>
    </row>
    <row r="210" spans="1:16">
      <c r="A210">
        <f>IFERROR('Input EIA Imports Coal Foreign'!A210,"")</f>
        <v/>
      </c>
      <c r="B210">
        <f>IFERROR('Input EIA Imports Coal Foreign'!K210,"")</f>
        <v/>
      </c>
      <c r="C210">
        <f>IFERROR('Input EIA Imports Coal Foreign'!L210,"")</f>
        <v/>
      </c>
      <c r="D210">
        <f>IFERROR(C210/B210,"")</f>
        <v/>
      </c>
    </row>
    <row r="211" spans="1:16">
      <c r="A211">
        <f>IFERROR('Input EIA Imports Coal Foreign'!A211,"")</f>
        <v/>
      </c>
      <c r="B211">
        <f>IFERROR('Input EIA Imports Coal Foreign'!K211,"")</f>
        <v/>
      </c>
      <c r="C211">
        <f>IFERROR('Input EIA Imports Coal Foreign'!L211,"")</f>
        <v/>
      </c>
      <c r="D211">
        <f>IFERROR(C211/B211,"")</f>
        <v/>
      </c>
    </row>
    <row r="212" spans="1:16">
      <c r="A212">
        <f>IFERROR('Input EIA Imports Coal Foreign'!A212,"")</f>
        <v/>
      </c>
      <c r="B212">
        <f>IFERROR('Input EIA Imports Coal Foreign'!K212,"")</f>
        <v/>
      </c>
      <c r="C212">
        <f>IFERROR('Input EIA Imports Coal Foreign'!L212,"")</f>
        <v/>
      </c>
      <c r="D212">
        <f>IFERROR(C212/B212,"")</f>
        <v/>
      </c>
    </row>
    <row r="213" spans="1:16">
      <c r="A213">
        <f>IFERROR('Input EIA Imports Coal Foreign'!A213,"")</f>
        <v/>
      </c>
      <c r="B213">
        <f>IFERROR('Input EIA Imports Coal Foreign'!K213,"")</f>
        <v/>
      </c>
      <c r="C213">
        <f>IFERROR('Input EIA Imports Coal Foreign'!L213,"")</f>
        <v/>
      </c>
      <c r="D213">
        <f>IFERROR(C213/B213,"")</f>
        <v/>
      </c>
    </row>
    <row r="214" spans="1:16">
      <c r="A214">
        <f>IFERROR('Input EIA Imports Coal Foreign'!A214,"")</f>
        <v/>
      </c>
      <c r="B214">
        <f>IFERROR('Input EIA Imports Coal Foreign'!K214,"")</f>
        <v/>
      </c>
      <c r="C214">
        <f>IFERROR('Input EIA Imports Coal Foreign'!L214,"")</f>
        <v/>
      </c>
      <c r="D214">
        <f>IFERROR(C214/B214,"")</f>
        <v/>
      </c>
    </row>
    <row r="215" spans="1:16">
      <c r="A215">
        <f>IFERROR('Input EIA Imports Coal Foreign'!A215,"")</f>
        <v/>
      </c>
      <c r="B215">
        <f>IFERROR('Input EIA Imports Coal Foreign'!K215,"")</f>
        <v/>
      </c>
      <c r="C215">
        <f>IFERROR('Input EIA Imports Coal Foreign'!L215,"")</f>
        <v/>
      </c>
      <c r="D215">
        <f>IFERROR(C215/B215,"")</f>
        <v/>
      </c>
    </row>
    <row r="216" spans="1:16">
      <c r="A216">
        <f>IFERROR('Input EIA Imports Coal Foreign'!A216,"")</f>
        <v/>
      </c>
      <c r="B216">
        <f>IFERROR('Input EIA Imports Coal Foreign'!K216,"")</f>
        <v/>
      </c>
      <c r="C216">
        <f>IFERROR('Input EIA Imports Coal Foreign'!L216,"")</f>
        <v/>
      </c>
      <c r="D216">
        <f>IFERROR(C216/B216,"")</f>
        <v/>
      </c>
    </row>
    <row r="217" spans="1:16">
      <c r="A217">
        <f>IFERROR('Input EIA Imports Coal Foreign'!A217,"")</f>
        <v/>
      </c>
      <c r="B217">
        <f>IFERROR('Input EIA Imports Coal Foreign'!K217,"")</f>
        <v/>
      </c>
      <c r="C217">
        <f>IFERROR('Input EIA Imports Coal Foreign'!L217,"")</f>
        <v/>
      </c>
      <c r="D217">
        <f>IFERROR(C217/B217,"")</f>
        <v/>
      </c>
    </row>
    <row r="218" spans="1:16">
      <c r="A218">
        <f>IFERROR('Input EIA Imports Coal Foreign'!A218,"")</f>
        <v/>
      </c>
      <c r="B218">
        <f>IFERROR('Input EIA Imports Coal Foreign'!K218,"")</f>
        <v/>
      </c>
      <c r="C218">
        <f>IFERROR('Input EIA Imports Coal Foreign'!L218,"")</f>
        <v/>
      </c>
      <c r="D218">
        <f>IFERROR(C218/B218,"")</f>
        <v/>
      </c>
    </row>
    <row r="219" spans="1:16">
      <c r="A219">
        <f>IFERROR('Input EIA Imports Coal Foreign'!A219,"")</f>
        <v/>
      </c>
      <c r="B219">
        <f>IFERROR('Input EIA Imports Coal Foreign'!K219,"")</f>
        <v/>
      </c>
      <c r="C219">
        <f>IFERROR('Input EIA Imports Coal Foreign'!L219,"")</f>
        <v/>
      </c>
      <c r="D219">
        <f>IFERROR(C219/B219,"")</f>
        <v/>
      </c>
    </row>
    <row r="220" spans="1:16">
      <c r="A220">
        <f>IFERROR('Input EIA Imports Coal Foreign'!A220,"")</f>
        <v/>
      </c>
      <c r="B220">
        <f>IFERROR('Input EIA Imports Coal Foreign'!K220,"")</f>
        <v/>
      </c>
      <c r="C220">
        <f>IFERROR('Input EIA Imports Coal Foreign'!L220,"")</f>
        <v/>
      </c>
      <c r="D220">
        <f>IFERROR(C220/B220,"")</f>
        <v/>
      </c>
    </row>
    <row r="221" spans="1:16">
      <c r="A221">
        <f>IFERROR('Input EIA Imports Coal Foreign'!A221,"")</f>
        <v/>
      </c>
      <c r="B221">
        <f>IFERROR('Input EIA Imports Coal Foreign'!K221,"")</f>
        <v/>
      </c>
      <c r="C221">
        <f>IFERROR('Input EIA Imports Coal Foreign'!L221,"")</f>
        <v/>
      </c>
      <c r="D221">
        <f>IFERROR(C221/B221,"")</f>
        <v/>
      </c>
    </row>
    <row r="222" spans="1:16">
      <c r="A222">
        <f>IFERROR('Input EIA Imports Coal Foreign'!A222,"")</f>
        <v/>
      </c>
      <c r="B222">
        <f>IFERROR('Input EIA Imports Coal Foreign'!K222,"")</f>
        <v/>
      </c>
      <c r="C222">
        <f>IFERROR('Input EIA Imports Coal Foreign'!L222,"")</f>
        <v/>
      </c>
      <c r="D222">
        <f>IFERROR(C222/B222,"")</f>
        <v/>
      </c>
    </row>
    <row r="223" spans="1:16">
      <c r="A223">
        <f>IFERROR('Input EIA Imports Coal Foreign'!A223,"")</f>
        <v/>
      </c>
      <c r="B223">
        <f>IFERROR('Input EIA Imports Coal Foreign'!K223,"")</f>
        <v/>
      </c>
      <c r="C223">
        <f>IFERROR('Input EIA Imports Coal Foreign'!L223,"")</f>
        <v/>
      </c>
      <c r="D223">
        <f>IFERROR(C223/B223,"")</f>
        <v/>
      </c>
    </row>
    <row r="224" spans="1:16">
      <c r="A224">
        <f>IFERROR('Input EIA Imports Coal Foreign'!A224,"")</f>
        <v/>
      </c>
      <c r="B224">
        <f>IFERROR('Input EIA Imports Coal Foreign'!K224,"")</f>
        <v/>
      </c>
      <c r="C224">
        <f>IFERROR('Input EIA Imports Coal Foreign'!L224,"")</f>
        <v/>
      </c>
      <c r="D224">
        <f>IFERROR(C224/B224,"")</f>
        <v/>
      </c>
    </row>
    <row r="225" spans="1:16">
      <c r="A225">
        <f>IFERROR('Input EIA Imports Coal Foreign'!A225,"")</f>
        <v/>
      </c>
      <c r="B225">
        <f>IFERROR('Input EIA Imports Coal Foreign'!K225,"")</f>
        <v/>
      </c>
      <c r="C225">
        <f>IFERROR('Input EIA Imports Coal Foreign'!L225,"")</f>
        <v/>
      </c>
      <c r="D225">
        <f>IFERROR(C225/B225,"")</f>
        <v/>
      </c>
    </row>
    <row r="226" spans="1:16">
      <c r="A226">
        <f>IFERROR('Input EIA Imports Coal Foreign'!A226,"")</f>
        <v/>
      </c>
      <c r="B226">
        <f>IFERROR('Input EIA Imports Coal Foreign'!K226,"")</f>
        <v/>
      </c>
      <c r="C226">
        <f>IFERROR('Input EIA Imports Coal Foreign'!L226,"")</f>
        <v/>
      </c>
      <c r="D226">
        <f>IFERROR(C226/B226,"")</f>
        <v/>
      </c>
    </row>
    <row r="227" spans="1:16">
      <c r="A227">
        <f>IFERROR('Input EIA Imports Coal Foreign'!A227,"")</f>
        <v/>
      </c>
      <c r="B227">
        <f>IFERROR('Input EIA Imports Coal Foreign'!K227,"")</f>
        <v/>
      </c>
      <c r="C227">
        <f>IFERROR('Input EIA Imports Coal Foreign'!L227,"")</f>
        <v/>
      </c>
      <c r="D227">
        <f>IFERROR(C227/B227,"")</f>
        <v/>
      </c>
    </row>
    <row r="228" spans="1:16">
      <c r="A228">
        <f>IFERROR('Input EIA Imports Coal Foreign'!A228,"")</f>
        <v/>
      </c>
      <c r="B228">
        <f>IFERROR('Input EIA Imports Coal Foreign'!K228,"")</f>
        <v/>
      </c>
      <c r="C228">
        <f>IFERROR('Input EIA Imports Coal Foreign'!L228,"")</f>
        <v/>
      </c>
      <c r="D228">
        <f>IFERROR(C228/B228,"")</f>
        <v/>
      </c>
    </row>
    <row r="229" spans="1:16">
      <c r="A229">
        <f>IFERROR('Input EIA Imports Coal Foreign'!A229,"")</f>
        <v/>
      </c>
      <c r="B229">
        <f>IFERROR('Input EIA Imports Coal Foreign'!K229,"")</f>
        <v/>
      </c>
      <c r="C229">
        <f>IFERROR('Input EIA Imports Coal Foreign'!L229,"")</f>
        <v/>
      </c>
      <c r="D229">
        <f>IFERROR(C229/B229,"")</f>
        <v/>
      </c>
    </row>
    <row r="230" spans="1:16">
      <c r="A230">
        <f>IFERROR('Input EIA Imports Coal Foreign'!A230,"")</f>
        <v/>
      </c>
      <c r="B230">
        <f>IFERROR('Input EIA Imports Coal Foreign'!K230,"")</f>
        <v/>
      </c>
      <c r="C230">
        <f>IFERROR('Input EIA Imports Coal Foreign'!L230,"")</f>
        <v/>
      </c>
      <c r="D230">
        <f>IFERROR(C230/B230,"")</f>
        <v/>
      </c>
    </row>
    <row r="231" spans="1:16">
      <c r="A231">
        <f>IFERROR('Input EIA Imports Coal Foreign'!A231,"")</f>
        <v/>
      </c>
      <c r="B231">
        <f>IFERROR('Input EIA Imports Coal Foreign'!K231,"")</f>
        <v/>
      </c>
      <c r="C231">
        <f>IFERROR('Input EIA Imports Coal Foreign'!L231,"")</f>
        <v/>
      </c>
      <c r="D231">
        <f>IFERROR(C231/B231,"")</f>
        <v/>
      </c>
    </row>
    <row r="232" spans="1:16">
      <c r="A232">
        <f>IFERROR('Input EIA Imports Coal Foreign'!A232,"")</f>
        <v/>
      </c>
      <c r="B232">
        <f>IFERROR('Input EIA Imports Coal Foreign'!K232,"")</f>
        <v/>
      </c>
      <c r="C232">
        <f>IFERROR('Input EIA Imports Coal Foreign'!L232,"")</f>
        <v/>
      </c>
      <c r="D232">
        <f>IFERROR(C232/B232,"")</f>
        <v/>
      </c>
    </row>
    <row r="233" spans="1:16">
      <c r="A233">
        <f>IFERROR('Input EIA Imports Coal Foreign'!A233,"")</f>
        <v/>
      </c>
      <c r="B233">
        <f>IFERROR('Input EIA Imports Coal Foreign'!K233,"")</f>
        <v/>
      </c>
      <c r="C233">
        <f>IFERROR('Input EIA Imports Coal Foreign'!L233,"")</f>
        <v/>
      </c>
      <c r="D233">
        <f>IFERROR(C233/B233,"")</f>
        <v/>
      </c>
    </row>
    <row r="234" spans="1:16">
      <c r="A234">
        <f>IFERROR('Input EIA Imports Coal Foreign'!A234,"")</f>
        <v/>
      </c>
      <c r="B234">
        <f>IFERROR('Input EIA Imports Coal Foreign'!K234,"")</f>
        <v/>
      </c>
      <c r="C234">
        <f>IFERROR('Input EIA Imports Coal Foreign'!L234,"")</f>
        <v/>
      </c>
      <c r="D234">
        <f>IFERROR(C234/B234,"")</f>
        <v/>
      </c>
    </row>
    <row r="235" spans="1:16">
      <c r="A235">
        <f>IFERROR('Input EIA Imports Coal Foreign'!A235,"")</f>
        <v/>
      </c>
      <c r="B235">
        <f>IFERROR('Input EIA Imports Coal Foreign'!K235,"")</f>
        <v/>
      </c>
      <c r="C235">
        <f>IFERROR('Input EIA Imports Coal Foreign'!L235,"")</f>
        <v/>
      </c>
      <c r="D235">
        <f>IFERROR(C235/B235,"")</f>
        <v/>
      </c>
    </row>
    <row r="236" spans="1:16">
      <c r="A236">
        <f>IFERROR('Input EIA Imports Coal Foreign'!A236,"")</f>
        <v/>
      </c>
      <c r="B236">
        <f>IFERROR('Input EIA Imports Coal Foreign'!K236,"")</f>
        <v/>
      </c>
      <c r="C236">
        <f>IFERROR('Input EIA Imports Coal Foreign'!L236,"")</f>
        <v/>
      </c>
      <c r="D236">
        <f>IFERROR(C236/B236,"")</f>
        <v/>
      </c>
    </row>
    <row r="237" spans="1:16">
      <c r="A237">
        <f>IFERROR('Input EIA Imports Coal Foreign'!A237,"")</f>
        <v/>
      </c>
      <c r="B237">
        <f>IFERROR('Input EIA Imports Coal Foreign'!K237,"")</f>
        <v/>
      </c>
      <c r="C237">
        <f>IFERROR('Input EIA Imports Coal Foreign'!L237,"")</f>
        <v/>
      </c>
      <c r="D237">
        <f>IFERROR(C237/B237,"")</f>
        <v/>
      </c>
    </row>
    <row r="238" spans="1:16">
      <c r="A238">
        <f>IFERROR('Input EIA Imports Coal Foreign'!A238,"")</f>
        <v/>
      </c>
      <c r="B238">
        <f>IFERROR('Input EIA Imports Coal Foreign'!K238,"")</f>
        <v/>
      </c>
      <c r="C238">
        <f>IFERROR('Input EIA Imports Coal Foreign'!L238,"")</f>
        <v/>
      </c>
      <c r="D238">
        <f>IFERROR(C238/B238,"")</f>
        <v/>
      </c>
    </row>
    <row r="239" spans="1:16">
      <c r="A239">
        <f>IFERROR('Input EIA Imports Coal Foreign'!A239,"")</f>
        <v/>
      </c>
      <c r="B239">
        <f>IFERROR('Input EIA Imports Coal Foreign'!K239,"")</f>
        <v/>
      </c>
      <c r="C239">
        <f>IFERROR('Input EIA Imports Coal Foreign'!L239,"")</f>
        <v/>
      </c>
      <c r="D239">
        <f>IFERROR(C239/B239,"")</f>
        <v/>
      </c>
    </row>
    <row r="240" spans="1:16">
      <c r="A240">
        <f>IFERROR('Input EIA Imports Coal Foreign'!A240,"")</f>
        <v/>
      </c>
      <c r="B240">
        <f>IFERROR('Input EIA Imports Coal Foreign'!K240,"")</f>
        <v/>
      </c>
      <c r="C240">
        <f>IFERROR('Input EIA Imports Coal Foreign'!L240,"")</f>
        <v/>
      </c>
      <c r="D240">
        <f>IFERROR(C240/B240,"")</f>
        <v/>
      </c>
    </row>
    <row r="241" spans="1:16">
      <c r="A241">
        <f>IFERROR('Input EIA Imports Coal Foreign'!A241,"")</f>
        <v/>
      </c>
      <c r="B241">
        <f>IFERROR('Input EIA Imports Coal Foreign'!K241,"")</f>
        <v/>
      </c>
      <c r="C241">
        <f>IFERROR('Input EIA Imports Coal Foreign'!L241,"")</f>
        <v/>
      </c>
      <c r="D241">
        <f>IFERROR(C241/B241,"")</f>
        <v/>
      </c>
    </row>
    <row r="242" spans="1:16">
      <c r="A242">
        <f>IFERROR('Input EIA Imports Coal Foreign'!A242,"")</f>
        <v/>
      </c>
      <c r="B242">
        <f>IFERROR('Input EIA Imports Coal Foreign'!K242,"")</f>
        <v/>
      </c>
      <c r="C242">
        <f>IFERROR('Input EIA Imports Coal Foreign'!L242,"")</f>
        <v/>
      </c>
      <c r="D242">
        <f>IFERROR(C242/B242,"")</f>
        <v/>
      </c>
    </row>
    <row r="243" spans="1:16">
      <c r="A243">
        <f>IFERROR('Input EIA Imports Coal Foreign'!A243,"")</f>
        <v/>
      </c>
      <c r="B243">
        <f>IFERROR('Input EIA Imports Coal Foreign'!K243,"")</f>
        <v/>
      </c>
      <c r="C243">
        <f>IFERROR('Input EIA Imports Coal Foreign'!L243,"")</f>
        <v/>
      </c>
      <c r="D243">
        <f>IFERROR(C243/B243,"")</f>
        <v/>
      </c>
    </row>
    <row r="244" spans="1:16">
      <c r="A244">
        <f>IFERROR('Input EIA Imports Coal Foreign'!A244,"")</f>
        <v/>
      </c>
      <c r="B244">
        <f>IFERROR('Input EIA Imports Coal Foreign'!K244,"")</f>
        <v/>
      </c>
      <c r="C244">
        <f>IFERROR('Input EIA Imports Coal Foreign'!L244,"")</f>
        <v/>
      </c>
      <c r="D244">
        <f>IFERROR(C244/B244,"")</f>
        <v/>
      </c>
    </row>
    <row r="245" spans="1:16">
      <c r="A245">
        <f>IFERROR('Input EIA Imports Coal Foreign'!A245,"")</f>
        <v/>
      </c>
      <c r="B245">
        <f>IFERROR('Input EIA Imports Coal Foreign'!K245,"")</f>
        <v/>
      </c>
      <c r="C245">
        <f>IFERROR('Input EIA Imports Coal Foreign'!L245,"")</f>
        <v/>
      </c>
      <c r="D245">
        <f>IFERROR(C245/B245,"")</f>
        <v/>
      </c>
    </row>
    <row r="246" spans="1:16">
      <c r="A246">
        <f>IFERROR('Input EIA Imports Coal Foreign'!A246,"")</f>
        <v/>
      </c>
      <c r="B246">
        <f>IFERROR('Input EIA Imports Coal Foreign'!K246,"")</f>
        <v/>
      </c>
      <c r="C246">
        <f>IFERROR('Input EIA Imports Coal Foreign'!L246,"")</f>
        <v/>
      </c>
      <c r="D246">
        <f>IFERROR(C246/B246,"")</f>
        <v/>
      </c>
    </row>
    <row r="247" spans="1:16">
      <c r="A247">
        <f>IFERROR('Input EIA Imports Coal Foreign'!A247,"")</f>
        <v/>
      </c>
      <c r="B247">
        <f>IFERROR('Input EIA Imports Coal Foreign'!K247,"")</f>
        <v/>
      </c>
      <c r="C247">
        <f>IFERROR('Input EIA Imports Coal Foreign'!L247,"")</f>
        <v/>
      </c>
      <c r="D247">
        <f>IFERROR(C247/B247,"")</f>
        <v/>
      </c>
    </row>
    <row r="248" spans="1:16">
      <c r="A248">
        <f>IFERROR('Input EIA Imports Coal Foreign'!A248,"")</f>
        <v/>
      </c>
      <c r="B248">
        <f>IFERROR('Input EIA Imports Coal Foreign'!K248,"")</f>
        <v/>
      </c>
      <c r="C248">
        <f>IFERROR('Input EIA Imports Coal Foreign'!L248,"")</f>
        <v/>
      </c>
      <c r="D248">
        <f>IFERROR(C248/B248,"")</f>
        <v/>
      </c>
    </row>
    <row r="249" spans="1:16">
      <c r="A249">
        <f>IFERROR('Input EIA Imports Coal Foreign'!A249,"")</f>
        <v/>
      </c>
      <c r="B249">
        <f>IFERROR('Input EIA Imports Coal Foreign'!K249,"")</f>
        <v/>
      </c>
      <c r="C249">
        <f>IFERROR('Input EIA Imports Coal Foreign'!L249,"")</f>
        <v/>
      </c>
      <c r="D249">
        <f>IFERROR(C249/B249,"")</f>
        <v/>
      </c>
    </row>
    <row r="250" spans="1:16">
      <c r="A250">
        <f>IFERROR('Input EIA Imports Coal Foreign'!A250,"")</f>
        <v/>
      </c>
      <c r="B250">
        <f>IFERROR('Input EIA Imports Coal Foreign'!K250,"")</f>
        <v/>
      </c>
      <c r="C250">
        <f>IFERROR('Input EIA Imports Coal Foreign'!L250,"")</f>
        <v/>
      </c>
      <c r="D250">
        <f>IFERROR(C250/B250,"")</f>
        <v/>
      </c>
    </row>
    <row r="251" spans="1:16">
      <c r="A251">
        <f>IFERROR('Input EIA Imports Coal Foreign'!A251,"")</f>
        <v/>
      </c>
      <c r="B251">
        <f>IFERROR('Input EIA Imports Coal Foreign'!K251,"")</f>
        <v/>
      </c>
      <c r="C251">
        <f>IFERROR('Input EIA Imports Coal Foreign'!L251,"")</f>
        <v/>
      </c>
      <c r="D251">
        <f>IFERROR(C251/B251,"")</f>
        <v/>
      </c>
    </row>
    <row r="252" spans="1:16">
      <c r="A252">
        <f>IFERROR('Input EIA Imports Coal Foreign'!A252,"")</f>
        <v/>
      </c>
      <c r="B252">
        <f>IFERROR('Input EIA Imports Coal Foreign'!K252,"")</f>
        <v/>
      </c>
      <c r="C252">
        <f>IFERROR('Input EIA Imports Coal Foreign'!L252,"")</f>
        <v/>
      </c>
      <c r="D252">
        <f>IFERROR(C252/B252,"")</f>
        <v/>
      </c>
    </row>
    <row r="253" spans="1:16">
      <c r="A253">
        <f>IFERROR('Input EIA Imports Coal Foreign'!A253,"")</f>
        <v/>
      </c>
      <c r="B253">
        <f>IFERROR('Input EIA Imports Coal Foreign'!K253,"")</f>
        <v/>
      </c>
      <c r="C253">
        <f>IFERROR('Input EIA Imports Coal Foreign'!L253,"")</f>
        <v/>
      </c>
      <c r="D253">
        <f>IFERROR(C253/B253,"")</f>
        <v/>
      </c>
    </row>
    <row r="254" spans="1:16">
      <c r="A254">
        <f>IFERROR('Input EIA Imports Coal Foreign'!A254,"")</f>
        <v/>
      </c>
      <c r="B254">
        <f>IFERROR('Input EIA Imports Coal Foreign'!K254,"")</f>
        <v/>
      </c>
      <c r="C254">
        <f>IFERROR('Input EIA Imports Coal Foreign'!L254,"")</f>
        <v/>
      </c>
      <c r="D254">
        <f>IFERROR(C254/B254,"")</f>
        <v/>
      </c>
    </row>
    <row r="255" spans="1:16">
      <c r="A255">
        <f>IFERROR('Input EIA Imports Coal Foreign'!A255,"")</f>
        <v/>
      </c>
      <c r="B255">
        <f>IFERROR('Input EIA Imports Coal Foreign'!K255,"")</f>
        <v/>
      </c>
      <c r="C255">
        <f>IFERROR('Input EIA Imports Coal Foreign'!L255,"")</f>
        <v/>
      </c>
      <c r="D255">
        <f>IFERROR(C255/B255,"")</f>
        <v/>
      </c>
    </row>
    <row r="256" spans="1:16">
      <c r="A256">
        <f>IFERROR('Input EIA Imports Coal Foreign'!A256,"")</f>
        <v/>
      </c>
      <c r="B256">
        <f>IFERROR('Input EIA Imports Coal Foreign'!K256,"")</f>
        <v/>
      </c>
      <c r="C256">
        <f>IFERROR('Input EIA Imports Coal Foreign'!L256,"")</f>
        <v/>
      </c>
      <c r="D256">
        <f>IFERROR(C256/B256,"")</f>
        <v/>
      </c>
    </row>
    <row r="257" spans="1:16">
      <c r="A257">
        <f>IFERROR('Input EIA Imports Coal Foreign'!A257,"")</f>
        <v/>
      </c>
      <c r="B257">
        <f>IFERROR('Input EIA Imports Coal Foreign'!K257,"")</f>
        <v/>
      </c>
      <c r="C257">
        <f>IFERROR('Input EIA Imports Coal Foreign'!L257,"")</f>
        <v/>
      </c>
      <c r="D257">
        <f>IFERROR(C257/B257,"")</f>
        <v/>
      </c>
    </row>
    <row r="258" spans="1:16">
      <c r="A258">
        <f>IFERROR('Input EIA Imports Coal Foreign'!A258,"")</f>
        <v/>
      </c>
      <c r="B258">
        <f>IFERROR('Input EIA Imports Coal Foreign'!K258,"")</f>
        <v/>
      </c>
      <c r="C258">
        <f>IFERROR('Input EIA Imports Coal Foreign'!L258,"")</f>
        <v/>
      </c>
      <c r="D258">
        <f>IFERROR(C258/B258,"")</f>
        <v/>
      </c>
    </row>
    <row r="259" spans="1:16">
      <c r="A259">
        <f>IFERROR('Input EIA Imports Coal Foreign'!A259,"")</f>
        <v/>
      </c>
      <c r="B259">
        <f>IFERROR('Input EIA Imports Coal Foreign'!K259,"")</f>
        <v/>
      </c>
      <c r="C259">
        <f>IFERROR('Input EIA Imports Coal Foreign'!L259,"")</f>
        <v/>
      </c>
      <c r="D259">
        <f>IFERROR(C259/B259,"")</f>
        <v/>
      </c>
    </row>
    <row r="260" spans="1:16">
      <c r="A260">
        <f>IFERROR('Input EIA Imports Coal Foreign'!A260,"")</f>
        <v/>
      </c>
      <c r="B260">
        <f>IFERROR('Input EIA Imports Coal Foreign'!K260,"")</f>
        <v/>
      </c>
      <c r="C260">
        <f>IFERROR('Input EIA Imports Coal Foreign'!L260,"")</f>
        <v/>
      </c>
      <c r="D260">
        <f>IFERROR(C260/B260,"")</f>
        <v/>
      </c>
    </row>
    <row r="261" spans="1:16">
      <c r="A261">
        <f>IFERROR('Input EIA Imports Coal Foreign'!A261,"")</f>
        <v/>
      </c>
      <c r="B261">
        <f>IFERROR('Input EIA Imports Coal Foreign'!K261,"")</f>
        <v/>
      </c>
      <c r="C261">
        <f>IFERROR('Input EIA Imports Coal Foreign'!L261,"")</f>
        <v/>
      </c>
      <c r="D261">
        <f>IFERROR(C261/B261,"")</f>
        <v/>
      </c>
    </row>
    <row r="262" spans="1:16">
      <c r="A262">
        <f>IFERROR('Input EIA Imports Coal Foreign'!A262,"")</f>
        <v/>
      </c>
      <c r="B262">
        <f>IFERROR('Input EIA Imports Coal Foreign'!K262,"")</f>
        <v/>
      </c>
      <c r="C262">
        <f>IFERROR('Input EIA Imports Coal Foreign'!L262,"")</f>
        <v/>
      </c>
      <c r="D262">
        <f>IFERROR(C262/B262,"")</f>
        <v/>
      </c>
    </row>
    <row r="263" spans="1:16">
      <c r="A263">
        <f>IFERROR('Input EIA Imports Coal Foreign'!A263,"")</f>
        <v/>
      </c>
      <c r="B263">
        <f>IFERROR('Input EIA Imports Coal Foreign'!K263,"")</f>
        <v/>
      </c>
      <c r="C263">
        <f>IFERROR('Input EIA Imports Coal Foreign'!L263,"")</f>
        <v/>
      </c>
      <c r="D263">
        <f>IFERROR(C263/B263,"")</f>
        <v/>
      </c>
    </row>
    <row r="264" spans="1:16">
      <c r="A264">
        <f>IFERROR('Input EIA Imports Coal Foreign'!A264,"")</f>
        <v/>
      </c>
      <c r="B264">
        <f>IFERROR('Input EIA Imports Coal Foreign'!K264,"")</f>
        <v/>
      </c>
      <c r="C264">
        <f>IFERROR('Input EIA Imports Coal Foreign'!L264,"")</f>
        <v/>
      </c>
      <c r="D264">
        <f>IFERROR(C264/B264,"")</f>
        <v/>
      </c>
    </row>
    <row r="265" spans="1:16">
      <c r="A265">
        <f>IFERROR('Input EIA Imports Coal Foreign'!A265,"")</f>
        <v/>
      </c>
      <c r="B265">
        <f>IFERROR('Input EIA Imports Coal Foreign'!K265,"")</f>
        <v/>
      </c>
      <c r="C265">
        <f>IFERROR('Input EIA Imports Coal Foreign'!L265,"")</f>
        <v/>
      </c>
      <c r="D265">
        <f>IFERROR(C265/B265,"")</f>
        <v/>
      </c>
    </row>
    <row r="266" spans="1:16">
      <c r="A266">
        <f>IFERROR('Input EIA Imports Coal Foreign'!A266,"")</f>
        <v/>
      </c>
      <c r="B266">
        <f>IFERROR('Input EIA Imports Coal Foreign'!K266,"")</f>
        <v/>
      </c>
      <c r="C266">
        <f>IFERROR('Input EIA Imports Coal Foreign'!L266,"")</f>
        <v/>
      </c>
      <c r="D266">
        <f>IFERROR(C266/B266,"")</f>
        <v/>
      </c>
    </row>
    <row r="267" spans="1:16">
      <c r="A267">
        <f>IFERROR('Input EIA Imports Coal Foreign'!A267,"")</f>
        <v/>
      </c>
      <c r="B267">
        <f>IFERROR('Input EIA Imports Coal Foreign'!K267,"")</f>
        <v/>
      </c>
      <c r="C267">
        <f>IFERROR('Input EIA Imports Coal Foreign'!L267,"")</f>
        <v/>
      </c>
      <c r="D267">
        <f>IFERROR(C267/B267,"")</f>
        <v/>
      </c>
    </row>
    <row r="268" spans="1:16">
      <c r="A268">
        <f>IFERROR('Input EIA Imports Coal Foreign'!A268,"")</f>
        <v/>
      </c>
      <c r="B268">
        <f>IFERROR('Input EIA Imports Coal Foreign'!K268,"")</f>
        <v/>
      </c>
      <c r="C268">
        <f>IFERROR('Input EIA Imports Coal Foreign'!L268,"")</f>
        <v/>
      </c>
      <c r="D268">
        <f>IFERROR(C268/B268,"")</f>
        <v/>
      </c>
    </row>
    <row r="269" spans="1:16">
      <c r="A269">
        <f>IFERROR('Input EIA Imports Coal Foreign'!A269,"")</f>
        <v/>
      </c>
      <c r="B269">
        <f>IFERROR('Input EIA Imports Coal Foreign'!K269,"")</f>
        <v/>
      </c>
      <c r="C269">
        <f>IFERROR('Input EIA Imports Coal Foreign'!L269,"")</f>
        <v/>
      </c>
      <c r="D269">
        <f>IFERROR(C269/B269,"")</f>
        <v/>
      </c>
    </row>
    <row r="270" spans="1:16">
      <c r="A270">
        <f>IFERROR('Input EIA Imports Coal Foreign'!A270,"")</f>
        <v/>
      </c>
      <c r="B270">
        <f>IFERROR('Input EIA Imports Coal Foreign'!K270,"")</f>
        <v/>
      </c>
      <c r="C270">
        <f>IFERROR('Input EIA Imports Coal Foreign'!L270,"")</f>
        <v/>
      </c>
      <c r="D270">
        <f>IFERROR(C270/B270,"")</f>
        <v/>
      </c>
    </row>
    <row r="271" spans="1:16">
      <c r="A271">
        <f>IFERROR('Input EIA Imports Coal Foreign'!A271,"")</f>
        <v/>
      </c>
      <c r="B271">
        <f>IFERROR('Input EIA Imports Coal Foreign'!K271,"")</f>
        <v/>
      </c>
      <c r="C271">
        <f>IFERROR('Input EIA Imports Coal Foreign'!L271,"")</f>
        <v/>
      </c>
      <c r="D271">
        <f>IFERROR(C271/B271,"")</f>
        <v/>
      </c>
    </row>
    <row r="272" spans="1:16">
      <c r="A272">
        <f>IFERROR('Input EIA Imports Coal Foreign'!A272,"")</f>
        <v/>
      </c>
      <c r="B272">
        <f>IFERROR('Input EIA Imports Coal Foreign'!K272,"")</f>
        <v/>
      </c>
      <c r="C272">
        <f>IFERROR('Input EIA Imports Coal Foreign'!L272,"")</f>
        <v/>
      </c>
      <c r="D272">
        <f>IFERROR(C272/B272,"")</f>
        <v/>
      </c>
    </row>
    <row r="273" spans="1:16">
      <c r="A273">
        <f>IFERROR('Input EIA Imports Coal Foreign'!A273,"")</f>
        <v/>
      </c>
      <c r="B273">
        <f>IFERROR('Input EIA Imports Coal Foreign'!K273,"")</f>
        <v/>
      </c>
      <c r="C273">
        <f>IFERROR('Input EIA Imports Coal Foreign'!L273,"")</f>
        <v/>
      </c>
      <c r="D273">
        <f>IFERROR(C273/B273,"")</f>
        <v/>
      </c>
    </row>
    <row r="274" spans="1:16">
      <c r="A274">
        <f>IFERROR('Input EIA Imports Coal Foreign'!A274,"")</f>
        <v/>
      </c>
      <c r="B274">
        <f>IFERROR('Input EIA Imports Coal Foreign'!K274,"")</f>
        <v/>
      </c>
      <c r="C274">
        <f>IFERROR('Input EIA Imports Coal Foreign'!L274,"")</f>
        <v/>
      </c>
      <c r="D274">
        <f>IFERROR(C274/B274,"")</f>
        <v/>
      </c>
    </row>
    <row r="275" spans="1:16">
      <c r="A275">
        <f>IFERROR('Input EIA Imports Coal Foreign'!A275,"")</f>
        <v/>
      </c>
      <c r="B275">
        <f>IFERROR('Input EIA Imports Coal Foreign'!K275,"")</f>
        <v/>
      </c>
      <c r="C275">
        <f>IFERROR('Input EIA Imports Coal Foreign'!L275,"")</f>
        <v/>
      </c>
      <c r="D275">
        <f>IFERROR(C275/B275,"")</f>
        <v/>
      </c>
    </row>
    <row r="276" spans="1:16">
      <c r="A276">
        <f>IFERROR('Input EIA Imports Coal Foreign'!A276,"")</f>
        <v/>
      </c>
      <c r="B276">
        <f>IFERROR('Input EIA Imports Coal Foreign'!K276,"")</f>
        <v/>
      </c>
      <c r="C276">
        <f>IFERROR('Input EIA Imports Coal Foreign'!L276,"")</f>
        <v/>
      </c>
      <c r="D276">
        <f>IFERROR(C276/B276,"")</f>
        <v/>
      </c>
    </row>
    <row r="277" spans="1:16">
      <c r="A277">
        <f>IFERROR('Input EIA Imports Coal Foreign'!A277,"")</f>
        <v/>
      </c>
      <c r="B277">
        <f>IFERROR('Input EIA Imports Coal Foreign'!K277,"")</f>
        <v/>
      </c>
      <c r="C277">
        <f>IFERROR('Input EIA Imports Coal Foreign'!L277,"")</f>
        <v/>
      </c>
      <c r="D277">
        <f>IFERROR(C277/B277,"")</f>
        <v/>
      </c>
    </row>
    <row r="278" spans="1:16">
      <c r="A278">
        <f>IFERROR('Input EIA Imports Coal Foreign'!A278,"")</f>
        <v/>
      </c>
      <c r="B278">
        <f>IFERROR('Input EIA Imports Coal Foreign'!K278,"")</f>
        <v/>
      </c>
      <c r="C278">
        <f>IFERROR('Input EIA Imports Coal Foreign'!L278,"")</f>
        <v/>
      </c>
      <c r="D278">
        <f>IFERROR(C278/B278,"")</f>
        <v/>
      </c>
    </row>
    <row r="279" spans="1:16">
      <c r="A279">
        <f>IFERROR('Input EIA Imports Coal Foreign'!A279,"")</f>
        <v/>
      </c>
      <c r="B279">
        <f>IFERROR('Input EIA Imports Coal Foreign'!K279,"")</f>
        <v/>
      </c>
      <c r="C279">
        <f>IFERROR('Input EIA Imports Coal Foreign'!L279,"")</f>
        <v/>
      </c>
      <c r="D279">
        <f>IFERROR(C279/B279,"")</f>
        <v/>
      </c>
    </row>
    <row r="280" spans="1:16">
      <c r="A280">
        <f>IFERROR('Input EIA Imports Coal Foreign'!A280,"")</f>
        <v/>
      </c>
      <c r="B280">
        <f>IFERROR('Input EIA Imports Coal Foreign'!K280,"")</f>
        <v/>
      </c>
      <c r="C280">
        <f>IFERROR('Input EIA Imports Coal Foreign'!L280,"")</f>
        <v/>
      </c>
      <c r="D280">
        <f>IFERROR(C280/B280,"")</f>
        <v/>
      </c>
    </row>
    <row r="281" spans="1:16">
      <c r="A281">
        <f>IFERROR('Input EIA Imports Coal Foreign'!A281,"")</f>
        <v/>
      </c>
      <c r="B281">
        <f>IFERROR('Input EIA Imports Coal Foreign'!K281,"")</f>
        <v/>
      </c>
      <c r="C281">
        <f>IFERROR('Input EIA Imports Coal Foreign'!L281,"")</f>
        <v/>
      </c>
      <c r="D281">
        <f>IFERROR(C281/B281,"")</f>
        <v/>
      </c>
    </row>
    <row r="282" spans="1:16">
      <c r="A282">
        <f>IFERROR('Input EIA Imports Coal Foreign'!A282,"")</f>
        <v/>
      </c>
      <c r="B282">
        <f>IFERROR('Input EIA Imports Coal Foreign'!K282,"")</f>
        <v/>
      </c>
      <c r="C282">
        <f>IFERROR('Input EIA Imports Coal Foreign'!L282,"")</f>
        <v/>
      </c>
      <c r="D282">
        <f>IFERROR(C282/B282,"")</f>
        <v/>
      </c>
    </row>
    <row r="283" spans="1:16">
      <c r="A283">
        <f>IFERROR('Input EIA Imports Coal Foreign'!A283,"")</f>
        <v/>
      </c>
      <c r="B283">
        <f>IFERROR('Input EIA Imports Coal Foreign'!K283,"")</f>
        <v/>
      </c>
      <c r="C283">
        <f>IFERROR('Input EIA Imports Coal Foreign'!L283,"")</f>
        <v/>
      </c>
      <c r="D283">
        <f>IFERROR(C283/B283,"")</f>
        <v/>
      </c>
    </row>
    <row r="284" spans="1:16">
      <c r="A284">
        <f>IFERROR('Input EIA Imports Coal Foreign'!A284,"")</f>
        <v/>
      </c>
      <c r="B284">
        <f>IFERROR('Input EIA Imports Coal Foreign'!K284,"")</f>
        <v/>
      </c>
      <c r="C284">
        <f>IFERROR('Input EIA Imports Coal Foreign'!L284,"")</f>
        <v/>
      </c>
      <c r="D284">
        <f>IFERROR(C284/B284,"")</f>
        <v/>
      </c>
    </row>
    <row r="285" spans="1:16">
      <c r="A285">
        <f>IFERROR('Input EIA Imports Coal Foreign'!A285,"")</f>
        <v/>
      </c>
      <c r="B285">
        <f>IFERROR('Input EIA Imports Coal Foreign'!K285,"")</f>
        <v/>
      </c>
      <c r="C285">
        <f>IFERROR('Input EIA Imports Coal Foreign'!L285,"")</f>
        <v/>
      </c>
      <c r="D285">
        <f>IFERROR(C285/B285,"")</f>
        <v/>
      </c>
    </row>
    <row r="286" spans="1:16">
      <c r="A286">
        <f>IFERROR('Input EIA Imports Coal Foreign'!A286,"")</f>
        <v/>
      </c>
      <c r="B286">
        <f>IFERROR('Input EIA Imports Coal Foreign'!K286,"")</f>
        <v/>
      </c>
      <c r="C286">
        <f>IFERROR('Input EIA Imports Coal Foreign'!L286,"")</f>
        <v/>
      </c>
      <c r="D286">
        <f>IFERROR(C286/B286,"")</f>
        <v/>
      </c>
    </row>
    <row r="287" spans="1:16">
      <c r="A287">
        <f>IFERROR('Input EIA Imports Coal Foreign'!A287,"")</f>
        <v/>
      </c>
      <c r="B287">
        <f>IFERROR('Input EIA Imports Coal Foreign'!K287,"")</f>
        <v/>
      </c>
      <c r="C287">
        <f>IFERROR('Input EIA Imports Coal Foreign'!L287,"")</f>
        <v/>
      </c>
      <c r="D287">
        <f>IFERROR(C287/B287,"")</f>
        <v/>
      </c>
    </row>
    <row r="288" spans="1:16">
      <c r="A288">
        <f>IFERROR('Input EIA Imports Coal Foreign'!A288,"")</f>
        <v/>
      </c>
      <c r="B288">
        <f>IFERROR('Input EIA Imports Coal Foreign'!K288,"")</f>
        <v/>
      </c>
      <c r="C288">
        <f>IFERROR('Input EIA Imports Coal Foreign'!L288,"")</f>
        <v/>
      </c>
      <c r="D288">
        <f>IFERROR(C288/B288,"")</f>
        <v/>
      </c>
    </row>
    <row r="289" spans="1:16">
      <c r="A289">
        <f>IFERROR('Input EIA Imports Coal Foreign'!A289,"")</f>
        <v/>
      </c>
      <c r="B289">
        <f>IFERROR('Input EIA Imports Coal Foreign'!K289,"")</f>
        <v/>
      </c>
      <c r="C289">
        <f>IFERROR('Input EIA Imports Coal Foreign'!L289,"")</f>
        <v/>
      </c>
      <c r="D289">
        <f>IFERROR(C289/B289,"")</f>
        <v/>
      </c>
    </row>
    <row r="290" spans="1:16">
      <c r="A290">
        <f>IFERROR('Input EIA Imports Coal Foreign'!A290,"")</f>
        <v/>
      </c>
      <c r="B290">
        <f>IFERROR('Input EIA Imports Coal Foreign'!K290,"")</f>
        <v/>
      </c>
      <c r="C290">
        <f>IFERROR('Input EIA Imports Coal Foreign'!L290,"")</f>
        <v/>
      </c>
      <c r="D290">
        <f>IFERROR(C290/B290,"")</f>
        <v/>
      </c>
    </row>
    <row r="291" spans="1:16">
      <c r="A291">
        <f>IFERROR('Input EIA Imports Coal Foreign'!A291,"")</f>
        <v/>
      </c>
      <c r="B291">
        <f>IFERROR('Input EIA Imports Coal Foreign'!K291,"")</f>
        <v/>
      </c>
      <c r="C291">
        <f>IFERROR('Input EIA Imports Coal Foreign'!L291,"")</f>
        <v/>
      </c>
      <c r="D291">
        <f>IFERROR(C291/B291,"")</f>
        <v/>
      </c>
    </row>
    <row r="292" spans="1:16">
      <c r="A292">
        <f>IFERROR('Input EIA Imports Coal Foreign'!A292,"")</f>
        <v/>
      </c>
      <c r="B292">
        <f>IFERROR('Input EIA Imports Coal Foreign'!K292,"")</f>
        <v/>
      </c>
      <c r="C292">
        <f>IFERROR('Input EIA Imports Coal Foreign'!L292,"")</f>
        <v/>
      </c>
      <c r="D292">
        <f>IFERROR(C292/B292,"")</f>
        <v/>
      </c>
    </row>
    <row r="293" spans="1:16">
      <c r="A293">
        <f>IFERROR('Input EIA Imports Coal Foreign'!A293,"")</f>
        <v/>
      </c>
      <c r="B293">
        <f>IFERROR('Input EIA Imports Coal Foreign'!K293,"")</f>
        <v/>
      </c>
      <c r="C293">
        <f>IFERROR('Input EIA Imports Coal Foreign'!L293,"")</f>
        <v/>
      </c>
      <c r="D293">
        <f>IFERROR(C293/B293,"")</f>
        <v/>
      </c>
    </row>
    <row r="294" spans="1:16">
      <c r="A294">
        <f>IFERROR('Input EIA Imports Coal Foreign'!A294,"")</f>
        <v/>
      </c>
      <c r="B294">
        <f>IFERROR('Input EIA Imports Coal Foreign'!K294,"")</f>
        <v/>
      </c>
      <c r="C294">
        <f>IFERROR('Input EIA Imports Coal Foreign'!L294,"")</f>
        <v/>
      </c>
      <c r="D294">
        <f>IFERROR(C294/B294,"")</f>
        <v/>
      </c>
    </row>
    <row r="295" spans="1:16">
      <c r="A295">
        <f>IFERROR('Input EIA Imports Coal Foreign'!A295,"")</f>
        <v/>
      </c>
      <c r="B295">
        <f>IFERROR('Input EIA Imports Coal Foreign'!K295,"")</f>
        <v/>
      </c>
      <c r="C295">
        <f>IFERROR('Input EIA Imports Coal Foreign'!L295,"")</f>
        <v/>
      </c>
      <c r="D295">
        <f>IFERROR(C295/B295,"")</f>
        <v/>
      </c>
    </row>
    <row r="296" spans="1:16">
      <c r="A296">
        <f>IFERROR('Input EIA Imports Coal Foreign'!A296,"")</f>
        <v/>
      </c>
      <c r="B296">
        <f>IFERROR('Input EIA Imports Coal Foreign'!K296,"")</f>
        <v/>
      </c>
      <c r="C296">
        <f>IFERROR('Input EIA Imports Coal Foreign'!L296,"")</f>
        <v/>
      </c>
      <c r="D296">
        <f>IFERROR(C296/B296,"")</f>
        <v/>
      </c>
    </row>
    <row r="297" spans="1:16">
      <c r="A297">
        <f>IFERROR('Input EIA Imports Coal Foreign'!A297,"")</f>
        <v/>
      </c>
      <c r="B297">
        <f>IFERROR('Input EIA Imports Coal Foreign'!K297,"")</f>
        <v/>
      </c>
      <c r="C297">
        <f>IFERROR('Input EIA Imports Coal Foreign'!L297,"")</f>
        <v/>
      </c>
      <c r="D297">
        <f>IFERROR(C297/B297,"")</f>
        <v/>
      </c>
    </row>
    <row r="298" spans="1:16">
      <c r="A298">
        <f>IFERROR('Input EIA Imports Coal Foreign'!A298,"")</f>
        <v/>
      </c>
      <c r="B298">
        <f>IFERROR('Input EIA Imports Coal Foreign'!K298,"")</f>
        <v/>
      </c>
      <c r="C298">
        <f>IFERROR('Input EIA Imports Coal Foreign'!L298,"")</f>
        <v/>
      </c>
      <c r="D298">
        <f>IFERROR(C298/B298,"")</f>
        <v/>
      </c>
    </row>
    <row r="299" spans="1:16">
      <c r="A299">
        <f>IFERROR('Input EIA Imports Coal Foreign'!A299,"")</f>
        <v/>
      </c>
      <c r="B299">
        <f>IFERROR('Input EIA Imports Coal Foreign'!K299,"")</f>
        <v/>
      </c>
      <c r="C299">
        <f>IFERROR('Input EIA Imports Coal Foreign'!L299,"")</f>
        <v/>
      </c>
      <c r="D299">
        <f>IFERROR(C299/B299,"")</f>
        <v/>
      </c>
    </row>
    <row r="300" spans="1:16">
      <c r="A300">
        <f>IFERROR('Input EIA Imports Coal Foreign'!A300,"")</f>
        <v/>
      </c>
      <c r="B300">
        <f>IFERROR('Input EIA Imports Coal Foreign'!K300,"")</f>
        <v/>
      </c>
      <c r="C300">
        <f>IFERROR('Input EIA Imports Coal Foreign'!L300,"")</f>
        <v/>
      </c>
      <c r="D300">
        <f>IFERROR(C300/B300,"")</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AX266"/>
  <sheetViews>
    <sheetView workbookViewId="0">
      <selection activeCell="A1" sqref="A1"/>
    </sheetView>
  </sheetViews>
  <sheetFormatPr baseColWidth="10" defaultRowHeight="15"/>
  <sheetData>
    <row r="1" spans="1:50">
      <c r="A1" t="s">
        <v>1616</v>
      </c>
      <c r="C1" t="s">
        <v>1617</v>
      </c>
    </row>
    <row r="2" spans="1:50">
      <c r="A2" t="s">
        <v>1618</v>
      </c>
      <c r="B2" t="s">
        <v>1619</v>
      </c>
      <c r="C2" t="s">
        <v>1620</v>
      </c>
      <c r="E2">
        <f>'EIA Consumption'!AF218/'EIA Consumption'!AF219</f>
        <v/>
      </c>
      <c r="F2">
        <f>'EIA Consumption'!AG218/'EIA Consumption'!AG219</f>
        <v/>
      </c>
      <c r="G2">
        <f>'EIA Consumption'!AH218/'EIA Consumption'!AH219</f>
        <v/>
      </c>
      <c r="H2">
        <f>'EIA Consumption'!AI218/'EIA Consumption'!AI219</f>
        <v/>
      </c>
      <c r="I2">
        <f>'EIA Consumption'!AJ218/'EIA Consumption'!AJ219</f>
        <v/>
      </c>
      <c r="J2">
        <f>'EIA Consumption'!AK218/'EIA Consumption'!AK219</f>
        <v/>
      </c>
      <c r="K2">
        <f>'EIA Consumption'!AL218/'EIA Consumption'!AL219</f>
        <v/>
      </c>
      <c r="L2">
        <f>'EIA Consumption'!AM218/'EIA Consumption'!AM219</f>
        <v/>
      </c>
      <c r="M2">
        <f>'EIA Consumption'!AN218/'EIA Consumption'!AN219</f>
        <v/>
      </c>
      <c r="N2">
        <f>'EIA Consumption'!AO218/'EIA Consumption'!AO219</f>
        <v/>
      </c>
      <c r="O2">
        <f>'EIA Consumption'!AP218/'EIA Consumption'!AP219</f>
        <v/>
      </c>
      <c r="P2">
        <f>'EIA Consumption'!AQ218/'EIA Consumption'!AQ219</f>
        <v/>
      </c>
      <c r="Q2">
        <f>'EIA Consumption'!AR218/'EIA Consumption'!AR219</f>
        <v/>
      </c>
      <c r="R2">
        <f>'EIA Consumption'!AS218/'EIA Consumption'!AS219</f>
        <v/>
      </c>
      <c r="S2">
        <f>'EIA Consumption'!AT218/'EIA Consumption'!AT219</f>
        <v/>
      </c>
      <c r="T2">
        <f>'EIA Consumption'!AU218/'EIA Consumption'!AU219</f>
        <v/>
      </c>
      <c r="U2">
        <f>'EIA Consumption'!AV218/'EIA Consumption'!AV219</f>
        <v/>
      </c>
      <c r="V2">
        <f>'EIA Consumption'!AW218/'EIA Consumption'!AW219</f>
        <v/>
      </c>
      <c r="W2">
        <f>'EIA Consumption'!AX218/'EIA Consumption'!AX219</f>
        <v/>
      </c>
      <c r="X2">
        <f>'EIA Consumption'!AY218/'EIA Consumption'!AY219</f>
        <v/>
      </c>
      <c r="Y2">
        <f>'EIA Consumption'!AZ218/'EIA Consumption'!AZ219</f>
        <v/>
      </c>
      <c r="Z2">
        <f>'EIA Consumption'!BA218/'EIA Consumption'!BA219</f>
        <v/>
      </c>
      <c r="AA2">
        <f>'EIA Consumption'!BB218/'EIA Consumption'!BB219</f>
        <v/>
      </c>
      <c r="AB2">
        <f>'EIA Consumption'!BC218/'EIA Consumption'!BC219</f>
        <v/>
      </c>
      <c r="AC2">
        <f>'EIA Consumption'!BD218/'EIA Consumption'!BD219</f>
        <v/>
      </c>
      <c r="AD2">
        <f>'EIA Consumption'!BE218/'EIA Consumption'!BE219</f>
        <v/>
      </c>
      <c r="AE2">
        <f>'EIA Consumption'!BF218/'EIA Consumption'!BF219</f>
        <v/>
      </c>
      <c r="AF2">
        <f>'EIA Consumption'!BG218/'EIA Consumption'!BG219</f>
        <v/>
      </c>
      <c r="AG2">
        <f>'EIA Consumption'!BH218/'EIA Consumption'!BH219</f>
        <v/>
      </c>
      <c r="AH2">
        <f>'EIA Consumption'!BI218/'EIA Consumption'!BI219</f>
        <v/>
      </c>
      <c r="AI2">
        <f>'EIA Consumption'!BJ218/'EIA Consumption'!BJ219</f>
        <v/>
      </c>
      <c r="AJ2">
        <f>'EIA Consumption'!BK218/'EIA Consumption'!BK219</f>
        <v/>
      </c>
      <c r="AK2">
        <f>'EIA Consumption'!BL218/'EIA Consumption'!BL219</f>
        <v/>
      </c>
      <c r="AL2">
        <f>'EIA Consumption'!BM218/'EIA Consumption'!BM219</f>
        <v/>
      </c>
      <c r="AM2">
        <f>'EIA Consumption'!BN218/'EIA Consumption'!BN219</f>
        <v/>
      </c>
      <c r="AN2">
        <f>'EIA Consumption'!BO218/'EIA Consumption'!BO219</f>
        <v/>
      </c>
      <c r="AO2">
        <f>'EIA Consumption'!BP218/'EIA Consumption'!BP219</f>
        <v/>
      </c>
      <c r="AP2">
        <f>'EIA Consumption'!BQ218/'EIA Consumption'!BQ219</f>
        <v/>
      </c>
      <c r="AQ2">
        <f>'EIA Consumption'!BR218/'EIA Consumption'!BR219</f>
        <v/>
      </c>
      <c r="AR2">
        <f>'EIA Consumption'!BS218/'EIA Consumption'!BS219</f>
        <v/>
      </c>
      <c r="AS2">
        <f>'EIA Consumption'!BT218/'EIA Consumption'!BT219</f>
        <v/>
      </c>
      <c r="AT2">
        <f>'EIA Consumption'!BU218/'EIA Consumption'!BU219</f>
        <v/>
      </c>
      <c r="AU2">
        <f>'EIA Consumption'!BV218/'EIA Consumption'!BV219</f>
        <v/>
      </c>
      <c r="AV2">
        <f>'EIA Consumption'!BW218/'EIA Consumption'!BW219</f>
        <v/>
      </c>
    </row>
    <row r="3" spans="1:50">
      <c r="B3" t="s">
        <v>1621</v>
      </c>
      <c r="C3" t="s">
        <v>1622</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50">
      <c r="A4" t="s">
        <v>317</v>
      </c>
      <c r="B4" t="s">
        <v>1623</v>
      </c>
      <c r="C4" t="s">
        <v>1624</v>
      </c>
      <c r="E4">
        <f>SUMIFS('EIA Imports'!$D:$D,'EIA Imports'!$A:$A,E$3,'EIA Imports'!$C:$C,$A4)</f>
        <v/>
      </c>
      <c r="F4">
        <f>SUMIFS('EIA Imports'!$D:$D,'EIA Imports'!$A:$A,F$3,'EIA Imports'!$C:$C,$A4)</f>
        <v/>
      </c>
      <c r="G4">
        <f>SUMIFS('EIA Imports'!$D:$D,'EIA Imports'!$A:$A,G$3,'EIA Imports'!$C:$C,$A4)</f>
        <v/>
      </c>
      <c r="H4">
        <f>SUMIFS('EIA Imports'!$D:$D,'EIA Imports'!$A:$A,H$3,'EIA Imports'!$C:$C,$A4)</f>
        <v/>
      </c>
      <c r="I4">
        <f>SUMIFS('EIA Imports'!$D:$D,'EIA Imports'!$A:$A,I$3,'EIA Imports'!$C:$C,$A4)</f>
        <v/>
      </c>
      <c r="J4">
        <f>SUMIFS('EIA Imports'!$D:$D,'EIA Imports'!$A:$A,J$3,'EIA Imports'!$C:$C,$A4)</f>
        <v/>
      </c>
      <c r="K4">
        <f>SUMIFS('EIA Imports'!$D:$D,'EIA Imports'!$A:$A,K$3,'EIA Imports'!$C:$C,$A4)</f>
        <v/>
      </c>
      <c r="L4">
        <f>SUMIFS('EIA Imports'!$D:$D,'EIA Imports'!$A:$A,L$3,'EIA Imports'!$C:$C,$A4)</f>
        <v/>
      </c>
      <c r="M4">
        <f>SUMIFS('EIA Imports'!$D:$D,'EIA Imports'!$A:$A,M$3,'EIA Imports'!$C:$C,$A4)</f>
        <v/>
      </c>
      <c r="N4">
        <f>SUMIFS('EIA Imports'!$D:$D,'EIA Imports'!$A:$A,N$3,'EIA Imports'!$C:$C,$A4)</f>
        <v/>
      </c>
      <c r="O4">
        <f>SUMIFS('EIA Imports'!$D:$D,'EIA Imports'!$A:$A,O$3,'EIA Imports'!$C:$C,$A4)</f>
        <v/>
      </c>
      <c r="P4">
        <f>SUMIFS('EIA Imports'!$D:$D,'EIA Imports'!$A:$A,P$3,'EIA Imports'!$C:$C,$A4)</f>
        <v/>
      </c>
      <c r="Q4">
        <f>SUMIFS('EIA Imports'!$D:$D,'EIA Imports'!$A:$A,Q$3,'EIA Imports'!$C:$C,$A4)</f>
        <v/>
      </c>
      <c r="R4">
        <f>SUMIFS('EIA Imports'!$D:$D,'EIA Imports'!$A:$A,R$3,'EIA Imports'!$C:$C,$A4)</f>
        <v/>
      </c>
      <c r="S4">
        <f>SUMIFS('EIA Imports'!$D:$D,'EIA Imports'!$A:$A,S$3,'EIA Imports'!$C:$C,$A4)</f>
        <v/>
      </c>
      <c r="T4">
        <f>SUMIFS('EIA Imports'!$D:$D,'EIA Imports'!$A:$A,T$3,'EIA Imports'!$C:$C,$A4)</f>
        <v/>
      </c>
      <c r="U4">
        <f>SUMIFS('EIA Imports'!$D:$D,'EIA Imports'!$A:$A,U$3,'EIA Imports'!$C:$C,$A4)</f>
        <v/>
      </c>
      <c r="V4">
        <f>SUMIFS('EIA Imports'!$D:$D,'EIA Imports'!$A:$A,V$3,'EIA Imports'!$C:$C,$A4)</f>
        <v/>
      </c>
      <c r="W4">
        <f>SUMIFS('EIA Imports'!$D:$D,'EIA Imports'!$A:$A,W$3,'EIA Imports'!$C:$C,$A4)</f>
        <v/>
      </c>
      <c r="X4">
        <f>SUMIFS('EIA Imports'!$D:$D,'EIA Imports'!$A:$A,X$3,'EIA Imports'!$C:$C,$A4)</f>
        <v/>
      </c>
      <c r="Y4">
        <f>SUMIFS('EIA Imports'!$D:$D,'EIA Imports'!$A:$A,Y$3,'EIA Imports'!$C:$C,$A4)</f>
        <v/>
      </c>
      <c r="Z4">
        <f>SUMIFS('EIA Imports'!$D:$D,'EIA Imports'!$A:$A,Z$3,'EIA Imports'!$C:$C,$A4)</f>
        <v/>
      </c>
      <c r="AA4">
        <f>SUMIFS('EIA Imports'!$D:$D,'EIA Imports'!$A:$A,AA$3,'EIA Imports'!$C:$C,$A4)</f>
        <v/>
      </c>
      <c r="AB4">
        <f>SUMIFS('EIA Imports'!$D:$D,'EIA Imports'!$A:$A,AB$3,'EIA Imports'!$C:$C,$A4)</f>
        <v/>
      </c>
      <c r="AC4">
        <f>SUMIFS('EIA Imports'!$D:$D,'EIA Imports'!$A:$A,AC$3,'EIA Imports'!$C:$C,$A4)</f>
        <v/>
      </c>
      <c r="AD4">
        <f>SUMIFS('EIA Imports'!$D:$D,'EIA Imports'!$A:$A,AD$3,'EIA Imports'!$C:$C,$A4)</f>
        <v/>
      </c>
      <c r="AE4">
        <f>SUMIFS('EIA Imports'!$D:$D,'EIA Imports'!$A:$A,AE$3,'EIA Imports'!$C:$C,$A4)</f>
        <v/>
      </c>
      <c r="AF4">
        <f>SUMIFS('EIA Imports'!$D:$D,'EIA Imports'!$A:$A,AF$3,'EIA Imports'!$C:$C,$A4)</f>
        <v/>
      </c>
      <c r="AG4">
        <f>SUMIFS('EIA Imports'!$D:$D,'EIA Imports'!$A:$A,AG$3,'EIA Imports'!$C:$C,$A4)</f>
        <v/>
      </c>
      <c r="AH4">
        <f>SUMIFS('EIA Imports'!$D:$D,'EIA Imports'!$A:$A,AH$3,'EIA Imports'!$C:$C,$A4)</f>
        <v/>
      </c>
      <c r="AI4">
        <f>SUMIFS('EIA Imports'!$D:$D,'EIA Imports'!$A:$A,AI$3,'EIA Imports'!$C:$C,$A4)</f>
        <v/>
      </c>
      <c r="AJ4">
        <f>SUMIFS('EIA Imports'!$D:$D,'EIA Imports'!$A:$A,AJ$3,'EIA Imports'!$C:$C,$A4)</f>
        <v/>
      </c>
      <c r="AK4">
        <f>SUMIFS('EIA Imports'!$D:$D,'EIA Imports'!$A:$A,AK$3,'EIA Imports'!$C:$C,$A4)</f>
        <v/>
      </c>
      <c r="AL4">
        <f>SUMIFS('EIA Imports'!$D:$D,'EIA Imports'!$A:$A,AL$3,'EIA Imports'!$C:$C,$A4)</f>
        <v/>
      </c>
      <c r="AM4">
        <f>SUMIFS('EIA Imports'!$D:$D,'EIA Imports'!$A:$A,AM$3,'EIA Imports'!$C:$C,$A4)</f>
        <v/>
      </c>
      <c r="AN4">
        <f>SUMIFS('EIA Imports'!$D:$D,'EIA Imports'!$A:$A,AN$3,'EIA Imports'!$C:$C,$A4)</f>
        <v/>
      </c>
      <c r="AO4">
        <f>SUMIFS('EIA Imports'!$D:$D,'EIA Imports'!$A:$A,AO$3,'EIA Imports'!$C:$C,$A4)</f>
        <v/>
      </c>
      <c r="AP4">
        <f>SUMIFS('EIA Imports'!$D:$D,'EIA Imports'!$A:$A,AP$3,'EIA Imports'!$C:$C,$A4)</f>
        <v/>
      </c>
      <c r="AQ4">
        <f>SUMIFS('EIA Imports'!$D:$D,'EIA Imports'!$A:$A,AQ$3,'EIA Imports'!$C:$C,$A4)</f>
        <v/>
      </c>
      <c r="AR4">
        <f>SUMIFS('EIA Imports'!$D:$D,'EIA Imports'!$A:$A,AR$3,'EIA Imports'!$C:$C,$A4)</f>
        <v/>
      </c>
      <c r="AS4">
        <f>SUMIFS('EIA Imports'!$D:$D,'EIA Imports'!$A:$A,AS$3,'EIA Imports'!$C:$C,$A4)</f>
        <v/>
      </c>
      <c r="AT4">
        <f>SUMIFS('EIA Imports'!$D:$D,'EIA Imports'!$A:$A,AT$3,'EIA Imports'!$C:$C,$A4)</f>
        <v/>
      </c>
      <c r="AU4">
        <f>SUMIFS('EIA Imports'!$D:$D,'EIA Imports'!$A:$A,AU$3,'EIA Imports'!$C:$C,$A4)</f>
        <v/>
      </c>
      <c r="AV4">
        <f>SUMIFS('EIA Imports'!$D:$D,'EIA Imports'!$A:$A,AV$3,'EIA Imports'!$C:$C,$A4)</f>
        <v/>
      </c>
      <c r="AW4" t="s">
        <v>317</v>
      </c>
      <c r="AX4">
        <f>MATCH(AW4,$A$4:$A$59,0)</f>
        <v/>
      </c>
    </row>
    <row r="5" spans="1:50">
      <c r="A5" t="s">
        <v>474</v>
      </c>
      <c r="B5" t="s">
        <v>1623</v>
      </c>
      <c r="C5" t="s">
        <v>1624</v>
      </c>
      <c r="E5">
        <f>SUMIFS('EIA Imports'!$D:$D,'EIA Imports'!$A:$A,E$3,'EIA Imports'!$C:$C,$A5)</f>
        <v/>
      </c>
      <c r="F5">
        <f>SUMIFS('EIA Imports'!$D:$D,'EIA Imports'!$A:$A,F$3,'EIA Imports'!$C:$C,$A5)</f>
        <v/>
      </c>
      <c r="G5">
        <f>SUMIFS('EIA Imports'!$D:$D,'EIA Imports'!$A:$A,G$3,'EIA Imports'!$C:$C,$A5)</f>
        <v/>
      </c>
      <c r="H5">
        <f>SUMIFS('EIA Imports'!$D:$D,'EIA Imports'!$A:$A,H$3,'EIA Imports'!$C:$C,$A5)</f>
        <v/>
      </c>
      <c r="I5">
        <f>SUMIFS('EIA Imports'!$D:$D,'EIA Imports'!$A:$A,I$3,'EIA Imports'!$C:$C,$A5)</f>
        <v/>
      </c>
      <c r="J5">
        <f>SUMIFS('EIA Imports'!$D:$D,'EIA Imports'!$A:$A,J$3,'EIA Imports'!$C:$C,$A5)</f>
        <v/>
      </c>
      <c r="K5">
        <f>SUMIFS('EIA Imports'!$D:$D,'EIA Imports'!$A:$A,K$3,'EIA Imports'!$C:$C,$A5)</f>
        <v/>
      </c>
      <c r="L5">
        <f>SUMIFS('EIA Imports'!$D:$D,'EIA Imports'!$A:$A,L$3,'EIA Imports'!$C:$C,$A5)</f>
        <v/>
      </c>
      <c r="M5">
        <f>SUMIFS('EIA Imports'!$D:$D,'EIA Imports'!$A:$A,M$3,'EIA Imports'!$C:$C,$A5)</f>
        <v/>
      </c>
      <c r="N5">
        <f>SUMIFS('EIA Imports'!$D:$D,'EIA Imports'!$A:$A,N$3,'EIA Imports'!$C:$C,$A5)</f>
        <v/>
      </c>
      <c r="O5">
        <f>SUMIFS('EIA Imports'!$D:$D,'EIA Imports'!$A:$A,O$3,'EIA Imports'!$C:$C,$A5)</f>
        <v/>
      </c>
      <c r="P5">
        <f>SUMIFS('EIA Imports'!$D:$D,'EIA Imports'!$A:$A,P$3,'EIA Imports'!$C:$C,$A5)</f>
        <v/>
      </c>
      <c r="Q5">
        <f>SUMIFS('EIA Imports'!$D:$D,'EIA Imports'!$A:$A,Q$3,'EIA Imports'!$C:$C,$A5)</f>
        <v/>
      </c>
      <c r="R5">
        <f>SUMIFS('EIA Imports'!$D:$D,'EIA Imports'!$A:$A,R$3,'EIA Imports'!$C:$C,$A5)</f>
        <v/>
      </c>
      <c r="S5">
        <f>SUMIFS('EIA Imports'!$D:$D,'EIA Imports'!$A:$A,S$3,'EIA Imports'!$C:$C,$A5)</f>
        <v/>
      </c>
      <c r="T5">
        <f>SUMIFS('EIA Imports'!$D:$D,'EIA Imports'!$A:$A,T$3,'EIA Imports'!$C:$C,$A5)</f>
        <v/>
      </c>
      <c r="U5">
        <f>SUMIFS('EIA Imports'!$D:$D,'EIA Imports'!$A:$A,U$3,'EIA Imports'!$C:$C,$A5)</f>
        <v/>
      </c>
      <c r="V5">
        <f>SUMIFS('EIA Imports'!$D:$D,'EIA Imports'!$A:$A,V$3,'EIA Imports'!$C:$C,$A5)</f>
        <v/>
      </c>
      <c r="W5">
        <f>SUMIFS('EIA Imports'!$D:$D,'EIA Imports'!$A:$A,W$3,'EIA Imports'!$C:$C,$A5)</f>
        <v/>
      </c>
      <c r="X5">
        <f>SUMIFS('EIA Imports'!$D:$D,'EIA Imports'!$A:$A,X$3,'EIA Imports'!$C:$C,$A5)</f>
        <v/>
      </c>
      <c r="Y5">
        <f>SUMIFS('EIA Imports'!$D:$D,'EIA Imports'!$A:$A,Y$3,'EIA Imports'!$C:$C,$A5)</f>
        <v/>
      </c>
      <c r="Z5">
        <f>SUMIFS('EIA Imports'!$D:$D,'EIA Imports'!$A:$A,Z$3,'EIA Imports'!$C:$C,$A5)</f>
        <v/>
      </c>
      <c r="AA5">
        <f>SUMIFS('EIA Imports'!$D:$D,'EIA Imports'!$A:$A,AA$3,'EIA Imports'!$C:$C,$A5)</f>
        <v/>
      </c>
      <c r="AB5">
        <f>SUMIFS('EIA Imports'!$D:$D,'EIA Imports'!$A:$A,AB$3,'EIA Imports'!$C:$C,$A5)</f>
        <v/>
      </c>
      <c r="AC5">
        <f>SUMIFS('EIA Imports'!$D:$D,'EIA Imports'!$A:$A,AC$3,'EIA Imports'!$C:$C,$A5)</f>
        <v/>
      </c>
      <c r="AD5">
        <f>SUMIFS('EIA Imports'!$D:$D,'EIA Imports'!$A:$A,AD$3,'EIA Imports'!$C:$C,$A5)</f>
        <v/>
      </c>
      <c r="AE5">
        <f>SUMIFS('EIA Imports'!$D:$D,'EIA Imports'!$A:$A,AE$3,'EIA Imports'!$C:$C,$A5)</f>
        <v/>
      </c>
      <c r="AF5">
        <f>SUMIFS('EIA Imports'!$D:$D,'EIA Imports'!$A:$A,AF$3,'EIA Imports'!$C:$C,$A5)</f>
        <v/>
      </c>
      <c r="AG5">
        <f>SUMIFS('EIA Imports'!$D:$D,'EIA Imports'!$A:$A,AG$3,'EIA Imports'!$C:$C,$A5)</f>
        <v/>
      </c>
      <c r="AH5">
        <f>SUMIFS('EIA Imports'!$D:$D,'EIA Imports'!$A:$A,AH$3,'EIA Imports'!$C:$C,$A5)</f>
        <v/>
      </c>
      <c r="AI5">
        <f>SUMIFS('EIA Imports'!$D:$D,'EIA Imports'!$A:$A,AI$3,'EIA Imports'!$C:$C,$A5)</f>
        <v/>
      </c>
      <c r="AJ5">
        <f>SUMIFS('EIA Imports'!$D:$D,'EIA Imports'!$A:$A,AJ$3,'EIA Imports'!$C:$C,$A5)</f>
        <v/>
      </c>
      <c r="AK5">
        <f>SUMIFS('EIA Imports'!$D:$D,'EIA Imports'!$A:$A,AK$3,'EIA Imports'!$C:$C,$A5)</f>
        <v/>
      </c>
      <c r="AL5">
        <f>SUMIFS('EIA Imports'!$D:$D,'EIA Imports'!$A:$A,AL$3,'EIA Imports'!$C:$C,$A5)</f>
        <v/>
      </c>
      <c r="AM5">
        <f>SUMIFS('EIA Imports'!$D:$D,'EIA Imports'!$A:$A,AM$3,'EIA Imports'!$C:$C,$A5)</f>
        <v/>
      </c>
      <c r="AN5">
        <f>SUMIFS('EIA Imports'!$D:$D,'EIA Imports'!$A:$A,AN$3,'EIA Imports'!$C:$C,$A5)</f>
        <v/>
      </c>
      <c r="AO5">
        <f>SUMIFS('EIA Imports'!$D:$D,'EIA Imports'!$A:$A,AO$3,'EIA Imports'!$C:$C,$A5)</f>
        <v/>
      </c>
      <c r="AP5">
        <f>SUMIFS('EIA Imports'!$D:$D,'EIA Imports'!$A:$A,AP$3,'EIA Imports'!$C:$C,$A5)</f>
        <v/>
      </c>
      <c r="AQ5">
        <f>SUMIFS('EIA Imports'!$D:$D,'EIA Imports'!$A:$A,AQ$3,'EIA Imports'!$C:$C,$A5)</f>
        <v/>
      </c>
      <c r="AR5">
        <f>SUMIFS('EIA Imports'!$D:$D,'EIA Imports'!$A:$A,AR$3,'EIA Imports'!$C:$C,$A5)</f>
        <v/>
      </c>
      <c r="AS5">
        <f>SUMIFS('EIA Imports'!$D:$D,'EIA Imports'!$A:$A,AS$3,'EIA Imports'!$C:$C,$A5)</f>
        <v/>
      </c>
      <c r="AT5">
        <f>SUMIFS('EIA Imports'!$D:$D,'EIA Imports'!$A:$A,AT$3,'EIA Imports'!$C:$C,$A5)</f>
        <v/>
      </c>
      <c r="AU5">
        <f>SUMIFS('EIA Imports'!$D:$D,'EIA Imports'!$A:$A,AU$3,'EIA Imports'!$C:$C,$A5)</f>
        <v/>
      </c>
      <c r="AV5">
        <f>SUMIFS('EIA Imports'!$D:$D,'EIA Imports'!$A:$A,AV$3,'EIA Imports'!$C:$C,$A5)</f>
        <v/>
      </c>
      <c r="AW5" t="s">
        <v>474</v>
      </c>
      <c r="AX5">
        <f>MATCH(AW5,$A$4:$A$59,0)</f>
        <v/>
      </c>
    </row>
    <row r="6" spans="1:50">
      <c r="A6" t="s">
        <v>344</v>
      </c>
      <c r="B6" t="s">
        <v>1623</v>
      </c>
      <c r="C6" t="s">
        <v>1624</v>
      </c>
      <c r="E6">
        <f>SUMIFS('EIA Imports'!$D:$D,'EIA Imports'!$A:$A,E$3,'EIA Imports'!$C:$C,$A6)</f>
        <v/>
      </c>
      <c r="F6">
        <f>SUMIFS('EIA Imports'!$D:$D,'EIA Imports'!$A:$A,F$3,'EIA Imports'!$C:$C,$A6)</f>
        <v/>
      </c>
      <c r="G6">
        <f>SUMIFS('EIA Imports'!$D:$D,'EIA Imports'!$A:$A,G$3,'EIA Imports'!$C:$C,$A6)</f>
        <v/>
      </c>
      <c r="H6">
        <f>SUMIFS('EIA Imports'!$D:$D,'EIA Imports'!$A:$A,H$3,'EIA Imports'!$C:$C,$A6)</f>
        <v/>
      </c>
      <c r="I6">
        <f>SUMIFS('EIA Imports'!$D:$D,'EIA Imports'!$A:$A,I$3,'EIA Imports'!$C:$C,$A6)</f>
        <v/>
      </c>
      <c r="J6">
        <f>SUMIFS('EIA Imports'!$D:$D,'EIA Imports'!$A:$A,J$3,'EIA Imports'!$C:$C,$A6)</f>
        <v/>
      </c>
      <c r="K6">
        <f>SUMIFS('EIA Imports'!$D:$D,'EIA Imports'!$A:$A,K$3,'EIA Imports'!$C:$C,$A6)</f>
        <v/>
      </c>
      <c r="L6">
        <f>SUMIFS('EIA Imports'!$D:$D,'EIA Imports'!$A:$A,L$3,'EIA Imports'!$C:$C,$A6)</f>
        <v/>
      </c>
      <c r="M6">
        <f>SUMIFS('EIA Imports'!$D:$D,'EIA Imports'!$A:$A,M$3,'EIA Imports'!$C:$C,$A6)</f>
        <v/>
      </c>
      <c r="N6">
        <f>SUMIFS('EIA Imports'!$D:$D,'EIA Imports'!$A:$A,N$3,'EIA Imports'!$C:$C,$A6)</f>
        <v/>
      </c>
      <c r="O6">
        <f>SUMIFS('EIA Imports'!$D:$D,'EIA Imports'!$A:$A,O$3,'EIA Imports'!$C:$C,$A6)</f>
        <v/>
      </c>
      <c r="P6">
        <f>SUMIFS('EIA Imports'!$D:$D,'EIA Imports'!$A:$A,P$3,'EIA Imports'!$C:$C,$A6)</f>
        <v/>
      </c>
      <c r="Q6">
        <f>SUMIFS('EIA Imports'!$D:$D,'EIA Imports'!$A:$A,Q$3,'EIA Imports'!$C:$C,$A6)</f>
        <v/>
      </c>
      <c r="R6">
        <f>SUMIFS('EIA Imports'!$D:$D,'EIA Imports'!$A:$A,R$3,'EIA Imports'!$C:$C,$A6)</f>
        <v/>
      </c>
      <c r="S6">
        <f>SUMIFS('EIA Imports'!$D:$D,'EIA Imports'!$A:$A,S$3,'EIA Imports'!$C:$C,$A6)</f>
        <v/>
      </c>
      <c r="T6">
        <f>SUMIFS('EIA Imports'!$D:$D,'EIA Imports'!$A:$A,T$3,'EIA Imports'!$C:$C,$A6)</f>
        <v/>
      </c>
      <c r="U6">
        <f>SUMIFS('EIA Imports'!$D:$D,'EIA Imports'!$A:$A,U$3,'EIA Imports'!$C:$C,$A6)</f>
        <v/>
      </c>
      <c r="V6">
        <f>SUMIFS('EIA Imports'!$D:$D,'EIA Imports'!$A:$A,V$3,'EIA Imports'!$C:$C,$A6)</f>
        <v/>
      </c>
      <c r="W6">
        <f>SUMIFS('EIA Imports'!$D:$D,'EIA Imports'!$A:$A,W$3,'EIA Imports'!$C:$C,$A6)</f>
        <v/>
      </c>
      <c r="X6">
        <f>SUMIFS('EIA Imports'!$D:$D,'EIA Imports'!$A:$A,X$3,'EIA Imports'!$C:$C,$A6)</f>
        <v/>
      </c>
      <c r="Y6">
        <f>SUMIFS('EIA Imports'!$D:$D,'EIA Imports'!$A:$A,Y$3,'EIA Imports'!$C:$C,$A6)</f>
        <v/>
      </c>
      <c r="Z6">
        <f>SUMIFS('EIA Imports'!$D:$D,'EIA Imports'!$A:$A,Z$3,'EIA Imports'!$C:$C,$A6)</f>
        <v/>
      </c>
      <c r="AA6">
        <f>SUMIFS('EIA Imports'!$D:$D,'EIA Imports'!$A:$A,AA$3,'EIA Imports'!$C:$C,$A6)</f>
        <v/>
      </c>
      <c r="AB6">
        <f>SUMIFS('EIA Imports'!$D:$D,'EIA Imports'!$A:$A,AB$3,'EIA Imports'!$C:$C,$A6)</f>
        <v/>
      </c>
      <c r="AC6">
        <f>SUMIFS('EIA Imports'!$D:$D,'EIA Imports'!$A:$A,AC$3,'EIA Imports'!$C:$C,$A6)</f>
        <v/>
      </c>
      <c r="AD6">
        <f>SUMIFS('EIA Imports'!$D:$D,'EIA Imports'!$A:$A,AD$3,'EIA Imports'!$C:$C,$A6)</f>
        <v/>
      </c>
      <c r="AE6">
        <f>SUMIFS('EIA Imports'!$D:$D,'EIA Imports'!$A:$A,AE$3,'EIA Imports'!$C:$C,$A6)</f>
        <v/>
      </c>
      <c r="AF6">
        <f>SUMIFS('EIA Imports'!$D:$D,'EIA Imports'!$A:$A,AF$3,'EIA Imports'!$C:$C,$A6)</f>
        <v/>
      </c>
      <c r="AG6">
        <f>SUMIFS('EIA Imports'!$D:$D,'EIA Imports'!$A:$A,AG$3,'EIA Imports'!$C:$C,$A6)</f>
        <v/>
      </c>
      <c r="AH6">
        <f>SUMIFS('EIA Imports'!$D:$D,'EIA Imports'!$A:$A,AH$3,'EIA Imports'!$C:$C,$A6)</f>
        <v/>
      </c>
      <c r="AI6">
        <f>SUMIFS('EIA Imports'!$D:$D,'EIA Imports'!$A:$A,AI$3,'EIA Imports'!$C:$C,$A6)</f>
        <v/>
      </c>
      <c r="AJ6">
        <f>SUMIFS('EIA Imports'!$D:$D,'EIA Imports'!$A:$A,AJ$3,'EIA Imports'!$C:$C,$A6)</f>
        <v/>
      </c>
      <c r="AK6">
        <f>SUMIFS('EIA Imports'!$D:$D,'EIA Imports'!$A:$A,AK$3,'EIA Imports'!$C:$C,$A6)</f>
        <v/>
      </c>
      <c r="AL6">
        <f>SUMIFS('EIA Imports'!$D:$D,'EIA Imports'!$A:$A,AL$3,'EIA Imports'!$C:$C,$A6)</f>
        <v/>
      </c>
      <c r="AM6">
        <f>SUMIFS('EIA Imports'!$D:$D,'EIA Imports'!$A:$A,AM$3,'EIA Imports'!$C:$C,$A6)</f>
        <v/>
      </c>
      <c r="AN6">
        <f>SUMIFS('EIA Imports'!$D:$D,'EIA Imports'!$A:$A,AN$3,'EIA Imports'!$C:$C,$A6)</f>
        <v/>
      </c>
      <c r="AO6">
        <f>SUMIFS('EIA Imports'!$D:$D,'EIA Imports'!$A:$A,AO$3,'EIA Imports'!$C:$C,$A6)</f>
        <v/>
      </c>
      <c r="AP6">
        <f>SUMIFS('EIA Imports'!$D:$D,'EIA Imports'!$A:$A,AP$3,'EIA Imports'!$C:$C,$A6)</f>
        <v/>
      </c>
      <c r="AQ6">
        <f>SUMIFS('EIA Imports'!$D:$D,'EIA Imports'!$A:$A,AQ$3,'EIA Imports'!$C:$C,$A6)</f>
        <v/>
      </c>
      <c r="AR6">
        <f>SUMIFS('EIA Imports'!$D:$D,'EIA Imports'!$A:$A,AR$3,'EIA Imports'!$C:$C,$A6)</f>
        <v/>
      </c>
      <c r="AS6">
        <f>SUMIFS('EIA Imports'!$D:$D,'EIA Imports'!$A:$A,AS$3,'EIA Imports'!$C:$C,$A6)</f>
        <v/>
      </c>
      <c r="AT6">
        <f>SUMIFS('EIA Imports'!$D:$D,'EIA Imports'!$A:$A,AT$3,'EIA Imports'!$C:$C,$A6)</f>
        <v/>
      </c>
      <c r="AU6">
        <f>SUMIFS('EIA Imports'!$D:$D,'EIA Imports'!$A:$A,AU$3,'EIA Imports'!$C:$C,$A6)</f>
        <v/>
      </c>
      <c r="AV6">
        <f>SUMIFS('EIA Imports'!$D:$D,'EIA Imports'!$A:$A,AV$3,'EIA Imports'!$C:$C,$A6)</f>
        <v/>
      </c>
      <c r="AW6" t="s">
        <v>344</v>
      </c>
      <c r="AX6">
        <f>MATCH(AW6,$A$4:$A$59,0)</f>
        <v/>
      </c>
    </row>
    <row r="7" spans="1:50">
      <c r="A7" t="s">
        <v>298</v>
      </c>
      <c r="B7" t="s">
        <v>1623</v>
      </c>
      <c r="C7" t="s">
        <v>1624</v>
      </c>
      <c r="E7">
        <f>SUMIFS('EIA Imports'!$D:$D,'EIA Imports'!$A:$A,E$3,'EIA Imports'!$C:$C,$A7)</f>
        <v/>
      </c>
      <c r="F7">
        <f>SUMIFS('EIA Imports'!$D:$D,'EIA Imports'!$A:$A,F$3,'EIA Imports'!$C:$C,$A7)</f>
        <v/>
      </c>
      <c r="G7">
        <f>SUMIFS('EIA Imports'!$D:$D,'EIA Imports'!$A:$A,G$3,'EIA Imports'!$C:$C,$A7)</f>
        <v/>
      </c>
      <c r="H7">
        <f>SUMIFS('EIA Imports'!$D:$D,'EIA Imports'!$A:$A,H$3,'EIA Imports'!$C:$C,$A7)</f>
        <v/>
      </c>
      <c r="I7">
        <f>SUMIFS('EIA Imports'!$D:$D,'EIA Imports'!$A:$A,I$3,'EIA Imports'!$C:$C,$A7)</f>
        <v/>
      </c>
      <c r="J7">
        <f>SUMIFS('EIA Imports'!$D:$D,'EIA Imports'!$A:$A,J$3,'EIA Imports'!$C:$C,$A7)</f>
        <v/>
      </c>
      <c r="K7">
        <f>SUMIFS('EIA Imports'!$D:$D,'EIA Imports'!$A:$A,K$3,'EIA Imports'!$C:$C,$A7)</f>
        <v/>
      </c>
      <c r="L7">
        <f>SUMIFS('EIA Imports'!$D:$D,'EIA Imports'!$A:$A,L$3,'EIA Imports'!$C:$C,$A7)</f>
        <v/>
      </c>
      <c r="M7">
        <f>SUMIFS('EIA Imports'!$D:$D,'EIA Imports'!$A:$A,M$3,'EIA Imports'!$C:$C,$A7)</f>
        <v/>
      </c>
      <c r="N7">
        <f>SUMIFS('EIA Imports'!$D:$D,'EIA Imports'!$A:$A,N$3,'EIA Imports'!$C:$C,$A7)</f>
        <v/>
      </c>
      <c r="O7">
        <f>SUMIFS('EIA Imports'!$D:$D,'EIA Imports'!$A:$A,O$3,'EIA Imports'!$C:$C,$A7)</f>
        <v/>
      </c>
      <c r="P7">
        <f>SUMIFS('EIA Imports'!$D:$D,'EIA Imports'!$A:$A,P$3,'EIA Imports'!$C:$C,$A7)</f>
        <v/>
      </c>
      <c r="Q7">
        <f>SUMIFS('EIA Imports'!$D:$D,'EIA Imports'!$A:$A,Q$3,'EIA Imports'!$C:$C,$A7)</f>
        <v/>
      </c>
      <c r="R7">
        <f>SUMIFS('EIA Imports'!$D:$D,'EIA Imports'!$A:$A,R$3,'EIA Imports'!$C:$C,$A7)</f>
        <v/>
      </c>
      <c r="S7">
        <f>SUMIFS('EIA Imports'!$D:$D,'EIA Imports'!$A:$A,S$3,'EIA Imports'!$C:$C,$A7)</f>
        <v/>
      </c>
      <c r="T7">
        <f>SUMIFS('EIA Imports'!$D:$D,'EIA Imports'!$A:$A,T$3,'EIA Imports'!$C:$C,$A7)</f>
        <v/>
      </c>
      <c r="U7">
        <f>SUMIFS('EIA Imports'!$D:$D,'EIA Imports'!$A:$A,U$3,'EIA Imports'!$C:$C,$A7)</f>
        <v/>
      </c>
      <c r="V7">
        <f>SUMIFS('EIA Imports'!$D:$D,'EIA Imports'!$A:$A,V$3,'EIA Imports'!$C:$C,$A7)</f>
        <v/>
      </c>
      <c r="W7">
        <f>SUMIFS('EIA Imports'!$D:$D,'EIA Imports'!$A:$A,W$3,'EIA Imports'!$C:$C,$A7)</f>
        <v/>
      </c>
      <c r="X7">
        <f>SUMIFS('EIA Imports'!$D:$D,'EIA Imports'!$A:$A,X$3,'EIA Imports'!$C:$C,$A7)</f>
        <v/>
      </c>
      <c r="Y7">
        <f>SUMIFS('EIA Imports'!$D:$D,'EIA Imports'!$A:$A,Y$3,'EIA Imports'!$C:$C,$A7)</f>
        <v/>
      </c>
      <c r="Z7">
        <f>SUMIFS('EIA Imports'!$D:$D,'EIA Imports'!$A:$A,Z$3,'EIA Imports'!$C:$C,$A7)</f>
        <v/>
      </c>
      <c r="AA7">
        <f>SUMIFS('EIA Imports'!$D:$D,'EIA Imports'!$A:$A,AA$3,'EIA Imports'!$C:$C,$A7)</f>
        <v/>
      </c>
      <c r="AB7">
        <f>SUMIFS('EIA Imports'!$D:$D,'EIA Imports'!$A:$A,AB$3,'EIA Imports'!$C:$C,$A7)</f>
        <v/>
      </c>
      <c r="AC7">
        <f>SUMIFS('EIA Imports'!$D:$D,'EIA Imports'!$A:$A,AC$3,'EIA Imports'!$C:$C,$A7)</f>
        <v/>
      </c>
      <c r="AD7">
        <f>SUMIFS('EIA Imports'!$D:$D,'EIA Imports'!$A:$A,AD$3,'EIA Imports'!$C:$C,$A7)</f>
        <v/>
      </c>
      <c r="AE7">
        <f>SUMIFS('EIA Imports'!$D:$D,'EIA Imports'!$A:$A,AE$3,'EIA Imports'!$C:$C,$A7)</f>
        <v/>
      </c>
      <c r="AF7">
        <f>SUMIFS('EIA Imports'!$D:$D,'EIA Imports'!$A:$A,AF$3,'EIA Imports'!$C:$C,$A7)</f>
        <v/>
      </c>
      <c r="AG7">
        <f>SUMIFS('EIA Imports'!$D:$D,'EIA Imports'!$A:$A,AG$3,'EIA Imports'!$C:$C,$A7)</f>
        <v/>
      </c>
      <c r="AH7">
        <f>SUMIFS('EIA Imports'!$D:$D,'EIA Imports'!$A:$A,AH$3,'EIA Imports'!$C:$C,$A7)</f>
        <v/>
      </c>
      <c r="AI7">
        <f>SUMIFS('EIA Imports'!$D:$D,'EIA Imports'!$A:$A,AI$3,'EIA Imports'!$C:$C,$A7)</f>
        <v/>
      </c>
      <c r="AJ7">
        <f>SUMIFS('EIA Imports'!$D:$D,'EIA Imports'!$A:$A,AJ$3,'EIA Imports'!$C:$C,$A7)</f>
        <v/>
      </c>
      <c r="AK7">
        <f>SUMIFS('EIA Imports'!$D:$D,'EIA Imports'!$A:$A,AK$3,'EIA Imports'!$C:$C,$A7)</f>
        <v/>
      </c>
      <c r="AL7">
        <f>SUMIFS('EIA Imports'!$D:$D,'EIA Imports'!$A:$A,AL$3,'EIA Imports'!$C:$C,$A7)</f>
        <v/>
      </c>
      <c r="AM7">
        <f>SUMIFS('EIA Imports'!$D:$D,'EIA Imports'!$A:$A,AM$3,'EIA Imports'!$C:$C,$A7)</f>
        <v/>
      </c>
      <c r="AN7">
        <f>SUMIFS('EIA Imports'!$D:$D,'EIA Imports'!$A:$A,AN$3,'EIA Imports'!$C:$C,$A7)</f>
        <v/>
      </c>
      <c r="AO7">
        <f>SUMIFS('EIA Imports'!$D:$D,'EIA Imports'!$A:$A,AO$3,'EIA Imports'!$C:$C,$A7)</f>
        <v/>
      </c>
      <c r="AP7">
        <f>SUMIFS('EIA Imports'!$D:$D,'EIA Imports'!$A:$A,AP$3,'EIA Imports'!$C:$C,$A7)</f>
        <v/>
      </c>
      <c r="AQ7">
        <f>SUMIFS('EIA Imports'!$D:$D,'EIA Imports'!$A:$A,AQ$3,'EIA Imports'!$C:$C,$A7)</f>
        <v/>
      </c>
      <c r="AR7">
        <f>SUMIFS('EIA Imports'!$D:$D,'EIA Imports'!$A:$A,AR$3,'EIA Imports'!$C:$C,$A7)</f>
        <v/>
      </c>
      <c r="AS7">
        <f>SUMIFS('EIA Imports'!$D:$D,'EIA Imports'!$A:$A,AS$3,'EIA Imports'!$C:$C,$A7)</f>
        <v/>
      </c>
      <c r="AT7">
        <f>SUMIFS('EIA Imports'!$D:$D,'EIA Imports'!$A:$A,AT$3,'EIA Imports'!$C:$C,$A7)</f>
        <v/>
      </c>
      <c r="AU7">
        <f>SUMIFS('EIA Imports'!$D:$D,'EIA Imports'!$A:$A,AU$3,'EIA Imports'!$C:$C,$A7)</f>
        <v/>
      </c>
      <c r="AV7">
        <f>SUMIFS('EIA Imports'!$D:$D,'EIA Imports'!$A:$A,AV$3,'EIA Imports'!$C:$C,$A7)</f>
        <v/>
      </c>
      <c r="AW7" t="s">
        <v>298</v>
      </c>
      <c r="AX7">
        <f>MATCH(AW7,$A$4:$A$59,0)</f>
        <v/>
      </c>
    </row>
    <row r="8" spans="1:50">
      <c r="A8" t="s">
        <v>278</v>
      </c>
      <c r="B8" t="s">
        <v>1623</v>
      </c>
      <c r="C8" t="s">
        <v>1624</v>
      </c>
      <c r="E8">
        <f>SUMIFS('EIA Imports'!$D:$D,'EIA Imports'!$A:$A,E$3,'EIA Imports'!$C:$C,$A8)</f>
        <v/>
      </c>
      <c r="F8">
        <f>SUMIFS('EIA Imports'!$D:$D,'EIA Imports'!$A:$A,F$3,'EIA Imports'!$C:$C,$A8)</f>
        <v/>
      </c>
      <c r="G8">
        <f>SUMIFS('EIA Imports'!$D:$D,'EIA Imports'!$A:$A,G$3,'EIA Imports'!$C:$C,$A8)</f>
        <v/>
      </c>
      <c r="H8">
        <f>SUMIFS('EIA Imports'!$D:$D,'EIA Imports'!$A:$A,H$3,'EIA Imports'!$C:$C,$A8)</f>
        <v/>
      </c>
      <c r="I8">
        <f>SUMIFS('EIA Imports'!$D:$D,'EIA Imports'!$A:$A,I$3,'EIA Imports'!$C:$C,$A8)</f>
        <v/>
      </c>
      <c r="J8">
        <f>SUMIFS('EIA Imports'!$D:$D,'EIA Imports'!$A:$A,J$3,'EIA Imports'!$C:$C,$A8)</f>
        <v/>
      </c>
      <c r="K8">
        <f>SUMIFS('EIA Imports'!$D:$D,'EIA Imports'!$A:$A,K$3,'EIA Imports'!$C:$C,$A8)</f>
        <v/>
      </c>
      <c r="L8">
        <f>SUMIFS('EIA Imports'!$D:$D,'EIA Imports'!$A:$A,L$3,'EIA Imports'!$C:$C,$A8)</f>
        <v/>
      </c>
      <c r="M8">
        <f>SUMIFS('EIA Imports'!$D:$D,'EIA Imports'!$A:$A,M$3,'EIA Imports'!$C:$C,$A8)</f>
        <v/>
      </c>
      <c r="N8">
        <f>SUMIFS('EIA Imports'!$D:$D,'EIA Imports'!$A:$A,N$3,'EIA Imports'!$C:$C,$A8)</f>
        <v/>
      </c>
      <c r="O8">
        <f>SUMIFS('EIA Imports'!$D:$D,'EIA Imports'!$A:$A,O$3,'EIA Imports'!$C:$C,$A8)</f>
        <v/>
      </c>
      <c r="P8">
        <f>SUMIFS('EIA Imports'!$D:$D,'EIA Imports'!$A:$A,P$3,'EIA Imports'!$C:$C,$A8)</f>
        <v/>
      </c>
      <c r="Q8">
        <f>SUMIFS('EIA Imports'!$D:$D,'EIA Imports'!$A:$A,Q$3,'EIA Imports'!$C:$C,$A8)</f>
        <v/>
      </c>
      <c r="R8">
        <f>SUMIFS('EIA Imports'!$D:$D,'EIA Imports'!$A:$A,R$3,'EIA Imports'!$C:$C,$A8)</f>
        <v/>
      </c>
      <c r="S8">
        <f>SUMIFS('EIA Imports'!$D:$D,'EIA Imports'!$A:$A,S$3,'EIA Imports'!$C:$C,$A8)</f>
        <v/>
      </c>
      <c r="T8">
        <f>SUMIFS('EIA Imports'!$D:$D,'EIA Imports'!$A:$A,T$3,'EIA Imports'!$C:$C,$A8)</f>
        <v/>
      </c>
      <c r="U8">
        <f>SUMIFS('EIA Imports'!$D:$D,'EIA Imports'!$A:$A,U$3,'EIA Imports'!$C:$C,$A8)</f>
        <v/>
      </c>
      <c r="V8">
        <f>SUMIFS('EIA Imports'!$D:$D,'EIA Imports'!$A:$A,V$3,'EIA Imports'!$C:$C,$A8)</f>
        <v/>
      </c>
      <c r="W8">
        <f>SUMIFS('EIA Imports'!$D:$D,'EIA Imports'!$A:$A,W$3,'EIA Imports'!$C:$C,$A8)</f>
        <v/>
      </c>
      <c r="X8">
        <f>SUMIFS('EIA Imports'!$D:$D,'EIA Imports'!$A:$A,X$3,'EIA Imports'!$C:$C,$A8)</f>
        <v/>
      </c>
      <c r="Y8">
        <f>SUMIFS('EIA Imports'!$D:$D,'EIA Imports'!$A:$A,Y$3,'EIA Imports'!$C:$C,$A8)</f>
        <v/>
      </c>
      <c r="Z8">
        <f>SUMIFS('EIA Imports'!$D:$D,'EIA Imports'!$A:$A,Z$3,'EIA Imports'!$C:$C,$A8)</f>
        <v/>
      </c>
      <c r="AA8">
        <f>SUMIFS('EIA Imports'!$D:$D,'EIA Imports'!$A:$A,AA$3,'EIA Imports'!$C:$C,$A8)</f>
        <v/>
      </c>
      <c r="AB8">
        <f>SUMIFS('EIA Imports'!$D:$D,'EIA Imports'!$A:$A,AB$3,'EIA Imports'!$C:$C,$A8)</f>
        <v/>
      </c>
      <c r="AC8">
        <f>SUMIFS('EIA Imports'!$D:$D,'EIA Imports'!$A:$A,AC$3,'EIA Imports'!$C:$C,$A8)</f>
        <v/>
      </c>
      <c r="AD8">
        <f>SUMIFS('EIA Imports'!$D:$D,'EIA Imports'!$A:$A,AD$3,'EIA Imports'!$C:$C,$A8)</f>
        <v/>
      </c>
      <c r="AE8">
        <f>SUMIFS('EIA Imports'!$D:$D,'EIA Imports'!$A:$A,AE$3,'EIA Imports'!$C:$C,$A8)</f>
        <v/>
      </c>
      <c r="AF8">
        <f>SUMIFS('EIA Imports'!$D:$D,'EIA Imports'!$A:$A,AF$3,'EIA Imports'!$C:$C,$A8)</f>
        <v/>
      </c>
      <c r="AG8">
        <f>SUMIFS('EIA Imports'!$D:$D,'EIA Imports'!$A:$A,AG$3,'EIA Imports'!$C:$C,$A8)</f>
        <v/>
      </c>
      <c r="AH8">
        <f>SUMIFS('EIA Imports'!$D:$D,'EIA Imports'!$A:$A,AH$3,'EIA Imports'!$C:$C,$A8)</f>
        <v/>
      </c>
      <c r="AI8">
        <f>SUMIFS('EIA Imports'!$D:$D,'EIA Imports'!$A:$A,AI$3,'EIA Imports'!$C:$C,$A8)</f>
        <v/>
      </c>
      <c r="AJ8">
        <f>SUMIFS('EIA Imports'!$D:$D,'EIA Imports'!$A:$A,AJ$3,'EIA Imports'!$C:$C,$A8)</f>
        <v/>
      </c>
      <c r="AK8">
        <f>SUMIFS('EIA Imports'!$D:$D,'EIA Imports'!$A:$A,AK$3,'EIA Imports'!$C:$C,$A8)</f>
        <v/>
      </c>
      <c r="AL8">
        <f>SUMIFS('EIA Imports'!$D:$D,'EIA Imports'!$A:$A,AL$3,'EIA Imports'!$C:$C,$A8)</f>
        <v/>
      </c>
      <c r="AM8">
        <f>SUMIFS('EIA Imports'!$D:$D,'EIA Imports'!$A:$A,AM$3,'EIA Imports'!$C:$C,$A8)</f>
        <v/>
      </c>
      <c r="AN8">
        <f>SUMIFS('EIA Imports'!$D:$D,'EIA Imports'!$A:$A,AN$3,'EIA Imports'!$C:$C,$A8)</f>
        <v/>
      </c>
      <c r="AO8">
        <f>SUMIFS('EIA Imports'!$D:$D,'EIA Imports'!$A:$A,AO$3,'EIA Imports'!$C:$C,$A8)</f>
        <v/>
      </c>
      <c r="AP8">
        <f>SUMIFS('EIA Imports'!$D:$D,'EIA Imports'!$A:$A,AP$3,'EIA Imports'!$C:$C,$A8)</f>
        <v/>
      </c>
      <c r="AQ8">
        <f>SUMIFS('EIA Imports'!$D:$D,'EIA Imports'!$A:$A,AQ$3,'EIA Imports'!$C:$C,$A8)</f>
        <v/>
      </c>
      <c r="AR8">
        <f>SUMIFS('EIA Imports'!$D:$D,'EIA Imports'!$A:$A,AR$3,'EIA Imports'!$C:$C,$A8)</f>
        <v/>
      </c>
      <c r="AS8">
        <f>SUMIFS('EIA Imports'!$D:$D,'EIA Imports'!$A:$A,AS$3,'EIA Imports'!$C:$C,$A8)</f>
        <v/>
      </c>
      <c r="AT8">
        <f>SUMIFS('EIA Imports'!$D:$D,'EIA Imports'!$A:$A,AT$3,'EIA Imports'!$C:$C,$A8)</f>
        <v/>
      </c>
      <c r="AU8">
        <f>SUMIFS('EIA Imports'!$D:$D,'EIA Imports'!$A:$A,AU$3,'EIA Imports'!$C:$C,$A8)</f>
        <v/>
      </c>
      <c r="AV8">
        <f>SUMIFS('EIA Imports'!$D:$D,'EIA Imports'!$A:$A,AV$3,'EIA Imports'!$C:$C,$A8)</f>
        <v/>
      </c>
      <c r="AW8" t="s">
        <v>278</v>
      </c>
      <c r="AX8">
        <f>MATCH(AW8,$A$4:$A$59,0)</f>
        <v/>
      </c>
    </row>
    <row r="9" spans="1:50">
      <c r="A9" t="s">
        <v>330</v>
      </c>
      <c r="B9" t="s">
        <v>1623</v>
      </c>
      <c r="C9" t="s">
        <v>1624</v>
      </c>
      <c r="E9">
        <f>SUMIFS('EIA Imports'!$D:$D,'EIA Imports'!$A:$A,E$3,'EIA Imports'!$C:$C,$A9)</f>
        <v/>
      </c>
      <c r="F9">
        <f>SUMIFS('EIA Imports'!$D:$D,'EIA Imports'!$A:$A,F$3,'EIA Imports'!$C:$C,$A9)</f>
        <v/>
      </c>
      <c r="G9">
        <f>SUMIFS('EIA Imports'!$D:$D,'EIA Imports'!$A:$A,G$3,'EIA Imports'!$C:$C,$A9)</f>
        <v/>
      </c>
      <c r="H9">
        <f>SUMIFS('EIA Imports'!$D:$D,'EIA Imports'!$A:$A,H$3,'EIA Imports'!$C:$C,$A9)</f>
        <v/>
      </c>
      <c r="I9">
        <f>SUMIFS('EIA Imports'!$D:$D,'EIA Imports'!$A:$A,I$3,'EIA Imports'!$C:$C,$A9)</f>
        <v/>
      </c>
      <c r="J9">
        <f>SUMIFS('EIA Imports'!$D:$D,'EIA Imports'!$A:$A,J$3,'EIA Imports'!$C:$C,$A9)</f>
        <v/>
      </c>
      <c r="K9">
        <f>SUMIFS('EIA Imports'!$D:$D,'EIA Imports'!$A:$A,K$3,'EIA Imports'!$C:$C,$A9)</f>
        <v/>
      </c>
      <c r="L9">
        <f>SUMIFS('EIA Imports'!$D:$D,'EIA Imports'!$A:$A,L$3,'EIA Imports'!$C:$C,$A9)</f>
        <v/>
      </c>
      <c r="M9">
        <f>SUMIFS('EIA Imports'!$D:$D,'EIA Imports'!$A:$A,M$3,'EIA Imports'!$C:$C,$A9)</f>
        <v/>
      </c>
      <c r="N9">
        <f>SUMIFS('EIA Imports'!$D:$D,'EIA Imports'!$A:$A,N$3,'EIA Imports'!$C:$C,$A9)</f>
        <v/>
      </c>
      <c r="O9">
        <f>SUMIFS('EIA Imports'!$D:$D,'EIA Imports'!$A:$A,O$3,'EIA Imports'!$C:$C,$A9)</f>
        <v/>
      </c>
      <c r="P9">
        <f>SUMIFS('EIA Imports'!$D:$D,'EIA Imports'!$A:$A,P$3,'EIA Imports'!$C:$C,$A9)</f>
        <v/>
      </c>
      <c r="Q9">
        <f>SUMIFS('EIA Imports'!$D:$D,'EIA Imports'!$A:$A,Q$3,'EIA Imports'!$C:$C,$A9)</f>
        <v/>
      </c>
      <c r="R9">
        <f>SUMIFS('EIA Imports'!$D:$D,'EIA Imports'!$A:$A,R$3,'EIA Imports'!$C:$C,$A9)</f>
        <v/>
      </c>
      <c r="S9">
        <f>SUMIFS('EIA Imports'!$D:$D,'EIA Imports'!$A:$A,S$3,'EIA Imports'!$C:$C,$A9)</f>
        <v/>
      </c>
      <c r="T9">
        <f>SUMIFS('EIA Imports'!$D:$D,'EIA Imports'!$A:$A,T$3,'EIA Imports'!$C:$C,$A9)</f>
        <v/>
      </c>
      <c r="U9">
        <f>SUMIFS('EIA Imports'!$D:$D,'EIA Imports'!$A:$A,U$3,'EIA Imports'!$C:$C,$A9)</f>
        <v/>
      </c>
      <c r="V9">
        <f>SUMIFS('EIA Imports'!$D:$D,'EIA Imports'!$A:$A,V$3,'EIA Imports'!$C:$C,$A9)</f>
        <v/>
      </c>
      <c r="W9">
        <f>SUMIFS('EIA Imports'!$D:$D,'EIA Imports'!$A:$A,W$3,'EIA Imports'!$C:$C,$A9)</f>
        <v/>
      </c>
      <c r="X9">
        <f>SUMIFS('EIA Imports'!$D:$D,'EIA Imports'!$A:$A,X$3,'EIA Imports'!$C:$C,$A9)</f>
        <v/>
      </c>
      <c r="Y9">
        <f>SUMIFS('EIA Imports'!$D:$D,'EIA Imports'!$A:$A,Y$3,'EIA Imports'!$C:$C,$A9)</f>
        <v/>
      </c>
      <c r="Z9">
        <f>SUMIFS('EIA Imports'!$D:$D,'EIA Imports'!$A:$A,Z$3,'EIA Imports'!$C:$C,$A9)</f>
        <v/>
      </c>
      <c r="AA9">
        <f>SUMIFS('EIA Imports'!$D:$D,'EIA Imports'!$A:$A,AA$3,'EIA Imports'!$C:$C,$A9)</f>
        <v/>
      </c>
      <c r="AB9">
        <f>SUMIFS('EIA Imports'!$D:$D,'EIA Imports'!$A:$A,AB$3,'EIA Imports'!$C:$C,$A9)</f>
        <v/>
      </c>
      <c r="AC9">
        <f>SUMIFS('EIA Imports'!$D:$D,'EIA Imports'!$A:$A,AC$3,'EIA Imports'!$C:$C,$A9)</f>
        <v/>
      </c>
      <c r="AD9">
        <f>SUMIFS('EIA Imports'!$D:$D,'EIA Imports'!$A:$A,AD$3,'EIA Imports'!$C:$C,$A9)</f>
        <v/>
      </c>
      <c r="AE9">
        <f>SUMIFS('EIA Imports'!$D:$D,'EIA Imports'!$A:$A,AE$3,'EIA Imports'!$C:$C,$A9)</f>
        <v/>
      </c>
      <c r="AF9">
        <f>SUMIFS('EIA Imports'!$D:$D,'EIA Imports'!$A:$A,AF$3,'EIA Imports'!$C:$C,$A9)</f>
        <v/>
      </c>
      <c r="AG9">
        <f>SUMIFS('EIA Imports'!$D:$D,'EIA Imports'!$A:$A,AG$3,'EIA Imports'!$C:$C,$A9)</f>
        <v/>
      </c>
      <c r="AH9">
        <f>SUMIFS('EIA Imports'!$D:$D,'EIA Imports'!$A:$A,AH$3,'EIA Imports'!$C:$C,$A9)</f>
        <v/>
      </c>
      <c r="AI9">
        <f>SUMIFS('EIA Imports'!$D:$D,'EIA Imports'!$A:$A,AI$3,'EIA Imports'!$C:$C,$A9)</f>
        <v/>
      </c>
      <c r="AJ9">
        <f>SUMIFS('EIA Imports'!$D:$D,'EIA Imports'!$A:$A,AJ$3,'EIA Imports'!$C:$C,$A9)</f>
        <v/>
      </c>
      <c r="AK9">
        <f>SUMIFS('EIA Imports'!$D:$D,'EIA Imports'!$A:$A,AK$3,'EIA Imports'!$C:$C,$A9)</f>
        <v/>
      </c>
      <c r="AL9">
        <f>SUMIFS('EIA Imports'!$D:$D,'EIA Imports'!$A:$A,AL$3,'EIA Imports'!$C:$C,$A9)</f>
        <v/>
      </c>
      <c r="AM9">
        <f>SUMIFS('EIA Imports'!$D:$D,'EIA Imports'!$A:$A,AM$3,'EIA Imports'!$C:$C,$A9)</f>
        <v/>
      </c>
      <c r="AN9">
        <f>SUMIFS('EIA Imports'!$D:$D,'EIA Imports'!$A:$A,AN$3,'EIA Imports'!$C:$C,$A9)</f>
        <v/>
      </c>
      <c r="AO9">
        <f>SUMIFS('EIA Imports'!$D:$D,'EIA Imports'!$A:$A,AO$3,'EIA Imports'!$C:$C,$A9)</f>
        <v/>
      </c>
      <c r="AP9">
        <f>SUMIFS('EIA Imports'!$D:$D,'EIA Imports'!$A:$A,AP$3,'EIA Imports'!$C:$C,$A9)</f>
        <v/>
      </c>
      <c r="AQ9">
        <f>SUMIFS('EIA Imports'!$D:$D,'EIA Imports'!$A:$A,AQ$3,'EIA Imports'!$C:$C,$A9)</f>
        <v/>
      </c>
      <c r="AR9">
        <f>SUMIFS('EIA Imports'!$D:$D,'EIA Imports'!$A:$A,AR$3,'EIA Imports'!$C:$C,$A9)</f>
        <v/>
      </c>
      <c r="AS9">
        <f>SUMIFS('EIA Imports'!$D:$D,'EIA Imports'!$A:$A,AS$3,'EIA Imports'!$C:$C,$A9)</f>
        <v/>
      </c>
      <c r="AT9">
        <f>SUMIFS('EIA Imports'!$D:$D,'EIA Imports'!$A:$A,AT$3,'EIA Imports'!$C:$C,$A9)</f>
        <v/>
      </c>
      <c r="AU9">
        <f>SUMIFS('EIA Imports'!$D:$D,'EIA Imports'!$A:$A,AU$3,'EIA Imports'!$C:$C,$A9)</f>
        <v/>
      </c>
      <c r="AV9">
        <f>SUMIFS('EIA Imports'!$D:$D,'EIA Imports'!$A:$A,AV$3,'EIA Imports'!$C:$C,$A9)</f>
        <v/>
      </c>
      <c r="AW9" t="s">
        <v>485</v>
      </c>
      <c r="AX9">
        <f>MATCH(AW9,$A$4:$A$59,0)</f>
        <v/>
      </c>
    </row>
    <row r="10" spans="1:50">
      <c r="A10" t="s">
        <v>382</v>
      </c>
      <c r="B10" t="s">
        <v>1623</v>
      </c>
      <c r="C10" t="s">
        <v>1624</v>
      </c>
      <c r="E10">
        <f>SUMIFS('EIA Imports'!$D:$D,'EIA Imports'!$A:$A,E$3,'EIA Imports'!$C:$C,$A10)</f>
        <v/>
      </c>
      <c r="F10">
        <f>SUMIFS('EIA Imports'!$D:$D,'EIA Imports'!$A:$A,F$3,'EIA Imports'!$C:$C,$A10)</f>
        <v/>
      </c>
      <c r="G10">
        <f>SUMIFS('EIA Imports'!$D:$D,'EIA Imports'!$A:$A,G$3,'EIA Imports'!$C:$C,$A10)</f>
        <v/>
      </c>
      <c r="H10">
        <f>SUMIFS('EIA Imports'!$D:$D,'EIA Imports'!$A:$A,H$3,'EIA Imports'!$C:$C,$A10)</f>
        <v/>
      </c>
      <c r="I10">
        <f>SUMIFS('EIA Imports'!$D:$D,'EIA Imports'!$A:$A,I$3,'EIA Imports'!$C:$C,$A10)</f>
        <v/>
      </c>
      <c r="J10">
        <f>SUMIFS('EIA Imports'!$D:$D,'EIA Imports'!$A:$A,J$3,'EIA Imports'!$C:$C,$A10)</f>
        <v/>
      </c>
      <c r="K10">
        <f>SUMIFS('EIA Imports'!$D:$D,'EIA Imports'!$A:$A,K$3,'EIA Imports'!$C:$C,$A10)</f>
        <v/>
      </c>
      <c r="L10">
        <f>SUMIFS('EIA Imports'!$D:$D,'EIA Imports'!$A:$A,L$3,'EIA Imports'!$C:$C,$A10)</f>
        <v/>
      </c>
      <c r="M10">
        <f>SUMIFS('EIA Imports'!$D:$D,'EIA Imports'!$A:$A,M$3,'EIA Imports'!$C:$C,$A10)</f>
        <v/>
      </c>
      <c r="N10">
        <f>SUMIFS('EIA Imports'!$D:$D,'EIA Imports'!$A:$A,N$3,'EIA Imports'!$C:$C,$A10)</f>
        <v/>
      </c>
      <c r="O10">
        <f>SUMIFS('EIA Imports'!$D:$D,'EIA Imports'!$A:$A,O$3,'EIA Imports'!$C:$C,$A10)</f>
        <v/>
      </c>
      <c r="P10">
        <f>SUMIFS('EIA Imports'!$D:$D,'EIA Imports'!$A:$A,P$3,'EIA Imports'!$C:$C,$A10)</f>
        <v/>
      </c>
      <c r="Q10">
        <f>SUMIFS('EIA Imports'!$D:$D,'EIA Imports'!$A:$A,Q$3,'EIA Imports'!$C:$C,$A10)</f>
        <v/>
      </c>
      <c r="R10">
        <f>SUMIFS('EIA Imports'!$D:$D,'EIA Imports'!$A:$A,R$3,'EIA Imports'!$C:$C,$A10)</f>
        <v/>
      </c>
      <c r="S10">
        <f>SUMIFS('EIA Imports'!$D:$D,'EIA Imports'!$A:$A,S$3,'EIA Imports'!$C:$C,$A10)</f>
        <v/>
      </c>
      <c r="T10">
        <f>SUMIFS('EIA Imports'!$D:$D,'EIA Imports'!$A:$A,T$3,'EIA Imports'!$C:$C,$A10)</f>
        <v/>
      </c>
      <c r="U10">
        <f>SUMIFS('EIA Imports'!$D:$D,'EIA Imports'!$A:$A,U$3,'EIA Imports'!$C:$C,$A10)</f>
        <v/>
      </c>
      <c r="V10">
        <f>SUMIFS('EIA Imports'!$D:$D,'EIA Imports'!$A:$A,V$3,'EIA Imports'!$C:$C,$A10)</f>
        <v/>
      </c>
      <c r="W10">
        <f>SUMIFS('EIA Imports'!$D:$D,'EIA Imports'!$A:$A,W$3,'EIA Imports'!$C:$C,$A10)</f>
        <v/>
      </c>
      <c r="X10">
        <f>SUMIFS('EIA Imports'!$D:$D,'EIA Imports'!$A:$A,X$3,'EIA Imports'!$C:$C,$A10)</f>
        <v/>
      </c>
      <c r="Y10">
        <f>SUMIFS('EIA Imports'!$D:$D,'EIA Imports'!$A:$A,Y$3,'EIA Imports'!$C:$C,$A10)</f>
        <v/>
      </c>
      <c r="Z10">
        <f>SUMIFS('EIA Imports'!$D:$D,'EIA Imports'!$A:$A,Z$3,'EIA Imports'!$C:$C,$A10)</f>
        <v/>
      </c>
      <c r="AA10">
        <f>SUMIFS('EIA Imports'!$D:$D,'EIA Imports'!$A:$A,AA$3,'EIA Imports'!$C:$C,$A10)</f>
        <v/>
      </c>
      <c r="AB10">
        <f>SUMIFS('EIA Imports'!$D:$D,'EIA Imports'!$A:$A,AB$3,'EIA Imports'!$C:$C,$A10)</f>
        <v/>
      </c>
      <c r="AC10">
        <f>SUMIFS('EIA Imports'!$D:$D,'EIA Imports'!$A:$A,AC$3,'EIA Imports'!$C:$C,$A10)</f>
        <v/>
      </c>
      <c r="AD10">
        <f>SUMIFS('EIA Imports'!$D:$D,'EIA Imports'!$A:$A,AD$3,'EIA Imports'!$C:$C,$A10)</f>
        <v/>
      </c>
      <c r="AE10">
        <f>SUMIFS('EIA Imports'!$D:$D,'EIA Imports'!$A:$A,AE$3,'EIA Imports'!$C:$C,$A10)</f>
        <v/>
      </c>
      <c r="AF10">
        <f>SUMIFS('EIA Imports'!$D:$D,'EIA Imports'!$A:$A,AF$3,'EIA Imports'!$C:$C,$A10)</f>
        <v/>
      </c>
      <c r="AG10">
        <f>SUMIFS('EIA Imports'!$D:$D,'EIA Imports'!$A:$A,AG$3,'EIA Imports'!$C:$C,$A10)</f>
        <v/>
      </c>
      <c r="AH10">
        <f>SUMIFS('EIA Imports'!$D:$D,'EIA Imports'!$A:$A,AH$3,'EIA Imports'!$C:$C,$A10)</f>
        <v/>
      </c>
      <c r="AI10">
        <f>SUMIFS('EIA Imports'!$D:$D,'EIA Imports'!$A:$A,AI$3,'EIA Imports'!$C:$C,$A10)</f>
        <v/>
      </c>
      <c r="AJ10">
        <f>SUMIFS('EIA Imports'!$D:$D,'EIA Imports'!$A:$A,AJ$3,'EIA Imports'!$C:$C,$A10)</f>
        <v/>
      </c>
      <c r="AK10">
        <f>SUMIFS('EIA Imports'!$D:$D,'EIA Imports'!$A:$A,AK$3,'EIA Imports'!$C:$C,$A10)</f>
        <v/>
      </c>
      <c r="AL10">
        <f>SUMIFS('EIA Imports'!$D:$D,'EIA Imports'!$A:$A,AL$3,'EIA Imports'!$C:$C,$A10)</f>
        <v/>
      </c>
      <c r="AM10">
        <f>SUMIFS('EIA Imports'!$D:$D,'EIA Imports'!$A:$A,AM$3,'EIA Imports'!$C:$C,$A10)</f>
        <v/>
      </c>
      <c r="AN10">
        <f>SUMIFS('EIA Imports'!$D:$D,'EIA Imports'!$A:$A,AN$3,'EIA Imports'!$C:$C,$A10)</f>
        <v/>
      </c>
      <c r="AO10">
        <f>SUMIFS('EIA Imports'!$D:$D,'EIA Imports'!$A:$A,AO$3,'EIA Imports'!$C:$C,$A10)</f>
        <v/>
      </c>
      <c r="AP10">
        <f>SUMIFS('EIA Imports'!$D:$D,'EIA Imports'!$A:$A,AP$3,'EIA Imports'!$C:$C,$A10)</f>
        <v/>
      </c>
      <c r="AQ10">
        <f>SUMIFS('EIA Imports'!$D:$D,'EIA Imports'!$A:$A,AQ$3,'EIA Imports'!$C:$C,$A10)</f>
        <v/>
      </c>
      <c r="AR10">
        <f>SUMIFS('EIA Imports'!$D:$D,'EIA Imports'!$A:$A,AR$3,'EIA Imports'!$C:$C,$A10)</f>
        <v/>
      </c>
      <c r="AS10">
        <f>SUMIFS('EIA Imports'!$D:$D,'EIA Imports'!$A:$A,AS$3,'EIA Imports'!$C:$C,$A10)</f>
        <v/>
      </c>
      <c r="AT10">
        <f>SUMIFS('EIA Imports'!$D:$D,'EIA Imports'!$A:$A,AT$3,'EIA Imports'!$C:$C,$A10)</f>
        <v/>
      </c>
      <c r="AU10">
        <f>SUMIFS('EIA Imports'!$D:$D,'EIA Imports'!$A:$A,AU$3,'EIA Imports'!$C:$C,$A10)</f>
        <v/>
      </c>
      <c r="AV10">
        <f>SUMIFS('EIA Imports'!$D:$D,'EIA Imports'!$A:$A,AV$3,'EIA Imports'!$C:$C,$A10)</f>
        <v/>
      </c>
      <c r="AW10" t="s">
        <v>330</v>
      </c>
      <c r="AX10">
        <f>MATCH(AW10,$A$4:$A$59,0)</f>
        <v/>
      </c>
    </row>
    <row r="11" spans="1:50">
      <c r="A11" t="s">
        <v>456</v>
      </c>
      <c r="B11" t="s">
        <v>1623</v>
      </c>
      <c r="C11" t="s">
        <v>1624</v>
      </c>
      <c r="E11">
        <f>SUMIFS('EIA Imports'!$D:$D,'EIA Imports'!$A:$A,E$3,'EIA Imports'!$C:$C,$A11)</f>
        <v/>
      </c>
      <c r="F11">
        <f>SUMIFS('EIA Imports'!$D:$D,'EIA Imports'!$A:$A,F$3,'EIA Imports'!$C:$C,$A11)</f>
        <v/>
      </c>
      <c r="G11">
        <f>SUMIFS('EIA Imports'!$D:$D,'EIA Imports'!$A:$A,G$3,'EIA Imports'!$C:$C,$A11)</f>
        <v/>
      </c>
      <c r="H11">
        <f>SUMIFS('EIA Imports'!$D:$D,'EIA Imports'!$A:$A,H$3,'EIA Imports'!$C:$C,$A11)</f>
        <v/>
      </c>
      <c r="I11">
        <f>SUMIFS('EIA Imports'!$D:$D,'EIA Imports'!$A:$A,I$3,'EIA Imports'!$C:$C,$A11)</f>
        <v/>
      </c>
      <c r="J11">
        <f>SUMIFS('EIA Imports'!$D:$D,'EIA Imports'!$A:$A,J$3,'EIA Imports'!$C:$C,$A11)</f>
        <v/>
      </c>
      <c r="K11">
        <f>SUMIFS('EIA Imports'!$D:$D,'EIA Imports'!$A:$A,K$3,'EIA Imports'!$C:$C,$A11)</f>
        <v/>
      </c>
      <c r="L11">
        <f>SUMIFS('EIA Imports'!$D:$D,'EIA Imports'!$A:$A,L$3,'EIA Imports'!$C:$C,$A11)</f>
        <v/>
      </c>
      <c r="M11">
        <f>SUMIFS('EIA Imports'!$D:$D,'EIA Imports'!$A:$A,M$3,'EIA Imports'!$C:$C,$A11)</f>
        <v/>
      </c>
      <c r="N11">
        <f>SUMIFS('EIA Imports'!$D:$D,'EIA Imports'!$A:$A,N$3,'EIA Imports'!$C:$C,$A11)</f>
        <v/>
      </c>
      <c r="O11">
        <f>SUMIFS('EIA Imports'!$D:$D,'EIA Imports'!$A:$A,O$3,'EIA Imports'!$C:$C,$A11)</f>
        <v/>
      </c>
      <c r="P11">
        <f>SUMIFS('EIA Imports'!$D:$D,'EIA Imports'!$A:$A,P$3,'EIA Imports'!$C:$C,$A11)</f>
        <v/>
      </c>
      <c r="Q11">
        <f>SUMIFS('EIA Imports'!$D:$D,'EIA Imports'!$A:$A,Q$3,'EIA Imports'!$C:$C,$A11)</f>
        <v/>
      </c>
      <c r="R11">
        <f>SUMIFS('EIA Imports'!$D:$D,'EIA Imports'!$A:$A,R$3,'EIA Imports'!$C:$C,$A11)</f>
        <v/>
      </c>
      <c r="S11">
        <f>SUMIFS('EIA Imports'!$D:$D,'EIA Imports'!$A:$A,S$3,'EIA Imports'!$C:$C,$A11)</f>
        <v/>
      </c>
      <c r="T11">
        <f>SUMIFS('EIA Imports'!$D:$D,'EIA Imports'!$A:$A,T$3,'EIA Imports'!$C:$C,$A11)</f>
        <v/>
      </c>
      <c r="U11">
        <f>SUMIFS('EIA Imports'!$D:$D,'EIA Imports'!$A:$A,U$3,'EIA Imports'!$C:$C,$A11)</f>
        <v/>
      </c>
      <c r="V11">
        <f>SUMIFS('EIA Imports'!$D:$D,'EIA Imports'!$A:$A,V$3,'EIA Imports'!$C:$C,$A11)</f>
        <v/>
      </c>
      <c r="W11">
        <f>SUMIFS('EIA Imports'!$D:$D,'EIA Imports'!$A:$A,W$3,'EIA Imports'!$C:$C,$A11)</f>
        <v/>
      </c>
      <c r="X11">
        <f>SUMIFS('EIA Imports'!$D:$D,'EIA Imports'!$A:$A,X$3,'EIA Imports'!$C:$C,$A11)</f>
        <v/>
      </c>
      <c r="Y11">
        <f>SUMIFS('EIA Imports'!$D:$D,'EIA Imports'!$A:$A,Y$3,'EIA Imports'!$C:$C,$A11)</f>
        <v/>
      </c>
      <c r="Z11">
        <f>SUMIFS('EIA Imports'!$D:$D,'EIA Imports'!$A:$A,Z$3,'EIA Imports'!$C:$C,$A11)</f>
        <v/>
      </c>
      <c r="AA11">
        <f>SUMIFS('EIA Imports'!$D:$D,'EIA Imports'!$A:$A,AA$3,'EIA Imports'!$C:$C,$A11)</f>
        <v/>
      </c>
      <c r="AB11">
        <f>SUMIFS('EIA Imports'!$D:$D,'EIA Imports'!$A:$A,AB$3,'EIA Imports'!$C:$C,$A11)</f>
        <v/>
      </c>
      <c r="AC11">
        <f>SUMIFS('EIA Imports'!$D:$D,'EIA Imports'!$A:$A,AC$3,'EIA Imports'!$C:$C,$A11)</f>
        <v/>
      </c>
      <c r="AD11">
        <f>SUMIFS('EIA Imports'!$D:$D,'EIA Imports'!$A:$A,AD$3,'EIA Imports'!$C:$C,$A11)</f>
        <v/>
      </c>
      <c r="AE11">
        <f>SUMIFS('EIA Imports'!$D:$D,'EIA Imports'!$A:$A,AE$3,'EIA Imports'!$C:$C,$A11)</f>
        <v/>
      </c>
      <c r="AF11">
        <f>SUMIFS('EIA Imports'!$D:$D,'EIA Imports'!$A:$A,AF$3,'EIA Imports'!$C:$C,$A11)</f>
        <v/>
      </c>
      <c r="AG11">
        <f>SUMIFS('EIA Imports'!$D:$D,'EIA Imports'!$A:$A,AG$3,'EIA Imports'!$C:$C,$A11)</f>
        <v/>
      </c>
      <c r="AH11">
        <f>SUMIFS('EIA Imports'!$D:$D,'EIA Imports'!$A:$A,AH$3,'EIA Imports'!$C:$C,$A11)</f>
        <v/>
      </c>
      <c r="AI11">
        <f>SUMIFS('EIA Imports'!$D:$D,'EIA Imports'!$A:$A,AI$3,'EIA Imports'!$C:$C,$A11)</f>
        <v/>
      </c>
      <c r="AJ11">
        <f>SUMIFS('EIA Imports'!$D:$D,'EIA Imports'!$A:$A,AJ$3,'EIA Imports'!$C:$C,$A11)</f>
        <v/>
      </c>
      <c r="AK11">
        <f>SUMIFS('EIA Imports'!$D:$D,'EIA Imports'!$A:$A,AK$3,'EIA Imports'!$C:$C,$A11)</f>
        <v/>
      </c>
      <c r="AL11">
        <f>SUMIFS('EIA Imports'!$D:$D,'EIA Imports'!$A:$A,AL$3,'EIA Imports'!$C:$C,$A11)</f>
        <v/>
      </c>
      <c r="AM11">
        <f>SUMIFS('EIA Imports'!$D:$D,'EIA Imports'!$A:$A,AM$3,'EIA Imports'!$C:$C,$A11)</f>
        <v/>
      </c>
      <c r="AN11">
        <f>SUMIFS('EIA Imports'!$D:$D,'EIA Imports'!$A:$A,AN$3,'EIA Imports'!$C:$C,$A11)</f>
        <v/>
      </c>
      <c r="AO11">
        <f>SUMIFS('EIA Imports'!$D:$D,'EIA Imports'!$A:$A,AO$3,'EIA Imports'!$C:$C,$A11)</f>
        <v/>
      </c>
      <c r="AP11">
        <f>SUMIFS('EIA Imports'!$D:$D,'EIA Imports'!$A:$A,AP$3,'EIA Imports'!$C:$C,$A11)</f>
        <v/>
      </c>
      <c r="AQ11">
        <f>SUMIFS('EIA Imports'!$D:$D,'EIA Imports'!$A:$A,AQ$3,'EIA Imports'!$C:$C,$A11)</f>
        <v/>
      </c>
      <c r="AR11">
        <f>SUMIFS('EIA Imports'!$D:$D,'EIA Imports'!$A:$A,AR$3,'EIA Imports'!$C:$C,$A11)</f>
        <v/>
      </c>
      <c r="AS11">
        <f>SUMIFS('EIA Imports'!$D:$D,'EIA Imports'!$A:$A,AS$3,'EIA Imports'!$C:$C,$A11)</f>
        <v/>
      </c>
      <c r="AT11">
        <f>SUMIFS('EIA Imports'!$D:$D,'EIA Imports'!$A:$A,AT$3,'EIA Imports'!$C:$C,$A11)</f>
        <v/>
      </c>
      <c r="AU11">
        <f>SUMIFS('EIA Imports'!$D:$D,'EIA Imports'!$A:$A,AU$3,'EIA Imports'!$C:$C,$A11)</f>
        <v/>
      </c>
      <c r="AV11">
        <f>SUMIFS('EIA Imports'!$D:$D,'EIA Imports'!$A:$A,AV$3,'EIA Imports'!$C:$C,$A11)</f>
        <v/>
      </c>
      <c r="AW11" t="s">
        <v>501</v>
      </c>
      <c r="AX11">
        <f>MATCH(AW11,$A$4:$A$59,0)</f>
        <v/>
      </c>
    </row>
    <row r="12" spans="1:50">
      <c r="A12" t="s">
        <v>293</v>
      </c>
      <c r="B12" t="s">
        <v>1623</v>
      </c>
      <c r="C12" t="s">
        <v>1624</v>
      </c>
      <c r="E12">
        <f>SUMIFS('EIA Imports'!$D:$D,'EIA Imports'!$A:$A,E$3,'EIA Imports'!$C:$C,$A12)</f>
        <v/>
      </c>
      <c r="F12">
        <f>SUMIFS('EIA Imports'!$D:$D,'EIA Imports'!$A:$A,F$3,'EIA Imports'!$C:$C,$A12)</f>
        <v/>
      </c>
      <c r="G12">
        <f>SUMIFS('EIA Imports'!$D:$D,'EIA Imports'!$A:$A,G$3,'EIA Imports'!$C:$C,$A12)</f>
        <v/>
      </c>
      <c r="H12">
        <f>SUMIFS('EIA Imports'!$D:$D,'EIA Imports'!$A:$A,H$3,'EIA Imports'!$C:$C,$A12)</f>
        <v/>
      </c>
      <c r="I12">
        <f>SUMIFS('EIA Imports'!$D:$D,'EIA Imports'!$A:$A,I$3,'EIA Imports'!$C:$C,$A12)</f>
        <v/>
      </c>
      <c r="J12">
        <f>SUMIFS('EIA Imports'!$D:$D,'EIA Imports'!$A:$A,J$3,'EIA Imports'!$C:$C,$A12)</f>
        <v/>
      </c>
      <c r="K12">
        <f>SUMIFS('EIA Imports'!$D:$D,'EIA Imports'!$A:$A,K$3,'EIA Imports'!$C:$C,$A12)</f>
        <v/>
      </c>
      <c r="L12">
        <f>SUMIFS('EIA Imports'!$D:$D,'EIA Imports'!$A:$A,L$3,'EIA Imports'!$C:$C,$A12)</f>
        <v/>
      </c>
      <c r="M12">
        <f>SUMIFS('EIA Imports'!$D:$D,'EIA Imports'!$A:$A,M$3,'EIA Imports'!$C:$C,$A12)</f>
        <v/>
      </c>
      <c r="N12">
        <f>SUMIFS('EIA Imports'!$D:$D,'EIA Imports'!$A:$A,N$3,'EIA Imports'!$C:$C,$A12)</f>
        <v/>
      </c>
      <c r="O12">
        <f>SUMIFS('EIA Imports'!$D:$D,'EIA Imports'!$A:$A,O$3,'EIA Imports'!$C:$C,$A12)</f>
        <v/>
      </c>
      <c r="P12">
        <f>SUMIFS('EIA Imports'!$D:$D,'EIA Imports'!$A:$A,P$3,'EIA Imports'!$C:$C,$A12)</f>
        <v/>
      </c>
      <c r="Q12">
        <f>SUMIFS('EIA Imports'!$D:$D,'EIA Imports'!$A:$A,Q$3,'EIA Imports'!$C:$C,$A12)</f>
        <v/>
      </c>
      <c r="R12">
        <f>SUMIFS('EIA Imports'!$D:$D,'EIA Imports'!$A:$A,R$3,'EIA Imports'!$C:$C,$A12)</f>
        <v/>
      </c>
      <c r="S12">
        <f>SUMIFS('EIA Imports'!$D:$D,'EIA Imports'!$A:$A,S$3,'EIA Imports'!$C:$C,$A12)</f>
        <v/>
      </c>
      <c r="T12">
        <f>SUMIFS('EIA Imports'!$D:$D,'EIA Imports'!$A:$A,T$3,'EIA Imports'!$C:$C,$A12)</f>
        <v/>
      </c>
      <c r="U12">
        <f>SUMIFS('EIA Imports'!$D:$D,'EIA Imports'!$A:$A,U$3,'EIA Imports'!$C:$C,$A12)</f>
        <v/>
      </c>
      <c r="V12">
        <f>SUMIFS('EIA Imports'!$D:$D,'EIA Imports'!$A:$A,V$3,'EIA Imports'!$C:$C,$A12)</f>
        <v/>
      </c>
      <c r="W12">
        <f>SUMIFS('EIA Imports'!$D:$D,'EIA Imports'!$A:$A,W$3,'EIA Imports'!$C:$C,$A12)</f>
        <v/>
      </c>
      <c r="X12">
        <f>SUMIFS('EIA Imports'!$D:$D,'EIA Imports'!$A:$A,X$3,'EIA Imports'!$C:$C,$A12)</f>
        <v/>
      </c>
      <c r="Y12">
        <f>SUMIFS('EIA Imports'!$D:$D,'EIA Imports'!$A:$A,Y$3,'EIA Imports'!$C:$C,$A12)</f>
        <v/>
      </c>
      <c r="Z12">
        <f>SUMIFS('EIA Imports'!$D:$D,'EIA Imports'!$A:$A,Z$3,'EIA Imports'!$C:$C,$A12)</f>
        <v/>
      </c>
      <c r="AA12">
        <f>SUMIFS('EIA Imports'!$D:$D,'EIA Imports'!$A:$A,AA$3,'EIA Imports'!$C:$C,$A12)</f>
        <v/>
      </c>
      <c r="AB12">
        <f>SUMIFS('EIA Imports'!$D:$D,'EIA Imports'!$A:$A,AB$3,'EIA Imports'!$C:$C,$A12)</f>
        <v/>
      </c>
      <c r="AC12">
        <f>SUMIFS('EIA Imports'!$D:$D,'EIA Imports'!$A:$A,AC$3,'EIA Imports'!$C:$C,$A12)</f>
        <v/>
      </c>
      <c r="AD12">
        <f>SUMIFS('EIA Imports'!$D:$D,'EIA Imports'!$A:$A,AD$3,'EIA Imports'!$C:$C,$A12)</f>
        <v/>
      </c>
      <c r="AE12">
        <f>SUMIFS('EIA Imports'!$D:$D,'EIA Imports'!$A:$A,AE$3,'EIA Imports'!$C:$C,$A12)</f>
        <v/>
      </c>
      <c r="AF12">
        <f>SUMIFS('EIA Imports'!$D:$D,'EIA Imports'!$A:$A,AF$3,'EIA Imports'!$C:$C,$A12)</f>
        <v/>
      </c>
      <c r="AG12">
        <f>SUMIFS('EIA Imports'!$D:$D,'EIA Imports'!$A:$A,AG$3,'EIA Imports'!$C:$C,$A12)</f>
        <v/>
      </c>
      <c r="AH12">
        <f>SUMIFS('EIA Imports'!$D:$D,'EIA Imports'!$A:$A,AH$3,'EIA Imports'!$C:$C,$A12)</f>
        <v/>
      </c>
      <c r="AI12">
        <f>SUMIFS('EIA Imports'!$D:$D,'EIA Imports'!$A:$A,AI$3,'EIA Imports'!$C:$C,$A12)</f>
        <v/>
      </c>
      <c r="AJ12">
        <f>SUMIFS('EIA Imports'!$D:$D,'EIA Imports'!$A:$A,AJ$3,'EIA Imports'!$C:$C,$A12)</f>
        <v/>
      </c>
      <c r="AK12">
        <f>SUMIFS('EIA Imports'!$D:$D,'EIA Imports'!$A:$A,AK$3,'EIA Imports'!$C:$C,$A12)</f>
        <v/>
      </c>
      <c r="AL12">
        <f>SUMIFS('EIA Imports'!$D:$D,'EIA Imports'!$A:$A,AL$3,'EIA Imports'!$C:$C,$A12)</f>
        <v/>
      </c>
      <c r="AM12">
        <f>SUMIFS('EIA Imports'!$D:$D,'EIA Imports'!$A:$A,AM$3,'EIA Imports'!$C:$C,$A12)</f>
        <v/>
      </c>
      <c r="AN12">
        <f>SUMIFS('EIA Imports'!$D:$D,'EIA Imports'!$A:$A,AN$3,'EIA Imports'!$C:$C,$A12)</f>
        <v/>
      </c>
      <c r="AO12">
        <f>SUMIFS('EIA Imports'!$D:$D,'EIA Imports'!$A:$A,AO$3,'EIA Imports'!$C:$C,$A12)</f>
        <v/>
      </c>
      <c r="AP12">
        <f>SUMIFS('EIA Imports'!$D:$D,'EIA Imports'!$A:$A,AP$3,'EIA Imports'!$C:$C,$A12)</f>
        <v/>
      </c>
      <c r="AQ12">
        <f>SUMIFS('EIA Imports'!$D:$D,'EIA Imports'!$A:$A,AQ$3,'EIA Imports'!$C:$C,$A12)</f>
        <v/>
      </c>
      <c r="AR12">
        <f>SUMIFS('EIA Imports'!$D:$D,'EIA Imports'!$A:$A,AR$3,'EIA Imports'!$C:$C,$A12)</f>
        <v/>
      </c>
      <c r="AS12">
        <f>SUMIFS('EIA Imports'!$D:$D,'EIA Imports'!$A:$A,AS$3,'EIA Imports'!$C:$C,$A12)</f>
        <v/>
      </c>
      <c r="AT12">
        <f>SUMIFS('EIA Imports'!$D:$D,'EIA Imports'!$A:$A,AT$3,'EIA Imports'!$C:$C,$A12)</f>
        <v/>
      </c>
      <c r="AU12">
        <f>SUMIFS('EIA Imports'!$D:$D,'EIA Imports'!$A:$A,AU$3,'EIA Imports'!$C:$C,$A12)</f>
        <v/>
      </c>
      <c r="AV12">
        <f>SUMIFS('EIA Imports'!$D:$D,'EIA Imports'!$A:$A,AV$3,'EIA Imports'!$C:$C,$A12)</f>
        <v/>
      </c>
      <c r="AW12" t="s">
        <v>382</v>
      </c>
      <c r="AX12">
        <f>MATCH(AW12,$A$4:$A$59,0)</f>
        <v/>
      </c>
    </row>
    <row r="13" spans="1:50">
      <c r="A13" t="s">
        <v>266</v>
      </c>
      <c r="B13" t="s">
        <v>1623</v>
      </c>
      <c r="C13" t="s">
        <v>1624</v>
      </c>
      <c r="E13">
        <f>SUMIFS('EIA Imports'!$D:$D,'EIA Imports'!$A:$A,E$3,'EIA Imports'!$C:$C,$A13)</f>
        <v/>
      </c>
      <c r="F13">
        <f>SUMIFS('EIA Imports'!$D:$D,'EIA Imports'!$A:$A,F$3,'EIA Imports'!$C:$C,$A13)</f>
        <v/>
      </c>
      <c r="G13">
        <f>SUMIFS('EIA Imports'!$D:$D,'EIA Imports'!$A:$A,G$3,'EIA Imports'!$C:$C,$A13)</f>
        <v/>
      </c>
      <c r="H13">
        <f>SUMIFS('EIA Imports'!$D:$D,'EIA Imports'!$A:$A,H$3,'EIA Imports'!$C:$C,$A13)</f>
        <v/>
      </c>
      <c r="I13">
        <f>SUMIFS('EIA Imports'!$D:$D,'EIA Imports'!$A:$A,I$3,'EIA Imports'!$C:$C,$A13)</f>
        <v/>
      </c>
      <c r="J13">
        <f>SUMIFS('EIA Imports'!$D:$D,'EIA Imports'!$A:$A,J$3,'EIA Imports'!$C:$C,$A13)</f>
        <v/>
      </c>
      <c r="K13">
        <f>SUMIFS('EIA Imports'!$D:$D,'EIA Imports'!$A:$A,K$3,'EIA Imports'!$C:$C,$A13)</f>
        <v/>
      </c>
      <c r="L13">
        <f>SUMIFS('EIA Imports'!$D:$D,'EIA Imports'!$A:$A,L$3,'EIA Imports'!$C:$C,$A13)</f>
        <v/>
      </c>
      <c r="M13">
        <f>SUMIFS('EIA Imports'!$D:$D,'EIA Imports'!$A:$A,M$3,'EIA Imports'!$C:$C,$A13)</f>
        <v/>
      </c>
      <c r="N13">
        <f>SUMIFS('EIA Imports'!$D:$D,'EIA Imports'!$A:$A,N$3,'EIA Imports'!$C:$C,$A13)</f>
        <v/>
      </c>
      <c r="O13">
        <f>SUMIFS('EIA Imports'!$D:$D,'EIA Imports'!$A:$A,O$3,'EIA Imports'!$C:$C,$A13)</f>
        <v/>
      </c>
      <c r="P13">
        <f>SUMIFS('EIA Imports'!$D:$D,'EIA Imports'!$A:$A,P$3,'EIA Imports'!$C:$C,$A13)</f>
        <v/>
      </c>
      <c r="Q13">
        <f>SUMIFS('EIA Imports'!$D:$D,'EIA Imports'!$A:$A,Q$3,'EIA Imports'!$C:$C,$A13)</f>
        <v/>
      </c>
      <c r="R13">
        <f>SUMIFS('EIA Imports'!$D:$D,'EIA Imports'!$A:$A,R$3,'EIA Imports'!$C:$C,$A13)</f>
        <v/>
      </c>
      <c r="S13">
        <f>SUMIFS('EIA Imports'!$D:$D,'EIA Imports'!$A:$A,S$3,'EIA Imports'!$C:$C,$A13)</f>
        <v/>
      </c>
      <c r="T13">
        <f>SUMIFS('EIA Imports'!$D:$D,'EIA Imports'!$A:$A,T$3,'EIA Imports'!$C:$C,$A13)</f>
        <v/>
      </c>
      <c r="U13">
        <f>SUMIFS('EIA Imports'!$D:$D,'EIA Imports'!$A:$A,U$3,'EIA Imports'!$C:$C,$A13)</f>
        <v/>
      </c>
      <c r="V13">
        <f>SUMIFS('EIA Imports'!$D:$D,'EIA Imports'!$A:$A,V$3,'EIA Imports'!$C:$C,$A13)</f>
        <v/>
      </c>
      <c r="W13">
        <f>SUMIFS('EIA Imports'!$D:$D,'EIA Imports'!$A:$A,W$3,'EIA Imports'!$C:$C,$A13)</f>
        <v/>
      </c>
      <c r="X13">
        <f>SUMIFS('EIA Imports'!$D:$D,'EIA Imports'!$A:$A,X$3,'EIA Imports'!$C:$C,$A13)</f>
        <v/>
      </c>
      <c r="Y13">
        <f>SUMIFS('EIA Imports'!$D:$D,'EIA Imports'!$A:$A,Y$3,'EIA Imports'!$C:$C,$A13)</f>
        <v/>
      </c>
      <c r="Z13">
        <f>SUMIFS('EIA Imports'!$D:$D,'EIA Imports'!$A:$A,Z$3,'EIA Imports'!$C:$C,$A13)</f>
        <v/>
      </c>
      <c r="AA13">
        <f>SUMIFS('EIA Imports'!$D:$D,'EIA Imports'!$A:$A,AA$3,'EIA Imports'!$C:$C,$A13)</f>
        <v/>
      </c>
      <c r="AB13">
        <f>SUMIFS('EIA Imports'!$D:$D,'EIA Imports'!$A:$A,AB$3,'EIA Imports'!$C:$C,$A13)</f>
        <v/>
      </c>
      <c r="AC13">
        <f>SUMIFS('EIA Imports'!$D:$D,'EIA Imports'!$A:$A,AC$3,'EIA Imports'!$C:$C,$A13)</f>
        <v/>
      </c>
      <c r="AD13">
        <f>SUMIFS('EIA Imports'!$D:$D,'EIA Imports'!$A:$A,AD$3,'EIA Imports'!$C:$C,$A13)</f>
        <v/>
      </c>
      <c r="AE13">
        <f>SUMIFS('EIA Imports'!$D:$D,'EIA Imports'!$A:$A,AE$3,'EIA Imports'!$C:$C,$A13)</f>
        <v/>
      </c>
      <c r="AF13">
        <f>SUMIFS('EIA Imports'!$D:$D,'EIA Imports'!$A:$A,AF$3,'EIA Imports'!$C:$C,$A13)</f>
        <v/>
      </c>
      <c r="AG13">
        <f>SUMIFS('EIA Imports'!$D:$D,'EIA Imports'!$A:$A,AG$3,'EIA Imports'!$C:$C,$A13)</f>
        <v/>
      </c>
      <c r="AH13">
        <f>SUMIFS('EIA Imports'!$D:$D,'EIA Imports'!$A:$A,AH$3,'EIA Imports'!$C:$C,$A13)</f>
        <v/>
      </c>
      <c r="AI13">
        <f>SUMIFS('EIA Imports'!$D:$D,'EIA Imports'!$A:$A,AI$3,'EIA Imports'!$C:$C,$A13)</f>
        <v/>
      </c>
      <c r="AJ13">
        <f>SUMIFS('EIA Imports'!$D:$D,'EIA Imports'!$A:$A,AJ$3,'EIA Imports'!$C:$C,$A13)</f>
        <v/>
      </c>
      <c r="AK13">
        <f>SUMIFS('EIA Imports'!$D:$D,'EIA Imports'!$A:$A,AK$3,'EIA Imports'!$C:$C,$A13)</f>
        <v/>
      </c>
      <c r="AL13">
        <f>SUMIFS('EIA Imports'!$D:$D,'EIA Imports'!$A:$A,AL$3,'EIA Imports'!$C:$C,$A13)</f>
        <v/>
      </c>
      <c r="AM13">
        <f>SUMIFS('EIA Imports'!$D:$D,'EIA Imports'!$A:$A,AM$3,'EIA Imports'!$C:$C,$A13)</f>
        <v/>
      </c>
      <c r="AN13">
        <f>SUMIFS('EIA Imports'!$D:$D,'EIA Imports'!$A:$A,AN$3,'EIA Imports'!$C:$C,$A13)</f>
        <v/>
      </c>
      <c r="AO13">
        <f>SUMIFS('EIA Imports'!$D:$D,'EIA Imports'!$A:$A,AO$3,'EIA Imports'!$C:$C,$A13)</f>
        <v/>
      </c>
      <c r="AP13">
        <f>SUMIFS('EIA Imports'!$D:$D,'EIA Imports'!$A:$A,AP$3,'EIA Imports'!$C:$C,$A13)</f>
        <v/>
      </c>
      <c r="AQ13">
        <f>SUMIFS('EIA Imports'!$D:$D,'EIA Imports'!$A:$A,AQ$3,'EIA Imports'!$C:$C,$A13)</f>
        <v/>
      </c>
      <c r="AR13">
        <f>SUMIFS('EIA Imports'!$D:$D,'EIA Imports'!$A:$A,AR$3,'EIA Imports'!$C:$C,$A13)</f>
        <v/>
      </c>
      <c r="AS13">
        <f>SUMIFS('EIA Imports'!$D:$D,'EIA Imports'!$A:$A,AS$3,'EIA Imports'!$C:$C,$A13)</f>
        <v/>
      </c>
      <c r="AT13">
        <f>SUMIFS('EIA Imports'!$D:$D,'EIA Imports'!$A:$A,AT$3,'EIA Imports'!$C:$C,$A13)</f>
        <v/>
      </c>
      <c r="AU13">
        <f>SUMIFS('EIA Imports'!$D:$D,'EIA Imports'!$A:$A,AU$3,'EIA Imports'!$C:$C,$A13)</f>
        <v/>
      </c>
      <c r="AV13">
        <f>SUMIFS('EIA Imports'!$D:$D,'EIA Imports'!$A:$A,AV$3,'EIA Imports'!$C:$C,$A13)</f>
        <v/>
      </c>
      <c r="AW13" t="s">
        <v>456</v>
      </c>
      <c r="AX13">
        <f>MATCH(AW13,$A$4:$A$59,0)</f>
        <v/>
      </c>
    </row>
    <row r="14" spans="1:50">
      <c r="A14" t="s">
        <v>477</v>
      </c>
      <c r="B14" t="s">
        <v>1623</v>
      </c>
      <c r="C14" t="s">
        <v>1624</v>
      </c>
      <c r="E14">
        <f>SUMIFS('EIA Imports'!$D:$D,'EIA Imports'!$A:$A,E$3,'EIA Imports'!$C:$C,$A14)</f>
        <v/>
      </c>
      <c r="F14">
        <f>SUMIFS('EIA Imports'!$D:$D,'EIA Imports'!$A:$A,F$3,'EIA Imports'!$C:$C,$A14)</f>
        <v/>
      </c>
      <c r="G14">
        <f>SUMIFS('EIA Imports'!$D:$D,'EIA Imports'!$A:$A,G$3,'EIA Imports'!$C:$C,$A14)</f>
        <v/>
      </c>
      <c r="H14">
        <f>SUMIFS('EIA Imports'!$D:$D,'EIA Imports'!$A:$A,H$3,'EIA Imports'!$C:$C,$A14)</f>
        <v/>
      </c>
      <c r="I14">
        <f>SUMIFS('EIA Imports'!$D:$D,'EIA Imports'!$A:$A,I$3,'EIA Imports'!$C:$C,$A14)</f>
        <v/>
      </c>
      <c r="J14">
        <f>SUMIFS('EIA Imports'!$D:$D,'EIA Imports'!$A:$A,J$3,'EIA Imports'!$C:$C,$A14)</f>
        <v/>
      </c>
      <c r="K14">
        <f>SUMIFS('EIA Imports'!$D:$D,'EIA Imports'!$A:$A,K$3,'EIA Imports'!$C:$C,$A14)</f>
        <v/>
      </c>
      <c r="L14">
        <f>SUMIFS('EIA Imports'!$D:$D,'EIA Imports'!$A:$A,L$3,'EIA Imports'!$C:$C,$A14)</f>
        <v/>
      </c>
      <c r="M14">
        <f>SUMIFS('EIA Imports'!$D:$D,'EIA Imports'!$A:$A,M$3,'EIA Imports'!$C:$C,$A14)</f>
        <v/>
      </c>
      <c r="N14">
        <f>SUMIFS('EIA Imports'!$D:$D,'EIA Imports'!$A:$A,N$3,'EIA Imports'!$C:$C,$A14)</f>
        <v/>
      </c>
      <c r="O14">
        <f>SUMIFS('EIA Imports'!$D:$D,'EIA Imports'!$A:$A,O$3,'EIA Imports'!$C:$C,$A14)</f>
        <v/>
      </c>
      <c r="P14">
        <f>SUMIFS('EIA Imports'!$D:$D,'EIA Imports'!$A:$A,P$3,'EIA Imports'!$C:$C,$A14)</f>
        <v/>
      </c>
      <c r="Q14">
        <f>SUMIFS('EIA Imports'!$D:$D,'EIA Imports'!$A:$A,Q$3,'EIA Imports'!$C:$C,$A14)</f>
        <v/>
      </c>
      <c r="R14">
        <f>SUMIFS('EIA Imports'!$D:$D,'EIA Imports'!$A:$A,R$3,'EIA Imports'!$C:$C,$A14)</f>
        <v/>
      </c>
      <c r="S14">
        <f>SUMIFS('EIA Imports'!$D:$D,'EIA Imports'!$A:$A,S$3,'EIA Imports'!$C:$C,$A14)</f>
        <v/>
      </c>
      <c r="T14">
        <f>SUMIFS('EIA Imports'!$D:$D,'EIA Imports'!$A:$A,T$3,'EIA Imports'!$C:$C,$A14)</f>
        <v/>
      </c>
      <c r="U14">
        <f>SUMIFS('EIA Imports'!$D:$D,'EIA Imports'!$A:$A,U$3,'EIA Imports'!$C:$C,$A14)</f>
        <v/>
      </c>
      <c r="V14">
        <f>SUMIFS('EIA Imports'!$D:$D,'EIA Imports'!$A:$A,V$3,'EIA Imports'!$C:$C,$A14)</f>
        <v/>
      </c>
      <c r="W14">
        <f>SUMIFS('EIA Imports'!$D:$D,'EIA Imports'!$A:$A,W$3,'EIA Imports'!$C:$C,$A14)</f>
        <v/>
      </c>
      <c r="X14">
        <f>SUMIFS('EIA Imports'!$D:$D,'EIA Imports'!$A:$A,X$3,'EIA Imports'!$C:$C,$A14)</f>
        <v/>
      </c>
      <c r="Y14">
        <f>SUMIFS('EIA Imports'!$D:$D,'EIA Imports'!$A:$A,Y$3,'EIA Imports'!$C:$C,$A14)</f>
        <v/>
      </c>
      <c r="Z14">
        <f>SUMIFS('EIA Imports'!$D:$D,'EIA Imports'!$A:$A,Z$3,'EIA Imports'!$C:$C,$A14)</f>
        <v/>
      </c>
      <c r="AA14">
        <f>SUMIFS('EIA Imports'!$D:$D,'EIA Imports'!$A:$A,AA$3,'EIA Imports'!$C:$C,$A14)</f>
        <v/>
      </c>
      <c r="AB14">
        <f>SUMIFS('EIA Imports'!$D:$D,'EIA Imports'!$A:$A,AB$3,'EIA Imports'!$C:$C,$A14)</f>
        <v/>
      </c>
      <c r="AC14">
        <f>SUMIFS('EIA Imports'!$D:$D,'EIA Imports'!$A:$A,AC$3,'EIA Imports'!$C:$C,$A14)</f>
        <v/>
      </c>
      <c r="AD14">
        <f>SUMIFS('EIA Imports'!$D:$D,'EIA Imports'!$A:$A,AD$3,'EIA Imports'!$C:$C,$A14)</f>
        <v/>
      </c>
      <c r="AE14">
        <f>SUMIFS('EIA Imports'!$D:$D,'EIA Imports'!$A:$A,AE$3,'EIA Imports'!$C:$C,$A14)</f>
        <v/>
      </c>
      <c r="AF14">
        <f>SUMIFS('EIA Imports'!$D:$D,'EIA Imports'!$A:$A,AF$3,'EIA Imports'!$C:$C,$A14)</f>
        <v/>
      </c>
      <c r="AG14">
        <f>SUMIFS('EIA Imports'!$D:$D,'EIA Imports'!$A:$A,AG$3,'EIA Imports'!$C:$C,$A14)</f>
        <v/>
      </c>
      <c r="AH14">
        <f>SUMIFS('EIA Imports'!$D:$D,'EIA Imports'!$A:$A,AH$3,'EIA Imports'!$C:$C,$A14)</f>
        <v/>
      </c>
      <c r="AI14">
        <f>SUMIFS('EIA Imports'!$D:$D,'EIA Imports'!$A:$A,AI$3,'EIA Imports'!$C:$C,$A14)</f>
        <v/>
      </c>
      <c r="AJ14">
        <f>SUMIFS('EIA Imports'!$D:$D,'EIA Imports'!$A:$A,AJ$3,'EIA Imports'!$C:$C,$A14)</f>
        <v/>
      </c>
      <c r="AK14">
        <f>SUMIFS('EIA Imports'!$D:$D,'EIA Imports'!$A:$A,AK$3,'EIA Imports'!$C:$C,$A14)</f>
        <v/>
      </c>
      <c r="AL14">
        <f>SUMIFS('EIA Imports'!$D:$D,'EIA Imports'!$A:$A,AL$3,'EIA Imports'!$C:$C,$A14)</f>
        <v/>
      </c>
      <c r="AM14">
        <f>SUMIFS('EIA Imports'!$D:$D,'EIA Imports'!$A:$A,AM$3,'EIA Imports'!$C:$C,$A14)</f>
        <v/>
      </c>
      <c r="AN14">
        <f>SUMIFS('EIA Imports'!$D:$D,'EIA Imports'!$A:$A,AN$3,'EIA Imports'!$C:$C,$A14)</f>
        <v/>
      </c>
      <c r="AO14">
        <f>SUMIFS('EIA Imports'!$D:$D,'EIA Imports'!$A:$A,AO$3,'EIA Imports'!$C:$C,$A14)</f>
        <v/>
      </c>
      <c r="AP14">
        <f>SUMIFS('EIA Imports'!$D:$D,'EIA Imports'!$A:$A,AP$3,'EIA Imports'!$C:$C,$A14)</f>
        <v/>
      </c>
      <c r="AQ14">
        <f>SUMIFS('EIA Imports'!$D:$D,'EIA Imports'!$A:$A,AQ$3,'EIA Imports'!$C:$C,$A14)</f>
        <v/>
      </c>
      <c r="AR14">
        <f>SUMIFS('EIA Imports'!$D:$D,'EIA Imports'!$A:$A,AR$3,'EIA Imports'!$C:$C,$A14)</f>
        <v/>
      </c>
      <c r="AS14">
        <f>SUMIFS('EIA Imports'!$D:$D,'EIA Imports'!$A:$A,AS$3,'EIA Imports'!$C:$C,$A14)</f>
        <v/>
      </c>
      <c r="AT14">
        <f>SUMIFS('EIA Imports'!$D:$D,'EIA Imports'!$A:$A,AT$3,'EIA Imports'!$C:$C,$A14)</f>
        <v/>
      </c>
      <c r="AU14">
        <f>SUMIFS('EIA Imports'!$D:$D,'EIA Imports'!$A:$A,AU$3,'EIA Imports'!$C:$C,$A14)</f>
        <v/>
      </c>
      <c r="AV14">
        <f>SUMIFS('EIA Imports'!$D:$D,'EIA Imports'!$A:$A,AV$3,'EIA Imports'!$C:$C,$A14)</f>
        <v/>
      </c>
      <c r="AW14" t="s">
        <v>293</v>
      </c>
      <c r="AX14">
        <f>MATCH(AW14,$A$4:$A$59,0)</f>
        <v/>
      </c>
    </row>
    <row r="15" spans="1:50">
      <c r="A15" t="s">
        <v>268</v>
      </c>
      <c r="B15" t="s">
        <v>1623</v>
      </c>
      <c r="C15" t="s">
        <v>1624</v>
      </c>
      <c r="E15">
        <f>SUMIFS('EIA Imports'!$D$2:$D$4999,'EIA Imports'!$A$2:$A$4999,E$3,'EIA Imports'!$C$2:$C$4999,$A15)</f>
        <v/>
      </c>
      <c r="F15">
        <f>SUMIFS('EIA Imports'!$D$2:$D$4999,'EIA Imports'!$A$2:$A$4999,F$3,'EIA Imports'!$C$2:$C$4999,$A15)</f>
        <v/>
      </c>
      <c r="G15">
        <f>SUMIFS('EIA Imports'!$D$2:$D$4999,'EIA Imports'!$A$2:$A$4999,G$3,'EIA Imports'!$C$2:$C$4999,$A15)</f>
        <v/>
      </c>
      <c r="H15">
        <f>SUMIFS('EIA Imports'!$D$2:$D$4999,'EIA Imports'!$A$2:$A$4999,H$3,'EIA Imports'!$C$2:$C$4999,$A15)</f>
        <v/>
      </c>
      <c r="I15">
        <f>SUMIFS('EIA Imports'!$D$2:$D$4999,'EIA Imports'!$A$2:$A$4999,I$3,'EIA Imports'!$C$2:$C$4999,$A15)</f>
        <v/>
      </c>
      <c r="J15">
        <f>SUMIFS('EIA Imports'!$D$2:$D$4999,'EIA Imports'!$A$2:$A$4999,J$3,'EIA Imports'!$C$2:$C$4999,$A15)</f>
        <v/>
      </c>
      <c r="K15">
        <f>SUMIFS('EIA Imports'!$D$2:$D$4999,'EIA Imports'!$A$2:$A$4999,K$3,'EIA Imports'!$C$2:$C$4999,$A15)</f>
        <v/>
      </c>
      <c r="L15">
        <f>SUMIFS('EIA Imports'!$D$2:$D$4999,'EIA Imports'!$A$2:$A$4999,L$3,'EIA Imports'!$C$2:$C$4999,$A15)</f>
        <v/>
      </c>
      <c r="M15">
        <f>SUMIFS('EIA Imports'!$D$2:$D$4999,'EIA Imports'!$A$2:$A$4999,M$3,'EIA Imports'!$C$2:$C$4999,$A15)</f>
        <v/>
      </c>
      <c r="N15">
        <f>SUMIFS('EIA Imports'!$D$2:$D$4999,'EIA Imports'!$A$2:$A$4999,N$3,'EIA Imports'!$C$2:$C$4999,$A15)</f>
        <v/>
      </c>
      <c r="O15">
        <f>SUMIFS('EIA Imports'!$D$2:$D$4999,'EIA Imports'!$A$2:$A$4999,O$3,'EIA Imports'!$C$2:$C$4999,$A15)</f>
        <v/>
      </c>
      <c r="P15">
        <f>SUMIFS('EIA Imports'!$D$2:$D$4999,'EIA Imports'!$A$2:$A$4999,P$3,'EIA Imports'!$C$2:$C$4999,$A15)</f>
        <v/>
      </c>
      <c r="Q15">
        <f>SUMIFS('EIA Imports'!$D$2:$D$4999,'EIA Imports'!$A$2:$A$4999,Q$3,'EIA Imports'!$C$2:$C$4999,$A15)</f>
        <v/>
      </c>
      <c r="R15">
        <f>SUMIFS('EIA Imports'!$D$2:$D$4999,'EIA Imports'!$A$2:$A$4999,R$3,'EIA Imports'!$C$2:$C$4999,$A15)</f>
        <v/>
      </c>
      <c r="S15">
        <f>SUMIFS('EIA Imports'!$D$2:$D$4999,'EIA Imports'!$A$2:$A$4999,S$3,'EIA Imports'!$C$2:$C$4999,$A15)</f>
        <v/>
      </c>
      <c r="T15">
        <f>SUMIFS('EIA Imports'!$D$2:$D$4999,'EIA Imports'!$A$2:$A$4999,T$3,'EIA Imports'!$C$2:$C$4999,$A15)</f>
        <v/>
      </c>
      <c r="U15">
        <f>SUMIFS('EIA Imports'!$D$2:$D$4999,'EIA Imports'!$A$2:$A$4999,U$3,'EIA Imports'!$C$2:$C$4999,$A15)</f>
        <v/>
      </c>
      <c r="V15">
        <f>SUMIFS('EIA Imports'!$D$2:$D$4999,'EIA Imports'!$A$2:$A$4999,V$3,'EIA Imports'!$C$2:$C$4999,$A15)</f>
        <v/>
      </c>
      <c r="W15">
        <f>SUMIFS('EIA Imports'!$D$2:$D$4999,'EIA Imports'!$A$2:$A$4999,W$3,'EIA Imports'!$C$2:$C$4999,$A15)</f>
        <v/>
      </c>
      <c r="X15">
        <f>SUMIFS('EIA Imports'!$D$2:$D$4999,'EIA Imports'!$A$2:$A$4999,X$3,'EIA Imports'!$C$2:$C$4999,$A15)</f>
        <v/>
      </c>
      <c r="Y15">
        <f>SUMIFS('EIA Imports'!$D$2:$D$4999,'EIA Imports'!$A$2:$A$4999,Y$3,'EIA Imports'!$C$2:$C$4999,$A15)</f>
        <v/>
      </c>
      <c r="Z15">
        <f>SUMIFS('EIA Imports'!$D$2:$D$4999,'EIA Imports'!$A$2:$A$4999,Z$3,'EIA Imports'!$C$2:$C$4999,$A15)</f>
        <v/>
      </c>
      <c r="AA15">
        <f>SUMIFS('EIA Imports'!$D$2:$D$4999,'EIA Imports'!$A$2:$A$4999,AA$3,'EIA Imports'!$C$2:$C$4999,$A15)</f>
        <v/>
      </c>
      <c r="AB15">
        <f>SUMIFS('EIA Imports'!$D$2:$D$4999,'EIA Imports'!$A$2:$A$4999,AB$3,'EIA Imports'!$C$2:$C$4999,$A15)</f>
        <v/>
      </c>
      <c r="AC15">
        <f>SUMIFS('EIA Imports'!$D$2:$D$4999,'EIA Imports'!$A$2:$A$4999,AC$3,'EIA Imports'!$C$2:$C$4999,$A15)</f>
        <v/>
      </c>
      <c r="AD15">
        <f>SUMIFS('EIA Imports'!$D$2:$D$4999,'EIA Imports'!$A$2:$A$4999,AD$3,'EIA Imports'!$C$2:$C$4999,$A15)</f>
        <v/>
      </c>
      <c r="AE15">
        <f>SUMIFS('EIA Imports'!$D$2:$D$4999,'EIA Imports'!$A$2:$A$4999,AE$3,'EIA Imports'!$C$2:$C$4999,$A15)</f>
        <v/>
      </c>
      <c r="AF15">
        <f>SUMIFS('EIA Imports'!$D$2:$D$4999,'EIA Imports'!$A$2:$A$4999,AF$3,'EIA Imports'!$C$2:$C$4999,$A15)</f>
        <v/>
      </c>
      <c r="AG15">
        <f>SUMIFS('EIA Imports'!$D$2:$D$4999,'EIA Imports'!$A$2:$A$4999,AG$3,'EIA Imports'!$C$2:$C$4999,$A15)</f>
        <v/>
      </c>
      <c r="AH15">
        <f>SUMIFS('EIA Imports'!$D$2:$D$4999,'EIA Imports'!$A$2:$A$4999,AH$3,'EIA Imports'!$C$2:$C$4999,$A15)</f>
        <v/>
      </c>
      <c r="AI15">
        <f>SUMIFS('EIA Imports'!$D$2:$D$4999,'EIA Imports'!$A$2:$A$4999,AI$3,'EIA Imports'!$C$2:$C$4999,$A15)</f>
        <v/>
      </c>
      <c r="AJ15">
        <f>SUMIFS('EIA Imports'!$D$2:$D$4999,'EIA Imports'!$A$2:$A$4999,AJ$3,'EIA Imports'!$C$2:$C$4999,$A15)</f>
        <v/>
      </c>
      <c r="AK15">
        <f>SUMIFS('EIA Imports'!$D$2:$D$4999,'EIA Imports'!$A$2:$A$4999,AK$3,'EIA Imports'!$C$2:$C$4999,$A15)</f>
        <v/>
      </c>
      <c r="AL15">
        <f>SUMIFS('EIA Imports'!$D$2:$D$4999,'EIA Imports'!$A$2:$A$4999,AL$3,'EIA Imports'!$C$2:$C$4999,$A15)</f>
        <v/>
      </c>
      <c r="AM15">
        <f>SUMIFS('EIA Imports'!$D$2:$D$4999,'EIA Imports'!$A$2:$A$4999,AM$3,'EIA Imports'!$C$2:$C$4999,$A15)</f>
        <v/>
      </c>
      <c r="AN15">
        <f>SUMIFS('EIA Imports'!$D$2:$D$4999,'EIA Imports'!$A$2:$A$4999,AN$3,'EIA Imports'!$C$2:$C$4999,$A15)</f>
        <v/>
      </c>
      <c r="AO15">
        <f>SUMIFS('EIA Imports'!$D$2:$D$4999,'EIA Imports'!$A$2:$A$4999,AO$3,'EIA Imports'!$C$2:$C$4999,$A15)</f>
        <v/>
      </c>
      <c r="AP15">
        <f>SUMIFS('EIA Imports'!$D$2:$D$4999,'EIA Imports'!$A$2:$A$4999,AP$3,'EIA Imports'!$C$2:$C$4999,$A15)</f>
        <v/>
      </c>
      <c r="AQ15">
        <f>SUMIFS('EIA Imports'!$D$2:$D$4999,'EIA Imports'!$A$2:$A$4999,AQ$3,'EIA Imports'!$C$2:$C$4999,$A15)</f>
        <v/>
      </c>
      <c r="AR15">
        <f>SUMIFS('EIA Imports'!$D$2:$D$4999,'EIA Imports'!$A$2:$A$4999,AR$3,'EIA Imports'!$C$2:$C$4999,$A15)</f>
        <v/>
      </c>
      <c r="AS15">
        <f>SUMIFS('EIA Imports'!$D$2:$D$4999,'EIA Imports'!$A$2:$A$4999,AS$3,'EIA Imports'!$C$2:$C$4999,$A15)</f>
        <v/>
      </c>
      <c r="AT15">
        <f>SUMIFS('EIA Imports'!$D$2:$D$4999,'EIA Imports'!$A$2:$A$4999,AT$3,'EIA Imports'!$C$2:$C$4999,$A15)</f>
        <v/>
      </c>
      <c r="AU15">
        <f>SUMIFS('EIA Imports'!$D$2:$D$4999,'EIA Imports'!$A$2:$A$4999,AU$3,'EIA Imports'!$C$2:$C$4999,$A15)</f>
        <v/>
      </c>
      <c r="AV15">
        <f>SUMIFS('EIA Imports'!$D$2:$D$4999,'EIA Imports'!$A$2:$A$4999,AV$3,'EIA Imports'!$C$2:$C$4999,$A15)</f>
        <v/>
      </c>
      <c r="AW15" t="s">
        <v>266</v>
      </c>
      <c r="AX15">
        <f>MATCH(AW15,$A$4:$A$59,0)</f>
        <v/>
      </c>
    </row>
    <row r="16" spans="1:50">
      <c r="A16" t="s">
        <v>356</v>
      </c>
      <c r="B16" t="s">
        <v>1623</v>
      </c>
      <c r="C16" t="s">
        <v>1624</v>
      </c>
      <c r="E16">
        <f>SUMIFS('EIA Imports'!$D$2:$D$4999,'EIA Imports'!$A$2:$A$4999,E$3,'EIA Imports'!$C$2:$C$4999,$A16)</f>
        <v/>
      </c>
      <c r="F16">
        <f>SUMIFS('EIA Imports'!$D$2:$D$4999,'EIA Imports'!$A$2:$A$4999,F$3,'EIA Imports'!$C$2:$C$4999,$A16)</f>
        <v/>
      </c>
      <c r="G16">
        <f>SUMIFS('EIA Imports'!$D$2:$D$4999,'EIA Imports'!$A$2:$A$4999,G$3,'EIA Imports'!$C$2:$C$4999,$A16)</f>
        <v/>
      </c>
      <c r="H16">
        <f>SUMIFS('EIA Imports'!$D$2:$D$4999,'EIA Imports'!$A$2:$A$4999,H$3,'EIA Imports'!$C$2:$C$4999,$A16)</f>
        <v/>
      </c>
      <c r="I16">
        <f>SUMIFS('EIA Imports'!$D$2:$D$4999,'EIA Imports'!$A$2:$A$4999,I$3,'EIA Imports'!$C$2:$C$4999,$A16)</f>
        <v/>
      </c>
      <c r="J16">
        <f>SUMIFS('EIA Imports'!$D$2:$D$4999,'EIA Imports'!$A$2:$A$4999,J$3,'EIA Imports'!$C$2:$C$4999,$A16)</f>
        <v/>
      </c>
      <c r="K16">
        <f>SUMIFS('EIA Imports'!$D$2:$D$4999,'EIA Imports'!$A$2:$A$4999,K$3,'EIA Imports'!$C$2:$C$4999,$A16)</f>
        <v/>
      </c>
      <c r="L16">
        <f>SUMIFS('EIA Imports'!$D$2:$D$4999,'EIA Imports'!$A$2:$A$4999,L$3,'EIA Imports'!$C$2:$C$4999,$A16)</f>
        <v/>
      </c>
      <c r="M16">
        <f>SUMIFS('EIA Imports'!$D$2:$D$4999,'EIA Imports'!$A$2:$A$4999,M$3,'EIA Imports'!$C$2:$C$4999,$A16)</f>
        <v/>
      </c>
      <c r="N16">
        <f>SUMIFS('EIA Imports'!$D$2:$D$4999,'EIA Imports'!$A$2:$A$4999,N$3,'EIA Imports'!$C$2:$C$4999,$A16)</f>
        <v/>
      </c>
      <c r="O16">
        <f>SUMIFS('EIA Imports'!$D$2:$D$4999,'EIA Imports'!$A$2:$A$4999,O$3,'EIA Imports'!$C$2:$C$4999,$A16)</f>
        <v/>
      </c>
      <c r="P16">
        <f>SUMIFS('EIA Imports'!$D$2:$D$4999,'EIA Imports'!$A$2:$A$4999,P$3,'EIA Imports'!$C$2:$C$4999,$A16)</f>
        <v/>
      </c>
      <c r="Q16">
        <f>SUMIFS('EIA Imports'!$D$2:$D$4999,'EIA Imports'!$A$2:$A$4999,Q$3,'EIA Imports'!$C$2:$C$4999,$A16)</f>
        <v/>
      </c>
      <c r="R16">
        <f>SUMIFS('EIA Imports'!$D$2:$D$4999,'EIA Imports'!$A$2:$A$4999,R$3,'EIA Imports'!$C$2:$C$4999,$A16)</f>
        <v/>
      </c>
      <c r="S16">
        <f>SUMIFS('EIA Imports'!$D$2:$D$4999,'EIA Imports'!$A$2:$A$4999,S$3,'EIA Imports'!$C$2:$C$4999,$A16)</f>
        <v/>
      </c>
      <c r="T16">
        <f>SUMIFS('EIA Imports'!$D$2:$D$4999,'EIA Imports'!$A$2:$A$4999,T$3,'EIA Imports'!$C$2:$C$4999,$A16)</f>
        <v/>
      </c>
      <c r="U16">
        <f>SUMIFS('EIA Imports'!$D$2:$D$4999,'EIA Imports'!$A$2:$A$4999,U$3,'EIA Imports'!$C$2:$C$4999,$A16)</f>
        <v/>
      </c>
      <c r="V16">
        <f>SUMIFS('EIA Imports'!$D$2:$D$4999,'EIA Imports'!$A$2:$A$4999,V$3,'EIA Imports'!$C$2:$C$4999,$A16)</f>
        <v/>
      </c>
      <c r="W16">
        <f>SUMIFS('EIA Imports'!$D$2:$D$4999,'EIA Imports'!$A$2:$A$4999,W$3,'EIA Imports'!$C$2:$C$4999,$A16)</f>
        <v/>
      </c>
      <c r="X16">
        <f>SUMIFS('EIA Imports'!$D$2:$D$4999,'EIA Imports'!$A$2:$A$4999,X$3,'EIA Imports'!$C$2:$C$4999,$A16)</f>
        <v/>
      </c>
      <c r="Y16">
        <f>SUMIFS('EIA Imports'!$D$2:$D$4999,'EIA Imports'!$A$2:$A$4999,Y$3,'EIA Imports'!$C$2:$C$4999,$A16)</f>
        <v/>
      </c>
      <c r="Z16">
        <f>SUMIFS('EIA Imports'!$D$2:$D$4999,'EIA Imports'!$A$2:$A$4999,Z$3,'EIA Imports'!$C$2:$C$4999,$A16)</f>
        <v/>
      </c>
      <c r="AA16">
        <f>SUMIFS('EIA Imports'!$D$2:$D$4999,'EIA Imports'!$A$2:$A$4999,AA$3,'EIA Imports'!$C$2:$C$4999,$A16)</f>
        <v/>
      </c>
      <c r="AB16">
        <f>SUMIFS('EIA Imports'!$D$2:$D$4999,'EIA Imports'!$A$2:$A$4999,AB$3,'EIA Imports'!$C$2:$C$4999,$A16)</f>
        <v/>
      </c>
      <c r="AC16">
        <f>SUMIFS('EIA Imports'!$D$2:$D$4999,'EIA Imports'!$A$2:$A$4999,AC$3,'EIA Imports'!$C$2:$C$4999,$A16)</f>
        <v/>
      </c>
      <c r="AD16">
        <f>SUMIFS('EIA Imports'!$D$2:$D$4999,'EIA Imports'!$A$2:$A$4999,AD$3,'EIA Imports'!$C$2:$C$4999,$A16)</f>
        <v/>
      </c>
      <c r="AE16">
        <f>SUMIFS('EIA Imports'!$D$2:$D$4999,'EIA Imports'!$A$2:$A$4999,AE$3,'EIA Imports'!$C$2:$C$4999,$A16)</f>
        <v/>
      </c>
      <c r="AF16">
        <f>SUMIFS('EIA Imports'!$D$2:$D$4999,'EIA Imports'!$A$2:$A$4999,AF$3,'EIA Imports'!$C$2:$C$4999,$A16)</f>
        <v/>
      </c>
      <c r="AG16">
        <f>SUMIFS('EIA Imports'!$D$2:$D$4999,'EIA Imports'!$A$2:$A$4999,AG$3,'EIA Imports'!$C$2:$C$4999,$A16)</f>
        <v/>
      </c>
      <c r="AH16">
        <f>SUMIFS('EIA Imports'!$D$2:$D$4999,'EIA Imports'!$A$2:$A$4999,AH$3,'EIA Imports'!$C$2:$C$4999,$A16)</f>
        <v/>
      </c>
      <c r="AI16">
        <f>SUMIFS('EIA Imports'!$D$2:$D$4999,'EIA Imports'!$A$2:$A$4999,AI$3,'EIA Imports'!$C$2:$C$4999,$A16)</f>
        <v/>
      </c>
      <c r="AJ16">
        <f>SUMIFS('EIA Imports'!$D$2:$D$4999,'EIA Imports'!$A$2:$A$4999,AJ$3,'EIA Imports'!$C$2:$C$4999,$A16)</f>
        <v/>
      </c>
      <c r="AK16">
        <f>SUMIFS('EIA Imports'!$D$2:$D$4999,'EIA Imports'!$A$2:$A$4999,AK$3,'EIA Imports'!$C$2:$C$4999,$A16)</f>
        <v/>
      </c>
      <c r="AL16">
        <f>SUMIFS('EIA Imports'!$D$2:$D$4999,'EIA Imports'!$A$2:$A$4999,AL$3,'EIA Imports'!$C$2:$C$4999,$A16)</f>
        <v/>
      </c>
      <c r="AM16">
        <f>SUMIFS('EIA Imports'!$D$2:$D$4999,'EIA Imports'!$A$2:$A$4999,AM$3,'EIA Imports'!$C$2:$C$4999,$A16)</f>
        <v/>
      </c>
      <c r="AN16">
        <f>SUMIFS('EIA Imports'!$D$2:$D$4999,'EIA Imports'!$A$2:$A$4999,AN$3,'EIA Imports'!$C$2:$C$4999,$A16)</f>
        <v/>
      </c>
      <c r="AO16">
        <f>SUMIFS('EIA Imports'!$D$2:$D$4999,'EIA Imports'!$A$2:$A$4999,AO$3,'EIA Imports'!$C$2:$C$4999,$A16)</f>
        <v/>
      </c>
      <c r="AP16">
        <f>SUMIFS('EIA Imports'!$D$2:$D$4999,'EIA Imports'!$A$2:$A$4999,AP$3,'EIA Imports'!$C$2:$C$4999,$A16)</f>
        <v/>
      </c>
      <c r="AQ16">
        <f>SUMIFS('EIA Imports'!$D$2:$D$4999,'EIA Imports'!$A$2:$A$4999,AQ$3,'EIA Imports'!$C$2:$C$4999,$A16)</f>
        <v/>
      </c>
      <c r="AR16">
        <f>SUMIFS('EIA Imports'!$D$2:$D$4999,'EIA Imports'!$A$2:$A$4999,AR$3,'EIA Imports'!$C$2:$C$4999,$A16)</f>
        <v/>
      </c>
      <c r="AS16">
        <f>SUMIFS('EIA Imports'!$D$2:$D$4999,'EIA Imports'!$A$2:$A$4999,AS$3,'EIA Imports'!$C$2:$C$4999,$A16)</f>
        <v/>
      </c>
      <c r="AT16">
        <f>SUMIFS('EIA Imports'!$D$2:$D$4999,'EIA Imports'!$A$2:$A$4999,AT$3,'EIA Imports'!$C$2:$C$4999,$A16)</f>
        <v/>
      </c>
      <c r="AU16">
        <f>SUMIFS('EIA Imports'!$D$2:$D$4999,'EIA Imports'!$A$2:$A$4999,AU$3,'EIA Imports'!$C$2:$C$4999,$A16)</f>
        <v/>
      </c>
      <c r="AV16">
        <f>SUMIFS('EIA Imports'!$D$2:$D$4999,'EIA Imports'!$A$2:$A$4999,AV$3,'EIA Imports'!$C$2:$C$4999,$A16)</f>
        <v/>
      </c>
      <c r="AW16" t="s">
        <v>477</v>
      </c>
      <c r="AX16">
        <f>MATCH(AW16,$A$4:$A$59,0)</f>
        <v/>
      </c>
    </row>
    <row r="17" spans="1:50">
      <c r="A17" t="s">
        <v>322</v>
      </c>
      <c r="B17" t="s">
        <v>1623</v>
      </c>
      <c r="C17" t="s">
        <v>1624</v>
      </c>
      <c r="E17">
        <f>SUMIFS('EIA Imports'!$D$2:$D$4999,'EIA Imports'!$A$2:$A$4999,E$3,'EIA Imports'!$C$2:$C$4999,$A17)</f>
        <v/>
      </c>
      <c r="F17">
        <f>SUMIFS('EIA Imports'!$D$2:$D$4999,'EIA Imports'!$A$2:$A$4999,F$3,'EIA Imports'!$C$2:$C$4999,$A17)</f>
        <v/>
      </c>
      <c r="G17">
        <f>SUMIFS('EIA Imports'!$D$2:$D$4999,'EIA Imports'!$A$2:$A$4999,G$3,'EIA Imports'!$C$2:$C$4999,$A17)</f>
        <v/>
      </c>
      <c r="H17">
        <f>SUMIFS('EIA Imports'!$D$2:$D$4999,'EIA Imports'!$A$2:$A$4999,H$3,'EIA Imports'!$C$2:$C$4999,$A17)</f>
        <v/>
      </c>
      <c r="I17">
        <f>SUMIFS('EIA Imports'!$D$2:$D$4999,'EIA Imports'!$A$2:$A$4999,I$3,'EIA Imports'!$C$2:$C$4999,$A17)</f>
        <v/>
      </c>
      <c r="J17">
        <f>SUMIFS('EIA Imports'!$D$2:$D$4999,'EIA Imports'!$A$2:$A$4999,J$3,'EIA Imports'!$C$2:$C$4999,$A17)</f>
        <v/>
      </c>
      <c r="K17">
        <f>SUMIFS('EIA Imports'!$D$2:$D$4999,'EIA Imports'!$A$2:$A$4999,K$3,'EIA Imports'!$C$2:$C$4999,$A17)</f>
        <v/>
      </c>
      <c r="L17">
        <f>SUMIFS('EIA Imports'!$D$2:$D$4999,'EIA Imports'!$A$2:$A$4999,L$3,'EIA Imports'!$C$2:$C$4999,$A17)</f>
        <v/>
      </c>
      <c r="M17">
        <f>SUMIFS('EIA Imports'!$D$2:$D$4999,'EIA Imports'!$A$2:$A$4999,M$3,'EIA Imports'!$C$2:$C$4999,$A17)</f>
        <v/>
      </c>
      <c r="N17">
        <f>SUMIFS('EIA Imports'!$D$2:$D$4999,'EIA Imports'!$A$2:$A$4999,N$3,'EIA Imports'!$C$2:$C$4999,$A17)</f>
        <v/>
      </c>
      <c r="O17">
        <f>SUMIFS('EIA Imports'!$D$2:$D$4999,'EIA Imports'!$A$2:$A$4999,O$3,'EIA Imports'!$C$2:$C$4999,$A17)</f>
        <v/>
      </c>
      <c r="P17">
        <f>SUMIFS('EIA Imports'!$D$2:$D$4999,'EIA Imports'!$A$2:$A$4999,P$3,'EIA Imports'!$C$2:$C$4999,$A17)</f>
        <v/>
      </c>
      <c r="Q17">
        <f>SUMIFS('EIA Imports'!$D$2:$D$4999,'EIA Imports'!$A$2:$A$4999,Q$3,'EIA Imports'!$C$2:$C$4999,$A17)</f>
        <v/>
      </c>
      <c r="R17">
        <f>SUMIFS('EIA Imports'!$D$2:$D$4999,'EIA Imports'!$A$2:$A$4999,R$3,'EIA Imports'!$C$2:$C$4999,$A17)</f>
        <v/>
      </c>
      <c r="S17">
        <f>SUMIFS('EIA Imports'!$D$2:$D$4999,'EIA Imports'!$A$2:$A$4999,S$3,'EIA Imports'!$C$2:$C$4999,$A17)</f>
        <v/>
      </c>
      <c r="T17">
        <f>SUMIFS('EIA Imports'!$D$2:$D$4999,'EIA Imports'!$A$2:$A$4999,T$3,'EIA Imports'!$C$2:$C$4999,$A17)</f>
        <v/>
      </c>
      <c r="U17">
        <f>SUMIFS('EIA Imports'!$D$2:$D$4999,'EIA Imports'!$A$2:$A$4999,U$3,'EIA Imports'!$C$2:$C$4999,$A17)</f>
        <v/>
      </c>
      <c r="V17">
        <f>SUMIFS('EIA Imports'!$D$2:$D$4999,'EIA Imports'!$A$2:$A$4999,V$3,'EIA Imports'!$C$2:$C$4999,$A17)</f>
        <v/>
      </c>
      <c r="W17">
        <f>SUMIFS('EIA Imports'!$D$2:$D$4999,'EIA Imports'!$A$2:$A$4999,W$3,'EIA Imports'!$C$2:$C$4999,$A17)</f>
        <v/>
      </c>
      <c r="X17">
        <f>SUMIFS('EIA Imports'!$D$2:$D$4999,'EIA Imports'!$A$2:$A$4999,X$3,'EIA Imports'!$C$2:$C$4999,$A17)</f>
        <v/>
      </c>
      <c r="Y17">
        <f>SUMIFS('EIA Imports'!$D$2:$D$4999,'EIA Imports'!$A$2:$A$4999,Y$3,'EIA Imports'!$C$2:$C$4999,$A17)</f>
        <v/>
      </c>
      <c r="Z17">
        <f>SUMIFS('EIA Imports'!$D$2:$D$4999,'EIA Imports'!$A$2:$A$4999,Z$3,'EIA Imports'!$C$2:$C$4999,$A17)</f>
        <v/>
      </c>
      <c r="AA17">
        <f>SUMIFS('EIA Imports'!$D$2:$D$4999,'EIA Imports'!$A$2:$A$4999,AA$3,'EIA Imports'!$C$2:$C$4999,$A17)</f>
        <v/>
      </c>
      <c r="AB17">
        <f>SUMIFS('EIA Imports'!$D$2:$D$4999,'EIA Imports'!$A$2:$A$4999,AB$3,'EIA Imports'!$C$2:$C$4999,$A17)</f>
        <v/>
      </c>
      <c r="AC17">
        <f>SUMIFS('EIA Imports'!$D$2:$D$4999,'EIA Imports'!$A$2:$A$4999,AC$3,'EIA Imports'!$C$2:$C$4999,$A17)</f>
        <v/>
      </c>
      <c r="AD17">
        <f>SUMIFS('EIA Imports'!$D$2:$D$4999,'EIA Imports'!$A$2:$A$4999,AD$3,'EIA Imports'!$C$2:$C$4999,$A17)</f>
        <v/>
      </c>
      <c r="AE17">
        <f>SUMIFS('EIA Imports'!$D$2:$D$4999,'EIA Imports'!$A$2:$A$4999,AE$3,'EIA Imports'!$C$2:$C$4999,$A17)</f>
        <v/>
      </c>
      <c r="AF17">
        <f>SUMIFS('EIA Imports'!$D$2:$D$4999,'EIA Imports'!$A$2:$A$4999,AF$3,'EIA Imports'!$C$2:$C$4999,$A17)</f>
        <v/>
      </c>
      <c r="AG17">
        <f>SUMIFS('EIA Imports'!$D$2:$D$4999,'EIA Imports'!$A$2:$A$4999,AG$3,'EIA Imports'!$C$2:$C$4999,$A17)</f>
        <v/>
      </c>
      <c r="AH17">
        <f>SUMIFS('EIA Imports'!$D$2:$D$4999,'EIA Imports'!$A$2:$A$4999,AH$3,'EIA Imports'!$C$2:$C$4999,$A17)</f>
        <v/>
      </c>
      <c r="AI17">
        <f>SUMIFS('EIA Imports'!$D$2:$D$4999,'EIA Imports'!$A$2:$A$4999,AI$3,'EIA Imports'!$C$2:$C$4999,$A17)</f>
        <v/>
      </c>
      <c r="AJ17">
        <f>SUMIFS('EIA Imports'!$D$2:$D$4999,'EIA Imports'!$A$2:$A$4999,AJ$3,'EIA Imports'!$C$2:$C$4999,$A17)</f>
        <v/>
      </c>
      <c r="AK17">
        <f>SUMIFS('EIA Imports'!$D$2:$D$4999,'EIA Imports'!$A$2:$A$4999,AK$3,'EIA Imports'!$C$2:$C$4999,$A17)</f>
        <v/>
      </c>
      <c r="AL17">
        <f>SUMIFS('EIA Imports'!$D$2:$D$4999,'EIA Imports'!$A$2:$A$4999,AL$3,'EIA Imports'!$C$2:$C$4999,$A17)</f>
        <v/>
      </c>
      <c r="AM17">
        <f>SUMIFS('EIA Imports'!$D$2:$D$4999,'EIA Imports'!$A$2:$A$4999,AM$3,'EIA Imports'!$C$2:$C$4999,$A17)</f>
        <v/>
      </c>
      <c r="AN17">
        <f>SUMIFS('EIA Imports'!$D$2:$D$4999,'EIA Imports'!$A$2:$A$4999,AN$3,'EIA Imports'!$C$2:$C$4999,$A17)</f>
        <v/>
      </c>
      <c r="AO17">
        <f>SUMIFS('EIA Imports'!$D$2:$D$4999,'EIA Imports'!$A$2:$A$4999,AO$3,'EIA Imports'!$C$2:$C$4999,$A17)</f>
        <v/>
      </c>
      <c r="AP17">
        <f>SUMIFS('EIA Imports'!$D$2:$D$4999,'EIA Imports'!$A$2:$A$4999,AP$3,'EIA Imports'!$C$2:$C$4999,$A17)</f>
        <v/>
      </c>
      <c r="AQ17">
        <f>SUMIFS('EIA Imports'!$D$2:$D$4999,'EIA Imports'!$A$2:$A$4999,AQ$3,'EIA Imports'!$C$2:$C$4999,$A17)</f>
        <v/>
      </c>
      <c r="AR17">
        <f>SUMIFS('EIA Imports'!$D$2:$D$4999,'EIA Imports'!$A$2:$A$4999,AR$3,'EIA Imports'!$C$2:$C$4999,$A17)</f>
        <v/>
      </c>
      <c r="AS17">
        <f>SUMIFS('EIA Imports'!$D$2:$D$4999,'EIA Imports'!$A$2:$A$4999,AS$3,'EIA Imports'!$C$2:$C$4999,$A17)</f>
        <v/>
      </c>
      <c r="AT17">
        <f>SUMIFS('EIA Imports'!$D$2:$D$4999,'EIA Imports'!$A$2:$A$4999,AT$3,'EIA Imports'!$C$2:$C$4999,$A17)</f>
        <v/>
      </c>
      <c r="AU17">
        <f>SUMIFS('EIA Imports'!$D$2:$D$4999,'EIA Imports'!$A$2:$A$4999,AU$3,'EIA Imports'!$C$2:$C$4999,$A17)</f>
        <v/>
      </c>
      <c r="AV17">
        <f>SUMIFS('EIA Imports'!$D$2:$D$4999,'EIA Imports'!$A$2:$A$4999,AV$3,'EIA Imports'!$C$2:$C$4999,$A17)</f>
        <v/>
      </c>
      <c r="AW17" t="s">
        <v>506</v>
      </c>
      <c r="AX17">
        <f>MATCH(AW17,$A$4:$A$59,0)</f>
        <v/>
      </c>
    </row>
    <row r="18" spans="1:50">
      <c r="A18" t="s">
        <v>481</v>
      </c>
      <c r="B18" t="s">
        <v>1623</v>
      </c>
      <c r="C18" t="s">
        <v>1624</v>
      </c>
      <c r="E18">
        <f>SUMIFS('EIA Imports'!$D$2:$D$4999,'EIA Imports'!$A$2:$A$4999,E$3,'EIA Imports'!$C$2:$C$4999,$A18)</f>
        <v/>
      </c>
      <c r="F18">
        <f>SUMIFS('EIA Imports'!$D$2:$D$4999,'EIA Imports'!$A$2:$A$4999,F$3,'EIA Imports'!$C$2:$C$4999,$A18)</f>
        <v/>
      </c>
      <c r="G18">
        <f>SUMIFS('EIA Imports'!$D$2:$D$4999,'EIA Imports'!$A$2:$A$4999,G$3,'EIA Imports'!$C$2:$C$4999,$A18)</f>
        <v/>
      </c>
      <c r="H18">
        <f>SUMIFS('EIA Imports'!$D$2:$D$4999,'EIA Imports'!$A$2:$A$4999,H$3,'EIA Imports'!$C$2:$C$4999,$A18)</f>
        <v/>
      </c>
      <c r="I18">
        <f>SUMIFS('EIA Imports'!$D$2:$D$4999,'EIA Imports'!$A$2:$A$4999,I$3,'EIA Imports'!$C$2:$C$4999,$A18)</f>
        <v/>
      </c>
      <c r="J18">
        <f>SUMIFS('EIA Imports'!$D$2:$D$4999,'EIA Imports'!$A$2:$A$4999,J$3,'EIA Imports'!$C$2:$C$4999,$A18)</f>
        <v/>
      </c>
      <c r="K18">
        <f>SUMIFS('EIA Imports'!$D$2:$D$4999,'EIA Imports'!$A$2:$A$4999,K$3,'EIA Imports'!$C$2:$C$4999,$A18)</f>
        <v/>
      </c>
      <c r="L18">
        <f>SUMIFS('EIA Imports'!$D$2:$D$4999,'EIA Imports'!$A$2:$A$4999,L$3,'EIA Imports'!$C$2:$C$4999,$A18)</f>
        <v/>
      </c>
      <c r="M18">
        <f>SUMIFS('EIA Imports'!$D$2:$D$4999,'EIA Imports'!$A$2:$A$4999,M$3,'EIA Imports'!$C$2:$C$4999,$A18)</f>
        <v/>
      </c>
      <c r="N18">
        <f>SUMIFS('EIA Imports'!$D$2:$D$4999,'EIA Imports'!$A$2:$A$4999,N$3,'EIA Imports'!$C$2:$C$4999,$A18)</f>
        <v/>
      </c>
      <c r="O18">
        <f>SUMIFS('EIA Imports'!$D$2:$D$4999,'EIA Imports'!$A$2:$A$4999,O$3,'EIA Imports'!$C$2:$C$4999,$A18)</f>
        <v/>
      </c>
      <c r="P18">
        <f>SUMIFS('EIA Imports'!$D$2:$D$4999,'EIA Imports'!$A$2:$A$4999,P$3,'EIA Imports'!$C$2:$C$4999,$A18)</f>
        <v/>
      </c>
      <c r="Q18">
        <f>SUMIFS('EIA Imports'!$D$2:$D$4999,'EIA Imports'!$A$2:$A$4999,Q$3,'EIA Imports'!$C$2:$C$4999,$A18)</f>
        <v/>
      </c>
      <c r="R18">
        <f>SUMIFS('EIA Imports'!$D$2:$D$4999,'EIA Imports'!$A$2:$A$4999,R$3,'EIA Imports'!$C$2:$C$4999,$A18)</f>
        <v/>
      </c>
      <c r="S18">
        <f>SUMIFS('EIA Imports'!$D$2:$D$4999,'EIA Imports'!$A$2:$A$4999,S$3,'EIA Imports'!$C$2:$C$4999,$A18)</f>
        <v/>
      </c>
      <c r="T18">
        <f>SUMIFS('EIA Imports'!$D$2:$D$4999,'EIA Imports'!$A$2:$A$4999,T$3,'EIA Imports'!$C$2:$C$4999,$A18)</f>
        <v/>
      </c>
      <c r="U18">
        <f>SUMIFS('EIA Imports'!$D$2:$D$4999,'EIA Imports'!$A$2:$A$4999,U$3,'EIA Imports'!$C$2:$C$4999,$A18)</f>
        <v/>
      </c>
      <c r="V18">
        <f>SUMIFS('EIA Imports'!$D$2:$D$4999,'EIA Imports'!$A$2:$A$4999,V$3,'EIA Imports'!$C$2:$C$4999,$A18)</f>
        <v/>
      </c>
      <c r="W18">
        <f>SUMIFS('EIA Imports'!$D$2:$D$4999,'EIA Imports'!$A$2:$A$4999,W$3,'EIA Imports'!$C$2:$C$4999,$A18)</f>
        <v/>
      </c>
      <c r="X18">
        <f>SUMIFS('EIA Imports'!$D$2:$D$4999,'EIA Imports'!$A$2:$A$4999,X$3,'EIA Imports'!$C$2:$C$4999,$A18)</f>
        <v/>
      </c>
      <c r="Y18">
        <f>SUMIFS('EIA Imports'!$D$2:$D$4999,'EIA Imports'!$A$2:$A$4999,Y$3,'EIA Imports'!$C$2:$C$4999,$A18)</f>
        <v/>
      </c>
      <c r="Z18">
        <f>SUMIFS('EIA Imports'!$D$2:$D$4999,'EIA Imports'!$A$2:$A$4999,Z$3,'EIA Imports'!$C$2:$C$4999,$A18)</f>
        <v/>
      </c>
      <c r="AA18">
        <f>SUMIFS('EIA Imports'!$D$2:$D$4999,'EIA Imports'!$A$2:$A$4999,AA$3,'EIA Imports'!$C$2:$C$4999,$A18)</f>
        <v/>
      </c>
      <c r="AB18">
        <f>SUMIFS('EIA Imports'!$D$2:$D$4999,'EIA Imports'!$A$2:$A$4999,AB$3,'EIA Imports'!$C$2:$C$4999,$A18)</f>
        <v/>
      </c>
      <c r="AC18">
        <f>SUMIFS('EIA Imports'!$D$2:$D$4999,'EIA Imports'!$A$2:$A$4999,AC$3,'EIA Imports'!$C$2:$C$4999,$A18)</f>
        <v/>
      </c>
      <c r="AD18">
        <f>SUMIFS('EIA Imports'!$D$2:$D$4999,'EIA Imports'!$A$2:$A$4999,AD$3,'EIA Imports'!$C$2:$C$4999,$A18)</f>
        <v/>
      </c>
      <c r="AE18">
        <f>SUMIFS('EIA Imports'!$D$2:$D$4999,'EIA Imports'!$A$2:$A$4999,AE$3,'EIA Imports'!$C$2:$C$4999,$A18)</f>
        <v/>
      </c>
      <c r="AF18">
        <f>SUMIFS('EIA Imports'!$D$2:$D$4999,'EIA Imports'!$A$2:$A$4999,AF$3,'EIA Imports'!$C$2:$C$4999,$A18)</f>
        <v/>
      </c>
      <c r="AG18">
        <f>SUMIFS('EIA Imports'!$D$2:$D$4999,'EIA Imports'!$A$2:$A$4999,AG$3,'EIA Imports'!$C$2:$C$4999,$A18)</f>
        <v/>
      </c>
      <c r="AH18">
        <f>SUMIFS('EIA Imports'!$D$2:$D$4999,'EIA Imports'!$A$2:$A$4999,AH$3,'EIA Imports'!$C$2:$C$4999,$A18)</f>
        <v/>
      </c>
      <c r="AI18">
        <f>SUMIFS('EIA Imports'!$D$2:$D$4999,'EIA Imports'!$A$2:$A$4999,AI$3,'EIA Imports'!$C$2:$C$4999,$A18)</f>
        <v/>
      </c>
      <c r="AJ18">
        <f>SUMIFS('EIA Imports'!$D$2:$D$4999,'EIA Imports'!$A$2:$A$4999,AJ$3,'EIA Imports'!$C$2:$C$4999,$A18)</f>
        <v/>
      </c>
      <c r="AK18">
        <f>SUMIFS('EIA Imports'!$D$2:$D$4999,'EIA Imports'!$A$2:$A$4999,AK$3,'EIA Imports'!$C$2:$C$4999,$A18)</f>
        <v/>
      </c>
      <c r="AL18">
        <f>SUMIFS('EIA Imports'!$D$2:$D$4999,'EIA Imports'!$A$2:$A$4999,AL$3,'EIA Imports'!$C$2:$C$4999,$A18)</f>
        <v/>
      </c>
      <c r="AM18">
        <f>SUMIFS('EIA Imports'!$D$2:$D$4999,'EIA Imports'!$A$2:$A$4999,AM$3,'EIA Imports'!$C$2:$C$4999,$A18)</f>
        <v/>
      </c>
      <c r="AN18">
        <f>SUMIFS('EIA Imports'!$D$2:$D$4999,'EIA Imports'!$A$2:$A$4999,AN$3,'EIA Imports'!$C$2:$C$4999,$A18)</f>
        <v/>
      </c>
      <c r="AO18">
        <f>SUMIFS('EIA Imports'!$D$2:$D$4999,'EIA Imports'!$A$2:$A$4999,AO$3,'EIA Imports'!$C$2:$C$4999,$A18)</f>
        <v/>
      </c>
      <c r="AP18">
        <f>SUMIFS('EIA Imports'!$D$2:$D$4999,'EIA Imports'!$A$2:$A$4999,AP$3,'EIA Imports'!$C$2:$C$4999,$A18)</f>
        <v/>
      </c>
      <c r="AQ18">
        <f>SUMIFS('EIA Imports'!$D$2:$D$4999,'EIA Imports'!$A$2:$A$4999,AQ$3,'EIA Imports'!$C$2:$C$4999,$A18)</f>
        <v/>
      </c>
      <c r="AR18">
        <f>SUMIFS('EIA Imports'!$D$2:$D$4999,'EIA Imports'!$A$2:$A$4999,AR$3,'EIA Imports'!$C$2:$C$4999,$A18)</f>
        <v/>
      </c>
      <c r="AS18">
        <f>SUMIFS('EIA Imports'!$D$2:$D$4999,'EIA Imports'!$A$2:$A$4999,AS$3,'EIA Imports'!$C$2:$C$4999,$A18)</f>
        <v/>
      </c>
      <c r="AT18">
        <f>SUMIFS('EIA Imports'!$D$2:$D$4999,'EIA Imports'!$A$2:$A$4999,AT$3,'EIA Imports'!$C$2:$C$4999,$A18)</f>
        <v/>
      </c>
      <c r="AU18">
        <f>SUMIFS('EIA Imports'!$D$2:$D$4999,'EIA Imports'!$A$2:$A$4999,AU$3,'EIA Imports'!$C$2:$C$4999,$A18)</f>
        <v/>
      </c>
      <c r="AV18">
        <f>SUMIFS('EIA Imports'!$D$2:$D$4999,'EIA Imports'!$A$2:$A$4999,AV$3,'EIA Imports'!$C$2:$C$4999,$A18)</f>
        <v/>
      </c>
      <c r="AW18" t="s">
        <v>268</v>
      </c>
      <c r="AX18">
        <f>MATCH(AW18,$A$4:$A$59,0)</f>
        <v/>
      </c>
    </row>
    <row r="19" spans="1:50">
      <c r="A19" t="s">
        <v>470</v>
      </c>
      <c r="B19" t="s">
        <v>1623</v>
      </c>
      <c r="C19" t="s">
        <v>1624</v>
      </c>
      <c r="E19">
        <f>SUMIFS('EIA Imports'!$D$2:$D$4999,'EIA Imports'!$A$2:$A$4999,E$3,'EIA Imports'!$C$2:$C$4999,$A19)</f>
        <v/>
      </c>
      <c r="F19">
        <f>SUMIFS('EIA Imports'!$D$2:$D$4999,'EIA Imports'!$A$2:$A$4999,F$3,'EIA Imports'!$C$2:$C$4999,$A19)</f>
        <v/>
      </c>
      <c r="G19">
        <f>SUMIFS('EIA Imports'!$D$2:$D$4999,'EIA Imports'!$A$2:$A$4999,G$3,'EIA Imports'!$C$2:$C$4999,$A19)</f>
        <v/>
      </c>
      <c r="H19">
        <f>SUMIFS('EIA Imports'!$D$2:$D$4999,'EIA Imports'!$A$2:$A$4999,H$3,'EIA Imports'!$C$2:$C$4999,$A19)</f>
        <v/>
      </c>
      <c r="I19">
        <f>SUMIFS('EIA Imports'!$D$2:$D$4999,'EIA Imports'!$A$2:$A$4999,I$3,'EIA Imports'!$C$2:$C$4999,$A19)</f>
        <v/>
      </c>
      <c r="J19">
        <f>SUMIFS('EIA Imports'!$D$2:$D$4999,'EIA Imports'!$A$2:$A$4999,J$3,'EIA Imports'!$C$2:$C$4999,$A19)</f>
        <v/>
      </c>
      <c r="K19">
        <f>SUMIFS('EIA Imports'!$D$2:$D$4999,'EIA Imports'!$A$2:$A$4999,K$3,'EIA Imports'!$C$2:$C$4999,$A19)</f>
        <v/>
      </c>
      <c r="L19">
        <f>SUMIFS('EIA Imports'!$D$2:$D$4999,'EIA Imports'!$A$2:$A$4999,L$3,'EIA Imports'!$C$2:$C$4999,$A19)</f>
        <v/>
      </c>
      <c r="M19">
        <f>SUMIFS('EIA Imports'!$D$2:$D$4999,'EIA Imports'!$A$2:$A$4999,M$3,'EIA Imports'!$C$2:$C$4999,$A19)</f>
        <v/>
      </c>
      <c r="N19">
        <f>SUMIFS('EIA Imports'!$D$2:$D$4999,'EIA Imports'!$A$2:$A$4999,N$3,'EIA Imports'!$C$2:$C$4999,$A19)</f>
        <v/>
      </c>
      <c r="O19">
        <f>SUMIFS('EIA Imports'!$D$2:$D$4999,'EIA Imports'!$A$2:$A$4999,O$3,'EIA Imports'!$C$2:$C$4999,$A19)</f>
        <v/>
      </c>
      <c r="P19">
        <f>SUMIFS('EIA Imports'!$D$2:$D$4999,'EIA Imports'!$A$2:$A$4999,P$3,'EIA Imports'!$C$2:$C$4999,$A19)</f>
        <v/>
      </c>
      <c r="Q19">
        <f>SUMIFS('EIA Imports'!$D$2:$D$4999,'EIA Imports'!$A$2:$A$4999,Q$3,'EIA Imports'!$C$2:$C$4999,$A19)</f>
        <v/>
      </c>
      <c r="R19">
        <f>SUMIFS('EIA Imports'!$D$2:$D$4999,'EIA Imports'!$A$2:$A$4999,R$3,'EIA Imports'!$C$2:$C$4999,$A19)</f>
        <v/>
      </c>
      <c r="S19">
        <f>SUMIFS('EIA Imports'!$D$2:$D$4999,'EIA Imports'!$A$2:$A$4999,S$3,'EIA Imports'!$C$2:$C$4999,$A19)</f>
        <v/>
      </c>
      <c r="T19">
        <f>SUMIFS('EIA Imports'!$D$2:$D$4999,'EIA Imports'!$A$2:$A$4999,T$3,'EIA Imports'!$C$2:$C$4999,$A19)</f>
        <v/>
      </c>
      <c r="U19">
        <f>SUMIFS('EIA Imports'!$D$2:$D$4999,'EIA Imports'!$A$2:$A$4999,U$3,'EIA Imports'!$C$2:$C$4999,$A19)</f>
        <v/>
      </c>
      <c r="V19">
        <f>SUMIFS('EIA Imports'!$D$2:$D$4999,'EIA Imports'!$A$2:$A$4999,V$3,'EIA Imports'!$C$2:$C$4999,$A19)</f>
        <v/>
      </c>
      <c r="W19">
        <f>SUMIFS('EIA Imports'!$D$2:$D$4999,'EIA Imports'!$A$2:$A$4999,W$3,'EIA Imports'!$C$2:$C$4999,$A19)</f>
        <v/>
      </c>
      <c r="X19">
        <f>SUMIFS('EIA Imports'!$D$2:$D$4999,'EIA Imports'!$A$2:$A$4999,X$3,'EIA Imports'!$C$2:$C$4999,$A19)</f>
        <v/>
      </c>
      <c r="Y19">
        <f>SUMIFS('EIA Imports'!$D$2:$D$4999,'EIA Imports'!$A$2:$A$4999,Y$3,'EIA Imports'!$C$2:$C$4999,$A19)</f>
        <v/>
      </c>
      <c r="Z19">
        <f>SUMIFS('EIA Imports'!$D$2:$D$4999,'EIA Imports'!$A$2:$A$4999,Z$3,'EIA Imports'!$C$2:$C$4999,$A19)</f>
        <v/>
      </c>
      <c r="AA19">
        <f>SUMIFS('EIA Imports'!$D$2:$D$4999,'EIA Imports'!$A$2:$A$4999,AA$3,'EIA Imports'!$C$2:$C$4999,$A19)</f>
        <v/>
      </c>
      <c r="AB19">
        <f>SUMIFS('EIA Imports'!$D$2:$D$4999,'EIA Imports'!$A$2:$A$4999,AB$3,'EIA Imports'!$C$2:$C$4999,$A19)</f>
        <v/>
      </c>
      <c r="AC19">
        <f>SUMIFS('EIA Imports'!$D$2:$D$4999,'EIA Imports'!$A$2:$A$4999,AC$3,'EIA Imports'!$C$2:$C$4999,$A19)</f>
        <v/>
      </c>
      <c r="AD19">
        <f>SUMIFS('EIA Imports'!$D$2:$D$4999,'EIA Imports'!$A$2:$A$4999,AD$3,'EIA Imports'!$C$2:$C$4999,$A19)</f>
        <v/>
      </c>
      <c r="AE19">
        <f>SUMIFS('EIA Imports'!$D$2:$D$4999,'EIA Imports'!$A$2:$A$4999,AE$3,'EIA Imports'!$C$2:$C$4999,$A19)</f>
        <v/>
      </c>
      <c r="AF19">
        <f>SUMIFS('EIA Imports'!$D$2:$D$4999,'EIA Imports'!$A$2:$A$4999,AF$3,'EIA Imports'!$C$2:$C$4999,$A19)</f>
        <v/>
      </c>
      <c r="AG19">
        <f>SUMIFS('EIA Imports'!$D$2:$D$4999,'EIA Imports'!$A$2:$A$4999,AG$3,'EIA Imports'!$C$2:$C$4999,$A19)</f>
        <v/>
      </c>
      <c r="AH19">
        <f>SUMIFS('EIA Imports'!$D$2:$D$4999,'EIA Imports'!$A$2:$A$4999,AH$3,'EIA Imports'!$C$2:$C$4999,$A19)</f>
        <v/>
      </c>
      <c r="AI19">
        <f>SUMIFS('EIA Imports'!$D$2:$D$4999,'EIA Imports'!$A$2:$A$4999,AI$3,'EIA Imports'!$C$2:$C$4999,$A19)</f>
        <v/>
      </c>
      <c r="AJ19">
        <f>SUMIFS('EIA Imports'!$D$2:$D$4999,'EIA Imports'!$A$2:$A$4999,AJ$3,'EIA Imports'!$C$2:$C$4999,$A19)</f>
        <v/>
      </c>
      <c r="AK19">
        <f>SUMIFS('EIA Imports'!$D$2:$D$4999,'EIA Imports'!$A$2:$A$4999,AK$3,'EIA Imports'!$C$2:$C$4999,$A19)</f>
        <v/>
      </c>
      <c r="AL19">
        <f>SUMIFS('EIA Imports'!$D$2:$D$4999,'EIA Imports'!$A$2:$A$4999,AL$3,'EIA Imports'!$C$2:$C$4999,$A19)</f>
        <v/>
      </c>
      <c r="AM19">
        <f>SUMIFS('EIA Imports'!$D$2:$D$4999,'EIA Imports'!$A$2:$A$4999,AM$3,'EIA Imports'!$C$2:$C$4999,$A19)</f>
        <v/>
      </c>
      <c r="AN19">
        <f>SUMIFS('EIA Imports'!$D$2:$D$4999,'EIA Imports'!$A$2:$A$4999,AN$3,'EIA Imports'!$C$2:$C$4999,$A19)</f>
        <v/>
      </c>
      <c r="AO19">
        <f>SUMIFS('EIA Imports'!$D$2:$D$4999,'EIA Imports'!$A$2:$A$4999,AO$3,'EIA Imports'!$C$2:$C$4999,$A19)</f>
        <v/>
      </c>
      <c r="AP19">
        <f>SUMIFS('EIA Imports'!$D$2:$D$4999,'EIA Imports'!$A$2:$A$4999,AP$3,'EIA Imports'!$C$2:$C$4999,$A19)</f>
        <v/>
      </c>
      <c r="AQ19">
        <f>SUMIFS('EIA Imports'!$D$2:$D$4999,'EIA Imports'!$A$2:$A$4999,AQ$3,'EIA Imports'!$C$2:$C$4999,$A19)</f>
        <v/>
      </c>
      <c r="AR19">
        <f>SUMIFS('EIA Imports'!$D$2:$D$4999,'EIA Imports'!$A$2:$A$4999,AR$3,'EIA Imports'!$C$2:$C$4999,$A19)</f>
        <v/>
      </c>
      <c r="AS19">
        <f>SUMIFS('EIA Imports'!$D$2:$D$4999,'EIA Imports'!$A$2:$A$4999,AS$3,'EIA Imports'!$C$2:$C$4999,$A19)</f>
        <v/>
      </c>
      <c r="AT19">
        <f>SUMIFS('EIA Imports'!$D$2:$D$4999,'EIA Imports'!$A$2:$A$4999,AT$3,'EIA Imports'!$C$2:$C$4999,$A19)</f>
        <v/>
      </c>
      <c r="AU19">
        <f>SUMIFS('EIA Imports'!$D$2:$D$4999,'EIA Imports'!$A$2:$A$4999,AU$3,'EIA Imports'!$C$2:$C$4999,$A19)</f>
        <v/>
      </c>
      <c r="AV19">
        <f>SUMIFS('EIA Imports'!$D$2:$D$4999,'EIA Imports'!$A$2:$A$4999,AV$3,'EIA Imports'!$C$2:$C$4999,$A19)</f>
        <v/>
      </c>
      <c r="AW19" t="s">
        <v>356</v>
      </c>
      <c r="AX19">
        <f>MATCH(AW19,$A$4:$A$59,0)</f>
        <v/>
      </c>
    </row>
    <row r="20" spans="1:50">
      <c r="A20" t="s">
        <v>291</v>
      </c>
      <c r="B20" t="s">
        <v>1623</v>
      </c>
      <c r="C20" t="s">
        <v>1624</v>
      </c>
      <c r="E20">
        <f>SUMIFS('EIA Imports'!$D$2:$D$4999,'EIA Imports'!$A$2:$A$4999,E$3,'EIA Imports'!$C$2:$C$4999,$A20)</f>
        <v/>
      </c>
      <c r="F20">
        <f>SUMIFS('EIA Imports'!$D$2:$D$4999,'EIA Imports'!$A$2:$A$4999,F$3,'EIA Imports'!$C$2:$C$4999,$A20)</f>
        <v/>
      </c>
      <c r="G20">
        <f>SUMIFS('EIA Imports'!$D$2:$D$4999,'EIA Imports'!$A$2:$A$4999,G$3,'EIA Imports'!$C$2:$C$4999,$A20)</f>
        <v/>
      </c>
      <c r="H20">
        <f>SUMIFS('EIA Imports'!$D$2:$D$4999,'EIA Imports'!$A$2:$A$4999,H$3,'EIA Imports'!$C$2:$C$4999,$A20)</f>
        <v/>
      </c>
      <c r="I20">
        <f>SUMIFS('EIA Imports'!$D$2:$D$4999,'EIA Imports'!$A$2:$A$4999,I$3,'EIA Imports'!$C$2:$C$4999,$A20)</f>
        <v/>
      </c>
      <c r="J20">
        <f>SUMIFS('EIA Imports'!$D$2:$D$4999,'EIA Imports'!$A$2:$A$4999,J$3,'EIA Imports'!$C$2:$C$4999,$A20)</f>
        <v/>
      </c>
      <c r="K20">
        <f>SUMIFS('EIA Imports'!$D$2:$D$4999,'EIA Imports'!$A$2:$A$4999,K$3,'EIA Imports'!$C$2:$C$4999,$A20)</f>
        <v/>
      </c>
      <c r="L20">
        <f>SUMIFS('EIA Imports'!$D$2:$D$4999,'EIA Imports'!$A$2:$A$4999,L$3,'EIA Imports'!$C$2:$C$4999,$A20)</f>
        <v/>
      </c>
      <c r="M20">
        <f>SUMIFS('EIA Imports'!$D$2:$D$4999,'EIA Imports'!$A$2:$A$4999,M$3,'EIA Imports'!$C$2:$C$4999,$A20)</f>
        <v/>
      </c>
      <c r="N20">
        <f>SUMIFS('EIA Imports'!$D$2:$D$4999,'EIA Imports'!$A$2:$A$4999,N$3,'EIA Imports'!$C$2:$C$4999,$A20)</f>
        <v/>
      </c>
      <c r="O20">
        <f>SUMIFS('EIA Imports'!$D$2:$D$4999,'EIA Imports'!$A$2:$A$4999,O$3,'EIA Imports'!$C$2:$C$4999,$A20)</f>
        <v/>
      </c>
      <c r="P20">
        <f>SUMIFS('EIA Imports'!$D$2:$D$4999,'EIA Imports'!$A$2:$A$4999,P$3,'EIA Imports'!$C$2:$C$4999,$A20)</f>
        <v/>
      </c>
      <c r="Q20">
        <f>SUMIFS('EIA Imports'!$D$2:$D$4999,'EIA Imports'!$A$2:$A$4999,Q$3,'EIA Imports'!$C$2:$C$4999,$A20)</f>
        <v/>
      </c>
      <c r="R20">
        <f>SUMIFS('EIA Imports'!$D$2:$D$4999,'EIA Imports'!$A$2:$A$4999,R$3,'EIA Imports'!$C$2:$C$4999,$A20)</f>
        <v/>
      </c>
      <c r="S20">
        <f>SUMIFS('EIA Imports'!$D$2:$D$4999,'EIA Imports'!$A$2:$A$4999,S$3,'EIA Imports'!$C$2:$C$4999,$A20)</f>
        <v/>
      </c>
      <c r="T20">
        <f>SUMIFS('EIA Imports'!$D$2:$D$4999,'EIA Imports'!$A$2:$A$4999,T$3,'EIA Imports'!$C$2:$C$4999,$A20)</f>
        <v/>
      </c>
      <c r="U20">
        <f>SUMIFS('EIA Imports'!$D$2:$D$4999,'EIA Imports'!$A$2:$A$4999,U$3,'EIA Imports'!$C$2:$C$4999,$A20)</f>
        <v/>
      </c>
      <c r="V20">
        <f>SUMIFS('EIA Imports'!$D$2:$D$4999,'EIA Imports'!$A$2:$A$4999,V$3,'EIA Imports'!$C$2:$C$4999,$A20)</f>
        <v/>
      </c>
      <c r="W20">
        <f>SUMIFS('EIA Imports'!$D$2:$D$4999,'EIA Imports'!$A$2:$A$4999,W$3,'EIA Imports'!$C$2:$C$4999,$A20)</f>
        <v/>
      </c>
      <c r="X20">
        <f>SUMIFS('EIA Imports'!$D$2:$D$4999,'EIA Imports'!$A$2:$A$4999,X$3,'EIA Imports'!$C$2:$C$4999,$A20)</f>
        <v/>
      </c>
      <c r="Y20">
        <f>SUMIFS('EIA Imports'!$D$2:$D$4999,'EIA Imports'!$A$2:$A$4999,Y$3,'EIA Imports'!$C$2:$C$4999,$A20)</f>
        <v/>
      </c>
      <c r="Z20">
        <f>SUMIFS('EIA Imports'!$D$2:$D$4999,'EIA Imports'!$A$2:$A$4999,Z$3,'EIA Imports'!$C$2:$C$4999,$A20)</f>
        <v/>
      </c>
      <c r="AA20">
        <f>SUMIFS('EIA Imports'!$D$2:$D$4999,'EIA Imports'!$A$2:$A$4999,AA$3,'EIA Imports'!$C$2:$C$4999,$A20)</f>
        <v/>
      </c>
      <c r="AB20">
        <f>SUMIFS('EIA Imports'!$D$2:$D$4999,'EIA Imports'!$A$2:$A$4999,AB$3,'EIA Imports'!$C$2:$C$4999,$A20)</f>
        <v/>
      </c>
      <c r="AC20">
        <f>SUMIFS('EIA Imports'!$D$2:$D$4999,'EIA Imports'!$A$2:$A$4999,AC$3,'EIA Imports'!$C$2:$C$4999,$A20)</f>
        <v/>
      </c>
      <c r="AD20">
        <f>SUMIFS('EIA Imports'!$D$2:$D$4999,'EIA Imports'!$A$2:$A$4999,AD$3,'EIA Imports'!$C$2:$C$4999,$A20)</f>
        <v/>
      </c>
      <c r="AE20">
        <f>SUMIFS('EIA Imports'!$D$2:$D$4999,'EIA Imports'!$A$2:$A$4999,AE$3,'EIA Imports'!$C$2:$C$4999,$A20)</f>
        <v/>
      </c>
      <c r="AF20">
        <f>SUMIFS('EIA Imports'!$D$2:$D$4999,'EIA Imports'!$A$2:$A$4999,AF$3,'EIA Imports'!$C$2:$C$4999,$A20)</f>
        <v/>
      </c>
      <c r="AG20">
        <f>SUMIFS('EIA Imports'!$D$2:$D$4999,'EIA Imports'!$A$2:$A$4999,AG$3,'EIA Imports'!$C$2:$C$4999,$A20)</f>
        <v/>
      </c>
      <c r="AH20">
        <f>SUMIFS('EIA Imports'!$D$2:$D$4999,'EIA Imports'!$A$2:$A$4999,AH$3,'EIA Imports'!$C$2:$C$4999,$A20)</f>
        <v/>
      </c>
      <c r="AI20">
        <f>SUMIFS('EIA Imports'!$D$2:$D$4999,'EIA Imports'!$A$2:$A$4999,AI$3,'EIA Imports'!$C$2:$C$4999,$A20)</f>
        <v/>
      </c>
      <c r="AJ20">
        <f>SUMIFS('EIA Imports'!$D$2:$D$4999,'EIA Imports'!$A$2:$A$4999,AJ$3,'EIA Imports'!$C$2:$C$4999,$A20)</f>
        <v/>
      </c>
      <c r="AK20">
        <f>SUMIFS('EIA Imports'!$D$2:$D$4999,'EIA Imports'!$A$2:$A$4999,AK$3,'EIA Imports'!$C$2:$C$4999,$A20)</f>
        <v/>
      </c>
      <c r="AL20">
        <f>SUMIFS('EIA Imports'!$D$2:$D$4999,'EIA Imports'!$A$2:$A$4999,AL$3,'EIA Imports'!$C$2:$C$4999,$A20)</f>
        <v/>
      </c>
      <c r="AM20">
        <f>SUMIFS('EIA Imports'!$D$2:$D$4999,'EIA Imports'!$A$2:$A$4999,AM$3,'EIA Imports'!$C$2:$C$4999,$A20)</f>
        <v/>
      </c>
      <c r="AN20">
        <f>SUMIFS('EIA Imports'!$D$2:$D$4999,'EIA Imports'!$A$2:$A$4999,AN$3,'EIA Imports'!$C$2:$C$4999,$A20)</f>
        <v/>
      </c>
      <c r="AO20">
        <f>SUMIFS('EIA Imports'!$D$2:$D$4999,'EIA Imports'!$A$2:$A$4999,AO$3,'EIA Imports'!$C$2:$C$4999,$A20)</f>
        <v/>
      </c>
      <c r="AP20">
        <f>SUMIFS('EIA Imports'!$D$2:$D$4999,'EIA Imports'!$A$2:$A$4999,AP$3,'EIA Imports'!$C$2:$C$4999,$A20)</f>
        <v/>
      </c>
      <c r="AQ20">
        <f>SUMIFS('EIA Imports'!$D$2:$D$4999,'EIA Imports'!$A$2:$A$4999,AQ$3,'EIA Imports'!$C$2:$C$4999,$A20)</f>
        <v/>
      </c>
      <c r="AR20">
        <f>SUMIFS('EIA Imports'!$D$2:$D$4999,'EIA Imports'!$A$2:$A$4999,AR$3,'EIA Imports'!$C$2:$C$4999,$A20)</f>
        <v/>
      </c>
      <c r="AS20">
        <f>SUMIFS('EIA Imports'!$D$2:$D$4999,'EIA Imports'!$A$2:$A$4999,AS$3,'EIA Imports'!$C$2:$C$4999,$A20)</f>
        <v/>
      </c>
      <c r="AT20">
        <f>SUMIFS('EIA Imports'!$D$2:$D$4999,'EIA Imports'!$A$2:$A$4999,AT$3,'EIA Imports'!$C$2:$C$4999,$A20)</f>
        <v/>
      </c>
      <c r="AU20">
        <f>SUMIFS('EIA Imports'!$D$2:$D$4999,'EIA Imports'!$A$2:$A$4999,AU$3,'EIA Imports'!$C$2:$C$4999,$A20)</f>
        <v/>
      </c>
      <c r="AV20">
        <f>SUMIFS('EIA Imports'!$D$2:$D$4999,'EIA Imports'!$A$2:$A$4999,AV$3,'EIA Imports'!$C$2:$C$4999,$A20)</f>
        <v/>
      </c>
      <c r="AW20" t="s">
        <v>322</v>
      </c>
      <c r="AX20">
        <f>MATCH(AW20,$A$4:$A$59,0)</f>
        <v/>
      </c>
    </row>
    <row r="21" spans="1:50">
      <c r="A21" t="s">
        <v>426</v>
      </c>
      <c r="B21" t="s">
        <v>1623</v>
      </c>
      <c r="C21" t="s">
        <v>1624</v>
      </c>
      <c r="E21">
        <f>SUMIFS('EIA Imports'!$D$2:$D$4999,'EIA Imports'!$A$2:$A$4999,E$3,'EIA Imports'!$C$2:$C$4999,$A21)</f>
        <v/>
      </c>
      <c r="F21">
        <f>SUMIFS('EIA Imports'!$D$2:$D$4999,'EIA Imports'!$A$2:$A$4999,F$3,'EIA Imports'!$C$2:$C$4999,$A21)</f>
        <v/>
      </c>
      <c r="G21">
        <f>SUMIFS('EIA Imports'!$D$2:$D$4999,'EIA Imports'!$A$2:$A$4999,G$3,'EIA Imports'!$C$2:$C$4999,$A21)</f>
        <v/>
      </c>
      <c r="H21">
        <f>SUMIFS('EIA Imports'!$D$2:$D$4999,'EIA Imports'!$A$2:$A$4999,H$3,'EIA Imports'!$C$2:$C$4999,$A21)</f>
        <v/>
      </c>
      <c r="I21">
        <f>SUMIFS('EIA Imports'!$D$2:$D$4999,'EIA Imports'!$A$2:$A$4999,I$3,'EIA Imports'!$C$2:$C$4999,$A21)</f>
        <v/>
      </c>
      <c r="J21">
        <f>SUMIFS('EIA Imports'!$D$2:$D$4999,'EIA Imports'!$A$2:$A$4999,J$3,'EIA Imports'!$C$2:$C$4999,$A21)</f>
        <v/>
      </c>
      <c r="K21">
        <f>SUMIFS('EIA Imports'!$D$2:$D$4999,'EIA Imports'!$A$2:$A$4999,K$3,'EIA Imports'!$C$2:$C$4999,$A21)</f>
        <v/>
      </c>
      <c r="L21">
        <f>SUMIFS('EIA Imports'!$D$2:$D$4999,'EIA Imports'!$A$2:$A$4999,L$3,'EIA Imports'!$C$2:$C$4999,$A21)</f>
        <v/>
      </c>
      <c r="M21">
        <f>SUMIFS('EIA Imports'!$D$2:$D$4999,'EIA Imports'!$A$2:$A$4999,M$3,'EIA Imports'!$C$2:$C$4999,$A21)</f>
        <v/>
      </c>
      <c r="N21">
        <f>SUMIFS('EIA Imports'!$D$2:$D$4999,'EIA Imports'!$A$2:$A$4999,N$3,'EIA Imports'!$C$2:$C$4999,$A21)</f>
        <v/>
      </c>
      <c r="O21">
        <f>SUMIFS('EIA Imports'!$D$2:$D$4999,'EIA Imports'!$A$2:$A$4999,O$3,'EIA Imports'!$C$2:$C$4999,$A21)</f>
        <v/>
      </c>
      <c r="P21">
        <f>SUMIFS('EIA Imports'!$D$2:$D$4999,'EIA Imports'!$A$2:$A$4999,P$3,'EIA Imports'!$C$2:$C$4999,$A21)</f>
        <v/>
      </c>
      <c r="Q21">
        <f>SUMIFS('EIA Imports'!$D$2:$D$4999,'EIA Imports'!$A$2:$A$4999,Q$3,'EIA Imports'!$C$2:$C$4999,$A21)</f>
        <v/>
      </c>
      <c r="R21">
        <f>SUMIFS('EIA Imports'!$D$2:$D$4999,'EIA Imports'!$A$2:$A$4999,R$3,'EIA Imports'!$C$2:$C$4999,$A21)</f>
        <v/>
      </c>
      <c r="S21">
        <f>SUMIFS('EIA Imports'!$D$2:$D$4999,'EIA Imports'!$A$2:$A$4999,S$3,'EIA Imports'!$C$2:$C$4999,$A21)</f>
        <v/>
      </c>
      <c r="T21">
        <f>SUMIFS('EIA Imports'!$D$2:$D$4999,'EIA Imports'!$A$2:$A$4999,T$3,'EIA Imports'!$C$2:$C$4999,$A21)</f>
        <v/>
      </c>
      <c r="U21">
        <f>SUMIFS('EIA Imports'!$D$2:$D$4999,'EIA Imports'!$A$2:$A$4999,U$3,'EIA Imports'!$C$2:$C$4999,$A21)</f>
        <v/>
      </c>
      <c r="V21">
        <f>SUMIFS('EIA Imports'!$D$2:$D$4999,'EIA Imports'!$A$2:$A$4999,V$3,'EIA Imports'!$C$2:$C$4999,$A21)</f>
        <v/>
      </c>
      <c r="W21">
        <f>SUMIFS('EIA Imports'!$D$2:$D$4999,'EIA Imports'!$A$2:$A$4999,W$3,'EIA Imports'!$C$2:$C$4999,$A21)</f>
        <v/>
      </c>
      <c r="X21">
        <f>SUMIFS('EIA Imports'!$D$2:$D$4999,'EIA Imports'!$A$2:$A$4999,X$3,'EIA Imports'!$C$2:$C$4999,$A21)</f>
        <v/>
      </c>
      <c r="Y21">
        <f>SUMIFS('EIA Imports'!$D$2:$D$4999,'EIA Imports'!$A$2:$A$4999,Y$3,'EIA Imports'!$C$2:$C$4999,$A21)</f>
        <v/>
      </c>
      <c r="Z21">
        <f>SUMIFS('EIA Imports'!$D$2:$D$4999,'EIA Imports'!$A$2:$A$4999,Z$3,'EIA Imports'!$C$2:$C$4999,$A21)</f>
        <v/>
      </c>
      <c r="AA21">
        <f>SUMIFS('EIA Imports'!$D$2:$D$4999,'EIA Imports'!$A$2:$A$4999,AA$3,'EIA Imports'!$C$2:$C$4999,$A21)</f>
        <v/>
      </c>
      <c r="AB21">
        <f>SUMIFS('EIA Imports'!$D$2:$D$4999,'EIA Imports'!$A$2:$A$4999,AB$3,'EIA Imports'!$C$2:$C$4999,$A21)</f>
        <v/>
      </c>
      <c r="AC21">
        <f>SUMIFS('EIA Imports'!$D$2:$D$4999,'EIA Imports'!$A$2:$A$4999,AC$3,'EIA Imports'!$C$2:$C$4999,$A21)</f>
        <v/>
      </c>
      <c r="AD21">
        <f>SUMIFS('EIA Imports'!$D$2:$D$4999,'EIA Imports'!$A$2:$A$4999,AD$3,'EIA Imports'!$C$2:$C$4999,$A21)</f>
        <v/>
      </c>
      <c r="AE21">
        <f>SUMIFS('EIA Imports'!$D$2:$D$4999,'EIA Imports'!$A$2:$A$4999,AE$3,'EIA Imports'!$C$2:$C$4999,$A21)</f>
        <v/>
      </c>
      <c r="AF21">
        <f>SUMIFS('EIA Imports'!$D$2:$D$4999,'EIA Imports'!$A$2:$A$4999,AF$3,'EIA Imports'!$C$2:$C$4999,$A21)</f>
        <v/>
      </c>
      <c r="AG21">
        <f>SUMIFS('EIA Imports'!$D$2:$D$4999,'EIA Imports'!$A$2:$A$4999,AG$3,'EIA Imports'!$C$2:$C$4999,$A21)</f>
        <v/>
      </c>
      <c r="AH21">
        <f>SUMIFS('EIA Imports'!$D$2:$D$4999,'EIA Imports'!$A$2:$A$4999,AH$3,'EIA Imports'!$C$2:$C$4999,$A21)</f>
        <v/>
      </c>
      <c r="AI21">
        <f>SUMIFS('EIA Imports'!$D$2:$D$4999,'EIA Imports'!$A$2:$A$4999,AI$3,'EIA Imports'!$C$2:$C$4999,$A21)</f>
        <v/>
      </c>
      <c r="AJ21">
        <f>SUMIFS('EIA Imports'!$D$2:$D$4999,'EIA Imports'!$A$2:$A$4999,AJ$3,'EIA Imports'!$C$2:$C$4999,$A21)</f>
        <v/>
      </c>
      <c r="AK21">
        <f>SUMIFS('EIA Imports'!$D$2:$D$4999,'EIA Imports'!$A$2:$A$4999,AK$3,'EIA Imports'!$C$2:$C$4999,$A21)</f>
        <v/>
      </c>
      <c r="AL21">
        <f>SUMIFS('EIA Imports'!$D$2:$D$4999,'EIA Imports'!$A$2:$A$4999,AL$3,'EIA Imports'!$C$2:$C$4999,$A21)</f>
        <v/>
      </c>
      <c r="AM21">
        <f>SUMIFS('EIA Imports'!$D$2:$D$4999,'EIA Imports'!$A$2:$A$4999,AM$3,'EIA Imports'!$C$2:$C$4999,$A21)</f>
        <v/>
      </c>
      <c r="AN21">
        <f>SUMIFS('EIA Imports'!$D$2:$D$4999,'EIA Imports'!$A$2:$A$4999,AN$3,'EIA Imports'!$C$2:$C$4999,$A21)</f>
        <v/>
      </c>
      <c r="AO21">
        <f>SUMIFS('EIA Imports'!$D$2:$D$4999,'EIA Imports'!$A$2:$A$4999,AO$3,'EIA Imports'!$C$2:$C$4999,$A21)</f>
        <v/>
      </c>
      <c r="AP21">
        <f>SUMIFS('EIA Imports'!$D$2:$D$4999,'EIA Imports'!$A$2:$A$4999,AP$3,'EIA Imports'!$C$2:$C$4999,$A21)</f>
        <v/>
      </c>
      <c r="AQ21">
        <f>SUMIFS('EIA Imports'!$D$2:$D$4999,'EIA Imports'!$A$2:$A$4999,AQ$3,'EIA Imports'!$C$2:$C$4999,$A21)</f>
        <v/>
      </c>
      <c r="AR21">
        <f>SUMIFS('EIA Imports'!$D$2:$D$4999,'EIA Imports'!$A$2:$A$4999,AR$3,'EIA Imports'!$C$2:$C$4999,$A21)</f>
        <v/>
      </c>
      <c r="AS21">
        <f>SUMIFS('EIA Imports'!$D$2:$D$4999,'EIA Imports'!$A$2:$A$4999,AS$3,'EIA Imports'!$C$2:$C$4999,$A21)</f>
        <v/>
      </c>
      <c r="AT21">
        <f>SUMIFS('EIA Imports'!$D$2:$D$4999,'EIA Imports'!$A$2:$A$4999,AT$3,'EIA Imports'!$C$2:$C$4999,$A21)</f>
        <v/>
      </c>
      <c r="AU21">
        <f>SUMIFS('EIA Imports'!$D$2:$D$4999,'EIA Imports'!$A$2:$A$4999,AU$3,'EIA Imports'!$C$2:$C$4999,$A21)</f>
        <v/>
      </c>
      <c r="AV21">
        <f>SUMIFS('EIA Imports'!$D$2:$D$4999,'EIA Imports'!$A$2:$A$4999,AV$3,'EIA Imports'!$C$2:$C$4999,$A21)</f>
        <v/>
      </c>
      <c r="AW21" t="s">
        <v>481</v>
      </c>
      <c r="AX21">
        <f>MATCH(AW21,$A$4:$A$59,0)</f>
        <v/>
      </c>
    </row>
    <row r="22" spans="1:50">
      <c r="A22" t="s">
        <v>422</v>
      </c>
      <c r="B22" t="s">
        <v>1623</v>
      </c>
      <c r="C22" t="s">
        <v>1624</v>
      </c>
      <c r="E22">
        <f>SUMIFS('EIA Imports'!$D$2:$D$4999,'EIA Imports'!$A$2:$A$4999,E$3,'EIA Imports'!$C$2:$C$4999,$A22)</f>
        <v/>
      </c>
      <c r="F22">
        <f>SUMIFS('EIA Imports'!$D$2:$D$4999,'EIA Imports'!$A$2:$A$4999,F$3,'EIA Imports'!$C$2:$C$4999,$A22)</f>
        <v/>
      </c>
      <c r="G22">
        <f>SUMIFS('EIA Imports'!$D$2:$D$4999,'EIA Imports'!$A$2:$A$4999,G$3,'EIA Imports'!$C$2:$C$4999,$A22)</f>
        <v/>
      </c>
      <c r="H22">
        <f>SUMIFS('EIA Imports'!$D$2:$D$4999,'EIA Imports'!$A$2:$A$4999,H$3,'EIA Imports'!$C$2:$C$4999,$A22)</f>
        <v/>
      </c>
      <c r="I22">
        <f>SUMIFS('EIA Imports'!$D$2:$D$4999,'EIA Imports'!$A$2:$A$4999,I$3,'EIA Imports'!$C$2:$C$4999,$A22)</f>
        <v/>
      </c>
      <c r="J22">
        <f>SUMIFS('EIA Imports'!$D$2:$D$4999,'EIA Imports'!$A$2:$A$4999,J$3,'EIA Imports'!$C$2:$C$4999,$A22)</f>
        <v/>
      </c>
      <c r="K22">
        <f>SUMIFS('EIA Imports'!$D$2:$D$4999,'EIA Imports'!$A$2:$A$4999,K$3,'EIA Imports'!$C$2:$C$4999,$A22)</f>
        <v/>
      </c>
      <c r="L22">
        <f>SUMIFS('EIA Imports'!$D$2:$D$4999,'EIA Imports'!$A$2:$A$4999,L$3,'EIA Imports'!$C$2:$C$4999,$A22)</f>
        <v/>
      </c>
      <c r="M22">
        <f>SUMIFS('EIA Imports'!$D$2:$D$4999,'EIA Imports'!$A$2:$A$4999,M$3,'EIA Imports'!$C$2:$C$4999,$A22)</f>
        <v/>
      </c>
      <c r="N22">
        <f>SUMIFS('EIA Imports'!$D$2:$D$4999,'EIA Imports'!$A$2:$A$4999,N$3,'EIA Imports'!$C$2:$C$4999,$A22)</f>
        <v/>
      </c>
      <c r="O22">
        <f>SUMIFS('EIA Imports'!$D$2:$D$4999,'EIA Imports'!$A$2:$A$4999,O$3,'EIA Imports'!$C$2:$C$4999,$A22)</f>
        <v/>
      </c>
      <c r="P22">
        <f>SUMIFS('EIA Imports'!$D$2:$D$4999,'EIA Imports'!$A$2:$A$4999,P$3,'EIA Imports'!$C$2:$C$4999,$A22)</f>
        <v/>
      </c>
      <c r="Q22">
        <f>SUMIFS('EIA Imports'!$D$2:$D$4999,'EIA Imports'!$A$2:$A$4999,Q$3,'EIA Imports'!$C$2:$C$4999,$A22)</f>
        <v/>
      </c>
      <c r="R22">
        <f>SUMIFS('EIA Imports'!$D$2:$D$4999,'EIA Imports'!$A$2:$A$4999,R$3,'EIA Imports'!$C$2:$C$4999,$A22)</f>
        <v/>
      </c>
      <c r="S22">
        <f>SUMIFS('EIA Imports'!$D$2:$D$4999,'EIA Imports'!$A$2:$A$4999,S$3,'EIA Imports'!$C$2:$C$4999,$A22)</f>
        <v/>
      </c>
      <c r="T22">
        <f>SUMIFS('EIA Imports'!$D$2:$D$4999,'EIA Imports'!$A$2:$A$4999,T$3,'EIA Imports'!$C$2:$C$4999,$A22)</f>
        <v/>
      </c>
      <c r="U22">
        <f>SUMIFS('EIA Imports'!$D$2:$D$4999,'EIA Imports'!$A$2:$A$4999,U$3,'EIA Imports'!$C$2:$C$4999,$A22)</f>
        <v/>
      </c>
      <c r="V22">
        <f>SUMIFS('EIA Imports'!$D$2:$D$4999,'EIA Imports'!$A$2:$A$4999,V$3,'EIA Imports'!$C$2:$C$4999,$A22)</f>
        <v/>
      </c>
      <c r="W22">
        <f>SUMIFS('EIA Imports'!$D$2:$D$4999,'EIA Imports'!$A$2:$A$4999,W$3,'EIA Imports'!$C$2:$C$4999,$A22)</f>
        <v/>
      </c>
      <c r="X22">
        <f>SUMIFS('EIA Imports'!$D$2:$D$4999,'EIA Imports'!$A$2:$A$4999,X$3,'EIA Imports'!$C$2:$C$4999,$A22)</f>
        <v/>
      </c>
      <c r="Y22">
        <f>SUMIFS('EIA Imports'!$D$2:$D$4999,'EIA Imports'!$A$2:$A$4999,Y$3,'EIA Imports'!$C$2:$C$4999,$A22)</f>
        <v/>
      </c>
      <c r="Z22">
        <f>SUMIFS('EIA Imports'!$D$2:$D$4999,'EIA Imports'!$A$2:$A$4999,Z$3,'EIA Imports'!$C$2:$C$4999,$A22)</f>
        <v/>
      </c>
      <c r="AA22">
        <f>SUMIFS('EIA Imports'!$D$2:$D$4999,'EIA Imports'!$A$2:$A$4999,AA$3,'EIA Imports'!$C$2:$C$4999,$A22)</f>
        <v/>
      </c>
      <c r="AB22">
        <f>SUMIFS('EIA Imports'!$D$2:$D$4999,'EIA Imports'!$A$2:$A$4999,AB$3,'EIA Imports'!$C$2:$C$4999,$A22)</f>
        <v/>
      </c>
      <c r="AC22">
        <f>SUMIFS('EIA Imports'!$D$2:$D$4999,'EIA Imports'!$A$2:$A$4999,AC$3,'EIA Imports'!$C$2:$C$4999,$A22)</f>
        <v/>
      </c>
      <c r="AD22">
        <f>SUMIFS('EIA Imports'!$D$2:$D$4999,'EIA Imports'!$A$2:$A$4999,AD$3,'EIA Imports'!$C$2:$C$4999,$A22)</f>
        <v/>
      </c>
      <c r="AE22">
        <f>SUMIFS('EIA Imports'!$D$2:$D$4999,'EIA Imports'!$A$2:$A$4999,AE$3,'EIA Imports'!$C$2:$C$4999,$A22)</f>
        <v/>
      </c>
      <c r="AF22">
        <f>SUMIFS('EIA Imports'!$D$2:$D$4999,'EIA Imports'!$A$2:$A$4999,AF$3,'EIA Imports'!$C$2:$C$4999,$A22)</f>
        <v/>
      </c>
      <c r="AG22">
        <f>SUMIFS('EIA Imports'!$D$2:$D$4999,'EIA Imports'!$A$2:$A$4999,AG$3,'EIA Imports'!$C$2:$C$4999,$A22)</f>
        <v/>
      </c>
      <c r="AH22">
        <f>SUMIFS('EIA Imports'!$D$2:$D$4999,'EIA Imports'!$A$2:$A$4999,AH$3,'EIA Imports'!$C$2:$C$4999,$A22)</f>
        <v/>
      </c>
      <c r="AI22">
        <f>SUMIFS('EIA Imports'!$D$2:$D$4999,'EIA Imports'!$A$2:$A$4999,AI$3,'EIA Imports'!$C$2:$C$4999,$A22)</f>
        <v/>
      </c>
      <c r="AJ22">
        <f>SUMIFS('EIA Imports'!$D$2:$D$4999,'EIA Imports'!$A$2:$A$4999,AJ$3,'EIA Imports'!$C$2:$C$4999,$A22)</f>
        <v/>
      </c>
      <c r="AK22">
        <f>SUMIFS('EIA Imports'!$D$2:$D$4999,'EIA Imports'!$A$2:$A$4999,AK$3,'EIA Imports'!$C$2:$C$4999,$A22)</f>
        <v/>
      </c>
      <c r="AL22">
        <f>SUMIFS('EIA Imports'!$D$2:$D$4999,'EIA Imports'!$A$2:$A$4999,AL$3,'EIA Imports'!$C$2:$C$4999,$A22)</f>
        <v/>
      </c>
      <c r="AM22">
        <f>SUMIFS('EIA Imports'!$D$2:$D$4999,'EIA Imports'!$A$2:$A$4999,AM$3,'EIA Imports'!$C$2:$C$4999,$A22)</f>
        <v/>
      </c>
      <c r="AN22">
        <f>SUMIFS('EIA Imports'!$D$2:$D$4999,'EIA Imports'!$A$2:$A$4999,AN$3,'EIA Imports'!$C$2:$C$4999,$A22)</f>
        <v/>
      </c>
      <c r="AO22">
        <f>SUMIFS('EIA Imports'!$D$2:$D$4999,'EIA Imports'!$A$2:$A$4999,AO$3,'EIA Imports'!$C$2:$C$4999,$A22)</f>
        <v/>
      </c>
      <c r="AP22">
        <f>SUMIFS('EIA Imports'!$D$2:$D$4999,'EIA Imports'!$A$2:$A$4999,AP$3,'EIA Imports'!$C$2:$C$4999,$A22)</f>
        <v/>
      </c>
      <c r="AQ22">
        <f>SUMIFS('EIA Imports'!$D$2:$D$4999,'EIA Imports'!$A$2:$A$4999,AQ$3,'EIA Imports'!$C$2:$C$4999,$A22)</f>
        <v/>
      </c>
      <c r="AR22">
        <f>SUMIFS('EIA Imports'!$D$2:$D$4999,'EIA Imports'!$A$2:$A$4999,AR$3,'EIA Imports'!$C$2:$C$4999,$A22)</f>
        <v/>
      </c>
      <c r="AS22">
        <f>SUMIFS('EIA Imports'!$D$2:$D$4999,'EIA Imports'!$A$2:$A$4999,AS$3,'EIA Imports'!$C$2:$C$4999,$A22)</f>
        <v/>
      </c>
      <c r="AT22">
        <f>SUMIFS('EIA Imports'!$D$2:$D$4999,'EIA Imports'!$A$2:$A$4999,AT$3,'EIA Imports'!$C$2:$C$4999,$A22)</f>
        <v/>
      </c>
      <c r="AU22">
        <f>SUMIFS('EIA Imports'!$D$2:$D$4999,'EIA Imports'!$A$2:$A$4999,AU$3,'EIA Imports'!$C$2:$C$4999,$A22)</f>
        <v/>
      </c>
      <c r="AV22">
        <f>SUMIFS('EIA Imports'!$D$2:$D$4999,'EIA Imports'!$A$2:$A$4999,AV$3,'EIA Imports'!$C$2:$C$4999,$A22)</f>
        <v/>
      </c>
      <c r="AW22" t="s">
        <v>495</v>
      </c>
      <c r="AX22">
        <f>MATCH(AW22,$A$4:$A$59,0)</f>
        <v/>
      </c>
    </row>
    <row r="23" spans="1:50">
      <c r="A23" t="s">
        <v>378</v>
      </c>
      <c r="B23" t="s">
        <v>1623</v>
      </c>
      <c r="C23" t="s">
        <v>1624</v>
      </c>
      <c r="E23">
        <f>SUMIFS('EIA Imports'!$D$2:$D$4999,'EIA Imports'!$A$2:$A$4999,E$3,'EIA Imports'!$C$2:$C$4999,$A23)</f>
        <v/>
      </c>
      <c r="F23">
        <f>SUMIFS('EIA Imports'!$D$2:$D$4999,'EIA Imports'!$A$2:$A$4999,F$3,'EIA Imports'!$C$2:$C$4999,$A23)</f>
        <v/>
      </c>
      <c r="G23">
        <f>SUMIFS('EIA Imports'!$D$2:$D$4999,'EIA Imports'!$A$2:$A$4999,G$3,'EIA Imports'!$C$2:$C$4999,$A23)</f>
        <v/>
      </c>
      <c r="H23">
        <f>SUMIFS('EIA Imports'!$D$2:$D$4999,'EIA Imports'!$A$2:$A$4999,H$3,'EIA Imports'!$C$2:$C$4999,$A23)</f>
        <v/>
      </c>
      <c r="I23">
        <f>SUMIFS('EIA Imports'!$D$2:$D$4999,'EIA Imports'!$A$2:$A$4999,I$3,'EIA Imports'!$C$2:$C$4999,$A23)</f>
        <v/>
      </c>
      <c r="J23">
        <f>SUMIFS('EIA Imports'!$D$2:$D$4999,'EIA Imports'!$A$2:$A$4999,J$3,'EIA Imports'!$C$2:$C$4999,$A23)</f>
        <v/>
      </c>
      <c r="K23">
        <f>SUMIFS('EIA Imports'!$D$2:$D$4999,'EIA Imports'!$A$2:$A$4999,K$3,'EIA Imports'!$C$2:$C$4999,$A23)</f>
        <v/>
      </c>
      <c r="L23">
        <f>SUMIFS('EIA Imports'!$D$2:$D$4999,'EIA Imports'!$A$2:$A$4999,L$3,'EIA Imports'!$C$2:$C$4999,$A23)</f>
        <v/>
      </c>
      <c r="M23">
        <f>SUMIFS('EIA Imports'!$D$2:$D$4999,'EIA Imports'!$A$2:$A$4999,M$3,'EIA Imports'!$C$2:$C$4999,$A23)</f>
        <v/>
      </c>
      <c r="N23">
        <f>SUMIFS('EIA Imports'!$D$2:$D$4999,'EIA Imports'!$A$2:$A$4999,N$3,'EIA Imports'!$C$2:$C$4999,$A23)</f>
        <v/>
      </c>
      <c r="O23">
        <f>SUMIFS('EIA Imports'!$D$2:$D$4999,'EIA Imports'!$A$2:$A$4999,O$3,'EIA Imports'!$C$2:$C$4999,$A23)</f>
        <v/>
      </c>
      <c r="P23">
        <f>SUMIFS('EIA Imports'!$D$2:$D$4999,'EIA Imports'!$A$2:$A$4999,P$3,'EIA Imports'!$C$2:$C$4999,$A23)</f>
        <v/>
      </c>
      <c r="Q23">
        <f>SUMIFS('EIA Imports'!$D$2:$D$4999,'EIA Imports'!$A$2:$A$4999,Q$3,'EIA Imports'!$C$2:$C$4999,$A23)</f>
        <v/>
      </c>
      <c r="R23">
        <f>SUMIFS('EIA Imports'!$D$2:$D$4999,'EIA Imports'!$A$2:$A$4999,R$3,'EIA Imports'!$C$2:$C$4999,$A23)</f>
        <v/>
      </c>
      <c r="S23">
        <f>SUMIFS('EIA Imports'!$D$2:$D$4999,'EIA Imports'!$A$2:$A$4999,S$3,'EIA Imports'!$C$2:$C$4999,$A23)</f>
        <v/>
      </c>
      <c r="T23">
        <f>SUMIFS('EIA Imports'!$D$2:$D$4999,'EIA Imports'!$A$2:$A$4999,T$3,'EIA Imports'!$C$2:$C$4999,$A23)</f>
        <v/>
      </c>
      <c r="U23">
        <f>SUMIFS('EIA Imports'!$D$2:$D$4999,'EIA Imports'!$A$2:$A$4999,U$3,'EIA Imports'!$C$2:$C$4999,$A23)</f>
        <v/>
      </c>
      <c r="V23">
        <f>SUMIFS('EIA Imports'!$D$2:$D$4999,'EIA Imports'!$A$2:$A$4999,V$3,'EIA Imports'!$C$2:$C$4999,$A23)</f>
        <v/>
      </c>
      <c r="W23">
        <f>SUMIFS('EIA Imports'!$D$2:$D$4999,'EIA Imports'!$A$2:$A$4999,W$3,'EIA Imports'!$C$2:$C$4999,$A23)</f>
        <v/>
      </c>
      <c r="X23">
        <f>SUMIFS('EIA Imports'!$D$2:$D$4999,'EIA Imports'!$A$2:$A$4999,X$3,'EIA Imports'!$C$2:$C$4999,$A23)</f>
        <v/>
      </c>
      <c r="Y23">
        <f>SUMIFS('EIA Imports'!$D$2:$D$4999,'EIA Imports'!$A$2:$A$4999,Y$3,'EIA Imports'!$C$2:$C$4999,$A23)</f>
        <v/>
      </c>
      <c r="Z23">
        <f>SUMIFS('EIA Imports'!$D$2:$D$4999,'EIA Imports'!$A$2:$A$4999,Z$3,'EIA Imports'!$C$2:$C$4999,$A23)</f>
        <v/>
      </c>
      <c r="AA23">
        <f>SUMIFS('EIA Imports'!$D$2:$D$4999,'EIA Imports'!$A$2:$A$4999,AA$3,'EIA Imports'!$C$2:$C$4999,$A23)</f>
        <v/>
      </c>
      <c r="AB23">
        <f>SUMIFS('EIA Imports'!$D$2:$D$4999,'EIA Imports'!$A$2:$A$4999,AB$3,'EIA Imports'!$C$2:$C$4999,$A23)</f>
        <v/>
      </c>
      <c r="AC23">
        <f>SUMIFS('EIA Imports'!$D$2:$D$4999,'EIA Imports'!$A$2:$A$4999,AC$3,'EIA Imports'!$C$2:$C$4999,$A23)</f>
        <v/>
      </c>
      <c r="AD23">
        <f>SUMIFS('EIA Imports'!$D$2:$D$4999,'EIA Imports'!$A$2:$A$4999,AD$3,'EIA Imports'!$C$2:$C$4999,$A23)</f>
        <v/>
      </c>
      <c r="AE23">
        <f>SUMIFS('EIA Imports'!$D$2:$D$4999,'EIA Imports'!$A$2:$A$4999,AE$3,'EIA Imports'!$C$2:$C$4999,$A23)</f>
        <v/>
      </c>
      <c r="AF23">
        <f>SUMIFS('EIA Imports'!$D$2:$D$4999,'EIA Imports'!$A$2:$A$4999,AF$3,'EIA Imports'!$C$2:$C$4999,$A23)</f>
        <v/>
      </c>
      <c r="AG23">
        <f>SUMIFS('EIA Imports'!$D$2:$D$4999,'EIA Imports'!$A$2:$A$4999,AG$3,'EIA Imports'!$C$2:$C$4999,$A23)</f>
        <v/>
      </c>
      <c r="AH23">
        <f>SUMIFS('EIA Imports'!$D$2:$D$4999,'EIA Imports'!$A$2:$A$4999,AH$3,'EIA Imports'!$C$2:$C$4999,$A23)</f>
        <v/>
      </c>
      <c r="AI23">
        <f>SUMIFS('EIA Imports'!$D$2:$D$4999,'EIA Imports'!$A$2:$A$4999,AI$3,'EIA Imports'!$C$2:$C$4999,$A23)</f>
        <v/>
      </c>
      <c r="AJ23">
        <f>SUMIFS('EIA Imports'!$D$2:$D$4999,'EIA Imports'!$A$2:$A$4999,AJ$3,'EIA Imports'!$C$2:$C$4999,$A23)</f>
        <v/>
      </c>
      <c r="AK23">
        <f>SUMIFS('EIA Imports'!$D$2:$D$4999,'EIA Imports'!$A$2:$A$4999,AK$3,'EIA Imports'!$C$2:$C$4999,$A23)</f>
        <v/>
      </c>
      <c r="AL23">
        <f>SUMIFS('EIA Imports'!$D$2:$D$4999,'EIA Imports'!$A$2:$A$4999,AL$3,'EIA Imports'!$C$2:$C$4999,$A23)</f>
        <v/>
      </c>
      <c r="AM23">
        <f>SUMIFS('EIA Imports'!$D$2:$D$4999,'EIA Imports'!$A$2:$A$4999,AM$3,'EIA Imports'!$C$2:$C$4999,$A23)</f>
        <v/>
      </c>
      <c r="AN23">
        <f>SUMIFS('EIA Imports'!$D$2:$D$4999,'EIA Imports'!$A$2:$A$4999,AN$3,'EIA Imports'!$C$2:$C$4999,$A23)</f>
        <v/>
      </c>
      <c r="AO23">
        <f>SUMIFS('EIA Imports'!$D$2:$D$4999,'EIA Imports'!$A$2:$A$4999,AO$3,'EIA Imports'!$C$2:$C$4999,$A23)</f>
        <v/>
      </c>
      <c r="AP23">
        <f>SUMIFS('EIA Imports'!$D$2:$D$4999,'EIA Imports'!$A$2:$A$4999,AP$3,'EIA Imports'!$C$2:$C$4999,$A23)</f>
        <v/>
      </c>
      <c r="AQ23">
        <f>SUMIFS('EIA Imports'!$D$2:$D$4999,'EIA Imports'!$A$2:$A$4999,AQ$3,'EIA Imports'!$C$2:$C$4999,$A23)</f>
        <v/>
      </c>
      <c r="AR23">
        <f>SUMIFS('EIA Imports'!$D$2:$D$4999,'EIA Imports'!$A$2:$A$4999,AR$3,'EIA Imports'!$C$2:$C$4999,$A23)</f>
        <v/>
      </c>
      <c r="AS23">
        <f>SUMIFS('EIA Imports'!$D$2:$D$4999,'EIA Imports'!$A$2:$A$4999,AS$3,'EIA Imports'!$C$2:$C$4999,$A23)</f>
        <v/>
      </c>
      <c r="AT23">
        <f>SUMIFS('EIA Imports'!$D$2:$D$4999,'EIA Imports'!$A$2:$A$4999,AT$3,'EIA Imports'!$C$2:$C$4999,$A23)</f>
        <v/>
      </c>
      <c r="AU23">
        <f>SUMIFS('EIA Imports'!$D$2:$D$4999,'EIA Imports'!$A$2:$A$4999,AU$3,'EIA Imports'!$C$2:$C$4999,$A23)</f>
        <v/>
      </c>
      <c r="AV23">
        <f>SUMIFS('EIA Imports'!$D$2:$D$4999,'EIA Imports'!$A$2:$A$4999,AV$3,'EIA Imports'!$C$2:$C$4999,$A23)</f>
        <v/>
      </c>
      <c r="AW23" t="s">
        <v>470</v>
      </c>
      <c r="AX23">
        <f>MATCH(AW23,$A$4:$A$59,0)</f>
        <v/>
      </c>
    </row>
    <row r="24" spans="1:50">
      <c r="A24" t="s">
        <v>276</v>
      </c>
      <c r="B24" t="s">
        <v>1623</v>
      </c>
      <c r="C24" t="s">
        <v>1624</v>
      </c>
      <c r="E24">
        <f>SUMIFS('EIA Imports'!$D$2:$D$4999,'EIA Imports'!$A$2:$A$4999,E$3,'EIA Imports'!$C$2:$C$4999,$A24)</f>
        <v/>
      </c>
      <c r="F24">
        <f>SUMIFS('EIA Imports'!$D$2:$D$4999,'EIA Imports'!$A$2:$A$4999,F$3,'EIA Imports'!$C$2:$C$4999,$A24)</f>
        <v/>
      </c>
      <c r="G24">
        <f>SUMIFS('EIA Imports'!$D$2:$D$4999,'EIA Imports'!$A$2:$A$4999,G$3,'EIA Imports'!$C$2:$C$4999,$A24)</f>
        <v/>
      </c>
      <c r="H24">
        <f>SUMIFS('EIA Imports'!$D$2:$D$4999,'EIA Imports'!$A$2:$A$4999,H$3,'EIA Imports'!$C$2:$C$4999,$A24)</f>
        <v/>
      </c>
      <c r="I24">
        <f>SUMIFS('EIA Imports'!$D$2:$D$4999,'EIA Imports'!$A$2:$A$4999,I$3,'EIA Imports'!$C$2:$C$4999,$A24)</f>
        <v/>
      </c>
      <c r="J24">
        <f>SUMIFS('EIA Imports'!$D$2:$D$4999,'EIA Imports'!$A$2:$A$4999,J$3,'EIA Imports'!$C$2:$C$4999,$A24)</f>
        <v/>
      </c>
      <c r="K24">
        <f>SUMIFS('EIA Imports'!$D$2:$D$4999,'EIA Imports'!$A$2:$A$4999,K$3,'EIA Imports'!$C$2:$C$4999,$A24)</f>
        <v/>
      </c>
      <c r="L24">
        <f>SUMIFS('EIA Imports'!$D$2:$D$4999,'EIA Imports'!$A$2:$A$4999,L$3,'EIA Imports'!$C$2:$C$4999,$A24)</f>
        <v/>
      </c>
      <c r="M24">
        <f>SUMIFS('EIA Imports'!$D$2:$D$4999,'EIA Imports'!$A$2:$A$4999,M$3,'EIA Imports'!$C$2:$C$4999,$A24)</f>
        <v/>
      </c>
      <c r="N24">
        <f>SUMIFS('EIA Imports'!$D$2:$D$4999,'EIA Imports'!$A$2:$A$4999,N$3,'EIA Imports'!$C$2:$C$4999,$A24)</f>
        <v/>
      </c>
      <c r="O24">
        <f>SUMIFS('EIA Imports'!$D$2:$D$4999,'EIA Imports'!$A$2:$A$4999,O$3,'EIA Imports'!$C$2:$C$4999,$A24)</f>
        <v/>
      </c>
      <c r="P24">
        <f>SUMIFS('EIA Imports'!$D$2:$D$4999,'EIA Imports'!$A$2:$A$4999,P$3,'EIA Imports'!$C$2:$C$4999,$A24)</f>
        <v/>
      </c>
      <c r="Q24">
        <f>SUMIFS('EIA Imports'!$D$2:$D$4999,'EIA Imports'!$A$2:$A$4999,Q$3,'EIA Imports'!$C$2:$C$4999,$A24)</f>
        <v/>
      </c>
      <c r="R24">
        <f>SUMIFS('EIA Imports'!$D$2:$D$4999,'EIA Imports'!$A$2:$A$4999,R$3,'EIA Imports'!$C$2:$C$4999,$A24)</f>
        <v/>
      </c>
      <c r="S24">
        <f>SUMIFS('EIA Imports'!$D$2:$D$4999,'EIA Imports'!$A$2:$A$4999,S$3,'EIA Imports'!$C$2:$C$4999,$A24)</f>
        <v/>
      </c>
      <c r="T24">
        <f>SUMIFS('EIA Imports'!$D$2:$D$4999,'EIA Imports'!$A$2:$A$4999,T$3,'EIA Imports'!$C$2:$C$4999,$A24)</f>
        <v/>
      </c>
      <c r="U24">
        <f>SUMIFS('EIA Imports'!$D$2:$D$4999,'EIA Imports'!$A$2:$A$4999,U$3,'EIA Imports'!$C$2:$C$4999,$A24)</f>
        <v/>
      </c>
      <c r="V24">
        <f>SUMIFS('EIA Imports'!$D$2:$D$4999,'EIA Imports'!$A$2:$A$4999,V$3,'EIA Imports'!$C$2:$C$4999,$A24)</f>
        <v/>
      </c>
      <c r="W24">
        <f>SUMIFS('EIA Imports'!$D$2:$D$4999,'EIA Imports'!$A$2:$A$4999,W$3,'EIA Imports'!$C$2:$C$4999,$A24)</f>
        <v/>
      </c>
      <c r="X24">
        <f>SUMIFS('EIA Imports'!$D$2:$D$4999,'EIA Imports'!$A$2:$A$4999,X$3,'EIA Imports'!$C$2:$C$4999,$A24)</f>
        <v/>
      </c>
      <c r="Y24">
        <f>SUMIFS('EIA Imports'!$D$2:$D$4999,'EIA Imports'!$A$2:$A$4999,Y$3,'EIA Imports'!$C$2:$C$4999,$A24)</f>
        <v/>
      </c>
      <c r="Z24">
        <f>SUMIFS('EIA Imports'!$D$2:$D$4999,'EIA Imports'!$A$2:$A$4999,Z$3,'EIA Imports'!$C$2:$C$4999,$A24)</f>
        <v/>
      </c>
      <c r="AA24">
        <f>SUMIFS('EIA Imports'!$D$2:$D$4999,'EIA Imports'!$A$2:$A$4999,AA$3,'EIA Imports'!$C$2:$C$4999,$A24)</f>
        <v/>
      </c>
      <c r="AB24">
        <f>SUMIFS('EIA Imports'!$D$2:$D$4999,'EIA Imports'!$A$2:$A$4999,AB$3,'EIA Imports'!$C$2:$C$4999,$A24)</f>
        <v/>
      </c>
      <c r="AC24">
        <f>SUMIFS('EIA Imports'!$D$2:$D$4999,'EIA Imports'!$A$2:$A$4999,AC$3,'EIA Imports'!$C$2:$C$4999,$A24)</f>
        <v/>
      </c>
      <c r="AD24">
        <f>SUMIFS('EIA Imports'!$D$2:$D$4999,'EIA Imports'!$A$2:$A$4999,AD$3,'EIA Imports'!$C$2:$C$4999,$A24)</f>
        <v/>
      </c>
      <c r="AE24">
        <f>SUMIFS('EIA Imports'!$D$2:$D$4999,'EIA Imports'!$A$2:$A$4999,AE$3,'EIA Imports'!$C$2:$C$4999,$A24)</f>
        <v/>
      </c>
      <c r="AF24">
        <f>SUMIFS('EIA Imports'!$D$2:$D$4999,'EIA Imports'!$A$2:$A$4999,AF$3,'EIA Imports'!$C$2:$C$4999,$A24)</f>
        <v/>
      </c>
      <c r="AG24">
        <f>SUMIFS('EIA Imports'!$D$2:$D$4999,'EIA Imports'!$A$2:$A$4999,AG$3,'EIA Imports'!$C$2:$C$4999,$A24)</f>
        <v/>
      </c>
      <c r="AH24">
        <f>SUMIFS('EIA Imports'!$D$2:$D$4999,'EIA Imports'!$A$2:$A$4999,AH$3,'EIA Imports'!$C$2:$C$4999,$A24)</f>
        <v/>
      </c>
      <c r="AI24">
        <f>SUMIFS('EIA Imports'!$D$2:$D$4999,'EIA Imports'!$A$2:$A$4999,AI$3,'EIA Imports'!$C$2:$C$4999,$A24)</f>
        <v/>
      </c>
      <c r="AJ24">
        <f>SUMIFS('EIA Imports'!$D$2:$D$4999,'EIA Imports'!$A$2:$A$4999,AJ$3,'EIA Imports'!$C$2:$C$4999,$A24)</f>
        <v/>
      </c>
      <c r="AK24">
        <f>SUMIFS('EIA Imports'!$D$2:$D$4999,'EIA Imports'!$A$2:$A$4999,AK$3,'EIA Imports'!$C$2:$C$4999,$A24)</f>
        <v/>
      </c>
      <c r="AL24">
        <f>SUMIFS('EIA Imports'!$D$2:$D$4999,'EIA Imports'!$A$2:$A$4999,AL$3,'EIA Imports'!$C$2:$C$4999,$A24)</f>
        <v/>
      </c>
      <c r="AM24">
        <f>SUMIFS('EIA Imports'!$D$2:$D$4999,'EIA Imports'!$A$2:$A$4999,AM$3,'EIA Imports'!$C$2:$C$4999,$A24)</f>
        <v/>
      </c>
      <c r="AN24">
        <f>SUMIFS('EIA Imports'!$D$2:$D$4999,'EIA Imports'!$A$2:$A$4999,AN$3,'EIA Imports'!$C$2:$C$4999,$A24)</f>
        <v/>
      </c>
      <c r="AO24">
        <f>SUMIFS('EIA Imports'!$D$2:$D$4999,'EIA Imports'!$A$2:$A$4999,AO$3,'EIA Imports'!$C$2:$C$4999,$A24)</f>
        <v/>
      </c>
      <c r="AP24">
        <f>SUMIFS('EIA Imports'!$D$2:$D$4999,'EIA Imports'!$A$2:$A$4999,AP$3,'EIA Imports'!$C$2:$C$4999,$A24)</f>
        <v/>
      </c>
      <c r="AQ24">
        <f>SUMIFS('EIA Imports'!$D$2:$D$4999,'EIA Imports'!$A$2:$A$4999,AQ$3,'EIA Imports'!$C$2:$C$4999,$A24)</f>
        <v/>
      </c>
      <c r="AR24">
        <f>SUMIFS('EIA Imports'!$D$2:$D$4999,'EIA Imports'!$A$2:$A$4999,AR$3,'EIA Imports'!$C$2:$C$4999,$A24)</f>
        <v/>
      </c>
      <c r="AS24">
        <f>SUMIFS('EIA Imports'!$D$2:$D$4999,'EIA Imports'!$A$2:$A$4999,AS$3,'EIA Imports'!$C$2:$C$4999,$A24)</f>
        <v/>
      </c>
      <c r="AT24">
        <f>SUMIFS('EIA Imports'!$D$2:$D$4999,'EIA Imports'!$A$2:$A$4999,AT$3,'EIA Imports'!$C$2:$C$4999,$A24)</f>
        <v/>
      </c>
      <c r="AU24">
        <f>SUMIFS('EIA Imports'!$D$2:$D$4999,'EIA Imports'!$A$2:$A$4999,AU$3,'EIA Imports'!$C$2:$C$4999,$A24)</f>
        <v/>
      </c>
      <c r="AV24">
        <f>SUMIFS('EIA Imports'!$D$2:$D$4999,'EIA Imports'!$A$2:$A$4999,AV$3,'EIA Imports'!$C$2:$C$4999,$A24)</f>
        <v/>
      </c>
      <c r="AW24" t="s">
        <v>291</v>
      </c>
      <c r="AX24">
        <f>MATCH(AW24,$A$4:$A$59,0)</f>
        <v/>
      </c>
    </row>
    <row r="25" spans="1:50">
      <c r="A25" t="s">
        <v>306</v>
      </c>
      <c r="B25" t="s">
        <v>1623</v>
      </c>
      <c r="C25" t="s">
        <v>1624</v>
      </c>
      <c r="E25">
        <f>SUMIFS('EIA Imports'!$D$2:$D$4999,'EIA Imports'!$A$2:$A$4999,E$3,'EIA Imports'!$C$2:$C$4999,$A25)</f>
        <v/>
      </c>
      <c r="F25">
        <f>SUMIFS('EIA Imports'!$D$2:$D$4999,'EIA Imports'!$A$2:$A$4999,F$3,'EIA Imports'!$C$2:$C$4999,$A25)</f>
        <v/>
      </c>
      <c r="G25">
        <f>SUMIFS('EIA Imports'!$D$2:$D$4999,'EIA Imports'!$A$2:$A$4999,G$3,'EIA Imports'!$C$2:$C$4999,$A25)</f>
        <v/>
      </c>
      <c r="H25">
        <f>SUMIFS('EIA Imports'!$D$2:$D$4999,'EIA Imports'!$A$2:$A$4999,H$3,'EIA Imports'!$C$2:$C$4999,$A25)</f>
        <v/>
      </c>
      <c r="I25">
        <f>SUMIFS('EIA Imports'!$D$2:$D$4999,'EIA Imports'!$A$2:$A$4999,I$3,'EIA Imports'!$C$2:$C$4999,$A25)</f>
        <v/>
      </c>
      <c r="J25">
        <f>SUMIFS('EIA Imports'!$D$2:$D$4999,'EIA Imports'!$A$2:$A$4999,J$3,'EIA Imports'!$C$2:$C$4999,$A25)</f>
        <v/>
      </c>
      <c r="K25">
        <f>SUMIFS('EIA Imports'!$D$2:$D$4999,'EIA Imports'!$A$2:$A$4999,K$3,'EIA Imports'!$C$2:$C$4999,$A25)</f>
        <v/>
      </c>
      <c r="L25">
        <f>SUMIFS('EIA Imports'!$D$2:$D$4999,'EIA Imports'!$A$2:$A$4999,L$3,'EIA Imports'!$C$2:$C$4999,$A25)</f>
        <v/>
      </c>
      <c r="M25">
        <f>SUMIFS('EIA Imports'!$D$2:$D$4999,'EIA Imports'!$A$2:$A$4999,M$3,'EIA Imports'!$C$2:$C$4999,$A25)</f>
        <v/>
      </c>
      <c r="N25">
        <f>SUMIFS('EIA Imports'!$D$2:$D$4999,'EIA Imports'!$A$2:$A$4999,N$3,'EIA Imports'!$C$2:$C$4999,$A25)</f>
        <v/>
      </c>
      <c r="O25">
        <f>SUMIFS('EIA Imports'!$D$2:$D$4999,'EIA Imports'!$A$2:$A$4999,O$3,'EIA Imports'!$C$2:$C$4999,$A25)</f>
        <v/>
      </c>
      <c r="P25">
        <f>SUMIFS('EIA Imports'!$D$2:$D$4999,'EIA Imports'!$A$2:$A$4999,P$3,'EIA Imports'!$C$2:$C$4999,$A25)</f>
        <v/>
      </c>
      <c r="Q25">
        <f>SUMIFS('EIA Imports'!$D$2:$D$4999,'EIA Imports'!$A$2:$A$4999,Q$3,'EIA Imports'!$C$2:$C$4999,$A25)</f>
        <v/>
      </c>
      <c r="R25">
        <f>SUMIFS('EIA Imports'!$D$2:$D$4999,'EIA Imports'!$A$2:$A$4999,R$3,'EIA Imports'!$C$2:$C$4999,$A25)</f>
        <v/>
      </c>
      <c r="S25">
        <f>SUMIFS('EIA Imports'!$D$2:$D$4999,'EIA Imports'!$A$2:$A$4999,S$3,'EIA Imports'!$C$2:$C$4999,$A25)</f>
        <v/>
      </c>
      <c r="T25">
        <f>SUMIFS('EIA Imports'!$D$2:$D$4999,'EIA Imports'!$A$2:$A$4999,T$3,'EIA Imports'!$C$2:$C$4999,$A25)</f>
        <v/>
      </c>
      <c r="U25">
        <f>SUMIFS('EIA Imports'!$D$2:$D$4999,'EIA Imports'!$A$2:$A$4999,U$3,'EIA Imports'!$C$2:$C$4999,$A25)</f>
        <v/>
      </c>
      <c r="V25">
        <f>SUMIFS('EIA Imports'!$D$2:$D$4999,'EIA Imports'!$A$2:$A$4999,V$3,'EIA Imports'!$C$2:$C$4999,$A25)</f>
        <v/>
      </c>
      <c r="W25">
        <f>SUMIFS('EIA Imports'!$D$2:$D$4999,'EIA Imports'!$A$2:$A$4999,W$3,'EIA Imports'!$C$2:$C$4999,$A25)</f>
        <v/>
      </c>
      <c r="X25">
        <f>SUMIFS('EIA Imports'!$D$2:$D$4999,'EIA Imports'!$A$2:$A$4999,X$3,'EIA Imports'!$C$2:$C$4999,$A25)</f>
        <v/>
      </c>
      <c r="Y25">
        <f>SUMIFS('EIA Imports'!$D$2:$D$4999,'EIA Imports'!$A$2:$A$4999,Y$3,'EIA Imports'!$C$2:$C$4999,$A25)</f>
        <v/>
      </c>
      <c r="Z25">
        <f>SUMIFS('EIA Imports'!$D$2:$D$4999,'EIA Imports'!$A$2:$A$4999,Z$3,'EIA Imports'!$C$2:$C$4999,$A25)</f>
        <v/>
      </c>
      <c r="AA25">
        <f>SUMIFS('EIA Imports'!$D$2:$D$4999,'EIA Imports'!$A$2:$A$4999,AA$3,'EIA Imports'!$C$2:$C$4999,$A25)</f>
        <v/>
      </c>
      <c r="AB25">
        <f>SUMIFS('EIA Imports'!$D$2:$D$4999,'EIA Imports'!$A$2:$A$4999,AB$3,'EIA Imports'!$C$2:$C$4999,$A25)</f>
        <v/>
      </c>
      <c r="AC25">
        <f>SUMIFS('EIA Imports'!$D$2:$D$4999,'EIA Imports'!$A$2:$A$4999,AC$3,'EIA Imports'!$C$2:$C$4999,$A25)</f>
        <v/>
      </c>
      <c r="AD25">
        <f>SUMIFS('EIA Imports'!$D$2:$D$4999,'EIA Imports'!$A$2:$A$4999,AD$3,'EIA Imports'!$C$2:$C$4999,$A25)</f>
        <v/>
      </c>
      <c r="AE25">
        <f>SUMIFS('EIA Imports'!$D$2:$D$4999,'EIA Imports'!$A$2:$A$4999,AE$3,'EIA Imports'!$C$2:$C$4999,$A25)</f>
        <v/>
      </c>
      <c r="AF25">
        <f>SUMIFS('EIA Imports'!$D$2:$D$4999,'EIA Imports'!$A$2:$A$4999,AF$3,'EIA Imports'!$C$2:$C$4999,$A25)</f>
        <v/>
      </c>
      <c r="AG25">
        <f>SUMIFS('EIA Imports'!$D$2:$D$4999,'EIA Imports'!$A$2:$A$4999,AG$3,'EIA Imports'!$C$2:$C$4999,$A25)</f>
        <v/>
      </c>
      <c r="AH25">
        <f>SUMIFS('EIA Imports'!$D$2:$D$4999,'EIA Imports'!$A$2:$A$4999,AH$3,'EIA Imports'!$C$2:$C$4999,$A25)</f>
        <v/>
      </c>
      <c r="AI25">
        <f>SUMIFS('EIA Imports'!$D$2:$D$4999,'EIA Imports'!$A$2:$A$4999,AI$3,'EIA Imports'!$C$2:$C$4999,$A25)</f>
        <v/>
      </c>
      <c r="AJ25">
        <f>SUMIFS('EIA Imports'!$D$2:$D$4999,'EIA Imports'!$A$2:$A$4999,AJ$3,'EIA Imports'!$C$2:$C$4999,$A25)</f>
        <v/>
      </c>
      <c r="AK25">
        <f>SUMIFS('EIA Imports'!$D$2:$D$4999,'EIA Imports'!$A$2:$A$4999,AK$3,'EIA Imports'!$C$2:$C$4999,$A25)</f>
        <v/>
      </c>
      <c r="AL25">
        <f>SUMIFS('EIA Imports'!$D$2:$D$4999,'EIA Imports'!$A$2:$A$4999,AL$3,'EIA Imports'!$C$2:$C$4999,$A25)</f>
        <v/>
      </c>
      <c r="AM25">
        <f>SUMIFS('EIA Imports'!$D$2:$D$4999,'EIA Imports'!$A$2:$A$4999,AM$3,'EIA Imports'!$C$2:$C$4999,$A25)</f>
        <v/>
      </c>
      <c r="AN25">
        <f>SUMIFS('EIA Imports'!$D$2:$D$4999,'EIA Imports'!$A$2:$A$4999,AN$3,'EIA Imports'!$C$2:$C$4999,$A25)</f>
        <v/>
      </c>
      <c r="AO25">
        <f>SUMIFS('EIA Imports'!$D$2:$D$4999,'EIA Imports'!$A$2:$A$4999,AO$3,'EIA Imports'!$C$2:$C$4999,$A25)</f>
        <v/>
      </c>
      <c r="AP25">
        <f>SUMIFS('EIA Imports'!$D$2:$D$4999,'EIA Imports'!$A$2:$A$4999,AP$3,'EIA Imports'!$C$2:$C$4999,$A25)</f>
        <v/>
      </c>
      <c r="AQ25">
        <f>SUMIFS('EIA Imports'!$D$2:$D$4999,'EIA Imports'!$A$2:$A$4999,AQ$3,'EIA Imports'!$C$2:$C$4999,$A25)</f>
        <v/>
      </c>
      <c r="AR25">
        <f>SUMIFS('EIA Imports'!$D$2:$D$4999,'EIA Imports'!$A$2:$A$4999,AR$3,'EIA Imports'!$C$2:$C$4999,$A25)</f>
        <v/>
      </c>
      <c r="AS25">
        <f>SUMIFS('EIA Imports'!$D$2:$D$4999,'EIA Imports'!$A$2:$A$4999,AS$3,'EIA Imports'!$C$2:$C$4999,$A25)</f>
        <v/>
      </c>
      <c r="AT25">
        <f>SUMIFS('EIA Imports'!$D$2:$D$4999,'EIA Imports'!$A$2:$A$4999,AT$3,'EIA Imports'!$C$2:$C$4999,$A25)</f>
        <v/>
      </c>
      <c r="AU25">
        <f>SUMIFS('EIA Imports'!$D$2:$D$4999,'EIA Imports'!$A$2:$A$4999,AU$3,'EIA Imports'!$C$2:$C$4999,$A25)</f>
        <v/>
      </c>
      <c r="AV25">
        <f>SUMIFS('EIA Imports'!$D$2:$D$4999,'EIA Imports'!$A$2:$A$4999,AV$3,'EIA Imports'!$C$2:$C$4999,$A25)</f>
        <v/>
      </c>
      <c r="AW25" t="s">
        <v>426</v>
      </c>
      <c r="AX25">
        <f>MATCH(AW25,$A$4:$A$59,0)</f>
        <v/>
      </c>
    </row>
    <row r="26" spans="1:50">
      <c r="A26" t="s">
        <v>359</v>
      </c>
      <c r="B26" t="s">
        <v>1623</v>
      </c>
      <c r="C26" t="s">
        <v>1624</v>
      </c>
      <c r="E26">
        <f>SUMIFS('EIA Imports'!$D$2:$D$4999,'EIA Imports'!$A$2:$A$4999,E$3,'EIA Imports'!$C$2:$C$4999,$A26)</f>
        <v/>
      </c>
      <c r="F26">
        <f>SUMIFS('EIA Imports'!$D$2:$D$4999,'EIA Imports'!$A$2:$A$4999,F$3,'EIA Imports'!$C$2:$C$4999,$A26)</f>
        <v/>
      </c>
      <c r="G26">
        <f>SUMIFS('EIA Imports'!$D$2:$D$4999,'EIA Imports'!$A$2:$A$4999,G$3,'EIA Imports'!$C$2:$C$4999,$A26)</f>
        <v/>
      </c>
      <c r="H26">
        <f>SUMIFS('EIA Imports'!$D$2:$D$4999,'EIA Imports'!$A$2:$A$4999,H$3,'EIA Imports'!$C$2:$C$4999,$A26)</f>
        <v/>
      </c>
      <c r="I26">
        <f>SUMIFS('EIA Imports'!$D$2:$D$4999,'EIA Imports'!$A$2:$A$4999,I$3,'EIA Imports'!$C$2:$C$4999,$A26)</f>
        <v/>
      </c>
      <c r="J26">
        <f>SUMIFS('EIA Imports'!$D$2:$D$4999,'EIA Imports'!$A$2:$A$4999,J$3,'EIA Imports'!$C$2:$C$4999,$A26)</f>
        <v/>
      </c>
      <c r="K26">
        <f>SUMIFS('EIA Imports'!$D$2:$D$4999,'EIA Imports'!$A$2:$A$4999,K$3,'EIA Imports'!$C$2:$C$4999,$A26)</f>
        <v/>
      </c>
      <c r="L26">
        <f>SUMIFS('EIA Imports'!$D$2:$D$4999,'EIA Imports'!$A$2:$A$4999,L$3,'EIA Imports'!$C$2:$C$4999,$A26)</f>
        <v/>
      </c>
      <c r="M26">
        <f>SUMIFS('EIA Imports'!$D$2:$D$4999,'EIA Imports'!$A$2:$A$4999,M$3,'EIA Imports'!$C$2:$C$4999,$A26)</f>
        <v/>
      </c>
      <c r="N26">
        <f>SUMIFS('EIA Imports'!$D$2:$D$4999,'EIA Imports'!$A$2:$A$4999,N$3,'EIA Imports'!$C$2:$C$4999,$A26)</f>
        <v/>
      </c>
      <c r="O26">
        <f>SUMIFS('EIA Imports'!$D$2:$D$4999,'EIA Imports'!$A$2:$A$4999,O$3,'EIA Imports'!$C$2:$C$4999,$A26)</f>
        <v/>
      </c>
      <c r="P26">
        <f>SUMIFS('EIA Imports'!$D$2:$D$4999,'EIA Imports'!$A$2:$A$4999,P$3,'EIA Imports'!$C$2:$C$4999,$A26)</f>
        <v/>
      </c>
      <c r="Q26">
        <f>SUMIFS('EIA Imports'!$D$2:$D$4999,'EIA Imports'!$A$2:$A$4999,Q$3,'EIA Imports'!$C$2:$C$4999,$A26)</f>
        <v/>
      </c>
      <c r="R26">
        <f>SUMIFS('EIA Imports'!$D$2:$D$4999,'EIA Imports'!$A$2:$A$4999,R$3,'EIA Imports'!$C$2:$C$4999,$A26)</f>
        <v/>
      </c>
      <c r="S26">
        <f>SUMIFS('EIA Imports'!$D$2:$D$4999,'EIA Imports'!$A$2:$A$4999,S$3,'EIA Imports'!$C$2:$C$4999,$A26)</f>
        <v/>
      </c>
      <c r="T26">
        <f>SUMIFS('EIA Imports'!$D$2:$D$4999,'EIA Imports'!$A$2:$A$4999,T$3,'EIA Imports'!$C$2:$C$4999,$A26)</f>
        <v/>
      </c>
      <c r="U26">
        <f>SUMIFS('EIA Imports'!$D$2:$D$4999,'EIA Imports'!$A$2:$A$4999,U$3,'EIA Imports'!$C$2:$C$4999,$A26)</f>
        <v/>
      </c>
      <c r="V26">
        <f>SUMIFS('EIA Imports'!$D$2:$D$4999,'EIA Imports'!$A$2:$A$4999,V$3,'EIA Imports'!$C$2:$C$4999,$A26)</f>
        <v/>
      </c>
      <c r="W26">
        <f>SUMIFS('EIA Imports'!$D$2:$D$4999,'EIA Imports'!$A$2:$A$4999,W$3,'EIA Imports'!$C$2:$C$4999,$A26)</f>
        <v/>
      </c>
      <c r="X26">
        <f>SUMIFS('EIA Imports'!$D$2:$D$4999,'EIA Imports'!$A$2:$A$4999,X$3,'EIA Imports'!$C$2:$C$4999,$A26)</f>
        <v/>
      </c>
      <c r="Y26">
        <f>SUMIFS('EIA Imports'!$D$2:$D$4999,'EIA Imports'!$A$2:$A$4999,Y$3,'EIA Imports'!$C$2:$C$4999,$A26)</f>
        <v/>
      </c>
      <c r="Z26">
        <f>SUMIFS('EIA Imports'!$D$2:$D$4999,'EIA Imports'!$A$2:$A$4999,Z$3,'EIA Imports'!$C$2:$C$4999,$A26)</f>
        <v/>
      </c>
      <c r="AA26">
        <f>SUMIFS('EIA Imports'!$D$2:$D$4999,'EIA Imports'!$A$2:$A$4999,AA$3,'EIA Imports'!$C$2:$C$4999,$A26)</f>
        <v/>
      </c>
      <c r="AB26">
        <f>SUMIFS('EIA Imports'!$D$2:$D$4999,'EIA Imports'!$A$2:$A$4999,AB$3,'EIA Imports'!$C$2:$C$4999,$A26)</f>
        <v/>
      </c>
      <c r="AC26">
        <f>SUMIFS('EIA Imports'!$D$2:$D$4999,'EIA Imports'!$A$2:$A$4999,AC$3,'EIA Imports'!$C$2:$C$4999,$A26)</f>
        <v/>
      </c>
      <c r="AD26">
        <f>SUMIFS('EIA Imports'!$D$2:$D$4999,'EIA Imports'!$A$2:$A$4999,AD$3,'EIA Imports'!$C$2:$C$4999,$A26)</f>
        <v/>
      </c>
      <c r="AE26">
        <f>SUMIFS('EIA Imports'!$D$2:$D$4999,'EIA Imports'!$A$2:$A$4999,AE$3,'EIA Imports'!$C$2:$C$4999,$A26)</f>
        <v/>
      </c>
      <c r="AF26">
        <f>SUMIFS('EIA Imports'!$D$2:$D$4999,'EIA Imports'!$A$2:$A$4999,AF$3,'EIA Imports'!$C$2:$C$4999,$A26)</f>
        <v/>
      </c>
      <c r="AG26">
        <f>SUMIFS('EIA Imports'!$D$2:$D$4999,'EIA Imports'!$A$2:$A$4999,AG$3,'EIA Imports'!$C$2:$C$4999,$A26)</f>
        <v/>
      </c>
      <c r="AH26">
        <f>SUMIFS('EIA Imports'!$D$2:$D$4999,'EIA Imports'!$A$2:$A$4999,AH$3,'EIA Imports'!$C$2:$C$4999,$A26)</f>
        <v/>
      </c>
      <c r="AI26">
        <f>SUMIFS('EIA Imports'!$D$2:$D$4999,'EIA Imports'!$A$2:$A$4999,AI$3,'EIA Imports'!$C$2:$C$4999,$A26)</f>
        <v/>
      </c>
      <c r="AJ26">
        <f>SUMIFS('EIA Imports'!$D$2:$D$4999,'EIA Imports'!$A$2:$A$4999,AJ$3,'EIA Imports'!$C$2:$C$4999,$A26)</f>
        <v/>
      </c>
      <c r="AK26">
        <f>SUMIFS('EIA Imports'!$D$2:$D$4999,'EIA Imports'!$A$2:$A$4999,AK$3,'EIA Imports'!$C$2:$C$4999,$A26)</f>
        <v/>
      </c>
      <c r="AL26">
        <f>SUMIFS('EIA Imports'!$D$2:$D$4999,'EIA Imports'!$A$2:$A$4999,AL$3,'EIA Imports'!$C$2:$C$4999,$A26)</f>
        <v/>
      </c>
      <c r="AM26">
        <f>SUMIFS('EIA Imports'!$D$2:$D$4999,'EIA Imports'!$A$2:$A$4999,AM$3,'EIA Imports'!$C$2:$C$4999,$A26)</f>
        <v/>
      </c>
      <c r="AN26">
        <f>SUMIFS('EIA Imports'!$D$2:$D$4999,'EIA Imports'!$A$2:$A$4999,AN$3,'EIA Imports'!$C$2:$C$4999,$A26)</f>
        <v/>
      </c>
      <c r="AO26">
        <f>SUMIFS('EIA Imports'!$D$2:$D$4999,'EIA Imports'!$A$2:$A$4999,AO$3,'EIA Imports'!$C$2:$C$4999,$A26)</f>
        <v/>
      </c>
      <c r="AP26">
        <f>SUMIFS('EIA Imports'!$D$2:$D$4999,'EIA Imports'!$A$2:$A$4999,AP$3,'EIA Imports'!$C$2:$C$4999,$A26)</f>
        <v/>
      </c>
      <c r="AQ26">
        <f>SUMIFS('EIA Imports'!$D$2:$D$4999,'EIA Imports'!$A$2:$A$4999,AQ$3,'EIA Imports'!$C$2:$C$4999,$A26)</f>
        <v/>
      </c>
      <c r="AR26">
        <f>SUMIFS('EIA Imports'!$D$2:$D$4999,'EIA Imports'!$A$2:$A$4999,AR$3,'EIA Imports'!$C$2:$C$4999,$A26)</f>
        <v/>
      </c>
      <c r="AS26">
        <f>SUMIFS('EIA Imports'!$D$2:$D$4999,'EIA Imports'!$A$2:$A$4999,AS$3,'EIA Imports'!$C$2:$C$4999,$A26)</f>
        <v/>
      </c>
      <c r="AT26">
        <f>SUMIFS('EIA Imports'!$D$2:$D$4999,'EIA Imports'!$A$2:$A$4999,AT$3,'EIA Imports'!$C$2:$C$4999,$A26)</f>
        <v/>
      </c>
      <c r="AU26">
        <f>SUMIFS('EIA Imports'!$D$2:$D$4999,'EIA Imports'!$A$2:$A$4999,AU$3,'EIA Imports'!$C$2:$C$4999,$A26)</f>
        <v/>
      </c>
      <c r="AV26">
        <f>SUMIFS('EIA Imports'!$D$2:$D$4999,'EIA Imports'!$A$2:$A$4999,AV$3,'EIA Imports'!$C$2:$C$4999,$A26)</f>
        <v/>
      </c>
      <c r="AW26" t="s">
        <v>422</v>
      </c>
      <c r="AX26">
        <f>MATCH(AW26,$A$4:$A$59,0)</f>
        <v/>
      </c>
    </row>
    <row r="27" spans="1:50">
      <c r="A27" t="s">
        <v>234</v>
      </c>
      <c r="B27" t="s">
        <v>1623</v>
      </c>
      <c r="C27" t="s">
        <v>1624</v>
      </c>
      <c r="E27">
        <f>SUMIFS('EIA Imports'!$D$2:$D$4999,'EIA Imports'!$A$2:$A$4999,E$3,'EIA Imports'!$C$2:$C$4999,$A27)</f>
        <v/>
      </c>
      <c r="F27">
        <f>SUMIFS('EIA Imports'!$D$2:$D$4999,'EIA Imports'!$A$2:$A$4999,F$3,'EIA Imports'!$C$2:$C$4999,$A27)</f>
        <v/>
      </c>
      <c r="G27">
        <f>SUMIFS('EIA Imports'!$D$2:$D$4999,'EIA Imports'!$A$2:$A$4999,G$3,'EIA Imports'!$C$2:$C$4999,$A27)</f>
        <v/>
      </c>
      <c r="H27">
        <f>SUMIFS('EIA Imports'!$D$2:$D$4999,'EIA Imports'!$A$2:$A$4999,H$3,'EIA Imports'!$C$2:$C$4999,$A27)</f>
        <v/>
      </c>
      <c r="I27">
        <f>SUMIFS('EIA Imports'!$D$2:$D$4999,'EIA Imports'!$A$2:$A$4999,I$3,'EIA Imports'!$C$2:$C$4999,$A27)</f>
        <v/>
      </c>
      <c r="J27">
        <f>SUMIFS('EIA Imports'!$D$2:$D$4999,'EIA Imports'!$A$2:$A$4999,J$3,'EIA Imports'!$C$2:$C$4999,$A27)</f>
        <v/>
      </c>
      <c r="K27">
        <f>SUMIFS('EIA Imports'!$D$2:$D$4999,'EIA Imports'!$A$2:$A$4999,K$3,'EIA Imports'!$C$2:$C$4999,$A27)</f>
        <v/>
      </c>
      <c r="L27">
        <f>SUMIFS('EIA Imports'!$D$2:$D$4999,'EIA Imports'!$A$2:$A$4999,L$3,'EIA Imports'!$C$2:$C$4999,$A27)</f>
        <v/>
      </c>
      <c r="M27">
        <f>SUMIFS('EIA Imports'!$D$2:$D$4999,'EIA Imports'!$A$2:$A$4999,M$3,'EIA Imports'!$C$2:$C$4999,$A27)</f>
        <v/>
      </c>
      <c r="N27">
        <f>SUMIFS('EIA Imports'!$D$2:$D$4999,'EIA Imports'!$A$2:$A$4999,N$3,'EIA Imports'!$C$2:$C$4999,$A27)</f>
        <v/>
      </c>
      <c r="O27">
        <f>SUMIFS('EIA Imports'!$D$2:$D$4999,'EIA Imports'!$A$2:$A$4999,O$3,'EIA Imports'!$C$2:$C$4999,$A27)</f>
        <v/>
      </c>
      <c r="P27">
        <f>SUMIFS('EIA Imports'!$D$2:$D$4999,'EIA Imports'!$A$2:$A$4999,P$3,'EIA Imports'!$C$2:$C$4999,$A27)</f>
        <v/>
      </c>
      <c r="Q27">
        <f>SUMIFS('EIA Imports'!$D$2:$D$4999,'EIA Imports'!$A$2:$A$4999,Q$3,'EIA Imports'!$C$2:$C$4999,$A27)</f>
        <v/>
      </c>
      <c r="R27">
        <f>SUMIFS('EIA Imports'!$D$2:$D$4999,'EIA Imports'!$A$2:$A$4999,R$3,'EIA Imports'!$C$2:$C$4999,$A27)</f>
        <v/>
      </c>
      <c r="S27">
        <f>SUMIFS('EIA Imports'!$D$2:$D$4999,'EIA Imports'!$A$2:$A$4999,S$3,'EIA Imports'!$C$2:$C$4999,$A27)</f>
        <v/>
      </c>
      <c r="T27">
        <f>SUMIFS('EIA Imports'!$D$2:$D$4999,'EIA Imports'!$A$2:$A$4999,T$3,'EIA Imports'!$C$2:$C$4999,$A27)</f>
        <v/>
      </c>
      <c r="U27">
        <f>SUMIFS('EIA Imports'!$D$2:$D$4999,'EIA Imports'!$A$2:$A$4999,U$3,'EIA Imports'!$C$2:$C$4999,$A27)</f>
        <v/>
      </c>
      <c r="V27">
        <f>SUMIFS('EIA Imports'!$D$2:$D$4999,'EIA Imports'!$A$2:$A$4999,V$3,'EIA Imports'!$C$2:$C$4999,$A27)</f>
        <v/>
      </c>
      <c r="W27">
        <f>SUMIFS('EIA Imports'!$D$2:$D$4999,'EIA Imports'!$A$2:$A$4999,W$3,'EIA Imports'!$C$2:$C$4999,$A27)</f>
        <v/>
      </c>
      <c r="X27">
        <f>SUMIFS('EIA Imports'!$D$2:$D$4999,'EIA Imports'!$A$2:$A$4999,X$3,'EIA Imports'!$C$2:$C$4999,$A27)</f>
        <v/>
      </c>
      <c r="Y27">
        <f>SUMIFS('EIA Imports'!$D$2:$D$4999,'EIA Imports'!$A$2:$A$4999,Y$3,'EIA Imports'!$C$2:$C$4999,$A27)</f>
        <v/>
      </c>
      <c r="Z27">
        <f>SUMIFS('EIA Imports'!$D$2:$D$4999,'EIA Imports'!$A$2:$A$4999,Z$3,'EIA Imports'!$C$2:$C$4999,$A27)</f>
        <v/>
      </c>
      <c r="AA27">
        <f>SUMIFS('EIA Imports'!$D$2:$D$4999,'EIA Imports'!$A$2:$A$4999,AA$3,'EIA Imports'!$C$2:$C$4999,$A27)</f>
        <v/>
      </c>
      <c r="AB27">
        <f>SUMIFS('EIA Imports'!$D$2:$D$4999,'EIA Imports'!$A$2:$A$4999,AB$3,'EIA Imports'!$C$2:$C$4999,$A27)</f>
        <v/>
      </c>
      <c r="AC27">
        <f>SUMIFS('EIA Imports'!$D$2:$D$4999,'EIA Imports'!$A$2:$A$4999,AC$3,'EIA Imports'!$C$2:$C$4999,$A27)</f>
        <v/>
      </c>
      <c r="AD27">
        <f>SUMIFS('EIA Imports'!$D$2:$D$4999,'EIA Imports'!$A$2:$A$4999,AD$3,'EIA Imports'!$C$2:$C$4999,$A27)</f>
        <v/>
      </c>
      <c r="AE27">
        <f>SUMIFS('EIA Imports'!$D$2:$D$4999,'EIA Imports'!$A$2:$A$4999,AE$3,'EIA Imports'!$C$2:$C$4999,$A27)</f>
        <v/>
      </c>
      <c r="AF27">
        <f>SUMIFS('EIA Imports'!$D$2:$D$4999,'EIA Imports'!$A$2:$A$4999,AF$3,'EIA Imports'!$C$2:$C$4999,$A27)</f>
        <v/>
      </c>
      <c r="AG27">
        <f>SUMIFS('EIA Imports'!$D$2:$D$4999,'EIA Imports'!$A$2:$A$4999,AG$3,'EIA Imports'!$C$2:$C$4999,$A27)</f>
        <v/>
      </c>
      <c r="AH27">
        <f>SUMIFS('EIA Imports'!$D$2:$D$4999,'EIA Imports'!$A$2:$A$4999,AH$3,'EIA Imports'!$C$2:$C$4999,$A27)</f>
        <v/>
      </c>
      <c r="AI27">
        <f>SUMIFS('EIA Imports'!$D$2:$D$4999,'EIA Imports'!$A$2:$A$4999,AI$3,'EIA Imports'!$C$2:$C$4999,$A27)</f>
        <v/>
      </c>
      <c r="AJ27">
        <f>SUMIFS('EIA Imports'!$D$2:$D$4999,'EIA Imports'!$A$2:$A$4999,AJ$3,'EIA Imports'!$C$2:$C$4999,$A27)</f>
        <v/>
      </c>
      <c r="AK27">
        <f>SUMIFS('EIA Imports'!$D$2:$D$4999,'EIA Imports'!$A$2:$A$4999,AK$3,'EIA Imports'!$C$2:$C$4999,$A27)</f>
        <v/>
      </c>
      <c r="AL27">
        <f>SUMIFS('EIA Imports'!$D$2:$D$4999,'EIA Imports'!$A$2:$A$4999,AL$3,'EIA Imports'!$C$2:$C$4999,$A27)</f>
        <v/>
      </c>
      <c r="AM27">
        <f>SUMIFS('EIA Imports'!$D$2:$D$4999,'EIA Imports'!$A$2:$A$4999,AM$3,'EIA Imports'!$C$2:$C$4999,$A27)</f>
        <v/>
      </c>
      <c r="AN27">
        <f>SUMIFS('EIA Imports'!$D$2:$D$4999,'EIA Imports'!$A$2:$A$4999,AN$3,'EIA Imports'!$C$2:$C$4999,$A27)</f>
        <v/>
      </c>
      <c r="AO27">
        <f>SUMIFS('EIA Imports'!$D$2:$D$4999,'EIA Imports'!$A$2:$A$4999,AO$3,'EIA Imports'!$C$2:$C$4999,$A27)</f>
        <v/>
      </c>
      <c r="AP27">
        <f>SUMIFS('EIA Imports'!$D$2:$D$4999,'EIA Imports'!$A$2:$A$4999,AP$3,'EIA Imports'!$C$2:$C$4999,$A27)</f>
        <v/>
      </c>
      <c r="AQ27">
        <f>SUMIFS('EIA Imports'!$D$2:$D$4999,'EIA Imports'!$A$2:$A$4999,AQ$3,'EIA Imports'!$C$2:$C$4999,$A27)</f>
        <v/>
      </c>
      <c r="AR27">
        <f>SUMIFS('EIA Imports'!$D$2:$D$4999,'EIA Imports'!$A$2:$A$4999,AR$3,'EIA Imports'!$C$2:$C$4999,$A27)</f>
        <v/>
      </c>
      <c r="AS27">
        <f>SUMIFS('EIA Imports'!$D$2:$D$4999,'EIA Imports'!$A$2:$A$4999,AS$3,'EIA Imports'!$C$2:$C$4999,$A27)</f>
        <v/>
      </c>
      <c r="AT27">
        <f>SUMIFS('EIA Imports'!$D$2:$D$4999,'EIA Imports'!$A$2:$A$4999,AT$3,'EIA Imports'!$C$2:$C$4999,$A27)</f>
        <v/>
      </c>
      <c r="AU27">
        <f>SUMIFS('EIA Imports'!$D$2:$D$4999,'EIA Imports'!$A$2:$A$4999,AU$3,'EIA Imports'!$C$2:$C$4999,$A27)</f>
        <v/>
      </c>
      <c r="AV27">
        <f>SUMIFS('EIA Imports'!$D$2:$D$4999,'EIA Imports'!$A$2:$A$4999,AV$3,'EIA Imports'!$C$2:$C$4999,$A27)</f>
        <v/>
      </c>
      <c r="AW27" t="s">
        <v>378</v>
      </c>
      <c r="AX27">
        <f>MATCH(AW27,$A$4:$A$59,0)</f>
        <v/>
      </c>
    </row>
    <row r="28" spans="1:50">
      <c r="A28" t="s">
        <v>483</v>
      </c>
      <c r="B28" t="s">
        <v>1623</v>
      </c>
      <c r="C28" t="s">
        <v>1624</v>
      </c>
      <c r="E28">
        <f>SUMIFS('EIA Imports'!$D$2:$D$4999,'EIA Imports'!$A$2:$A$4999,E$3,'EIA Imports'!$C$2:$C$4999,$A28)</f>
        <v/>
      </c>
      <c r="F28">
        <f>SUMIFS('EIA Imports'!$D$2:$D$4999,'EIA Imports'!$A$2:$A$4999,F$3,'EIA Imports'!$C$2:$C$4999,$A28)</f>
        <v/>
      </c>
      <c r="G28">
        <f>SUMIFS('EIA Imports'!$D$2:$D$4999,'EIA Imports'!$A$2:$A$4999,G$3,'EIA Imports'!$C$2:$C$4999,$A28)</f>
        <v/>
      </c>
      <c r="H28">
        <f>SUMIFS('EIA Imports'!$D$2:$D$4999,'EIA Imports'!$A$2:$A$4999,H$3,'EIA Imports'!$C$2:$C$4999,$A28)</f>
        <v/>
      </c>
      <c r="I28">
        <f>SUMIFS('EIA Imports'!$D$2:$D$4999,'EIA Imports'!$A$2:$A$4999,I$3,'EIA Imports'!$C$2:$C$4999,$A28)</f>
        <v/>
      </c>
      <c r="J28">
        <f>SUMIFS('EIA Imports'!$D$2:$D$4999,'EIA Imports'!$A$2:$A$4999,J$3,'EIA Imports'!$C$2:$C$4999,$A28)</f>
        <v/>
      </c>
      <c r="K28">
        <f>SUMIFS('EIA Imports'!$D$2:$D$4999,'EIA Imports'!$A$2:$A$4999,K$3,'EIA Imports'!$C$2:$C$4999,$A28)</f>
        <v/>
      </c>
      <c r="L28">
        <f>SUMIFS('EIA Imports'!$D$2:$D$4999,'EIA Imports'!$A$2:$A$4999,L$3,'EIA Imports'!$C$2:$C$4999,$A28)</f>
        <v/>
      </c>
      <c r="M28">
        <f>SUMIFS('EIA Imports'!$D$2:$D$4999,'EIA Imports'!$A$2:$A$4999,M$3,'EIA Imports'!$C$2:$C$4999,$A28)</f>
        <v/>
      </c>
      <c r="N28">
        <f>SUMIFS('EIA Imports'!$D$2:$D$4999,'EIA Imports'!$A$2:$A$4999,N$3,'EIA Imports'!$C$2:$C$4999,$A28)</f>
        <v/>
      </c>
      <c r="O28">
        <f>SUMIFS('EIA Imports'!$D$2:$D$4999,'EIA Imports'!$A$2:$A$4999,O$3,'EIA Imports'!$C$2:$C$4999,$A28)</f>
        <v/>
      </c>
      <c r="P28">
        <f>SUMIFS('EIA Imports'!$D$2:$D$4999,'EIA Imports'!$A$2:$A$4999,P$3,'EIA Imports'!$C$2:$C$4999,$A28)</f>
        <v/>
      </c>
      <c r="Q28">
        <f>SUMIFS('EIA Imports'!$D$2:$D$4999,'EIA Imports'!$A$2:$A$4999,Q$3,'EIA Imports'!$C$2:$C$4999,$A28)</f>
        <v/>
      </c>
      <c r="R28">
        <f>SUMIFS('EIA Imports'!$D$2:$D$4999,'EIA Imports'!$A$2:$A$4999,R$3,'EIA Imports'!$C$2:$C$4999,$A28)</f>
        <v/>
      </c>
      <c r="S28">
        <f>SUMIFS('EIA Imports'!$D$2:$D$4999,'EIA Imports'!$A$2:$A$4999,S$3,'EIA Imports'!$C$2:$C$4999,$A28)</f>
        <v/>
      </c>
      <c r="T28">
        <f>SUMIFS('EIA Imports'!$D$2:$D$4999,'EIA Imports'!$A$2:$A$4999,T$3,'EIA Imports'!$C$2:$C$4999,$A28)</f>
        <v/>
      </c>
      <c r="U28">
        <f>SUMIFS('EIA Imports'!$D$2:$D$4999,'EIA Imports'!$A$2:$A$4999,U$3,'EIA Imports'!$C$2:$C$4999,$A28)</f>
        <v/>
      </c>
      <c r="V28">
        <f>SUMIFS('EIA Imports'!$D$2:$D$4999,'EIA Imports'!$A$2:$A$4999,V$3,'EIA Imports'!$C$2:$C$4999,$A28)</f>
        <v/>
      </c>
      <c r="W28">
        <f>SUMIFS('EIA Imports'!$D$2:$D$4999,'EIA Imports'!$A$2:$A$4999,W$3,'EIA Imports'!$C$2:$C$4999,$A28)</f>
        <v/>
      </c>
      <c r="X28">
        <f>SUMIFS('EIA Imports'!$D$2:$D$4999,'EIA Imports'!$A$2:$A$4999,X$3,'EIA Imports'!$C$2:$C$4999,$A28)</f>
        <v/>
      </c>
      <c r="Y28">
        <f>SUMIFS('EIA Imports'!$D$2:$D$4999,'EIA Imports'!$A$2:$A$4999,Y$3,'EIA Imports'!$C$2:$C$4999,$A28)</f>
        <v/>
      </c>
      <c r="Z28">
        <f>SUMIFS('EIA Imports'!$D$2:$D$4999,'EIA Imports'!$A$2:$A$4999,Z$3,'EIA Imports'!$C$2:$C$4999,$A28)</f>
        <v/>
      </c>
      <c r="AA28">
        <f>SUMIFS('EIA Imports'!$D$2:$D$4999,'EIA Imports'!$A$2:$A$4999,AA$3,'EIA Imports'!$C$2:$C$4999,$A28)</f>
        <v/>
      </c>
      <c r="AB28">
        <f>SUMIFS('EIA Imports'!$D$2:$D$4999,'EIA Imports'!$A$2:$A$4999,AB$3,'EIA Imports'!$C$2:$C$4999,$A28)</f>
        <v/>
      </c>
      <c r="AC28">
        <f>SUMIFS('EIA Imports'!$D$2:$D$4999,'EIA Imports'!$A$2:$A$4999,AC$3,'EIA Imports'!$C$2:$C$4999,$A28)</f>
        <v/>
      </c>
      <c r="AD28">
        <f>SUMIFS('EIA Imports'!$D$2:$D$4999,'EIA Imports'!$A$2:$A$4999,AD$3,'EIA Imports'!$C$2:$C$4999,$A28)</f>
        <v/>
      </c>
      <c r="AE28">
        <f>SUMIFS('EIA Imports'!$D$2:$D$4999,'EIA Imports'!$A$2:$A$4999,AE$3,'EIA Imports'!$C$2:$C$4999,$A28)</f>
        <v/>
      </c>
      <c r="AF28">
        <f>SUMIFS('EIA Imports'!$D$2:$D$4999,'EIA Imports'!$A$2:$A$4999,AF$3,'EIA Imports'!$C$2:$C$4999,$A28)</f>
        <v/>
      </c>
      <c r="AG28">
        <f>SUMIFS('EIA Imports'!$D$2:$D$4999,'EIA Imports'!$A$2:$A$4999,AG$3,'EIA Imports'!$C$2:$C$4999,$A28)</f>
        <v/>
      </c>
      <c r="AH28">
        <f>SUMIFS('EIA Imports'!$D$2:$D$4999,'EIA Imports'!$A$2:$A$4999,AH$3,'EIA Imports'!$C$2:$C$4999,$A28)</f>
        <v/>
      </c>
      <c r="AI28">
        <f>SUMIFS('EIA Imports'!$D$2:$D$4999,'EIA Imports'!$A$2:$A$4999,AI$3,'EIA Imports'!$C$2:$C$4999,$A28)</f>
        <v/>
      </c>
      <c r="AJ28">
        <f>SUMIFS('EIA Imports'!$D$2:$D$4999,'EIA Imports'!$A$2:$A$4999,AJ$3,'EIA Imports'!$C$2:$C$4999,$A28)</f>
        <v/>
      </c>
      <c r="AK28">
        <f>SUMIFS('EIA Imports'!$D$2:$D$4999,'EIA Imports'!$A$2:$A$4999,AK$3,'EIA Imports'!$C$2:$C$4999,$A28)</f>
        <v/>
      </c>
      <c r="AL28">
        <f>SUMIFS('EIA Imports'!$D$2:$D$4999,'EIA Imports'!$A$2:$A$4999,AL$3,'EIA Imports'!$C$2:$C$4999,$A28)</f>
        <v/>
      </c>
      <c r="AM28">
        <f>SUMIFS('EIA Imports'!$D$2:$D$4999,'EIA Imports'!$A$2:$A$4999,AM$3,'EIA Imports'!$C$2:$C$4999,$A28)</f>
        <v/>
      </c>
      <c r="AN28">
        <f>SUMIFS('EIA Imports'!$D$2:$D$4999,'EIA Imports'!$A$2:$A$4999,AN$3,'EIA Imports'!$C$2:$C$4999,$A28)</f>
        <v/>
      </c>
      <c r="AO28">
        <f>SUMIFS('EIA Imports'!$D$2:$D$4999,'EIA Imports'!$A$2:$A$4999,AO$3,'EIA Imports'!$C$2:$C$4999,$A28)</f>
        <v/>
      </c>
      <c r="AP28">
        <f>SUMIFS('EIA Imports'!$D$2:$D$4999,'EIA Imports'!$A$2:$A$4999,AP$3,'EIA Imports'!$C$2:$C$4999,$A28)</f>
        <v/>
      </c>
      <c r="AQ28">
        <f>SUMIFS('EIA Imports'!$D$2:$D$4999,'EIA Imports'!$A$2:$A$4999,AQ$3,'EIA Imports'!$C$2:$C$4999,$A28)</f>
        <v/>
      </c>
      <c r="AR28">
        <f>SUMIFS('EIA Imports'!$D$2:$D$4999,'EIA Imports'!$A$2:$A$4999,AR$3,'EIA Imports'!$C$2:$C$4999,$A28)</f>
        <v/>
      </c>
      <c r="AS28">
        <f>SUMIFS('EIA Imports'!$D$2:$D$4999,'EIA Imports'!$A$2:$A$4999,AS$3,'EIA Imports'!$C$2:$C$4999,$A28)</f>
        <v/>
      </c>
      <c r="AT28">
        <f>SUMIFS('EIA Imports'!$D$2:$D$4999,'EIA Imports'!$A$2:$A$4999,AT$3,'EIA Imports'!$C$2:$C$4999,$A28)</f>
        <v/>
      </c>
      <c r="AU28">
        <f>SUMIFS('EIA Imports'!$D$2:$D$4999,'EIA Imports'!$A$2:$A$4999,AU$3,'EIA Imports'!$C$2:$C$4999,$A28)</f>
        <v/>
      </c>
      <c r="AV28">
        <f>SUMIFS('EIA Imports'!$D$2:$D$4999,'EIA Imports'!$A$2:$A$4999,AV$3,'EIA Imports'!$C$2:$C$4999,$A28)</f>
        <v/>
      </c>
      <c r="AW28" t="s">
        <v>276</v>
      </c>
      <c r="AX28">
        <f>MATCH(AW28,$A$4:$A$59,0)</f>
        <v/>
      </c>
    </row>
    <row r="29" spans="1:50">
      <c r="A29" t="s">
        <v>440</v>
      </c>
      <c r="B29" t="s">
        <v>1623</v>
      </c>
      <c r="C29" t="s">
        <v>1624</v>
      </c>
      <c r="E29">
        <f>SUMIFS('EIA Imports'!$D$2:$D$4999,'EIA Imports'!$A$2:$A$4999,E$3,'EIA Imports'!$C$2:$C$4999,$A29)</f>
        <v/>
      </c>
      <c r="F29">
        <f>SUMIFS('EIA Imports'!$D$2:$D$4999,'EIA Imports'!$A$2:$A$4999,F$3,'EIA Imports'!$C$2:$C$4999,$A29)</f>
        <v/>
      </c>
      <c r="G29">
        <f>SUMIFS('EIA Imports'!$D$2:$D$4999,'EIA Imports'!$A$2:$A$4999,G$3,'EIA Imports'!$C$2:$C$4999,$A29)</f>
        <v/>
      </c>
      <c r="H29">
        <f>SUMIFS('EIA Imports'!$D$2:$D$4999,'EIA Imports'!$A$2:$A$4999,H$3,'EIA Imports'!$C$2:$C$4999,$A29)</f>
        <v/>
      </c>
      <c r="I29">
        <f>SUMIFS('EIA Imports'!$D$2:$D$4999,'EIA Imports'!$A$2:$A$4999,I$3,'EIA Imports'!$C$2:$C$4999,$A29)</f>
        <v/>
      </c>
      <c r="J29">
        <f>SUMIFS('EIA Imports'!$D$2:$D$4999,'EIA Imports'!$A$2:$A$4999,J$3,'EIA Imports'!$C$2:$C$4999,$A29)</f>
        <v/>
      </c>
      <c r="K29">
        <f>SUMIFS('EIA Imports'!$D$2:$D$4999,'EIA Imports'!$A$2:$A$4999,K$3,'EIA Imports'!$C$2:$C$4999,$A29)</f>
        <v/>
      </c>
      <c r="L29">
        <f>SUMIFS('EIA Imports'!$D$2:$D$4999,'EIA Imports'!$A$2:$A$4999,L$3,'EIA Imports'!$C$2:$C$4999,$A29)</f>
        <v/>
      </c>
      <c r="M29">
        <f>SUMIFS('EIA Imports'!$D$2:$D$4999,'EIA Imports'!$A$2:$A$4999,M$3,'EIA Imports'!$C$2:$C$4999,$A29)</f>
        <v/>
      </c>
      <c r="N29">
        <f>SUMIFS('EIA Imports'!$D$2:$D$4999,'EIA Imports'!$A$2:$A$4999,N$3,'EIA Imports'!$C$2:$C$4999,$A29)</f>
        <v/>
      </c>
      <c r="O29">
        <f>SUMIFS('EIA Imports'!$D$2:$D$4999,'EIA Imports'!$A$2:$A$4999,O$3,'EIA Imports'!$C$2:$C$4999,$A29)</f>
        <v/>
      </c>
      <c r="P29">
        <f>SUMIFS('EIA Imports'!$D$2:$D$4999,'EIA Imports'!$A$2:$A$4999,P$3,'EIA Imports'!$C$2:$C$4999,$A29)</f>
        <v/>
      </c>
      <c r="Q29">
        <f>SUMIFS('EIA Imports'!$D$2:$D$4999,'EIA Imports'!$A$2:$A$4999,Q$3,'EIA Imports'!$C$2:$C$4999,$A29)</f>
        <v/>
      </c>
      <c r="R29">
        <f>SUMIFS('EIA Imports'!$D$2:$D$4999,'EIA Imports'!$A$2:$A$4999,R$3,'EIA Imports'!$C$2:$C$4999,$A29)</f>
        <v/>
      </c>
      <c r="S29">
        <f>SUMIFS('EIA Imports'!$D$2:$D$4999,'EIA Imports'!$A$2:$A$4999,S$3,'EIA Imports'!$C$2:$C$4999,$A29)</f>
        <v/>
      </c>
      <c r="T29">
        <f>SUMIFS('EIA Imports'!$D$2:$D$4999,'EIA Imports'!$A$2:$A$4999,T$3,'EIA Imports'!$C$2:$C$4999,$A29)</f>
        <v/>
      </c>
      <c r="U29">
        <f>SUMIFS('EIA Imports'!$D$2:$D$4999,'EIA Imports'!$A$2:$A$4999,U$3,'EIA Imports'!$C$2:$C$4999,$A29)</f>
        <v/>
      </c>
      <c r="V29">
        <f>SUMIFS('EIA Imports'!$D$2:$D$4999,'EIA Imports'!$A$2:$A$4999,V$3,'EIA Imports'!$C$2:$C$4999,$A29)</f>
        <v/>
      </c>
      <c r="W29">
        <f>SUMIFS('EIA Imports'!$D$2:$D$4999,'EIA Imports'!$A$2:$A$4999,W$3,'EIA Imports'!$C$2:$C$4999,$A29)</f>
        <v/>
      </c>
      <c r="X29">
        <f>SUMIFS('EIA Imports'!$D$2:$D$4999,'EIA Imports'!$A$2:$A$4999,X$3,'EIA Imports'!$C$2:$C$4999,$A29)</f>
        <v/>
      </c>
      <c r="Y29">
        <f>SUMIFS('EIA Imports'!$D$2:$D$4999,'EIA Imports'!$A$2:$A$4999,Y$3,'EIA Imports'!$C$2:$C$4999,$A29)</f>
        <v/>
      </c>
      <c r="Z29">
        <f>SUMIFS('EIA Imports'!$D$2:$D$4999,'EIA Imports'!$A$2:$A$4999,Z$3,'EIA Imports'!$C$2:$C$4999,$A29)</f>
        <v/>
      </c>
      <c r="AA29">
        <f>SUMIFS('EIA Imports'!$D$2:$D$4999,'EIA Imports'!$A$2:$A$4999,AA$3,'EIA Imports'!$C$2:$C$4999,$A29)</f>
        <v/>
      </c>
      <c r="AB29">
        <f>SUMIFS('EIA Imports'!$D$2:$D$4999,'EIA Imports'!$A$2:$A$4999,AB$3,'EIA Imports'!$C$2:$C$4999,$A29)</f>
        <v/>
      </c>
      <c r="AC29">
        <f>SUMIFS('EIA Imports'!$D$2:$D$4999,'EIA Imports'!$A$2:$A$4999,AC$3,'EIA Imports'!$C$2:$C$4999,$A29)</f>
        <v/>
      </c>
      <c r="AD29">
        <f>SUMIFS('EIA Imports'!$D$2:$D$4999,'EIA Imports'!$A$2:$A$4999,AD$3,'EIA Imports'!$C$2:$C$4999,$A29)</f>
        <v/>
      </c>
      <c r="AE29">
        <f>SUMIFS('EIA Imports'!$D$2:$D$4999,'EIA Imports'!$A$2:$A$4999,AE$3,'EIA Imports'!$C$2:$C$4999,$A29)</f>
        <v/>
      </c>
      <c r="AF29">
        <f>SUMIFS('EIA Imports'!$D$2:$D$4999,'EIA Imports'!$A$2:$A$4999,AF$3,'EIA Imports'!$C$2:$C$4999,$A29)</f>
        <v/>
      </c>
      <c r="AG29">
        <f>SUMIFS('EIA Imports'!$D$2:$D$4999,'EIA Imports'!$A$2:$A$4999,AG$3,'EIA Imports'!$C$2:$C$4999,$A29)</f>
        <v/>
      </c>
      <c r="AH29">
        <f>SUMIFS('EIA Imports'!$D$2:$D$4999,'EIA Imports'!$A$2:$A$4999,AH$3,'EIA Imports'!$C$2:$C$4999,$A29)</f>
        <v/>
      </c>
      <c r="AI29">
        <f>SUMIFS('EIA Imports'!$D$2:$D$4999,'EIA Imports'!$A$2:$A$4999,AI$3,'EIA Imports'!$C$2:$C$4999,$A29)</f>
        <v/>
      </c>
      <c r="AJ29">
        <f>SUMIFS('EIA Imports'!$D$2:$D$4999,'EIA Imports'!$A$2:$A$4999,AJ$3,'EIA Imports'!$C$2:$C$4999,$A29)</f>
        <v/>
      </c>
      <c r="AK29">
        <f>SUMIFS('EIA Imports'!$D$2:$D$4999,'EIA Imports'!$A$2:$A$4999,AK$3,'EIA Imports'!$C$2:$C$4999,$A29)</f>
        <v/>
      </c>
      <c r="AL29">
        <f>SUMIFS('EIA Imports'!$D$2:$D$4999,'EIA Imports'!$A$2:$A$4999,AL$3,'EIA Imports'!$C$2:$C$4999,$A29)</f>
        <v/>
      </c>
      <c r="AM29">
        <f>SUMIFS('EIA Imports'!$D$2:$D$4999,'EIA Imports'!$A$2:$A$4999,AM$3,'EIA Imports'!$C$2:$C$4999,$A29)</f>
        <v/>
      </c>
      <c r="AN29">
        <f>SUMIFS('EIA Imports'!$D$2:$D$4999,'EIA Imports'!$A$2:$A$4999,AN$3,'EIA Imports'!$C$2:$C$4999,$A29)</f>
        <v/>
      </c>
      <c r="AO29">
        <f>SUMIFS('EIA Imports'!$D$2:$D$4999,'EIA Imports'!$A$2:$A$4999,AO$3,'EIA Imports'!$C$2:$C$4999,$A29)</f>
        <v/>
      </c>
      <c r="AP29">
        <f>SUMIFS('EIA Imports'!$D$2:$D$4999,'EIA Imports'!$A$2:$A$4999,AP$3,'EIA Imports'!$C$2:$C$4999,$A29)</f>
        <v/>
      </c>
      <c r="AQ29">
        <f>SUMIFS('EIA Imports'!$D$2:$D$4999,'EIA Imports'!$A$2:$A$4999,AQ$3,'EIA Imports'!$C$2:$C$4999,$A29)</f>
        <v/>
      </c>
      <c r="AR29">
        <f>SUMIFS('EIA Imports'!$D$2:$D$4999,'EIA Imports'!$A$2:$A$4999,AR$3,'EIA Imports'!$C$2:$C$4999,$A29)</f>
        <v/>
      </c>
      <c r="AS29">
        <f>SUMIFS('EIA Imports'!$D$2:$D$4999,'EIA Imports'!$A$2:$A$4999,AS$3,'EIA Imports'!$C$2:$C$4999,$A29)</f>
        <v/>
      </c>
      <c r="AT29">
        <f>SUMIFS('EIA Imports'!$D$2:$D$4999,'EIA Imports'!$A$2:$A$4999,AT$3,'EIA Imports'!$C$2:$C$4999,$A29)</f>
        <v/>
      </c>
      <c r="AU29">
        <f>SUMIFS('EIA Imports'!$D$2:$D$4999,'EIA Imports'!$A$2:$A$4999,AU$3,'EIA Imports'!$C$2:$C$4999,$A29)</f>
        <v/>
      </c>
      <c r="AV29">
        <f>SUMIFS('EIA Imports'!$D$2:$D$4999,'EIA Imports'!$A$2:$A$4999,AV$3,'EIA Imports'!$C$2:$C$4999,$A29)</f>
        <v/>
      </c>
      <c r="AW29" t="s">
        <v>306</v>
      </c>
      <c r="AX29">
        <f>MATCH(AW29,$A$4:$A$59,0)</f>
        <v/>
      </c>
    </row>
    <row r="30" spans="1:50">
      <c r="A30" t="s">
        <v>255</v>
      </c>
      <c r="B30" t="s">
        <v>1623</v>
      </c>
      <c r="C30" t="s">
        <v>1624</v>
      </c>
      <c r="E30">
        <f>SUMIFS('EIA Imports'!$D$2:$D$4999,'EIA Imports'!$A$2:$A$4999,E$3,'EIA Imports'!$C$2:$C$4999,$A30)</f>
        <v/>
      </c>
      <c r="F30">
        <f>SUMIFS('EIA Imports'!$D$2:$D$4999,'EIA Imports'!$A$2:$A$4999,F$3,'EIA Imports'!$C$2:$C$4999,$A30)</f>
        <v/>
      </c>
      <c r="G30">
        <f>SUMIFS('EIA Imports'!$D$2:$D$4999,'EIA Imports'!$A$2:$A$4999,G$3,'EIA Imports'!$C$2:$C$4999,$A30)</f>
        <v/>
      </c>
      <c r="H30">
        <f>SUMIFS('EIA Imports'!$D$2:$D$4999,'EIA Imports'!$A$2:$A$4999,H$3,'EIA Imports'!$C$2:$C$4999,$A30)</f>
        <v/>
      </c>
      <c r="I30">
        <f>SUMIFS('EIA Imports'!$D$2:$D$4999,'EIA Imports'!$A$2:$A$4999,I$3,'EIA Imports'!$C$2:$C$4999,$A30)</f>
        <v/>
      </c>
      <c r="J30">
        <f>SUMIFS('EIA Imports'!$D$2:$D$4999,'EIA Imports'!$A$2:$A$4999,J$3,'EIA Imports'!$C$2:$C$4999,$A30)</f>
        <v/>
      </c>
      <c r="K30">
        <f>SUMIFS('EIA Imports'!$D$2:$D$4999,'EIA Imports'!$A$2:$A$4999,K$3,'EIA Imports'!$C$2:$C$4999,$A30)</f>
        <v/>
      </c>
      <c r="L30">
        <f>SUMIFS('EIA Imports'!$D$2:$D$4999,'EIA Imports'!$A$2:$A$4999,L$3,'EIA Imports'!$C$2:$C$4999,$A30)</f>
        <v/>
      </c>
      <c r="M30">
        <f>SUMIFS('EIA Imports'!$D$2:$D$4999,'EIA Imports'!$A$2:$A$4999,M$3,'EIA Imports'!$C$2:$C$4999,$A30)</f>
        <v/>
      </c>
      <c r="N30">
        <f>SUMIFS('EIA Imports'!$D$2:$D$4999,'EIA Imports'!$A$2:$A$4999,N$3,'EIA Imports'!$C$2:$C$4999,$A30)</f>
        <v/>
      </c>
      <c r="O30">
        <f>SUMIFS('EIA Imports'!$D$2:$D$4999,'EIA Imports'!$A$2:$A$4999,O$3,'EIA Imports'!$C$2:$C$4999,$A30)</f>
        <v/>
      </c>
      <c r="P30">
        <f>SUMIFS('EIA Imports'!$D$2:$D$4999,'EIA Imports'!$A$2:$A$4999,P$3,'EIA Imports'!$C$2:$C$4999,$A30)</f>
        <v/>
      </c>
      <c r="Q30">
        <f>SUMIFS('EIA Imports'!$D$2:$D$4999,'EIA Imports'!$A$2:$A$4999,Q$3,'EIA Imports'!$C$2:$C$4999,$A30)</f>
        <v/>
      </c>
      <c r="R30">
        <f>SUMIFS('EIA Imports'!$D$2:$D$4999,'EIA Imports'!$A$2:$A$4999,R$3,'EIA Imports'!$C$2:$C$4999,$A30)</f>
        <v/>
      </c>
      <c r="S30">
        <f>SUMIFS('EIA Imports'!$D$2:$D$4999,'EIA Imports'!$A$2:$A$4999,S$3,'EIA Imports'!$C$2:$C$4999,$A30)</f>
        <v/>
      </c>
      <c r="T30">
        <f>SUMIFS('EIA Imports'!$D$2:$D$4999,'EIA Imports'!$A$2:$A$4999,T$3,'EIA Imports'!$C$2:$C$4999,$A30)</f>
        <v/>
      </c>
      <c r="U30">
        <f>SUMIFS('EIA Imports'!$D$2:$D$4999,'EIA Imports'!$A$2:$A$4999,U$3,'EIA Imports'!$C$2:$C$4999,$A30)</f>
        <v/>
      </c>
      <c r="V30">
        <f>SUMIFS('EIA Imports'!$D$2:$D$4999,'EIA Imports'!$A$2:$A$4999,V$3,'EIA Imports'!$C$2:$C$4999,$A30)</f>
        <v/>
      </c>
      <c r="W30">
        <f>SUMIFS('EIA Imports'!$D$2:$D$4999,'EIA Imports'!$A$2:$A$4999,W$3,'EIA Imports'!$C$2:$C$4999,$A30)</f>
        <v/>
      </c>
      <c r="X30">
        <f>SUMIFS('EIA Imports'!$D$2:$D$4999,'EIA Imports'!$A$2:$A$4999,X$3,'EIA Imports'!$C$2:$C$4999,$A30)</f>
        <v/>
      </c>
      <c r="Y30">
        <f>SUMIFS('EIA Imports'!$D$2:$D$4999,'EIA Imports'!$A$2:$A$4999,Y$3,'EIA Imports'!$C$2:$C$4999,$A30)</f>
        <v/>
      </c>
      <c r="Z30">
        <f>SUMIFS('EIA Imports'!$D$2:$D$4999,'EIA Imports'!$A$2:$A$4999,Z$3,'EIA Imports'!$C$2:$C$4999,$A30)</f>
        <v/>
      </c>
      <c r="AA30">
        <f>SUMIFS('EIA Imports'!$D$2:$D$4999,'EIA Imports'!$A$2:$A$4999,AA$3,'EIA Imports'!$C$2:$C$4999,$A30)</f>
        <v/>
      </c>
      <c r="AB30">
        <f>SUMIFS('EIA Imports'!$D$2:$D$4999,'EIA Imports'!$A$2:$A$4999,AB$3,'EIA Imports'!$C$2:$C$4999,$A30)</f>
        <v/>
      </c>
      <c r="AC30">
        <f>SUMIFS('EIA Imports'!$D$2:$D$4999,'EIA Imports'!$A$2:$A$4999,AC$3,'EIA Imports'!$C$2:$C$4999,$A30)</f>
        <v/>
      </c>
      <c r="AD30">
        <f>SUMIFS('EIA Imports'!$D$2:$D$4999,'EIA Imports'!$A$2:$A$4999,AD$3,'EIA Imports'!$C$2:$C$4999,$A30)</f>
        <v/>
      </c>
      <c r="AE30">
        <f>SUMIFS('EIA Imports'!$D$2:$D$4999,'EIA Imports'!$A$2:$A$4999,AE$3,'EIA Imports'!$C$2:$C$4999,$A30)</f>
        <v/>
      </c>
      <c r="AF30">
        <f>SUMIFS('EIA Imports'!$D$2:$D$4999,'EIA Imports'!$A$2:$A$4999,AF$3,'EIA Imports'!$C$2:$C$4999,$A30)</f>
        <v/>
      </c>
      <c r="AG30">
        <f>SUMIFS('EIA Imports'!$D$2:$D$4999,'EIA Imports'!$A$2:$A$4999,AG$3,'EIA Imports'!$C$2:$C$4999,$A30)</f>
        <v/>
      </c>
      <c r="AH30">
        <f>SUMIFS('EIA Imports'!$D$2:$D$4999,'EIA Imports'!$A$2:$A$4999,AH$3,'EIA Imports'!$C$2:$C$4999,$A30)</f>
        <v/>
      </c>
      <c r="AI30">
        <f>SUMIFS('EIA Imports'!$D$2:$D$4999,'EIA Imports'!$A$2:$A$4999,AI$3,'EIA Imports'!$C$2:$C$4999,$A30)</f>
        <v/>
      </c>
      <c r="AJ30">
        <f>SUMIFS('EIA Imports'!$D$2:$D$4999,'EIA Imports'!$A$2:$A$4999,AJ$3,'EIA Imports'!$C$2:$C$4999,$A30)</f>
        <v/>
      </c>
      <c r="AK30">
        <f>SUMIFS('EIA Imports'!$D$2:$D$4999,'EIA Imports'!$A$2:$A$4999,AK$3,'EIA Imports'!$C$2:$C$4999,$A30)</f>
        <v/>
      </c>
      <c r="AL30">
        <f>SUMIFS('EIA Imports'!$D$2:$D$4999,'EIA Imports'!$A$2:$A$4999,AL$3,'EIA Imports'!$C$2:$C$4999,$A30)</f>
        <v/>
      </c>
      <c r="AM30">
        <f>SUMIFS('EIA Imports'!$D$2:$D$4999,'EIA Imports'!$A$2:$A$4999,AM$3,'EIA Imports'!$C$2:$C$4999,$A30)</f>
        <v/>
      </c>
      <c r="AN30">
        <f>SUMIFS('EIA Imports'!$D$2:$D$4999,'EIA Imports'!$A$2:$A$4999,AN$3,'EIA Imports'!$C$2:$C$4999,$A30)</f>
        <v/>
      </c>
      <c r="AO30">
        <f>SUMIFS('EIA Imports'!$D$2:$D$4999,'EIA Imports'!$A$2:$A$4999,AO$3,'EIA Imports'!$C$2:$C$4999,$A30)</f>
        <v/>
      </c>
      <c r="AP30">
        <f>SUMIFS('EIA Imports'!$D$2:$D$4999,'EIA Imports'!$A$2:$A$4999,AP$3,'EIA Imports'!$C$2:$C$4999,$A30)</f>
        <v/>
      </c>
      <c r="AQ30">
        <f>SUMIFS('EIA Imports'!$D$2:$D$4999,'EIA Imports'!$A$2:$A$4999,AQ$3,'EIA Imports'!$C$2:$C$4999,$A30)</f>
        <v/>
      </c>
      <c r="AR30">
        <f>SUMIFS('EIA Imports'!$D$2:$D$4999,'EIA Imports'!$A$2:$A$4999,AR$3,'EIA Imports'!$C$2:$C$4999,$A30)</f>
        <v/>
      </c>
      <c r="AS30">
        <f>SUMIFS('EIA Imports'!$D$2:$D$4999,'EIA Imports'!$A$2:$A$4999,AS$3,'EIA Imports'!$C$2:$C$4999,$A30)</f>
        <v/>
      </c>
      <c r="AT30">
        <f>SUMIFS('EIA Imports'!$D$2:$D$4999,'EIA Imports'!$A$2:$A$4999,AT$3,'EIA Imports'!$C$2:$C$4999,$A30)</f>
        <v/>
      </c>
      <c r="AU30">
        <f>SUMIFS('EIA Imports'!$D$2:$D$4999,'EIA Imports'!$A$2:$A$4999,AU$3,'EIA Imports'!$C$2:$C$4999,$A30)</f>
        <v/>
      </c>
      <c r="AV30">
        <f>SUMIFS('EIA Imports'!$D$2:$D$4999,'EIA Imports'!$A$2:$A$4999,AV$3,'EIA Imports'!$C$2:$C$4999,$A30)</f>
        <v/>
      </c>
      <c r="AW30" t="s">
        <v>359</v>
      </c>
      <c r="AX30">
        <f>MATCH(AW30,$A$4:$A$59,0)</f>
        <v/>
      </c>
    </row>
    <row r="31" spans="1:50">
      <c r="A31" t="s">
        <v>247</v>
      </c>
      <c r="B31" t="s">
        <v>1623</v>
      </c>
      <c r="C31" t="s">
        <v>1624</v>
      </c>
      <c r="E31">
        <f>SUMIFS('EIA Imports'!$D$2:$D$4999,'EIA Imports'!$A$2:$A$4999,E$3,'EIA Imports'!$C$2:$C$4999,$A31)</f>
        <v/>
      </c>
      <c r="F31">
        <f>SUMIFS('EIA Imports'!$D$2:$D$4999,'EIA Imports'!$A$2:$A$4999,F$3,'EIA Imports'!$C$2:$C$4999,$A31)</f>
        <v/>
      </c>
      <c r="G31">
        <f>SUMIFS('EIA Imports'!$D$2:$D$4999,'EIA Imports'!$A$2:$A$4999,G$3,'EIA Imports'!$C$2:$C$4999,$A31)</f>
        <v/>
      </c>
      <c r="H31">
        <f>SUMIFS('EIA Imports'!$D$2:$D$4999,'EIA Imports'!$A$2:$A$4999,H$3,'EIA Imports'!$C$2:$C$4999,$A31)</f>
        <v/>
      </c>
      <c r="I31">
        <f>SUMIFS('EIA Imports'!$D$2:$D$4999,'EIA Imports'!$A$2:$A$4999,I$3,'EIA Imports'!$C$2:$C$4999,$A31)</f>
        <v/>
      </c>
      <c r="J31">
        <f>SUMIFS('EIA Imports'!$D$2:$D$4999,'EIA Imports'!$A$2:$A$4999,J$3,'EIA Imports'!$C$2:$C$4999,$A31)</f>
        <v/>
      </c>
      <c r="K31">
        <f>SUMIFS('EIA Imports'!$D$2:$D$4999,'EIA Imports'!$A$2:$A$4999,K$3,'EIA Imports'!$C$2:$C$4999,$A31)</f>
        <v/>
      </c>
      <c r="L31">
        <f>SUMIFS('EIA Imports'!$D$2:$D$4999,'EIA Imports'!$A$2:$A$4999,L$3,'EIA Imports'!$C$2:$C$4999,$A31)</f>
        <v/>
      </c>
      <c r="M31">
        <f>SUMIFS('EIA Imports'!$D$2:$D$4999,'EIA Imports'!$A$2:$A$4999,M$3,'EIA Imports'!$C$2:$C$4999,$A31)</f>
        <v/>
      </c>
      <c r="N31">
        <f>SUMIFS('EIA Imports'!$D$2:$D$4999,'EIA Imports'!$A$2:$A$4999,N$3,'EIA Imports'!$C$2:$C$4999,$A31)</f>
        <v/>
      </c>
      <c r="O31">
        <f>SUMIFS('EIA Imports'!$D$2:$D$4999,'EIA Imports'!$A$2:$A$4999,O$3,'EIA Imports'!$C$2:$C$4999,$A31)</f>
        <v/>
      </c>
      <c r="P31">
        <f>SUMIFS('EIA Imports'!$D$2:$D$4999,'EIA Imports'!$A$2:$A$4999,P$3,'EIA Imports'!$C$2:$C$4999,$A31)</f>
        <v/>
      </c>
      <c r="Q31">
        <f>SUMIFS('EIA Imports'!$D$2:$D$4999,'EIA Imports'!$A$2:$A$4999,Q$3,'EIA Imports'!$C$2:$C$4999,$A31)</f>
        <v/>
      </c>
      <c r="R31">
        <f>SUMIFS('EIA Imports'!$D$2:$D$4999,'EIA Imports'!$A$2:$A$4999,R$3,'EIA Imports'!$C$2:$C$4999,$A31)</f>
        <v/>
      </c>
      <c r="S31">
        <f>SUMIFS('EIA Imports'!$D$2:$D$4999,'EIA Imports'!$A$2:$A$4999,S$3,'EIA Imports'!$C$2:$C$4999,$A31)</f>
        <v/>
      </c>
      <c r="T31">
        <f>SUMIFS('EIA Imports'!$D$2:$D$4999,'EIA Imports'!$A$2:$A$4999,T$3,'EIA Imports'!$C$2:$C$4999,$A31)</f>
        <v/>
      </c>
      <c r="U31">
        <f>SUMIFS('EIA Imports'!$D$2:$D$4999,'EIA Imports'!$A$2:$A$4999,U$3,'EIA Imports'!$C$2:$C$4999,$A31)</f>
        <v/>
      </c>
      <c r="V31">
        <f>SUMIFS('EIA Imports'!$D$2:$D$4999,'EIA Imports'!$A$2:$A$4999,V$3,'EIA Imports'!$C$2:$C$4999,$A31)</f>
        <v/>
      </c>
      <c r="W31">
        <f>SUMIFS('EIA Imports'!$D$2:$D$4999,'EIA Imports'!$A$2:$A$4999,W$3,'EIA Imports'!$C$2:$C$4999,$A31)</f>
        <v/>
      </c>
      <c r="X31">
        <f>SUMIFS('EIA Imports'!$D$2:$D$4999,'EIA Imports'!$A$2:$A$4999,X$3,'EIA Imports'!$C$2:$C$4999,$A31)</f>
        <v/>
      </c>
      <c r="Y31">
        <f>SUMIFS('EIA Imports'!$D$2:$D$4999,'EIA Imports'!$A$2:$A$4999,Y$3,'EIA Imports'!$C$2:$C$4999,$A31)</f>
        <v/>
      </c>
      <c r="Z31">
        <f>SUMIFS('EIA Imports'!$D$2:$D$4999,'EIA Imports'!$A$2:$A$4999,Z$3,'EIA Imports'!$C$2:$C$4999,$A31)</f>
        <v/>
      </c>
      <c r="AA31">
        <f>SUMIFS('EIA Imports'!$D$2:$D$4999,'EIA Imports'!$A$2:$A$4999,AA$3,'EIA Imports'!$C$2:$C$4999,$A31)</f>
        <v/>
      </c>
      <c r="AB31">
        <f>SUMIFS('EIA Imports'!$D$2:$D$4999,'EIA Imports'!$A$2:$A$4999,AB$3,'EIA Imports'!$C$2:$C$4999,$A31)</f>
        <v/>
      </c>
      <c r="AC31">
        <f>SUMIFS('EIA Imports'!$D$2:$D$4999,'EIA Imports'!$A$2:$A$4999,AC$3,'EIA Imports'!$C$2:$C$4999,$A31)</f>
        <v/>
      </c>
      <c r="AD31">
        <f>SUMIFS('EIA Imports'!$D$2:$D$4999,'EIA Imports'!$A$2:$A$4999,AD$3,'EIA Imports'!$C$2:$C$4999,$A31)</f>
        <v/>
      </c>
      <c r="AE31">
        <f>SUMIFS('EIA Imports'!$D$2:$D$4999,'EIA Imports'!$A$2:$A$4999,AE$3,'EIA Imports'!$C$2:$C$4999,$A31)</f>
        <v/>
      </c>
      <c r="AF31">
        <f>SUMIFS('EIA Imports'!$D$2:$D$4999,'EIA Imports'!$A$2:$A$4999,AF$3,'EIA Imports'!$C$2:$C$4999,$A31)</f>
        <v/>
      </c>
      <c r="AG31">
        <f>SUMIFS('EIA Imports'!$D$2:$D$4999,'EIA Imports'!$A$2:$A$4999,AG$3,'EIA Imports'!$C$2:$C$4999,$A31)</f>
        <v/>
      </c>
      <c r="AH31">
        <f>SUMIFS('EIA Imports'!$D$2:$D$4999,'EIA Imports'!$A$2:$A$4999,AH$3,'EIA Imports'!$C$2:$C$4999,$A31)</f>
        <v/>
      </c>
      <c r="AI31">
        <f>SUMIFS('EIA Imports'!$D$2:$D$4999,'EIA Imports'!$A$2:$A$4999,AI$3,'EIA Imports'!$C$2:$C$4999,$A31)</f>
        <v/>
      </c>
      <c r="AJ31">
        <f>SUMIFS('EIA Imports'!$D$2:$D$4999,'EIA Imports'!$A$2:$A$4999,AJ$3,'EIA Imports'!$C$2:$C$4999,$A31)</f>
        <v/>
      </c>
      <c r="AK31">
        <f>SUMIFS('EIA Imports'!$D$2:$D$4999,'EIA Imports'!$A$2:$A$4999,AK$3,'EIA Imports'!$C$2:$C$4999,$A31)</f>
        <v/>
      </c>
      <c r="AL31">
        <f>SUMIFS('EIA Imports'!$D$2:$D$4999,'EIA Imports'!$A$2:$A$4999,AL$3,'EIA Imports'!$C$2:$C$4999,$A31)</f>
        <v/>
      </c>
      <c r="AM31">
        <f>SUMIFS('EIA Imports'!$D$2:$D$4999,'EIA Imports'!$A$2:$A$4999,AM$3,'EIA Imports'!$C$2:$C$4999,$A31)</f>
        <v/>
      </c>
      <c r="AN31">
        <f>SUMIFS('EIA Imports'!$D$2:$D$4999,'EIA Imports'!$A$2:$A$4999,AN$3,'EIA Imports'!$C$2:$C$4999,$A31)</f>
        <v/>
      </c>
      <c r="AO31">
        <f>SUMIFS('EIA Imports'!$D$2:$D$4999,'EIA Imports'!$A$2:$A$4999,AO$3,'EIA Imports'!$C$2:$C$4999,$A31)</f>
        <v/>
      </c>
      <c r="AP31">
        <f>SUMIFS('EIA Imports'!$D$2:$D$4999,'EIA Imports'!$A$2:$A$4999,AP$3,'EIA Imports'!$C$2:$C$4999,$A31)</f>
        <v/>
      </c>
      <c r="AQ31">
        <f>SUMIFS('EIA Imports'!$D$2:$D$4999,'EIA Imports'!$A$2:$A$4999,AQ$3,'EIA Imports'!$C$2:$C$4999,$A31)</f>
        <v/>
      </c>
      <c r="AR31">
        <f>SUMIFS('EIA Imports'!$D$2:$D$4999,'EIA Imports'!$A$2:$A$4999,AR$3,'EIA Imports'!$C$2:$C$4999,$A31)</f>
        <v/>
      </c>
      <c r="AS31">
        <f>SUMIFS('EIA Imports'!$D$2:$D$4999,'EIA Imports'!$A$2:$A$4999,AS$3,'EIA Imports'!$C$2:$C$4999,$A31)</f>
        <v/>
      </c>
      <c r="AT31">
        <f>SUMIFS('EIA Imports'!$D$2:$D$4999,'EIA Imports'!$A$2:$A$4999,AT$3,'EIA Imports'!$C$2:$C$4999,$A31)</f>
        <v/>
      </c>
      <c r="AU31">
        <f>SUMIFS('EIA Imports'!$D$2:$D$4999,'EIA Imports'!$A$2:$A$4999,AU$3,'EIA Imports'!$C$2:$C$4999,$A31)</f>
        <v/>
      </c>
      <c r="AV31">
        <f>SUMIFS('EIA Imports'!$D$2:$D$4999,'EIA Imports'!$A$2:$A$4999,AV$3,'EIA Imports'!$C$2:$C$4999,$A31)</f>
        <v/>
      </c>
      <c r="AW31" t="s">
        <v>234</v>
      </c>
      <c r="AX31">
        <f>MATCH(AW31,$A$4:$A$59,0)</f>
        <v/>
      </c>
    </row>
    <row r="32" spans="1:50">
      <c r="A32" t="s">
        <v>404</v>
      </c>
      <c r="B32" t="s">
        <v>1623</v>
      </c>
      <c r="C32" t="s">
        <v>1624</v>
      </c>
      <c r="E32">
        <f>SUMIFS('EIA Imports'!$D$2:$D$4999,'EIA Imports'!$A$2:$A$4999,E$3,'EIA Imports'!$C$2:$C$4999,$A32)</f>
        <v/>
      </c>
      <c r="F32">
        <f>SUMIFS('EIA Imports'!$D$2:$D$4999,'EIA Imports'!$A$2:$A$4999,F$3,'EIA Imports'!$C$2:$C$4999,$A32)</f>
        <v/>
      </c>
      <c r="G32">
        <f>SUMIFS('EIA Imports'!$D$2:$D$4999,'EIA Imports'!$A$2:$A$4999,G$3,'EIA Imports'!$C$2:$C$4999,$A32)</f>
        <v/>
      </c>
      <c r="H32">
        <f>SUMIFS('EIA Imports'!$D$2:$D$4999,'EIA Imports'!$A$2:$A$4999,H$3,'EIA Imports'!$C$2:$C$4999,$A32)</f>
        <v/>
      </c>
      <c r="I32">
        <f>SUMIFS('EIA Imports'!$D$2:$D$4999,'EIA Imports'!$A$2:$A$4999,I$3,'EIA Imports'!$C$2:$C$4999,$A32)</f>
        <v/>
      </c>
      <c r="J32">
        <f>SUMIFS('EIA Imports'!$D$2:$D$4999,'EIA Imports'!$A$2:$A$4999,J$3,'EIA Imports'!$C$2:$C$4999,$A32)</f>
        <v/>
      </c>
      <c r="K32">
        <f>SUMIFS('EIA Imports'!$D$2:$D$4999,'EIA Imports'!$A$2:$A$4999,K$3,'EIA Imports'!$C$2:$C$4999,$A32)</f>
        <v/>
      </c>
      <c r="L32">
        <f>SUMIFS('EIA Imports'!$D$2:$D$4999,'EIA Imports'!$A$2:$A$4999,L$3,'EIA Imports'!$C$2:$C$4999,$A32)</f>
        <v/>
      </c>
      <c r="M32">
        <f>SUMIFS('EIA Imports'!$D$2:$D$4999,'EIA Imports'!$A$2:$A$4999,M$3,'EIA Imports'!$C$2:$C$4999,$A32)</f>
        <v/>
      </c>
      <c r="N32">
        <f>SUMIFS('EIA Imports'!$D$2:$D$4999,'EIA Imports'!$A$2:$A$4999,N$3,'EIA Imports'!$C$2:$C$4999,$A32)</f>
        <v/>
      </c>
      <c r="O32">
        <f>SUMIFS('EIA Imports'!$D$2:$D$4999,'EIA Imports'!$A$2:$A$4999,O$3,'EIA Imports'!$C$2:$C$4999,$A32)</f>
        <v/>
      </c>
      <c r="P32">
        <f>SUMIFS('EIA Imports'!$D$2:$D$4999,'EIA Imports'!$A$2:$A$4999,P$3,'EIA Imports'!$C$2:$C$4999,$A32)</f>
        <v/>
      </c>
      <c r="Q32">
        <f>SUMIFS('EIA Imports'!$D$2:$D$4999,'EIA Imports'!$A$2:$A$4999,Q$3,'EIA Imports'!$C$2:$C$4999,$A32)</f>
        <v/>
      </c>
      <c r="R32">
        <f>SUMIFS('EIA Imports'!$D$2:$D$4999,'EIA Imports'!$A$2:$A$4999,R$3,'EIA Imports'!$C$2:$C$4999,$A32)</f>
        <v/>
      </c>
      <c r="S32">
        <f>SUMIFS('EIA Imports'!$D$2:$D$4999,'EIA Imports'!$A$2:$A$4999,S$3,'EIA Imports'!$C$2:$C$4999,$A32)</f>
        <v/>
      </c>
      <c r="T32">
        <f>SUMIFS('EIA Imports'!$D$2:$D$4999,'EIA Imports'!$A$2:$A$4999,T$3,'EIA Imports'!$C$2:$C$4999,$A32)</f>
        <v/>
      </c>
      <c r="U32">
        <f>SUMIFS('EIA Imports'!$D$2:$D$4999,'EIA Imports'!$A$2:$A$4999,U$3,'EIA Imports'!$C$2:$C$4999,$A32)</f>
        <v/>
      </c>
      <c r="V32">
        <f>SUMIFS('EIA Imports'!$D$2:$D$4999,'EIA Imports'!$A$2:$A$4999,V$3,'EIA Imports'!$C$2:$C$4999,$A32)</f>
        <v/>
      </c>
      <c r="W32">
        <f>SUMIFS('EIA Imports'!$D$2:$D$4999,'EIA Imports'!$A$2:$A$4999,W$3,'EIA Imports'!$C$2:$C$4999,$A32)</f>
        <v/>
      </c>
      <c r="X32">
        <f>SUMIFS('EIA Imports'!$D$2:$D$4999,'EIA Imports'!$A$2:$A$4999,X$3,'EIA Imports'!$C$2:$C$4999,$A32)</f>
        <v/>
      </c>
      <c r="Y32">
        <f>SUMIFS('EIA Imports'!$D$2:$D$4999,'EIA Imports'!$A$2:$A$4999,Y$3,'EIA Imports'!$C$2:$C$4999,$A32)</f>
        <v/>
      </c>
      <c r="Z32">
        <f>SUMIFS('EIA Imports'!$D$2:$D$4999,'EIA Imports'!$A$2:$A$4999,Z$3,'EIA Imports'!$C$2:$C$4999,$A32)</f>
        <v/>
      </c>
      <c r="AA32">
        <f>SUMIFS('EIA Imports'!$D$2:$D$4999,'EIA Imports'!$A$2:$A$4999,AA$3,'EIA Imports'!$C$2:$C$4999,$A32)</f>
        <v/>
      </c>
      <c r="AB32">
        <f>SUMIFS('EIA Imports'!$D$2:$D$4999,'EIA Imports'!$A$2:$A$4999,AB$3,'EIA Imports'!$C$2:$C$4999,$A32)</f>
        <v/>
      </c>
      <c r="AC32">
        <f>SUMIFS('EIA Imports'!$D$2:$D$4999,'EIA Imports'!$A$2:$A$4999,AC$3,'EIA Imports'!$C$2:$C$4999,$A32)</f>
        <v/>
      </c>
      <c r="AD32">
        <f>SUMIFS('EIA Imports'!$D$2:$D$4999,'EIA Imports'!$A$2:$A$4999,AD$3,'EIA Imports'!$C$2:$C$4999,$A32)</f>
        <v/>
      </c>
      <c r="AE32">
        <f>SUMIFS('EIA Imports'!$D$2:$D$4999,'EIA Imports'!$A$2:$A$4999,AE$3,'EIA Imports'!$C$2:$C$4999,$A32)</f>
        <v/>
      </c>
      <c r="AF32">
        <f>SUMIFS('EIA Imports'!$D$2:$D$4999,'EIA Imports'!$A$2:$A$4999,AF$3,'EIA Imports'!$C$2:$C$4999,$A32)</f>
        <v/>
      </c>
      <c r="AG32">
        <f>SUMIFS('EIA Imports'!$D$2:$D$4999,'EIA Imports'!$A$2:$A$4999,AG$3,'EIA Imports'!$C$2:$C$4999,$A32)</f>
        <v/>
      </c>
      <c r="AH32">
        <f>SUMIFS('EIA Imports'!$D$2:$D$4999,'EIA Imports'!$A$2:$A$4999,AH$3,'EIA Imports'!$C$2:$C$4999,$A32)</f>
        <v/>
      </c>
      <c r="AI32">
        <f>SUMIFS('EIA Imports'!$D$2:$D$4999,'EIA Imports'!$A$2:$A$4999,AI$3,'EIA Imports'!$C$2:$C$4999,$A32)</f>
        <v/>
      </c>
      <c r="AJ32">
        <f>SUMIFS('EIA Imports'!$D$2:$D$4999,'EIA Imports'!$A$2:$A$4999,AJ$3,'EIA Imports'!$C$2:$C$4999,$A32)</f>
        <v/>
      </c>
      <c r="AK32">
        <f>SUMIFS('EIA Imports'!$D$2:$D$4999,'EIA Imports'!$A$2:$A$4999,AK$3,'EIA Imports'!$C$2:$C$4999,$A32)</f>
        <v/>
      </c>
      <c r="AL32">
        <f>SUMIFS('EIA Imports'!$D$2:$D$4999,'EIA Imports'!$A$2:$A$4999,AL$3,'EIA Imports'!$C$2:$C$4999,$A32)</f>
        <v/>
      </c>
      <c r="AM32">
        <f>SUMIFS('EIA Imports'!$D$2:$D$4999,'EIA Imports'!$A$2:$A$4999,AM$3,'EIA Imports'!$C$2:$C$4999,$A32)</f>
        <v/>
      </c>
      <c r="AN32">
        <f>SUMIFS('EIA Imports'!$D$2:$D$4999,'EIA Imports'!$A$2:$A$4999,AN$3,'EIA Imports'!$C$2:$C$4999,$A32)</f>
        <v/>
      </c>
      <c r="AO32">
        <f>SUMIFS('EIA Imports'!$D$2:$D$4999,'EIA Imports'!$A$2:$A$4999,AO$3,'EIA Imports'!$C$2:$C$4999,$A32)</f>
        <v/>
      </c>
      <c r="AP32">
        <f>SUMIFS('EIA Imports'!$D$2:$D$4999,'EIA Imports'!$A$2:$A$4999,AP$3,'EIA Imports'!$C$2:$C$4999,$A32)</f>
        <v/>
      </c>
      <c r="AQ32">
        <f>SUMIFS('EIA Imports'!$D$2:$D$4999,'EIA Imports'!$A$2:$A$4999,AQ$3,'EIA Imports'!$C$2:$C$4999,$A32)</f>
        <v/>
      </c>
      <c r="AR32">
        <f>SUMIFS('EIA Imports'!$D$2:$D$4999,'EIA Imports'!$A$2:$A$4999,AR$3,'EIA Imports'!$C$2:$C$4999,$A32)</f>
        <v/>
      </c>
      <c r="AS32">
        <f>SUMIFS('EIA Imports'!$D$2:$D$4999,'EIA Imports'!$A$2:$A$4999,AS$3,'EIA Imports'!$C$2:$C$4999,$A32)</f>
        <v/>
      </c>
      <c r="AT32">
        <f>SUMIFS('EIA Imports'!$D$2:$D$4999,'EIA Imports'!$A$2:$A$4999,AT$3,'EIA Imports'!$C$2:$C$4999,$A32)</f>
        <v/>
      </c>
      <c r="AU32">
        <f>SUMIFS('EIA Imports'!$D$2:$D$4999,'EIA Imports'!$A$2:$A$4999,AU$3,'EIA Imports'!$C$2:$C$4999,$A32)</f>
        <v/>
      </c>
      <c r="AV32">
        <f>SUMIFS('EIA Imports'!$D$2:$D$4999,'EIA Imports'!$A$2:$A$4999,AV$3,'EIA Imports'!$C$2:$C$4999,$A32)</f>
        <v/>
      </c>
      <c r="AW32" t="s">
        <v>234</v>
      </c>
      <c r="AX32">
        <f>MATCH(AW32,$A$4:$A$59,0)</f>
        <v/>
      </c>
    </row>
    <row r="33" spans="1:50">
      <c r="A33" t="s">
        <v>284</v>
      </c>
      <c r="B33" t="s">
        <v>1623</v>
      </c>
      <c r="C33" t="s">
        <v>1624</v>
      </c>
      <c r="E33">
        <f>SUMIFS('EIA Imports'!$D$2:$D$4999,'EIA Imports'!$A$2:$A$4999,E$3,'EIA Imports'!$C$2:$C$4999,$A33)</f>
        <v/>
      </c>
      <c r="F33">
        <f>SUMIFS('EIA Imports'!$D$2:$D$4999,'EIA Imports'!$A$2:$A$4999,F$3,'EIA Imports'!$C$2:$C$4999,$A33)</f>
        <v/>
      </c>
      <c r="G33">
        <f>SUMIFS('EIA Imports'!$D$2:$D$4999,'EIA Imports'!$A$2:$A$4999,G$3,'EIA Imports'!$C$2:$C$4999,$A33)</f>
        <v/>
      </c>
      <c r="H33">
        <f>SUMIFS('EIA Imports'!$D$2:$D$4999,'EIA Imports'!$A$2:$A$4999,H$3,'EIA Imports'!$C$2:$C$4999,$A33)</f>
        <v/>
      </c>
      <c r="I33">
        <f>SUMIFS('EIA Imports'!$D$2:$D$4999,'EIA Imports'!$A$2:$A$4999,I$3,'EIA Imports'!$C$2:$C$4999,$A33)</f>
        <v/>
      </c>
      <c r="J33">
        <f>SUMIFS('EIA Imports'!$D$2:$D$4999,'EIA Imports'!$A$2:$A$4999,J$3,'EIA Imports'!$C$2:$C$4999,$A33)</f>
        <v/>
      </c>
      <c r="K33">
        <f>SUMIFS('EIA Imports'!$D$2:$D$4999,'EIA Imports'!$A$2:$A$4999,K$3,'EIA Imports'!$C$2:$C$4999,$A33)</f>
        <v/>
      </c>
      <c r="L33">
        <f>SUMIFS('EIA Imports'!$D$2:$D$4999,'EIA Imports'!$A$2:$A$4999,L$3,'EIA Imports'!$C$2:$C$4999,$A33)</f>
        <v/>
      </c>
      <c r="M33">
        <f>SUMIFS('EIA Imports'!$D$2:$D$4999,'EIA Imports'!$A$2:$A$4999,M$3,'EIA Imports'!$C$2:$C$4999,$A33)</f>
        <v/>
      </c>
      <c r="N33">
        <f>SUMIFS('EIA Imports'!$D$2:$D$4999,'EIA Imports'!$A$2:$A$4999,N$3,'EIA Imports'!$C$2:$C$4999,$A33)</f>
        <v/>
      </c>
      <c r="O33">
        <f>SUMIFS('EIA Imports'!$D$2:$D$4999,'EIA Imports'!$A$2:$A$4999,O$3,'EIA Imports'!$C$2:$C$4999,$A33)</f>
        <v/>
      </c>
      <c r="P33">
        <f>SUMIFS('EIA Imports'!$D$2:$D$4999,'EIA Imports'!$A$2:$A$4999,P$3,'EIA Imports'!$C$2:$C$4999,$A33)</f>
        <v/>
      </c>
      <c r="Q33">
        <f>SUMIFS('EIA Imports'!$D$2:$D$4999,'EIA Imports'!$A$2:$A$4999,Q$3,'EIA Imports'!$C$2:$C$4999,$A33)</f>
        <v/>
      </c>
      <c r="R33">
        <f>SUMIFS('EIA Imports'!$D$2:$D$4999,'EIA Imports'!$A$2:$A$4999,R$3,'EIA Imports'!$C$2:$C$4999,$A33)</f>
        <v/>
      </c>
      <c r="S33">
        <f>SUMIFS('EIA Imports'!$D$2:$D$4999,'EIA Imports'!$A$2:$A$4999,S$3,'EIA Imports'!$C$2:$C$4999,$A33)</f>
        <v/>
      </c>
      <c r="T33">
        <f>SUMIFS('EIA Imports'!$D$2:$D$4999,'EIA Imports'!$A$2:$A$4999,T$3,'EIA Imports'!$C$2:$C$4999,$A33)</f>
        <v/>
      </c>
      <c r="U33">
        <f>SUMIFS('EIA Imports'!$D$2:$D$4999,'EIA Imports'!$A$2:$A$4999,U$3,'EIA Imports'!$C$2:$C$4999,$A33)</f>
        <v/>
      </c>
      <c r="V33">
        <f>SUMIFS('EIA Imports'!$D$2:$D$4999,'EIA Imports'!$A$2:$A$4999,V$3,'EIA Imports'!$C$2:$C$4999,$A33)</f>
        <v/>
      </c>
      <c r="W33">
        <f>SUMIFS('EIA Imports'!$D$2:$D$4999,'EIA Imports'!$A$2:$A$4999,W$3,'EIA Imports'!$C$2:$C$4999,$A33)</f>
        <v/>
      </c>
      <c r="X33">
        <f>SUMIFS('EIA Imports'!$D$2:$D$4999,'EIA Imports'!$A$2:$A$4999,X$3,'EIA Imports'!$C$2:$C$4999,$A33)</f>
        <v/>
      </c>
      <c r="Y33">
        <f>SUMIFS('EIA Imports'!$D$2:$D$4999,'EIA Imports'!$A$2:$A$4999,Y$3,'EIA Imports'!$C$2:$C$4999,$A33)</f>
        <v/>
      </c>
      <c r="Z33">
        <f>SUMIFS('EIA Imports'!$D$2:$D$4999,'EIA Imports'!$A$2:$A$4999,Z$3,'EIA Imports'!$C$2:$C$4999,$A33)</f>
        <v/>
      </c>
      <c r="AA33">
        <f>SUMIFS('EIA Imports'!$D$2:$D$4999,'EIA Imports'!$A$2:$A$4999,AA$3,'EIA Imports'!$C$2:$C$4999,$A33)</f>
        <v/>
      </c>
      <c r="AB33">
        <f>SUMIFS('EIA Imports'!$D$2:$D$4999,'EIA Imports'!$A$2:$A$4999,AB$3,'EIA Imports'!$C$2:$C$4999,$A33)</f>
        <v/>
      </c>
      <c r="AC33">
        <f>SUMIFS('EIA Imports'!$D$2:$D$4999,'EIA Imports'!$A$2:$A$4999,AC$3,'EIA Imports'!$C$2:$C$4999,$A33)</f>
        <v/>
      </c>
      <c r="AD33">
        <f>SUMIFS('EIA Imports'!$D$2:$D$4999,'EIA Imports'!$A$2:$A$4999,AD$3,'EIA Imports'!$C$2:$C$4999,$A33)</f>
        <v/>
      </c>
      <c r="AE33">
        <f>SUMIFS('EIA Imports'!$D$2:$D$4999,'EIA Imports'!$A$2:$A$4999,AE$3,'EIA Imports'!$C$2:$C$4999,$A33)</f>
        <v/>
      </c>
      <c r="AF33">
        <f>SUMIFS('EIA Imports'!$D$2:$D$4999,'EIA Imports'!$A$2:$A$4999,AF$3,'EIA Imports'!$C$2:$C$4999,$A33)</f>
        <v/>
      </c>
      <c r="AG33">
        <f>SUMIFS('EIA Imports'!$D$2:$D$4999,'EIA Imports'!$A$2:$A$4999,AG$3,'EIA Imports'!$C$2:$C$4999,$A33)</f>
        <v/>
      </c>
      <c r="AH33">
        <f>SUMIFS('EIA Imports'!$D$2:$D$4999,'EIA Imports'!$A$2:$A$4999,AH$3,'EIA Imports'!$C$2:$C$4999,$A33)</f>
        <v/>
      </c>
      <c r="AI33">
        <f>SUMIFS('EIA Imports'!$D$2:$D$4999,'EIA Imports'!$A$2:$A$4999,AI$3,'EIA Imports'!$C$2:$C$4999,$A33)</f>
        <v/>
      </c>
      <c r="AJ33">
        <f>SUMIFS('EIA Imports'!$D$2:$D$4999,'EIA Imports'!$A$2:$A$4999,AJ$3,'EIA Imports'!$C$2:$C$4999,$A33)</f>
        <v/>
      </c>
      <c r="AK33">
        <f>SUMIFS('EIA Imports'!$D$2:$D$4999,'EIA Imports'!$A$2:$A$4999,AK$3,'EIA Imports'!$C$2:$C$4999,$A33)</f>
        <v/>
      </c>
      <c r="AL33">
        <f>SUMIFS('EIA Imports'!$D$2:$D$4999,'EIA Imports'!$A$2:$A$4999,AL$3,'EIA Imports'!$C$2:$C$4999,$A33)</f>
        <v/>
      </c>
      <c r="AM33">
        <f>SUMIFS('EIA Imports'!$D$2:$D$4999,'EIA Imports'!$A$2:$A$4999,AM$3,'EIA Imports'!$C$2:$C$4999,$A33)</f>
        <v/>
      </c>
      <c r="AN33">
        <f>SUMIFS('EIA Imports'!$D$2:$D$4999,'EIA Imports'!$A$2:$A$4999,AN$3,'EIA Imports'!$C$2:$C$4999,$A33)</f>
        <v/>
      </c>
      <c r="AO33">
        <f>SUMIFS('EIA Imports'!$D$2:$D$4999,'EIA Imports'!$A$2:$A$4999,AO$3,'EIA Imports'!$C$2:$C$4999,$A33)</f>
        <v/>
      </c>
      <c r="AP33">
        <f>SUMIFS('EIA Imports'!$D$2:$D$4999,'EIA Imports'!$A$2:$A$4999,AP$3,'EIA Imports'!$C$2:$C$4999,$A33)</f>
        <v/>
      </c>
      <c r="AQ33">
        <f>SUMIFS('EIA Imports'!$D$2:$D$4999,'EIA Imports'!$A$2:$A$4999,AQ$3,'EIA Imports'!$C$2:$C$4999,$A33)</f>
        <v/>
      </c>
      <c r="AR33">
        <f>SUMIFS('EIA Imports'!$D$2:$D$4999,'EIA Imports'!$A$2:$A$4999,AR$3,'EIA Imports'!$C$2:$C$4999,$A33)</f>
        <v/>
      </c>
      <c r="AS33">
        <f>SUMIFS('EIA Imports'!$D$2:$D$4999,'EIA Imports'!$A$2:$A$4999,AS$3,'EIA Imports'!$C$2:$C$4999,$A33)</f>
        <v/>
      </c>
      <c r="AT33">
        <f>SUMIFS('EIA Imports'!$D$2:$D$4999,'EIA Imports'!$A$2:$A$4999,AT$3,'EIA Imports'!$C$2:$C$4999,$A33)</f>
        <v/>
      </c>
      <c r="AU33">
        <f>SUMIFS('EIA Imports'!$D$2:$D$4999,'EIA Imports'!$A$2:$A$4999,AU$3,'EIA Imports'!$C$2:$C$4999,$A33)</f>
        <v/>
      </c>
      <c r="AV33">
        <f>SUMIFS('EIA Imports'!$D$2:$D$4999,'EIA Imports'!$A$2:$A$4999,AV$3,'EIA Imports'!$C$2:$C$4999,$A33)</f>
        <v/>
      </c>
      <c r="AW33" t="s">
        <v>483</v>
      </c>
      <c r="AX33">
        <f>MATCH(AW33,$A$4:$A$59,0)</f>
        <v/>
      </c>
    </row>
    <row r="34" spans="1:50">
      <c r="A34" t="s">
        <v>418</v>
      </c>
      <c r="B34" t="s">
        <v>1623</v>
      </c>
      <c r="C34" t="s">
        <v>1624</v>
      </c>
      <c r="E34">
        <f>SUMIFS('EIA Imports'!$D$2:$D$4999,'EIA Imports'!$A$2:$A$4999,E$3,'EIA Imports'!$C$2:$C$4999,$A34)</f>
        <v/>
      </c>
      <c r="F34">
        <f>SUMIFS('EIA Imports'!$D$2:$D$4999,'EIA Imports'!$A$2:$A$4999,F$3,'EIA Imports'!$C$2:$C$4999,$A34)</f>
        <v/>
      </c>
      <c r="G34">
        <f>SUMIFS('EIA Imports'!$D$2:$D$4999,'EIA Imports'!$A$2:$A$4999,G$3,'EIA Imports'!$C$2:$C$4999,$A34)</f>
        <v/>
      </c>
      <c r="H34">
        <f>SUMIFS('EIA Imports'!$D$2:$D$4999,'EIA Imports'!$A$2:$A$4999,H$3,'EIA Imports'!$C$2:$C$4999,$A34)</f>
        <v/>
      </c>
      <c r="I34">
        <f>SUMIFS('EIA Imports'!$D$2:$D$4999,'EIA Imports'!$A$2:$A$4999,I$3,'EIA Imports'!$C$2:$C$4999,$A34)</f>
        <v/>
      </c>
      <c r="J34">
        <f>SUMIFS('EIA Imports'!$D$2:$D$4999,'EIA Imports'!$A$2:$A$4999,J$3,'EIA Imports'!$C$2:$C$4999,$A34)</f>
        <v/>
      </c>
      <c r="K34">
        <f>SUMIFS('EIA Imports'!$D$2:$D$4999,'EIA Imports'!$A$2:$A$4999,K$3,'EIA Imports'!$C$2:$C$4999,$A34)</f>
        <v/>
      </c>
      <c r="L34">
        <f>SUMIFS('EIA Imports'!$D$2:$D$4999,'EIA Imports'!$A$2:$A$4999,L$3,'EIA Imports'!$C$2:$C$4999,$A34)</f>
        <v/>
      </c>
      <c r="M34">
        <f>SUMIFS('EIA Imports'!$D$2:$D$4999,'EIA Imports'!$A$2:$A$4999,M$3,'EIA Imports'!$C$2:$C$4999,$A34)</f>
        <v/>
      </c>
      <c r="N34">
        <f>SUMIFS('EIA Imports'!$D$2:$D$4999,'EIA Imports'!$A$2:$A$4999,N$3,'EIA Imports'!$C$2:$C$4999,$A34)</f>
        <v/>
      </c>
      <c r="O34">
        <f>SUMIFS('EIA Imports'!$D$2:$D$4999,'EIA Imports'!$A$2:$A$4999,O$3,'EIA Imports'!$C$2:$C$4999,$A34)</f>
        <v/>
      </c>
      <c r="P34">
        <f>SUMIFS('EIA Imports'!$D$2:$D$4999,'EIA Imports'!$A$2:$A$4999,P$3,'EIA Imports'!$C$2:$C$4999,$A34)</f>
        <v/>
      </c>
      <c r="Q34">
        <f>SUMIFS('EIA Imports'!$D$2:$D$4999,'EIA Imports'!$A$2:$A$4999,Q$3,'EIA Imports'!$C$2:$C$4999,$A34)</f>
        <v/>
      </c>
      <c r="R34">
        <f>SUMIFS('EIA Imports'!$D$2:$D$4999,'EIA Imports'!$A$2:$A$4999,R$3,'EIA Imports'!$C$2:$C$4999,$A34)</f>
        <v/>
      </c>
      <c r="S34">
        <f>SUMIFS('EIA Imports'!$D$2:$D$4999,'EIA Imports'!$A$2:$A$4999,S$3,'EIA Imports'!$C$2:$C$4999,$A34)</f>
        <v/>
      </c>
      <c r="T34">
        <f>SUMIFS('EIA Imports'!$D$2:$D$4999,'EIA Imports'!$A$2:$A$4999,T$3,'EIA Imports'!$C$2:$C$4999,$A34)</f>
        <v/>
      </c>
      <c r="U34">
        <f>SUMIFS('EIA Imports'!$D$2:$D$4999,'EIA Imports'!$A$2:$A$4999,U$3,'EIA Imports'!$C$2:$C$4999,$A34)</f>
        <v/>
      </c>
      <c r="V34">
        <f>SUMIFS('EIA Imports'!$D$2:$D$4999,'EIA Imports'!$A$2:$A$4999,V$3,'EIA Imports'!$C$2:$C$4999,$A34)</f>
        <v/>
      </c>
      <c r="W34">
        <f>SUMIFS('EIA Imports'!$D$2:$D$4999,'EIA Imports'!$A$2:$A$4999,W$3,'EIA Imports'!$C$2:$C$4999,$A34)</f>
        <v/>
      </c>
      <c r="X34">
        <f>SUMIFS('EIA Imports'!$D$2:$D$4999,'EIA Imports'!$A$2:$A$4999,X$3,'EIA Imports'!$C$2:$C$4999,$A34)</f>
        <v/>
      </c>
      <c r="Y34">
        <f>SUMIFS('EIA Imports'!$D$2:$D$4999,'EIA Imports'!$A$2:$A$4999,Y$3,'EIA Imports'!$C$2:$C$4999,$A34)</f>
        <v/>
      </c>
      <c r="Z34">
        <f>SUMIFS('EIA Imports'!$D$2:$D$4999,'EIA Imports'!$A$2:$A$4999,Z$3,'EIA Imports'!$C$2:$C$4999,$A34)</f>
        <v/>
      </c>
      <c r="AA34">
        <f>SUMIFS('EIA Imports'!$D$2:$D$4999,'EIA Imports'!$A$2:$A$4999,AA$3,'EIA Imports'!$C$2:$C$4999,$A34)</f>
        <v/>
      </c>
      <c r="AB34">
        <f>SUMIFS('EIA Imports'!$D$2:$D$4999,'EIA Imports'!$A$2:$A$4999,AB$3,'EIA Imports'!$C$2:$C$4999,$A34)</f>
        <v/>
      </c>
      <c r="AC34">
        <f>SUMIFS('EIA Imports'!$D$2:$D$4999,'EIA Imports'!$A$2:$A$4999,AC$3,'EIA Imports'!$C$2:$C$4999,$A34)</f>
        <v/>
      </c>
      <c r="AD34">
        <f>SUMIFS('EIA Imports'!$D$2:$D$4999,'EIA Imports'!$A$2:$A$4999,AD$3,'EIA Imports'!$C$2:$C$4999,$A34)</f>
        <v/>
      </c>
      <c r="AE34">
        <f>SUMIFS('EIA Imports'!$D$2:$D$4999,'EIA Imports'!$A$2:$A$4999,AE$3,'EIA Imports'!$C$2:$C$4999,$A34)</f>
        <v/>
      </c>
      <c r="AF34">
        <f>SUMIFS('EIA Imports'!$D$2:$D$4999,'EIA Imports'!$A$2:$A$4999,AF$3,'EIA Imports'!$C$2:$C$4999,$A34)</f>
        <v/>
      </c>
      <c r="AG34">
        <f>SUMIFS('EIA Imports'!$D$2:$D$4999,'EIA Imports'!$A$2:$A$4999,AG$3,'EIA Imports'!$C$2:$C$4999,$A34)</f>
        <v/>
      </c>
      <c r="AH34">
        <f>SUMIFS('EIA Imports'!$D$2:$D$4999,'EIA Imports'!$A$2:$A$4999,AH$3,'EIA Imports'!$C$2:$C$4999,$A34)</f>
        <v/>
      </c>
      <c r="AI34">
        <f>SUMIFS('EIA Imports'!$D$2:$D$4999,'EIA Imports'!$A$2:$A$4999,AI$3,'EIA Imports'!$C$2:$C$4999,$A34)</f>
        <v/>
      </c>
      <c r="AJ34">
        <f>SUMIFS('EIA Imports'!$D$2:$D$4999,'EIA Imports'!$A$2:$A$4999,AJ$3,'EIA Imports'!$C$2:$C$4999,$A34)</f>
        <v/>
      </c>
      <c r="AK34">
        <f>SUMIFS('EIA Imports'!$D$2:$D$4999,'EIA Imports'!$A$2:$A$4999,AK$3,'EIA Imports'!$C$2:$C$4999,$A34)</f>
        <v/>
      </c>
      <c r="AL34">
        <f>SUMIFS('EIA Imports'!$D$2:$D$4999,'EIA Imports'!$A$2:$A$4999,AL$3,'EIA Imports'!$C$2:$C$4999,$A34)</f>
        <v/>
      </c>
      <c r="AM34">
        <f>SUMIFS('EIA Imports'!$D$2:$D$4999,'EIA Imports'!$A$2:$A$4999,AM$3,'EIA Imports'!$C$2:$C$4999,$A34)</f>
        <v/>
      </c>
      <c r="AN34">
        <f>SUMIFS('EIA Imports'!$D$2:$D$4999,'EIA Imports'!$A$2:$A$4999,AN$3,'EIA Imports'!$C$2:$C$4999,$A34)</f>
        <v/>
      </c>
      <c r="AO34">
        <f>SUMIFS('EIA Imports'!$D$2:$D$4999,'EIA Imports'!$A$2:$A$4999,AO$3,'EIA Imports'!$C$2:$C$4999,$A34)</f>
        <v/>
      </c>
      <c r="AP34">
        <f>SUMIFS('EIA Imports'!$D$2:$D$4999,'EIA Imports'!$A$2:$A$4999,AP$3,'EIA Imports'!$C$2:$C$4999,$A34)</f>
        <v/>
      </c>
      <c r="AQ34">
        <f>SUMIFS('EIA Imports'!$D$2:$D$4999,'EIA Imports'!$A$2:$A$4999,AQ$3,'EIA Imports'!$C$2:$C$4999,$A34)</f>
        <v/>
      </c>
      <c r="AR34">
        <f>SUMIFS('EIA Imports'!$D$2:$D$4999,'EIA Imports'!$A$2:$A$4999,AR$3,'EIA Imports'!$C$2:$C$4999,$A34)</f>
        <v/>
      </c>
      <c r="AS34">
        <f>SUMIFS('EIA Imports'!$D$2:$D$4999,'EIA Imports'!$A$2:$A$4999,AS$3,'EIA Imports'!$C$2:$C$4999,$A34)</f>
        <v/>
      </c>
      <c r="AT34">
        <f>SUMIFS('EIA Imports'!$D$2:$D$4999,'EIA Imports'!$A$2:$A$4999,AT$3,'EIA Imports'!$C$2:$C$4999,$A34)</f>
        <v/>
      </c>
      <c r="AU34">
        <f>SUMIFS('EIA Imports'!$D$2:$D$4999,'EIA Imports'!$A$2:$A$4999,AU$3,'EIA Imports'!$C$2:$C$4999,$A34)</f>
        <v/>
      </c>
      <c r="AV34">
        <f>SUMIFS('EIA Imports'!$D$2:$D$4999,'EIA Imports'!$A$2:$A$4999,AV$3,'EIA Imports'!$C$2:$C$4999,$A34)</f>
        <v/>
      </c>
      <c r="AW34" t="s">
        <v>440</v>
      </c>
      <c r="AX34">
        <f>MATCH(AW34,$A$4:$A$59,0)</f>
        <v/>
      </c>
    </row>
    <row r="35" spans="1:50">
      <c r="A35" t="s">
        <v>262</v>
      </c>
      <c r="B35" t="s">
        <v>1623</v>
      </c>
      <c r="C35" t="s">
        <v>1624</v>
      </c>
      <c r="E35">
        <f>SUMIFS('EIA Imports'!$D$2:$D$4999,'EIA Imports'!$A$2:$A$4999,E$3,'EIA Imports'!$C$2:$C$4999,$A35)</f>
        <v/>
      </c>
      <c r="F35">
        <f>SUMIFS('EIA Imports'!$D$2:$D$4999,'EIA Imports'!$A$2:$A$4999,F$3,'EIA Imports'!$C$2:$C$4999,$A35)</f>
        <v/>
      </c>
      <c r="G35">
        <f>SUMIFS('EIA Imports'!$D$2:$D$4999,'EIA Imports'!$A$2:$A$4999,G$3,'EIA Imports'!$C$2:$C$4999,$A35)</f>
        <v/>
      </c>
      <c r="H35">
        <f>SUMIFS('EIA Imports'!$D$2:$D$4999,'EIA Imports'!$A$2:$A$4999,H$3,'EIA Imports'!$C$2:$C$4999,$A35)</f>
        <v/>
      </c>
      <c r="I35">
        <f>SUMIFS('EIA Imports'!$D$2:$D$4999,'EIA Imports'!$A$2:$A$4999,I$3,'EIA Imports'!$C$2:$C$4999,$A35)</f>
        <v/>
      </c>
      <c r="J35">
        <f>SUMIFS('EIA Imports'!$D$2:$D$4999,'EIA Imports'!$A$2:$A$4999,J$3,'EIA Imports'!$C$2:$C$4999,$A35)</f>
        <v/>
      </c>
      <c r="K35">
        <f>SUMIFS('EIA Imports'!$D$2:$D$4999,'EIA Imports'!$A$2:$A$4999,K$3,'EIA Imports'!$C$2:$C$4999,$A35)</f>
        <v/>
      </c>
      <c r="L35">
        <f>SUMIFS('EIA Imports'!$D$2:$D$4999,'EIA Imports'!$A$2:$A$4999,L$3,'EIA Imports'!$C$2:$C$4999,$A35)</f>
        <v/>
      </c>
      <c r="M35">
        <f>SUMIFS('EIA Imports'!$D$2:$D$4999,'EIA Imports'!$A$2:$A$4999,M$3,'EIA Imports'!$C$2:$C$4999,$A35)</f>
        <v/>
      </c>
      <c r="N35">
        <f>SUMIFS('EIA Imports'!$D$2:$D$4999,'EIA Imports'!$A$2:$A$4999,N$3,'EIA Imports'!$C$2:$C$4999,$A35)</f>
        <v/>
      </c>
      <c r="O35">
        <f>SUMIFS('EIA Imports'!$D$2:$D$4999,'EIA Imports'!$A$2:$A$4999,O$3,'EIA Imports'!$C$2:$C$4999,$A35)</f>
        <v/>
      </c>
      <c r="P35">
        <f>SUMIFS('EIA Imports'!$D$2:$D$4999,'EIA Imports'!$A$2:$A$4999,P$3,'EIA Imports'!$C$2:$C$4999,$A35)</f>
        <v/>
      </c>
      <c r="Q35">
        <f>SUMIFS('EIA Imports'!$D$2:$D$4999,'EIA Imports'!$A$2:$A$4999,Q$3,'EIA Imports'!$C$2:$C$4999,$A35)</f>
        <v/>
      </c>
      <c r="R35">
        <f>SUMIFS('EIA Imports'!$D$2:$D$4999,'EIA Imports'!$A$2:$A$4999,R$3,'EIA Imports'!$C$2:$C$4999,$A35)</f>
        <v/>
      </c>
      <c r="S35">
        <f>SUMIFS('EIA Imports'!$D$2:$D$4999,'EIA Imports'!$A$2:$A$4999,S$3,'EIA Imports'!$C$2:$C$4999,$A35)</f>
        <v/>
      </c>
      <c r="T35">
        <f>SUMIFS('EIA Imports'!$D$2:$D$4999,'EIA Imports'!$A$2:$A$4999,T$3,'EIA Imports'!$C$2:$C$4999,$A35)</f>
        <v/>
      </c>
      <c r="U35">
        <f>SUMIFS('EIA Imports'!$D$2:$D$4999,'EIA Imports'!$A$2:$A$4999,U$3,'EIA Imports'!$C$2:$C$4999,$A35)</f>
        <v/>
      </c>
      <c r="V35">
        <f>SUMIFS('EIA Imports'!$D$2:$D$4999,'EIA Imports'!$A$2:$A$4999,V$3,'EIA Imports'!$C$2:$C$4999,$A35)</f>
        <v/>
      </c>
      <c r="W35">
        <f>SUMIFS('EIA Imports'!$D$2:$D$4999,'EIA Imports'!$A$2:$A$4999,W$3,'EIA Imports'!$C$2:$C$4999,$A35)</f>
        <v/>
      </c>
      <c r="X35">
        <f>SUMIFS('EIA Imports'!$D$2:$D$4999,'EIA Imports'!$A$2:$A$4999,X$3,'EIA Imports'!$C$2:$C$4999,$A35)</f>
        <v/>
      </c>
      <c r="Y35">
        <f>SUMIFS('EIA Imports'!$D$2:$D$4999,'EIA Imports'!$A$2:$A$4999,Y$3,'EIA Imports'!$C$2:$C$4999,$A35)</f>
        <v/>
      </c>
      <c r="Z35">
        <f>SUMIFS('EIA Imports'!$D$2:$D$4999,'EIA Imports'!$A$2:$A$4999,Z$3,'EIA Imports'!$C$2:$C$4999,$A35)</f>
        <v/>
      </c>
      <c r="AA35">
        <f>SUMIFS('EIA Imports'!$D$2:$D$4999,'EIA Imports'!$A$2:$A$4999,AA$3,'EIA Imports'!$C$2:$C$4999,$A35)</f>
        <v/>
      </c>
      <c r="AB35">
        <f>SUMIFS('EIA Imports'!$D$2:$D$4999,'EIA Imports'!$A$2:$A$4999,AB$3,'EIA Imports'!$C$2:$C$4999,$A35)</f>
        <v/>
      </c>
      <c r="AC35">
        <f>SUMIFS('EIA Imports'!$D$2:$D$4999,'EIA Imports'!$A$2:$A$4999,AC$3,'EIA Imports'!$C$2:$C$4999,$A35)</f>
        <v/>
      </c>
      <c r="AD35">
        <f>SUMIFS('EIA Imports'!$D$2:$D$4999,'EIA Imports'!$A$2:$A$4999,AD$3,'EIA Imports'!$C$2:$C$4999,$A35)</f>
        <v/>
      </c>
      <c r="AE35">
        <f>SUMIFS('EIA Imports'!$D$2:$D$4999,'EIA Imports'!$A$2:$A$4999,AE$3,'EIA Imports'!$C$2:$C$4999,$A35)</f>
        <v/>
      </c>
      <c r="AF35">
        <f>SUMIFS('EIA Imports'!$D$2:$D$4999,'EIA Imports'!$A$2:$A$4999,AF$3,'EIA Imports'!$C$2:$C$4999,$A35)</f>
        <v/>
      </c>
      <c r="AG35">
        <f>SUMIFS('EIA Imports'!$D$2:$D$4999,'EIA Imports'!$A$2:$A$4999,AG$3,'EIA Imports'!$C$2:$C$4999,$A35)</f>
        <v/>
      </c>
      <c r="AH35">
        <f>SUMIFS('EIA Imports'!$D$2:$D$4999,'EIA Imports'!$A$2:$A$4999,AH$3,'EIA Imports'!$C$2:$C$4999,$A35)</f>
        <v/>
      </c>
      <c r="AI35">
        <f>SUMIFS('EIA Imports'!$D$2:$D$4999,'EIA Imports'!$A$2:$A$4999,AI$3,'EIA Imports'!$C$2:$C$4999,$A35)</f>
        <v/>
      </c>
      <c r="AJ35">
        <f>SUMIFS('EIA Imports'!$D$2:$D$4999,'EIA Imports'!$A$2:$A$4999,AJ$3,'EIA Imports'!$C$2:$C$4999,$A35)</f>
        <v/>
      </c>
      <c r="AK35">
        <f>SUMIFS('EIA Imports'!$D$2:$D$4999,'EIA Imports'!$A$2:$A$4999,AK$3,'EIA Imports'!$C$2:$C$4999,$A35)</f>
        <v/>
      </c>
      <c r="AL35">
        <f>SUMIFS('EIA Imports'!$D$2:$D$4999,'EIA Imports'!$A$2:$A$4999,AL$3,'EIA Imports'!$C$2:$C$4999,$A35)</f>
        <v/>
      </c>
      <c r="AM35">
        <f>SUMIFS('EIA Imports'!$D$2:$D$4999,'EIA Imports'!$A$2:$A$4999,AM$3,'EIA Imports'!$C$2:$C$4999,$A35)</f>
        <v/>
      </c>
      <c r="AN35">
        <f>SUMIFS('EIA Imports'!$D$2:$D$4999,'EIA Imports'!$A$2:$A$4999,AN$3,'EIA Imports'!$C$2:$C$4999,$A35)</f>
        <v/>
      </c>
      <c r="AO35">
        <f>SUMIFS('EIA Imports'!$D$2:$D$4999,'EIA Imports'!$A$2:$A$4999,AO$3,'EIA Imports'!$C$2:$C$4999,$A35)</f>
        <v/>
      </c>
      <c r="AP35">
        <f>SUMIFS('EIA Imports'!$D$2:$D$4999,'EIA Imports'!$A$2:$A$4999,AP$3,'EIA Imports'!$C$2:$C$4999,$A35)</f>
        <v/>
      </c>
      <c r="AQ35">
        <f>SUMIFS('EIA Imports'!$D$2:$D$4999,'EIA Imports'!$A$2:$A$4999,AQ$3,'EIA Imports'!$C$2:$C$4999,$A35)</f>
        <v/>
      </c>
      <c r="AR35">
        <f>SUMIFS('EIA Imports'!$D$2:$D$4999,'EIA Imports'!$A$2:$A$4999,AR$3,'EIA Imports'!$C$2:$C$4999,$A35)</f>
        <v/>
      </c>
      <c r="AS35">
        <f>SUMIFS('EIA Imports'!$D$2:$D$4999,'EIA Imports'!$A$2:$A$4999,AS$3,'EIA Imports'!$C$2:$C$4999,$A35)</f>
        <v/>
      </c>
      <c r="AT35">
        <f>SUMIFS('EIA Imports'!$D$2:$D$4999,'EIA Imports'!$A$2:$A$4999,AT$3,'EIA Imports'!$C$2:$C$4999,$A35)</f>
        <v/>
      </c>
      <c r="AU35">
        <f>SUMIFS('EIA Imports'!$D$2:$D$4999,'EIA Imports'!$A$2:$A$4999,AU$3,'EIA Imports'!$C$2:$C$4999,$A35)</f>
        <v/>
      </c>
      <c r="AV35">
        <f>SUMIFS('EIA Imports'!$D$2:$D$4999,'EIA Imports'!$A$2:$A$4999,AV$3,'EIA Imports'!$C$2:$C$4999,$A35)</f>
        <v/>
      </c>
      <c r="AW35" t="s">
        <v>255</v>
      </c>
      <c r="AX35">
        <f>MATCH(AW35,$A$4:$A$59,0)</f>
        <v/>
      </c>
    </row>
    <row r="36" spans="1:50">
      <c r="A36" t="s">
        <v>349</v>
      </c>
      <c r="B36" t="s">
        <v>1623</v>
      </c>
      <c r="C36" t="s">
        <v>1624</v>
      </c>
      <c r="E36">
        <f>SUMIFS('EIA Imports'!$D$2:$D$4999,'EIA Imports'!$A$2:$A$4999,E$3,'EIA Imports'!$C$2:$C$4999,$A36)</f>
        <v/>
      </c>
      <c r="F36">
        <f>SUMIFS('EIA Imports'!$D$2:$D$4999,'EIA Imports'!$A$2:$A$4999,F$3,'EIA Imports'!$C$2:$C$4999,$A36)</f>
        <v/>
      </c>
      <c r="G36">
        <f>SUMIFS('EIA Imports'!$D$2:$D$4999,'EIA Imports'!$A$2:$A$4999,G$3,'EIA Imports'!$C$2:$C$4999,$A36)</f>
        <v/>
      </c>
      <c r="H36">
        <f>SUMIFS('EIA Imports'!$D$2:$D$4999,'EIA Imports'!$A$2:$A$4999,H$3,'EIA Imports'!$C$2:$C$4999,$A36)</f>
        <v/>
      </c>
      <c r="I36">
        <f>SUMIFS('EIA Imports'!$D$2:$D$4999,'EIA Imports'!$A$2:$A$4999,I$3,'EIA Imports'!$C$2:$C$4999,$A36)</f>
        <v/>
      </c>
      <c r="J36">
        <f>SUMIFS('EIA Imports'!$D$2:$D$4999,'EIA Imports'!$A$2:$A$4999,J$3,'EIA Imports'!$C$2:$C$4999,$A36)</f>
        <v/>
      </c>
      <c r="K36">
        <f>SUMIFS('EIA Imports'!$D$2:$D$4999,'EIA Imports'!$A$2:$A$4999,K$3,'EIA Imports'!$C$2:$C$4999,$A36)</f>
        <v/>
      </c>
      <c r="L36">
        <f>SUMIFS('EIA Imports'!$D$2:$D$4999,'EIA Imports'!$A$2:$A$4999,L$3,'EIA Imports'!$C$2:$C$4999,$A36)</f>
        <v/>
      </c>
      <c r="M36">
        <f>SUMIFS('EIA Imports'!$D$2:$D$4999,'EIA Imports'!$A$2:$A$4999,M$3,'EIA Imports'!$C$2:$C$4999,$A36)</f>
        <v/>
      </c>
      <c r="N36">
        <f>SUMIFS('EIA Imports'!$D$2:$D$4999,'EIA Imports'!$A$2:$A$4999,N$3,'EIA Imports'!$C$2:$C$4999,$A36)</f>
        <v/>
      </c>
      <c r="O36">
        <f>SUMIFS('EIA Imports'!$D$2:$D$4999,'EIA Imports'!$A$2:$A$4999,O$3,'EIA Imports'!$C$2:$C$4999,$A36)</f>
        <v/>
      </c>
      <c r="P36">
        <f>SUMIFS('EIA Imports'!$D$2:$D$4999,'EIA Imports'!$A$2:$A$4999,P$3,'EIA Imports'!$C$2:$C$4999,$A36)</f>
        <v/>
      </c>
      <c r="Q36">
        <f>SUMIFS('EIA Imports'!$D$2:$D$4999,'EIA Imports'!$A$2:$A$4999,Q$3,'EIA Imports'!$C$2:$C$4999,$A36)</f>
        <v/>
      </c>
      <c r="R36">
        <f>SUMIFS('EIA Imports'!$D$2:$D$4999,'EIA Imports'!$A$2:$A$4999,R$3,'EIA Imports'!$C$2:$C$4999,$A36)</f>
        <v/>
      </c>
      <c r="S36">
        <f>SUMIFS('EIA Imports'!$D$2:$D$4999,'EIA Imports'!$A$2:$A$4999,S$3,'EIA Imports'!$C$2:$C$4999,$A36)</f>
        <v/>
      </c>
      <c r="T36">
        <f>SUMIFS('EIA Imports'!$D$2:$D$4999,'EIA Imports'!$A$2:$A$4999,T$3,'EIA Imports'!$C$2:$C$4999,$A36)</f>
        <v/>
      </c>
      <c r="U36">
        <f>SUMIFS('EIA Imports'!$D$2:$D$4999,'EIA Imports'!$A$2:$A$4999,U$3,'EIA Imports'!$C$2:$C$4999,$A36)</f>
        <v/>
      </c>
      <c r="V36">
        <f>SUMIFS('EIA Imports'!$D$2:$D$4999,'EIA Imports'!$A$2:$A$4999,V$3,'EIA Imports'!$C$2:$C$4999,$A36)</f>
        <v/>
      </c>
      <c r="W36">
        <f>SUMIFS('EIA Imports'!$D$2:$D$4999,'EIA Imports'!$A$2:$A$4999,W$3,'EIA Imports'!$C$2:$C$4999,$A36)</f>
        <v/>
      </c>
      <c r="X36">
        <f>SUMIFS('EIA Imports'!$D$2:$D$4999,'EIA Imports'!$A$2:$A$4999,X$3,'EIA Imports'!$C$2:$C$4999,$A36)</f>
        <v/>
      </c>
      <c r="Y36">
        <f>SUMIFS('EIA Imports'!$D$2:$D$4999,'EIA Imports'!$A$2:$A$4999,Y$3,'EIA Imports'!$C$2:$C$4999,$A36)</f>
        <v/>
      </c>
      <c r="Z36">
        <f>SUMIFS('EIA Imports'!$D$2:$D$4999,'EIA Imports'!$A$2:$A$4999,Z$3,'EIA Imports'!$C$2:$C$4999,$A36)</f>
        <v/>
      </c>
      <c r="AA36">
        <f>SUMIFS('EIA Imports'!$D$2:$D$4999,'EIA Imports'!$A$2:$A$4999,AA$3,'EIA Imports'!$C$2:$C$4999,$A36)</f>
        <v/>
      </c>
      <c r="AB36">
        <f>SUMIFS('EIA Imports'!$D$2:$D$4999,'EIA Imports'!$A$2:$A$4999,AB$3,'EIA Imports'!$C$2:$C$4999,$A36)</f>
        <v/>
      </c>
      <c r="AC36">
        <f>SUMIFS('EIA Imports'!$D$2:$D$4999,'EIA Imports'!$A$2:$A$4999,AC$3,'EIA Imports'!$C$2:$C$4999,$A36)</f>
        <v/>
      </c>
      <c r="AD36">
        <f>SUMIFS('EIA Imports'!$D$2:$D$4999,'EIA Imports'!$A$2:$A$4999,AD$3,'EIA Imports'!$C$2:$C$4999,$A36)</f>
        <v/>
      </c>
      <c r="AE36">
        <f>SUMIFS('EIA Imports'!$D$2:$D$4999,'EIA Imports'!$A$2:$A$4999,AE$3,'EIA Imports'!$C$2:$C$4999,$A36)</f>
        <v/>
      </c>
      <c r="AF36">
        <f>SUMIFS('EIA Imports'!$D$2:$D$4999,'EIA Imports'!$A$2:$A$4999,AF$3,'EIA Imports'!$C$2:$C$4999,$A36)</f>
        <v/>
      </c>
      <c r="AG36">
        <f>SUMIFS('EIA Imports'!$D$2:$D$4999,'EIA Imports'!$A$2:$A$4999,AG$3,'EIA Imports'!$C$2:$C$4999,$A36)</f>
        <v/>
      </c>
      <c r="AH36">
        <f>SUMIFS('EIA Imports'!$D$2:$D$4999,'EIA Imports'!$A$2:$A$4999,AH$3,'EIA Imports'!$C$2:$C$4999,$A36)</f>
        <v/>
      </c>
      <c r="AI36">
        <f>SUMIFS('EIA Imports'!$D$2:$D$4999,'EIA Imports'!$A$2:$A$4999,AI$3,'EIA Imports'!$C$2:$C$4999,$A36)</f>
        <v/>
      </c>
      <c r="AJ36">
        <f>SUMIFS('EIA Imports'!$D$2:$D$4999,'EIA Imports'!$A$2:$A$4999,AJ$3,'EIA Imports'!$C$2:$C$4999,$A36)</f>
        <v/>
      </c>
      <c r="AK36">
        <f>SUMIFS('EIA Imports'!$D$2:$D$4999,'EIA Imports'!$A$2:$A$4999,AK$3,'EIA Imports'!$C$2:$C$4999,$A36)</f>
        <v/>
      </c>
      <c r="AL36">
        <f>SUMIFS('EIA Imports'!$D$2:$D$4999,'EIA Imports'!$A$2:$A$4999,AL$3,'EIA Imports'!$C$2:$C$4999,$A36)</f>
        <v/>
      </c>
      <c r="AM36">
        <f>SUMIFS('EIA Imports'!$D$2:$D$4999,'EIA Imports'!$A$2:$A$4999,AM$3,'EIA Imports'!$C$2:$C$4999,$A36)</f>
        <v/>
      </c>
      <c r="AN36">
        <f>SUMIFS('EIA Imports'!$D$2:$D$4999,'EIA Imports'!$A$2:$A$4999,AN$3,'EIA Imports'!$C$2:$C$4999,$A36)</f>
        <v/>
      </c>
      <c r="AO36">
        <f>SUMIFS('EIA Imports'!$D$2:$D$4999,'EIA Imports'!$A$2:$A$4999,AO$3,'EIA Imports'!$C$2:$C$4999,$A36)</f>
        <v/>
      </c>
      <c r="AP36">
        <f>SUMIFS('EIA Imports'!$D$2:$D$4999,'EIA Imports'!$A$2:$A$4999,AP$3,'EIA Imports'!$C$2:$C$4999,$A36)</f>
        <v/>
      </c>
      <c r="AQ36">
        <f>SUMIFS('EIA Imports'!$D$2:$D$4999,'EIA Imports'!$A$2:$A$4999,AQ$3,'EIA Imports'!$C$2:$C$4999,$A36)</f>
        <v/>
      </c>
      <c r="AR36">
        <f>SUMIFS('EIA Imports'!$D$2:$D$4999,'EIA Imports'!$A$2:$A$4999,AR$3,'EIA Imports'!$C$2:$C$4999,$A36)</f>
        <v/>
      </c>
      <c r="AS36">
        <f>SUMIFS('EIA Imports'!$D$2:$D$4999,'EIA Imports'!$A$2:$A$4999,AS$3,'EIA Imports'!$C$2:$C$4999,$A36)</f>
        <v/>
      </c>
      <c r="AT36">
        <f>SUMIFS('EIA Imports'!$D$2:$D$4999,'EIA Imports'!$A$2:$A$4999,AT$3,'EIA Imports'!$C$2:$C$4999,$A36)</f>
        <v/>
      </c>
      <c r="AU36">
        <f>SUMIFS('EIA Imports'!$D$2:$D$4999,'EIA Imports'!$A$2:$A$4999,AU$3,'EIA Imports'!$C$2:$C$4999,$A36)</f>
        <v/>
      </c>
      <c r="AV36">
        <f>SUMIFS('EIA Imports'!$D$2:$D$4999,'EIA Imports'!$A$2:$A$4999,AV$3,'EIA Imports'!$C$2:$C$4999,$A36)</f>
        <v/>
      </c>
      <c r="AW36" t="s">
        <v>247</v>
      </c>
      <c r="AX36">
        <f>MATCH(AW36,$A$4:$A$59,0)</f>
        <v/>
      </c>
    </row>
    <row r="37" spans="1:50">
      <c r="A37" t="s">
        <v>296</v>
      </c>
      <c r="B37" t="s">
        <v>1623</v>
      </c>
      <c r="C37" t="s">
        <v>1624</v>
      </c>
      <c r="E37">
        <f>SUMIFS('EIA Imports'!$D$2:$D$4999,'EIA Imports'!$A$2:$A$4999,E$3,'EIA Imports'!$C$2:$C$4999,$A37)</f>
        <v/>
      </c>
      <c r="F37">
        <f>SUMIFS('EIA Imports'!$D$2:$D$4999,'EIA Imports'!$A$2:$A$4999,F$3,'EIA Imports'!$C$2:$C$4999,$A37)</f>
        <v/>
      </c>
      <c r="G37">
        <f>SUMIFS('EIA Imports'!$D$2:$D$4999,'EIA Imports'!$A$2:$A$4999,G$3,'EIA Imports'!$C$2:$C$4999,$A37)</f>
        <v/>
      </c>
      <c r="H37">
        <f>SUMIFS('EIA Imports'!$D$2:$D$4999,'EIA Imports'!$A$2:$A$4999,H$3,'EIA Imports'!$C$2:$C$4999,$A37)</f>
        <v/>
      </c>
      <c r="I37">
        <f>SUMIFS('EIA Imports'!$D$2:$D$4999,'EIA Imports'!$A$2:$A$4999,I$3,'EIA Imports'!$C$2:$C$4999,$A37)</f>
        <v/>
      </c>
      <c r="J37">
        <f>SUMIFS('EIA Imports'!$D$2:$D$4999,'EIA Imports'!$A$2:$A$4999,J$3,'EIA Imports'!$C$2:$C$4999,$A37)</f>
        <v/>
      </c>
      <c r="K37">
        <f>SUMIFS('EIA Imports'!$D$2:$D$4999,'EIA Imports'!$A$2:$A$4999,K$3,'EIA Imports'!$C$2:$C$4999,$A37)</f>
        <v/>
      </c>
      <c r="L37">
        <f>SUMIFS('EIA Imports'!$D$2:$D$4999,'EIA Imports'!$A$2:$A$4999,L$3,'EIA Imports'!$C$2:$C$4999,$A37)</f>
        <v/>
      </c>
      <c r="M37">
        <f>SUMIFS('EIA Imports'!$D$2:$D$4999,'EIA Imports'!$A$2:$A$4999,M$3,'EIA Imports'!$C$2:$C$4999,$A37)</f>
        <v/>
      </c>
      <c r="N37">
        <f>SUMIFS('EIA Imports'!$D$2:$D$4999,'EIA Imports'!$A$2:$A$4999,N$3,'EIA Imports'!$C$2:$C$4999,$A37)</f>
        <v/>
      </c>
      <c r="O37">
        <f>SUMIFS('EIA Imports'!$D$2:$D$4999,'EIA Imports'!$A$2:$A$4999,O$3,'EIA Imports'!$C$2:$C$4999,$A37)</f>
        <v/>
      </c>
      <c r="P37">
        <f>SUMIFS('EIA Imports'!$D$2:$D$4999,'EIA Imports'!$A$2:$A$4999,P$3,'EIA Imports'!$C$2:$C$4999,$A37)</f>
        <v/>
      </c>
      <c r="Q37">
        <f>SUMIFS('EIA Imports'!$D$2:$D$4999,'EIA Imports'!$A$2:$A$4999,Q$3,'EIA Imports'!$C$2:$C$4999,$A37)</f>
        <v/>
      </c>
      <c r="R37">
        <f>SUMIFS('EIA Imports'!$D$2:$D$4999,'EIA Imports'!$A$2:$A$4999,R$3,'EIA Imports'!$C$2:$C$4999,$A37)</f>
        <v/>
      </c>
      <c r="S37">
        <f>SUMIFS('EIA Imports'!$D$2:$D$4999,'EIA Imports'!$A$2:$A$4999,S$3,'EIA Imports'!$C$2:$C$4999,$A37)</f>
        <v/>
      </c>
      <c r="T37">
        <f>SUMIFS('EIA Imports'!$D$2:$D$4999,'EIA Imports'!$A$2:$A$4999,T$3,'EIA Imports'!$C$2:$C$4999,$A37)</f>
        <v/>
      </c>
      <c r="U37">
        <f>SUMIFS('EIA Imports'!$D$2:$D$4999,'EIA Imports'!$A$2:$A$4999,U$3,'EIA Imports'!$C$2:$C$4999,$A37)</f>
        <v/>
      </c>
      <c r="V37">
        <f>SUMIFS('EIA Imports'!$D$2:$D$4999,'EIA Imports'!$A$2:$A$4999,V$3,'EIA Imports'!$C$2:$C$4999,$A37)</f>
        <v/>
      </c>
      <c r="W37">
        <f>SUMIFS('EIA Imports'!$D$2:$D$4999,'EIA Imports'!$A$2:$A$4999,W$3,'EIA Imports'!$C$2:$C$4999,$A37)</f>
        <v/>
      </c>
      <c r="X37">
        <f>SUMIFS('EIA Imports'!$D$2:$D$4999,'EIA Imports'!$A$2:$A$4999,X$3,'EIA Imports'!$C$2:$C$4999,$A37)</f>
        <v/>
      </c>
      <c r="Y37">
        <f>SUMIFS('EIA Imports'!$D$2:$D$4999,'EIA Imports'!$A$2:$A$4999,Y$3,'EIA Imports'!$C$2:$C$4999,$A37)</f>
        <v/>
      </c>
      <c r="Z37">
        <f>SUMIFS('EIA Imports'!$D$2:$D$4999,'EIA Imports'!$A$2:$A$4999,Z$3,'EIA Imports'!$C$2:$C$4999,$A37)</f>
        <v/>
      </c>
      <c r="AA37">
        <f>SUMIFS('EIA Imports'!$D$2:$D$4999,'EIA Imports'!$A$2:$A$4999,AA$3,'EIA Imports'!$C$2:$C$4999,$A37)</f>
        <v/>
      </c>
      <c r="AB37">
        <f>SUMIFS('EIA Imports'!$D$2:$D$4999,'EIA Imports'!$A$2:$A$4999,AB$3,'EIA Imports'!$C$2:$C$4999,$A37)</f>
        <v/>
      </c>
      <c r="AC37">
        <f>SUMIFS('EIA Imports'!$D$2:$D$4999,'EIA Imports'!$A$2:$A$4999,AC$3,'EIA Imports'!$C$2:$C$4999,$A37)</f>
        <v/>
      </c>
      <c r="AD37">
        <f>SUMIFS('EIA Imports'!$D$2:$D$4999,'EIA Imports'!$A$2:$A$4999,AD$3,'EIA Imports'!$C$2:$C$4999,$A37)</f>
        <v/>
      </c>
      <c r="AE37">
        <f>SUMIFS('EIA Imports'!$D$2:$D$4999,'EIA Imports'!$A$2:$A$4999,AE$3,'EIA Imports'!$C$2:$C$4999,$A37)</f>
        <v/>
      </c>
      <c r="AF37">
        <f>SUMIFS('EIA Imports'!$D$2:$D$4999,'EIA Imports'!$A$2:$A$4999,AF$3,'EIA Imports'!$C$2:$C$4999,$A37)</f>
        <v/>
      </c>
      <c r="AG37">
        <f>SUMIFS('EIA Imports'!$D$2:$D$4999,'EIA Imports'!$A$2:$A$4999,AG$3,'EIA Imports'!$C$2:$C$4999,$A37)</f>
        <v/>
      </c>
      <c r="AH37">
        <f>SUMIFS('EIA Imports'!$D$2:$D$4999,'EIA Imports'!$A$2:$A$4999,AH$3,'EIA Imports'!$C$2:$C$4999,$A37)</f>
        <v/>
      </c>
      <c r="AI37">
        <f>SUMIFS('EIA Imports'!$D$2:$D$4999,'EIA Imports'!$A$2:$A$4999,AI$3,'EIA Imports'!$C$2:$C$4999,$A37)</f>
        <v/>
      </c>
      <c r="AJ37">
        <f>SUMIFS('EIA Imports'!$D$2:$D$4999,'EIA Imports'!$A$2:$A$4999,AJ$3,'EIA Imports'!$C$2:$C$4999,$A37)</f>
        <v/>
      </c>
      <c r="AK37">
        <f>SUMIFS('EIA Imports'!$D$2:$D$4999,'EIA Imports'!$A$2:$A$4999,AK$3,'EIA Imports'!$C$2:$C$4999,$A37)</f>
        <v/>
      </c>
      <c r="AL37">
        <f>SUMIFS('EIA Imports'!$D$2:$D$4999,'EIA Imports'!$A$2:$A$4999,AL$3,'EIA Imports'!$C$2:$C$4999,$A37)</f>
        <v/>
      </c>
      <c r="AM37">
        <f>SUMIFS('EIA Imports'!$D$2:$D$4999,'EIA Imports'!$A$2:$A$4999,AM$3,'EIA Imports'!$C$2:$C$4999,$A37)</f>
        <v/>
      </c>
      <c r="AN37">
        <f>SUMIFS('EIA Imports'!$D$2:$D$4999,'EIA Imports'!$A$2:$A$4999,AN$3,'EIA Imports'!$C$2:$C$4999,$A37)</f>
        <v/>
      </c>
      <c r="AO37">
        <f>SUMIFS('EIA Imports'!$D$2:$D$4999,'EIA Imports'!$A$2:$A$4999,AO$3,'EIA Imports'!$C$2:$C$4999,$A37)</f>
        <v/>
      </c>
      <c r="AP37">
        <f>SUMIFS('EIA Imports'!$D$2:$D$4999,'EIA Imports'!$A$2:$A$4999,AP$3,'EIA Imports'!$C$2:$C$4999,$A37)</f>
        <v/>
      </c>
      <c r="AQ37">
        <f>SUMIFS('EIA Imports'!$D$2:$D$4999,'EIA Imports'!$A$2:$A$4999,AQ$3,'EIA Imports'!$C$2:$C$4999,$A37)</f>
        <v/>
      </c>
      <c r="AR37">
        <f>SUMIFS('EIA Imports'!$D$2:$D$4999,'EIA Imports'!$A$2:$A$4999,AR$3,'EIA Imports'!$C$2:$C$4999,$A37)</f>
        <v/>
      </c>
      <c r="AS37">
        <f>SUMIFS('EIA Imports'!$D$2:$D$4999,'EIA Imports'!$A$2:$A$4999,AS$3,'EIA Imports'!$C$2:$C$4999,$A37)</f>
        <v/>
      </c>
      <c r="AT37">
        <f>SUMIFS('EIA Imports'!$D$2:$D$4999,'EIA Imports'!$A$2:$A$4999,AT$3,'EIA Imports'!$C$2:$C$4999,$A37)</f>
        <v/>
      </c>
      <c r="AU37">
        <f>SUMIFS('EIA Imports'!$D$2:$D$4999,'EIA Imports'!$A$2:$A$4999,AU$3,'EIA Imports'!$C$2:$C$4999,$A37)</f>
        <v/>
      </c>
      <c r="AV37">
        <f>SUMIFS('EIA Imports'!$D$2:$D$4999,'EIA Imports'!$A$2:$A$4999,AV$3,'EIA Imports'!$C$2:$C$4999,$A37)</f>
        <v/>
      </c>
      <c r="AW37" t="s">
        <v>404</v>
      </c>
      <c r="AX37">
        <f>MATCH(AW37,$A$4:$A$59,0)</f>
        <v/>
      </c>
    </row>
    <row r="38" spans="1:50">
      <c r="A38" t="s">
        <v>310</v>
      </c>
      <c r="B38" t="s">
        <v>1623</v>
      </c>
      <c r="C38" t="s">
        <v>1624</v>
      </c>
      <c r="E38">
        <f>SUMIFS('EIA Imports'!$D$2:$D$4999,'EIA Imports'!$A$2:$A$4999,E$3,'EIA Imports'!$C$2:$C$4999,$A38)</f>
        <v/>
      </c>
      <c r="F38">
        <f>SUMIFS('EIA Imports'!$D$2:$D$4999,'EIA Imports'!$A$2:$A$4999,F$3,'EIA Imports'!$C$2:$C$4999,$A38)</f>
        <v/>
      </c>
      <c r="G38">
        <f>SUMIFS('EIA Imports'!$D$2:$D$4999,'EIA Imports'!$A$2:$A$4999,G$3,'EIA Imports'!$C$2:$C$4999,$A38)</f>
        <v/>
      </c>
      <c r="H38">
        <f>SUMIFS('EIA Imports'!$D$2:$D$4999,'EIA Imports'!$A$2:$A$4999,H$3,'EIA Imports'!$C$2:$C$4999,$A38)</f>
        <v/>
      </c>
      <c r="I38">
        <f>SUMIFS('EIA Imports'!$D$2:$D$4999,'EIA Imports'!$A$2:$A$4999,I$3,'EIA Imports'!$C$2:$C$4999,$A38)</f>
        <v/>
      </c>
      <c r="J38">
        <f>SUMIFS('EIA Imports'!$D$2:$D$4999,'EIA Imports'!$A$2:$A$4999,J$3,'EIA Imports'!$C$2:$C$4999,$A38)</f>
        <v/>
      </c>
      <c r="K38">
        <f>SUMIFS('EIA Imports'!$D$2:$D$4999,'EIA Imports'!$A$2:$A$4999,K$3,'EIA Imports'!$C$2:$C$4999,$A38)</f>
        <v/>
      </c>
      <c r="L38">
        <f>SUMIFS('EIA Imports'!$D$2:$D$4999,'EIA Imports'!$A$2:$A$4999,L$3,'EIA Imports'!$C$2:$C$4999,$A38)</f>
        <v/>
      </c>
      <c r="M38">
        <f>SUMIFS('EIA Imports'!$D$2:$D$4999,'EIA Imports'!$A$2:$A$4999,M$3,'EIA Imports'!$C$2:$C$4999,$A38)</f>
        <v/>
      </c>
      <c r="N38">
        <f>SUMIFS('EIA Imports'!$D$2:$D$4999,'EIA Imports'!$A$2:$A$4999,N$3,'EIA Imports'!$C$2:$C$4999,$A38)</f>
        <v/>
      </c>
      <c r="O38">
        <f>SUMIFS('EIA Imports'!$D$2:$D$4999,'EIA Imports'!$A$2:$A$4999,O$3,'EIA Imports'!$C$2:$C$4999,$A38)</f>
        <v/>
      </c>
      <c r="P38">
        <f>SUMIFS('EIA Imports'!$D$2:$D$4999,'EIA Imports'!$A$2:$A$4999,P$3,'EIA Imports'!$C$2:$C$4999,$A38)</f>
        <v/>
      </c>
      <c r="Q38">
        <f>SUMIFS('EIA Imports'!$D$2:$D$4999,'EIA Imports'!$A$2:$A$4999,Q$3,'EIA Imports'!$C$2:$C$4999,$A38)</f>
        <v/>
      </c>
      <c r="R38">
        <f>SUMIFS('EIA Imports'!$D$2:$D$4999,'EIA Imports'!$A$2:$A$4999,R$3,'EIA Imports'!$C$2:$C$4999,$A38)</f>
        <v/>
      </c>
      <c r="S38">
        <f>SUMIFS('EIA Imports'!$D$2:$D$4999,'EIA Imports'!$A$2:$A$4999,S$3,'EIA Imports'!$C$2:$C$4999,$A38)</f>
        <v/>
      </c>
      <c r="T38">
        <f>SUMIFS('EIA Imports'!$D$2:$D$4999,'EIA Imports'!$A$2:$A$4999,T$3,'EIA Imports'!$C$2:$C$4999,$A38)</f>
        <v/>
      </c>
      <c r="U38">
        <f>SUMIFS('EIA Imports'!$D$2:$D$4999,'EIA Imports'!$A$2:$A$4999,U$3,'EIA Imports'!$C$2:$C$4999,$A38)</f>
        <v/>
      </c>
      <c r="V38">
        <f>SUMIFS('EIA Imports'!$D$2:$D$4999,'EIA Imports'!$A$2:$A$4999,V$3,'EIA Imports'!$C$2:$C$4999,$A38)</f>
        <v/>
      </c>
      <c r="W38">
        <f>SUMIFS('EIA Imports'!$D$2:$D$4999,'EIA Imports'!$A$2:$A$4999,W$3,'EIA Imports'!$C$2:$C$4999,$A38)</f>
        <v/>
      </c>
      <c r="X38">
        <f>SUMIFS('EIA Imports'!$D$2:$D$4999,'EIA Imports'!$A$2:$A$4999,X$3,'EIA Imports'!$C$2:$C$4999,$A38)</f>
        <v/>
      </c>
      <c r="Y38">
        <f>SUMIFS('EIA Imports'!$D$2:$D$4999,'EIA Imports'!$A$2:$A$4999,Y$3,'EIA Imports'!$C$2:$C$4999,$A38)</f>
        <v/>
      </c>
      <c r="Z38">
        <f>SUMIFS('EIA Imports'!$D$2:$D$4999,'EIA Imports'!$A$2:$A$4999,Z$3,'EIA Imports'!$C$2:$C$4999,$A38)</f>
        <v/>
      </c>
      <c r="AA38">
        <f>SUMIFS('EIA Imports'!$D$2:$D$4999,'EIA Imports'!$A$2:$A$4999,AA$3,'EIA Imports'!$C$2:$C$4999,$A38)</f>
        <v/>
      </c>
      <c r="AB38">
        <f>SUMIFS('EIA Imports'!$D$2:$D$4999,'EIA Imports'!$A$2:$A$4999,AB$3,'EIA Imports'!$C$2:$C$4999,$A38)</f>
        <v/>
      </c>
      <c r="AC38">
        <f>SUMIFS('EIA Imports'!$D$2:$D$4999,'EIA Imports'!$A$2:$A$4999,AC$3,'EIA Imports'!$C$2:$C$4999,$A38)</f>
        <v/>
      </c>
      <c r="AD38">
        <f>SUMIFS('EIA Imports'!$D$2:$D$4999,'EIA Imports'!$A$2:$A$4999,AD$3,'EIA Imports'!$C$2:$C$4999,$A38)</f>
        <v/>
      </c>
      <c r="AE38">
        <f>SUMIFS('EIA Imports'!$D$2:$D$4999,'EIA Imports'!$A$2:$A$4999,AE$3,'EIA Imports'!$C$2:$C$4999,$A38)</f>
        <v/>
      </c>
      <c r="AF38">
        <f>SUMIFS('EIA Imports'!$D$2:$D$4999,'EIA Imports'!$A$2:$A$4999,AF$3,'EIA Imports'!$C$2:$C$4999,$A38)</f>
        <v/>
      </c>
      <c r="AG38">
        <f>SUMIFS('EIA Imports'!$D$2:$D$4999,'EIA Imports'!$A$2:$A$4999,AG$3,'EIA Imports'!$C$2:$C$4999,$A38)</f>
        <v/>
      </c>
      <c r="AH38">
        <f>SUMIFS('EIA Imports'!$D$2:$D$4999,'EIA Imports'!$A$2:$A$4999,AH$3,'EIA Imports'!$C$2:$C$4999,$A38)</f>
        <v/>
      </c>
      <c r="AI38">
        <f>SUMIFS('EIA Imports'!$D$2:$D$4999,'EIA Imports'!$A$2:$A$4999,AI$3,'EIA Imports'!$C$2:$C$4999,$A38)</f>
        <v/>
      </c>
      <c r="AJ38">
        <f>SUMIFS('EIA Imports'!$D$2:$D$4999,'EIA Imports'!$A$2:$A$4999,AJ$3,'EIA Imports'!$C$2:$C$4999,$A38)</f>
        <v/>
      </c>
      <c r="AK38">
        <f>SUMIFS('EIA Imports'!$D$2:$D$4999,'EIA Imports'!$A$2:$A$4999,AK$3,'EIA Imports'!$C$2:$C$4999,$A38)</f>
        <v/>
      </c>
      <c r="AL38">
        <f>SUMIFS('EIA Imports'!$D$2:$D$4999,'EIA Imports'!$A$2:$A$4999,AL$3,'EIA Imports'!$C$2:$C$4999,$A38)</f>
        <v/>
      </c>
      <c r="AM38">
        <f>SUMIFS('EIA Imports'!$D$2:$D$4999,'EIA Imports'!$A$2:$A$4999,AM$3,'EIA Imports'!$C$2:$C$4999,$A38)</f>
        <v/>
      </c>
      <c r="AN38">
        <f>SUMIFS('EIA Imports'!$D$2:$D$4999,'EIA Imports'!$A$2:$A$4999,AN$3,'EIA Imports'!$C$2:$C$4999,$A38)</f>
        <v/>
      </c>
      <c r="AO38">
        <f>SUMIFS('EIA Imports'!$D$2:$D$4999,'EIA Imports'!$A$2:$A$4999,AO$3,'EIA Imports'!$C$2:$C$4999,$A38)</f>
        <v/>
      </c>
      <c r="AP38">
        <f>SUMIFS('EIA Imports'!$D$2:$D$4999,'EIA Imports'!$A$2:$A$4999,AP$3,'EIA Imports'!$C$2:$C$4999,$A38)</f>
        <v/>
      </c>
      <c r="AQ38">
        <f>SUMIFS('EIA Imports'!$D$2:$D$4999,'EIA Imports'!$A$2:$A$4999,AQ$3,'EIA Imports'!$C$2:$C$4999,$A38)</f>
        <v/>
      </c>
      <c r="AR38">
        <f>SUMIFS('EIA Imports'!$D$2:$D$4999,'EIA Imports'!$A$2:$A$4999,AR$3,'EIA Imports'!$C$2:$C$4999,$A38)</f>
        <v/>
      </c>
      <c r="AS38">
        <f>SUMIFS('EIA Imports'!$D$2:$D$4999,'EIA Imports'!$A$2:$A$4999,AS$3,'EIA Imports'!$C$2:$C$4999,$A38)</f>
        <v/>
      </c>
      <c r="AT38">
        <f>SUMIFS('EIA Imports'!$D$2:$D$4999,'EIA Imports'!$A$2:$A$4999,AT$3,'EIA Imports'!$C$2:$C$4999,$A38)</f>
        <v/>
      </c>
      <c r="AU38">
        <f>SUMIFS('EIA Imports'!$D$2:$D$4999,'EIA Imports'!$A$2:$A$4999,AU$3,'EIA Imports'!$C$2:$C$4999,$A38)</f>
        <v/>
      </c>
      <c r="AV38">
        <f>SUMIFS('EIA Imports'!$D$2:$D$4999,'EIA Imports'!$A$2:$A$4999,AV$3,'EIA Imports'!$C$2:$C$4999,$A38)</f>
        <v/>
      </c>
      <c r="AW38" t="s">
        <v>284</v>
      </c>
      <c r="AX38">
        <f>MATCH(AW38,$A$4:$A$59,0)</f>
        <v/>
      </c>
    </row>
    <row r="39" spans="1:50">
      <c r="A39" t="s">
        <v>324</v>
      </c>
      <c r="B39" t="s">
        <v>1623</v>
      </c>
      <c r="C39" t="s">
        <v>1624</v>
      </c>
      <c r="E39">
        <f>SUMIFS('EIA Imports'!$D$2:$D$4999,'EIA Imports'!$A$2:$A$4999,E$3,'EIA Imports'!$C$2:$C$4999,$A39)</f>
        <v/>
      </c>
      <c r="F39">
        <f>SUMIFS('EIA Imports'!$D$2:$D$4999,'EIA Imports'!$A$2:$A$4999,F$3,'EIA Imports'!$C$2:$C$4999,$A39)</f>
        <v/>
      </c>
      <c r="G39">
        <f>SUMIFS('EIA Imports'!$D$2:$D$4999,'EIA Imports'!$A$2:$A$4999,G$3,'EIA Imports'!$C$2:$C$4999,$A39)</f>
        <v/>
      </c>
      <c r="H39">
        <f>SUMIFS('EIA Imports'!$D$2:$D$4999,'EIA Imports'!$A$2:$A$4999,H$3,'EIA Imports'!$C$2:$C$4999,$A39)</f>
        <v/>
      </c>
      <c r="I39">
        <f>SUMIFS('EIA Imports'!$D$2:$D$4999,'EIA Imports'!$A$2:$A$4999,I$3,'EIA Imports'!$C$2:$C$4999,$A39)</f>
        <v/>
      </c>
      <c r="J39">
        <f>SUMIFS('EIA Imports'!$D$2:$D$4999,'EIA Imports'!$A$2:$A$4999,J$3,'EIA Imports'!$C$2:$C$4999,$A39)</f>
        <v/>
      </c>
      <c r="K39">
        <f>SUMIFS('EIA Imports'!$D$2:$D$4999,'EIA Imports'!$A$2:$A$4999,K$3,'EIA Imports'!$C$2:$C$4999,$A39)</f>
        <v/>
      </c>
      <c r="L39">
        <f>SUMIFS('EIA Imports'!$D$2:$D$4999,'EIA Imports'!$A$2:$A$4999,L$3,'EIA Imports'!$C$2:$C$4999,$A39)</f>
        <v/>
      </c>
      <c r="M39">
        <f>SUMIFS('EIA Imports'!$D$2:$D$4999,'EIA Imports'!$A$2:$A$4999,M$3,'EIA Imports'!$C$2:$C$4999,$A39)</f>
        <v/>
      </c>
      <c r="N39">
        <f>SUMIFS('EIA Imports'!$D$2:$D$4999,'EIA Imports'!$A$2:$A$4999,N$3,'EIA Imports'!$C$2:$C$4999,$A39)</f>
        <v/>
      </c>
      <c r="O39">
        <f>SUMIFS('EIA Imports'!$D$2:$D$4999,'EIA Imports'!$A$2:$A$4999,O$3,'EIA Imports'!$C$2:$C$4999,$A39)</f>
        <v/>
      </c>
      <c r="P39">
        <f>SUMIFS('EIA Imports'!$D$2:$D$4999,'EIA Imports'!$A$2:$A$4999,P$3,'EIA Imports'!$C$2:$C$4999,$A39)</f>
        <v/>
      </c>
      <c r="Q39">
        <f>SUMIFS('EIA Imports'!$D$2:$D$4999,'EIA Imports'!$A$2:$A$4999,Q$3,'EIA Imports'!$C$2:$C$4999,$A39)</f>
        <v/>
      </c>
      <c r="R39">
        <f>SUMIFS('EIA Imports'!$D$2:$D$4999,'EIA Imports'!$A$2:$A$4999,R$3,'EIA Imports'!$C$2:$C$4999,$A39)</f>
        <v/>
      </c>
      <c r="S39">
        <f>SUMIFS('EIA Imports'!$D$2:$D$4999,'EIA Imports'!$A$2:$A$4999,S$3,'EIA Imports'!$C$2:$C$4999,$A39)</f>
        <v/>
      </c>
      <c r="T39">
        <f>SUMIFS('EIA Imports'!$D$2:$D$4999,'EIA Imports'!$A$2:$A$4999,T$3,'EIA Imports'!$C$2:$C$4999,$A39)</f>
        <v/>
      </c>
      <c r="U39">
        <f>SUMIFS('EIA Imports'!$D$2:$D$4999,'EIA Imports'!$A$2:$A$4999,U$3,'EIA Imports'!$C$2:$C$4999,$A39)</f>
        <v/>
      </c>
      <c r="V39">
        <f>SUMIFS('EIA Imports'!$D$2:$D$4999,'EIA Imports'!$A$2:$A$4999,V$3,'EIA Imports'!$C$2:$C$4999,$A39)</f>
        <v/>
      </c>
      <c r="W39">
        <f>SUMIFS('EIA Imports'!$D$2:$D$4999,'EIA Imports'!$A$2:$A$4999,W$3,'EIA Imports'!$C$2:$C$4999,$A39)</f>
        <v/>
      </c>
      <c r="X39">
        <f>SUMIFS('EIA Imports'!$D$2:$D$4999,'EIA Imports'!$A$2:$A$4999,X$3,'EIA Imports'!$C$2:$C$4999,$A39)</f>
        <v/>
      </c>
      <c r="Y39">
        <f>SUMIFS('EIA Imports'!$D$2:$D$4999,'EIA Imports'!$A$2:$A$4999,Y$3,'EIA Imports'!$C$2:$C$4999,$A39)</f>
        <v/>
      </c>
      <c r="Z39">
        <f>SUMIFS('EIA Imports'!$D$2:$D$4999,'EIA Imports'!$A$2:$A$4999,Z$3,'EIA Imports'!$C$2:$C$4999,$A39)</f>
        <v/>
      </c>
      <c r="AA39">
        <f>SUMIFS('EIA Imports'!$D$2:$D$4999,'EIA Imports'!$A$2:$A$4999,AA$3,'EIA Imports'!$C$2:$C$4999,$A39)</f>
        <v/>
      </c>
      <c r="AB39">
        <f>SUMIFS('EIA Imports'!$D$2:$D$4999,'EIA Imports'!$A$2:$A$4999,AB$3,'EIA Imports'!$C$2:$C$4999,$A39)</f>
        <v/>
      </c>
      <c r="AC39">
        <f>SUMIFS('EIA Imports'!$D$2:$D$4999,'EIA Imports'!$A$2:$A$4999,AC$3,'EIA Imports'!$C$2:$C$4999,$A39)</f>
        <v/>
      </c>
      <c r="AD39">
        <f>SUMIFS('EIA Imports'!$D$2:$D$4999,'EIA Imports'!$A$2:$A$4999,AD$3,'EIA Imports'!$C$2:$C$4999,$A39)</f>
        <v/>
      </c>
      <c r="AE39">
        <f>SUMIFS('EIA Imports'!$D$2:$D$4999,'EIA Imports'!$A$2:$A$4999,AE$3,'EIA Imports'!$C$2:$C$4999,$A39)</f>
        <v/>
      </c>
      <c r="AF39">
        <f>SUMIFS('EIA Imports'!$D$2:$D$4999,'EIA Imports'!$A$2:$A$4999,AF$3,'EIA Imports'!$C$2:$C$4999,$A39)</f>
        <v/>
      </c>
      <c r="AG39">
        <f>SUMIFS('EIA Imports'!$D$2:$D$4999,'EIA Imports'!$A$2:$A$4999,AG$3,'EIA Imports'!$C$2:$C$4999,$A39)</f>
        <v/>
      </c>
      <c r="AH39">
        <f>SUMIFS('EIA Imports'!$D$2:$D$4999,'EIA Imports'!$A$2:$A$4999,AH$3,'EIA Imports'!$C$2:$C$4999,$A39)</f>
        <v/>
      </c>
      <c r="AI39">
        <f>SUMIFS('EIA Imports'!$D$2:$D$4999,'EIA Imports'!$A$2:$A$4999,AI$3,'EIA Imports'!$C$2:$C$4999,$A39)</f>
        <v/>
      </c>
      <c r="AJ39">
        <f>SUMIFS('EIA Imports'!$D$2:$D$4999,'EIA Imports'!$A$2:$A$4999,AJ$3,'EIA Imports'!$C$2:$C$4999,$A39)</f>
        <v/>
      </c>
      <c r="AK39">
        <f>SUMIFS('EIA Imports'!$D$2:$D$4999,'EIA Imports'!$A$2:$A$4999,AK$3,'EIA Imports'!$C$2:$C$4999,$A39)</f>
        <v/>
      </c>
      <c r="AL39">
        <f>SUMIFS('EIA Imports'!$D$2:$D$4999,'EIA Imports'!$A$2:$A$4999,AL$3,'EIA Imports'!$C$2:$C$4999,$A39)</f>
        <v/>
      </c>
      <c r="AM39">
        <f>SUMIFS('EIA Imports'!$D$2:$D$4999,'EIA Imports'!$A$2:$A$4999,AM$3,'EIA Imports'!$C$2:$C$4999,$A39)</f>
        <v/>
      </c>
      <c r="AN39">
        <f>SUMIFS('EIA Imports'!$D$2:$D$4999,'EIA Imports'!$A$2:$A$4999,AN$3,'EIA Imports'!$C$2:$C$4999,$A39)</f>
        <v/>
      </c>
      <c r="AO39">
        <f>SUMIFS('EIA Imports'!$D$2:$D$4999,'EIA Imports'!$A$2:$A$4999,AO$3,'EIA Imports'!$C$2:$C$4999,$A39)</f>
        <v/>
      </c>
      <c r="AP39">
        <f>SUMIFS('EIA Imports'!$D$2:$D$4999,'EIA Imports'!$A$2:$A$4999,AP$3,'EIA Imports'!$C$2:$C$4999,$A39)</f>
        <v/>
      </c>
      <c r="AQ39">
        <f>SUMIFS('EIA Imports'!$D$2:$D$4999,'EIA Imports'!$A$2:$A$4999,AQ$3,'EIA Imports'!$C$2:$C$4999,$A39)</f>
        <v/>
      </c>
      <c r="AR39">
        <f>SUMIFS('EIA Imports'!$D$2:$D$4999,'EIA Imports'!$A$2:$A$4999,AR$3,'EIA Imports'!$C$2:$C$4999,$A39)</f>
        <v/>
      </c>
      <c r="AS39">
        <f>SUMIFS('EIA Imports'!$D$2:$D$4999,'EIA Imports'!$A$2:$A$4999,AS$3,'EIA Imports'!$C$2:$C$4999,$A39)</f>
        <v/>
      </c>
      <c r="AT39">
        <f>SUMIFS('EIA Imports'!$D$2:$D$4999,'EIA Imports'!$A$2:$A$4999,AT$3,'EIA Imports'!$C$2:$C$4999,$A39)</f>
        <v/>
      </c>
      <c r="AU39">
        <f>SUMIFS('EIA Imports'!$D$2:$D$4999,'EIA Imports'!$A$2:$A$4999,AU$3,'EIA Imports'!$C$2:$C$4999,$A39)</f>
        <v/>
      </c>
      <c r="AV39">
        <f>SUMIFS('EIA Imports'!$D$2:$D$4999,'EIA Imports'!$A$2:$A$4999,AV$3,'EIA Imports'!$C$2:$C$4999,$A39)</f>
        <v/>
      </c>
      <c r="AW39" t="s">
        <v>418</v>
      </c>
      <c r="AX39">
        <f>MATCH(AW39,$A$4:$A$59,0)</f>
        <v/>
      </c>
    </row>
    <row r="40" spans="1:50">
      <c r="A40" t="s">
        <v>401</v>
      </c>
      <c r="B40" t="s">
        <v>1623</v>
      </c>
      <c r="C40" t="s">
        <v>1624</v>
      </c>
      <c r="E40">
        <f>SUMIFS('EIA Imports'!$D$2:$D$4999,'EIA Imports'!$A$2:$A$4999,E$3,'EIA Imports'!$C$2:$C$4999,$A40)</f>
        <v/>
      </c>
      <c r="F40">
        <f>SUMIFS('EIA Imports'!$D$2:$D$4999,'EIA Imports'!$A$2:$A$4999,F$3,'EIA Imports'!$C$2:$C$4999,$A40)</f>
        <v/>
      </c>
      <c r="G40">
        <f>SUMIFS('EIA Imports'!$D$2:$D$4999,'EIA Imports'!$A$2:$A$4999,G$3,'EIA Imports'!$C$2:$C$4999,$A40)</f>
        <v/>
      </c>
      <c r="H40">
        <f>SUMIFS('EIA Imports'!$D$2:$D$4999,'EIA Imports'!$A$2:$A$4999,H$3,'EIA Imports'!$C$2:$C$4999,$A40)</f>
        <v/>
      </c>
      <c r="I40">
        <f>SUMIFS('EIA Imports'!$D$2:$D$4999,'EIA Imports'!$A$2:$A$4999,I$3,'EIA Imports'!$C$2:$C$4999,$A40)</f>
        <v/>
      </c>
      <c r="J40">
        <f>SUMIFS('EIA Imports'!$D$2:$D$4999,'EIA Imports'!$A$2:$A$4999,J$3,'EIA Imports'!$C$2:$C$4999,$A40)</f>
        <v/>
      </c>
      <c r="K40">
        <f>SUMIFS('EIA Imports'!$D$2:$D$4999,'EIA Imports'!$A$2:$A$4999,K$3,'EIA Imports'!$C$2:$C$4999,$A40)</f>
        <v/>
      </c>
      <c r="L40">
        <f>SUMIFS('EIA Imports'!$D$2:$D$4999,'EIA Imports'!$A$2:$A$4999,L$3,'EIA Imports'!$C$2:$C$4999,$A40)</f>
        <v/>
      </c>
      <c r="M40">
        <f>SUMIFS('EIA Imports'!$D$2:$D$4999,'EIA Imports'!$A$2:$A$4999,M$3,'EIA Imports'!$C$2:$C$4999,$A40)</f>
        <v/>
      </c>
      <c r="N40">
        <f>SUMIFS('EIA Imports'!$D$2:$D$4999,'EIA Imports'!$A$2:$A$4999,N$3,'EIA Imports'!$C$2:$C$4999,$A40)</f>
        <v/>
      </c>
      <c r="O40">
        <f>SUMIFS('EIA Imports'!$D$2:$D$4999,'EIA Imports'!$A$2:$A$4999,O$3,'EIA Imports'!$C$2:$C$4999,$A40)</f>
        <v/>
      </c>
      <c r="P40">
        <f>SUMIFS('EIA Imports'!$D$2:$D$4999,'EIA Imports'!$A$2:$A$4999,P$3,'EIA Imports'!$C$2:$C$4999,$A40)</f>
        <v/>
      </c>
      <c r="Q40">
        <f>SUMIFS('EIA Imports'!$D$2:$D$4999,'EIA Imports'!$A$2:$A$4999,Q$3,'EIA Imports'!$C$2:$C$4999,$A40)</f>
        <v/>
      </c>
      <c r="R40">
        <f>SUMIFS('EIA Imports'!$D$2:$D$4999,'EIA Imports'!$A$2:$A$4999,R$3,'EIA Imports'!$C$2:$C$4999,$A40)</f>
        <v/>
      </c>
      <c r="S40">
        <f>SUMIFS('EIA Imports'!$D$2:$D$4999,'EIA Imports'!$A$2:$A$4999,S$3,'EIA Imports'!$C$2:$C$4999,$A40)</f>
        <v/>
      </c>
      <c r="T40">
        <f>SUMIFS('EIA Imports'!$D$2:$D$4999,'EIA Imports'!$A$2:$A$4999,T$3,'EIA Imports'!$C$2:$C$4999,$A40)</f>
        <v/>
      </c>
      <c r="U40">
        <f>SUMIFS('EIA Imports'!$D$2:$D$4999,'EIA Imports'!$A$2:$A$4999,U$3,'EIA Imports'!$C$2:$C$4999,$A40)</f>
        <v/>
      </c>
      <c r="V40">
        <f>SUMIFS('EIA Imports'!$D$2:$D$4999,'EIA Imports'!$A$2:$A$4999,V$3,'EIA Imports'!$C$2:$C$4999,$A40)</f>
        <v/>
      </c>
      <c r="W40">
        <f>SUMIFS('EIA Imports'!$D$2:$D$4999,'EIA Imports'!$A$2:$A$4999,W$3,'EIA Imports'!$C$2:$C$4999,$A40)</f>
        <v/>
      </c>
      <c r="X40">
        <f>SUMIFS('EIA Imports'!$D$2:$D$4999,'EIA Imports'!$A$2:$A$4999,X$3,'EIA Imports'!$C$2:$C$4999,$A40)</f>
        <v/>
      </c>
      <c r="Y40">
        <f>SUMIFS('EIA Imports'!$D$2:$D$4999,'EIA Imports'!$A$2:$A$4999,Y$3,'EIA Imports'!$C$2:$C$4999,$A40)</f>
        <v/>
      </c>
      <c r="Z40">
        <f>SUMIFS('EIA Imports'!$D$2:$D$4999,'EIA Imports'!$A$2:$A$4999,Z$3,'EIA Imports'!$C$2:$C$4999,$A40)</f>
        <v/>
      </c>
      <c r="AA40">
        <f>SUMIFS('EIA Imports'!$D$2:$D$4999,'EIA Imports'!$A$2:$A$4999,AA$3,'EIA Imports'!$C$2:$C$4999,$A40)</f>
        <v/>
      </c>
      <c r="AB40">
        <f>SUMIFS('EIA Imports'!$D$2:$D$4999,'EIA Imports'!$A$2:$A$4999,AB$3,'EIA Imports'!$C$2:$C$4999,$A40)</f>
        <v/>
      </c>
      <c r="AC40">
        <f>SUMIFS('EIA Imports'!$D$2:$D$4999,'EIA Imports'!$A$2:$A$4999,AC$3,'EIA Imports'!$C$2:$C$4999,$A40)</f>
        <v/>
      </c>
      <c r="AD40">
        <f>SUMIFS('EIA Imports'!$D$2:$D$4999,'EIA Imports'!$A$2:$A$4999,AD$3,'EIA Imports'!$C$2:$C$4999,$A40)</f>
        <v/>
      </c>
      <c r="AE40">
        <f>SUMIFS('EIA Imports'!$D$2:$D$4999,'EIA Imports'!$A$2:$A$4999,AE$3,'EIA Imports'!$C$2:$C$4999,$A40)</f>
        <v/>
      </c>
      <c r="AF40">
        <f>SUMIFS('EIA Imports'!$D$2:$D$4999,'EIA Imports'!$A$2:$A$4999,AF$3,'EIA Imports'!$C$2:$C$4999,$A40)</f>
        <v/>
      </c>
      <c r="AG40">
        <f>SUMIFS('EIA Imports'!$D$2:$D$4999,'EIA Imports'!$A$2:$A$4999,AG$3,'EIA Imports'!$C$2:$C$4999,$A40)</f>
        <v/>
      </c>
      <c r="AH40">
        <f>SUMIFS('EIA Imports'!$D$2:$D$4999,'EIA Imports'!$A$2:$A$4999,AH$3,'EIA Imports'!$C$2:$C$4999,$A40)</f>
        <v/>
      </c>
      <c r="AI40">
        <f>SUMIFS('EIA Imports'!$D$2:$D$4999,'EIA Imports'!$A$2:$A$4999,AI$3,'EIA Imports'!$C$2:$C$4999,$A40)</f>
        <v/>
      </c>
      <c r="AJ40">
        <f>SUMIFS('EIA Imports'!$D$2:$D$4999,'EIA Imports'!$A$2:$A$4999,AJ$3,'EIA Imports'!$C$2:$C$4999,$A40)</f>
        <v/>
      </c>
      <c r="AK40">
        <f>SUMIFS('EIA Imports'!$D$2:$D$4999,'EIA Imports'!$A$2:$A$4999,AK$3,'EIA Imports'!$C$2:$C$4999,$A40)</f>
        <v/>
      </c>
      <c r="AL40">
        <f>SUMIFS('EIA Imports'!$D$2:$D$4999,'EIA Imports'!$A$2:$A$4999,AL$3,'EIA Imports'!$C$2:$C$4999,$A40)</f>
        <v/>
      </c>
      <c r="AM40">
        <f>SUMIFS('EIA Imports'!$D$2:$D$4999,'EIA Imports'!$A$2:$A$4999,AM$3,'EIA Imports'!$C$2:$C$4999,$A40)</f>
        <v/>
      </c>
      <c r="AN40">
        <f>SUMIFS('EIA Imports'!$D$2:$D$4999,'EIA Imports'!$A$2:$A$4999,AN$3,'EIA Imports'!$C$2:$C$4999,$A40)</f>
        <v/>
      </c>
      <c r="AO40">
        <f>SUMIFS('EIA Imports'!$D$2:$D$4999,'EIA Imports'!$A$2:$A$4999,AO$3,'EIA Imports'!$C$2:$C$4999,$A40)</f>
        <v/>
      </c>
      <c r="AP40">
        <f>SUMIFS('EIA Imports'!$D$2:$D$4999,'EIA Imports'!$A$2:$A$4999,AP$3,'EIA Imports'!$C$2:$C$4999,$A40)</f>
        <v/>
      </c>
      <c r="AQ40">
        <f>SUMIFS('EIA Imports'!$D$2:$D$4999,'EIA Imports'!$A$2:$A$4999,AQ$3,'EIA Imports'!$C$2:$C$4999,$A40)</f>
        <v/>
      </c>
      <c r="AR40">
        <f>SUMIFS('EIA Imports'!$D$2:$D$4999,'EIA Imports'!$A$2:$A$4999,AR$3,'EIA Imports'!$C$2:$C$4999,$A40)</f>
        <v/>
      </c>
      <c r="AS40">
        <f>SUMIFS('EIA Imports'!$D$2:$D$4999,'EIA Imports'!$A$2:$A$4999,AS$3,'EIA Imports'!$C$2:$C$4999,$A40)</f>
        <v/>
      </c>
      <c r="AT40">
        <f>SUMIFS('EIA Imports'!$D$2:$D$4999,'EIA Imports'!$A$2:$A$4999,AT$3,'EIA Imports'!$C$2:$C$4999,$A40)</f>
        <v/>
      </c>
      <c r="AU40">
        <f>SUMIFS('EIA Imports'!$D$2:$D$4999,'EIA Imports'!$A$2:$A$4999,AU$3,'EIA Imports'!$C$2:$C$4999,$A40)</f>
        <v/>
      </c>
      <c r="AV40">
        <f>SUMIFS('EIA Imports'!$D$2:$D$4999,'EIA Imports'!$A$2:$A$4999,AV$3,'EIA Imports'!$C$2:$C$4999,$A40)</f>
        <v/>
      </c>
      <c r="AW40" t="s">
        <v>262</v>
      </c>
      <c r="AX40">
        <f>MATCH(AW40,$A$4:$A$59,0)</f>
        <v/>
      </c>
    </row>
    <row r="41" spans="1:50">
      <c r="A41" t="s">
        <v>374</v>
      </c>
      <c r="B41" t="s">
        <v>1623</v>
      </c>
      <c r="C41" t="s">
        <v>1624</v>
      </c>
      <c r="E41">
        <f>SUMIFS('EIA Imports'!$D$2:$D$4999,'EIA Imports'!$A$2:$A$4999,E$3,'EIA Imports'!$C$2:$C$4999,$A41)</f>
        <v/>
      </c>
      <c r="F41">
        <f>SUMIFS('EIA Imports'!$D$2:$D$4999,'EIA Imports'!$A$2:$A$4999,F$3,'EIA Imports'!$C$2:$C$4999,$A41)</f>
        <v/>
      </c>
      <c r="G41">
        <f>SUMIFS('EIA Imports'!$D$2:$D$4999,'EIA Imports'!$A$2:$A$4999,G$3,'EIA Imports'!$C$2:$C$4999,$A41)</f>
        <v/>
      </c>
      <c r="H41">
        <f>SUMIFS('EIA Imports'!$D$2:$D$4999,'EIA Imports'!$A$2:$A$4999,H$3,'EIA Imports'!$C$2:$C$4999,$A41)</f>
        <v/>
      </c>
      <c r="I41">
        <f>SUMIFS('EIA Imports'!$D$2:$D$4999,'EIA Imports'!$A$2:$A$4999,I$3,'EIA Imports'!$C$2:$C$4999,$A41)</f>
        <v/>
      </c>
      <c r="J41">
        <f>SUMIFS('EIA Imports'!$D$2:$D$4999,'EIA Imports'!$A$2:$A$4999,J$3,'EIA Imports'!$C$2:$C$4999,$A41)</f>
        <v/>
      </c>
      <c r="K41">
        <f>SUMIFS('EIA Imports'!$D$2:$D$4999,'EIA Imports'!$A$2:$A$4999,K$3,'EIA Imports'!$C$2:$C$4999,$A41)</f>
        <v/>
      </c>
      <c r="L41">
        <f>SUMIFS('EIA Imports'!$D$2:$D$4999,'EIA Imports'!$A$2:$A$4999,L$3,'EIA Imports'!$C$2:$C$4999,$A41)</f>
        <v/>
      </c>
      <c r="M41">
        <f>SUMIFS('EIA Imports'!$D$2:$D$4999,'EIA Imports'!$A$2:$A$4999,M$3,'EIA Imports'!$C$2:$C$4999,$A41)</f>
        <v/>
      </c>
      <c r="N41">
        <f>SUMIFS('EIA Imports'!$D$2:$D$4999,'EIA Imports'!$A$2:$A$4999,N$3,'EIA Imports'!$C$2:$C$4999,$A41)</f>
        <v/>
      </c>
      <c r="O41">
        <f>SUMIFS('EIA Imports'!$D$2:$D$4999,'EIA Imports'!$A$2:$A$4999,O$3,'EIA Imports'!$C$2:$C$4999,$A41)</f>
        <v/>
      </c>
      <c r="P41">
        <f>SUMIFS('EIA Imports'!$D$2:$D$4999,'EIA Imports'!$A$2:$A$4999,P$3,'EIA Imports'!$C$2:$C$4999,$A41)</f>
        <v/>
      </c>
      <c r="Q41">
        <f>SUMIFS('EIA Imports'!$D$2:$D$4999,'EIA Imports'!$A$2:$A$4999,Q$3,'EIA Imports'!$C$2:$C$4999,$A41)</f>
        <v/>
      </c>
      <c r="R41">
        <f>SUMIFS('EIA Imports'!$D$2:$D$4999,'EIA Imports'!$A$2:$A$4999,R$3,'EIA Imports'!$C$2:$C$4999,$A41)</f>
        <v/>
      </c>
      <c r="S41">
        <f>SUMIFS('EIA Imports'!$D$2:$D$4999,'EIA Imports'!$A$2:$A$4999,S$3,'EIA Imports'!$C$2:$C$4999,$A41)</f>
        <v/>
      </c>
      <c r="T41">
        <f>SUMIFS('EIA Imports'!$D$2:$D$4999,'EIA Imports'!$A$2:$A$4999,T$3,'EIA Imports'!$C$2:$C$4999,$A41)</f>
        <v/>
      </c>
      <c r="U41">
        <f>SUMIFS('EIA Imports'!$D$2:$D$4999,'EIA Imports'!$A$2:$A$4999,U$3,'EIA Imports'!$C$2:$C$4999,$A41)</f>
        <v/>
      </c>
      <c r="V41">
        <f>SUMIFS('EIA Imports'!$D$2:$D$4999,'EIA Imports'!$A$2:$A$4999,V$3,'EIA Imports'!$C$2:$C$4999,$A41)</f>
        <v/>
      </c>
      <c r="W41">
        <f>SUMIFS('EIA Imports'!$D$2:$D$4999,'EIA Imports'!$A$2:$A$4999,W$3,'EIA Imports'!$C$2:$C$4999,$A41)</f>
        <v/>
      </c>
      <c r="X41">
        <f>SUMIFS('EIA Imports'!$D$2:$D$4999,'EIA Imports'!$A$2:$A$4999,X$3,'EIA Imports'!$C$2:$C$4999,$A41)</f>
        <v/>
      </c>
      <c r="Y41">
        <f>SUMIFS('EIA Imports'!$D$2:$D$4999,'EIA Imports'!$A$2:$A$4999,Y$3,'EIA Imports'!$C$2:$C$4999,$A41)</f>
        <v/>
      </c>
      <c r="Z41">
        <f>SUMIFS('EIA Imports'!$D$2:$D$4999,'EIA Imports'!$A$2:$A$4999,Z$3,'EIA Imports'!$C$2:$C$4999,$A41)</f>
        <v/>
      </c>
      <c r="AA41">
        <f>SUMIFS('EIA Imports'!$D$2:$D$4999,'EIA Imports'!$A$2:$A$4999,AA$3,'EIA Imports'!$C$2:$C$4999,$A41)</f>
        <v/>
      </c>
      <c r="AB41">
        <f>SUMIFS('EIA Imports'!$D$2:$D$4999,'EIA Imports'!$A$2:$A$4999,AB$3,'EIA Imports'!$C$2:$C$4999,$A41)</f>
        <v/>
      </c>
      <c r="AC41">
        <f>SUMIFS('EIA Imports'!$D$2:$D$4999,'EIA Imports'!$A$2:$A$4999,AC$3,'EIA Imports'!$C$2:$C$4999,$A41)</f>
        <v/>
      </c>
      <c r="AD41">
        <f>SUMIFS('EIA Imports'!$D$2:$D$4999,'EIA Imports'!$A$2:$A$4999,AD$3,'EIA Imports'!$C$2:$C$4999,$A41)</f>
        <v/>
      </c>
      <c r="AE41">
        <f>SUMIFS('EIA Imports'!$D$2:$D$4999,'EIA Imports'!$A$2:$A$4999,AE$3,'EIA Imports'!$C$2:$C$4999,$A41)</f>
        <v/>
      </c>
      <c r="AF41">
        <f>SUMIFS('EIA Imports'!$D$2:$D$4999,'EIA Imports'!$A$2:$A$4999,AF$3,'EIA Imports'!$C$2:$C$4999,$A41)</f>
        <v/>
      </c>
      <c r="AG41">
        <f>SUMIFS('EIA Imports'!$D$2:$D$4999,'EIA Imports'!$A$2:$A$4999,AG$3,'EIA Imports'!$C$2:$C$4999,$A41)</f>
        <v/>
      </c>
      <c r="AH41">
        <f>SUMIFS('EIA Imports'!$D$2:$D$4999,'EIA Imports'!$A$2:$A$4999,AH$3,'EIA Imports'!$C$2:$C$4999,$A41)</f>
        <v/>
      </c>
      <c r="AI41">
        <f>SUMIFS('EIA Imports'!$D$2:$D$4999,'EIA Imports'!$A$2:$A$4999,AI$3,'EIA Imports'!$C$2:$C$4999,$A41)</f>
        <v/>
      </c>
      <c r="AJ41">
        <f>SUMIFS('EIA Imports'!$D$2:$D$4999,'EIA Imports'!$A$2:$A$4999,AJ$3,'EIA Imports'!$C$2:$C$4999,$A41)</f>
        <v/>
      </c>
      <c r="AK41">
        <f>SUMIFS('EIA Imports'!$D$2:$D$4999,'EIA Imports'!$A$2:$A$4999,AK$3,'EIA Imports'!$C$2:$C$4999,$A41)</f>
        <v/>
      </c>
      <c r="AL41">
        <f>SUMIFS('EIA Imports'!$D$2:$D$4999,'EIA Imports'!$A$2:$A$4999,AL$3,'EIA Imports'!$C$2:$C$4999,$A41)</f>
        <v/>
      </c>
      <c r="AM41">
        <f>SUMIFS('EIA Imports'!$D$2:$D$4999,'EIA Imports'!$A$2:$A$4999,AM$3,'EIA Imports'!$C$2:$C$4999,$A41)</f>
        <v/>
      </c>
      <c r="AN41">
        <f>SUMIFS('EIA Imports'!$D$2:$D$4999,'EIA Imports'!$A$2:$A$4999,AN$3,'EIA Imports'!$C$2:$C$4999,$A41)</f>
        <v/>
      </c>
      <c r="AO41">
        <f>SUMIFS('EIA Imports'!$D$2:$D$4999,'EIA Imports'!$A$2:$A$4999,AO$3,'EIA Imports'!$C$2:$C$4999,$A41)</f>
        <v/>
      </c>
      <c r="AP41">
        <f>SUMIFS('EIA Imports'!$D$2:$D$4999,'EIA Imports'!$A$2:$A$4999,AP$3,'EIA Imports'!$C$2:$C$4999,$A41)</f>
        <v/>
      </c>
      <c r="AQ41">
        <f>SUMIFS('EIA Imports'!$D$2:$D$4999,'EIA Imports'!$A$2:$A$4999,AQ$3,'EIA Imports'!$C$2:$C$4999,$A41)</f>
        <v/>
      </c>
      <c r="AR41">
        <f>SUMIFS('EIA Imports'!$D$2:$D$4999,'EIA Imports'!$A$2:$A$4999,AR$3,'EIA Imports'!$C$2:$C$4999,$A41)</f>
        <v/>
      </c>
      <c r="AS41">
        <f>SUMIFS('EIA Imports'!$D$2:$D$4999,'EIA Imports'!$A$2:$A$4999,AS$3,'EIA Imports'!$C$2:$C$4999,$A41)</f>
        <v/>
      </c>
      <c r="AT41">
        <f>SUMIFS('EIA Imports'!$D$2:$D$4999,'EIA Imports'!$A$2:$A$4999,AT$3,'EIA Imports'!$C$2:$C$4999,$A41)</f>
        <v/>
      </c>
      <c r="AU41">
        <f>SUMIFS('EIA Imports'!$D$2:$D$4999,'EIA Imports'!$A$2:$A$4999,AU$3,'EIA Imports'!$C$2:$C$4999,$A41)</f>
        <v/>
      </c>
      <c r="AV41">
        <f>SUMIFS('EIA Imports'!$D$2:$D$4999,'EIA Imports'!$A$2:$A$4999,AV$3,'EIA Imports'!$C$2:$C$4999,$A41)</f>
        <v/>
      </c>
      <c r="AW41" t="s">
        <v>349</v>
      </c>
      <c r="AX41">
        <f>MATCH(AW41,$A$4:$A$59,0)</f>
        <v/>
      </c>
    </row>
    <row r="42" spans="1:50">
      <c r="A42" t="s">
        <v>304</v>
      </c>
      <c r="B42" t="s">
        <v>1623</v>
      </c>
      <c r="C42" t="s">
        <v>1624</v>
      </c>
      <c r="E42">
        <f>SUMIFS('EIA Imports'!$D$2:$D$4999,'EIA Imports'!$A$2:$A$4999,E$3,'EIA Imports'!$C$2:$C$4999,$A42)</f>
        <v/>
      </c>
      <c r="F42">
        <f>SUMIFS('EIA Imports'!$D$2:$D$4999,'EIA Imports'!$A$2:$A$4999,F$3,'EIA Imports'!$C$2:$C$4999,$A42)</f>
        <v/>
      </c>
      <c r="G42">
        <f>SUMIFS('EIA Imports'!$D$2:$D$4999,'EIA Imports'!$A$2:$A$4999,G$3,'EIA Imports'!$C$2:$C$4999,$A42)</f>
        <v/>
      </c>
      <c r="H42">
        <f>SUMIFS('EIA Imports'!$D$2:$D$4999,'EIA Imports'!$A$2:$A$4999,H$3,'EIA Imports'!$C$2:$C$4999,$A42)</f>
        <v/>
      </c>
      <c r="I42">
        <f>SUMIFS('EIA Imports'!$D$2:$D$4999,'EIA Imports'!$A$2:$A$4999,I$3,'EIA Imports'!$C$2:$C$4999,$A42)</f>
        <v/>
      </c>
      <c r="J42">
        <f>SUMIFS('EIA Imports'!$D$2:$D$4999,'EIA Imports'!$A$2:$A$4999,J$3,'EIA Imports'!$C$2:$C$4999,$A42)</f>
        <v/>
      </c>
      <c r="K42">
        <f>SUMIFS('EIA Imports'!$D$2:$D$4999,'EIA Imports'!$A$2:$A$4999,K$3,'EIA Imports'!$C$2:$C$4999,$A42)</f>
        <v/>
      </c>
      <c r="L42">
        <f>SUMIFS('EIA Imports'!$D$2:$D$4999,'EIA Imports'!$A$2:$A$4999,L$3,'EIA Imports'!$C$2:$C$4999,$A42)</f>
        <v/>
      </c>
      <c r="M42">
        <f>SUMIFS('EIA Imports'!$D$2:$D$4999,'EIA Imports'!$A$2:$A$4999,M$3,'EIA Imports'!$C$2:$C$4999,$A42)</f>
        <v/>
      </c>
      <c r="N42">
        <f>SUMIFS('EIA Imports'!$D$2:$D$4999,'EIA Imports'!$A$2:$A$4999,N$3,'EIA Imports'!$C$2:$C$4999,$A42)</f>
        <v/>
      </c>
      <c r="O42">
        <f>SUMIFS('EIA Imports'!$D$2:$D$4999,'EIA Imports'!$A$2:$A$4999,O$3,'EIA Imports'!$C$2:$C$4999,$A42)</f>
        <v/>
      </c>
      <c r="P42">
        <f>SUMIFS('EIA Imports'!$D$2:$D$4999,'EIA Imports'!$A$2:$A$4999,P$3,'EIA Imports'!$C$2:$C$4999,$A42)</f>
        <v/>
      </c>
      <c r="Q42">
        <f>SUMIFS('EIA Imports'!$D$2:$D$4999,'EIA Imports'!$A$2:$A$4999,Q$3,'EIA Imports'!$C$2:$C$4999,$A42)</f>
        <v/>
      </c>
      <c r="R42">
        <f>SUMIFS('EIA Imports'!$D$2:$D$4999,'EIA Imports'!$A$2:$A$4999,R$3,'EIA Imports'!$C$2:$C$4999,$A42)</f>
        <v/>
      </c>
      <c r="S42">
        <f>SUMIFS('EIA Imports'!$D$2:$D$4999,'EIA Imports'!$A$2:$A$4999,S$3,'EIA Imports'!$C$2:$C$4999,$A42)</f>
        <v/>
      </c>
      <c r="T42">
        <f>SUMIFS('EIA Imports'!$D$2:$D$4999,'EIA Imports'!$A$2:$A$4999,T$3,'EIA Imports'!$C$2:$C$4999,$A42)</f>
        <v/>
      </c>
      <c r="U42">
        <f>SUMIFS('EIA Imports'!$D$2:$D$4999,'EIA Imports'!$A$2:$A$4999,U$3,'EIA Imports'!$C$2:$C$4999,$A42)</f>
        <v/>
      </c>
      <c r="V42">
        <f>SUMIFS('EIA Imports'!$D$2:$D$4999,'EIA Imports'!$A$2:$A$4999,V$3,'EIA Imports'!$C$2:$C$4999,$A42)</f>
        <v/>
      </c>
      <c r="W42">
        <f>SUMIFS('EIA Imports'!$D$2:$D$4999,'EIA Imports'!$A$2:$A$4999,W$3,'EIA Imports'!$C$2:$C$4999,$A42)</f>
        <v/>
      </c>
      <c r="X42">
        <f>SUMIFS('EIA Imports'!$D$2:$D$4999,'EIA Imports'!$A$2:$A$4999,X$3,'EIA Imports'!$C$2:$C$4999,$A42)</f>
        <v/>
      </c>
      <c r="Y42">
        <f>SUMIFS('EIA Imports'!$D$2:$D$4999,'EIA Imports'!$A$2:$A$4999,Y$3,'EIA Imports'!$C$2:$C$4999,$A42)</f>
        <v/>
      </c>
      <c r="Z42">
        <f>SUMIFS('EIA Imports'!$D$2:$D$4999,'EIA Imports'!$A$2:$A$4999,Z$3,'EIA Imports'!$C$2:$C$4999,$A42)</f>
        <v/>
      </c>
      <c r="AA42">
        <f>SUMIFS('EIA Imports'!$D$2:$D$4999,'EIA Imports'!$A$2:$A$4999,AA$3,'EIA Imports'!$C$2:$C$4999,$A42)</f>
        <v/>
      </c>
      <c r="AB42">
        <f>SUMIFS('EIA Imports'!$D$2:$D$4999,'EIA Imports'!$A$2:$A$4999,AB$3,'EIA Imports'!$C$2:$C$4999,$A42)</f>
        <v/>
      </c>
      <c r="AC42">
        <f>SUMIFS('EIA Imports'!$D$2:$D$4999,'EIA Imports'!$A$2:$A$4999,AC$3,'EIA Imports'!$C$2:$C$4999,$A42)</f>
        <v/>
      </c>
      <c r="AD42">
        <f>SUMIFS('EIA Imports'!$D$2:$D$4999,'EIA Imports'!$A$2:$A$4999,AD$3,'EIA Imports'!$C$2:$C$4999,$A42)</f>
        <v/>
      </c>
      <c r="AE42">
        <f>SUMIFS('EIA Imports'!$D$2:$D$4999,'EIA Imports'!$A$2:$A$4999,AE$3,'EIA Imports'!$C$2:$C$4999,$A42)</f>
        <v/>
      </c>
      <c r="AF42">
        <f>SUMIFS('EIA Imports'!$D$2:$D$4999,'EIA Imports'!$A$2:$A$4999,AF$3,'EIA Imports'!$C$2:$C$4999,$A42)</f>
        <v/>
      </c>
      <c r="AG42">
        <f>SUMIFS('EIA Imports'!$D$2:$D$4999,'EIA Imports'!$A$2:$A$4999,AG$3,'EIA Imports'!$C$2:$C$4999,$A42)</f>
        <v/>
      </c>
      <c r="AH42">
        <f>SUMIFS('EIA Imports'!$D$2:$D$4999,'EIA Imports'!$A$2:$A$4999,AH$3,'EIA Imports'!$C$2:$C$4999,$A42)</f>
        <v/>
      </c>
      <c r="AI42">
        <f>SUMIFS('EIA Imports'!$D$2:$D$4999,'EIA Imports'!$A$2:$A$4999,AI$3,'EIA Imports'!$C$2:$C$4999,$A42)</f>
        <v/>
      </c>
      <c r="AJ42">
        <f>SUMIFS('EIA Imports'!$D$2:$D$4999,'EIA Imports'!$A$2:$A$4999,AJ$3,'EIA Imports'!$C$2:$C$4999,$A42)</f>
        <v/>
      </c>
      <c r="AK42">
        <f>SUMIFS('EIA Imports'!$D$2:$D$4999,'EIA Imports'!$A$2:$A$4999,AK$3,'EIA Imports'!$C$2:$C$4999,$A42)</f>
        <v/>
      </c>
      <c r="AL42">
        <f>SUMIFS('EIA Imports'!$D$2:$D$4999,'EIA Imports'!$A$2:$A$4999,AL$3,'EIA Imports'!$C$2:$C$4999,$A42)</f>
        <v/>
      </c>
      <c r="AM42">
        <f>SUMIFS('EIA Imports'!$D$2:$D$4999,'EIA Imports'!$A$2:$A$4999,AM$3,'EIA Imports'!$C$2:$C$4999,$A42)</f>
        <v/>
      </c>
      <c r="AN42">
        <f>SUMIFS('EIA Imports'!$D$2:$D$4999,'EIA Imports'!$A$2:$A$4999,AN$3,'EIA Imports'!$C$2:$C$4999,$A42)</f>
        <v/>
      </c>
      <c r="AO42">
        <f>SUMIFS('EIA Imports'!$D$2:$D$4999,'EIA Imports'!$A$2:$A$4999,AO$3,'EIA Imports'!$C$2:$C$4999,$A42)</f>
        <v/>
      </c>
      <c r="AP42">
        <f>SUMIFS('EIA Imports'!$D$2:$D$4999,'EIA Imports'!$A$2:$A$4999,AP$3,'EIA Imports'!$C$2:$C$4999,$A42)</f>
        <v/>
      </c>
      <c r="AQ42">
        <f>SUMIFS('EIA Imports'!$D$2:$D$4999,'EIA Imports'!$A$2:$A$4999,AQ$3,'EIA Imports'!$C$2:$C$4999,$A42)</f>
        <v/>
      </c>
      <c r="AR42">
        <f>SUMIFS('EIA Imports'!$D$2:$D$4999,'EIA Imports'!$A$2:$A$4999,AR$3,'EIA Imports'!$C$2:$C$4999,$A42)</f>
        <v/>
      </c>
      <c r="AS42">
        <f>SUMIFS('EIA Imports'!$D$2:$D$4999,'EIA Imports'!$A$2:$A$4999,AS$3,'EIA Imports'!$C$2:$C$4999,$A42)</f>
        <v/>
      </c>
      <c r="AT42">
        <f>SUMIFS('EIA Imports'!$D$2:$D$4999,'EIA Imports'!$A$2:$A$4999,AT$3,'EIA Imports'!$C$2:$C$4999,$A42)</f>
        <v/>
      </c>
      <c r="AU42">
        <f>SUMIFS('EIA Imports'!$D$2:$D$4999,'EIA Imports'!$A$2:$A$4999,AU$3,'EIA Imports'!$C$2:$C$4999,$A42)</f>
        <v/>
      </c>
      <c r="AV42">
        <f>SUMIFS('EIA Imports'!$D$2:$D$4999,'EIA Imports'!$A$2:$A$4999,AV$3,'EIA Imports'!$C$2:$C$4999,$A42)</f>
        <v/>
      </c>
      <c r="AW42" t="s">
        <v>296</v>
      </c>
      <c r="AX42">
        <f>MATCH(AW42,$A$4:$A$59,0)</f>
        <v/>
      </c>
    </row>
    <row r="43" spans="1:50">
      <c r="A43" t="s">
        <v>313</v>
      </c>
      <c r="B43" t="s">
        <v>1623</v>
      </c>
      <c r="C43" t="s">
        <v>1624</v>
      </c>
      <c r="E43">
        <f>SUMIFS('EIA Imports'!$D$2:$D$4999,'EIA Imports'!$A$2:$A$4999,E$3,'EIA Imports'!$C$2:$C$4999,$A43)</f>
        <v/>
      </c>
      <c r="F43">
        <f>SUMIFS('EIA Imports'!$D$2:$D$4999,'EIA Imports'!$A$2:$A$4999,F$3,'EIA Imports'!$C$2:$C$4999,$A43)</f>
        <v/>
      </c>
      <c r="G43">
        <f>SUMIFS('EIA Imports'!$D$2:$D$4999,'EIA Imports'!$A$2:$A$4999,G$3,'EIA Imports'!$C$2:$C$4999,$A43)</f>
        <v/>
      </c>
      <c r="H43">
        <f>SUMIFS('EIA Imports'!$D$2:$D$4999,'EIA Imports'!$A$2:$A$4999,H$3,'EIA Imports'!$C$2:$C$4999,$A43)</f>
        <v/>
      </c>
      <c r="I43">
        <f>SUMIFS('EIA Imports'!$D$2:$D$4999,'EIA Imports'!$A$2:$A$4999,I$3,'EIA Imports'!$C$2:$C$4999,$A43)</f>
        <v/>
      </c>
      <c r="J43">
        <f>SUMIFS('EIA Imports'!$D$2:$D$4999,'EIA Imports'!$A$2:$A$4999,J$3,'EIA Imports'!$C$2:$C$4999,$A43)</f>
        <v/>
      </c>
      <c r="K43">
        <f>SUMIFS('EIA Imports'!$D$2:$D$4999,'EIA Imports'!$A$2:$A$4999,K$3,'EIA Imports'!$C$2:$C$4999,$A43)</f>
        <v/>
      </c>
      <c r="L43">
        <f>SUMIFS('EIA Imports'!$D$2:$D$4999,'EIA Imports'!$A$2:$A$4999,L$3,'EIA Imports'!$C$2:$C$4999,$A43)</f>
        <v/>
      </c>
      <c r="M43">
        <f>SUMIFS('EIA Imports'!$D$2:$D$4999,'EIA Imports'!$A$2:$A$4999,M$3,'EIA Imports'!$C$2:$C$4999,$A43)</f>
        <v/>
      </c>
      <c r="N43">
        <f>SUMIFS('EIA Imports'!$D$2:$D$4999,'EIA Imports'!$A$2:$A$4999,N$3,'EIA Imports'!$C$2:$C$4999,$A43)</f>
        <v/>
      </c>
      <c r="O43">
        <f>SUMIFS('EIA Imports'!$D$2:$D$4999,'EIA Imports'!$A$2:$A$4999,O$3,'EIA Imports'!$C$2:$C$4999,$A43)</f>
        <v/>
      </c>
      <c r="P43">
        <f>SUMIFS('EIA Imports'!$D$2:$D$4999,'EIA Imports'!$A$2:$A$4999,P$3,'EIA Imports'!$C$2:$C$4999,$A43)</f>
        <v/>
      </c>
      <c r="Q43">
        <f>SUMIFS('EIA Imports'!$D$2:$D$4999,'EIA Imports'!$A$2:$A$4999,Q$3,'EIA Imports'!$C$2:$C$4999,$A43)</f>
        <v/>
      </c>
      <c r="R43">
        <f>SUMIFS('EIA Imports'!$D$2:$D$4999,'EIA Imports'!$A$2:$A$4999,R$3,'EIA Imports'!$C$2:$C$4999,$A43)</f>
        <v/>
      </c>
      <c r="S43">
        <f>SUMIFS('EIA Imports'!$D$2:$D$4999,'EIA Imports'!$A$2:$A$4999,S$3,'EIA Imports'!$C$2:$C$4999,$A43)</f>
        <v/>
      </c>
      <c r="T43">
        <f>SUMIFS('EIA Imports'!$D$2:$D$4999,'EIA Imports'!$A$2:$A$4999,T$3,'EIA Imports'!$C$2:$C$4999,$A43)</f>
        <v/>
      </c>
      <c r="U43">
        <f>SUMIFS('EIA Imports'!$D$2:$D$4999,'EIA Imports'!$A$2:$A$4999,U$3,'EIA Imports'!$C$2:$C$4999,$A43)</f>
        <v/>
      </c>
      <c r="V43">
        <f>SUMIFS('EIA Imports'!$D$2:$D$4999,'EIA Imports'!$A$2:$A$4999,V$3,'EIA Imports'!$C$2:$C$4999,$A43)</f>
        <v/>
      </c>
      <c r="W43">
        <f>SUMIFS('EIA Imports'!$D$2:$D$4999,'EIA Imports'!$A$2:$A$4999,W$3,'EIA Imports'!$C$2:$C$4999,$A43)</f>
        <v/>
      </c>
      <c r="X43">
        <f>SUMIFS('EIA Imports'!$D$2:$D$4999,'EIA Imports'!$A$2:$A$4999,X$3,'EIA Imports'!$C$2:$C$4999,$A43)</f>
        <v/>
      </c>
      <c r="Y43">
        <f>SUMIFS('EIA Imports'!$D$2:$D$4999,'EIA Imports'!$A$2:$A$4999,Y$3,'EIA Imports'!$C$2:$C$4999,$A43)</f>
        <v/>
      </c>
      <c r="Z43">
        <f>SUMIFS('EIA Imports'!$D$2:$D$4999,'EIA Imports'!$A$2:$A$4999,Z$3,'EIA Imports'!$C$2:$C$4999,$A43)</f>
        <v/>
      </c>
      <c r="AA43">
        <f>SUMIFS('EIA Imports'!$D$2:$D$4999,'EIA Imports'!$A$2:$A$4999,AA$3,'EIA Imports'!$C$2:$C$4999,$A43)</f>
        <v/>
      </c>
      <c r="AB43">
        <f>SUMIFS('EIA Imports'!$D$2:$D$4999,'EIA Imports'!$A$2:$A$4999,AB$3,'EIA Imports'!$C$2:$C$4999,$A43)</f>
        <v/>
      </c>
      <c r="AC43">
        <f>SUMIFS('EIA Imports'!$D$2:$D$4999,'EIA Imports'!$A$2:$A$4999,AC$3,'EIA Imports'!$C$2:$C$4999,$A43)</f>
        <v/>
      </c>
      <c r="AD43">
        <f>SUMIFS('EIA Imports'!$D$2:$D$4999,'EIA Imports'!$A$2:$A$4999,AD$3,'EIA Imports'!$C$2:$C$4999,$A43)</f>
        <v/>
      </c>
      <c r="AE43">
        <f>SUMIFS('EIA Imports'!$D$2:$D$4999,'EIA Imports'!$A$2:$A$4999,AE$3,'EIA Imports'!$C$2:$C$4999,$A43)</f>
        <v/>
      </c>
      <c r="AF43">
        <f>SUMIFS('EIA Imports'!$D$2:$D$4999,'EIA Imports'!$A$2:$A$4999,AF$3,'EIA Imports'!$C$2:$C$4999,$A43)</f>
        <v/>
      </c>
      <c r="AG43">
        <f>SUMIFS('EIA Imports'!$D$2:$D$4999,'EIA Imports'!$A$2:$A$4999,AG$3,'EIA Imports'!$C$2:$C$4999,$A43)</f>
        <v/>
      </c>
      <c r="AH43">
        <f>SUMIFS('EIA Imports'!$D$2:$D$4999,'EIA Imports'!$A$2:$A$4999,AH$3,'EIA Imports'!$C$2:$C$4999,$A43)</f>
        <v/>
      </c>
      <c r="AI43">
        <f>SUMIFS('EIA Imports'!$D$2:$D$4999,'EIA Imports'!$A$2:$A$4999,AI$3,'EIA Imports'!$C$2:$C$4999,$A43)</f>
        <v/>
      </c>
      <c r="AJ43">
        <f>SUMIFS('EIA Imports'!$D$2:$D$4999,'EIA Imports'!$A$2:$A$4999,AJ$3,'EIA Imports'!$C$2:$C$4999,$A43)</f>
        <v/>
      </c>
      <c r="AK43">
        <f>SUMIFS('EIA Imports'!$D$2:$D$4999,'EIA Imports'!$A$2:$A$4999,AK$3,'EIA Imports'!$C$2:$C$4999,$A43)</f>
        <v/>
      </c>
      <c r="AL43">
        <f>SUMIFS('EIA Imports'!$D$2:$D$4999,'EIA Imports'!$A$2:$A$4999,AL$3,'EIA Imports'!$C$2:$C$4999,$A43)</f>
        <v/>
      </c>
      <c r="AM43">
        <f>SUMIFS('EIA Imports'!$D$2:$D$4999,'EIA Imports'!$A$2:$A$4999,AM$3,'EIA Imports'!$C$2:$C$4999,$A43)</f>
        <v/>
      </c>
      <c r="AN43">
        <f>SUMIFS('EIA Imports'!$D$2:$D$4999,'EIA Imports'!$A$2:$A$4999,AN$3,'EIA Imports'!$C$2:$C$4999,$A43)</f>
        <v/>
      </c>
      <c r="AO43">
        <f>SUMIFS('EIA Imports'!$D$2:$D$4999,'EIA Imports'!$A$2:$A$4999,AO$3,'EIA Imports'!$C$2:$C$4999,$A43)</f>
        <v/>
      </c>
      <c r="AP43">
        <f>SUMIFS('EIA Imports'!$D$2:$D$4999,'EIA Imports'!$A$2:$A$4999,AP$3,'EIA Imports'!$C$2:$C$4999,$A43)</f>
        <v/>
      </c>
      <c r="AQ43">
        <f>SUMIFS('EIA Imports'!$D$2:$D$4999,'EIA Imports'!$A$2:$A$4999,AQ$3,'EIA Imports'!$C$2:$C$4999,$A43)</f>
        <v/>
      </c>
      <c r="AR43">
        <f>SUMIFS('EIA Imports'!$D$2:$D$4999,'EIA Imports'!$A$2:$A$4999,AR$3,'EIA Imports'!$C$2:$C$4999,$A43)</f>
        <v/>
      </c>
      <c r="AS43">
        <f>SUMIFS('EIA Imports'!$D$2:$D$4999,'EIA Imports'!$A$2:$A$4999,AS$3,'EIA Imports'!$C$2:$C$4999,$A43)</f>
        <v/>
      </c>
      <c r="AT43">
        <f>SUMIFS('EIA Imports'!$D$2:$D$4999,'EIA Imports'!$A$2:$A$4999,AT$3,'EIA Imports'!$C$2:$C$4999,$A43)</f>
        <v/>
      </c>
      <c r="AU43">
        <f>SUMIFS('EIA Imports'!$D$2:$D$4999,'EIA Imports'!$A$2:$A$4999,AU$3,'EIA Imports'!$C$2:$C$4999,$A43)</f>
        <v/>
      </c>
      <c r="AV43">
        <f>SUMIFS('EIA Imports'!$D$2:$D$4999,'EIA Imports'!$A$2:$A$4999,AV$3,'EIA Imports'!$C$2:$C$4999,$A43)</f>
        <v/>
      </c>
      <c r="AW43" t="s">
        <v>310</v>
      </c>
      <c r="AX43">
        <f>MATCH(AW43,$A$4:$A$59,0)</f>
        <v/>
      </c>
    </row>
    <row r="44" spans="1:50">
      <c r="A44" t="s">
        <v>430</v>
      </c>
      <c r="B44" t="s">
        <v>1623</v>
      </c>
      <c r="C44" t="s">
        <v>1624</v>
      </c>
      <c r="E44">
        <f>SUMIFS('EIA Imports'!$D$2:$D$4999,'EIA Imports'!$A$2:$A$4999,E$3,'EIA Imports'!$C$2:$C$4999,$A44)</f>
        <v/>
      </c>
      <c r="F44">
        <f>SUMIFS('EIA Imports'!$D$2:$D$4999,'EIA Imports'!$A$2:$A$4999,F$3,'EIA Imports'!$C$2:$C$4999,$A44)</f>
        <v/>
      </c>
      <c r="G44">
        <f>SUMIFS('EIA Imports'!$D$2:$D$4999,'EIA Imports'!$A$2:$A$4999,G$3,'EIA Imports'!$C$2:$C$4999,$A44)</f>
        <v/>
      </c>
      <c r="H44">
        <f>SUMIFS('EIA Imports'!$D$2:$D$4999,'EIA Imports'!$A$2:$A$4999,H$3,'EIA Imports'!$C$2:$C$4999,$A44)</f>
        <v/>
      </c>
      <c r="I44">
        <f>SUMIFS('EIA Imports'!$D$2:$D$4999,'EIA Imports'!$A$2:$A$4999,I$3,'EIA Imports'!$C$2:$C$4999,$A44)</f>
        <v/>
      </c>
      <c r="J44">
        <f>SUMIFS('EIA Imports'!$D$2:$D$4999,'EIA Imports'!$A$2:$A$4999,J$3,'EIA Imports'!$C$2:$C$4999,$A44)</f>
        <v/>
      </c>
      <c r="K44">
        <f>SUMIFS('EIA Imports'!$D$2:$D$4999,'EIA Imports'!$A$2:$A$4999,K$3,'EIA Imports'!$C$2:$C$4999,$A44)</f>
        <v/>
      </c>
      <c r="L44">
        <f>SUMIFS('EIA Imports'!$D$2:$D$4999,'EIA Imports'!$A$2:$A$4999,L$3,'EIA Imports'!$C$2:$C$4999,$A44)</f>
        <v/>
      </c>
      <c r="M44">
        <f>SUMIFS('EIA Imports'!$D$2:$D$4999,'EIA Imports'!$A$2:$A$4999,M$3,'EIA Imports'!$C$2:$C$4999,$A44)</f>
        <v/>
      </c>
      <c r="N44">
        <f>SUMIFS('EIA Imports'!$D$2:$D$4999,'EIA Imports'!$A$2:$A$4999,N$3,'EIA Imports'!$C$2:$C$4999,$A44)</f>
        <v/>
      </c>
      <c r="O44">
        <f>SUMIFS('EIA Imports'!$D$2:$D$4999,'EIA Imports'!$A$2:$A$4999,O$3,'EIA Imports'!$C$2:$C$4999,$A44)</f>
        <v/>
      </c>
      <c r="P44">
        <f>SUMIFS('EIA Imports'!$D$2:$D$4999,'EIA Imports'!$A$2:$A$4999,P$3,'EIA Imports'!$C$2:$C$4999,$A44)</f>
        <v/>
      </c>
      <c r="Q44">
        <f>SUMIFS('EIA Imports'!$D$2:$D$4999,'EIA Imports'!$A$2:$A$4999,Q$3,'EIA Imports'!$C$2:$C$4999,$A44)</f>
        <v/>
      </c>
      <c r="R44">
        <f>SUMIFS('EIA Imports'!$D$2:$D$4999,'EIA Imports'!$A$2:$A$4999,R$3,'EIA Imports'!$C$2:$C$4999,$A44)</f>
        <v/>
      </c>
      <c r="S44">
        <f>SUMIFS('EIA Imports'!$D$2:$D$4999,'EIA Imports'!$A$2:$A$4999,S$3,'EIA Imports'!$C$2:$C$4999,$A44)</f>
        <v/>
      </c>
      <c r="T44">
        <f>SUMIFS('EIA Imports'!$D$2:$D$4999,'EIA Imports'!$A$2:$A$4999,T$3,'EIA Imports'!$C$2:$C$4999,$A44)</f>
        <v/>
      </c>
      <c r="U44">
        <f>SUMIFS('EIA Imports'!$D$2:$D$4999,'EIA Imports'!$A$2:$A$4999,U$3,'EIA Imports'!$C$2:$C$4999,$A44)</f>
        <v/>
      </c>
      <c r="V44">
        <f>SUMIFS('EIA Imports'!$D$2:$D$4999,'EIA Imports'!$A$2:$A$4999,V$3,'EIA Imports'!$C$2:$C$4999,$A44)</f>
        <v/>
      </c>
      <c r="W44">
        <f>SUMIFS('EIA Imports'!$D$2:$D$4999,'EIA Imports'!$A$2:$A$4999,W$3,'EIA Imports'!$C$2:$C$4999,$A44)</f>
        <v/>
      </c>
      <c r="X44">
        <f>SUMIFS('EIA Imports'!$D$2:$D$4999,'EIA Imports'!$A$2:$A$4999,X$3,'EIA Imports'!$C$2:$C$4999,$A44)</f>
        <v/>
      </c>
      <c r="Y44">
        <f>SUMIFS('EIA Imports'!$D$2:$D$4999,'EIA Imports'!$A$2:$A$4999,Y$3,'EIA Imports'!$C$2:$C$4999,$A44)</f>
        <v/>
      </c>
      <c r="Z44">
        <f>SUMIFS('EIA Imports'!$D$2:$D$4999,'EIA Imports'!$A$2:$A$4999,Z$3,'EIA Imports'!$C$2:$C$4999,$A44)</f>
        <v/>
      </c>
      <c r="AA44">
        <f>SUMIFS('EIA Imports'!$D$2:$D$4999,'EIA Imports'!$A$2:$A$4999,AA$3,'EIA Imports'!$C$2:$C$4999,$A44)</f>
        <v/>
      </c>
      <c r="AB44">
        <f>SUMIFS('EIA Imports'!$D$2:$D$4999,'EIA Imports'!$A$2:$A$4999,AB$3,'EIA Imports'!$C$2:$C$4999,$A44)</f>
        <v/>
      </c>
      <c r="AC44">
        <f>SUMIFS('EIA Imports'!$D$2:$D$4999,'EIA Imports'!$A$2:$A$4999,AC$3,'EIA Imports'!$C$2:$C$4999,$A44)</f>
        <v/>
      </c>
      <c r="AD44">
        <f>SUMIFS('EIA Imports'!$D$2:$D$4999,'EIA Imports'!$A$2:$A$4999,AD$3,'EIA Imports'!$C$2:$C$4999,$A44)</f>
        <v/>
      </c>
      <c r="AE44">
        <f>SUMIFS('EIA Imports'!$D$2:$D$4999,'EIA Imports'!$A$2:$A$4999,AE$3,'EIA Imports'!$C$2:$C$4999,$A44)</f>
        <v/>
      </c>
      <c r="AF44">
        <f>SUMIFS('EIA Imports'!$D$2:$D$4999,'EIA Imports'!$A$2:$A$4999,AF$3,'EIA Imports'!$C$2:$C$4999,$A44)</f>
        <v/>
      </c>
      <c r="AG44">
        <f>SUMIFS('EIA Imports'!$D$2:$D$4999,'EIA Imports'!$A$2:$A$4999,AG$3,'EIA Imports'!$C$2:$C$4999,$A44)</f>
        <v/>
      </c>
      <c r="AH44">
        <f>SUMIFS('EIA Imports'!$D$2:$D$4999,'EIA Imports'!$A$2:$A$4999,AH$3,'EIA Imports'!$C$2:$C$4999,$A44)</f>
        <v/>
      </c>
      <c r="AI44">
        <f>SUMIFS('EIA Imports'!$D$2:$D$4999,'EIA Imports'!$A$2:$A$4999,AI$3,'EIA Imports'!$C$2:$C$4999,$A44)</f>
        <v/>
      </c>
      <c r="AJ44">
        <f>SUMIFS('EIA Imports'!$D$2:$D$4999,'EIA Imports'!$A$2:$A$4999,AJ$3,'EIA Imports'!$C$2:$C$4999,$A44)</f>
        <v/>
      </c>
      <c r="AK44">
        <f>SUMIFS('EIA Imports'!$D$2:$D$4999,'EIA Imports'!$A$2:$A$4999,AK$3,'EIA Imports'!$C$2:$C$4999,$A44)</f>
        <v/>
      </c>
      <c r="AL44">
        <f>SUMIFS('EIA Imports'!$D$2:$D$4999,'EIA Imports'!$A$2:$A$4999,AL$3,'EIA Imports'!$C$2:$C$4999,$A44)</f>
        <v/>
      </c>
      <c r="AM44">
        <f>SUMIFS('EIA Imports'!$D$2:$D$4999,'EIA Imports'!$A$2:$A$4999,AM$3,'EIA Imports'!$C$2:$C$4999,$A44)</f>
        <v/>
      </c>
      <c r="AN44">
        <f>SUMIFS('EIA Imports'!$D$2:$D$4999,'EIA Imports'!$A$2:$A$4999,AN$3,'EIA Imports'!$C$2:$C$4999,$A44)</f>
        <v/>
      </c>
      <c r="AO44">
        <f>SUMIFS('EIA Imports'!$D$2:$D$4999,'EIA Imports'!$A$2:$A$4999,AO$3,'EIA Imports'!$C$2:$C$4999,$A44)</f>
        <v/>
      </c>
      <c r="AP44">
        <f>SUMIFS('EIA Imports'!$D$2:$D$4999,'EIA Imports'!$A$2:$A$4999,AP$3,'EIA Imports'!$C$2:$C$4999,$A44)</f>
        <v/>
      </c>
      <c r="AQ44">
        <f>SUMIFS('EIA Imports'!$D$2:$D$4999,'EIA Imports'!$A$2:$A$4999,AQ$3,'EIA Imports'!$C$2:$C$4999,$A44)</f>
        <v/>
      </c>
      <c r="AR44">
        <f>SUMIFS('EIA Imports'!$D$2:$D$4999,'EIA Imports'!$A$2:$A$4999,AR$3,'EIA Imports'!$C$2:$C$4999,$A44)</f>
        <v/>
      </c>
      <c r="AS44">
        <f>SUMIFS('EIA Imports'!$D$2:$D$4999,'EIA Imports'!$A$2:$A$4999,AS$3,'EIA Imports'!$C$2:$C$4999,$A44)</f>
        <v/>
      </c>
      <c r="AT44">
        <f>SUMIFS('EIA Imports'!$D$2:$D$4999,'EIA Imports'!$A$2:$A$4999,AT$3,'EIA Imports'!$C$2:$C$4999,$A44)</f>
        <v/>
      </c>
      <c r="AU44">
        <f>SUMIFS('EIA Imports'!$D$2:$D$4999,'EIA Imports'!$A$2:$A$4999,AU$3,'EIA Imports'!$C$2:$C$4999,$A44)</f>
        <v/>
      </c>
      <c r="AV44">
        <f>SUMIFS('EIA Imports'!$D$2:$D$4999,'EIA Imports'!$A$2:$A$4999,AV$3,'EIA Imports'!$C$2:$C$4999,$A44)</f>
        <v/>
      </c>
      <c r="AW44" t="s">
        <v>324</v>
      </c>
      <c r="AX44">
        <f>MATCH(AW44,$A$4:$A$59,0)</f>
        <v/>
      </c>
    </row>
    <row r="45" spans="1:50">
      <c r="A45" t="s">
        <v>346</v>
      </c>
      <c r="B45" t="s">
        <v>1623</v>
      </c>
      <c r="C45" t="s">
        <v>1624</v>
      </c>
      <c r="E45">
        <f>SUMIFS('EIA Imports'!$D$2:$D$4999,'EIA Imports'!$A$2:$A$4999,E$3,'EIA Imports'!$C$2:$C$4999,$A45)</f>
        <v/>
      </c>
      <c r="F45">
        <f>SUMIFS('EIA Imports'!$D$2:$D$4999,'EIA Imports'!$A$2:$A$4999,F$3,'EIA Imports'!$C$2:$C$4999,$A45)</f>
        <v/>
      </c>
      <c r="G45">
        <f>SUMIFS('EIA Imports'!$D$2:$D$4999,'EIA Imports'!$A$2:$A$4999,G$3,'EIA Imports'!$C$2:$C$4999,$A45)</f>
        <v/>
      </c>
      <c r="H45">
        <f>SUMIFS('EIA Imports'!$D$2:$D$4999,'EIA Imports'!$A$2:$A$4999,H$3,'EIA Imports'!$C$2:$C$4999,$A45)</f>
        <v/>
      </c>
      <c r="I45">
        <f>SUMIFS('EIA Imports'!$D$2:$D$4999,'EIA Imports'!$A$2:$A$4999,I$3,'EIA Imports'!$C$2:$C$4999,$A45)</f>
        <v/>
      </c>
      <c r="J45">
        <f>SUMIFS('EIA Imports'!$D$2:$D$4999,'EIA Imports'!$A$2:$A$4999,J$3,'EIA Imports'!$C$2:$C$4999,$A45)</f>
        <v/>
      </c>
      <c r="K45">
        <f>SUMIFS('EIA Imports'!$D$2:$D$4999,'EIA Imports'!$A$2:$A$4999,K$3,'EIA Imports'!$C$2:$C$4999,$A45)</f>
        <v/>
      </c>
      <c r="L45">
        <f>SUMIFS('EIA Imports'!$D$2:$D$4999,'EIA Imports'!$A$2:$A$4999,L$3,'EIA Imports'!$C$2:$C$4999,$A45)</f>
        <v/>
      </c>
      <c r="M45">
        <f>SUMIFS('EIA Imports'!$D$2:$D$4999,'EIA Imports'!$A$2:$A$4999,M$3,'EIA Imports'!$C$2:$C$4999,$A45)</f>
        <v/>
      </c>
      <c r="N45">
        <f>SUMIFS('EIA Imports'!$D$2:$D$4999,'EIA Imports'!$A$2:$A$4999,N$3,'EIA Imports'!$C$2:$C$4999,$A45)</f>
        <v/>
      </c>
      <c r="O45">
        <f>SUMIFS('EIA Imports'!$D$2:$D$4999,'EIA Imports'!$A$2:$A$4999,O$3,'EIA Imports'!$C$2:$C$4999,$A45)</f>
        <v/>
      </c>
      <c r="P45">
        <f>SUMIFS('EIA Imports'!$D$2:$D$4999,'EIA Imports'!$A$2:$A$4999,P$3,'EIA Imports'!$C$2:$C$4999,$A45)</f>
        <v/>
      </c>
      <c r="Q45">
        <f>SUMIFS('EIA Imports'!$D$2:$D$4999,'EIA Imports'!$A$2:$A$4999,Q$3,'EIA Imports'!$C$2:$C$4999,$A45)</f>
        <v/>
      </c>
      <c r="R45">
        <f>SUMIFS('EIA Imports'!$D$2:$D$4999,'EIA Imports'!$A$2:$A$4999,R$3,'EIA Imports'!$C$2:$C$4999,$A45)</f>
        <v/>
      </c>
      <c r="S45">
        <f>SUMIFS('EIA Imports'!$D$2:$D$4999,'EIA Imports'!$A$2:$A$4999,S$3,'EIA Imports'!$C$2:$C$4999,$A45)</f>
        <v/>
      </c>
      <c r="T45">
        <f>SUMIFS('EIA Imports'!$D$2:$D$4999,'EIA Imports'!$A$2:$A$4999,T$3,'EIA Imports'!$C$2:$C$4999,$A45)</f>
        <v/>
      </c>
      <c r="U45">
        <f>SUMIFS('EIA Imports'!$D$2:$D$4999,'EIA Imports'!$A$2:$A$4999,U$3,'EIA Imports'!$C$2:$C$4999,$A45)</f>
        <v/>
      </c>
      <c r="V45">
        <f>SUMIFS('EIA Imports'!$D$2:$D$4999,'EIA Imports'!$A$2:$A$4999,V$3,'EIA Imports'!$C$2:$C$4999,$A45)</f>
        <v/>
      </c>
      <c r="W45">
        <f>SUMIFS('EIA Imports'!$D$2:$D$4999,'EIA Imports'!$A$2:$A$4999,W$3,'EIA Imports'!$C$2:$C$4999,$A45)</f>
        <v/>
      </c>
      <c r="X45">
        <f>SUMIFS('EIA Imports'!$D$2:$D$4999,'EIA Imports'!$A$2:$A$4999,X$3,'EIA Imports'!$C$2:$C$4999,$A45)</f>
        <v/>
      </c>
      <c r="Y45">
        <f>SUMIFS('EIA Imports'!$D$2:$D$4999,'EIA Imports'!$A$2:$A$4999,Y$3,'EIA Imports'!$C$2:$C$4999,$A45)</f>
        <v/>
      </c>
      <c r="Z45">
        <f>SUMIFS('EIA Imports'!$D$2:$D$4999,'EIA Imports'!$A$2:$A$4999,Z$3,'EIA Imports'!$C$2:$C$4999,$A45)</f>
        <v/>
      </c>
      <c r="AA45">
        <f>SUMIFS('EIA Imports'!$D$2:$D$4999,'EIA Imports'!$A$2:$A$4999,AA$3,'EIA Imports'!$C$2:$C$4999,$A45)</f>
        <v/>
      </c>
      <c r="AB45">
        <f>SUMIFS('EIA Imports'!$D$2:$D$4999,'EIA Imports'!$A$2:$A$4999,AB$3,'EIA Imports'!$C$2:$C$4999,$A45)</f>
        <v/>
      </c>
      <c r="AC45">
        <f>SUMIFS('EIA Imports'!$D$2:$D$4999,'EIA Imports'!$A$2:$A$4999,AC$3,'EIA Imports'!$C$2:$C$4999,$A45)</f>
        <v/>
      </c>
      <c r="AD45">
        <f>SUMIFS('EIA Imports'!$D$2:$D$4999,'EIA Imports'!$A$2:$A$4999,AD$3,'EIA Imports'!$C$2:$C$4999,$A45)</f>
        <v/>
      </c>
      <c r="AE45">
        <f>SUMIFS('EIA Imports'!$D$2:$D$4999,'EIA Imports'!$A$2:$A$4999,AE$3,'EIA Imports'!$C$2:$C$4999,$A45)</f>
        <v/>
      </c>
      <c r="AF45">
        <f>SUMIFS('EIA Imports'!$D$2:$D$4999,'EIA Imports'!$A$2:$A$4999,AF$3,'EIA Imports'!$C$2:$C$4999,$A45)</f>
        <v/>
      </c>
      <c r="AG45">
        <f>SUMIFS('EIA Imports'!$D$2:$D$4999,'EIA Imports'!$A$2:$A$4999,AG$3,'EIA Imports'!$C$2:$C$4999,$A45)</f>
        <v/>
      </c>
      <c r="AH45">
        <f>SUMIFS('EIA Imports'!$D$2:$D$4999,'EIA Imports'!$A$2:$A$4999,AH$3,'EIA Imports'!$C$2:$C$4999,$A45)</f>
        <v/>
      </c>
      <c r="AI45">
        <f>SUMIFS('EIA Imports'!$D$2:$D$4999,'EIA Imports'!$A$2:$A$4999,AI$3,'EIA Imports'!$C$2:$C$4999,$A45)</f>
        <v/>
      </c>
      <c r="AJ45">
        <f>SUMIFS('EIA Imports'!$D$2:$D$4999,'EIA Imports'!$A$2:$A$4999,AJ$3,'EIA Imports'!$C$2:$C$4999,$A45)</f>
        <v/>
      </c>
      <c r="AK45">
        <f>SUMIFS('EIA Imports'!$D$2:$D$4999,'EIA Imports'!$A$2:$A$4999,AK$3,'EIA Imports'!$C$2:$C$4999,$A45)</f>
        <v/>
      </c>
      <c r="AL45">
        <f>SUMIFS('EIA Imports'!$D$2:$D$4999,'EIA Imports'!$A$2:$A$4999,AL$3,'EIA Imports'!$C$2:$C$4999,$A45)</f>
        <v/>
      </c>
      <c r="AM45">
        <f>SUMIFS('EIA Imports'!$D$2:$D$4999,'EIA Imports'!$A$2:$A$4999,AM$3,'EIA Imports'!$C$2:$C$4999,$A45)</f>
        <v/>
      </c>
      <c r="AN45">
        <f>SUMIFS('EIA Imports'!$D$2:$D$4999,'EIA Imports'!$A$2:$A$4999,AN$3,'EIA Imports'!$C$2:$C$4999,$A45)</f>
        <v/>
      </c>
      <c r="AO45">
        <f>SUMIFS('EIA Imports'!$D$2:$D$4999,'EIA Imports'!$A$2:$A$4999,AO$3,'EIA Imports'!$C$2:$C$4999,$A45)</f>
        <v/>
      </c>
      <c r="AP45">
        <f>SUMIFS('EIA Imports'!$D$2:$D$4999,'EIA Imports'!$A$2:$A$4999,AP$3,'EIA Imports'!$C$2:$C$4999,$A45)</f>
        <v/>
      </c>
      <c r="AQ45">
        <f>SUMIFS('EIA Imports'!$D$2:$D$4999,'EIA Imports'!$A$2:$A$4999,AQ$3,'EIA Imports'!$C$2:$C$4999,$A45)</f>
        <v/>
      </c>
      <c r="AR45">
        <f>SUMIFS('EIA Imports'!$D$2:$D$4999,'EIA Imports'!$A$2:$A$4999,AR$3,'EIA Imports'!$C$2:$C$4999,$A45)</f>
        <v/>
      </c>
      <c r="AS45">
        <f>SUMIFS('EIA Imports'!$D$2:$D$4999,'EIA Imports'!$A$2:$A$4999,AS$3,'EIA Imports'!$C$2:$C$4999,$A45)</f>
        <v/>
      </c>
      <c r="AT45">
        <f>SUMIFS('EIA Imports'!$D$2:$D$4999,'EIA Imports'!$A$2:$A$4999,AT$3,'EIA Imports'!$C$2:$C$4999,$A45)</f>
        <v/>
      </c>
      <c r="AU45">
        <f>SUMIFS('EIA Imports'!$D$2:$D$4999,'EIA Imports'!$A$2:$A$4999,AU$3,'EIA Imports'!$C$2:$C$4999,$A45)</f>
        <v/>
      </c>
      <c r="AV45">
        <f>SUMIFS('EIA Imports'!$D$2:$D$4999,'EIA Imports'!$A$2:$A$4999,AV$3,'EIA Imports'!$C$2:$C$4999,$A45)</f>
        <v/>
      </c>
      <c r="AW45" t="s">
        <v>401</v>
      </c>
      <c r="AX45">
        <f>MATCH(AW45,$A$4:$A$59,0)</f>
        <v/>
      </c>
    </row>
    <row r="46" spans="1:50">
      <c r="A46" t="s">
        <v>338</v>
      </c>
      <c r="B46" t="s">
        <v>1623</v>
      </c>
      <c r="C46" t="s">
        <v>1624</v>
      </c>
      <c r="E46">
        <f>SUMIFS('EIA Imports'!$D$2:$D$4999,'EIA Imports'!$A$2:$A$4999,E$3,'EIA Imports'!$C$2:$C$4999,$A46)</f>
        <v/>
      </c>
      <c r="F46">
        <f>SUMIFS('EIA Imports'!$D$2:$D$4999,'EIA Imports'!$A$2:$A$4999,F$3,'EIA Imports'!$C$2:$C$4999,$A46)</f>
        <v/>
      </c>
      <c r="G46">
        <f>SUMIFS('EIA Imports'!$D$2:$D$4999,'EIA Imports'!$A$2:$A$4999,G$3,'EIA Imports'!$C$2:$C$4999,$A46)</f>
        <v/>
      </c>
      <c r="H46">
        <f>SUMIFS('EIA Imports'!$D$2:$D$4999,'EIA Imports'!$A$2:$A$4999,H$3,'EIA Imports'!$C$2:$C$4999,$A46)</f>
        <v/>
      </c>
      <c r="I46">
        <f>SUMIFS('EIA Imports'!$D$2:$D$4999,'EIA Imports'!$A$2:$A$4999,I$3,'EIA Imports'!$C$2:$C$4999,$A46)</f>
        <v/>
      </c>
      <c r="J46">
        <f>SUMIFS('EIA Imports'!$D$2:$D$4999,'EIA Imports'!$A$2:$A$4999,J$3,'EIA Imports'!$C$2:$C$4999,$A46)</f>
        <v/>
      </c>
      <c r="K46">
        <f>SUMIFS('EIA Imports'!$D$2:$D$4999,'EIA Imports'!$A$2:$A$4999,K$3,'EIA Imports'!$C$2:$C$4999,$A46)</f>
        <v/>
      </c>
      <c r="L46">
        <f>SUMIFS('EIA Imports'!$D$2:$D$4999,'EIA Imports'!$A$2:$A$4999,L$3,'EIA Imports'!$C$2:$C$4999,$A46)</f>
        <v/>
      </c>
      <c r="M46">
        <f>SUMIFS('EIA Imports'!$D$2:$D$4999,'EIA Imports'!$A$2:$A$4999,M$3,'EIA Imports'!$C$2:$C$4999,$A46)</f>
        <v/>
      </c>
      <c r="N46">
        <f>SUMIFS('EIA Imports'!$D$2:$D$4999,'EIA Imports'!$A$2:$A$4999,N$3,'EIA Imports'!$C$2:$C$4999,$A46)</f>
        <v/>
      </c>
      <c r="O46">
        <f>SUMIFS('EIA Imports'!$D$2:$D$4999,'EIA Imports'!$A$2:$A$4999,O$3,'EIA Imports'!$C$2:$C$4999,$A46)</f>
        <v/>
      </c>
      <c r="P46">
        <f>SUMIFS('EIA Imports'!$D$2:$D$4999,'EIA Imports'!$A$2:$A$4999,P$3,'EIA Imports'!$C$2:$C$4999,$A46)</f>
        <v/>
      </c>
      <c r="Q46">
        <f>SUMIFS('EIA Imports'!$D$2:$D$4999,'EIA Imports'!$A$2:$A$4999,Q$3,'EIA Imports'!$C$2:$C$4999,$A46)</f>
        <v/>
      </c>
      <c r="R46">
        <f>SUMIFS('EIA Imports'!$D$2:$D$4999,'EIA Imports'!$A$2:$A$4999,R$3,'EIA Imports'!$C$2:$C$4999,$A46)</f>
        <v/>
      </c>
      <c r="S46">
        <f>SUMIFS('EIA Imports'!$D$2:$D$4999,'EIA Imports'!$A$2:$A$4999,S$3,'EIA Imports'!$C$2:$C$4999,$A46)</f>
        <v/>
      </c>
      <c r="T46">
        <f>SUMIFS('EIA Imports'!$D$2:$D$4999,'EIA Imports'!$A$2:$A$4999,T$3,'EIA Imports'!$C$2:$C$4999,$A46)</f>
        <v/>
      </c>
      <c r="U46">
        <f>SUMIFS('EIA Imports'!$D$2:$D$4999,'EIA Imports'!$A$2:$A$4999,U$3,'EIA Imports'!$C$2:$C$4999,$A46)</f>
        <v/>
      </c>
      <c r="V46">
        <f>SUMIFS('EIA Imports'!$D$2:$D$4999,'EIA Imports'!$A$2:$A$4999,V$3,'EIA Imports'!$C$2:$C$4999,$A46)</f>
        <v/>
      </c>
      <c r="W46">
        <f>SUMIFS('EIA Imports'!$D$2:$D$4999,'EIA Imports'!$A$2:$A$4999,W$3,'EIA Imports'!$C$2:$C$4999,$A46)</f>
        <v/>
      </c>
      <c r="X46">
        <f>SUMIFS('EIA Imports'!$D$2:$D$4999,'EIA Imports'!$A$2:$A$4999,X$3,'EIA Imports'!$C$2:$C$4999,$A46)</f>
        <v/>
      </c>
      <c r="Y46">
        <f>SUMIFS('EIA Imports'!$D$2:$D$4999,'EIA Imports'!$A$2:$A$4999,Y$3,'EIA Imports'!$C$2:$C$4999,$A46)</f>
        <v/>
      </c>
      <c r="Z46">
        <f>SUMIFS('EIA Imports'!$D$2:$D$4999,'EIA Imports'!$A$2:$A$4999,Z$3,'EIA Imports'!$C$2:$C$4999,$A46)</f>
        <v/>
      </c>
      <c r="AA46">
        <f>SUMIFS('EIA Imports'!$D$2:$D$4999,'EIA Imports'!$A$2:$A$4999,AA$3,'EIA Imports'!$C$2:$C$4999,$A46)</f>
        <v/>
      </c>
      <c r="AB46">
        <f>SUMIFS('EIA Imports'!$D$2:$D$4999,'EIA Imports'!$A$2:$A$4999,AB$3,'EIA Imports'!$C$2:$C$4999,$A46)</f>
        <v/>
      </c>
      <c r="AC46">
        <f>SUMIFS('EIA Imports'!$D$2:$D$4999,'EIA Imports'!$A$2:$A$4999,AC$3,'EIA Imports'!$C$2:$C$4999,$A46)</f>
        <v/>
      </c>
      <c r="AD46">
        <f>SUMIFS('EIA Imports'!$D$2:$D$4999,'EIA Imports'!$A$2:$A$4999,AD$3,'EIA Imports'!$C$2:$C$4999,$A46)</f>
        <v/>
      </c>
      <c r="AE46">
        <f>SUMIFS('EIA Imports'!$D$2:$D$4999,'EIA Imports'!$A$2:$A$4999,AE$3,'EIA Imports'!$C$2:$C$4999,$A46)</f>
        <v/>
      </c>
      <c r="AF46">
        <f>SUMIFS('EIA Imports'!$D$2:$D$4999,'EIA Imports'!$A$2:$A$4999,AF$3,'EIA Imports'!$C$2:$C$4999,$A46)</f>
        <v/>
      </c>
      <c r="AG46">
        <f>SUMIFS('EIA Imports'!$D$2:$D$4999,'EIA Imports'!$A$2:$A$4999,AG$3,'EIA Imports'!$C$2:$C$4999,$A46)</f>
        <v/>
      </c>
      <c r="AH46">
        <f>SUMIFS('EIA Imports'!$D$2:$D$4999,'EIA Imports'!$A$2:$A$4999,AH$3,'EIA Imports'!$C$2:$C$4999,$A46)</f>
        <v/>
      </c>
      <c r="AI46">
        <f>SUMIFS('EIA Imports'!$D$2:$D$4999,'EIA Imports'!$A$2:$A$4999,AI$3,'EIA Imports'!$C$2:$C$4999,$A46)</f>
        <v/>
      </c>
      <c r="AJ46">
        <f>SUMIFS('EIA Imports'!$D$2:$D$4999,'EIA Imports'!$A$2:$A$4999,AJ$3,'EIA Imports'!$C$2:$C$4999,$A46)</f>
        <v/>
      </c>
      <c r="AK46">
        <f>SUMIFS('EIA Imports'!$D$2:$D$4999,'EIA Imports'!$A$2:$A$4999,AK$3,'EIA Imports'!$C$2:$C$4999,$A46)</f>
        <v/>
      </c>
      <c r="AL46">
        <f>SUMIFS('EIA Imports'!$D$2:$D$4999,'EIA Imports'!$A$2:$A$4999,AL$3,'EIA Imports'!$C$2:$C$4999,$A46)</f>
        <v/>
      </c>
      <c r="AM46">
        <f>SUMIFS('EIA Imports'!$D$2:$D$4999,'EIA Imports'!$A$2:$A$4999,AM$3,'EIA Imports'!$C$2:$C$4999,$A46)</f>
        <v/>
      </c>
      <c r="AN46">
        <f>SUMIFS('EIA Imports'!$D$2:$D$4999,'EIA Imports'!$A$2:$A$4999,AN$3,'EIA Imports'!$C$2:$C$4999,$A46)</f>
        <v/>
      </c>
      <c r="AO46">
        <f>SUMIFS('EIA Imports'!$D$2:$D$4999,'EIA Imports'!$A$2:$A$4999,AO$3,'EIA Imports'!$C$2:$C$4999,$A46)</f>
        <v/>
      </c>
      <c r="AP46">
        <f>SUMIFS('EIA Imports'!$D$2:$D$4999,'EIA Imports'!$A$2:$A$4999,AP$3,'EIA Imports'!$C$2:$C$4999,$A46)</f>
        <v/>
      </c>
      <c r="AQ46">
        <f>SUMIFS('EIA Imports'!$D$2:$D$4999,'EIA Imports'!$A$2:$A$4999,AQ$3,'EIA Imports'!$C$2:$C$4999,$A46)</f>
        <v/>
      </c>
      <c r="AR46">
        <f>SUMIFS('EIA Imports'!$D$2:$D$4999,'EIA Imports'!$A$2:$A$4999,AR$3,'EIA Imports'!$C$2:$C$4999,$A46)</f>
        <v/>
      </c>
      <c r="AS46">
        <f>SUMIFS('EIA Imports'!$D$2:$D$4999,'EIA Imports'!$A$2:$A$4999,AS$3,'EIA Imports'!$C$2:$C$4999,$A46)</f>
        <v/>
      </c>
      <c r="AT46">
        <f>SUMIFS('EIA Imports'!$D$2:$D$4999,'EIA Imports'!$A$2:$A$4999,AT$3,'EIA Imports'!$C$2:$C$4999,$A46)</f>
        <v/>
      </c>
      <c r="AU46">
        <f>SUMIFS('EIA Imports'!$D$2:$D$4999,'EIA Imports'!$A$2:$A$4999,AU$3,'EIA Imports'!$C$2:$C$4999,$A46)</f>
        <v/>
      </c>
      <c r="AV46">
        <f>SUMIFS('EIA Imports'!$D$2:$D$4999,'EIA Imports'!$A$2:$A$4999,AV$3,'EIA Imports'!$C$2:$C$4999,$A46)</f>
        <v/>
      </c>
      <c r="AW46" t="s">
        <v>374</v>
      </c>
      <c r="AX46">
        <f>MATCH(AW46,$A$4:$A$59,0)</f>
        <v/>
      </c>
    </row>
    <row r="47" spans="1:50">
      <c r="A47" t="s">
        <v>280</v>
      </c>
      <c r="B47" t="s">
        <v>1623</v>
      </c>
      <c r="C47" t="s">
        <v>1624</v>
      </c>
      <c r="E47">
        <f>SUMIFS('EIA Imports'!$D$2:$D$4999,'EIA Imports'!$A$2:$A$4999,E$3,'EIA Imports'!$C$2:$C$4999,$A47)</f>
        <v/>
      </c>
      <c r="F47">
        <f>SUMIFS('EIA Imports'!$D$2:$D$4999,'EIA Imports'!$A$2:$A$4999,F$3,'EIA Imports'!$C$2:$C$4999,$A47)</f>
        <v/>
      </c>
      <c r="G47">
        <f>SUMIFS('EIA Imports'!$D$2:$D$4999,'EIA Imports'!$A$2:$A$4999,G$3,'EIA Imports'!$C$2:$C$4999,$A47)</f>
        <v/>
      </c>
      <c r="H47">
        <f>SUMIFS('EIA Imports'!$D$2:$D$4999,'EIA Imports'!$A$2:$A$4999,H$3,'EIA Imports'!$C$2:$C$4999,$A47)</f>
        <v/>
      </c>
      <c r="I47">
        <f>SUMIFS('EIA Imports'!$D$2:$D$4999,'EIA Imports'!$A$2:$A$4999,I$3,'EIA Imports'!$C$2:$C$4999,$A47)</f>
        <v/>
      </c>
      <c r="J47">
        <f>SUMIFS('EIA Imports'!$D$2:$D$4999,'EIA Imports'!$A$2:$A$4999,J$3,'EIA Imports'!$C$2:$C$4999,$A47)</f>
        <v/>
      </c>
      <c r="K47">
        <f>SUMIFS('EIA Imports'!$D$2:$D$4999,'EIA Imports'!$A$2:$A$4999,K$3,'EIA Imports'!$C$2:$C$4999,$A47)</f>
        <v/>
      </c>
      <c r="L47">
        <f>SUMIFS('EIA Imports'!$D$2:$D$4999,'EIA Imports'!$A$2:$A$4999,L$3,'EIA Imports'!$C$2:$C$4999,$A47)</f>
        <v/>
      </c>
      <c r="M47">
        <f>SUMIFS('EIA Imports'!$D$2:$D$4999,'EIA Imports'!$A$2:$A$4999,M$3,'EIA Imports'!$C$2:$C$4999,$A47)</f>
        <v/>
      </c>
      <c r="N47">
        <f>SUMIFS('EIA Imports'!$D$2:$D$4999,'EIA Imports'!$A$2:$A$4999,N$3,'EIA Imports'!$C$2:$C$4999,$A47)</f>
        <v/>
      </c>
      <c r="O47">
        <f>SUMIFS('EIA Imports'!$D$2:$D$4999,'EIA Imports'!$A$2:$A$4999,O$3,'EIA Imports'!$C$2:$C$4999,$A47)</f>
        <v/>
      </c>
      <c r="P47">
        <f>SUMIFS('EIA Imports'!$D$2:$D$4999,'EIA Imports'!$A$2:$A$4999,P$3,'EIA Imports'!$C$2:$C$4999,$A47)</f>
        <v/>
      </c>
      <c r="Q47">
        <f>SUMIFS('EIA Imports'!$D$2:$D$4999,'EIA Imports'!$A$2:$A$4999,Q$3,'EIA Imports'!$C$2:$C$4999,$A47)</f>
        <v/>
      </c>
      <c r="R47">
        <f>SUMIFS('EIA Imports'!$D$2:$D$4999,'EIA Imports'!$A$2:$A$4999,R$3,'EIA Imports'!$C$2:$C$4999,$A47)</f>
        <v/>
      </c>
      <c r="S47">
        <f>SUMIFS('EIA Imports'!$D$2:$D$4999,'EIA Imports'!$A$2:$A$4999,S$3,'EIA Imports'!$C$2:$C$4999,$A47)</f>
        <v/>
      </c>
      <c r="T47">
        <f>SUMIFS('EIA Imports'!$D$2:$D$4999,'EIA Imports'!$A$2:$A$4999,T$3,'EIA Imports'!$C$2:$C$4999,$A47)</f>
        <v/>
      </c>
      <c r="U47">
        <f>SUMIFS('EIA Imports'!$D$2:$D$4999,'EIA Imports'!$A$2:$A$4999,U$3,'EIA Imports'!$C$2:$C$4999,$A47)</f>
        <v/>
      </c>
      <c r="V47">
        <f>SUMIFS('EIA Imports'!$D$2:$D$4999,'EIA Imports'!$A$2:$A$4999,V$3,'EIA Imports'!$C$2:$C$4999,$A47)</f>
        <v/>
      </c>
      <c r="W47">
        <f>SUMIFS('EIA Imports'!$D$2:$D$4999,'EIA Imports'!$A$2:$A$4999,W$3,'EIA Imports'!$C$2:$C$4999,$A47)</f>
        <v/>
      </c>
      <c r="X47">
        <f>SUMIFS('EIA Imports'!$D$2:$D$4999,'EIA Imports'!$A$2:$A$4999,X$3,'EIA Imports'!$C$2:$C$4999,$A47)</f>
        <v/>
      </c>
      <c r="Y47">
        <f>SUMIFS('EIA Imports'!$D$2:$D$4999,'EIA Imports'!$A$2:$A$4999,Y$3,'EIA Imports'!$C$2:$C$4999,$A47)</f>
        <v/>
      </c>
      <c r="Z47">
        <f>SUMIFS('EIA Imports'!$D$2:$D$4999,'EIA Imports'!$A$2:$A$4999,Z$3,'EIA Imports'!$C$2:$C$4999,$A47)</f>
        <v/>
      </c>
      <c r="AA47">
        <f>SUMIFS('EIA Imports'!$D$2:$D$4999,'EIA Imports'!$A$2:$A$4999,AA$3,'EIA Imports'!$C$2:$C$4999,$A47)</f>
        <v/>
      </c>
      <c r="AB47">
        <f>SUMIFS('EIA Imports'!$D$2:$D$4999,'EIA Imports'!$A$2:$A$4999,AB$3,'EIA Imports'!$C$2:$C$4999,$A47)</f>
        <v/>
      </c>
      <c r="AC47">
        <f>SUMIFS('EIA Imports'!$D$2:$D$4999,'EIA Imports'!$A$2:$A$4999,AC$3,'EIA Imports'!$C$2:$C$4999,$A47)</f>
        <v/>
      </c>
      <c r="AD47">
        <f>SUMIFS('EIA Imports'!$D$2:$D$4999,'EIA Imports'!$A$2:$A$4999,AD$3,'EIA Imports'!$C$2:$C$4999,$A47)</f>
        <v/>
      </c>
      <c r="AE47">
        <f>SUMIFS('EIA Imports'!$D$2:$D$4999,'EIA Imports'!$A$2:$A$4999,AE$3,'EIA Imports'!$C$2:$C$4999,$A47)</f>
        <v/>
      </c>
      <c r="AF47">
        <f>SUMIFS('EIA Imports'!$D$2:$D$4999,'EIA Imports'!$A$2:$A$4999,AF$3,'EIA Imports'!$C$2:$C$4999,$A47)</f>
        <v/>
      </c>
      <c r="AG47">
        <f>SUMIFS('EIA Imports'!$D$2:$D$4999,'EIA Imports'!$A$2:$A$4999,AG$3,'EIA Imports'!$C$2:$C$4999,$A47)</f>
        <v/>
      </c>
      <c r="AH47">
        <f>SUMIFS('EIA Imports'!$D$2:$D$4999,'EIA Imports'!$A$2:$A$4999,AH$3,'EIA Imports'!$C$2:$C$4999,$A47)</f>
        <v/>
      </c>
      <c r="AI47">
        <f>SUMIFS('EIA Imports'!$D$2:$D$4999,'EIA Imports'!$A$2:$A$4999,AI$3,'EIA Imports'!$C$2:$C$4999,$A47)</f>
        <v/>
      </c>
      <c r="AJ47">
        <f>SUMIFS('EIA Imports'!$D$2:$D$4999,'EIA Imports'!$A$2:$A$4999,AJ$3,'EIA Imports'!$C$2:$C$4999,$A47)</f>
        <v/>
      </c>
      <c r="AK47">
        <f>SUMIFS('EIA Imports'!$D$2:$D$4999,'EIA Imports'!$A$2:$A$4999,AK$3,'EIA Imports'!$C$2:$C$4999,$A47)</f>
        <v/>
      </c>
      <c r="AL47">
        <f>SUMIFS('EIA Imports'!$D$2:$D$4999,'EIA Imports'!$A$2:$A$4999,AL$3,'EIA Imports'!$C$2:$C$4999,$A47)</f>
        <v/>
      </c>
      <c r="AM47">
        <f>SUMIFS('EIA Imports'!$D$2:$D$4999,'EIA Imports'!$A$2:$A$4999,AM$3,'EIA Imports'!$C$2:$C$4999,$A47)</f>
        <v/>
      </c>
      <c r="AN47">
        <f>SUMIFS('EIA Imports'!$D$2:$D$4999,'EIA Imports'!$A$2:$A$4999,AN$3,'EIA Imports'!$C$2:$C$4999,$A47)</f>
        <v/>
      </c>
      <c r="AO47">
        <f>SUMIFS('EIA Imports'!$D$2:$D$4999,'EIA Imports'!$A$2:$A$4999,AO$3,'EIA Imports'!$C$2:$C$4999,$A47)</f>
        <v/>
      </c>
      <c r="AP47">
        <f>SUMIFS('EIA Imports'!$D$2:$D$4999,'EIA Imports'!$A$2:$A$4999,AP$3,'EIA Imports'!$C$2:$C$4999,$A47)</f>
        <v/>
      </c>
      <c r="AQ47">
        <f>SUMIFS('EIA Imports'!$D$2:$D$4999,'EIA Imports'!$A$2:$A$4999,AQ$3,'EIA Imports'!$C$2:$C$4999,$A47)</f>
        <v/>
      </c>
      <c r="AR47">
        <f>SUMIFS('EIA Imports'!$D$2:$D$4999,'EIA Imports'!$A$2:$A$4999,AR$3,'EIA Imports'!$C$2:$C$4999,$A47)</f>
        <v/>
      </c>
      <c r="AS47">
        <f>SUMIFS('EIA Imports'!$D$2:$D$4999,'EIA Imports'!$A$2:$A$4999,AS$3,'EIA Imports'!$C$2:$C$4999,$A47)</f>
        <v/>
      </c>
      <c r="AT47">
        <f>SUMIFS('EIA Imports'!$D$2:$D$4999,'EIA Imports'!$A$2:$A$4999,AT$3,'EIA Imports'!$C$2:$C$4999,$A47)</f>
        <v/>
      </c>
      <c r="AU47">
        <f>SUMIFS('EIA Imports'!$D$2:$D$4999,'EIA Imports'!$A$2:$A$4999,AU$3,'EIA Imports'!$C$2:$C$4999,$A47)</f>
        <v/>
      </c>
      <c r="AV47">
        <f>SUMIFS('EIA Imports'!$D$2:$D$4999,'EIA Imports'!$A$2:$A$4999,AV$3,'EIA Imports'!$C$2:$C$4999,$A47)</f>
        <v/>
      </c>
      <c r="AW47" t="s">
        <v>304</v>
      </c>
      <c r="AX47">
        <f>MATCH(AW47,$A$4:$A$59,0)</f>
        <v/>
      </c>
    </row>
    <row r="48" spans="1:50">
      <c r="A48" t="s">
        <v>249</v>
      </c>
      <c r="B48" t="s">
        <v>1623</v>
      </c>
      <c r="C48" t="s">
        <v>1624</v>
      </c>
      <c r="E48">
        <f>SUMIFS('EIA Imports'!$D$2:$D$4999,'EIA Imports'!$A$2:$A$4999,E$3,'EIA Imports'!$C$2:$C$4999,$A48)</f>
        <v/>
      </c>
      <c r="F48">
        <f>SUMIFS('EIA Imports'!$D$2:$D$4999,'EIA Imports'!$A$2:$A$4999,F$3,'EIA Imports'!$C$2:$C$4999,$A48)</f>
        <v/>
      </c>
      <c r="G48">
        <f>SUMIFS('EIA Imports'!$D$2:$D$4999,'EIA Imports'!$A$2:$A$4999,G$3,'EIA Imports'!$C$2:$C$4999,$A48)</f>
        <v/>
      </c>
      <c r="H48">
        <f>SUMIFS('EIA Imports'!$D$2:$D$4999,'EIA Imports'!$A$2:$A$4999,H$3,'EIA Imports'!$C$2:$C$4999,$A48)</f>
        <v/>
      </c>
      <c r="I48">
        <f>SUMIFS('EIA Imports'!$D$2:$D$4999,'EIA Imports'!$A$2:$A$4999,I$3,'EIA Imports'!$C$2:$C$4999,$A48)</f>
        <v/>
      </c>
      <c r="J48">
        <f>SUMIFS('EIA Imports'!$D$2:$D$4999,'EIA Imports'!$A$2:$A$4999,J$3,'EIA Imports'!$C$2:$C$4999,$A48)</f>
        <v/>
      </c>
      <c r="K48">
        <f>SUMIFS('EIA Imports'!$D$2:$D$4999,'EIA Imports'!$A$2:$A$4999,K$3,'EIA Imports'!$C$2:$C$4999,$A48)</f>
        <v/>
      </c>
      <c r="L48">
        <f>SUMIFS('EIA Imports'!$D$2:$D$4999,'EIA Imports'!$A$2:$A$4999,L$3,'EIA Imports'!$C$2:$C$4999,$A48)</f>
        <v/>
      </c>
      <c r="M48">
        <f>SUMIFS('EIA Imports'!$D$2:$D$4999,'EIA Imports'!$A$2:$A$4999,M$3,'EIA Imports'!$C$2:$C$4999,$A48)</f>
        <v/>
      </c>
      <c r="N48">
        <f>SUMIFS('EIA Imports'!$D$2:$D$4999,'EIA Imports'!$A$2:$A$4999,N$3,'EIA Imports'!$C$2:$C$4999,$A48)</f>
        <v/>
      </c>
      <c r="O48">
        <f>SUMIFS('EIA Imports'!$D$2:$D$4999,'EIA Imports'!$A$2:$A$4999,O$3,'EIA Imports'!$C$2:$C$4999,$A48)</f>
        <v/>
      </c>
      <c r="P48">
        <f>SUMIFS('EIA Imports'!$D$2:$D$4999,'EIA Imports'!$A$2:$A$4999,P$3,'EIA Imports'!$C$2:$C$4999,$A48)</f>
        <v/>
      </c>
      <c r="Q48">
        <f>SUMIFS('EIA Imports'!$D$2:$D$4999,'EIA Imports'!$A$2:$A$4999,Q$3,'EIA Imports'!$C$2:$C$4999,$A48)</f>
        <v/>
      </c>
      <c r="R48">
        <f>SUMIFS('EIA Imports'!$D$2:$D$4999,'EIA Imports'!$A$2:$A$4999,R$3,'EIA Imports'!$C$2:$C$4999,$A48)</f>
        <v/>
      </c>
      <c r="S48">
        <f>SUMIFS('EIA Imports'!$D$2:$D$4999,'EIA Imports'!$A$2:$A$4999,S$3,'EIA Imports'!$C$2:$C$4999,$A48)</f>
        <v/>
      </c>
      <c r="T48">
        <f>SUMIFS('EIA Imports'!$D$2:$D$4999,'EIA Imports'!$A$2:$A$4999,T$3,'EIA Imports'!$C$2:$C$4999,$A48)</f>
        <v/>
      </c>
      <c r="U48">
        <f>SUMIFS('EIA Imports'!$D$2:$D$4999,'EIA Imports'!$A$2:$A$4999,U$3,'EIA Imports'!$C$2:$C$4999,$A48)</f>
        <v/>
      </c>
      <c r="V48">
        <f>SUMIFS('EIA Imports'!$D$2:$D$4999,'EIA Imports'!$A$2:$A$4999,V$3,'EIA Imports'!$C$2:$C$4999,$A48)</f>
        <v/>
      </c>
      <c r="W48">
        <f>SUMIFS('EIA Imports'!$D$2:$D$4999,'EIA Imports'!$A$2:$A$4999,W$3,'EIA Imports'!$C$2:$C$4999,$A48)</f>
        <v/>
      </c>
      <c r="X48">
        <f>SUMIFS('EIA Imports'!$D$2:$D$4999,'EIA Imports'!$A$2:$A$4999,X$3,'EIA Imports'!$C$2:$C$4999,$A48)</f>
        <v/>
      </c>
      <c r="Y48">
        <f>SUMIFS('EIA Imports'!$D$2:$D$4999,'EIA Imports'!$A$2:$A$4999,Y$3,'EIA Imports'!$C$2:$C$4999,$A48)</f>
        <v/>
      </c>
      <c r="Z48">
        <f>SUMIFS('EIA Imports'!$D$2:$D$4999,'EIA Imports'!$A$2:$A$4999,Z$3,'EIA Imports'!$C$2:$C$4999,$A48)</f>
        <v/>
      </c>
      <c r="AA48">
        <f>SUMIFS('EIA Imports'!$D$2:$D$4999,'EIA Imports'!$A$2:$A$4999,AA$3,'EIA Imports'!$C$2:$C$4999,$A48)</f>
        <v/>
      </c>
      <c r="AB48">
        <f>SUMIFS('EIA Imports'!$D$2:$D$4999,'EIA Imports'!$A$2:$A$4999,AB$3,'EIA Imports'!$C$2:$C$4999,$A48)</f>
        <v/>
      </c>
      <c r="AC48">
        <f>SUMIFS('EIA Imports'!$D$2:$D$4999,'EIA Imports'!$A$2:$A$4999,AC$3,'EIA Imports'!$C$2:$C$4999,$A48)</f>
        <v/>
      </c>
      <c r="AD48">
        <f>SUMIFS('EIA Imports'!$D$2:$D$4999,'EIA Imports'!$A$2:$A$4999,AD$3,'EIA Imports'!$C$2:$C$4999,$A48)</f>
        <v/>
      </c>
      <c r="AE48">
        <f>SUMIFS('EIA Imports'!$D$2:$D$4999,'EIA Imports'!$A$2:$A$4999,AE$3,'EIA Imports'!$C$2:$C$4999,$A48)</f>
        <v/>
      </c>
      <c r="AF48">
        <f>SUMIFS('EIA Imports'!$D$2:$D$4999,'EIA Imports'!$A$2:$A$4999,AF$3,'EIA Imports'!$C$2:$C$4999,$A48)</f>
        <v/>
      </c>
      <c r="AG48">
        <f>SUMIFS('EIA Imports'!$D$2:$D$4999,'EIA Imports'!$A$2:$A$4999,AG$3,'EIA Imports'!$C$2:$C$4999,$A48)</f>
        <v/>
      </c>
      <c r="AH48">
        <f>SUMIFS('EIA Imports'!$D$2:$D$4999,'EIA Imports'!$A$2:$A$4999,AH$3,'EIA Imports'!$C$2:$C$4999,$A48)</f>
        <v/>
      </c>
      <c r="AI48">
        <f>SUMIFS('EIA Imports'!$D$2:$D$4999,'EIA Imports'!$A$2:$A$4999,AI$3,'EIA Imports'!$C$2:$C$4999,$A48)</f>
        <v/>
      </c>
      <c r="AJ48">
        <f>SUMIFS('EIA Imports'!$D$2:$D$4999,'EIA Imports'!$A$2:$A$4999,AJ$3,'EIA Imports'!$C$2:$C$4999,$A48)</f>
        <v/>
      </c>
      <c r="AK48">
        <f>SUMIFS('EIA Imports'!$D$2:$D$4999,'EIA Imports'!$A$2:$A$4999,AK$3,'EIA Imports'!$C$2:$C$4999,$A48)</f>
        <v/>
      </c>
      <c r="AL48">
        <f>SUMIFS('EIA Imports'!$D$2:$D$4999,'EIA Imports'!$A$2:$A$4999,AL$3,'EIA Imports'!$C$2:$C$4999,$A48)</f>
        <v/>
      </c>
      <c r="AM48">
        <f>SUMIFS('EIA Imports'!$D$2:$D$4999,'EIA Imports'!$A$2:$A$4999,AM$3,'EIA Imports'!$C$2:$C$4999,$A48)</f>
        <v/>
      </c>
      <c r="AN48">
        <f>SUMIFS('EIA Imports'!$D$2:$D$4999,'EIA Imports'!$A$2:$A$4999,AN$3,'EIA Imports'!$C$2:$C$4999,$A48)</f>
        <v/>
      </c>
      <c r="AO48">
        <f>SUMIFS('EIA Imports'!$D$2:$D$4999,'EIA Imports'!$A$2:$A$4999,AO$3,'EIA Imports'!$C$2:$C$4999,$A48)</f>
        <v/>
      </c>
      <c r="AP48">
        <f>SUMIFS('EIA Imports'!$D$2:$D$4999,'EIA Imports'!$A$2:$A$4999,AP$3,'EIA Imports'!$C$2:$C$4999,$A48)</f>
        <v/>
      </c>
      <c r="AQ48">
        <f>SUMIFS('EIA Imports'!$D$2:$D$4999,'EIA Imports'!$A$2:$A$4999,AQ$3,'EIA Imports'!$C$2:$C$4999,$A48)</f>
        <v/>
      </c>
      <c r="AR48">
        <f>SUMIFS('EIA Imports'!$D$2:$D$4999,'EIA Imports'!$A$2:$A$4999,AR$3,'EIA Imports'!$C$2:$C$4999,$A48)</f>
        <v/>
      </c>
      <c r="AS48">
        <f>SUMIFS('EIA Imports'!$D$2:$D$4999,'EIA Imports'!$A$2:$A$4999,AS$3,'EIA Imports'!$C$2:$C$4999,$A48)</f>
        <v/>
      </c>
      <c r="AT48">
        <f>SUMIFS('EIA Imports'!$D$2:$D$4999,'EIA Imports'!$A$2:$A$4999,AT$3,'EIA Imports'!$C$2:$C$4999,$A48)</f>
        <v/>
      </c>
      <c r="AU48">
        <f>SUMIFS('EIA Imports'!$D$2:$D$4999,'EIA Imports'!$A$2:$A$4999,AU$3,'EIA Imports'!$C$2:$C$4999,$A48)</f>
        <v/>
      </c>
      <c r="AV48">
        <f>SUMIFS('EIA Imports'!$D$2:$D$4999,'EIA Imports'!$A$2:$A$4999,AV$3,'EIA Imports'!$C$2:$C$4999,$A48)</f>
        <v/>
      </c>
      <c r="AW48" t="s">
        <v>313</v>
      </c>
      <c r="AX48">
        <f>MATCH(AW48,$A$4:$A$59,0)</f>
        <v/>
      </c>
    </row>
    <row r="49" spans="1:50">
      <c r="A49" t="s">
        <v>363</v>
      </c>
      <c r="B49" t="s">
        <v>1623</v>
      </c>
      <c r="C49" t="s">
        <v>1624</v>
      </c>
      <c r="E49">
        <f>SUMIFS('EIA Imports'!$D$2:$D$4999,'EIA Imports'!$A$2:$A$4999,E$3,'EIA Imports'!$C$2:$C$4999,$A49)</f>
        <v/>
      </c>
      <c r="F49">
        <f>SUMIFS('EIA Imports'!$D$2:$D$4999,'EIA Imports'!$A$2:$A$4999,F$3,'EIA Imports'!$C$2:$C$4999,$A49)</f>
        <v/>
      </c>
      <c r="G49">
        <f>SUMIFS('EIA Imports'!$D$2:$D$4999,'EIA Imports'!$A$2:$A$4999,G$3,'EIA Imports'!$C$2:$C$4999,$A49)</f>
        <v/>
      </c>
      <c r="H49">
        <f>SUMIFS('EIA Imports'!$D$2:$D$4999,'EIA Imports'!$A$2:$A$4999,H$3,'EIA Imports'!$C$2:$C$4999,$A49)</f>
        <v/>
      </c>
      <c r="I49">
        <f>SUMIFS('EIA Imports'!$D$2:$D$4999,'EIA Imports'!$A$2:$A$4999,I$3,'EIA Imports'!$C$2:$C$4999,$A49)</f>
        <v/>
      </c>
      <c r="J49">
        <f>SUMIFS('EIA Imports'!$D$2:$D$4999,'EIA Imports'!$A$2:$A$4999,J$3,'EIA Imports'!$C$2:$C$4999,$A49)</f>
        <v/>
      </c>
      <c r="K49">
        <f>SUMIFS('EIA Imports'!$D$2:$D$4999,'EIA Imports'!$A$2:$A$4999,K$3,'EIA Imports'!$C$2:$C$4999,$A49)</f>
        <v/>
      </c>
      <c r="L49">
        <f>SUMIFS('EIA Imports'!$D$2:$D$4999,'EIA Imports'!$A$2:$A$4999,L$3,'EIA Imports'!$C$2:$C$4999,$A49)</f>
        <v/>
      </c>
      <c r="M49">
        <f>SUMIFS('EIA Imports'!$D$2:$D$4999,'EIA Imports'!$A$2:$A$4999,M$3,'EIA Imports'!$C$2:$C$4999,$A49)</f>
        <v/>
      </c>
      <c r="N49">
        <f>SUMIFS('EIA Imports'!$D$2:$D$4999,'EIA Imports'!$A$2:$A$4999,N$3,'EIA Imports'!$C$2:$C$4999,$A49)</f>
        <v/>
      </c>
      <c r="O49">
        <f>SUMIFS('EIA Imports'!$D$2:$D$4999,'EIA Imports'!$A$2:$A$4999,O$3,'EIA Imports'!$C$2:$C$4999,$A49)</f>
        <v/>
      </c>
      <c r="P49">
        <f>SUMIFS('EIA Imports'!$D$2:$D$4999,'EIA Imports'!$A$2:$A$4999,P$3,'EIA Imports'!$C$2:$C$4999,$A49)</f>
        <v/>
      </c>
      <c r="Q49">
        <f>SUMIFS('EIA Imports'!$D$2:$D$4999,'EIA Imports'!$A$2:$A$4999,Q$3,'EIA Imports'!$C$2:$C$4999,$A49)</f>
        <v/>
      </c>
      <c r="R49">
        <f>SUMIFS('EIA Imports'!$D$2:$D$4999,'EIA Imports'!$A$2:$A$4999,R$3,'EIA Imports'!$C$2:$C$4999,$A49)</f>
        <v/>
      </c>
      <c r="S49">
        <f>SUMIFS('EIA Imports'!$D$2:$D$4999,'EIA Imports'!$A$2:$A$4999,S$3,'EIA Imports'!$C$2:$C$4999,$A49)</f>
        <v/>
      </c>
      <c r="T49">
        <f>SUMIFS('EIA Imports'!$D$2:$D$4999,'EIA Imports'!$A$2:$A$4999,T$3,'EIA Imports'!$C$2:$C$4999,$A49)</f>
        <v/>
      </c>
      <c r="U49">
        <f>SUMIFS('EIA Imports'!$D$2:$D$4999,'EIA Imports'!$A$2:$A$4999,U$3,'EIA Imports'!$C$2:$C$4999,$A49)</f>
        <v/>
      </c>
      <c r="V49">
        <f>SUMIFS('EIA Imports'!$D$2:$D$4999,'EIA Imports'!$A$2:$A$4999,V$3,'EIA Imports'!$C$2:$C$4999,$A49)</f>
        <v/>
      </c>
      <c r="W49">
        <f>SUMIFS('EIA Imports'!$D$2:$D$4999,'EIA Imports'!$A$2:$A$4999,W$3,'EIA Imports'!$C$2:$C$4999,$A49)</f>
        <v/>
      </c>
      <c r="X49">
        <f>SUMIFS('EIA Imports'!$D$2:$D$4999,'EIA Imports'!$A$2:$A$4999,X$3,'EIA Imports'!$C$2:$C$4999,$A49)</f>
        <v/>
      </c>
      <c r="Y49">
        <f>SUMIFS('EIA Imports'!$D$2:$D$4999,'EIA Imports'!$A$2:$A$4999,Y$3,'EIA Imports'!$C$2:$C$4999,$A49)</f>
        <v/>
      </c>
      <c r="Z49">
        <f>SUMIFS('EIA Imports'!$D$2:$D$4999,'EIA Imports'!$A$2:$A$4999,Z$3,'EIA Imports'!$C$2:$C$4999,$A49)</f>
        <v/>
      </c>
      <c r="AA49">
        <f>SUMIFS('EIA Imports'!$D$2:$D$4999,'EIA Imports'!$A$2:$A$4999,AA$3,'EIA Imports'!$C$2:$C$4999,$A49)</f>
        <v/>
      </c>
      <c r="AB49">
        <f>SUMIFS('EIA Imports'!$D$2:$D$4999,'EIA Imports'!$A$2:$A$4999,AB$3,'EIA Imports'!$C$2:$C$4999,$A49)</f>
        <v/>
      </c>
      <c r="AC49">
        <f>SUMIFS('EIA Imports'!$D$2:$D$4999,'EIA Imports'!$A$2:$A$4999,AC$3,'EIA Imports'!$C$2:$C$4999,$A49)</f>
        <v/>
      </c>
      <c r="AD49">
        <f>SUMIFS('EIA Imports'!$D$2:$D$4999,'EIA Imports'!$A$2:$A$4999,AD$3,'EIA Imports'!$C$2:$C$4999,$A49)</f>
        <v/>
      </c>
      <c r="AE49">
        <f>SUMIFS('EIA Imports'!$D$2:$D$4999,'EIA Imports'!$A$2:$A$4999,AE$3,'EIA Imports'!$C$2:$C$4999,$A49)</f>
        <v/>
      </c>
      <c r="AF49">
        <f>SUMIFS('EIA Imports'!$D$2:$D$4999,'EIA Imports'!$A$2:$A$4999,AF$3,'EIA Imports'!$C$2:$C$4999,$A49)</f>
        <v/>
      </c>
      <c r="AG49">
        <f>SUMIFS('EIA Imports'!$D$2:$D$4999,'EIA Imports'!$A$2:$A$4999,AG$3,'EIA Imports'!$C$2:$C$4999,$A49)</f>
        <v/>
      </c>
      <c r="AH49">
        <f>SUMIFS('EIA Imports'!$D$2:$D$4999,'EIA Imports'!$A$2:$A$4999,AH$3,'EIA Imports'!$C$2:$C$4999,$A49)</f>
        <v/>
      </c>
      <c r="AI49">
        <f>SUMIFS('EIA Imports'!$D$2:$D$4999,'EIA Imports'!$A$2:$A$4999,AI$3,'EIA Imports'!$C$2:$C$4999,$A49)</f>
        <v/>
      </c>
      <c r="AJ49">
        <f>SUMIFS('EIA Imports'!$D$2:$D$4999,'EIA Imports'!$A$2:$A$4999,AJ$3,'EIA Imports'!$C$2:$C$4999,$A49)</f>
        <v/>
      </c>
      <c r="AK49">
        <f>SUMIFS('EIA Imports'!$D$2:$D$4999,'EIA Imports'!$A$2:$A$4999,AK$3,'EIA Imports'!$C$2:$C$4999,$A49)</f>
        <v/>
      </c>
      <c r="AL49">
        <f>SUMIFS('EIA Imports'!$D$2:$D$4999,'EIA Imports'!$A$2:$A$4999,AL$3,'EIA Imports'!$C$2:$C$4999,$A49)</f>
        <v/>
      </c>
      <c r="AM49">
        <f>SUMIFS('EIA Imports'!$D$2:$D$4999,'EIA Imports'!$A$2:$A$4999,AM$3,'EIA Imports'!$C$2:$C$4999,$A49)</f>
        <v/>
      </c>
      <c r="AN49">
        <f>SUMIFS('EIA Imports'!$D$2:$D$4999,'EIA Imports'!$A$2:$A$4999,AN$3,'EIA Imports'!$C$2:$C$4999,$A49)</f>
        <v/>
      </c>
      <c r="AO49">
        <f>SUMIFS('EIA Imports'!$D$2:$D$4999,'EIA Imports'!$A$2:$A$4999,AO$3,'EIA Imports'!$C$2:$C$4999,$A49)</f>
        <v/>
      </c>
      <c r="AP49">
        <f>SUMIFS('EIA Imports'!$D$2:$D$4999,'EIA Imports'!$A$2:$A$4999,AP$3,'EIA Imports'!$C$2:$C$4999,$A49)</f>
        <v/>
      </c>
      <c r="AQ49">
        <f>SUMIFS('EIA Imports'!$D$2:$D$4999,'EIA Imports'!$A$2:$A$4999,AQ$3,'EIA Imports'!$C$2:$C$4999,$A49)</f>
        <v/>
      </c>
      <c r="AR49">
        <f>SUMIFS('EIA Imports'!$D$2:$D$4999,'EIA Imports'!$A$2:$A$4999,AR$3,'EIA Imports'!$C$2:$C$4999,$A49)</f>
        <v/>
      </c>
      <c r="AS49">
        <f>SUMIFS('EIA Imports'!$D$2:$D$4999,'EIA Imports'!$A$2:$A$4999,AS$3,'EIA Imports'!$C$2:$C$4999,$A49)</f>
        <v/>
      </c>
      <c r="AT49">
        <f>SUMIFS('EIA Imports'!$D$2:$D$4999,'EIA Imports'!$A$2:$A$4999,AT$3,'EIA Imports'!$C$2:$C$4999,$A49)</f>
        <v/>
      </c>
      <c r="AU49">
        <f>SUMIFS('EIA Imports'!$D$2:$D$4999,'EIA Imports'!$A$2:$A$4999,AU$3,'EIA Imports'!$C$2:$C$4999,$A49)</f>
        <v/>
      </c>
      <c r="AV49">
        <f>SUMIFS('EIA Imports'!$D$2:$D$4999,'EIA Imports'!$A$2:$A$4999,AV$3,'EIA Imports'!$C$2:$C$4999,$A49)</f>
        <v/>
      </c>
      <c r="AW49" t="s">
        <v>430</v>
      </c>
      <c r="AX49">
        <f>MATCH(AW49,$A$4:$A$59,0)</f>
        <v/>
      </c>
    </row>
    <row r="50" spans="1:50">
      <c r="A50" t="s">
        <v>372</v>
      </c>
      <c r="B50" t="s">
        <v>1623</v>
      </c>
      <c r="C50" t="s">
        <v>1624</v>
      </c>
      <c r="E50">
        <f>SUMIFS('EIA Imports'!$D$2:$D$4999,'EIA Imports'!$A$2:$A$4999,E$3,'EIA Imports'!$C$2:$C$4999,$A50)</f>
        <v/>
      </c>
      <c r="F50">
        <f>SUMIFS('EIA Imports'!$D$2:$D$4999,'EIA Imports'!$A$2:$A$4999,F$3,'EIA Imports'!$C$2:$C$4999,$A50)</f>
        <v/>
      </c>
      <c r="G50">
        <f>SUMIFS('EIA Imports'!$D$2:$D$4999,'EIA Imports'!$A$2:$A$4999,G$3,'EIA Imports'!$C$2:$C$4999,$A50)</f>
        <v/>
      </c>
      <c r="H50">
        <f>SUMIFS('EIA Imports'!$D$2:$D$4999,'EIA Imports'!$A$2:$A$4999,H$3,'EIA Imports'!$C$2:$C$4999,$A50)</f>
        <v/>
      </c>
      <c r="I50">
        <f>SUMIFS('EIA Imports'!$D$2:$D$4999,'EIA Imports'!$A$2:$A$4999,I$3,'EIA Imports'!$C$2:$C$4999,$A50)</f>
        <v/>
      </c>
      <c r="J50">
        <f>SUMIFS('EIA Imports'!$D$2:$D$4999,'EIA Imports'!$A$2:$A$4999,J$3,'EIA Imports'!$C$2:$C$4999,$A50)</f>
        <v/>
      </c>
      <c r="K50">
        <f>SUMIFS('EIA Imports'!$D$2:$D$4999,'EIA Imports'!$A$2:$A$4999,K$3,'EIA Imports'!$C$2:$C$4999,$A50)</f>
        <v/>
      </c>
      <c r="L50">
        <f>SUMIFS('EIA Imports'!$D$2:$D$4999,'EIA Imports'!$A$2:$A$4999,L$3,'EIA Imports'!$C$2:$C$4999,$A50)</f>
        <v/>
      </c>
      <c r="M50">
        <f>SUMIFS('EIA Imports'!$D$2:$D$4999,'EIA Imports'!$A$2:$A$4999,M$3,'EIA Imports'!$C$2:$C$4999,$A50)</f>
        <v/>
      </c>
      <c r="N50">
        <f>SUMIFS('EIA Imports'!$D$2:$D$4999,'EIA Imports'!$A$2:$A$4999,N$3,'EIA Imports'!$C$2:$C$4999,$A50)</f>
        <v/>
      </c>
      <c r="O50">
        <f>SUMIFS('EIA Imports'!$D$2:$D$4999,'EIA Imports'!$A$2:$A$4999,O$3,'EIA Imports'!$C$2:$C$4999,$A50)</f>
        <v/>
      </c>
      <c r="P50">
        <f>SUMIFS('EIA Imports'!$D$2:$D$4999,'EIA Imports'!$A$2:$A$4999,P$3,'EIA Imports'!$C$2:$C$4999,$A50)</f>
        <v/>
      </c>
      <c r="Q50">
        <f>SUMIFS('EIA Imports'!$D$2:$D$4999,'EIA Imports'!$A$2:$A$4999,Q$3,'EIA Imports'!$C$2:$C$4999,$A50)</f>
        <v/>
      </c>
      <c r="R50">
        <f>SUMIFS('EIA Imports'!$D$2:$D$4999,'EIA Imports'!$A$2:$A$4999,R$3,'EIA Imports'!$C$2:$C$4999,$A50)</f>
        <v/>
      </c>
      <c r="S50">
        <f>SUMIFS('EIA Imports'!$D$2:$D$4999,'EIA Imports'!$A$2:$A$4999,S$3,'EIA Imports'!$C$2:$C$4999,$A50)</f>
        <v/>
      </c>
      <c r="T50">
        <f>SUMIFS('EIA Imports'!$D$2:$D$4999,'EIA Imports'!$A$2:$A$4999,T$3,'EIA Imports'!$C$2:$C$4999,$A50)</f>
        <v/>
      </c>
      <c r="U50">
        <f>SUMIFS('EIA Imports'!$D$2:$D$4999,'EIA Imports'!$A$2:$A$4999,U$3,'EIA Imports'!$C$2:$C$4999,$A50)</f>
        <v/>
      </c>
      <c r="V50">
        <f>SUMIFS('EIA Imports'!$D$2:$D$4999,'EIA Imports'!$A$2:$A$4999,V$3,'EIA Imports'!$C$2:$C$4999,$A50)</f>
        <v/>
      </c>
      <c r="W50">
        <f>SUMIFS('EIA Imports'!$D$2:$D$4999,'EIA Imports'!$A$2:$A$4999,W$3,'EIA Imports'!$C$2:$C$4999,$A50)</f>
        <v/>
      </c>
      <c r="X50">
        <f>SUMIFS('EIA Imports'!$D$2:$D$4999,'EIA Imports'!$A$2:$A$4999,X$3,'EIA Imports'!$C$2:$C$4999,$A50)</f>
        <v/>
      </c>
      <c r="Y50">
        <f>SUMIFS('EIA Imports'!$D$2:$D$4999,'EIA Imports'!$A$2:$A$4999,Y$3,'EIA Imports'!$C$2:$C$4999,$A50)</f>
        <v/>
      </c>
      <c r="Z50">
        <f>SUMIFS('EIA Imports'!$D$2:$D$4999,'EIA Imports'!$A$2:$A$4999,Z$3,'EIA Imports'!$C$2:$C$4999,$A50)</f>
        <v/>
      </c>
      <c r="AA50">
        <f>SUMIFS('EIA Imports'!$D$2:$D$4999,'EIA Imports'!$A$2:$A$4999,AA$3,'EIA Imports'!$C$2:$C$4999,$A50)</f>
        <v/>
      </c>
      <c r="AB50">
        <f>SUMIFS('EIA Imports'!$D$2:$D$4999,'EIA Imports'!$A$2:$A$4999,AB$3,'EIA Imports'!$C$2:$C$4999,$A50)</f>
        <v/>
      </c>
      <c r="AC50">
        <f>SUMIFS('EIA Imports'!$D$2:$D$4999,'EIA Imports'!$A$2:$A$4999,AC$3,'EIA Imports'!$C$2:$C$4999,$A50)</f>
        <v/>
      </c>
      <c r="AD50">
        <f>SUMIFS('EIA Imports'!$D$2:$D$4999,'EIA Imports'!$A$2:$A$4999,AD$3,'EIA Imports'!$C$2:$C$4999,$A50)</f>
        <v/>
      </c>
      <c r="AE50">
        <f>SUMIFS('EIA Imports'!$D$2:$D$4999,'EIA Imports'!$A$2:$A$4999,AE$3,'EIA Imports'!$C$2:$C$4999,$A50)</f>
        <v/>
      </c>
      <c r="AF50">
        <f>SUMIFS('EIA Imports'!$D$2:$D$4999,'EIA Imports'!$A$2:$A$4999,AF$3,'EIA Imports'!$C$2:$C$4999,$A50)</f>
        <v/>
      </c>
      <c r="AG50">
        <f>SUMIFS('EIA Imports'!$D$2:$D$4999,'EIA Imports'!$A$2:$A$4999,AG$3,'EIA Imports'!$C$2:$C$4999,$A50)</f>
        <v/>
      </c>
      <c r="AH50">
        <f>SUMIFS('EIA Imports'!$D$2:$D$4999,'EIA Imports'!$A$2:$A$4999,AH$3,'EIA Imports'!$C$2:$C$4999,$A50)</f>
        <v/>
      </c>
      <c r="AI50">
        <f>SUMIFS('EIA Imports'!$D$2:$D$4999,'EIA Imports'!$A$2:$A$4999,AI$3,'EIA Imports'!$C$2:$C$4999,$A50)</f>
        <v/>
      </c>
      <c r="AJ50">
        <f>SUMIFS('EIA Imports'!$D$2:$D$4999,'EIA Imports'!$A$2:$A$4999,AJ$3,'EIA Imports'!$C$2:$C$4999,$A50)</f>
        <v/>
      </c>
      <c r="AK50">
        <f>SUMIFS('EIA Imports'!$D$2:$D$4999,'EIA Imports'!$A$2:$A$4999,AK$3,'EIA Imports'!$C$2:$C$4999,$A50)</f>
        <v/>
      </c>
      <c r="AL50">
        <f>SUMIFS('EIA Imports'!$D$2:$D$4999,'EIA Imports'!$A$2:$A$4999,AL$3,'EIA Imports'!$C$2:$C$4999,$A50)</f>
        <v/>
      </c>
      <c r="AM50">
        <f>SUMIFS('EIA Imports'!$D$2:$D$4999,'EIA Imports'!$A$2:$A$4999,AM$3,'EIA Imports'!$C$2:$C$4999,$A50)</f>
        <v/>
      </c>
      <c r="AN50">
        <f>SUMIFS('EIA Imports'!$D$2:$D$4999,'EIA Imports'!$A$2:$A$4999,AN$3,'EIA Imports'!$C$2:$C$4999,$A50)</f>
        <v/>
      </c>
      <c r="AO50">
        <f>SUMIFS('EIA Imports'!$D$2:$D$4999,'EIA Imports'!$A$2:$A$4999,AO$3,'EIA Imports'!$C$2:$C$4999,$A50)</f>
        <v/>
      </c>
      <c r="AP50">
        <f>SUMIFS('EIA Imports'!$D$2:$D$4999,'EIA Imports'!$A$2:$A$4999,AP$3,'EIA Imports'!$C$2:$C$4999,$A50)</f>
        <v/>
      </c>
      <c r="AQ50">
        <f>SUMIFS('EIA Imports'!$D$2:$D$4999,'EIA Imports'!$A$2:$A$4999,AQ$3,'EIA Imports'!$C$2:$C$4999,$A50)</f>
        <v/>
      </c>
      <c r="AR50">
        <f>SUMIFS('EIA Imports'!$D$2:$D$4999,'EIA Imports'!$A$2:$A$4999,AR$3,'EIA Imports'!$C$2:$C$4999,$A50)</f>
        <v/>
      </c>
      <c r="AS50">
        <f>SUMIFS('EIA Imports'!$D$2:$D$4999,'EIA Imports'!$A$2:$A$4999,AS$3,'EIA Imports'!$C$2:$C$4999,$A50)</f>
        <v/>
      </c>
      <c r="AT50">
        <f>SUMIFS('EIA Imports'!$D$2:$D$4999,'EIA Imports'!$A$2:$A$4999,AT$3,'EIA Imports'!$C$2:$C$4999,$A50)</f>
        <v/>
      </c>
      <c r="AU50">
        <f>SUMIFS('EIA Imports'!$D$2:$D$4999,'EIA Imports'!$A$2:$A$4999,AU$3,'EIA Imports'!$C$2:$C$4999,$A50)</f>
        <v/>
      </c>
      <c r="AV50">
        <f>SUMIFS('EIA Imports'!$D$2:$D$4999,'EIA Imports'!$A$2:$A$4999,AV$3,'EIA Imports'!$C$2:$C$4999,$A50)</f>
        <v/>
      </c>
      <c r="AW50" t="s">
        <v>346</v>
      </c>
      <c r="AX50">
        <f>MATCH(AW50,$A$4:$A$59,0)</f>
        <v/>
      </c>
    </row>
    <row r="51" spans="1:50">
      <c r="A51" t="s">
        <v>348</v>
      </c>
      <c r="B51" t="s">
        <v>1623</v>
      </c>
      <c r="C51" t="s">
        <v>1624</v>
      </c>
      <c r="E51">
        <f>SUMIFS('EIA Imports'!$D$2:$D$4999,'EIA Imports'!$A$2:$A$4999,E$3,'EIA Imports'!$C$2:$C$4999,$A51)</f>
        <v/>
      </c>
      <c r="F51">
        <f>SUMIFS('EIA Imports'!$D$2:$D$4999,'EIA Imports'!$A$2:$A$4999,F$3,'EIA Imports'!$C$2:$C$4999,$A51)</f>
        <v/>
      </c>
      <c r="G51">
        <f>SUMIFS('EIA Imports'!$D$2:$D$4999,'EIA Imports'!$A$2:$A$4999,G$3,'EIA Imports'!$C$2:$C$4999,$A51)</f>
        <v/>
      </c>
      <c r="H51">
        <f>SUMIFS('EIA Imports'!$D$2:$D$4999,'EIA Imports'!$A$2:$A$4999,H$3,'EIA Imports'!$C$2:$C$4999,$A51)</f>
        <v/>
      </c>
      <c r="I51">
        <f>SUMIFS('EIA Imports'!$D$2:$D$4999,'EIA Imports'!$A$2:$A$4999,I$3,'EIA Imports'!$C$2:$C$4999,$A51)</f>
        <v/>
      </c>
      <c r="J51">
        <f>SUMIFS('EIA Imports'!$D$2:$D$4999,'EIA Imports'!$A$2:$A$4999,J$3,'EIA Imports'!$C$2:$C$4999,$A51)</f>
        <v/>
      </c>
      <c r="K51">
        <f>SUMIFS('EIA Imports'!$D$2:$D$4999,'EIA Imports'!$A$2:$A$4999,K$3,'EIA Imports'!$C$2:$C$4999,$A51)</f>
        <v/>
      </c>
      <c r="L51">
        <f>SUMIFS('EIA Imports'!$D$2:$D$4999,'EIA Imports'!$A$2:$A$4999,L$3,'EIA Imports'!$C$2:$C$4999,$A51)</f>
        <v/>
      </c>
      <c r="M51">
        <f>SUMIFS('EIA Imports'!$D$2:$D$4999,'EIA Imports'!$A$2:$A$4999,M$3,'EIA Imports'!$C$2:$C$4999,$A51)</f>
        <v/>
      </c>
      <c r="N51">
        <f>SUMIFS('EIA Imports'!$D$2:$D$4999,'EIA Imports'!$A$2:$A$4999,N$3,'EIA Imports'!$C$2:$C$4999,$A51)</f>
        <v/>
      </c>
      <c r="O51">
        <f>SUMIFS('EIA Imports'!$D$2:$D$4999,'EIA Imports'!$A$2:$A$4999,O$3,'EIA Imports'!$C$2:$C$4999,$A51)</f>
        <v/>
      </c>
      <c r="P51">
        <f>SUMIFS('EIA Imports'!$D$2:$D$4999,'EIA Imports'!$A$2:$A$4999,P$3,'EIA Imports'!$C$2:$C$4999,$A51)</f>
        <v/>
      </c>
      <c r="Q51">
        <f>SUMIFS('EIA Imports'!$D$2:$D$4999,'EIA Imports'!$A$2:$A$4999,Q$3,'EIA Imports'!$C$2:$C$4999,$A51)</f>
        <v/>
      </c>
      <c r="R51">
        <f>SUMIFS('EIA Imports'!$D$2:$D$4999,'EIA Imports'!$A$2:$A$4999,R$3,'EIA Imports'!$C$2:$C$4999,$A51)</f>
        <v/>
      </c>
      <c r="S51">
        <f>SUMIFS('EIA Imports'!$D$2:$D$4999,'EIA Imports'!$A$2:$A$4999,S$3,'EIA Imports'!$C$2:$C$4999,$A51)</f>
        <v/>
      </c>
      <c r="T51">
        <f>SUMIFS('EIA Imports'!$D$2:$D$4999,'EIA Imports'!$A$2:$A$4999,T$3,'EIA Imports'!$C$2:$C$4999,$A51)</f>
        <v/>
      </c>
      <c r="U51">
        <f>SUMIFS('EIA Imports'!$D$2:$D$4999,'EIA Imports'!$A$2:$A$4999,U$3,'EIA Imports'!$C$2:$C$4999,$A51)</f>
        <v/>
      </c>
      <c r="V51">
        <f>SUMIFS('EIA Imports'!$D$2:$D$4999,'EIA Imports'!$A$2:$A$4999,V$3,'EIA Imports'!$C$2:$C$4999,$A51)</f>
        <v/>
      </c>
      <c r="W51">
        <f>SUMIFS('EIA Imports'!$D$2:$D$4999,'EIA Imports'!$A$2:$A$4999,W$3,'EIA Imports'!$C$2:$C$4999,$A51)</f>
        <v/>
      </c>
      <c r="X51">
        <f>SUMIFS('EIA Imports'!$D$2:$D$4999,'EIA Imports'!$A$2:$A$4999,X$3,'EIA Imports'!$C$2:$C$4999,$A51)</f>
        <v/>
      </c>
      <c r="Y51">
        <f>SUMIFS('EIA Imports'!$D$2:$D$4999,'EIA Imports'!$A$2:$A$4999,Y$3,'EIA Imports'!$C$2:$C$4999,$A51)</f>
        <v/>
      </c>
      <c r="Z51">
        <f>SUMIFS('EIA Imports'!$D$2:$D$4999,'EIA Imports'!$A$2:$A$4999,Z$3,'EIA Imports'!$C$2:$C$4999,$A51)</f>
        <v/>
      </c>
      <c r="AA51">
        <f>SUMIFS('EIA Imports'!$D$2:$D$4999,'EIA Imports'!$A$2:$A$4999,AA$3,'EIA Imports'!$C$2:$C$4999,$A51)</f>
        <v/>
      </c>
      <c r="AB51">
        <f>SUMIFS('EIA Imports'!$D$2:$D$4999,'EIA Imports'!$A$2:$A$4999,AB$3,'EIA Imports'!$C$2:$C$4999,$A51)</f>
        <v/>
      </c>
      <c r="AC51">
        <f>SUMIFS('EIA Imports'!$D$2:$D$4999,'EIA Imports'!$A$2:$A$4999,AC$3,'EIA Imports'!$C$2:$C$4999,$A51)</f>
        <v/>
      </c>
      <c r="AD51">
        <f>SUMIFS('EIA Imports'!$D$2:$D$4999,'EIA Imports'!$A$2:$A$4999,AD$3,'EIA Imports'!$C$2:$C$4999,$A51)</f>
        <v/>
      </c>
      <c r="AE51">
        <f>SUMIFS('EIA Imports'!$D$2:$D$4999,'EIA Imports'!$A$2:$A$4999,AE$3,'EIA Imports'!$C$2:$C$4999,$A51)</f>
        <v/>
      </c>
      <c r="AF51">
        <f>SUMIFS('EIA Imports'!$D$2:$D$4999,'EIA Imports'!$A$2:$A$4999,AF$3,'EIA Imports'!$C$2:$C$4999,$A51)</f>
        <v/>
      </c>
      <c r="AG51">
        <f>SUMIFS('EIA Imports'!$D$2:$D$4999,'EIA Imports'!$A$2:$A$4999,AG$3,'EIA Imports'!$C$2:$C$4999,$A51)</f>
        <v/>
      </c>
      <c r="AH51">
        <f>SUMIFS('EIA Imports'!$D$2:$D$4999,'EIA Imports'!$A$2:$A$4999,AH$3,'EIA Imports'!$C$2:$C$4999,$A51)</f>
        <v/>
      </c>
      <c r="AI51">
        <f>SUMIFS('EIA Imports'!$D$2:$D$4999,'EIA Imports'!$A$2:$A$4999,AI$3,'EIA Imports'!$C$2:$C$4999,$A51)</f>
        <v/>
      </c>
      <c r="AJ51">
        <f>SUMIFS('EIA Imports'!$D$2:$D$4999,'EIA Imports'!$A$2:$A$4999,AJ$3,'EIA Imports'!$C$2:$C$4999,$A51)</f>
        <v/>
      </c>
      <c r="AK51">
        <f>SUMIFS('EIA Imports'!$D$2:$D$4999,'EIA Imports'!$A$2:$A$4999,AK$3,'EIA Imports'!$C$2:$C$4999,$A51)</f>
        <v/>
      </c>
      <c r="AL51">
        <f>SUMIFS('EIA Imports'!$D$2:$D$4999,'EIA Imports'!$A$2:$A$4999,AL$3,'EIA Imports'!$C$2:$C$4999,$A51)</f>
        <v/>
      </c>
      <c r="AM51">
        <f>SUMIFS('EIA Imports'!$D$2:$D$4999,'EIA Imports'!$A$2:$A$4999,AM$3,'EIA Imports'!$C$2:$C$4999,$A51)</f>
        <v/>
      </c>
      <c r="AN51">
        <f>SUMIFS('EIA Imports'!$D$2:$D$4999,'EIA Imports'!$A$2:$A$4999,AN$3,'EIA Imports'!$C$2:$C$4999,$A51)</f>
        <v/>
      </c>
      <c r="AO51">
        <f>SUMIFS('EIA Imports'!$D$2:$D$4999,'EIA Imports'!$A$2:$A$4999,AO$3,'EIA Imports'!$C$2:$C$4999,$A51)</f>
        <v/>
      </c>
      <c r="AP51">
        <f>SUMIFS('EIA Imports'!$D$2:$D$4999,'EIA Imports'!$A$2:$A$4999,AP$3,'EIA Imports'!$C$2:$C$4999,$A51)</f>
        <v/>
      </c>
      <c r="AQ51">
        <f>SUMIFS('EIA Imports'!$D$2:$D$4999,'EIA Imports'!$A$2:$A$4999,AQ$3,'EIA Imports'!$C$2:$C$4999,$A51)</f>
        <v/>
      </c>
      <c r="AR51">
        <f>SUMIFS('EIA Imports'!$D$2:$D$4999,'EIA Imports'!$A$2:$A$4999,AR$3,'EIA Imports'!$C$2:$C$4999,$A51)</f>
        <v/>
      </c>
      <c r="AS51">
        <f>SUMIFS('EIA Imports'!$D$2:$D$4999,'EIA Imports'!$A$2:$A$4999,AS$3,'EIA Imports'!$C$2:$C$4999,$A51)</f>
        <v/>
      </c>
      <c r="AT51">
        <f>SUMIFS('EIA Imports'!$D$2:$D$4999,'EIA Imports'!$A$2:$A$4999,AT$3,'EIA Imports'!$C$2:$C$4999,$A51)</f>
        <v/>
      </c>
      <c r="AU51">
        <f>SUMIFS('EIA Imports'!$D$2:$D$4999,'EIA Imports'!$A$2:$A$4999,AU$3,'EIA Imports'!$C$2:$C$4999,$A51)</f>
        <v/>
      </c>
      <c r="AV51">
        <f>SUMIFS('EIA Imports'!$D$2:$D$4999,'EIA Imports'!$A$2:$A$4999,AV$3,'EIA Imports'!$C$2:$C$4999,$A51)</f>
        <v/>
      </c>
      <c r="AW51" t="s">
        <v>338</v>
      </c>
      <c r="AX51">
        <f>MATCH(AW51,$A$4:$A$59,0)</f>
        <v/>
      </c>
    </row>
    <row r="52" spans="1:50">
      <c r="A52" t="s">
        <v>303</v>
      </c>
      <c r="B52" t="s">
        <v>1623</v>
      </c>
      <c r="C52" t="s">
        <v>1624</v>
      </c>
      <c r="E52">
        <f>SUMIFS('EIA Imports'!$D$2:$D$4999,'EIA Imports'!$A$2:$A$4999,E$3,'EIA Imports'!$C$2:$C$4999,$A52)</f>
        <v/>
      </c>
      <c r="F52">
        <f>SUMIFS('EIA Imports'!$D$2:$D$4999,'EIA Imports'!$A$2:$A$4999,F$3,'EIA Imports'!$C$2:$C$4999,$A52)</f>
        <v/>
      </c>
      <c r="G52">
        <f>SUMIFS('EIA Imports'!$D$2:$D$4999,'EIA Imports'!$A$2:$A$4999,G$3,'EIA Imports'!$C$2:$C$4999,$A52)</f>
        <v/>
      </c>
      <c r="H52">
        <f>SUMIFS('EIA Imports'!$D$2:$D$4999,'EIA Imports'!$A$2:$A$4999,H$3,'EIA Imports'!$C$2:$C$4999,$A52)</f>
        <v/>
      </c>
      <c r="I52">
        <f>SUMIFS('EIA Imports'!$D$2:$D$4999,'EIA Imports'!$A$2:$A$4999,I$3,'EIA Imports'!$C$2:$C$4999,$A52)</f>
        <v/>
      </c>
      <c r="J52">
        <f>SUMIFS('EIA Imports'!$D$2:$D$4999,'EIA Imports'!$A$2:$A$4999,J$3,'EIA Imports'!$C$2:$C$4999,$A52)</f>
        <v/>
      </c>
      <c r="K52">
        <f>SUMIFS('EIA Imports'!$D$2:$D$4999,'EIA Imports'!$A$2:$A$4999,K$3,'EIA Imports'!$C$2:$C$4999,$A52)</f>
        <v/>
      </c>
      <c r="L52">
        <f>SUMIFS('EIA Imports'!$D$2:$D$4999,'EIA Imports'!$A$2:$A$4999,L$3,'EIA Imports'!$C$2:$C$4999,$A52)</f>
        <v/>
      </c>
      <c r="M52">
        <f>SUMIFS('EIA Imports'!$D$2:$D$4999,'EIA Imports'!$A$2:$A$4999,M$3,'EIA Imports'!$C$2:$C$4999,$A52)</f>
        <v/>
      </c>
      <c r="N52">
        <f>SUMIFS('EIA Imports'!$D$2:$D$4999,'EIA Imports'!$A$2:$A$4999,N$3,'EIA Imports'!$C$2:$C$4999,$A52)</f>
        <v/>
      </c>
      <c r="O52">
        <f>SUMIFS('EIA Imports'!$D$2:$D$4999,'EIA Imports'!$A$2:$A$4999,O$3,'EIA Imports'!$C$2:$C$4999,$A52)</f>
        <v/>
      </c>
      <c r="P52">
        <f>SUMIFS('EIA Imports'!$D$2:$D$4999,'EIA Imports'!$A$2:$A$4999,P$3,'EIA Imports'!$C$2:$C$4999,$A52)</f>
        <v/>
      </c>
      <c r="Q52">
        <f>SUMIFS('EIA Imports'!$D$2:$D$4999,'EIA Imports'!$A$2:$A$4999,Q$3,'EIA Imports'!$C$2:$C$4999,$A52)</f>
        <v/>
      </c>
      <c r="R52">
        <f>SUMIFS('EIA Imports'!$D$2:$D$4999,'EIA Imports'!$A$2:$A$4999,R$3,'EIA Imports'!$C$2:$C$4999,$A52)</f>
        <v/>
      </c>
      <c r="S52">
        <f>SUMIFS('EIA Imports'!$D$2:$D$4999,'EIA Imports'!$A$2:$A$4999,S$3,'EIA Imports'!$C$2:$C$4999,$A52)</f>
        <v/>
      </c>
      <c r="T52">
        <f>SUMIFS('EIA Imports'!$D$2:$D$4999,'EIA Imports'!$A$2:$A$4999,T$3,'EIA Imports'!$C$2:$C$4999,$A52)</f>
        <v/>
      </c>
      <c r="U52">
        <f>SUMIFS('EIA Imports'!$D$2:$D$4999,'EIA Imports'!$A$2:$A$4999,U$3,'EIA Imports'!$C$2:$C$4999,$A52)</f>
        <v/>
      </c>
      <c r="V52">
        <f>SUMIFS('EIA Imports'!$D$2:$D$4999,'EIA Imports'!$A$2:$A$4999,V$3,'EIA Imports'!$C$2:$C$4999,$A52)</f>
        <v/>
      </c>
      <c r="W52">
        <f>SUMIFS('EIA Imports'!$D$2:$D$4999,'EIA Imports'!$A$2:$A$4999,W$3,'EIA Imports'!$C$2:$C$4999,$A52)</f>
        <v/>
      </c>
      <c r="X52">
        <f>SUMIFS('EIA Imports'!$D$2:$D$4999,'EIA Imports'!$A$2:$A$4999,X$3,'EIA Imports'!$C$2:$C$4999,$A52)</f>
        <v/>
      </c>
      <c r="Y52">
        <f>SUMIFS('EIA Imports'!$D$2:$D$4999,'EIA Imports'!$A$2:$A$4999,Y$3,'EIA Imports'!$C$2:$C$4999,$A52)</f>
        <v/>
      </c>
      <c r="Z52">
        <f>SUMIFS('EIA Imports'!$D$2:$D$4999,'EIA Imports'!$A$2:$A$4999,Z$3,'EIA Imports'!$C$2:$C$4999,$A52)</f>
        <v/>
      </c>
      <c r="AA52">
        <f>SUMIFS('EIA Imports'!$D$2:$D$4999,'EIA Imports'!$A$2:$A$4999,AA$3,'EIA Imports'!$C$2:$C$4999,$A52)</f>
        <v/>
      </c>
      <c r="AB52">
        <f>SUMIFS('EIA Imports'!$D$2:$D$4999,'EIA Imports'!$A$2:$A$4999,AB$3,'EIA Imports'!$C$2:$C$4999,$A52)</f>
        <v/>
      </c>
      <c r="AC52">
        <f>SUMIFS('EIA Imports'!$D$2:$D$4999,'EIA Imports'!$A$2:$A$4999,AC$3,'EIA Imports'!$C$2:$C$4999,$A52)</f>
        <v/>
      </c>
      <c r="AD52">
        <f>SUMIFS('EIA Imports'!$D$2:$D$4999,'EIA Imports'!$A$2:$A$4999,AD$3,'EIA Imports'!$C$2:$C$4999,$A52)</f>
        <v/>
      </c>
      <c r="AE52">
        <f>SUMIFS('EIA Imports'!$D$2:$D$4999,'EIA Imports'!$A$2:$A$4999,AE$3,'EIA Imports'!$C$2:$C$4999,$A52)</f>
        <v/>
      </c>
      <c r="AF52">
        <f>SUMIFS('EIA Imports'!$D$2:$D$4999,'EIA Imports'!$A$2:$A$4999,AF$3,'EIA Imports'!$C$2:$C$4999,$A52)</f>
        <v/>
      </c>
      <c r="AG52">
        <f>SUMIFS('EIA Imports'!$D$2:$D$4999,'EIA Imports'!$A$2:$A$4999,AG$3,'EIA Imports'!$C$2:$C$4999,$A52)</f>
        <v/>
      </c>
      <c r="AH52">
        <f>SUMIFS('EIA Imports'!$D$2:$D$4999,'EIA Imports'!$A$2:$A$4999,AH$3,'EIA Imports'!$C$2:$C$4999,$A52)</f>
        <v/>
      </c>
      <c r="AI52">
        <f>SUMIFS('EIA Imports'!$D$2:$D$4999,'EIA Imports'!$A$2:$A$4999,AI$3,'EIA Imports'!$C$2:$C$4999,$A52)</f>
        <v/>
      </c>
      <c r="AJ52">
        <f>SUMIFS('EIA Imports'!$D$2:$D$4999,'EIA Imports'!$A$2:$A$4999,AJ$3,'EIA Imports'!$C$2:$C$4999,$A52)</f>
        <v/>
      </c>
      <c r="AK52">
        <f>SUMIFS('EIA Imports'!$D$2:$D$4999,'EIA Imports'!$A$2:$A$4999,AK$3,'EIA Imports'!$C$2:$C$4999,$A52)</f>
        <v/>
      </c>
      <c r="AL52">
        <f>SUMIFS('EIA Imports'!$D$2:$D$4999,'EIA Imports'!$A$2:$A$4999,AL$3,'EIA Imports'!$C$2:$C$4999,$A52)</f>
        <v/>
      </c>
      <c r="AM52">
        <f>SUMIFS('EIA Imports'!$D$2:$D$4999,'EIA Imports'!$A$2:$A$4999,AM$3,'EIA Imports'!$C$2:$C$4999,$A52)</f>
        <v/>
      </c>
      <c r="AN52">
        <f>SUMIFS('EIA Imports'!$D$2:$D$4999,'EIA Imports'!$A$2:$A$4999,AN$3,'EIA Imports'!$C$2:$C$4999,$A52)</f>
        <v/>
      </c>
      <c r="AO52">
        <f>SUMIFS('EIA Imports'!$D$2:$D$4999,'EIA Imports'!$A$2:$A$4999,AO$3,'EIA Imports'!$C$2:$C$4999,$A52)</f>
        <v/>
      </c>
      <c r="AP52">
        <f>SUMIFS('EIA Imports'!$D$2:$D$4999,'EIA Imports'!$A$2:$A$4999,AP$3,'EIA Imports'!$C$2:$C$4999,$A52)</f>
        <v/>
      </c>
      <c r="AQ52">
        <f>SUMIFS('EIA Imports'!$D$2:$D$4999,'EIA Imports'!$A$2:$A$4999,AQ$3,'EIA Imports'!$C$2:$C$4999,$A52)</f>
        <v/>
      </c>
      <c r="AR52">
        <f>SUMIFS('EIA Imports'!$D$2:$D$4999,'EIA Imports'!$A$2:$A$4999,AR$3,'EIA Imports'!$C$2:$C$4999,$A52)</f>
        <v/>
      </c>
      <c r="AS52">
        <f>SUMIFS('EIA Imports'!$D$2:$D$4999,'EIA Imports'!$A$2:$A$4999,AS$3,'EIA Imports'!$C$2:$C$4999,$A52)</f>
        <v/>
      </c>
      <c r="AT52">
        <f>SUMIFS('EIA Imports'!$D$2:$D$4999,'EIA Imports'!$A$2:$A$4999,AT$3,'EIA Imports'!$C$2:$C$4999,$A52)</f>
        <v/>
      </c>
      <c r="AU52">
        <f>SUMIFS('EIA Imports'!$D$2:$D$4999,'EIA Imports'!$A$2:$A$4999,AU$3,'EIA Imports'!$C$2:$C$4999,$A52)</f>
        <v/>
      </c>
      <c r="AV52">
        <f>SUMIFS('EIA Imports'!$D$2:$D$4999,'EIA Imports'!$A$2:$A$4999,AV$3,'EIA Imports'!$C$2:$C$4999,$A52)</f>
        <v/>
      </c>
      <c r="AW52" t="s">
        <v>280</v>
      </c>
      <c r="AX52">
        <f>MATCH(AW52,$A$4:$A$59,0)</f>
        <v/>
      </c>
    </row>
    <row r="53" spans="1:50">
      <c r="A53" t="s">
        <v>368</v>
      </c>
      <c r="B53" t="s">
        <v>1623</v>
      </c>
      <c r="C53" t="s">
        <v>1624</v>
      </c>
      <c r="E53">
        <f>SUMIFS('EIA Imports'!$D$2:$D$4999,'EIA Imports'!$A$2:$A$4999,E$3,'EIA Imports'!$C$2:$C$4999,$A53)</f>
        <v/>
      </c>
      <c r="F53">
        <f>SUMIFS('EIA Imports'!$D$2:$D$4999,'EIA Imports'!$A$2:$A$4999,F$3,'EIA Imports'!$C$2:$C$4999,$A53)</f>
        <v/>
      </c>
      <c r="G53">
        <f>SUMIFS('EIA Imports'!$D$2:$D$4999,'EIA Imports'!$A$2:$A$4999,G$3,'EIA Imports'!$C$2:$C$4999,$A53)</f>
        <v/>
      </c>
      <c r="H53">
        <f>SUMIFS('EIA Imports'!$D$2:$D$4999,'EIA Imports'!$A$2:$A$4999,H$3,'EIA Imports'!$C$2:$C$4999,$A53)</f>
        <v/>
      </c>
      <c r="I53">
        <f>SUMIFS('EIA Imports'!$D$2:$D$4999,'EIA Imports'!$A$2:$A$4999,I$3,'EIA Imports'!$C$2:$C$4999,$A53)</f>
        <v/>
      </c>
      <c r="J53">
        <f>SUMIFS('EIA Imports'!$D$2:$D$4999,'EIA Imports'!$A$2:$A$4999,J$3,'EIA Imports'!$C$2:$C$4999,$A53)</f>
        <v/>
      </c>
      <c r="K53">
        <f>SUMIFS('EIA Imports'!$D$2:$D$4999,'EIA Imports'!$A$2:$A$4999,K$3,'EIA Imports'!$C$2:$C$4999,$A53)</f>
        <v/>
      </c>
      <c r="L53">
        <f>SUMIFS('EIA Imports'!$D$2:$D$4999,'EIA Imports'!$A$2:$A$4999,L$3,'EIA Imports'!$C$2:$C$4999,$A53)</f>
        <v/>
      </c>
      <c r="M53">
        <f>SUMIFS('EIA Imports'!$D$2:$D$4999,'EIA Imports'!$A$2:$A$4999,M$3,'EIA Imports'!$C$2:$C$4999,$A53)</f>
        <v/>
      </c>
      <c r="N53">
        <f>SUMIFS('EIA Imports'!$D$2:$D$4999,'EIA Imports'!$A$2:$A$4999,N$3,'EIA Imports'!$C$2:$C$4999,$A53)</f>
        <v/>
      </c>
      <c r="O53">
        <f>SUMIFS('EIA Imports'!$D$2:$D$4999,'EIA Imports'!$A$2:$A$4999,O$3,'EIA Imports'!$C$2:$C$4999,$A53)</f>
        <v/>
      </c>
      <c r="P53">
        <f>SUMIFS('EIA Imports'!$D$2:$D$4999,'EIA Imports'!$A$2:$A$4999,P$3,'EIA Imports'!$C$2:$C$4999,$A53)</f>
        <v/>
      </c>
      <c r="Q53">
        <f>SUMIFS('EIA Imports'!$D$2:$D$4999,'EIA Imports'!$A$2:$A$4999,Q$3,'EIA Imports'!$C$2:$C$4999,$A53)</f>
        <v/>
      </c>
      <c r="R53">
        <f>SUMIFS('EIA Imports'!$D$2:$D$4999,'EIA Imports'!$A$2:$A$4999,R$3,'EIA Imports'!$C$2:$C$4999,$A53)</f>
        <v/>
      </c>
      <c r="S53">
        <f>SUMIFS('EIA Imports'!$D$2:$D$4999,'EIA Imports'!$A$2:$A$4999,S$3,'EIA Imports'!$C$2:$C$4999,$A53)</f>
        <v/>
      </c>
      <c r="T53">
        <f>SUMIFS('EIA Imports'!$D$2:$D$4999,'EIA Imports'!$A$2:$A$4999,T$3,'EIA Imports'!$C$2:$C$4999,$A53)</f>
        <v/>
      </c>
      <c r="U53">
        <f>SUMIFS('EIA Imports'!$D$2:$D$4999,'EIA Imports'!$A$2:$A$4999,U$3,'EIA Imports'!$C$2:$C$4999,$A53)</f>
        <v/>
      </c>
      <c r="V53">
        <f>SUMIFS('EIA Imports'!$D$2:$D$4999,'EIA Imports'!$A$2:$A$4999,V$3,'EIA Imports'!$C$2:$C$4999,$A53)</f>
        <v/>
      </c>
      <c r="W53">
        <f>SUMIFS('EIA Imports'!$D$2:$D$4999,'EIA Imports'!$A$2:$A$4999,W$3,'EIA Imports'!$C$2:$C$4999,$A53)</f>
        <v/>
      </c>
      <c r="X53">
        <f>SUMIFS('EIA Imports'!$D$2:$D$4999,'EIA Imports'!$A$2:$A$4999,X$3,'EIA Imports'!$C$2:$C$4999,$A53)</f>
        <v/>
      </c>
      <c r="Y53">
        <f>SUMIFS('EIA Imports'!$D$2:$D$4999,'EIA Imports'!$A$2:$A$4999,Y$3,'EIA Imports'!$C$2:$C$4999,$A53)</f>
        <v/>
      </c>
      <c r="Z53">
        <f>SUMIFS('EIA Imports'!$D$2:$D$4999,'EIA Imports'!$A$2:$A$4999,Z$3,'EIA Imports'!$C$2:$C$4999,$A53)</f>
        <v/>
      </c>
      <c r="AA53">
        <f>SUMIFS('EIA Imports'!$D$2:$D$4999,'EIA Imports'!$A$2:$A$4999,AA$3,'EIA Imports'!$C$2:$C$4999,$A53)</f>
        <v/>
      </c>
      <c r="AB53">
        <f>SUMIFS('EIA Imports'!$D$2:$D$4999,'EIA Imports'!$A$2:$A$4999,AB$3,'EIA Imports'!$C$2:$C$4999,$A53)</f>
        <v/>
      </c>
      <c r="AC53">
        <f>SUMIFS('EIA Imports'!$D$2:$D$4999,'EIA Imports'!$A$2:$A$4999,AC$3,'EIA Imports'!$C$2:$C$4999,$A53)</f>
        <v/>
      </c>
      <c r="AD53">
        <f>SUMIFS('EIA Imports'!$D$2:$D$4999,'EIA Imports'!$A$2:$A$4999,AD$3,'EIA Imports'!$C$2:$C$4999,$A53)</f>
        <v/>
      </c>
      <c r="AE53">
        <f>SUMIFS('EIA Imports'!$D$2:$D$4999,'EIA Imports'!$A$2:$A$4999,AE$3,'EIA Imports'!$C$2:$C$4999,$A53)</f>
        <v/>
      </c>
      <c r="AF53">
        <f>SUMIFS('EIA Imports'!$D$2:$D$4999,'EIA Imports'!$A$2:$A$4999,AF$3,'EIA Imports'!$C$2:$C$4999,$A53)</f>
        <v/>
      </c>
      <c r="AG53">
        <f>SUMIFS('EIA Imports'!$D$2:$D$4999,'EIA Imports'!$A$2:$A$4999,AG$3,'EIA Imports'!$C$2:$C$4999,$A53)</f>
        <v/>
      </c>
      <c r="AH53">
        <f>SUMIFS('EIA Imports'!$D$2:$D$4999,'EIA Imports'!$A$2:$A$4999,AH$3,'EIA Imports'!$C$2:$C$4999,$A53)</f>
        <v/>
      </c>
      <c r="AI53">
        <f>SUMIFS('EIA Imports'!$D$2:$D$4999,'EIA Imports'!$A$2:$A$4999,AI$3,'EIA Imports'!$C$2:$C$4999,$A53)</f>
        <v/>
      </c>
      <c r="AJ53">
        <f>SUMIFS('EIA Imports'!$D$2:$D$4999,'EIA Imports'!$A$2:$A$4999,AJ$3,'EIA Imports'!$C$2:$C$4999,$A53)</f>
        <v/>
      </c>
      <c r="AK53">
        <f>SUMIFS('EIA Imports'!$D$2:$D$4999,'EIA Imports'!$A$2:$A$4999,AK$3,'EIA Imports'!$C$2:$C$4999,$A53)</f>
        <v/>
      </c>
      <c r="AL53">
        <f>SUMIFS('EIA Imports'!$D$2:$D$4999,'EIA Imports'!$A$2:$A$4999,AL$3,'EIA Imports'!$C$2:$C$4999,$A53)</f>
        <v/>
      </c>
      <c r="AM53">
        <f>SUMIFS('EIA Imports'!$D$2:$D$4999,'EIA Imports'!$A$2:$A$4999,AM$3,'EIA Imports'!$C$2:$C$4999,$A53)</f>
        <v/>
      </c>
      <c r="AN53">
        <f>SUMIFS('EIA Imports'!$D$2:$D$4999,'EIA Imports'!$A$2:$A$4999,AN$3,'EIA Imports'!$C$2:$C$4999,$A53)</f>
        <v/>
      </c>
      <c r="AO53">
        <f>SUMIFS('EIA Imports'!$D$2:$D$4999,'EIA Imports'!$A$2:$A$4999,AO$3,'EIA Imports'!$C$2:$C$4999,$A53)</f>
        <v/>
      </c>
      <c r="AP53">
        <f>SUMIFS('EIA Imports'!$D$2:$D$4999,'EIA Imports'!$A$2:$A$4999,AP$3,'EIA Imports'!$C$2:$C$4999,$A53)</f>
        <v/>
      </c>
      <c r="AQ53">
        <f>SUMIFS('EIA Imports'!$D$2:$D$4999,'EIA Imports'!$A$2:$A$4999,AQ$3,'EIA Imports'!$C$2:$C$4999,$A53)</f>
        <v/>
      </c>
      <c r="AR53">
        <f>SUMIFS('EIA Imports'!$D$2:$D$4999,'EIA Imports'!$A$2:$A$4999,AR$3,'EIA Imports'!$C$2:$C$4999,$A53)</f>
        <v/>
      </c>
      <c r="AS53">
        <f>SUMIFS('EIA Imports'!$D$2:$D$4999,'EIA Imports'!$A$2:$A$4999,AS$3,'EIA Imports'!$C$2:$C$4999,$A53)</f>
        <v/>
      </c>
      <c r="AT53">
        <f>SUMIFS('EIA Imports'!$D$2:$D$4999,'EIA Imports'!$A$2:$A$4999,AT$3,'EIA Imports'!$C$2:$C$4999,$A53)</f>
        <v/>
      </c>
      <c r="AU53">
        <f>SUMIFS('EIA Imports'!$D$2:$D$4999,'EIA Imports'!$A$2:$A$4999,AU$3,'EIA Imports'!$C$2:$C$4999,$A53)</f>
        <v/>
      </c>
      <c r="AV53">
        <f>SUMIFS('EIA Imports'!$D$2:$D$4999,'EIA Imports'!$A$2:$A$4999,AV$3,'EIA Imports'!$C$2:$C$4999,$A53)</f>
        <v/>
      </c>
      <c r="AW53" t="s">
        <v>249</v>
      </c>
      <c r="AX53">
        <f>MATCH(AW53,$A$4:$A$59,0)</f>
        <v/>
      </c>
    </row>
    <row r="54" spans="1:50">
      <c r="A54" t="s">
        <v>384</v>
      </c>
      <c r="B54" t="s">
        <v>1623</v>
      </c>
      <c r="C54" t="s">
        <v>1624</v>
      </c>
      <c r="E54">
        <f>SUMIFS('EIA Imports'!$D$2:$D$4999,'EIA Imports'!$A$2:$A$4999,E$3,'EIA Imports'!$C$2:$C$4999,$A54)</f>
        <v/>
      </c>
      <c r="F54">
        <f>SUMIFS('EIA Imports'!$D$2:$D$4999,'EIA Imports'!$A$2:$A$4999,F$3,'EIA Imports'!$C$2:$C$4999,$A54)</f>
        <v/>
      </c>
      <c r="G54">
        <f>SUMIFS('EIA Imports'!$D$2:$D$4999,'EIA Imports'!$A$2:$A$4999,G$3,'EIA Imports'!$C$2:$C$4999,$A54)</f>
        <v/>
      </c>
      <c r="H54">
        <f>SUMIFS('EIA Imports'!$D$2:$D$4999,'EIA Imports'!$A$2:$A$4999,H$3,'EIA Imports'!$C$2:$C$4999,$A54)</f>
        <v/>
      </c>
      <c r="I54">
        <f>SUMIFS('EIA Imports'!$D$2:$D$4999,'EIA Imports'!$A$2:$A$4999,I$3,'EIA Imports'!$C$2:$C$4999,$A54)</f>
        <v/>
      </c>
      <c r="J54">
        <f>SUMIFS('EIA Imports'!$D$2:$D$4999,'EIA Imports'!$A$2:$A$4999,J$3,'EIA Imports'!$C$2:$C$4999,$A54)</f>
        <v/>
      </c>
      <c r="K54">
        <f>SUMIFS('EIA Imports'!$D$2:$D$4999,'EIA Imports'!$A$2:$A$4999,K$3,'EIA Imports'!$C$2:$C$4999,$A54)</f>
        <v/>
      </c>
      <c r="L54">
        <f>SUMIFS('EIA Imports'!$D$2:$D$4999,'EIA Imports'!$A$2:$A$4999,L$3,'EIA Imports'!$C$2:$C$4999,$A54)</f>
        <v/>
      </c>
      <c r="M54">
        <f>SUMIFS('EIA Imports'!$D$2:$D$4999,'EIA Imports'!$A$2:$A$4999,M$3,'EIA Imports'!$C$2:$C$4999,$A54)</f>
        <v/>
      </c>
      <c r="N54">
        <f>SUMIFS('EIA Imports'!$D$2:$D$4999,'EIA Imports'!$A$2:$A$4999,N$3,'EIA Imports'!$C$2:$C$4999,$A54)</f>
        <v/>
      </c>
      <c r="O54">
        <f>SUMIFS('EIA Imports'!$D$2:$D$4999,'EIA Imports'!$A$2:$A$4999,O$3,'EIA Imports'!$C$2:$C$4999,$A54)</f>
        <v/>
      </c>
      <c r="P54">
        <f>SUMIFS('EIA Imports'!$D$2:$D$4999,'EIA Imports'!$A$2:$A$4999,P$3,'EIA Imports'!$C$2:$C$4999,$A54)</f>
        <v/>
      </c>
      <c r="Q54">
        <f>SUMIFS('EIA Imports'!$D$2:$D$4999,'EIA Imports'!$A$2:$A$4999,Q$3,'EIA Imports'!$C$2:$C$4999,$A54)</f>
        <v/>
      </c>
      <c r="R54">
        <f>SUMIFS('EIA Imports'!$D$2:$D$4999,'EIA Imports'!$A$2:$A$4999,R$3,'EIA Imports'!$C$2:$C$4999,$A54)</f>
        <v/>
      </c>
      <c r="S54">
        <f>SUMIFS('EIA Imports'!$D$2:$D$4999,'EIA Imports'!$A$2:$A$4999,S$3,'EIA Imports'!$C$2:$C$4999,$A54)</f>
        <v/>
      </c>
      <c r="T54">
        <f>SUMIFS('EIA Imports'!$D$2:$D$4999,'EIA Imports'!$A$2:$A$4999,T$3,'EIA Imports'!$C$2:$C$4999,$A54)</f>
        <v/>
      </c>
      <c r="U54">
        <f>SUMIFS('EIA Imports'!$D$2:$D$4999,'EIA Imports'!$A$2:$A$4999,U$3,'EIA Imports'!$C$2:$C$4999,$A54)</f>
        <v/>
      </c>
      <c r="V54">
        <f>SUMIFS('EIA Imports'!$D$2:$D$4999,'EIA Imports'!$A$2:$A$4999,V$3,'EIA Imports'!$C$2:$C$4999,$A54)</f>
        <v/>
      </c>
      <c r="W54">
        <f>SUMIFS('EIA Imports'!$D$2:$D$4999,'EIA Imports'!$A$2:$A$4999,W$3,'EIA Imports'!$C$2:$C$4999,$A54)</f>
        <v/>
      </c>
      <c r="X54">
        <f>SUMIFS('EIA Imports'!$D$2:$D$4999,'EIA Imports'!$A$2:$A$4999,X$3,'EIA Imports'!$C$2:$C$4999,$A54)</f>
        <v/>
      </c>
      <c r="Y54">
        <f>SUMIFS('EIA Imports'!$D$2:$D$4999,'EIA Imports'!$A$2:$A$4999,Y$3,'EIA Imports'!$C$2:$C$4999,$A54)</f>
        <v/>
      </c>
      <c r="Z54">
        <f>SUMIFS('EIA Imports'!$D$2:$D$4999,'EIA Imports'!$A$2:$A$4999,Z$3,'EIA Imports'!$C$2:$C$4999,$A54)</f>
        <v/>
      </c>
      <c r="AA54">
        <f>SUMIFS('EIA Imports'!$D$2:$D$4999,'EIA Imports'!$A$2:$A$4999,AA$3,'EIA Imports'!$C$2:$C$4999,$A54)</f>
        <v/>
      </c>
      <c r="AB54">
        <f>SUMIFS('EIA Imports'!$D$2:$D$4999,'EIA Imports'!$A$2:$A$4999,AB$3,'EIA Imports'!$C$2:$C$4999,$A54)</f>
        <v/>
      </c>
      <c r="AC54">
        <f>SUMIFS('EIA Imports'!$D$2:$D$4999,'EIA Imports'!$A$2:$A$4999,AC$3,'EIA Imports'!$C$2:$C$4999,$A54)</f>
        <v/>
      </c>
      <c r="AD54">
        <f>SUMIFS('EIA Imports'!$D$2:$D$4999,'EIA Imports'!$A$2:$A$4999,AD$3,'EIA Imports'!$C$2:$C$4999,$A54)</f>
        <v/>
      </c>
      <c r="AE54">
        <f>SUMIFS('EIA Imports'!$D$2:$D$4999,'EIA Imports'!$A$2:$A$4999,AE$3,'EIA Imports'!$C$2:$C$4999,$A54)</f>
        <v/>
      </c>
      <c r="AF54">
        <f>SUMIFS('EIA Imports'!$D$2:$D$4999,'EIA Imports'!$A$2:$A$4999,AF$3,'EIA Imports'!$C$2:$C$4999,$A54)</f>
        <v/>
      </c>
      <c r="AG54">
        <f>SUMIFS('EIA Imports'!$D$2:$D$4999,'EIA Imports'!$A$2:$A$4999,AG$3,'EIA Imports'!$C$2:$C$4999,$A54)</f>
        <v/>
      </c>
      <c r="AH54">
        <f>SUMIFS('EIA Imports'!$D$2:$D$4999,'EIA Imports'!$A$2:$A$4999,AH$3,'EIA Imports'!$C$2:$C$4999,$A54)</f>
        <v/>
      </c>
      <c r="AI54">
        <f>SUMIFS('EIA Imports'!$D$2:$D$4999,'EIA Imports'!$A$2:$A$4999,AI$3,'EIA Imports'!$C$2:$C$4999,$A54)</f>
        <v/>
      </c>
      <c r="AJ54">
        <f>SUMIFS('EIA Imports'!$D$2:$D$4999,'EIA Imports'!$A$2:$A$4999,AJ$3,'EIA Imports'!$C$2:$C$4999,$A54)</f>
        <v/>
      </c>
      <c r="AK54">
        <f>SUMIFS('EIA Imports'!$D$2:$D$4999,'EIA Imports'!$A$2:$A$4999,AK$3,'EIA Imports'!$C$2:$C$4999,$A54)</f>
        <v/>
      </c>
      <c r="AL54">
        <f>SUMIFS('EIA Imports'!$D$2:$D$4999,'EIA Imports'!$A$2:$A$4999,AL$3,'EIA Imports'!$C$2:$C$4999,$A54)</f>
        <v/>
      </c>
      <c r="AM54">
        <f>SUMIFS('EIA Imports'!$D$2:$D$4999,'EIA Imports'!$A$2:$A$4999,AM$3,'EIA Imports'!$C$2:$C$4999,$A54)</f>
        <v/>
      </c>
      <c r="AN54">
        <f>SUMIFS('EIA Imports'!$D$2:$D$4999,'EIA Imports'!$A$2:$A$4999,AN$3,'EIA Imports'!$C$2:$C$4999,$A54)</f>
        <v/>
      </c>
      <c r="AO54">
        <f>SUMIFS('EIA Imports'!$D$2:$D$4999,'EIA Imports'!$A$2:$A$4999,AO$3,'EIA Imports'!$C$2:$C$4999,$A54)</f>
        <v/>
      </c>
      <c r="AP54">
        <f>SUMIFS('EIA Imports'!$D$2:$D$4999,'EIA Imports'!$A$2:$A$4999,AP$3,'EIA Imports'!$C$2:$C$4999,$A54)</f>
        <v/>
      </c>
      <c r="AQ54">
        <f>SUMIFS('EIA Imports'!$D$2:$D$4999,'EIA Imports'!$A$2:$A$4999,AQ$3,'EIA Imports'!$C$2:$C$4999,$A54)</f>
        <v/>
      </c>
      <c r="AR54">
        <f>SUMIFS('EIA Imports'!$D$2:$D$4999,'EIA Imports'!$A$2:$A$4999,AR$3,'EIA Imports'!$C$2:$C$4999,$A54)</f>
        <v/>
      </c>
      <c r="AS54">
        <f>SUMIFS('EIA Imports'!$D$2:$D$4999,'EIA Imports'!$A$2:$A$4999,AS$3,'EIA Imports'!$C$2:$C$4999,$A54)</f>
        <v/>
      </c>
      <c r="AT54">
        <f>SUMIFS('EIA Imports'!$D$2:$D$4999,'EIA Imports'!$A$2:$A$4999,AT$3,'EIA Imports'!$C$2:$C$4999,$A54)</f>
        <v/>
      </c>
      <c r="AU54">
        <f>SUMIFS('EIA Imports'!$D$2:$D$4999,'EIA Imports'!$A$2:$A$4999,AU$3,'EIA Imports'!$C$2:$C$4999,$A54)</f>
        <v/>
      </c>
      <c r="AV54">
        <f>SUMIFS('EIA Imports'!$D$2:$D$4999,'EIA Imports'!$A$2:$A$4999,AV$3,'EIA Imports'!$C$2:$C$4999,$A54)</f>
        <v/>
      </c>
      <c r="AW54" t="s">
        <v>363</v>
      </c>
      <c r="AX54">
        <f>MATCH(AW54,$A$4:$A$59,0)</f>
        <v/>
      </c>
    </row>
    <row r="55" spans="1:50">
      <c r="A55" t="s">
        <v>241</v>
      </c>
      <c r="B55" t="s">
        <v>1623</v>
      </c>
      <c r="C55" t="s">
        <v>1624</v>
      </c>
      <c r="E55">
        <f>SUMIFS('EIA Imports'!$D$2:$D$4999,'EIA Imports'!$A$2:$A$4999,E$3,'EIA Imports'!$C$2:$C$4999,$A55)</f>
        <v/>
      </c>
      <c r="F55">
        <f>SUMIFS('EIA Imports'!$D$2:$D$4999,'EIA Imports'!$A$2:$A$4999,F$3,'EIA Imports'!$C$2:$C$4999,$A55)</f>
        <v/>
      </c>
      <c r="G55">
        <f>SUMIFS('EIA Imports'!$D$2:$D$4999,'EIA Imports'!$A$2:$A$4999,G$3,'EIA Imports'!$C$2:$C$4999,$A55)</f>
        <v/>
      </c>
      <c r="H55">
        <f>SUMIFS('EIA Imports'!$D$2:$D$4999,'EIA Imports'!$A$2:$A$4999,H$3,'EIA Imports'!$C$2:$C$4999,$A55)</f>
        <v/>
      </c>
      <c r="I55">
        <f>SUMIFS('EIA Imports'!$D$2:$D$4999,'EIA Imports'!$A$2:$A$4999,I$3,'EIA Imports'!$C$2:$C$4999,$A55)</f>
        <v/>
      </c>
      <c r="J55">
        <f>SUMIFS('EIA Imports'!$D$2:$D$4999,'EIA Imports'!$A$2:$A$4999,J$3,'EIA Imports'!$C$2:$C$4999,$A55)</f>
        <v/>
      </c>
      <c r="K55">
        <f>SUMIFS('EIA Imports'!$D$2:$D$4999,'EIA Imports'!$A$2:$A$4999,K$3,'EIA Imports'!$C$2:$C$4999,$A55)</f>
        <v/>
      </c>
      <c r="L55">
        <f>SUMIFS('EIA Imports'!$D$2:$D$4999,'EIA Imports'!$A$2:$A$4999,L$3,'EIA Imports'!$C$2:$C$4999,$A55)</f>
        <v/>
      </c>
      <c r="M55">
        <f>SUMIFS('EIA Imports'!$D$2:$D$4999,'EIA Imports'!$A$2:$A$4999,M$3,'EIA Imports'!$C$2:$C$4999,$A55)</f>
        <v/>
      </c>
      <c r="N55">
        <f>SUMIFS('EIA Imports'!$D$2:$D$4999,'EIA Imports'!$A$2:$A$4999,N$3,'EIA Imports'!$C$2:$C$4999,$A55)</f>
        <v/>
      </c>
      <c r="O55">
        <f>SUMIFS('EIA Imports'!$D$2:$D$4999,'EIA Imports'!$A$2:$A$4999,O$3,'EIA Imports'!$C$2:$C$4999,$A55)</f>
        <v/>
      </c>
      <c r="P55">
        <f>SUMIFS('EIA Imports'!$D$2:$D$4999,'EIA Imports'!$A$2:$A$4999,P$3,'EIA Imports'!$C$2:$C$4999,$A55)</f>
        <v/>
      </c>
      <c r="Q55">
        <f>SUMIFS('EIA Imports'!$D$2:$D$4999,'EIA Imports'!$A$2:$A$4999,Q$3,'EIA Imports'!$C$2:$C$4999,$A55)</f>
        <v/>
      </c>
      <c r="R55">
        <f>SUMIFS('EIA Imports'!$D$2:$D$4999,'EIA Imports'!$A$2:$A$4999,R$3,'EIA Imports'!$C$2:$C$4999,$A55)</f>
        <v/>
      </c>
      <c r="S55">
        <f>SUMIFS('EIA Imports'!$D$2:$D$4999,'EIA Imports'!$A$2:$A$4999,S$3,'EIA Imports'!$C$2:$C$4999,$A55)</f>
        <v/>
      </c>
      <c r="T55">
        <f>SUMIFS('EIA Imports'!$D$2:$D$4999,'EIA Imports'!$A$2:$A$4999,T$3,'EIA Imports'!$C$2:$C$4999,$A55)</f>
        <v/>
      </c>
      <c r="U55">
        <f>SUMIFS('EIA Imports'!$D$2:$D$4999,'EIA Imports'!$A$2:$A$4999,U$3,'EIA Imports'!$C$2:$C$4999,$A55)</f>
        <v/>
      </c>
      <c r="V55">
        <f>SUMIFS('EIA Imports'!$D$2:$D$4999,'EIA Imports'!$A$2:$A$4999,V$3,'EIA Imports'!$C$2:$C$4999,$A55)</f>
        <v/>
      </c>
      <c r="W55">
        <f>SUMIFS('EIA Imports'!$D$2:$D$4999,'EIA Imports'!$A$2:$A$4999,W$3,'EIA Imports'!$C$2:$C$4999,$A55)</f>
        <v/>
      </c>
      <c r="X55">
        <f>SUMIFS('EIA Imports'!$D$2:$D$4999,'EIA Imports'!$A$2:$A$4999,X$3,'EIA Imports'!$C$2:$C$4999,$A55)</f>
        <v/>
      </c>
      <c r="Y55">
        <f>SUMIFS('EIA Imports'!$D$2:$D$4999,'EIA Imports'!$A$2:$A$4999,Y$3,'EIA Imports'!$C$2:$C$4999,$A55)</f>
        <v/>
      </c>
      <c r="Z55">
        <f>SUMIFS('EIA Imports'!$D$2:$D$4999,'EIA Imports'!$A$2:$A$4999,Z$3,'EIA Imports'!$C$2:$C$4999,$A55)</f>
        <v/>
      </c>
      <c r="AA55">
        <f>SUMIFS('EIA Imports'!$D$2:$D$4999,'EIA Imports'!$A$2:$A$4999,AA$3,'EIA Imports'!$C$2:$C$4999,$A55)</f>
        <v/>
      </c>
      <c r="AB55">
        <f>SUMIFS('EIA Imports'!$D$2:$D$4999,'EIA Imports'!$A$2:$A$4999,AB$3,'EIA Imports'!$C$2:$C$4999,$A55)</f>
        <v/>
      </c>
      <c r="AC55">
        <f>SUMIFS('EIA Imports'!$D$2:$D$4999,'EIA Imports'!$A$2:$A$4999,AC$3,'EIA Imports'!$C$2:$C$4999,$A55)</f>
        <v/>
      </c>
      <c r="AD55">
        <f>SUMIFS('EIA Imports'!$D$2:$D$4999,'EIA Imports'!$A$2:$A$4999,AD$3,'EIA Imports'!$C$2:$C$4999,$A55)</f>
        <v/>
      </c>
      <c r="AE55">
        <f>SUMIFS('EIA Imports'!$D$2:$D$4999,'EIA Imports'!$A$2:$A$4999,AE$3,'EIA Imports'!$C$2:$C$4999,$A55)</f>
        <v/>
      </c>
      <c r="AF55">
        <f>SUMIFS('EIA Imports'!$D$2:$D$4999,'EIA Imports'!$A$2:$A$4999,AF$3,'EIA Imports'!$C$2:$C$4999,$A55)</f>
        <v/>
      </c>
      <c r="AG55">
        <f>SUMIFS('EIA Imports'!$D$2:$D$4999,'EIA Imports'!$A$2:$A$4999,AG$3,'EIA Imports'!$C$2:$C$4999,$A55)</f>
        <v/>
      </c>
      <c r="AH55">
        <f>SUMIFS('EIA Imports'!$D$2:$D$4999,'EIA Imports'!$A$2:$A$4999,AH$3,'EIA Imports'!$C$2:$C$4999,$A55)</f>
        <v/>
      </c>
      <c r="AI55">
        <f>SUMIFS('EIA Imports'!$D$2:$D$4999,'EIA Imports'!$A$2:$A$4999,AI$3,'EIA Imports'!$C$2:$C$4999,$A55)</f>
        <v/>
      </c>
      <c r="AJ55">
        <f>SUMIFS('EIA Imports'!$D$2:$D$4999,'EIA Imports'!$A$2:$A$4999,AJ$3,'EIA Imports'!$C$2:$C$4999,$A55)</f>
        <v/>
      </c>
      <c r="AK55">
        <f>SUMIFS('EIA Imports'!$D$2:$D$4999,'EIA Imports'!$A$2:$A$4999,AK$3,'EIA Imports'!$C$2:$C$4999,$A55)</f>
        <v/>
      </c>
      <c r="AL55">
        <f>SUMIFS('EIA Imports'!$D$2:$D$4999,'EIA Imports'!$A$2:$A$4999,AL$3,'EIA Imports'!$C$2:$C$4999,$A55)</f>
        <v/>
      </c>
      <c r="AM55">
        <f>SUMIFS('EIA Imports'!$D$2:$D$4999,'EIA Imports'!$A$2:$A$4999,AM$3,'EIA Imports'!$C$2:$C$4999,$A55)</f>
        <v/>
      </c>
      <c r="AN55">
        <f>SUMIFS('EIA Imports'!$D$2:$D$4999,'EIA Imports'!$A$2:$A$4999,AN$3,'EIA Imports'!$C$2:$C$4999,$A55)</f>
        <v/>
      </c>
      <c r="AO55">
        <f>SUMIFS('EIA Imports'!$D$2:$D$4999,'EIA Imports'!$A$2:$A$4999,AO$3,'EIA Imports'!$C$2:$C$4999,$A55)</f>
        <v/>
      </c>
      <c r="AP55">
        <f>SUMIFS('EIA Imports'!$D$2:$D$4999,'EIA Imports'!$A$2:$A$4999,AP$3,'EIA Imports'!$C$2:$C$4999,$A55)</f>
        <v/>
      </c>
      <c r="AQ55">
        <f>SUMIFS('EIA Imports'!$D$2:$D$4999,'EIA Imports'!$A$2:$A$4999,AQ$3,'EIA Imports'!$C$2:$C$4999,$A55)</f>
        <v/>
      </c>
      <c r="AR55">
        <f>SUMIFS('EIA Imports'!$D$2:$D$4999,'EIA Imports'!$A$2:$A$4999,AR$3,'EIA Imports'!$C$2:$C$4999,$A55)</f>
        <v/>
      </c>
      <c r="AS55">
        <f>SUMIFS('EIA Imports'!$D$2:$D$4999,'EIA Imports'!$A$2:$A$4999,AS$3,'EIA Imports'!$C$2:$C$4999,$A55)</f>
        <v/>
      </c>
      <c r="AT55">
        <f>SUMIFS('EIA Imports'!$D$2:$D$4999,'EIA Imports'!$A$2:$A$4999,AT$3,'EIA Imports'!$C$2:$C$4999,$A55)</f>
        <v/>
      </c>
      <c r="AU55">
        <f>SUMIFS('EIA Imports'!$D$2:$D$4999,'EIA Imports'!$A$2:$A$4999,AU$3,'EIA Imports'!$C$2:$C$4999,$A55)</f>
        <v/>
      </c>
      <c r="AV55">
        <f>SUMIFS('EIA Imports'!$D$2:$D$4999,'EIA Imports'!$A$2:$A$4999,AV$3,'EIA Imports'!$C$2:$C$4999,$A55)</f>
        <v/>
      </c>
      <c r="AW55" t="s">
        <v>372</v>
      </c>
      <c r="AX55">
        <f>MATCH(AW55,$A$4:$A$59,0)</f>
        <v/>
      </c>
    </row>
    <row r="56" spans="1:50">
      <c r="A56" t="s">
        <v>319</v>
      </c>
      <c r="B56" t="s">
        <v>1623</v>
      </c>
      <c r="C56" t="s">
        <v>1624</v>
      </c>
      <c r="E56">
        <f>SUMIFS('EIA Imports'!$D$2:$D$4999,'EIA Imports'!$A$2:$A$4999,E$3,'EIA Imports'!$C$2:$C$4999,$A56)</f>
        <v/>
      </c>
      <c r="F56">
        <f>SUMIFS('EIA Imports'!$D$2:$D$4999,'EIA Imports'!$A$2:$A$4999,F$3,'EIA Imports'!$C$2:$C$4999,$A56)</f>
        <v/>
      </c>
      <c r="G56">
        <f>SUMIFS('EIA Imports'!$D$2:$D$4999,'EIA Imports'!$A$2:$A$4999,G$3,'EIA Imports'!$C$2:$C$4999,$A56)</f>
        <v/>
      </c>
      <c r="H56">
        <f>SUMIFS('EIA Imports'!$D$2:$D$4999,'EIA Imports'!$A$2:$A$4999,H$3,'EIA Imports'!$C$2:$C$4999,$A56)</f>
        <v/>
      </c>
      <c r="I56">
        <f>SUMIFS('EIA Imports'!$D$2:$D$4999,'EIA Imports'!$A$2:$A$4999,I$3,'EIA Imports'!$C$2:$C$4999,$A56)</f>
        <v/>
      </c>
      <c r="J56">
        <f>SUMIFS('EIA Imports'!$D$2:$D$4999,'EIA Imports'!$A$2:$A$4999,J$3,'EIA Imports'!$C$2:$C$4999,$A56)</f>
        <v/>
      </c>
      <c r="K56">
        <f>SUMIFS('EIA Imports'!$D$2:$D$4999,'EIA Imports'!$A$2:$A$4999,K$3,'EIA Imports'!$C$2:$C$4999,$A56)</f>
        <v/>
      </c>
      <c r="L56">
        <f>SUMIFS('EIA Imports'!$D$2:$D$4999,'EIA Imports'!$A$2:$A$4999,L$3,'EIA Imports'!$C$2:$C$4999,$A56)</f>
        <v/>
      </c>
      <c r="M56">
        <f>SUMIFS('EIA Imports'!$D$2:$D$4999,'EIA Imports'!$A$2:$A$4999,M$3,'EIA Imports'!$C$2:$C$4999,$A56)</f>
        <v/>
      </c>
      <c r="N56">
        <f>SUMIFS('EIA Imports'!$D$2:$D$4999,'EIA Imports'!$A$2:$A$4999,N$3,'EIA Imports'!$C$2:$C$4999,$A56)</f>
        <v/>
      </c>
      <c r="O56">
        <f>SUMIFS('EIA Imports'!$D$2:$D$4999,'EIA Imports'!$A$2:$A$4999,O$3,'EIA Imports'!$C$2:$C$4999,$A56)</f>
        <v/>
      </c>
      <c r="P56">
        <f>SUMIFS('EIA Imports'!$D$2:$D$4999,'EIA Imports'!$A$2:$A$4999,P$3,'EIA Imports'!$C$2:$C$4999,$A56)</f>
        <v/>
      </c>
      <c r="Q56">
        <f>SUMIFS('EIA Imports'!$D$2:$D$4999,'EIA Imports'!$A$2:$A$4999,Q$3,'EIA Imports'!$C$2:$C$4999,$A56)</f>
        <v/>
      </c>
      <c r="R56">
        <f>SUMIFS('EIA Imports'!$D$2:$D$4999,'EIA Imports'!$A$2:$A$4999,R$3,'EIA Imports'!$C$2:$C$4999,$A56)</f>
        <v/>
      </c>
      <c r="S56">
        <f>SUMIFS('EIA Imports'!$D$2:$D$4999,'EIA Imports'!$A$2:$A$4999,S$3,'EIA Imports'!$C$2:$C$4999,$A56)</f>
        <v/>
      </c>
      <c r="T56">
        <f>SUMIFS('EIA Imports'!$D$2:$D$4999,'EIA Imports'!$A$2:$A$4999,T$3,'EIA Imports'!$C$2:$C$4999,$A56)</f>
        <v/>
      </c>
      <c r="U56">
        <f>SUMIFS('EIA Imports'!$D$2:$D$4999,'EIA Imports'!$A$2:$A$4999,U$3,'EIA Imports'!$C$2:$C$4999,$A56)</f>
        <v/>
      </c>
      <c r="V56">
        <f>SUMIFS('EIA Imports'!$D$2:$D$4999,'EIA Imports'!$A$2:$A$4999,V$3,'EIA Imports'!$C$2:$C$4999,$A56)</f>
        <v/>
      </c>
      <c r="W56">
        <f>SUMIFS('EIA Imports'!$D$2:$D$4999,'EIA Imports'!$A$2:$A$4999,W$3,'EIA Imports'!$C$2:$C$4999,$A56)</f>
        <v/>
      </c>
      <c r="X56">
        <f>SUMIFS('EIA Imports'!$D$2:$D$4999,'EIA Imports'!$A$2:$A$4999,X$3,'EIA Imports'!$C$2:$C$4999,$A56)</f>
        <v/>
      </c>
      <c r="Y56">
        <f>SUMIFS('EIA Imports'!$D$2:$D$4999,'EIA Imports'!$A$2:$A$4999,Y$3,'EIA Imports'!$C$2:$C$4999,$A56)</f>
        <v/>
      </c>
      <c r="Z56">
        <f>SUMIFS('EIA Imports'!$D$2:$D$4999,'EIA Imports'!$A$2:$A$4999,Z$3,'EIA Imports'!$C$2:$C$4999,$A56)</f>
        <v/>
      </c>
      <c r="AA56">
        <f>SUMIFS('EIA Imports'!$D$2:$D$4999,'EIA Imports'!$A$2:$A$4999,AA$3,'EIA Imports'!$C$2:$C$4999,$A56)</f>
        <v/>
      </c>
      <c r="AB56">
        <f>SUMIFS('EIA Imports'!$D$2:$D$4999,'EIA Imports'!$A$2:$A$4999,AB$3,'EIA Imports'!$C$2:$C$4999,$A56)</f>
        <v/>
      </c>
      <c r="AC56">
        <f>SUMIFS('EIA Imports'!$D$2:$D$4999,'EIA Imports'!$A$2:$A$4999,AC$3,'EIA Imports'!$C$2:$C$4999,$A56)</f>
        <v/>
      </c>
      <c r="AD56">
        <f>SUMIFS('EIA Imports'!$D$2:$D$4999,'EIA Imports'!$A$2:$A$4999,AD$3,'EIA Imports'!$C$2:$C$4999,$A56)</f>
        <v/>
      </c>
      <c r="AE56">
        <f>SUMIFS('EIA Imports'!$D$2:$D$4999,'EIA Imports'!$A$2:$A$4999,AE$3,'EIA Imports'!$C$2:$C$4999,$A56)</f>
        <v/>
      </c>
      <c r="AF56">
        <f>SUMIFS('EIA Imports'!$D$2:$D$4999,'EIA Imports'!$A$2:$A$4999,AF$3,'EIA Imports'!$C$2:$C$4999,$A56)</f>
        <v/>
      </c>
      <c r="AG56">
        <f>SUMIFS('EIA Imports'!$D$2:$D$4999,'EIA Imports'!$A$2:$A$4999,AG$3,'EIA Imports'!$C$2:$C$4999,$A56)</f>
        <v/>
      </c>
      <c r="AH56">
        <f>SUMIFS('EIA Imports'!$D$2:$D$4999,'EIA Imports'!$A$2:$A$4999,AH$3,'EIA Imports'!$C$2:$C$4999,$A56)</f>
        <v/>
      </c>
      <c r="AI56">
        <f>SUMIFS('EIA Imports'!$D$2:$D$4999,'EIA Imports'!$A$2:$A$4999,AI$3,'EIA Imports'!$C$2:$C$4999,$A56)</f>
        <v/>
      </c>
      <c r="AJ56">
        <f>SUMIFS('EIA Imports'!$D$2:$D$4999,'EIA Imports'!$A$2:$A$4999,AJ$3,'EIA Imports'!$C$2:$C$4999,$A56)</f>
        <v/>
      </c>
      <c r="AK56">
        <f>SUMIFS('EIA Imports'!$D$2:$D$4999,'EIA Imports'!$A$2:$A$4999,AK$3,'EIA Imports'!$C$2:$C$4999,$A56)</f>
        <v/>
      </c>
      <c r="AL56">
        <f>SUMIFS('EIA Imports'!$D$2:$D$4999,'EIA Imports'!$A$2:$A$4999,AL$3,'EIA Imports'!$C$2:$C$4999,$A56)</f>
        <v/>
      </c>
      <c r="AM56">
        <f>SUMIFS('EIA Imports'!$D$2:$D$4999,'EIA Imports'!$A$2:$A$4999,AM$3,'EIA Imports'!$C$2:$C$4999,$A56)</f>
        <v/>
      </c>
      <c r="AN56">
        <f>SUMIFS('EIA Imports'!$D$2:$D$4999,'EIA Imports'!$A$2:$A$4999,AN$3,'EIA Imports'!$C$2:$C$4999,$A56)</f>
        <v/>
      </c>
      <c r="AO56">
        <f>SUMIFS('EIA Imports'!$D$2:$D$4999,'EIA Imports'!$A$2:$A$4999,AO$3,'EIA Imports'!$C$2:$C$4999,$A56)</f>
        <v/>
      </c>
      <c r="AP56">
        <f>SUMIFS('EIA Imports'!$D$2:$D$4999,'EIA Imports'!$A$2:$A$4999,AP$3,'EIA Imports'!$C$2:$C$4999,$A56)</f>
        <v/>
      </c>
      <c r="AQ56">
        <f>SUMIFS('EIA Imports'!$D$2:$D$4999,'EIA Imports'!$A$2:$A$4999,AQ$3,'EIA Imports'!$C$2:$C$4999,$A56)</f>
        <v/>
      </c>
      <c r="AR56">
        <f>SUMIFS('EIA Imports'!$D$2:$D$4999,'EIA Imports'!$A$2:$A$4999,AR$3,'EIA Imports'!$C$2:$C$4999,$A56)</f>
        <v/>
      </c>
      <c r="AS56">
        <f>SUMIFS('EIA Imports'!$D$2:$D$4999,'EIA Imports'!$A$2:$A$4999,AS$3,'EIA Imports'!$C$2:$C$4999,$A56)</f>
        <v/>
      </c>
      <c r="AT56">
        <f>SUMIFS('EIA Imports'!$D$2:$D$4999,'EIA Imports'!$A$2:$A$4999,AT$3,'EIA Imports'!$C$2:$C$4999,$A56)</f>
        <v/>
      </c>
      <c r="AU56">
        <f>SUMIFS('EIA Imports'!$D$2:$D$4999,'EIA Imports'!$A$2:$A$4999,AU$3,'EIA Imports'!$C$2:$C$4999,$A56)</f>
        <v/>
      </c>
      <c r="AV56">
        <f>SUMIFS('EIA Imports'!$D$2:$D$4999,'EIA Imports'!$A$2:$A$4999,AV$3,'EIA Imports'!$C$2:$C$4999,$A56)</f>
        <v/>
      </c>
      <c r="AW56" t="s">
        <v>348</v>
      </c>
      <c r="AX56">
        <f>MATCH(AW56,$A$4:$A$59,0)</f>
        <v/>
      </c>
    </row>
    <row r="57" spans="1:50">
      <c r="A57" t="s">
        <v>264</v>
      </c>
      <c r="B57" t="s">
        <v>1623</v>
      </c>
      <c r="C57" t="s">
        <v>1624</v>
      </c>
      <c r="E57">
        <f>SUMIFS('EIA Imports'!$D$2:$D$4999,'EIA Imports'!$A$2:$A$4999,E$3,'EIA Imports'!$C$2:$C$4999,$A57)</f>
        <v/>
      </c>
      <c r="F57">
        <f>SUMIFS('EIA Imports'!$D$2:$D$4999,'EIA Imports'!$A$2:$A$4999,F$3,'EIA Imports'!$C$2:$C$4999,$A57)</f>
        <v/>
      </c>
      <c r="G57">
        <f>SUMIFS('EIA Imports'!$D$2:$D$4999,'EIA Imports'!$A$2:$A$4999,G$3,'EIA Imports'!$C$2:$C$4999,$A57)</f>
        <v/>
      </c>
      <c r="H57">
        <f>SUMIFS('EIA Imports'!$D$2:$D$4999,'EIA Imports'!$A$2:$A$4999,H$3,'EIA Imports'!$C$2:$C$4999,$A57)</f>
        <v/>
      </c>
      <c r="I57">
        <f>SUMIFS('EIA Imports'!$D$2:$D$4999,'EIA Imports'!$A$2:$A$4999,I$3,'EIA Imports'!$C$2:$C$4999,$A57)</f>
        <v/>
      </c>
      <c r="J57">
        <f>SUMIFS('EIA Imports'!$D$2:$D$4999,'EIA Imports'!$A$2:$A$4999,J$3,'EIA Imports'!$C$2:$C$4999,$A57)</f>
        <v/>
      </c>
      <c r="K57">
        <f>SUMIFS('EIA Imports'!$D$2:$D$4999,'EIA Imports'!$A$2:$A$4999,K$3,'EIA Imports'!$C$2:$C$4999,$A57)</f>
        <v/>
      </c>
      <c r="L57">
        <f>SUMIFS('EIA Imports'!$D$2:$D$4999,'EIA Imports'!$A$2:$A$4999,L$3,'EIA Imports'!$C$2:$C$4999,$A57)</f>
        <v/>
      </c>
      <c r="M57">
        <f>SUMIFS('EIA Imports'!$D$2:$D$4999,'EIA Imports'!$A$2:$A$4999,M$3,'EIA Imports'!$C$2:$C$4999,$A57)</f>
        <v/>
      </c>
      <c r="N57">
        <f>SUMIFS('EIA Imports'!$D$2:$D$4999,'EIA Imports'!$A$2:$A$4999,N$3,'EIA Imports'!$C$2:$C$4999,$A57)</f>
        <v/>
      </c>
      <c r="O57">
        <f>SUMIFS('EIA Imports'!$D$2:$D$4999,'EIA Imports'!$A$2:$A$4999,O$3,'EIA Imports'!$C$2:$C$4999,$A57)</f>
        <v/>
      </c>
      <c r="P57">
        <f>SUMIFS('EIA Imports'!$D$2:$D$4999,'EIA Imports'!$A$2:$A$4999,P$3,'EIA Imports'!$C$2:$C$4999,$A57)</f>
        <v/>
      </c>
      <c r="Q57">
        <f>SUMIFS('EIA Imports'!$D$2:$D$4999,'EIA Imports'!$A$2:$A$4999,Q$3,'EIA Imports'!$C$2:$C$4999,$A57)</f>
        <v/>
      </c>
      <c r="R57">
        <f>SUMIFS('EIA Imports'!$D$2:$D$4999,'EIA Imports'!$A$2:$A$4999,R$3,'EIA Imports'!$C$2:$C$4999,$A57)</f>
        <v/>
      </c>
      <c r="S57">
        <f>SUMIFS('EIA Imports'!$D$2:$D$4999,'EIA Imports'!$A$2:$A$4999,S$3,'EIA Imports'!$C$2:$C$4999,$A57)</f>
        <v/>
      </c>
      <c r="T57">
        <f>SUMIFS('EIA Imports'!$D$2:$D$4999,'EIA Imports'!$A$2:$A$4999,T$3,'EIA Imports'!$C$2:$C$4999,$A57)</f>
        <v/>
      </c>
      <c r="U57">
        <f>SUMIFS('EIA Imports'!$D$2:$D$4999,'EIA Imports'!$A$2:$A$4999,U$3,'EIA Imports'!$C$2:$C$4999,$A57)</f>
        <v/>
      </c>
      <c r="V57">
        <f>SUMIFS('EIA Imports'!$D$2:$D$4999,'EIA Imports'!$A$2:$A$4999,V$3,'EIA Imports'!$C$2:$C$4999,$A57)</f>
        <v/>
      </c>
      <c r="W57">
        <f>SUMIFS('EIA Imports'!$D$2:$D$4999,'EIA Imports'!$A$2:$A$4999,W$3,'EIA Imports'!$C$2:$C$4999,$A57)</f>
        <v/>
      </c>
      <c r="X57">
        <f>SUMIFS('EIA Imports'!$D$2:$D$4999,'EIA Imports'!$A$2:$A$4999,X$3,'EIA Imports'!$C$2:$C$4999,$A57)</f>
        <v/>
      </c>
      <c r="Y57">
        <f>SUMIFS('EIA Imports'!$D$2:$D$4999,'EIA Imports'!$A$2:$A$4999,Y$3,'EIA Imports'!$C$2:$C$4999,$A57)</f>
        <v/>
      </c>
      <c r="Z57">
        <f>SUMIFS('EIA Imports'!$D$2:$D$4999,'EIA Imports'!$A$2:$A$4999,Z$3,'EIA Imports'!$C$2:$C$4999,$A57)</f>
        <v/>
      </c>
      <c r="AA57">
        <f>SUMIFS('EIA Imports'!$D$2:$D$4999,'EIA Imports'!$A$2:$A$4999,AA$3,'EIA Imports'!$C$2:$C$4999,$A57)</f>
        <v/>
      </c>
      <c r="AB57">
        <f>SUMIFS('EIA Imports'!$D$2:$D$4999,'EIA Imports'!$A$2:$A$4999,AB$3,'EIA Imports'!$C$2:$C$4999,$A57)</f>
        <v/>
      </c>
      <c r="AC57">
        <f>SUMIFS('EIA Imports'!$D$2:$D$4999,'EIA Imports'!$A$2:$A$4999,AC$3,'EIA Imports'!$C$2:$C$4999,$A57)</f>
        <v/>
      </c>
      <c r="AD57">
        <f>SUMIFS('EIA Imports'!$D$2:$D$4999,'EIA Imports'!$A$2:$A$4999,AD$3,'EIA Imports'!$C$2:$C$4999,$A57)</f>
        <v/>
      </c>
      <c r="AE57">
        <f>SUMIFS('EIA Imports'!$D$2:$D$4999,'EIA Imports'!$A$2:$A$4999,AE$3,'EIA Imports'!$C$2:$C$4999,$A57)</f>
        <v/>
      </c>
      <c r="AF57">
        <f>SUMIFS('EIA Imports'!$D$2:$D$4999,'EIA Imports'!$A$2:$A$4999,AF$3,'EIA Imports'!$C$2:$C$4999,$A57)</f>
        <v/>
      </c>
      <c r="AG57">
        <f>SUMIFS('EIA Imports'!$D$2:$D$4999,'EIA Imports'!$A$2:$A$4999,AG$3,'EIA Imports'!$C$2:$C$4999,$A57)</f>
        <v/>
      </c>
      <c r="AH57">
        <f>SUMIFS('EIA Imports'!$D$2:$D$4999,'EIA Imports'!$A$2:$A$4999,AH$3,'EIA Imports'!$C$2:$C$4999,$A57)</f>
        <v/>
      </c>
      <c r="AI57">
        <f>SUMIFS('EIA Imports'!$D$2:$D$4999,'EIA Imports'!$A$2:$A$4999,AI$3,'EIA Imports'!$C$2:$C$4999,$A57)</f>
        <v/>
      </c>
      <c r="AJ57">
        <f>SUMIFS('EIA Imports'!$D$2:$D$4999,'EIA Imports'!$A$2:$A$4999,AJ$3,'EIA Imports'!$C$2:$C$4999,$A57)</f>
        <v/>
      </c>
      <c r="AK57">
        <f>SUMIFS('EIA Imports'!$D$2:$D$4999,'EIA Imports'!$A$2:$A$4999,AK$3,'EIA Imports'!$C$2:$C$4999,$A57)</f>
        <v/>
      </c>
      <c r="AL57">
        <f>SUMIFS('EIA Imports'!$D$2:$D$4999,'EIA Imports'!$A$2:$A$4999,AL$3,'EIA Imports'!$C$2:$C$4999,$A57)</f>
        <v/>
      </c>
      <c r="AM57">
        <f>SUMIFS('EIA Imports'!$D$2:$D$4999,'EIA Imports'!$A$2:$A$4999,AM$3,'EIA Imports'!$C$2:$C$4999,$A57)</f>
        <v/>
      </c>
      <c r="AN57">
        <f>SUMIFS('EIA Imports'!$D$2:$D$4999,'EIA Imports'!$A$2:$A$4999,AN$3,'EIA Imports'!$C$2:$C$4999,$A57)</f>
        <v/>
      </c>
      <c r="AO57">
        <f>SUMIFS('EIA Imports'!$D$2:$D$4999,'EIA Imports'!$A$2:$A$4999,AO$3,'EIA Imports'!$C$2:$C$4999,$A57)</f>
        <v/>
      </c>
      <c r="AP57">
        <f>SUMIFS('EIA Imports'!$D$2:$D$4999,'EIA Imports'!$A$2:$A$4999,AP$3,'EIA Imports'!$C$2:$C$4999,$A57)</f>
        <v/>
      </c>
      <c r="AQ57">
        <f>SUMIFS('EIA Imports'!$D$2:$D$4999,'EIA Imports'!$A$2:$A$4999,AQ$3,'EIA Imports'!$C$2:$C$4999,$A57)</f>
        <v/>
      </c>
      <c r="AR57">
        <f>SUMIFS('EIA Imports'!$D$2:$D$4999,'EIA Imports'!$A$2:$A$4999,AR$3,'EIA Imports'!$C$2:$C$4999,$A57)</f>
        <v/>
      </c>
      <c r="AS57">
        <f>SUMIFS('EIA Imports'!$D$2:$D$4999,'EIA Imports'!$A$2:$A$4999,AS$3,'EIA Imports'!$C$2:$C$4999,$A57)</f>
        <v/>
      </c>
      <c r="AT57">
        <f>SUMIFS('EIA Imports'!$D$2:$D$4999,'EIA Imports'!$A$2:$A$4999,AT$3,'EIA Imports'!$C$2:$C$4999,$A57)</f>
        <v/>
      </c>
      <c r="AU57">
        <f>SUMIFS('EIA Imports'!$D$2:$D$4999,'EIA Imports'!$A$2:$A$4999,AU$3,'EIA Imports'!$C$2:$C$4999,$A57)</f>
        <v/>
      </c>
      <c r="AV57">
        <f>SUMIFS('EIA Imports'!$D$2:$D$4999,'EIA Imports'!$A$2:$A$4999,AV$3,'EIA Imports'!$C$2:$C$4999,$A57)</f>
        <v/>
      </c>
      <c r="AW57" t="s">
        <v>303</v>
      </c>
      <c r="AX57">
        <f>MATCH(AW57,$A$4:$A$59,0)</f>
        <v/>
      </c>
    </row>
    <row r="58" spans="1:50">
      <c r="A58" t="s">
        <v>399</v>
      </c>
      <c r="B58" t="s">
        <v>1623</v>
      </c>
      <c r="C58" t="s">
        <v>1624</v>
      </c>
      <c r="E58">
        <f>SUMIFS('EIA Imports'!$D$2:$D$4999,'EIA Imports'!$A$2:$A$4999,E$3,'EIA Imports'!$C$2:$C$4999,$A58)</f>
        <v/>
      </c>
      <c r="F58">
        <f>SUMIFS('EIA Imports'!$D$2:$D$4999,'EIA Imports'!$A$2:$A$4999,F$3,'EIA Imports'!$C$2:$C$4999,$A58)</f>
        <v/>
      </c>
      <c r="G58">
        <f>SUMIFS('EIA Imports'!$D$2:$D$4999,'EIA Imports'!$A$2:$A$4999,G$3,'EIA Imports'!$C$2:$C$4999,$A58)</f>
        <v/>
      </c>
      <c r="H58">
        <f>SUMIFS('EIA Imports'!$D$2:$D$4999,'EIA Imports'!$A$2:$A$4999,H$3,'EIA Imports'!$C$2:$C$4999,$A58)</f>
        <v/>
      </c>
      <c r="I58">
        <f>SUMIFS('EIA Imports'!$D$2:$D$4999,'EIA Imports'!$A$2:$A$4999,I$3,'EIA Imports'!$C$2:$C$4999,$A58)</f>
        <v/>
      </c>
      <c r="J58">
        <f>SUMIFS('EIA Imports'!$D$2:$D$4999,'EIA Imports'!$A$2:$A$4999,J$3,'EIA Imports'!$C$2:$C$4999,$A58)</f>
        <v/>
      </c>
      <c r="K58">
        <f>SUMIFS('EIA Imports'!$D$2:$D$4999,'EIA Imports'!$A$2:$A$4999,K$3,'EIA Imports'!$C$2:$C$4999,$A58)</f>
        <v/>
      </c>
      <c r="L58">
        <f>SUMIFS('EIA Imports'!$D$2:$D$4999,'EIA Imports'!$A$2:$A$4999,L$3,'EIA Imports'!$C$2:$C$4999,$A58)</f>
        <v/>
      </c>
      <c r="M58">
        <f>SUMIFS('EIA Imports'!$D$2:$D$4999,'EIA Imports'!$A$2:$A$4999,M$3,'EIA Imports'!$C$2:$C$4999,$A58)</f>
        <v/>
      </c>
      <c r="N58">
        <f>SUMIFS('EIA Imports'!$D$2:$D$4999,'EIA Imports'!$A$2:$A$4999,N$3,'EIA Imports'!$C$2:$C$4999,$A58)</f>
        <v/>
      </c>
      <c r="O58">
        <f>SUMIFS('EIA Imports'!$D$2:$D$4999,'EIA Imports'!$A$2:$A$4999,O$3,'EIA Imports'!$C$2:$C$4999,$A58)</f>
        <v/>
      </c>
      <c r="P58">
        <f>SUMIFS('EIA Imports'!$D$2:$D$4999,'EIA Imports'!$A$2:$A$4999,P$3,'EIA Imports'!$C$2:$C$4999,$A58)</f>
        <v/>
      </c>
      <c r="Q58">
        <f>SUMIFS('EIA Imports'!$D$2:$D$4999,'EIA Imports'!$A$2:$A$4999,Q$3,'EIA Imports'!$C$2:$C$4999,$A58)</f>
        <v/>
      </c>
      <c r="R58">
        <f>SUMIFS('EIA Imports'!$D$2:$D$4999,'EIA Imports'!$A$2:$A$4999,R$3,'EIA Imports'!$C$2:$C$4999,$A58)</f>
        <v/>
      </c>
      <c r="S58">
        <f>SUMIFS('EIA Imports'!$D$2:$D$4999,'EIA Imports'!$A$2:$A$4999,S$3,'EIA Imports'!$C$2:$C$4999,$A58)</f>
        <v/>
      </c>
      <c r="T58">
        <f>SUMIFS('EIA Imports'!$D$2:$D$4999,'EIA Imports'!$A$2:$A$4999,T$3,'EIA Imports'!$C$2:$C$4999,$A58)</f>
        <v/>
      </c>
      <c r="U58">
        <f>SUMIFS('EIA Imports'!$D$2:$D$4999,'EIA Imports'!$A$2:$A$4999,U$3,'EIA Imports'!$C$2:$C$4999,$A58)</f>
        <v/>
      </c>
      <c r="V58">
        <f>SUMIFS('EIA Imports'!$D$2:$D$4999,'EIA Imports'!$A$2:$A$4999,V$3,'EIA Imports'!$C$2:$C$4999,$A58)</f>
        <v/>
      </c>
      <c r="W58">
        <f>SUMIFS('EIA Imports'!$D$2:$D$4999,'EIA Imports'!$A$2:$A$4999,W$3,'EIA Imports'!$C$2:$C$4999,$A58)</f>
        <v/>
      </c>
      <c r="X58">
        <f>SUMIFS('EIA Imports'!$D$2:$D$4999,'EIA Imports'!$A$2:$A$4999,X$3,'EIA Imports'!$C$2:$C$4999,$A58)</f>
        <v/>
      </c>
      <c r="Y58">
        <f>SUMIFS('EIA Imports'!$D$2:$D$4999,'EIA Imports'!$A$2:$A$4999,Y$3,'EIA Imports'!$C$2:$C$4999,$A58)</f>
        <v/>
      </c>
      <c r="Z58">
        <f>SUMIFS('EIA Imports'!$D$2:$D$4999,'EIA Imports'!$A$2:$A$4999,Z$3,'EIA Imports'!$C$2:$C$4999,$A58)</f>
        <v/>
      </c>
      <c r="AA58">
        <f>SUMIFS('EIA Imports'!$D$2:$D$4999,'EIA Imports'!$A$2:$A$4999,AA$3,'EIA Imports'!$C$2:$C$4999,$A58)</f>
        <v/>
      </c>
      <c r="AB58">
        <f>SUMIFS('EIA Imports'!$D$2:$D$4999,'EIA Imports'!$A$2:$A$4999,AB$3,'EIA Imports'!$C$2:$C$4999,$A58)</f>
        <v/>
      </c>
      <c r="AC58">
        <f>SUMIFS('EIA Imports'!$D$2:$D$4999,'EIA Imports'!$A$2:$A$4999,AC$3,'EIA Imports'!$C$2:$C$4999,$A58)</f>
        <v/>
      </c>
      <c r="AD58">
        <f>SUMIFS('EIA Imports'!$D$2:$D$4999,'EIA Imports'!$A$2:$A$4999,AD$3,'EIA Imports'!$C$2:$C$4999,$A58)</f>
        <v/>
      </c>
      <c r="AE58">
        <f>SUMIFS('EIA Imports'!$D$2:$D$4999,'EIA Imports'!$A$2:$A$4999,AE$3,'EIA Imports'!$C$2:$C$4999,$A58)</f>
        <v/>
      </c>
      <c r="AF58">
        <f>SUMIFS('EIA Imports'!$D$2:$D$4999,'EIA Imports'!$A$2:$A$4999,AF$3,'EIA Imports'!$C$2:$C$4999,$A58)</f>
        <v/>
      </c>
      <c r="AG58">
        <f>SUMIFS('EIA Imports'!$D$2:$D$4999,'EIA Imports'!$A$2:$A$4999,AG$3,'EIA Imports'!$C$2:$C$4999,$A58)</f>
        <v/>
      </c>
      <c r="AH58">
        <f>SUMIFS('EIA Imports'!$D$2:$D$4999,'EIA Imports'!$A$2:$A$4999,AH$3,'EIA Imports'!$C$2:$C$4999,$A58)</f>
        <v/>
      </c>
      <c r="AI58">
        <f>SUMIFS('EIA Imports'!$D$2:$D$4999,'EIA Imports'!$A$2:$A$4999,AI$3,'EIA Imports'!$C$2:$C$4999,$A58)</f>
        <v/>
      </c>
      <c r="AJ58">
        <f>SUMIFS('EIA Imports'!$D$2:$D$4999,'EIA Imports'!$A$2:$A$4999,AJ$3,'EIA Imports'!$C$2:$C$4999,$A58)</f>
        <v/>
      </c>
      <c r="AK58">
        <f>SUMIFS('EIA Imports'!$D$2:$D$4999,'EIA Imports'!$A$2:$A$4999,AK$3,'EIA Imports'!$C$2:$C$4999,$A58)</f>
        <v/>
      </c>
      <c r="AL58">
        <f>SUMIFS('EIA Imports'!$D$2:$D$4999,'EIA Imports'!$A$2:$A$4999,AL$3,'EIA Imports'!$C$2:$C$4999,$A58)</f>
        <v/>
      </c>
      <c r="AM58">
        <f>SUMIFS('EIA Imports'!$D$2:$D$4999,'EIA Imports'!$A$2:$A$4999,AM$3,'EIA Imports'!$C$2:$C$4999,$A58)</f>
        <v/>
      </c>
      <c r="AN58">
        <f>SUMIFS('EIA Imports'!$D$2:$D$4999,'EIA Imports'!$A$2:$A$4999,AN$3,'EIA Imports'!$C$2:$C$4999,$A58)</f>
        <v/>
      </c>
      <c r="AO58">
        <f>SUMIFS('EIA Imports'!$D$2:$D$4999,'EIA Imports'!$A$2:$A$4999,AO$3,'EIA Imports'!$C$2:$C$4999,$A58)</f>
        <v/>
      </c>
      <c r="AP58">
        <f>SUMIFS('EIA Imports'!$D$2:$D$4999,'EIA Imports'!$A$2:$A$4999,AP$3,'EIA Imports'!$C$2:$C$4999,$A58)</f>
        <v/>
      </c>
      <c r="AQ58">
        <f>SUMIFS('EIA Imports'!$D$2:$D$4999,'EIA Imports'!$A$2:$A$4999,AQ$3,'EIA Imports'!$C$2:$C$4999,$A58)</f>
        <v/>
      </c>
      <c r="AR58">
        <f>SUMIFS('EIA Imports'!$D$2:$D$4999,'EIA Imports'!$A$2:$A$4999,AR$3,'EIA Imports'!$C$2:$C$4999,$A58)</f>
        <v/>
      </c>
      <c r="AS58">
        <f>SUMIFS('EIA Imports'!$D$2:$D$4999,'EIA Imports'!$A$2:$A$4999,AS$3,'EIA Imports'!$C$2:$C$4999,$A58)</f>
        <v/>
      </c>
      <c r="AT58">
        <f>SUMIFS('EIA Imports'!$D$2:$D$4999,'EIA Imports'!$A$2:$A$4999,AT$3,'EIA Imports'!$C$2:$C$4999,$A58)</f>
        <v/>
      </c>
      <c r="AU58">
        <f>SUMIFS('EIA Imports'!$D$2:$D$4999,'EIA Imports'!$A$2:$A$4999,AU$3,'EIA Imports'!$C$2:$C$4999,$A58)</f>
        <v/>
      </c>
      <c r="AV58">
        <f>SUMIFS('EIA Imports'!$D$2:$D$4999,'EIA Imports'!$A$2:$A$4999,AV$3,'EIA Imports'!$C$2:$C$4999,$A58)</f>
        <v/>
      </c>
      <c r="AW58" t="s">
        <v>500</v>
      </c>
      <c r="AX58">
        <f>MATCH(AW58,$A$4:$A$59,0)</f>
        <v/>
      </c>
    </row>
    <row r="59" spans="1:50">
      <c r="A59" t="s">
        <v>347</v>
      </c>
      <c r="B59" t="s">
        <v>1623</v>
      </c>
      <c r="C59" t="s">
        <v>1624</v>
      </c>
      <c r="E59">
        <f>SUMIFS('EIA Imports'!$D$2:$D$4999,'EIA Imports'!$A$2:$A$4999,E$3,'EIA Imports'!$C$2:$C$4999,$A59)</f>
        <v/>
      </c>
      <c r="F59">
        <f>SUMIFS('EIA Imports'!$D$2:$D$4999,'EIA Imports'!$A$2:$A$4999,F$3,'EIA Imports'!$C$2:$C$4999,$A59)</f>
        <v/>
      </c>
      <c r="G59">
        <f>SUMIFS('EIA Imports'!$D$2:$D$4999,'EIA Imports'!$A$2:$A$4999,G$3,'EIA Imports'!$C$2:$C$4999,$A59)</f>
        <v/>
      </c>
      <c r="H59">
        <f>SUMIFS('EIA Imports'!$D$2:$D$4999,'EIA Imports'!$A$2:$A$4999,H$3,'EIA Imports'!$C$2:$C$4999,$A59)</f>
        <v/>
      </c>
      <c r="I59">
        <f>SUMIFS('EIA Imports'!$D$2:$D$4999,'EIA Imports'!$A$2:$A$4999,I$3,'EIA Imports'!$C$2:$C$4999,$A59)</f>
        <v/>
      </c>
      <c r="J59">
        <f>SUMIFS('EIA Imports'!$D$2:$D$4999,'EIA Imports'!$A$2:$A$4999,J$3,'EIA Imports'!$C$2:$C$4999,$A59)</f>
        <v/>
      </c>
      <c r="K59">
        <f>SUMIFS('EIA Imports'!$D$2:$D$4999,'EIA Imports'!$A$2:$A$4999,K$3,'EIA Imports'!$C$2:$C$4999,$A59)</f>
        <v/>
      </c>
      <c r="L59">
        <f>SUMIFS('EIA Imports'!$D$2:$D$4999,'EIA Imports'!$A$2:$A$4999,L$3,'EIA Imports'!$C$2:$C$4999,$A59)</f>
        <v/>
      </c>
      <c r="M59">
        <f>SUMIFS('EIA Imports'!$D$2:$D$4999,'EIA Imports'!$A$2:$A$4999,M$3,'EIA Imports'!$C$2:$C$4999,$A59)</f>
        <v/>
      </c>
      <c r="N59">
        <f>SUMIFS('EIA Imports'!$D$2:$D$4999,'EIA Imports'!$A$2:$A$4999,N$3,'EIA Imports'!$C$2:$C$4999,$A59)</f>
        <v/>
      </c>
      <c r="O59">
        <f>SUMIFS('EIA Imports'!$D$2:$D$4999,'EIA Imports'!$A$2:$A$4999,O$3,'EIA Imports'!$C$2:$C$4999,$A59)</f>
        <v/>
      </c>
      <c r="P59">
        <f>SUMIFS('EIA Imports'!$D$2:$D$4999,'EIA Imports'!$A$2:$A$4999,P$3,'EIA Imports'!$C$2:$C$4999,$A59)</f>
        <v/>
      </c>
      <c r="Q59">
        <f>SUMIFS('EIA Imports'!$D$2:$D$4999,'EIA Imports'!$A$2:$A$4999,Q$3,'EIA Imports'!$C$2:$C$4999,$A59)</f>
        <v/>
      </c>
      <c r="R59">
        <f>SUMIFS('EIA Imports'!$D$2:$D$4999,'EIA Imports'!$A$2:$A$4999,R$3,'EIA Imports'!$C$2:$C$4999,$A59)</f>
        <v/>
      </c>
      <c r="S59">
        <f>SUMIFS('EIA Imports'!$D$2:$D$4999,'EIA Imports'!$A$2:$A$4999,S$3,'EIA Imports'!$C$2:$C$4999,$A59)</f>
        <v/>
      </c>
      <c r="T59">
        <f>SUMIFS('EIA Imports'!$D$2:$D$4999,'EIA Imports'!$A$2:$A$4999,T$3,'EIA Imports'!$C$2:$C$4999,$A59)</f>
        <v/>
      </c>
      <c r="U59">
        <f>SUMIFS('EIA Imports'!$D$2:$D$4999,'EIA Imports'!$A$2:$A$4999,U$3,'EIA Imports'!$C$2:$C$4999,$A59)</f>
        <v/>
      </c>
      <c r="V59">
        <f>SUMIFS('EIA Imports'!$D$2:$D$4999,'EIA Imports'!$A$2:$A$4999,V$3,'EIA Imports'!$C$2:$C$4999,$A59)</f>
        <v/>
      </c>
      <c r="W59">
        <f>SUMIFS('EIA Imports'!$D$2:$D$4999,'EIA Imports'!$A$2:$A$4999,W$3,'EIA Imports'!$C$2:$C$4999,$A59)</f>
        <v/>
      </c>
      <c r="X59">
        <f>SUMIFS('EIA Imports'!$D$2:$D$4999,'EIA Imports'!$A$2:$A$4999,X$3,'EIA Imports'!$C$2:$C$4999,$A59)</f>
        <v/>
      </c>
      <c r="Y59">
        <f>SUMIFS('EIA Imports'!$D$2:$D$4999,'EIA Imports'!$A$2:$A$4999,Y$3,'EIA Imports'!$C$2:$C$4999,$A59)</f>
        <v/>
      </c>
      <c r="Z59">
        <f>SUMIFS('EIA Imports'!$D$2:$D$4999,'EIA Imports'!$A$2:$A$4999,Z$3,'EIA Imports'!$C$2:$C$4999,$A59)</f>
        <v/>
      </c>
      <c r="AA59">
        <f>SUMIFS('EIA Imports'!$D$2:$D$4999,'EIA Imports'!$A$2:$A$4999,AA$3,'EIA Imports'!$C$2:$C$4999,$A59)</f>
        <v/>
      </c>
      <c r="AB59">
        <f>SUMIFS('EIA Imports'!$D$2:$D$4999,'EIA Imports'!$A$2:$A$4999,AB$3,'EIA Imports'!$C$2:$C$4999,$A59)</f>
        <v/>
      </c>
      <c r="AC59">
        <f>SUMIFS('EIA Imports'!$D$2:$D$4999,'EIA Imports'!$A$2:$A$4999,AC$3,'EIA Imports'!$C$2:$C$4999,$A59)</f>
        <v/>
      </c>
      <c r="AD59">
        <f>SUMIFS('EIA Imports'!$D$2:$D$4999,'EIA Imports'!$A$2:$A$4999,AD$3,'EIA Imports'!$C$2:$C$4999,$A59)</f>
        <v/>
      </c>
      <c r="AE59">
        <f>SUMIFS('EIA Imports'!$D$2:$D$4999,'EIA Imports'!$A$2:$A$4999,AE$3,'EIA Imports'!$C$2:$C$4999,$A59)</f>
        <v/>
      </c>
      <c r="AF59">
        <f>SUMIFS('EIA Imports'!$D$2:$D$4999,'EIA Imports'!$A$2:$A$4999,AF$3,'EIA Imports'!$C$2:$C$4999,$A59)</f>
        <v/>
      </c>
      <c r="AG59">
        <f>SUMIFS('EIA Imports'!$D$2:$D$4999,'EIA Imports'!$A$2:$A$4999,AG$3,'EIA Imports'!$C$2:$C$4999,$A59)</f>
        <v/>
      </c>
      <c r="AH59">
        <f>SUMIFS('EIA Imports'!$D$2:$D$4999,'EIA Imports'!$A$2:$A$4999,AH$3,'EIA Imports'!$C$2:$C$4999,$A59)</f>
        <v/>
      </c>
      <c r="AI59">
        <f>SUMIFS('EIA Imports'!$D$2:$D$4999,'EIA Imports'!$A$2:$A$4999,AI$3,'EIA Imports'!$C$2:$C$4999,$A59)</f>
        <v/>
      </c>
      <c r="AJ59">
        <f>SUMIFS('EIA Imports'!$D$2:$D$4999,'EIA Imports'!$A$2:$A$4999,AJ$3,'EIA Imports'!$C$2:$C$4999,$A59)</f>
        <v/>
      </c>
      <c r="AK59">
        <f>SUMIFS('EIA Imports'!$D$2:$D$4999,'EIA Imports'!$A$2:$A$4999,AK$3,'EIA Imports'!$C$2:$C$4999,$A59)</f>
        <v/>
      </c>
      <c r="AL59">
        <f>SUMIFS('EIA Imports'!$D$2:$D$4999,'EIA Imports'!$A$2:$A$4999,AL$3,'EIA Imports'!$C$2:$C$4999,$A59)</f>
        <v/>
      </c>
      <c r="AM59">
        <f>SUMIFS('EIA Imports'!$D$2:$D$4999,'EIA Imports'!$A$2:$A$4999,AM$3,'EIA Imports'!$C$2:$C$4999,$A59)</f>
        <v/>
      </c>
      <c r="AN59">
        <f>SUMIFS('EIA Imports'!$D$2:$D$4999,'EIA Imports'!$A$2:$A$4999,AN$3,'EIA Imports'!$C$2:$C$4999,$A59)</f>
        <v/>
      </c>
      <c r="AO59">
        <f>SUMIFS('EIA Imports'!$D$2:$D$4999,'EIA Imports'!$A$2:$A$4999,AO$3,'EIA Imports'!$C$2:$C$4999,$A59)</f>
        <v/>
      </c>
      <c r="AP59">
        <f>SUMIFS('EIA Imports'!$D$2:$D$4999,'EIA Imports'!$A$2:$A$4999,AP$3,'EIA Imports'!$C$2:$C$4999,$A59)</f>
        <v/>
      </c>
      <c r="AQ59">
        <f>SUMIFS('EIA Imports'!$D$2:$D$4999,'EIA Imports'!$A$2:$A$4999,AQ$3,'EIA Imports'!$C$2:$C$4999,$A59)</f>
        <v/>
      </c>
      <c r="AR59">
        <f>SUMIFS('EIA Imports'!$D$2:$D$4999,'EIA Imports'!$A$2:$A$4999,AR$3,'EIA Imports'!$C$2:$C$4999,$A59)</f>
        <v/>
      </c>
      <c r="AS59">
        <f>SUMIFS('EIA Imports'!$D$2:$D$4999,'EIA Imports'!$A$2:$A$4999,AS$3,'EIA Imports'!$C$2:$C$4999,$A59)</f>
        <v/>
      </c>
      <c r="AT59">
        <f>SUMIFS('EIA Imports'!$D$2:$D$4999,'EIA Imports'!$A$2:$A$4999,AT$3,'EIA Imports'!$C$2:$C$4999,$A59)</f>
        <v/>
      </c>
      <c r="AU59">
        <f>SUMIFS('EIA Imports'!$D$2:$D$4999,'EIA Imports'!$A$2:$A$4999,AU$3,'EIA Imports'!$C$2:$C$4999,$A59)</f>
        <v/>
      </c>
      <c r="AV59">
        <f>SUMIFS('EIA Imports'!$D$2:$D$4999,'EIA Imports'!$A$2:$A$4999,AV$3,'EIA Imports'!$C$2:$C$4999,$A59)</f>
        <v/>
      </c>
      <c r="AW59" t="s">
        <v>368</v>
      </c>
      <c r="AX59">
        <f>MATCH(AW59,$A$4:$A$59,0)</f>
        <v/>
      </c>
    </row>
    <row r="60" spans="1:50">
      <c r="A60" t="s">
        <v>1625</v>
      </c>
      <c r="B60" t="s">
        <v>1623</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c r="AW60" t="s">
        <v>384</v>
      </c>
      <c r="AX60">
        <f>MATCH(AW60,$A$4:$A$59,0)</f>
        <v/>
      </c>
    </row>
    <row r="61" spans="1:50">
      <c r="A61" t="s">
        <v>1626</v>
      </c>
      <c r="B61" t="s">
        <v>1623</v>
      </c>
      <c r="C61" t="s">
        <v>75</v>
      </c>
      <c r="E61">
        <f>'EIA Consumption'!AF219</f>
        <v/>
      </c>
      <c r="F61">
        <f>'EIA Consumption'!AG219</f>
        <v/>
      </c>
      <c r="G61">
        <f>'EIA Consumption'!AH219</f>
        <v/>
      </c>
      <c r="H61">
        <f>'EIA Consumption'!AI219</f>
        <v/>
      </c>
      <c r="I61">
        <f>'EIA Consumption'!AJ219</f>
        <v/>
      </c>
      <c r="J61">
        <f>'EIA Consumption'!AK219</f>
        <v/>
      </c>
      <c r="K61">
        <f>'EIA Consumption'!AL219</f>
        <v/>
      </c>
      <c r="L61">
        <f>'EIA Consumption'!AM219</f>
        <v/>
      </c>
      <c r="M61">
        <f>'EIA Consumption'!AN219</f>
        <v/>
      </c>
      <c r="N61">
        <f>'EIA Consumption'!AO219</f>
        <v/>
      </c>
      <c r="O61">
        <f>'EIA Consumption'!AP219</f>
        <v/>
      </c>
      <c r="P61">
        <f>'EIA Consumption'!AQ219</f>
        <v/>
      </c>
      <c r="Q61">
        <f>'EIA Consumption'!AR219</f>
        <v/>
      </c>
      <c r="R61">
        <f>'EIA Consumption'!AS219</f>
        <v/>
      </c>
      <c r="S61">
        <f>'EIA Consumption'!AT219</f>
        <v/>
      </c>
      <c r="T61">
        <f>'EIA Consumption'!AU219</f>
        <v/>
      </c>
      <c r="U61">
        <f>'EIA Consumption'!AV219</f>
        <v/>
      </c>
      <c r="V61">
        <f>'EIA Consumption'!AW219</f>
        <v/>
      </c>
      <c r="W61">
        <f>'EIA Consumption'!AX219</f>
        <v/>
      </c>
      <c r="X61">
        <f>'EIA Consumption'!AY219</f>
        <v/>
      </c>
      <c r="Y61">
        <f>'EIA Consumption'!AZ219</f>
        <v/>
      </c>
      <c r="Z61">
        <f>'EIA Consumption'!BA219</f>
        <v/>
      </c>
      <c r="AA61">
        <f>'EIA Consumption'!BB219</f>
        <v/>
      </c>
      <c r="AB61">
        <f>'EIA Consumption'!BC219</f>
        <v/>
      </c>
      <c r="AC61">
        <f>'EIA Consumption'!BD219</f>
        <v/>
      </c>
      <c r="AD61">
        <f>'EIA Consumption'!BE219</f>
        <v/>
      </c>
      <c r="AE61">
        <f>'EIA Consumption'!BF219</f>
        <v/>
      </c>
      <c r="AF61">
        <f>'EIA Consumption'!BG219</f>
        <v/>
      </c>
      <c r="AG61">
        <f>'EIA Consumption'!BH219</f>
        <v/>
      </c>
      <c r="AH61">
        <f>'EIA Consumption'!BI219</f>
        <v/>
      </c>
      <c r="AI61">
        <f>'EIA Consumption'!BJ219</f>
        <v/>
      </c>
      <c r="AJ61">
        <f>'EIA Consumption'!BK219</f>
        <v/>
      </c>
      <c r="AK61">
        <f>'EIA Consumption'!BL219</f>
        <v/>
      </c>
      <c r="AL61">
        <f>'EIA Consumption'!BM219</f>
        <v/>
      </c>
      <c r="AM61">
        <f>'EIA Consumption'!BN219</f>
        <v/>
      </c>
      <c r="AN61">
        <f>'EIA Consumption'!BO219</f>
        <v/>
      </c>
      <c r="AO61">
        <f>'EIA Consumption'!BP219</f>
        <v/>
      </c>
      <c r="AP61">
        <f>'EIA Consumption'!BQ219</f>
        <v/>
      </c>
      <c r="AQ61">
        <f>'EIA Consumption'!BR219</f>
        <v/>
      </c>
      <c r="AR61">
        <f>'EIA Consumption'!BS219</f>
        <v/>
      </c>
      <c r="AS61">
        <f>'EIA Consumption'!BT219</f>
        <v/>
      </c>
      <c r="AT61">
        <f>'EIA Consumption'!BU219</f>
        <v/>
      </c>
      <c r="AU61">
        <f>'EIA Consumption'!BV219</f>
        <v/>
      </c>
      <c r="AV61">
        <f>'EIA Consumption'!BW219</f>
        <v/>
      </c>
      <c r="AW61" t="s">
        <v>241</v>
      </c>
      <c r="AX61">
        <f>MATCH(AW61,$A$4:$A$59,0)</f>
        <v/>
      </c>
    </row>
    <row r="62" spans="1:50">
      <c r="A62" t="s">
        <v>1627</v>
      </c>
      <c r="B62" t="s">
        <v>1623</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c r="AV62">
        <f>IF((AV61-AV60)&lt;0,0,AV61-AV60)</f>
        <v/>
      </c>
      <c r="AW62" t="s">
        <v>319</v>
      </c>
      <c r="AX62">
        <f>MATCH(AW62,$A$4:$A$59,0)</f>
        <v/>
      </c>
    </row>
    <row r="63" spans="1:50">
      <c r="A63" t="s">
        <v>1628</v>
      </c>
      <c r="B63" t="s">
        <v>1623</v>
      </c>
      <c r="C63" t="s">
        <v>75</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c r="AW63" t="s">
        <v>264</v>
      </c>
      <c r="AX63">
        <f>MATCH(AW63,$A$4:$A$59,0)</f>
        <v/>
      </c>
    </row>
    <row r="64" spans="1:50">
      <c r="AW64" t="s">
        <v>399</v>
      </c>
      <c r="AX64">
        <f>MATCH(AW64,$A$4:$A$59,0)</f>
        <v/>
      </c>
    </row>
    <row r="65" spans="1:50">
      <c r="AW65" t="s">
        <v>347</v>
      </c>
      <c r="AX65">
        <f>MATCH(AW65,$A$4:$A$59,0)</f>
        <v/>
      </c>
    </row>
    <row r="66" spans="1:50">
      <c r="A66" t="s">
        <v>1629</v>
      </c>
    </row>
    <row r="67" spans="1:50">
      <c r="A67" t="s">
        <v>317</v>
      </c>
      <c r="B67" t="s">
        <v>1630</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50">
      <c r="A68" t="s">
        <v>474</v>
      </c>
      <c r="B68" t="s">
        <v>1630</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50">
      <c r="A69" t="s">
        <v>344</v>
      </c>
      <c r="B69" t="s">
        <v>1630</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50">
      <c r="A70" t="s">
        <v>298</v>
      </c>
      <c r="B70" t="s">
        <v>1630</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50">
      <c r="A71" t="s">
        <v>278</v>
      </c>
      <c r="B71" t="s">
        <v>1630</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50">
      <c r="A72" t="s">
        <v>330</v>
      </c>
      <c r="B72" t="s">
        <v>1630</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50">
      <c r="A73" t="s">
        <v>382</v>
      </c>
      <c r="B73" t="s">
        <v>1630</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50">
      <c r="A74" t="s">
        <v>456</v>
      </c>
      <c r="B74" t="s">
        <v>1630</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50">
      <c r="A75" t="s">
        <v>293</v>
      </c>
      <c r="B75" t="s">
        <v>1630</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50">
      <c r="A76" t="s">
        <v>266</v>
      </c>
      <c r="B76" t="s">
        <v>1630</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50">
      <c r="A77" t="s">
        <v>477</v>
      </c>
      <c r="B77" t="s">
        <v>1630</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50">
      <c r="A78" t="s">
        <v>268</v>
      </c>
      <c r="B78" t="s">
        <v>1630</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50">
      <c r="A79" t="s">
        <v>356</v>
      </c>
      <c r="B79" t="s">
        <v>1630</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50">
      <c r="A80" t="s">
        <v>322</v>
      </c>
      <c r="B80" t="s">
        <v>1630</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50">
      <c r="A81" t="s">
        <v>481</v>
      </c>
      <c r="B81" t="s">
        <v>1630</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50">
      <c r="A82" t="s">
        <v>470</v>
      </c>
      <c r="B82" t="s">
        <v>1630</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50">
      <c r="A83" t="s">
        <v>291</v>
      </c>
      <c r="B83" t="s">
        <v>1630</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50">
      <c r="A84" t="s">
        <v>426</v>
      </c>
      <c r="B84" t="s">
        <v>1630</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50">
      <c r="A85" t="s">
        <v>422</v>
      </c>
      <c r="B85" t="s">
        <v>1630</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50">
      <c r="A86" t="s">
        <v>378</v>
      </c>
      <c r="B86" t="s">
        <v>1630</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50">
      <c r="A87" t="s">
        <v>276</v>
      </c>
      <c r="B87" t="s">
        <v>1630</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50">
      <c r="A88" t="s">
        <v>306</v>
      </c>
      <c r="B88" t="s">
        <v>1630</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50">
      <c r="A89" t="s">
        <v>359</v>
      </c>
      <c r="B89" t="s">
        <v>1630</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50">
      <c r="A90" t="s">
        <v>234</v>
      </c>
      <c r="B90" t="s">
        <v>1630</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50">
      <c r="A91" t="s">
        <v>483</v>
      </c>
      <c r="B91" t="s">
        <v>1630</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50">
      <c r="A92" t="s">
        <v>440</v>
      </c>
      <c r="B92" t="s">
        <v>1630</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50">
      <c r="A93" t="s">
        <v>255</v>
      </c>
      <c r="B93" t="s">
        <v>1630</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50">
      <c r="A94" t="s">
        <v>247</v>
      </c>
      <c r="B94" t="s">
        <v>1630</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50">
      <c r="A95" t="s">
        <v>404</v>
      </c>
      <c r="B95" t="s">
        <v>1630</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50">
      <c r="A96" t="s">
        <v>284</v>
      </c>
      <c r="B96" t="s">
        <v>1630</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50">
      <c r="A97" t="s">
        <v>418</v>
      </c>
      <c r="B97" t="s">
        <v>1630</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50">
      <c r="A98" t="s">
        <v>262</v>
      </c>
      <c r="B98" t="s">
        <v>1630</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50">
      <c r="A99" t="s">
        <v>349</v>
      </c>
      <c r="B99" t="s">
        <v>1630</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50">
      <c r="A100" t="s">
        <v>296</v>
      </c>
      <c r="B100" t="s">
        <v>1630</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50">
      <c r="A101" t="s">
        <v>310</v>
      </c>
      <c r="B101" t="s">
        <v>1630</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50">
      <c r="A102" t="s">
        <v>324</v>
      </c>
      <c r="B102" t="s">
        <v>1630</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50">
      <c r="A103" t="s">
        <v>401</v>
      </c>
      <c r="B103" t="s">
        <v>1630</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50">
      <c r="A104" t="s">
        <v>374</v>
      </c>
      <c r="B104" t="s">
        <v>1630</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50">
      <c r="A105" t="s">
        <v>304</v>
      </c>
      <c r="B105" t="s">
        <v>1630</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50">
      <c r="A106" t="s">
        <v>313</v>
      </c>
      <c r="B106" t="s">
        <v>1630</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50">
      <c r="A107" t="s">
        <v>430</v>
      </c>
      <c r="B107" t="s">
        <v>1630</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50">
      <c r="A108" t="s">
        <v>346</v>
      </c>
      <c r="B108" t="s">
        <v>1630</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50">
      <c r="A109" t="s">
        <v>338</v>
      </c>
      <c r="B109" t="s">
        <v>1630</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50">
      <c r="A110" t="s">
        <v>280</v>
      </c>
      <c r="B110" t="s">
        <v>1630</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50">
      <c r="A111" t="s">
        <v>249</v>
      </c>
      <c r="B111" t="s">
        <v>1630</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50">
      <c r="A112" t="s">
        <v>363</v>
      </c>
      <c r="B112" t="s">
        <v>1630</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50">
      <c r="A113" t="s">
        <v>372</v>
      </c>
      <c r="B113" t="s">
        <v>1630</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50">
      <c r="A114" t="s">
        <v>348</v>
      </c>
      <c r="B114" t="s">
        <v>1630</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50">
      <c r="A115" t="s">
        <v>303</v>
      </c>
      <c r="B115" t="s">
        <v>1630</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50">
      <c r="A116" t="s">
        <v>368</v>
      </c>
      <c r="B116" t="s">
        <v>1630</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50">
      <c r="A117" t="s">
        <v>384</v>
      </c>
      <c r="B117" t="s">
        <v>1630</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50">
      <c r="A118" t="s">
        <v>241</v>
      </c>
      <c r="B118" t="s">
        <v>1630</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50">
      <c r="A119" t="s">
        <v>319</v>
      </c>
      <c r="B119" t="s">
        <v>1630</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50">
      <c r="A120" t="s">
        <v>264</v>
      </c>
      <c r="B120" t="s">
        <v>1630</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50">
      <c r="A121" t="s">
        <v>399</v>
      </c>
      <c r="B121" t="s">
        <v>1630</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50">
      <c r="A122" t="s">
        <v>347</v>
      </c>
      <c r="B122" t="s">
        <v>1630</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50">
      <c r="A123" t="s">
        <v>1625</v>
      </c>
      <c r="B123" t="s">
        <v>1630</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50">
      <c r="A124" t="s">
        <v>1626</v>
      </c>
      <c r="B124" t="s">
        <v>1630</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c r="AV124">
        <f>AV$2*(AV63*1000)</f>
        <v/>
      </c>
    </row>
    <row r="125" spans="1:50">
      <c r="A125" t="s">
        <v>1631</v>
      </c>
      <c r="B125" t="s">
        <v>1630</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50">
      <c r="A126" t="s">
        <v>1626</v>
      </c>
      <c r="B126" t="s">
        <v>1632</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8" spans="1:50">
      <c r="A128" t="s">
        <v>1633</v>
      </c>
      <c r="B128" t="s">
        <v>1632</v>
      </c>
      <c r="E128">
        <f>'EIA Consumption'!AF218</f>
        <v/>
      </c>
      <c r="F128">
        <f>'EIA Consumption'!AG218</f>
        <v/>
      </c>
      <c r="G128">
        <f>'EIA Consumption'!AH218</f>
        <v/>
      </c>
      <c r="H128">
        <f>'EIA Consumption'!AI218</f>
        <v/>
      </c>
      <c r="I128">
        <f>'EIA Consumption'!AJ218</f>
        <v/>
      </c>
      <c r="J128">
        <f>'EIA Consumption'!AK218</f>
        <v/>
      </c>
      <c r="K128">
        <f>'EIA Consumption'!AL218</f>
        <v/>
      </c>
      <c r="L128">
        <f>'EIA Consumption'!AM218</f>
        <v/>
      </c>
      <c r="M128">
        <f>'EIA Consumption'!AN218</f>
        <v/>
      </c>
      <c r="N128">
        <f>'EIA Consumption'!AO218</f>
        <v/>
      </c>
      <c r="O128">
        <f>'EIA Consumption'!AP218</f>
        <v/>
      </c>
      <c r="P128">
        <f>'EIA Consumption'!AQ218</f>
        <v/>
      </c>
      <c r="Q128">
        <f>'EIA Consumption'!AR218</f>
        <v/>
      </c>
      <c r="R128">
        <f>'EIA Consumption'!AS218</f>
        <v/>
      </c>
      <c r="S128">
        <f>'EIA Consumption'!AT218</f>
        <v/>
      </c>
      <c r="T128">
        <f>'EIA Consumption'!AU218</f>
        <v/>
      </c>
      <c r="U128">
        <f>'EIA Consumption'!AV218</f>
        <v/>
      </c>
      <c r="V128">
        <f>'EIA Consumption'!AW218</f>
        <v/>
      </c>
      <c r="W128">
        <f>'EIA Consumption'!AX218</f>
        <v/>
      </c>
      <c r="X128">
        <f>'EIA Consumption'!AY218</f>
        <v/>
      </c>
      <c r="Y128">
        <f>'EIA Consumption'!AZ218</f>
        <v/>
      </c>
      <c r="Z128">
        <f>'EIA Consumption'!BA218</f>
        <v/>
      </c>
      <c r="AA128">
        <f>'EIA Consumption'!BB218</f>
        <v/>
      </c>
      <c r="AB128">
        <f>'EIA Consumption'!BC218</f>
        <v/>
      </c>
    </row>
    <row r="129" spans="1:50">
      <c r="A129" t="s">
        <v>1634</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row>
    <row r="131" spans="1:50">
      <c r="A131" t="s">
        <v>1635</v>
      </c>
      <c r="C131" t="s">
        <v>1636</v>
      </c>
    </row>
    <row r="133" spans="1:50">
      <c r="A133" t="s">
        <v>317</v>
      </c>
      <c r="B133" t="s">
        <v>1637</v>
      </c>
      <c r="C133">
        <f>'LCEF by Country'!M4</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c r="AV133">
        <f>$C133*AV67</f>
        <v/>
      </c>
    </row>
    <row r="134" spans="1:50">
      <c r="A134" t="s">
        <v>474</v>
      </c>
      <c r="B134" t="s">
        <v>1637</v>
      </c>
      <c r="C134">
        <f>'LCEF by Country'!M5</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c r="AV134">
        <f>$C134*AV68</f>
        <v/>
      </c>
    </row>
    <row r="135" spans="1:50">
      <c r="A135" t="s">
        <v>344</v>
      </c>
      <c r="B135" t="s">
        <v>1637</v>
      </c>
      <c r="C135">
        <f>'LCEF by Country'!M6</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c r="AV135">
        <f>$C135*AV69</f>
        <v/>
      </c>
    </row>
    <row r="136" spans="1:50">
      <c r="A136" t="s">
        <v>298</v>
      </c>
      <c r="B136" t="s">
        <v>1637</v>
      </c>
      <c r="C136">
        <f>'LCEF by Country'!M7</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c r="AV136">
        <f>$C136*AV70</f>
        <v/>
      </c>
    </row>
    <row r="137" spans="1:50">
      <c r="A137" t="s">
        <v>278</v>
      </c>
      <c r="B137" t="s">
        <v>1637</v>
      </c>
      <c r="C137">
        <f>'LCEF by Country'!M8</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c r="AV137">
        <f>$C137*AV71</f>
        <v/>
      </c>
    </row>
    <row r="138" spans="1:50">
      <c r="A138" t="s">
        <v>330</v>
      </c>
      <c r="B138" t="s">
        <v>1637</v>
      </c>
      <c r="C138">
        <f>'LCEF by Country'!M9</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c r="AV138">
        <f>$C138*AV72</f>
        <v/>
      </c>
    </row>
    <row r="139" spans="1:50">
      <c r="A139" t="s">
        <v>382</v>
      </c>
      <c r="B139" t="s">
        <v>1637</v>
      </c>
      <c r="C139">
        <f>'LCEF by Country'!M10</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c r="AV139">
        <f>$C139*AV73</f>
        <v/>
      </c>
    </row>
    <row r="140" spans="1:50">
      <c r="A140" t="s">
        <v>456</v>
      </c>
      <c r="B140" t="s">
        <v>1637</v>
      </c>
      <c r="C140">
        <f>'LCEF by Country'!M11</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c r="AV140">
        <f>$C140*AV74</f>
        <v/>
      </c>
    </row>
    <row r="141" spans="1:50">
      <c r="A141" t="s">
        <v>293</v>
      </c>
      <c r="B141" t="s">
        <v>1637</v>
      </c>
      <c r="C141">
        <f>'LCEF by Country'!M12</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c r="AV141">
        <f>$C141*AV75</f>
        <v/>
      </c>
    </row>
    <row r="142" spans="1:50">
      <c r="A142" t="s">
        <v>266</v>
      </c>
      <c r="B142" t="s">
        <v>1637</v>
      </c>
      <c r="C142">
        <f>'LCEF by Country'!M13</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c r="AV142">
        <f>$C142*AV76</f>
        <v/>
      </c>
    </row>
    <row r="143" spans="1:50">
      <c r="A143" t="s">
        <v>477</v>
      </c>
      <c r="B143" t="s">
        <v>1637</v>
      </c>
      <c r="C143">
        <f>'LCEF by Country'!M14</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c r="AV143">
        <f>$C143*AV77</f>
        <v/>
      </c>
    </row>
    <row r="144" spans="1:50">
      <c r="A144" t="s">
        <v>268</v>
      </c>
      <c r="B144" t="s">
        <v>1637</v>
      </c>
      <c r="C144">
        <f>'LCEF by Country'!M15</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c r="AV144">
        <f>$C144*AV78</f>
        <v/>
      </c>
    </row>
    <row r="145" spans="1:50">
      <c r="A145" t="s">
        <v>356</v>
      </c>
      <c r="B145" t="s">
        <v>1637</v>
      </c>
      <c r="C145">
        <f>'LCEF by Country'!M16</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c r="AV145">
        <f>$C145*AV79</f>
        <v/>
      </c>
    </row>
    <row r="146" spans="1:50">
      <c r="A146" t="s">
        <v>322</v>
      </c>
      <c r="B146" t="s">
        <v>1637</v>
      </c>
      <c r="C146">
        <f>'LCEF by Country'!M17</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c r="AV146">
        <f>$C146*AV80</f>
        <v/>
      </c>
    </row>
    <row r="147" spans="1:50">
      <c r="A147" t="s">
        <v>481</v>
      </c>
      <c r="B147" t="s">
        <v>1637</v>
      </c>
      <c r="C147">
        <f>'LCEF by Country'!M18</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c r="AV147">
        <f>$C147*AV81</f>
        <v/>
      </c>
    </row>
    <row r="148" spans="1:50">
      <c r="A148" t="s">
        <v>470</v>
      </c>
      <c r="B148" t="s">
        <v>1637</v>
      </c>
      <c r="C148">
        <f>'LCEF by Country'!M19</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c r="AV148">
        <f>$C148*AV82</f>
        <v/>
      </c>
    </row>
    <row r="149" spans="1:50">
      <c r="A149" t="s">
        <v>291</v>
      </c>
      <c r="B149" t="s">
        <v>1637</v>
      </c>
      <c r="C149">
        <f>'LCEF by Country'!M20</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c r="AV149">
        <f>$C149*AV83</f>
        <v/>
      </c>
    </row>
    <row r="150" spans="1:50">
      <c r="A150" t="s">
        <v>426</v>
      </c>
      <c r="B150" t="s">
        <v>1637</v>
      </c>
      <c r="C150">
        <f>'LCEF by Country'!M21</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c r="AV150">
        <f>$C150*AV84</f>
        <v/>
      </c>
    </row>
    <row r="151" spans="1:50">
      <c r="A151" t="s">
        <v>422</v>
      </c>
      <c r="B151" t="s">
        <v>1637</v>
      </c>
      <c r="C151">
        <f>'LCEF by Country'!M22</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c r="AV151">
        <f>$C151*AV85</f>
        <v/>
      </c>
    </row>
    <row r="152" spans="1:50">
      <c r="A152" t="s">
        <v>378</v>
      </c>
      <c r="B152" t="s">
        <v>1637</v>
      </c>
      <c r="C152">
        <f>'LCEF by Country'!M23</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c r="AV152">
        <f>$C152*AV86</f>
        <v/>
      </c>
    </row>
    <row r="153" spans="1:50">
      <c r="A153" t="s">
        <v>276</v>
      </c>
      <c r="B153" t="s">
        <v>1637</v>
      </c>
      <c r="C153">
        <f>'LCEF by Country'!M24</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c r="AV153">
        <f>$C153*AV87</f>
        <v/>
      </c>
    </row>
    <row r="154" spans="1:50">
      <c r="A154" t="s">
        <v>306</v>
      </c>
      <c r="B154" t="s">
        <v>1637</v>
      </c>
      <c r="C154">
        <f>'LCEF by Country'!M25</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c r="AV154">
        <f>$C154*AV88</f>
        <v/>
      </c>
    </row>
    <row r="155" spans="1:50">
      <c r="A155" t="s">
        <v>359</v>
      </c>
      <c r="B155" t="s">
        <v>1637</v>
      </c>
      <c r="C155">
        <f>'LCEF by Country'!M26</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c r="AV155">
        <f>$C155*AV89</f>
        <v/>
      </c>
    </row>
    <row r="156" spans="1:50">
      <c r="A156" t="s">
        <v>234</v>
      </c>
      <c r="B156" t="s">
        <v>1637</v>
      </c>
      <c r="C156">
        <f>'LCEF by Country'!M27</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c r="AV156">
        <f>$C156*AV90</f>
        <v/>
      </c>
    </row>
    <row r="157" spans="1:50">
      <c r="A157" t="s">
        <v>483</v>
      </c>
      <c r="B157" t="s">
        <v>1637</v>
      </c>
      <c r="C157">
        <f>'LCEF by Country'!M28</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c r="AV157">
        <f>$C157*AV91</f>
        <v/>
      </c>
    </row>
    <row r="158" spans="1:50">
      <c r="A158" t="s">
        <v>440</v>
      </c>
      <c r="B158" t="s">
        <v>1637</v>
      </c>
      <c r="C158">
        <f>'LCEF by Country'!M29</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c r="AV158">
        <f>$C158*AV92</f>
        <v/>
      </c>
    </row>
    <row r="159" spans="1:50">
      <c r="A159" t="s">
        <v>255</v>
      </c>
      <c r="B159" t="s">
        <v>1637</v>
      </c>
      <c r="C159">
        <f>'LCEF by Country'!M30</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c r="AV159">
        <f>$C159*AV93</f>
        <v/>
      </c>
    </row>
    <row r="160" spans="1:50">
      <c r="A160" t="s">
        <v>247</v>
      </c>
      <c r="B160" t="s">
        <v>1637</v>
      </c>
      <c r="C160">
        <f>'LCEF by Country'!M31</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c r="AV160">
        <f>$C160*AV94</f>
        <v/>
      </c>
    </row>
    <row r="161" spans="1:50">
      <c r="A161" t="s">
        <v>404</v>
      </c>
      <c r="B161" t="s">
        <v>1637</v>
      </c>
      <c r="C161">
        <f>'LCEF by Country'!M32</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c r="AV161">
        <f>$C161*AV95</f>
        <v/>
      </c>
    </row>
    <row r="162" spans="1:50">
      <c r="A162" t="s">
        <v>284</v>
      </c>
      <c r="B162" t="s">
        <v>1637</v>
      </c>
      <c r="C162">
        <f>'LCEF by Country'!M33</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c r="AV162">
        <f>$C162*AV96</f>
        <v/>
      </c>
    </row>
    <row r="163" spans="1:50">
      <c r="A163" t="s">
        <v>418</v>
      </c>
      <c r="B163" t="s">
        <v>1637</v>
      </c>
      <c r="C163">
        <f>'LCEF by Country'!M34</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c r="AV163">
        <f>$C163*AV97</f>
        <v/>
      </c>
    </row>
    <row r="164" spans="1:50">
      <c r="A164" t="s">
        <v>262</v>
      </c>
      <c r="B164" t="s">
        <v>1637</v>
      </c>
      <c r="C164">
        <f>'LCEF by Country'!M35</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c r="AV164">
        <f>$C164*AV98</f>
        <v/>
      </c>
    </row>
    <row r="165" spans="1:50">
      <c r="A165" t="s">
        <v>349</v>
      </c>
      <c r="B165" t="s">
        <v>1637</v>
      </c>
      <c r="C165">
        <f>'LCEF by Country'!M36</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c r="AV165">
        <f>$C165*AV99</f>
        <v/>
      </c>
    </row>
    <row r="166" spans="1:50">
      <c r="A166" t="s">
        <v>296</v>
      </c>
      <c r="B166" t="s">
        <v>1637</v>
      </c>
      <c r="C166">
        <f>'LCEF by Country'!M37</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c r="AV166">
        <f>$C166*AV100</f>
        <v/>
      </c>
    </row>
    <row r="167" spans="1:50">
      <c r="A167" t="s">
        <v>310</v>
      </c>
      <c r="B167" t="s">
        <v>1637</v>
      </c>
      <c r="C167">
        <f>'LCEF by Country'!M38</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c r="AV167">
        <f>$C167*AV101</f>
        <v/>
      </c>
    </row>
    <row r="168" spans="1:50">
      <c r="A168" t="s">
        <v>324</v>
      </c>
      <c r="B168" t="s">
        <v>1637</v>
      </c>
      <c r="C168">
        <f>'LCEF by Country'!M39</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c r="AV168">
        <f>$C168*AV102</f>
        <v/>
      </c>
    </row>
    <row r="169" spans="1:50">
      <c r="A169" t="s">
        <v>401</v>
      </c>
      <c r="B169" t="s">
        <v>1637</v>
      </c>
      <c r="C169">
        <f>'LCEF by Country'!M40</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c r="AV169">
        <f>$C169*AV103</f>
        <v/>
      </c>
    </row>
    <row r="170" spans="1:50">
      <c r="A170" t="s">
        <v>374</v>
      </c>
      <c r="B170" t="s">
        <v>1637</v>
      </c>
      <c r="C170">
        <f>'LCEF by Country'!M41</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c r="AV170">
        <f>$C170*AV104</f>
        <v/>
      </c>
    </row>
    <row r="171" spans="1:50">
      <c r="A171" t="s">
        <v>304</v>
      </c>
      <c r="B171" t="s">
        <v>1637</v>
      </c>
      <c r="C171">
        <f>'LCEF by Country'!M42</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c r="AV171">
        <f>$C171*AV105</f>
        <v/>
      </c>
    </row>
    <row r="172" spans="1:50">
      <c r="A172" t="s">
        <v>313</v>
      </c>
      <c r="B172" t="s">
        <v>1637</v>
      </c>
      <c r="C172">
        <f>'LCEF by Country'!M43</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c r="AV172">
        <f>$C172*AV106</f>
        <v/>
      </c>
    </row>
    <row r="173" spans="1:50">
      <c r="A173" t="s">
        <v>430</v>
      </c>
      <c r="B173" t="s">
        <v>1637</v>
      </c>
      <c r="C173">
        <f>'LCEF by Country'!M44</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c r="AV173">
        <f>$C173*AV107</f>
        <v/>
      </c>
    </row>
    <row r="174" spans="1:50">
      <c r="A174" t="s">
        <v>346</v>
      </c>
      <c r="B174" t="s">
        <v>1637</v>
      </c>
      <c r="C174">
        <f>'LCEF by Country'!M45</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c r="AV174">
        <f>$C174*AV108</f>
        <v/>
      </c>
    </row>
    <row r="175" spans="1:50">
      <c r="A175" t="s">
        <v>338</v>
      </c>
      <c r="B175" t="s">
        <v>1637</v>
      </c>
      <c r="C175">
        <f>'LCEF by Country'!M46</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c r="AV175">
        <f>$C175*AV109</f>
        <v/>
      </c>
    </row>
    <row r="176" spans="1:50">
      <c r="A176" t="s">
        <v>280</v>
      </c>
      <c r="B176" t="s">
        <v>1637</v>
      </c>
      <c r="C176">
        <f>'LCEF by Country'!M47</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c r="AV176">
        <f>$C176*AV110</f>
        <v/>
      </c>
    </row>
    <row r="177" spans="1:50">
      <c r="A177" t="s">
        <v>249</v>
      </c>
      <c r="B177" t="s">
        <v>1637</v>
      </c>
      <c r="C177">
        <f>'LCEF by Country'!M48</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c r="AV177">
        <f>$C177*AV111</f>
        <v/>
      </c>
    </row>
    <row r="178" spans="1:50">
      <c r="A178" t="s">
        <v>363</v>
      </c>
      <c r="B178" t="s">
        <v>1637</v>
      </c>
      <c r="C178">
        <f>'LCEF by Country'!M49</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c r="AV178">
        <f>$C178*AV112</f>
        <v/>
      </c>
    </row>
    <row r="179" spans="1:50">
      <c r="A179" t="s">
        <v>372</v>
      </c>
      <c r="B179" t="s">
        <v>1637</v>
      </c>
      <c r="C179">
        <f>'LCEF by Country'!M50</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c r="AV179">
        <f>$C179*AV113</f>
        <v/>
      </c>
    </row>
    <row r="180" spans="1:50">
      <c r="A180" t="s">
        <v>348</v>
      </c>
      <c r="B180" t="s">
        <v>1637</v>
      </c>
      <c r="C180">
        <f>'LCEF by Country'!M51</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c r="AV180">
        <f>$C180*AV114</f>
        <v/>
      </c>
    </row>
    <row r="181" spans="1:50">
      <c r="A181" t="s">
        <v>303</v>
      </c>
      <c r="B181" t="s">
        <v>1637</v>
      </c>
      <c r="C181">
        <f>'LCEF by Country'!M52</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c r="AV181">
        <f>$C181*AV115</f>
        <v/>
      </c>
    </row>
    <row r="182" spans="1:50">
      <c r="A182" t="s">
        <v>368</v>
      </c>
      <c r="B182" t="s">
        <v>1637</v>
      </c>
      <c r="C182">
        <f>'LCEF by Country'!M53</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c r="AV182">
        <f>$C182*AV116</f>
        <v/>
      </c>
    </row>
    <row r="183" spans="1:50">
      <c r="A183" t="s">
        <v>384</v>
      </c>
      <c r="B183" t="s">
        <v>1637</v>
      </c>
      <c r="C183">
        <f>'LCEF by Country'!M54</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c r="AV183">
        <f>$C183*AV117</f>
        <v/>
      </c>
    </row>
    <row r="184" spans="1:50">
      <c r="A184" t="s">
        <v>241</v>
      </c>
      <c r="B184" t="s">
        <v>1637</v>
      </c>
      <c r="C184">
        <f>'LCEF by Country'!M55</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c r="AV184">
        <f>$C184*AV118</f>
        <v/>
      </c>
    </row>
    <row r="185" spans="1:50">
      <c r="A185" t="s">
        <v>319</v>
      </c>
      <c r="B185" t="s">
        <v>1637</v>
      </c>
      <c r="C185">
        <f>'LCEF by Country'!M56</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c r="AV185">
        <f>$C185*AV119</f>
        <v/>
      </c>
    </row>
    <row r="186" spans="1:50">
      <c r="A186" t="s">
        <v>264</v>
      </c>
      <c r="B186" t="s">
        <v>1637</v>
      </c>
      <c r="C186">
        <f>'LCEF by Country'!M57</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c r="AV186">
        <f>$C186*AV120</f>
        <v/>
      </c>
    </row>
    <row r="187" spans="1:50">
      <c r="A187" t="s">
        <v>399</v>
      </c>
      <c r="B187" t="s">
        <v>1637</v>
      </c>
      <c r="C187">
        <f>'LCEF by Country'!M58</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c r="AV187">
        <f>$C187*AV121</f>
        <v/>
      </c>
    </row>
    <row r="188" spans="1:50">
      <c r="A188" t="s">
        <v>347</v>
      </c>
      <c r="B188" t="s">
        <v>1637</v>
      </c>
      <c r="C188">
        <f>'LCEF by Country'!M59</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c r="AV188">
        <f>$C188*AV122</f>
        <v/>
      </c>
    </row>
    <row r="189" spans="1:50">
      <c r="A189" t="s">
        <v>1638</v>
      </c>
      <c r="B189" t="s">
        <v>1637</v>
      </c>
      <c r="C189">
        <f>'LCEF by Country'!M60</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c r="AV189">
        <f>$C189*AV125</f>
        <v/>
      </c>
    </row>
    <row r="191" spans="1:50">
      <c r="A191" t="s">
        <v>1639</v>
      </c>
      <c r="B191" t="s">
        <v>1640</v>
      </c>
      <c r="C191" t="s">
        <v>1641</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c r="AV191">
        <f>SUM(AV133:AV189)</f>
        <v/>
      </c>
    </row>
    <row r="192" spans="1:50">
      <c r="A192" t="s">
        <v>1642</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c r="AV192">
        <f>AV191/AV126/1000</f>
        <v/>
      </c>
    </row>
    <row r="193" spans="1:50">
      <c r="A193" t="s">
        <v>1643</v>
      </c>
      <c r="E193">
        <f>'Carbon Coefficients'!E99</f>
        <v/>
      </c>
      <c r="F193">
        <f>'Carbon Coefficients'!F99</f>
        <v/>
      </c>
      <c r="G193">
        <f>'Carbon Coefficients'!G99</f>
        <v/>
      </c>
      <c r="H193">
        <f>'Carbon Coefficients'!H99</f>
        <v/>
      </c>
      <c r="I193">
        <f>'Carbon Coefficients'!I99</f>
        <v/>
      </c>
      <c r="J193">
        <f>'Carbon Coefficients'!J99</f>
        <v/>
      </c>
      <c r="K193">
        <f>'Carbon Coefficients'!K99</f>
        <v/>
      </c>
      <c r="L193">
        <f>'Carbon Coefficients'!L99</f>
        <v/>
      </c>
      <c r="M193">
        <f>'Carbon Coefficients'!M99</f>
        <v/>
      </c>
      <c r="N193">
        <f>'Carbon Coefficients'!N99</f>
        <v/>
      </c>
      <c r="O193">
        <f>'Carbon Coefficients'!O99</f>
        <v/>
      </c>
      <c r="P193">
        <f>'Carbon Coefficients'!P99</f>
        <v/>
      </c>
      <c r="Q193">
        <f>'Carbon Coefficients'!Q99</f>
        <v/>
      </c>
      <c r="R193">
        <f>'Carbon Coefficients'!R99</f>
        <v/>
      </c>
      <c r="S193">
        <f>'Carbon Coefficients'!S99</f>
        <v/>
      </c>
      <c r="T193">
        <f>'Carbon Coefficients'!T99</f>
        <v/>
      </c>
      <c r="U193">
        <f>'Carbon Coefficients'!U99</f>
        <v/>
      </c>
      <c r="V193">
        <f>'Carbon Coefficients'!V99</f>
        <v/>
      </c>
      <c r="W193">
        <f>'Carbon Coefficients'!W99</f>
        <v/>
      </c>
      <c r="X193">
        <f>'Carbon Coefficients'!X99</f>
        <v/>
      </c>
      <c r="Y193">
        <f>'Carbon Coefficients'!Y99</f>
        <v/>
      </c>
      <c r="Z193">
        <f>'Carbon Coefficients'!Z99</f>
        <v/>
      </c>
      <c r="AA193">
        <f>'Carbon Coefficients'!AA99</f>
        <v/>
      </c>
      <c r="AB193">
        <f>'Carbon Coefficients'!AB99</f>
        <v/>
      </c>
      <c r="AC193">
        <f>'Carbon Coefficients'!AC99</f>
        <v/>
      </c>
      <c r="AD193">
        <f>'Carbon Coefficients'!AD99</f>
        <v/>
      </c>
      <c r="AE193">
        <f>'Carbon Coefficients'!AE99</f>
        <v/>
      </c>
      <c r="AF193">
        <f>'Carbon Coefficients'!AF99</f>
        <v/>
      </c>
      <c r="AG193">
        <f>'Carbon Coefficients'!AG99</f>
        <v/>
      </c>
      <c r="AH193">
        <f>'Carbon Coefficients'!AH99</f>
        <v/>
      </c>
      <c r="AI193">
        <f>'Carbon Coefficients'!AI99</f>
        <v/>
      </c>
      <c r="AJ193">
        <f>'Carbon Coefficients'!AJ99</f>
        <v/>
      </c>
      <c r="AK193">
        <f>'Carbon Coefficients'!AK99</f>
        <v/>
      </c>
      <c r="AL193">
        <f>'Carbon Coefficients'!AL99</f>
        <v/>
      </c>
      <c r="AM193">
        <f>'Carbon Coefficients'!AM99</f>
        <v/>
      </c>
      <c r="AN193">
        <f>'Carbon Coefficients'!AN99</f>
        <v/>
      </c>
      <c r="AO193">
        <f>'Carbon Coefficients'!AO99</f>
        <v/>
      </c>
      <c r="AP193">
        <f>'Carbon Coefficients'!AP99</f>
        <v/>
      </c>
      <c r="AQ193">
        <f>'Carbon Coefficients'!AQ99</f>
        <v/>
      </c>
      <c r="AR193">
        <f>'Carbon Coefficients'!AR99</f>
        <v/>
      </c>
      <c r="AS193">
        <f>'Carbon Coefficients'!AS99</f>
        <v/>
      </c>
      <c r="AT193">
        <f>'Carbon Coefficients'!AT99</f>
        <v/>
      </c>
      <c r="AU193">
        <f>'Carbon Coefficients'!AU99</f>
        <v/>
      </c>
      <c r="AV193">
        <f>'Carbon Coefficients'!AV99</f>
        <v/>
      </c>
    </row>
    <row r="194" spans="1:50">
      <c r="A194" t="s">
        <v>1644</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c r="AV194">
        <f>AV193+AV192</f>
        <v/>
      </c>
    </row>
    <row r="196" spans="1:50">
      <c r="A196" t="s">
        <v>1645</v>
      </c>
      <c r="C196" t="s">
        <v>1646</v>
      </c>
    </row>
    <row r="197" spans="1:50">
      <c r="A197" t="s">
        <v>1647</v>
      </c>
    </row>
    <row r="199" spans="1:50">
      <c r="A199" t="s">
        <v>317</v>
      </c>
      <c r="B199" t="s">
        <v>1648</v>
      </c>
      <c r="E199">
        <f>E133/'Carbon Coefficients'!E$99</f>
        <v/>
      </c>
      <c r="F199">
        <f>F133/'Carbon Coefficients'!F$99</f>
        <v/>
      </c>
      <c r="G199">
        <f>G133/'Carbon Coefficients'!G$99</f>
        <v/>
      </c>
      <c r="H199">
        <f>H133/'Carbon Coefficients'!H$99</f>
        <v/>
      </c>
      <c r="I199">
        <f>I133/'Carbon Coefficients'!I$99</f>
        <v/>
      </c>
      <c r="J199">
        <f>J133/'Carbon Coefficients'!J$99</f>
        <v/>
      </c>
      <c r="K199">
        <f>K133/'Carbon Coefficients'!K$99</f>
        <v/>
      </c>
      <c r="L199">
        <f>L133/'Carbon Coefficients'!L$99</f>
        <v/>
      </c>
      <c r="M199">
        <f>M133/'Carbon Coefficients'!M$99</f>
        <v/>
      </c>
      <c r="N199">
        <f>N133/'Carbon Coefficients'!N$99</f>
        <v/>
      </c>
      <c r="O199">
        <f>O133/'Carbon Coefficients'!O$99</f>
        <v/>
      </c>
      <c r="P199">
        <f>P133/'Carbon Coefficients'!P$99</f>
        <v/>
      </c>
      <c r="Q199">
        <f>Q133/'Carbon Coefficients'!Q$99</f>
        <v/>
      </c>
      <c r="R199">
        <f>R133/'Carbon Coefficients'!R$99</f>
        <v/>
      </c>
      <c r="S199">
        <f>S133/'Carbon Coefficients'!S$99</f>
        <v/>
      </c>
      <c r="T199">
        <f>T133/'Carbon Coefficients'!T$99</f>
        <v/>
      </c>
      <c r="U199">
        <f>U133/'Carbon Coefficients'!U$99</f>
        <v/>
      </c>
      <c r="V199">
        <f>V133/'Carbon Coefficients'!V$99</f>
        <v/>
      </c>
      <c r="W199">
        <f>W133/'Carbon Coefficients'!W$99</f>
        <v/>
      </c>
      <c r="X199">
        <f>X133/'Carbon Coefficients'!X$99</f>
        <v/>
      </c>
      <c r="Y199">
        <f>Y133/'Carbon Coefficients'!Y$99</f>
        <v/>
      </c>
      <c r="Z199">
        <f>Z133/'Carbon Coefficients'!Z$99</f>
        <v/>
      </c>
      <c r="AA199">
        <f>AA133/'Carbon Coefficients'!AA$99</f>
        <v/>
      </c>
      <c r="AB199">
        <f>AB133/'Carbon Coefficients'!AB$99</f>
        <v/>
      </c>
      <c r="AC199">
        <f>AC133/'Carbon Coefficients'!AC$99</f>
        <v/>
      </c>
      <c r="AD199">
        <f>AD133/'Carbon Coefficients'!AD$99</f>
        <v/>
      </c>
      <c r="AE199">
        <f>AE133/'Carbon Coefficients'!AE$99</f>
        <v/>
      </c>
      <c r="AF199">
        <f>AF133/'Carbon Coefficients'!AF$99</f>
        <v/>
      </c>
      <c r="AG199">
        <f>AG133/'Carbon Coefficients'!AG$99</f>
        <v/>
      </c>
      <c r="AH199">
        <f>AH133/'Carbon Coefficients'!AH$99</f>
        <v/>
      </c>
      <c r="AI199">
        <f>AI133/'Carbon Coefficients'!AI$99</f>
        <v/>
      </c>
      <c r="AJ199">
        <f>AJ133/'Carbon Coefficients'!AJ$99</f>
        <v/>
      </c>
      <c r="AK199">
        <f>AK133/'Carbon Coefficients'!AK$99</f>
        <v/>
      </c>
      <c r="AL199">
        <f>AL133/'Carbon Coefficients'!AL$99</f>
        <v/>
      </c>
      <c r="AM199">
        <f>AM133/'Carbon Coefficients'!AM$99</f>
        <v/>
      </c>
      <c r="AN199">
        <f>AN133/'Carbon Coefficients'!AN$99</f>
        <v/>
      </c>
      <c r="AO199">
        <f>AO133/'Carbon Coefficients'!AO$99</f>
        <v/>
      </c>
      <c r="AP199">
        <f>AP133/'Carbon Coefficients'!AP$99</f>
        <v/>
      </c>
      <c r="AQ199">
        <f>AQ133/'Carbon Coefficients'!AQ$99</f>
        <v/>
      </c>
      <c r="AR199">
        <f>AR133/'Carbon Coefficients'!AR$99</f>
        <v/>
      </c>
      <c r="AS199">
        <f>AS133/'Carbon Coefficients'!AS$99</f>
        <v/>
      </c>
      <c r="AT199">
        <f>AT133/'Carbon Coefficients'!AT$99</f>
        <v/>
      </c>
      <c r="AU199">
        <f>AU133/'Carbon Coefficients'!AU$99</f>
        <v/>
      </c>
      <c r="AV199">
        <f>AV133/'Carbon Coefficients'!AV$99</f>
        <v/>
      </c>
    </row>
    <row r="200" spans="1:50">
      <c r="A200" t="s">
        <v>474</v>
      </c>
      <c r="B200" t="s">
        <v>1648</v>
      </c>
      <c r="E200">
        <f>E134/'Carbon Coefficients'!E$99</f>
        <v/>
      </c>
      <c r="F200">
        <f>F134/'Carbon Coefficients'!F$99</f>
        <v/>
      </c>
      <c r="G200">
        <f>G134/'Carbon Coefficients'!G$99</f>
        <v/>
      </c>
      <c r="H200">
        <f>H134/'Carbon Coefficients'!H$99</f>
        <v/>
      </c>
      <c r="I200">
        <f>I134/'Carbon Coefficients'!I$99</f>
        <v/>
      </c>
      <c r="J200">
        <f>J134/'Carbon Coefficients'!J$99</f>
        <v/>
      </c>
      <c r="K200">
        <f>K134/'Carbon Coefficients'!K$99</f>
        <v/>
      </c>
      <c r="L200">
        <f>L134/'Carbon Coefficients'!L$99</f>
        <v/>
      </c>
      <c r="M200">
        <f>M134/'Carbon Coefficients'!M$99</f>
        <v/>
      </c>
      <c r="N200">
        <f>N134/'Carbon Coefficients'!N$99</f>
        <v/>
      </c>
      <c r="O200">
        <f>O134/'Carbon Coefficients'!O$99</f>
        <v/>
      </c>
      <c r="P200">
        <f>P134/'Carbon Coefficients'!P$99</f>
        <v/>
      </c>
      <c r="Q200">
        <f>Q134/'Carbon Coefficients'!Q$99</f>
        <v/>
      </c>
      <c r="R200">
        <f>R134/'Carbon Coefficients'!R$99</f>
        <v/>
      </c>
      <c r="S200">
        <f>S134/'Carbon Coefficients'!S$99</f>
        <v/>
      </c>
      <c r="T200">
        <f>T134/'Carbon Coefficients'!T$99</f>
        <v/>
      </c>
      <c r="U200">
        <f>U134/'Carbon Coefficients'!U$99</f>
        <v/>
      </c>
      <c r="V200">
        <f>V134/'Carbon Coefficients'!V$99</f>
        <v/>
      </c>
      <c r="W200">
        <f>W134/'Carbon Coefficients'!W$99</f>
        <v/>
      </c>
      <c r="X200">
        <f>X134/'Carbon Coefficients'!X$99</f>
        <v/>
      </c>
      <c r="Y200">
        <f>Y134/'Carbon Coefficients'!Y$99</f>
        <v/>
      </c>
      <c r="Z200">
        <f>Z134/'Carbon Coefficients'!Z$99</f>
        <v/>
      </c>
      <c r="AA200">
        <f>AA134/'Carbon Coefficients'!AA$99</f>
        <v/>
      </c>
      <c r="AB200">
        <f>AB134/'Carbon Coefficients'!AB$99</f>
        <v/>
      </c>
      <c r="AC200">
        <f>AC134/'Carbon Coefficients'!AC$99</f>
        <v/>
      </c>
      <c r="AD200">
        <f>AD134/'Carbon Coefficients'!AD$99</f>
        <v/>
      </c>
      <c r="AE200">
        <f>AE134/'Carbon Coefficients'!AE$99</f>
        <v/>
      </c>
      <c r="AF200">
        <f>AF134/'Carbon Coefficients'!AF$99</f>
        <v/>
      </c>
      <c r="AG200">
        <f>AG134/'Carbon Coefficients'!AG$99</f>
        <v/>
      </c>
      <c r="AH200">
        <f>AH134/'Carbon Coefficients'!AH$99</f>
        <v/>
      </c>
      <c r="AI200">
        <f>AI134/'Carbon Coefficients'!AI$99</f>
        <v/>
      </c>
      <c r="AJ200">
        <f>AJ134/'Carbon Coefficients'!AJ$99</f>
        <v/>
      </c>
      <c r="AK200">
        <f>AK134/'Carbon Coefficients'!AK$99</f>
        <v/>
      </c>
      <c r="AL200">
        <f>AL134/'Carbon Coefficients'!AL$99</f>
        <v/>
      </c>
      <c r="AM200">
        <f>AM134/'Carbon Coefficients'!AM$99</f>
        <v/>
      </c>
      <c r="AN200">
        <f>AN134/'Carbon Coefficients'!AN$99</f>
        <v/>
      </c>
      <c r="AO200">
        <f>AO134/'Carbon Coefficients'!AO$99</f>
        <v/>
      </c>
      <c r="AP200">
        <f>AP134/'Carbon Coefficients'!AP$99</f>
        <v/>
      </c>
      <c r="AQ200">
        <f>AQ134/'Carbon Coefficients'!AQ$99</f>
        <v/>
      </c>
      <c r="AR200">
        <f>AR134/'Carbon Coefficients'!AR$99</f>
        <v/>
      </c>
      <c r="AS200">
        <f>AS134/'Carbon Coefficients'!AS$99</f>
        <v/>
      </c>
      <c r="AT200">
        <f>AT134/'Carbon Coefficients'!AT$99</f>
        <v/>
      </c>
      <c r="AU200">
        <f>AU134/'Carbon Coefficients'!AU$99</f>
        <v/>
      </c>
      <c r="AV200">
        <f>AV134/'Carbon Coefficients'!AV$99</f>
        <v/>
      </c>
    </row>
    <row r="201" spans="1:50">
      <c r="A201" t="s">
        <v>344</v>
      </c>
      <c r="B201" t="s">
        <v>1648</v>
      </c>
      <c r="E201">
        <f>E135/'Carbon Coefficients'!E$99</f>
        <v/>
      </c>
      <c r="F201">
        <f>F135/'Carbon Coefficients'!F$99</f>
        <v/>
      </c>
      <c r="G201">
        <f>G135/'Carbon Coefficients'!G$99</f>
        <v/>
      </c>
      <c r="H201">
        <f>H135/'Carbon Coefficients'!H$99</f>
        <v/>
      </c>
      <c r="I201">
        <f>I135/'Carbon Coefficients'!I$99</f>
        <v/>
      </c>
      <c r="J201">
        <f>J135/'Carbon Coefficients'!J$99</f>
        <v/>
      </c>
      <c r="K201">
        <f>K135/'Carbon Coefficients'!K$99</f>
        <v/>
      </c>
      <c r="L201">
        <f>L135/'Carbon Coefficients'!L$99</f>
        <v/>
      </c>
      <c r="M201">
        <f>M135/'Carbon Coefficients'!M$99</f>
        <v/>
      </c>
      <c r="N201">
        <f>N135/'Carbon Coefficients'!N$99</f>
        <v/>
      </c>
      <c r="O201">
        <f>O135/'Carbon Coefficients'!O$99</f>
        <v/>
      </c>
      <c r="P201">
        <f>P135/'Carbon Coefficients'!P$99</f>
        <v/>
      </c>
      <c r="Q201">
        <f>Q135/'Carbon Coefficients'!Q$99</f>
        <v/>
      </c>
      <c r="R201">
        <f>R135/'Carbon Coefficients'!R$99</f>
        <v/>
      </c>
      <c r="S201">
        <f>S135/'Carbon Coefficients'!S$99</f>
        <v/>
      </c>
      <c r="T201">
        <f>T135/'Carbon Coefficients'!T$99</f>
        <v/>
      </c>
      <c r="U201">
        <f>U135/'Carbon Coefficients'!U$99</f>
        <v/>
      </c>
      <c r="V201">
        <f>V135/'Carbon Coefficients'!V$99</f>
        <v/>
      </c>
      <c r="W201">
        <f>W135/'Carbon Coefficients'!W$99</f>
        <v/>
      </c>
      <c r="X201">
        <f>X135/'Carbon Coefficients'!X$99</f>
        <v/>
      </c>
      <c r="Y201">
        <f>Y135/'Carbon Coefficients'!Y$99</f>
        <v/>
      </c>
      <c r="Z201">
        <f>Z135/'Carbon Coefficients'!Z$99</f>
        <v/>
      </c>
      <c r="AA201">
        <f>AA135/'Carbon Coefficients'!AA$99</f>
        <v/>
      </c>
      <c r="AB201">
        <f>AB135/'Carbon Coefficients'!AB$99</f>
        <v/>
      </c>
      <c r="AC201">
        <f>AC135/'Carbon Coefficients'!AC$99</f>
        <v/>
      </c>
      <c r="AD201">
        <f>AD135/'Carbon Coefficients'!AD$99</f>
        <v/>
      </c>
      <c r="AE201">
        <f>AE135/'Carbon Coefficients'!AE$99</f>
        <v/>
      </c>
      <c r="AF201">
        <f>AF135/'Carbon Coefficients'!AF$99</f>
        <v/>
      </c>
      <c r="AG201">
        <f>AG135/'Carbon Coefficients'!AG$99</f>
        <v/>
      </c>
      <c r="AH201">
        <f>AH135/'Carbon Coefficients'!AH$99</f>
        <v/>
      </c>
      <c r="AI201">
        <f>AI135/'Carbon Coefficients'!AI$99</f>
        <v/>
      </c>
      <c r="AJ201">
        <f>AJ135/'Carbon Coefficients'!AJ$99</f>
        <v/>
      </c>
      <c r="AK201">
        <f>AK135/'Carbon Coefficients'!AK$99</f>
        <v/>
      </c>
      <c r="AL201">
        <f>AL135/'Carbon Coefficients'!AL$99</f>
        <v/>
      </c>
      <c r="AM201">
        <f>AM135/'Carbon Coefficients'!AM$99</f>
        <v/>
      </c>
      <c r="AN201">
        <f>AN135/'Carbon Coefficients'!AN$99</f>
        <v/>
      </c>
      <c r="AO201">
        <f>AO135/'Carbon Coefficients'!AO$99</f>
        <v/>
      </c>
      <c r="AP201">
        <f>AP135/'Carbon Coefficients'!AP$99</f>
        <v/>
      </c>
      <c r="AQ201">
        <f>AQ135/'Carbon Coefficients'!AQ$99</f>
        <v/>
      </c>
      <c r="AR201">
        <f>AR135/'Carbon Coefficients'!AR$99</f>
        <v/>
      </c>
      <c r="AS201">
        <f>AS135/'Carbon Coefficients'!AS$99</f>
        <v/>
      </c>
      <c r="AT201">
        <f>AT135/'Carbon Coefficients'!AT$99</f>
        <v/>
      </c>
      <c r="AU201">
        <f>AU135/'Carbon Coefficients'!AU$99</f>
        <v/>
      </c>
      <c r="AV201">
        <f>AV135/'Carbon Coefficients'!AV$99</f>
        <v/>
      </c>
    </row>
    <row r="202" spans="1:50">
      <c r="A202" t="s">
        <v>298</v>
      </c>
      <c r="B202" t="s">
        <v>1648</v>
      </c>
      <c r="E202">
        <f>E136/'Carbon Coefficients'!E$99</f>
        <v/>
      </c>
      <c r="F202">
        <f>F136/'Carbon Coefficients'!F$99</f>
        <v/>
      </c>
      <c r="G202">
        <f>G136/'Carbon Coefficients'!G$99</f>
        <v/>
      </c>
      <c r="H202">
        <f>H136/'Carbon Coefficients'!H$99</f>
        <v/>
      </c>
      <c r="I202">
        <f>I136/'Carbon Coefficients'!I$99</f>
        <v/>
      </c>
      <c r="J202">
        <f>J136/'Carbon Coefficients'!J$99</f>
        <v/>
      </c>
      <c r="K202">
        <f>K136/'Carbon Coefficients'!K$99</f>
        <v/>
      </c>
      <c r="L202">
        <f>L136/'Carbon Coefficients'!L$99</f>
        <v/>
      </c>
      <c r="M202">
        <f>M136/'Carbon Coefficients'!M$99</f>
        <v/>
      </c>
      <c r="N202">
        <f>N136/'Carbon Coefficients'!N$99</f>
        <v/>
      </c>
      <c r="O202">
        <f>O136/'Carbon Coefficients'!O$99</f>
        <v/>
      </c>
      <c r="P202">
        <f>P136/'Carbon Coefficients'!P$99</f>
        <v/>
      </c>
      <c r="Q202">
        <f>Q136/'Carbon Coefficients'!Q$99</f>
        <v/>
      </c>
      <c r="R202">
        <f>R136/'Carbon Coefficients'!R$99</f>
        <v/>
      </c>
      <c r="S202">
        <f>S136/'Carbon Coefficients'!S$99</f>
        <v/>
      </c>
      <c r="T202">
        <f>T136/'Carbon Coefficients'!T$99</f>
        <v/>
      </c>
      <c r="U202">
        <f>U136/'Carbon Coefficients'!U$99</f>
        <v/>
      </c>
      <c r="V202">
        <f>V136/'Carbon Coefficients'!V$99</f>
        <v/>
      </c>
      <c r="W202">
        <f>W136/'Carbon Coefficients'!W$99</f>
        <v/>
      </c>
      <c r="X202">
        <f>X136/'Carbon Coefficients'!X$99</f>
        <v/>
      </c>
      <c r="Y202">
        <f>Y136/'Carbon Coefficients'!Y$99</f>
        <v/>
      </c>
      <c r="Z202">
        <f>Z136/'Carbon Coefficients'!Z$99</f>
        <v/>
      </c>
      <c r="AA202">
        <f>AA136/'Carbon Coefficients'!AA$99</f>
        <v/>
      </c>
      <c r="AB202">
        <f>AB136/'Carbon Coefficients'!AB$99</f>
        <v/>
      </c>
      <c r="AC202">
        <f>AC136/'Carbon Coefficients'!AC$99</f>
        <v/>
      </c>
      <c r="AD202">
        <f>AD136/'Carbon Coefficients'!AD$99</f>
        <v/>
      </c>
      <c r="AE202">
        <f>AE136/'Carbon Coefficients'!AE$99</f>
        <v/>
      </c>
      <c r="AF202">
        <f>AF136/'Carbon Coefficients'!AF$99</f>
        <v/>
      </c>
      <c r="AG202">
        <f>AG136/'Carbon Coefficients'!AG$99</f>
        <v/>
      </c>
      <c r="AH202">
        <f>AH136/'Carbon Coefficients'!AH$99</f>
        <v/>
      </c>
      <c r="AI202">
        <f>AI136/'Carbon Coefficients'!AI$99</f>
        <v/>
      </c>
      <c r="AJ202">
        <f>AJ136/'Carbon Coefficients'!AJ$99</f>
        <v/>
      </c>
      <c r="AK202">
        <f>AK136/'Carbon Coefficients'!AK$99</f>
        <v/>
      </c>
      <c r="AL202">
        <f>AL136/'Carbon Coefficients'!AL$99</f>
        <v/>
      </c>
      <c r="AM202">
        <f>AM136/'Carbon Coefficients'!AM$99</f>
        <v/>
      </c>
      <c r="AN202">
        <f>AN136/'Carbon Coefficients'!AN$99</f>
        <v/>
      </c>
      <c r="AO202">
        <f>AO136/'Carbon Coefficients'!AO$99</f>
        <v/>
      </c>
      <c r="AP202">
        <f>AP136/'Carbon Coefficients'!AP$99</f>
        <v/>
      </c>
      <c r="AQ202">
        <f>AQ136/'Carbon Coefficients'!AQ$99</f>
        <v/>
      </c>
      <c r="AR202">
        <f>AR136/'Carbon Coefficients'!AR$99</f>
        <v/>
      </c>
      <c r="AS202">
        <f>AS136/'Carbon Coefficients'!AS$99</f>
        <v/>
      </c>
      <c r="AT202">
        <f>AT136/'Carbon Coefficients'!AT$99</f>
        <v/>
      </c>
      <c r="AU202">
        <f>AU136/'Carbon Coefficients'!AU$99</f>
        <v/>
      </c>
      <c r="AV202">
        <f>AV136/'Carbon Coefficients'!AV$99</f>
        <v/>
      </c>
    </row>
    <row r="203" spans="1:50">
      <c r="A203" t="s">
        <v>278</v>
      </c>
      <c r="B203" t="s">
        <v>1648</v>
      </c>
      <c r="E203">
        <f>E137/'Carbon Coefficients'!E$99</f>
        <v/>
      </c>
      <c r="F203">
        <f>F137/'Carbon Coefficients'!F$99</f>
        <v/>
      </c>
      <c r="G203">
        <f>G137/'Carbon Coefficients'!G$99</f>
        <v/>
      </c>
      <c r="H203">
        <f>H137/'Carbon Coefficients'!H$99</f>
        <v/>
      </c>
      <c r="I203">
        <f>I137/'Carbon Coefficients'!I$99</f>
        <v/>
      </c>
      <c r="J203">
        <f>J137/'Carbon Coefficients'!J$99</f>
        <v/>
      </c>
      <c r="K203">
        <f>K137/'Carbon Coefficients'!K$99</f>
        <v/>
      </c>
      <c r="L203">
        <f>L137/'Carbon Coefficients'!L$99</f>
        <v/>
      </c>
      <c r="M203">
        <f>M137/'Carbon Coefficients'!M$99</f>
        <v/>
      </c>
      <c r="N203">
        <f>N137/'Carbon Coefficients'!N$99</f>
        <v/>
      </c>
      <c r="O203">
        <f>O137/'Carbon Coefficients'!O$99</f>
        <v/>
      </c>
      <c r="P203">
        <f>P137/'Carbon Coefficients'!P$99</f>
        <v/>
      </c>
      <c r="Q203">
        <f>Q137/'Carbon Coefficients'!Q$99</f>
        <v/>
      </c>
      <c r="R203">
        <f>R137/'Carbon Coefficients'!R$99</f>
        <v/>
      </c>
      <c r="S203">
        <f>S137/'Carbon Coefficients'!S$99</f>
        <v/>
      </c>
      <c r="T203">
        <f>T137/'Carbon Coefficients'!T$99</f>
        <v/>
      </c>
      <c r="U203">
        <f>U137/'Carbon Coefficients'!U$99</f>
        <v/>
      </c>
      <c r="V203">
        <f>V137/'Carbon Coefficients'!V$99</f>
        <v/>
      </c>
      <c r="W203">
        <f>W137/'Carbon Coefficients'!W$99</f>
        <v/>
      </c>
      <c r="X203">
        <f>X137/'Carbon Coefficients'!X$99</f>
        <v/>
      </c>
      <c r="Y203">
        <f>Y137/'Carbon Coefficients'!Y$99</f>
        <v/>
      </c>
      <c r="Z203">
        <f>Z137/'Carbon Coefficients'!Z$99</f>
        <v/>
      </c>
      <c r="AA203">
        <f>AA137/'Carbon Coefficients'!AA$99</f>
        <v/>
      </c>
      <c r="AB203">
        <f>AB137/'Carbon Coefficients'!AB$99</f>
        <v/>
      </c>
      <c r="AC203">
        <f>AC137/'Carbon Coefficients'!AC$99</f>
        <v/>
      </c>
      <c r="AD203">
        <f>AD137/'Carbon Coefficients'!AD$99</f>
        <v/>
      </c>
      <c r="AE203">
        <f>AE137/'Carbon Coefficients'!AE$99</f>
        <v/>
      </c>
      <c r="AF203">
        <f>AF137/'Carbon Coefficients'!AF$99</f>
        <v/>
      </c>
      <c r="AG203">
        <f>AG137/'Carbon Coefficients'!AG$99</f>
        <v/>
      </c>
      <c r="AH203">
        <f>AH137/'Carbon Coefficients'!AH$99</f>
        <v/>
      </c>
      <c r="AI203">
        <f>AI137/'Carbon Coefficients'!AI$99</f>
        <v/>
      </c>
      <c r="AJ203">
        <f>AJ137/'Carbon Coefficients'!AJ$99</f>
        <v/>
      </c>
      <c r="AK203">
        <f>AK137/'Carbon Coefficients'!AK$99</f>
        <v/>
      </c>
      <c r="AL203">
        <f>AL137/'Carbon Coefficients'!AL$99</f>
        <v/>
      </c>
      <c r="AM203">
        <f>AM137/'Carbon Coefficients'!AM$99</f>
        <v/>
      </c>
      <c r="AN203">
        <f>AN137/'Carbon Coefficients'!AN$99</f>
        <v/>
      </c>
      <c r="AO203">
        <f>AO137/'Carbon Coefficients'!AO$99</f>
        <v/>
      </c>
      <c r="AP203">
        <f>AP137/'Carbon Coefficients'!AP$99</f>
        <v/>
      </c>
      <c r="AQ203">
        <f>AQ137/'Carbon Coefficients'!AQ$99</f>
        <v/>
      </c>
      <c r="AR203">
        <f>AR137/'Carbon Coefficients'!AR$99</f>
        <v/>
      </c>
      <c r="AS203">
        <f>AS137/'Carbon Coefficients'!AS$99</f>
        <v/>
      </c>
      <c r="AT203">
        <f>AT137/'Carbon Coefficients'!AT$99</f>
        <v/>
      </c>
      <c r="AU203">
        <f>AU137/'Carbon Coefficients'!AU$99</f>
        <v/>
      </c>
      <c r="AV203">
        <f>AV137/'Carbon Coefficients'!AV$99</f>
        <v/>
      </c>
    </row>
    <row r="204" spans="1:50">
      <c r="A204" t="s">
        <v>330</v>
      </c>
      <c r="B204" t="s">
        <v>1648</v>
      </c>
      <c r="E204">
        <f>E138/'Carbon Coefficients'!E$99</f>
        <v/>
      </c>
      <c r="F204">
        <f>F138/'Carbon Coefficients'!F$99</f>
        <v/>
      </c>
      <c r="G204">
        <f>G138/'Carbon Coefficients'!G$99</f>
        <v/>
      </c>
      <c r="H204">
        <f>H138/'Carbon Coefficients'!H$99</f>
        <v/>
      </c>
      <c r="I204">
        <f>I138/'Carbon Coefficients'!I$99</f>
        <v/>
      </c>
      <c r="J204">
        <f>J138/'Carbon Coefficients'!J$99</f>
        <v/>
      </c>
      <c r="K204">
        <f>K138/'Carbon Coefficients'!K$99</f>
        <v/>
      </c>
      <c r="L204">
        <f>L138/'Carbon Coefficients'!L$99</f>
        <v/>
      </c>
      <c r="M204">
        <f>M138/'Carbon Coefficients'!M$99</f>
        <v/>
      </c>
      <c r="N204">
        <f>N138/'Carbon Coefficients'!N$99</f>
        <v/>
      </c>
      <c r="O204">
        <f>O138/'Carbon Coefficients'!O$99</f>
        <v/>
      </c>
      <c r="P204">
        <f>P138/'Carbon Coefficients'!P$99</f>
        <v/>
      </c>
      <c r="Q204">
        <f>Q138/'Carbon Coefficients'!Q$99</f>
        <v/>
      </c>
      <c r="R204">
        <f>R138/'Carbon Coefficients'!R$99</f>
        <v/>
      </c>
      <c r="S204">
        <f>S138/'Carbon Coefficients'!S$99</f>
        <v/>
      </c>
      <c r="T204">
        <f>T138/'Carbon Coefficients'!T$99</f>
        <v/>
      </c>
      <c r="U204">
        <f>U138/'Carbon Coefficients'!U$99</f>
        <v/>
      </c>
      <c r="V204">
        <f>V138/'Carbon Coefficients'!V$99</f>
        <v/>
      </c>
      <c r="W204">
        <f>W138/'Carbon Coefficients'!W$99</f>
        <v/>
      </c>
      <c r="X204">
        <f>X138/'Carbon Coefficients'!X$99</f>
        <v/>
      </c>
      <c r="Y204">
        <f>Y138/'Carbon Coefficients'!Y$99</f>
        <v/>
      </c>
      <c r="Z204">
        <f>Z138/'Carbon Coefficients'!Z$99</f>
        <v/>
      </c>
      <c r="AA204">
        <f>AA138/'Carbon Coefficients'!AA$99</f>
        <v/>
      </c>
      <c r="AB204">
        <f>AB138/'Carbon Coefficients'!AB$99</f>
        <v/>
      </c>
      <c r="AC204">
        <f>AC138/'Carbon Coefficients'!AC$99</f>
        <v/>
      </c>
      <c r="AD204">
        <f>AD138/'Carbon Coefficients'!AD$99</f>
        <v/>
      </c>
      <c r="AE204">
        <f>AE138/'Carbon Coefficients'!AE$99</f>
        <v/>
      </c>
      <c r="AF204">
        <f>AF138/'Carbon Coefficients'!AF$99</f>
        <v/>
      </c>
      <c r="AG204">
        <f>AG138/'Carbon Coefficients'!AG$99</f>
        <v/>
      </c>
      <c r="AH204">
        <f>AH138/'Carbon Coefficients'!AH$99</f>
        <v/>
      </c>
      <c r="AI204">
        <f>AI138/'Carbon Coefficients'!AI$99</f>
        <v/>
      </c>
      <c r="AJ204">
        <f>AJ138/'Carbon Coefficients'!AJ$99</f>
        <v/>
      </c>
      <c r="AK204">
        <f>AK138/'Carbon Coefficients'!AK$99</f>
        <v/>
      </c>
      <c r="AL204">
        <f>AL138/'Carbon Coefficients'!AL$99</f>
        <v/>
      </c>
      <c r="AM204">
        <f>AM138/'Carbon Coefficients'!AM$99</f>
        <v/>
      </c>
      <c r="AN204">
        <f>AN138/'Carbon Coefficients'!AN$99</f>
        <v/>
      </c>
      <c r="AO204">
        <f>AO138/'Carbon Coefficients'!AO$99</f>
        <v/>
      </c>
      <c r="AP204">
        <f>AP138/'Carbon Coefficients'!AP$99</f>
        <v/>
      </c>
      <c r="AQ204">
        <f>AQ138/'Carbon Coefficients'!AQ$99</f>
        <v/>
      </c>
      <c r="AR204">
        <f>AR138/'Carbon Coefficients'!AR$99</f>
        <v/>
      </c>
      <c r="AS204">
        <f>AS138/'Carbon Coefficients'!AS$99</f>
        <v/>
      </c>
      <c r="AT204">
        <f>AT138/'Carbon Coefficients'!AT$99</f>
        <v/>
      </c>
      <c r="AU204">
        <f>AU138/'Carbon Coefficients'!AU$99</f>
        <v/>
      </c>
      <c r="AV204">
        <f>AV138/'Carbon Coefficients'!AV$99</f>
        <v/>
      </c>
    </row>
    <row r="205" spans="1:50">
      <c r="A205" t="s">
        <v>382</v>
      </c>
      <c r="B205" t="s">
        <v>1648</v>
      </c>
      <c r="E205">
        <f>E139/'Carbon Coefficients'!E$99</f>
        <v/>
      </c>
      <c r="F205">
        <f>F139/'Carbon Coefficients'!F$99</f>
        <v/>
      </c>
      <c r="G205">
        <f>G139/'Carbon Coefficients'!G$99</f>
        <v/>
      </c>
      <c r="H205">
        <f>H139/'Carbon Coefficients'!H$99</f>
        <v/>
      </c>
      <c r="I205">
        <f>I139/'Carbon Coefficients'!I$99</f>
        <v/>
      </c>
      <c r="J205">
        <f>J139/'Carbon Coefficients'!J$99</f>
        <v/>
      </c>
      <c r="K205">
        <f>K139/'Carbon Coefficients'!K$99</f>
        <v/>
      </c>
      <c r="L205">
        <f>L139/'Carbon Coefficients'!L$99</f>
        <v/>
      </c>
      <c r="M205">
        <f>M139/'Carbon Coefficients'!M$99</f>
        <v/>
      </c>
      <c r="N205">
        <f>N139/'Carbon Coefficients'!N$99</f>
        <v/>
      </c>
      <c r="O205">
        <f>O139/'Carbon Coefficients'!O$99</f>
        <v/>
      </c>
      <c r="P205">
        <f>P139/'Carbon Coefficients'!P$99</f>
        <v/>
      </c>
      <c r="Q205">
        <f>Q139/'Carbon Coefficients'!Q$99</f>
        <v/>
      </c>
      <c r="R205">
        <f>R139/'Carbon Coefficients'!R$99</f>
        <v/>
      </c>
      <c r="S205">
        <f>S139/'Carbon Coefficients'!S$99</f>
        <v/>
      </c>
      <c r="T205">
        <f>T139/'Carbon Coefficients'!T$99</f>
        <v/>
      </c>
      <c r="U205">
        <f>U139/'Carbon Coefficients'!U$99</f>
        <v/>
      </c>
      <c r="V205">
        <f>V139/'Carbon Coefficients'!V$99</f>
        <v/>
      </c>
      <c r="W205">
        <f>W139/'Carbon Coefficients'!W$99</f>
        <v/>
      </c>
      <c r="X205">
        <f>X139/'Carbon Coefficients'!X$99</f>
        <v/>
      </c>
      <c r="Y205">
        <f>Y139/'Carbon Coefficients'!Y$99</f>
        <v/>
      </c>
      <c r="Z205">
        <f>Z139/'Carbon Coefficients'!Z$99</f>
        <v/>
      </c>
      <c r="AA205">
        <f>AA139/'Carbon Coefficients'!AA$99</f>
        <v/>
      </c>
      <c r="AB205">
        <f>AB139/'Carbon Coefficients'!AB$99</f>
        <v/>
      </c>
      <c r="AC205">
        <f>AC139/'Carbon Coefficients'!AC$99</f>
        <v/>
      </c>
      <c r="AD205">
        <f>AD139/'Carbon Coefficients'!AD$99</f>
        <v/>
      </c>
      <c r="AE205">
        <f>AE139/'Carbon Coefficients'!AE$99</f>
        <v/>
      </c>
      <c r="AF205">
        <f>AF139/'Carbon Coefficients'!AF$99</f>
        <v/>
      </c>
      <c r="AG205">
        <f>AG139/'Carbon Coefficients'!AG$99</f>
        <v/>
      </c>
      <c r="AH205">
        <f>AH139/'Carbon Coefficients'!AH$99</f>
        <v/>
      </c>
      <c r="AI205">
        <f>AI139/'Carbon Coefficients'!AI$99</f>
        <v/>
      </c>
      <c r="AJ205">
        <f>AJ139/'Carbon Coefficients'!AJ$99</f>
        <v/>
      </c>
      <c r="AK205">
        <f>AK139/'Carbon Coefficients'!AK$99</f>
        <v/>
      </c>
      <c r="AL205">
        <f>AL139/'Carbon Coefficients'!AL$99</f>
        <v/>
      </c>
      <c r="AM205">
        <f>AM139/'Carbon Coefficients'!AM$99</f>
        <v/>
      </c>
      <c r="AN205">
        <f>AN139/'Carbon Coefficients'!AN$99</f>
        <v/>
      </c>
      <c r="AO205">
        <f>AO139/'Carbon Coefficients'!AO$99</f>
        <v/>
      </c>
      <c r="AP205">
        <f>AP139/'Carbon Coefficients'!AP$99</f>
        <v/>
      </c>
      <c r="AQ205">
        <f>AQ139/'Carbon Coefficients'!AQ$99</f>
        <v/>
      </c>
      <c r="AR205">
        <f>AR139/'Carbon Coefficients'!AR$99</f>
        <v/>
      </c>
      <c r="AS205">
        <f>AS139/'Carbon Coefficients'!AS$99</f>
        <v/>
      </c>
      <c r="AT205">
        <f>AT139/'Carbon Coefficients'!AT$99</f>
        <v/>
      </c>
      <c r="AU205">
        <f>AU139/'Carbon Coefficients'!AU$99</f>
        <v/>
      </c>
      <c r="AV205">
        <f>AV139/'Carbon Coefficients'!AV$99</f>
        <v/>
      </c>
    </row>
    <row r="206" spans="1:50">
      <c r="A206" t="s">
        <v>456</v>
      </c>
      <c r="B206" t="s">
        <v>1648</v>
      </c>
      <c r="E206">
        <f>E140/'Carbon Coefficients'!E$99</f>
        <v/>
      </c>
      <c r="F206">
        <f>F140/'Carbon Coefficients'!F$99</f>
        <v/>
      </c>
      <c r="G206">
        <f>G140/'Carbon Coefficients'!G$99</f>
        <v/>
      </c>
      <c r="H206">
        <f>H140/'Carbon Coefficients'!H$99</f>
        <v/>
      </c>
      <c r="I206">
        <f>I140/'Carbon Coefficients'!I$99</f>
        <v/>
      </c>
      <c r="J206">
        <f>J140/'Carbon Coefficients'!J$99</f>
        <v/>
      </c>
      <c r="K206">
        <f>K140/'Carbon Coefficients'!K$99</f>
        <v/>
      </c>
      <c r="L206">
        <f>L140/'Carbon Coefficients'!L$99</f>
        <v/>
      </c>
      <c r="M206">
        <f>M140/'Carbon Coefficients'!M$99</f>
        <v/>
      </c>
      <c r="N206">
        <f>N140/'Carbon Coefficients'!N$99</f>
        <v/>
      </c>
      <c r="O206">
        <f>O140/'Carbon Coefficients'!O$99</f>
        <v/>
      </c>
      <c r="P206">
        <f>P140/'Carbon Coefficients'!P$99</f>
        <v/>
      </c>
      <c r="Q206">
        <f>Q140/'Carbon Coefficients'!Q$99</f>
        <v/>
      </c>
      <c r="R206">
        <f>R140/'Carbon Coefficients'!R$99</f>
        <v/>
      </c>
      <c r="S206">
        <f>S140/'Carbon Coefficients'!S$99</f>
        <v/>
      </c>
      <c r="T206">
        <f>T140/'Carbon Coefficients'!T$99</f>
        <v/>
      </c>
      <c r="U206">
        <f>U140/'Carbon Coefficients'!U$99</f>
        <v/>
      </c>
      <c r="V206">
        <f>V140/'Carbon Coefficients'!V$99</f>
        <v/>
      </c>
      <c r="W206">
        <f>W140/'Carbon Coefficients'!W$99</f>
        <v/>
      </c>
      <c r="X206">
        <f>X140/'Carbon Coefficients'!X$99</f>
        <v/>
      </c>
      <c r="Y206">
        <f>Y140/'Carbon Coefficients'!Y$99</f>
        <v/>
      </c>
      <c r="Z206">
        <f>Z140/'Carbon Coefficients'!Z$99</f>
        <v/>
      </c>
      <c r="AA206">
        <f>AA140/'Carbon Coefficients'!AA$99</f>
        <v/>
      </c>
      <c r="AB206">
        <f>AB140/'Carbon Coefficients'!AB$99</f>
        <v/>
      </c>
      <c r="AC206">
        <f>AC140/'Carbon Coefficients'!AC$99</f>
        <v/>
      </c>
      <c r="AD206">
        <f>AD140/'Carbon Coefficients'!AD$99</f>
        <v/>
      </c>
      <c r="AE206">
        <f>AE140/'Carbon Coefficients'!AE$99</f>
        <v/>
      </c>
      <c r="AF206">
        <f>AF140/'Carbon Coefficients'!AF$99</f>
        <v/>
      </c>
      <c r="AG206">
        <f>AG140/'Carbon Coefficients'!AG$99</f>
        <v/>
      </c>
      <c r="AH206">
        <f>AH140/'Carbon Coefficients'!AH$99</f>
        <v/>
      </c>
      <c r="AI206">
        <f>AI140/'Carbon Coefficients'!AI$99</f>
        <v/>
      </c>
      <c r="AJ206">
        <f>AJ140/'Carbon Coefficients'!AJ$99</f>
        <v/>
      </c>
      <c r="AK206">
        <f>AK140/'Carbon Coefficients'!AK$99</f>
        <v/>
      </c>
      <c r="AL206">
        <f>AL140/'Carbon Coefficients'!AL$99</f>
        <v/>
      </c>
      <c r="AM206">
        <f>AM140/'Carbon Coefficients'!AM$99</f>
        <v/>
      </c>
      <c r="AN206">
        <f>AN140/'Carbon Coefficients'!AN$99</f>
        <v/>
      </c>
      <c r="AO206">
        <f>AO140/'Carbon Coefficients'!AO$99</f>
        <v/>
      </c>
      <c r="AP206">
        <f>AP140/'Carbon Coefficients'!AP$99</f>
        <v/>
      </c>
      <c r="AQ206">
        <f>AQ140/'Carbon Coefficients'!AQ$99</f>
        <v/>
      </c>
      <c r="AR206">
        <f>AR140/'Carbon Coefficients'!AR$99</f>
        <v/>
      </c>
      <c r="AS206">
        <f>AS140/'Carbon Coefficients'!AS$99</f>
        <v/>
      </c>
      <c r="AT206">
        <f>AT140/'Carbon Coefficients'!AT$99</f>
        <v/>
      </c>
      <c r="AU206">
        <f>AU140/'Carbon Coefficients'!AU$99</f>
        <v/>
      </c>
      <c r="AV206">
        <f>AV140/'Carbon Coefficients'!AV$99</f>
        <v/>
      </c>
    </row>
    <row r="207" spans="1:50">
      <c r="A207" t="s">
        <v>293</v>
      </c>
      <c r="B207" t="s">
        <v>1648</v>
      </c>
      <c r="E207">
        <f>E141/'Carbon Coefficients'!E$99</f>
        <v/>
      </c>
      <c r="F207">
        <f>F141/'Carbon Coefficients'!F$99</f>
        <v/>
      </c>
      <c r="G207">
        <f>G141/'Carbon Coefficients'!G$99</f>
        <v/>
      </c>
      <c r="H207">
        <f>H141/'Carbon Coefficients'!H$99</f>
        <v/>
      </c>
      <c r="I207">
        <f>I141/'Carbon Coefficients'!I$99</f>
        <v/>
      </c>
      <c r="J207">
        <f>J141/'Carbon Coefficients'!J$99</f>
        <v/>
      </c>
      <c r="K207">
        <f>K141/'Carbon Coefficients'!K$99</f>
        <v/>
      </c>
      <c r="L207">
        <f>L141/'Carbon Coefficients'!L$99</f>
        <v/>
      </c>
      <c r="M207">
        <f>M141/'Carbon Coefficients'!M$99</f>
        <v/>
      </c>
      <c r="N207">
        <f>N141/'Carbon Coefficients'!N$99</f>
        <v/>
      </c>
      <c r="O207">
        <f>O141/'Carbon Coefficients'!O$99</f>
        <v/>
      </c>
      <c r="P207">
        <f>P141/'Carbon Coefficients'!P$99</f>
        <v/>
      </c>
      <c r="Q207">
        <f>Q141/'Carbon Coefficients'!Q$99</f>
        <v/>
      </c>
      <c r="R207">
        <f>R141/'Carbon Coefficients'!R$99</f>
        <v/>
      </c>
      <c r="S207">
        <f>S141/'Carbon Coefficients'!S$99</f>
        <v/>
      </c>
      <c r="T207">
        <f>T141/'Carbon Coefficients'!T$99</f>
        <v/>
      </c>
      <c r="U207">
        <f>U141/'Carbon Coefficients'!U$99</f>
        <v/>
      </c>
      <c r="V207">
        <f>V141/'Carbon Coefficients'!V$99</f>
        <v/>
      </c>
      <c r="W207">
        <f>W141/'Carbon Coefficients'!W$99</f>
        <v/>
      </c>
      <c r="X207">
        <f>X141/'Carbon Coefficients'!X$99</f>
        <v/>
      </c>
      <c r="Y207">
        <f>Y141/'Carbon Coefficients'!Y$99</f>
        <v/>
      </c>
      <c r="Z207">
        <f>Z141/'Carbon Coefficients'!Z$99</f>
        <v/>
      </c>
      <c r="AA207">
        <f>AA141/'Carbon Coefficients'!AA$99</f>
        <v/>
      </c>
      <c r="AB207">
        <f>AB141/'Carbon Coefficients'!AB$99</f>
        <v/>
      </c>
      <c r="AC207">
        <f>AC141/'Carbon Coefficients'!AC$99</f>
        <v/>
      </c>
      <c r="AD207">
        <f>AD141/'Carbon Coefficients'!AD$99</f>
        <v/>
      </c>
      <c r="AE207">
        <f>AE141/'Carbon Coefficients'!AE$99</f>
        <v/>
      </c>
      <c r="AF207">
        <f>AF141/'Carbon Coefficients'!AF$99</f>
        <v/>
      </c>
      <c r="AG207">
        <f>AG141/'Carbon Coefficients'!AG$99</f>
        <v/>
      </c>
      <c r="AH207">
        <f>AH141/'Carbon Coefficients'!AH$99</f>
        <v/>
      </c>
      <c r="AI207">
        <f>AI141/'Carbon Coefficients'!AI$99</f>
        <v/>
      </c>
      <c r="AJ207">
        <f>AJ141/'Carbon Coefficients'!AJ$99</f>
        <v/>
      </c>
      <c r="AK207">
        <f>AK141/'Carbon Coefficients'!AK$99</f>
        <v/>
      </c>
      <c r="AL207">
        <f>AL141/'Carbon Coefficients'!AL$99</f>
        <v/>
      </c>
      <c r="AM207">
        <f>AM141/'Carbon Coefficients'!AM$99</f>
        <v/>
      </c>
      <c r="AN207">
        <f>AN141/'Carbon Coefficients'!AN$99</f>
        <v/>
      </c>
      <c r="AO207">
        <f>AO141/'Carbon Coefficients'!AO$99</f>
        <v/>
      </c>
      <c r="AP207">
        <f>AP141/'Carbon Coefficients'!AP$99</f>
        <v/>
      </c>
      <c r="AQ207">
        <f>AQ141/'Carbon Coefficients'!AQ$99</f>
        <v/>
      </c>
      <c r="AR207">
        <f>AR141/'Carbon Coefficients'!AR$99</f>
        <v/>
      </c>
      <c r="AS207">
        <f>AS141/'Carbon Coefficients'!AS$99</f>
        <v/>
      </c>
      <c r="AT207">
        <f>AT141/'Carbon Coefficients'!AT$99</f>
        <v/>
      </c>
      <c r="AU207">
        <f>AU141/'Carbon Coefficients'!AU$99</f>
        <v/>
      </c>
      <c r="AV207">
        <f>AV141/'Carbon Coefficients'!AV$99</f>
        <v/>
      </c>
    </row>
    <row r="208" spans="1:50">
      <c r="A208" t="s">
        <v>266</v>
      </c>
      <c r="B208" t="s">
        <v>1648</v>
      </c>
      <c r="E208">
        <f>E142/'Carbon Coefficients'!E$99</f>
        <v/>
      </c>
      <c r="F208">
        <f>F142/'Carbon Coefficients'!F$99</f>
        <v/>
      </c>
      <c r="G208">
        <f>G142/'Carbon Coefficients'!G$99</f>
        <v/>
      </c>
      <c r="H208">
        <f>H142/'Carbon Coefficients'!H$99</f>
        <v/>
      </c>
      <c r="I208">
        <f>I142/'Carbon Coefficients'!I$99</f>
        <v/>
      </c>
      <c r="J208">
        <f>J142/'Carbon Coefficients'!J$99</f>
        <v/>
      </c>
      <c r="K208">
        <f>K142/'Carbon Coefficients'!K$99</f>
        <v/>
      </c>
      <c r="L208">
        <f>L142/'Carbon Coefficients'!L$99</f>
        <v/>
      </c>
      <c r="M208">
        <f>M142/'Carbon Coefficients'!M$99</f>
        <v/>
      </c>
      <c r="N208">
        <f>N142/'Carbon Coefficients'!N$99</f>
        <v/>
      </c>
      <c r="O208">
        <f>O142/'Carbon Coefficients'!O$99</f>
        <v/>
      </c>
      <c r="P208">
        <f>P142/'Carbon Coefficients'!P$99</f>
        <v/>
      </c>
      <c r="Q208">
        <f>Q142/'Carbon Coefficients'!Q$99</f>
        <v/>
      </c>
      <c r="R208">
        <f>R142/'Carbon Coefficients'!R$99</f>
        <v/>
      </c>
      <c r="S208">
        <f>S142/'Carbon Coefficients'!S$99</f>
        <v/>
      </c>
      <c r="T208">
        <f>T142/'Carbon Coefficients'!T$99</f>
        <v/>
      </c>
      <c r="U208">
        <f>U142/'Carbon Coefficients'!U$99</f>
        <v/>
      </c>
      <c r="V208">
        <f>V142/'Carbon Coefficients'!V$99</f>
        <v/>
      </c>
      <c r="W208">
        <f>W142/'Carbon Coefficients'!W$99</f>
        <v/>
      </c>
      <c r="X208">
        <f>X142/'Carbon Coefficients'!X$99</f>
        <v/>
      </c>
      <c r="Y208">
        <f>Y142/'Carbon Coefficients'!Y$99</f>
        <v/>
      </c>
      <c r="Z208">
        <f>Z142/'Carbon Coefficients'!Z$99</f>
        <v/>
      </c>
      <c r="AA208">
        <f>AA142/'Carbon Coefficients'!AA$99</f>
        <v/>
      </c>
      <c r="AB208">
        <f>AB142/'Carbon Coefficients'!AB$99</f>
        <v/>
      </c>
      <c r="AC208">
        <f>AC142/'Carbon Coefficients'!AC$99</f>
        <v/>
      </c>
      <c r="AD208">
        <f>AD142/'Carbon Coefficients'!AD$99</f>
        <v/>
      </c>
      <c r="AE208">
        <f>AE142/'Carbon Coefficients'!AE$99</f>
        <v/>
      </c>
      <c r="AF208">
        <f>AF142/'Carbon Coefficients'!AF$99</f>
        <v/>
      </c>
      <c r="AG208">
        <f>AG142/'Carbon Coefficients'!AG$99</f>
        <v/>
      </c>
      <c r="AH208">
        <f>AH142/'Carbon Coefficients'!AH$99</f>
        <v/>
      </c>
      <c r="AI208">
        <f>AI142/'Carbon Coefficients'!AI$99</f>
        <v/>
      </c>
      <c r="AJ208">
        <f>AJ142/'Carbon Coefficients'!AJ$99</f>
        <v/>
      </c>
      <c r="AK208">
        <f>AK142/'Carbon Coefficients'!AK$99</f>
        <v/>
      </c>
      <c r="AL208">
        <f>AL142/'Carbon Coefficients'!AL$99</f>
        <v/>
      </c>
      <c r="AM208">
        <f>AM142/'Carbon Coefficients'!AM$99</f>
        <v/>
      </c>
      <c r="AN208">
        <f>AN142/'Carbon Coefficients'!AN$99</f>
        <v/>
      </c>
      <c r="AO208">
        <f>AO142/'Carbon Coefficients'!AO$99</f>
        <v/>
      </c>
      <c r="AP208">
        <f>AP142/'Carbon Coefficients'!AP$99</f>
        <v/>
      </c>
      <c r="AQ208">
        <f>AQ142/'Carbon Coefficients'!AQ$99</f>
        <v/>
      </c>
      <c r="AR208">
        <f>AR142/'Carbon Coefficients'!AR$99</f>
        <v/>
      </c>
      <c r="AS208">
        <f>AS142/'Carbon Coefficients'!AS$99</f>
        <v/>
      </c>
      <c r="AT208">
        <f>AT142/'Carbon Coefficients'!AT$99</f>
        <v/>
      </c>
      <c r="AU208">
        <f>AU142/'Carbon Coefficients'!AU$99</f>
        <v/>
      </c>
      <c r="AV208">
        <f>AV142/'Carbon Coefficients'!AV$99</f>
        <v/>
      </c>
    </row>
    <row r="209" spans="1:50">
      <c r="A209" t="s">
        <v>477</v>
      </c>
      <c r="B209" t="s">
        <v>1648</v>
      </c>
      <c r="E209">
        <f>E143/'Carbon Coefficients'!E$99</f>
        <v/>
      </c>
      <c r="F209">
        <f>F143/'Carbon Coefficients'!F$99</f>
        <v/>
      </c>
      <c r="G209">
        <f>G143/'Carbon Coefficients'!G$99</f>
        <v/>
      </c>
      <c r="H209">
        <f>H143/'Carbon Coefficients'!H$99</f>
        <v/>
      </c>
      <c r="I209">
        <f>I143/'Carbon Coefficients'!I$99</f>
        <v/>
      </c>
      <c r="J209">
        <f>J143/'Carbon Coefficients'!J$99</f>
        <v/>
      </c>
      <c r="K209">
        <f>K143/'Carbon Coefficients'!K$99</f>
        <v/>
      </c>
      <c r="L209">
        <f>L143/'Carbon Coefficients'!L$99</f>
        <v/>
      </c>
      <c r="M209">
        <f>M143/'Carbon Coefficients'!M$99</f>
        <v/>
      </c>
      <c r="N209">
        <f>N143/'Carbon Coefficients'!N$99</f>
        <v/>
      </c>
      <c r="O209">
        <f>O143/'Carbon Coefficients'!O$99</f>
        <v/>
      </c>
      <c r="P209">
        <f>P143/'Carbon Coefficients'!P$99</f>
        <v/>
      </c>
      <c r="Q209">
        <f>Q143/'Carbon Coefficients'!Q$99</f>
        <v/>
      </c>
      <c r="R209">
        <f>R143/'Carbon Coefficients'!R$99</f>
        <v/>
      </c>
      <c r="S209">
        <f>S143/'Carbon Coefficients'!S$99</f>
        <v/>
      </c>
      <c r="T209">
        <f>T143/'Carbon Coefficients'!T$99</f>
        <v/>
      </c>
      <c r="U209">
        <f>U143/'Carbon Coefficients'!U$99</f>
        <v/>
      </c>
      <c r="V209">
        <f>V143/'Carbon Coefficients'!V$99</f>
        <v/>
      </c>
      <c r="W209">
        <f>W143/'Carbon Coefficients'!W$99</f>
        <v/>
      </c>
      <c r="X209">
        <f>X143/'Carbon Coefficients'!X$99</f>
        <v/>
      </c>
      <c r="Y209">
        <f>Y143/'Carbon Coefficients'!Y$99</f>
        <v/>
      </c>
      <c r="Z209">
        <f>Z143/'Carbon Coefficients'!Z$99</f>
        <v/>
      </c>
      <c r="AA209">
        <f>AA143/'Carbon Coefficients'!AA$99</f>
        <v/>
      </c>
      <c r="AB209">
        <f>AB143/'Carbon Coefficients'!AB$99</f>
        <v/>
      </c>
      <c r="AC209">
        <f>AC143/'Carbon Coefficients'!AC$99</f>
        <v/>
      </c>
      <c r="AD209">
        <f>AD143/'Carbon Coefficients'!AD$99</f>
        <v/>
      </c>
      <c r="AE209">
        <f>AE143/'Carbon Coefficients'!AE$99</f>
        <v/>
      </c>
      <c r="AF209">
        <f>AF143/'Carbon Coefficients'!AF$99</f>
        <v/>
      </c>
      <c r="AG209">
        <f>AG143/'Carbon Coefficients'!AG$99</f>
        <v/>
      </c>
      <c r="AH209">
        <f>AH143/'Carbon Coefficients'!AH$99</f>
        <v/>
      </c>
      <c r="AI209">
        <f>AI143/'Carbon Coefficients'!AI$99</f>
        <v/>
      </c>
      <c r="AJ209">
        <f>AJ143/'Carbon Coefficients'!AJ$99</f>
        <v/>
      </c>
      <c r="AK209">
        <f>AK143/'Carbon Coefficients'!AK$99</f>
        <v/>
      </c>
      <c r="AL209">
        <f>AL143/'Carbon Coefficients'!AL$99</f>
        <v/>
      </c>
      <c r="AM209">
        <f>AM143/'Carbon Coefficients'!AM$99</f>
        <v/>
      </c>
      <c r="AN209">
        <f>AN143/'Carbon Coefficients'!AN$99</f>
        <v/>
      </c>
      <c r="AO209">
        <f>AO143/'Carbon Coefficients'!AO$99</f>
        <v/>
      </c>
      <c r="AP209">
        <f>AP143/'Carbon Coefficients'!AP$99</f>
        <v/>
      </c>
      <c r="AQ209">
        <f>AQ143/'Carbon Coefficients'!AQ$99</f>
        <v/>
      </c>
      <c r="AR209">
        <f>AR143/'Carbon Coefficients'!AR$99</f>
        <v/>
      </c>
      <c r="AS209">
        <f>AS143/'Carbon Coefficients'!AS$99</f>
        <v/>
      </c>
      <c r="AT209">
        <f>AT143/'Carbon Coefficients'!AT$99</f>
        <v/>
      </c>
      <c r="AU209">
        <f>AU143/'Carbon Coefficients'!AU$99</f>
        <v/>
      </c>
      <c r="AV209">
        <f>AV143/'Carbon Coefficients'!AV$99</f>
        <v/>
      </c>
    </row>
    <row r="210" spans="1:50">
      <c r="A210" t="s">
        <v>268</v>
      </c>
      <c r="B210" t="s">
        <v>1648</v>
      </c>
      <c r="E210">
        <f>E144/'Carbon Coefficients'!E$99</f>
        <v/>
      </c>
      <c r="F210">
        <f>F144/'Carbon Coefficients'!F$99</f>
        <v/>
      </c>
      <c r="G210">
        <f>G144/'Carbon Coefficients'!G$99</f>
        <v/>
      </c>
      <c r="H210">
        <f>H144/'Carbon Coefficients'!H$99</f>
        <v/>
      </c>
      <c r="I210">
        <f>I144/'Carbon Coefficients'!I$99</f>
        <v/>
      </c>
      <c r="J210">
        <f>J144/'Carbon Coefficients'!J$99</f>
        <v/>
      </c>
      <c r="K210">
        <f>K144/'Carbon Coefficients'!K$99</f>
        <v/>
      </c>
      <c r="L210">
        <f>L144/'Carbon Coefficients'!L$99</f>
        <v/>
      </c>
      <c r="M210">
        <f>M144/'Carbon Coefficients'!M$99</f>
        <v/>
      </c>
      <c r="N210">
        <f>N144/'Carbon Coefficients'!N$99</f>
        <v/>
      </c>
      <c r="O210">
        <f>O144/'Carbon Coefficients'!O$99</f>
        <v/>
      </c>
      <c r="P210">
        <f>P144/'Carbon Coefficients'!P$99</f>
        <v/>
      </c>
      <c r="Q210">
        <f>Q144/'Carbon Coefficients'!Q$99</f>
        <v/>
      </c>
      <c r="R210">
        <f>R144/'Carbon Coefficients'!R$99</f>
        <v/>
      </c>
      <c r="S210">
        <f>S144/'Carbon Coefficients'!S$99</f>
        <v/>
      </c>
      <c r="T210">
        <f>T144/'Carbon Coefficients'!T$99</f>
        <v/>
      </c>
      <c r="U210">
        <f>U144/'Carbon Coefficients'!U$99</f>
        <v/>
      </c>
      <c r="V210">
        <f>V144/'Carbon Coefficients'!V$99</f>
        <v/>
      </c>
      <c r="W210">
        <f>W144/'Carbon Coefficients'!W$99</f>
        <v/>
      </c>
      <c r="X210">
        <f>X144/'Carbon Coefficients'!X$99</f>
        <v/>
      </c>
      <c r="Y210">
        <f>Y144/'Carbon Coefficients'!Y$99</f>
        <v/>
      </c>
      <c r="Z210">
        <f>Z144/'Carbon Coefficients'!Z$99</f>
        <v/>
      </c>
      <c r="AA210">
        <f>AA144/'Carbon Coefficients'!AA$99</f>
        <v/>
      </c>
      <c r="AB210">
        <f>AB144/'Carbon Coefficients'!AB$99</f>
        <v/>
      </c>
      <c r="AC210">
        <f>AC144/'Carbon Coefficients'!AC$99</f>
        <v/>
      </c>
      <c r="AD210">
        <f>AD144/'Carbon Coefficients'!AD$99</f>
        <v/>
      </c>
      <c r="AE210">
        <f>AE144/'Carbon Coefficients'!AE$99</f>
        <v/>
      </c>
      <c r="AF210">
        <f>AF144/'Carbon Coefficients'!AF$99</f>
        <v/>
      </c>
      <c r="AG210">
        <f>AG144/'Carbon Coefficients'!AG$99</f>
        <v/>
      </c>
      <c r="AH210">
        <f>AH144/'Carbon Coefficients'!AH$99</f>
        <v/>
      </c>
      <c r="AI210">
        <f>AI144/'Carbon Coefficients'!AI$99</f>
        <v/>
      </c>
      <c r="AJ210">
        <f>AJ144/'Carbon Coefficients'!AJ$99</f>
        <v/>
      </c>
      <c r="AK210">
        <f>AK144/'Carbon Coefficients'!AK$99</f>
        <v/>
      </c>
      <c r="AL210">
        <f>AL144/'Carbon Coefficients'!AL$99</f>
        <v/>
      </c>
      <c r="AM210">
        <f>AM144/'Carbon Coefficients'!AM$99</f>
        <v/>
      </c>
      <c r="AN210">
        <f>AN144/'Carbon Coefficients'!AN$99</f>
        <v/>
      </c>
      <c r="AO210">
        <f>AO144/'Carbon Coefficients'!AO$99</f>
        <v/>
      </c>
      <c r="AP210">
        <f>AP144/'Carbon Coefficients'!AP$99</f>
        <v/>
      </c>
      <c r="AQ210">
        <f>AQ144/'Carbon Coefficients'!AQ$99</f>
        <v/>
      </c>
      <c r="AR210">
        <f>AR144/'Carbon Coefficients'!AR$99</f>
        <v/>
      </c>
      <c r="AS210">
        <f>AS144/'Carbon Coefficients'!AS$99</f>
        <v/>
      </c>
      <c r="AT210">
        <f>AT144/'Carbon Coefficients'!AT$99</f>
        <v/>
      </c>
      <c r="AU210">
        <f>AU144/'Carbon Coefficients'!AU$99</f>
        <v/>
      </c>
      <c r="AV210">
        <f>AV144/'Carbon Coefficients'!AV$99</f>
        <v/>
      </c>
    </row>
    <row r="211" spans="1:50">
      <c r="A211" t="s">
        <v>356</v>
      </c>
      <c r="B211" t="s">
        <v>1648</v>
      </c>
      <c r="E211">
        <f>E145/'Carbon Coefficients'!E$99</f>
        <v/>
      </c>
      <c r="F211">
        <f>F145/'Carbon Coefficients'!F$99</f>
        <v/>
      </c>
      <c r="G211">
        <f>G145/'Carbon Coefficients'!G$99</f>
        <v/>
      </c>
      <c r="H211">
        <f>H145/'Carbon Coefficients'!H$99</f>
        <v/>
      </c>
      <c r="I211">
        <f>I145/'Carbon Coefficients'!I$99</f>
        <v/>
      </c>
      <c r="J211">
        <f>J145/'Carbon Coefficients'!J$99</f>
        <v/>
      </c>
      <c r="K211">
        <f>K145/'Carbon Coefficients'!K$99</f>
        <v/>
      </c>
      <c r="L211">
        <f>L145/'Carbon Coefficients'!L$99</f>
        <v/>
      </c>
      <c r="M211">
        <f>M145/'Carbon Coefficients'!M$99</f>
        <v/>
      </c>
      <c r="N211">
        <f>N145/'Carbon Coefficients'!N$99</f>
        <v/>
      </c>
      <c r="O211">
        <f>O145/'Carbon Coefficients'!O$99</f>
        <v/>
      </c>
      <c r="P211">
        <f>P145/'Carbon Coefficients'!P$99</f>
        <v/>
      </c>
      <c r="Q211">
        <f>Q145/'Carbon Coefficients'!Q$99</f>
        <v/>
      </c>
      <c r="R211">
        <f>R145/'Carbon Coefficients'!R$99</f>
        <v/>
      </c>
      <c r="S211">
        <f>S145/'Carbon Coefficients'!S$99</f>
        <v/>
      </c>
      <c r="T211">
        <f>T145/'Carbon Coefficients'!T$99</f>
        <v/>
      </c>
      <c r="U211">
        <f>U145/'Carbon Coefficients'!U$99</f>
        <v/>
      </c>
      <c r="V211">
        <f>V145/'Carbon Coefficients'!V$99</f>
        <v/>
      </c>
      <c r="W211">
        <f>W145/'Carbon Coefficients'!W$99</f>
        <v/>
      </c>
      <c r="X211">
        <f>X145/'Carbon Coefficients'!X$99</f>
        <v/>
      </c>
      <c r="Y211">
        <f>Y145/'Carbon Coefficients'!Y$99</f>
        <v/>
      </c>
      <c r="Z211">
        <f>Z145/'Carbon Coefficients'!Z$99</f>
        <v/>
      </c>
      <c r="AA211">
        <f>AA145/'Carbon Coefficients'!AA$99</f>
        <v/>
      </c>
      <c r="AB211">
        <f>AB145/'Carbon Coefficients'!AB$99</f>
        <v/>
      </c>
      <c r="AC211">
        <f>AC145/'Carbon Coefficients'!AC$99</f>
        <v/>
      </c>
      <c r="AD211">
        <f>AD145/'Carbon Coefficients'!AD$99</f>
        <v/>
      </c>
      <c r="AE211">
        <f>AE145/'Carbon Coefficients'!AE$99</f>
        <v/>
      </c>
      <c r="AF211">
        <f>AF145/'Carbon Coefficients'!AF$99</f>
        <v/>
      </c>
      <c r="AG211">
        <f>AG145/'Carbon Coefficients'!AG$99</f>
        <v/>
      </c>
      <c r="AH211">
        <f>AH145/'Carbon Coefficients'!AH$99</f>
        <v/>
      </c>
      <c r="AI211">
        <f>AI145/'Carbon Coefficients'!AI$99</f>
        <v/>
      </c>
      <c r="AJ211">
        <f>AJ145/'Carbon Coefficients'!AJ$99</f>
        <v/>
      </c>
      <c r="AK211">
        <f>AK145/'Carbon Coefficients'!AK$99</f>
        <v/>
      </c>
      <c r="AL211">
        <f>AL145/'Carbon Coefficients'!AL$99</f>
        <v/>
      </c>
      <c r="AM211">
        <f>AM145/'Carbon Coefficients'!AM$99</f>
        <v/>
      </c>
      <c r="AN211">
        <f>AN145/'Carbon Coefficients'!AN$99</f>
        <v/>
      </c>
      <c r="AO211">
        <f>AO145/'Carbon Coefficients'!AO$99</f>
        <v/>
      </c>
      <c r="AP211">
        <f>AP145/'Carbon Coefficients'!AP$99</f>
        <v/>
      </c>
      <c r="AQ211">
        <f>AQ145/'Carbon Coefficients'!AQ$99</f>
        <v/>
      </c>
      <c r="AR211">
        <f>AR145/'Carbon Coefficients'!AR$99</f>
        <v/>
      </c>
      <c r="AS211">
        <f>AS145/'Carbon Coefficients'!AS$99</f>
        <v/>
      </c>
      <c r="AT211">
        <f>AT145/'Carbon Coefficients'!AT$99</f>
        <v/>
      </c>
      <c r="AU211">
        <f>AU145/'Carbon Coefficients'!AU$99</f>
        <v/>
      </c>
      <c r="AV211">
        <f>AV145/'Carbon Coefficients'!AV$99</f>
        <v/>
      </c>
    </row>
    <row r="212" spans="1:50">
      <c r="A212" t="s">
        <v>322</v>
      </c>
      <c r="B212" t="s">
        <v>1648</v>
      </c>
      <c r="E212">
        <f>E146/'Carbon Coefficients'!E$99</f>
        <v/>
      </c>
      <c r="F212">
        <f>F146/'Carbon Coefficients'!F$99</f>
        <v/>
      </c>
      <c r="G212">
        <f>G146/'Carbon Coefficients'!G$99</f>
        <v/>
      </c>
      <c r="H212">
        <f>H146/'Carbon Coefficients'!H$99</f>
        <v/>
      </c>
      <c r="I212">
        <f>I146/'Carbon Coefficients'!I$99</f>
        <v/>
      </c>
      <c r="J212">
        <f>J146/'Carbon Coefficients'!J$99</f>
        <v/>
      </c>
      <c r="K212">
        <f>K146/'Carbon Coefficients'!K$99</f>
        <v/>
      </c>
      <c r="L212">
        <f>L146/'Carbon Coefficients'!L$99</f>
        <v/>
      </c>
      <c r="M212">
        <f>M146/'Carbon Coefficients'!M$99</f>
        <v/>
      </c>
      <c r="N212">
        <f>N146/'Carbon Coefficients'!N$99</f>
        <v/>
      </c>
      <c r="O212">
        <f>O146/'Carbon Coefficients'!O$99</f>
        <v/>
      </c>
      <c r="P212">
        <f>P146/'Carbon Coefficients'!P$99</f>
        <v/>
      </c>
      <c r="Q212">
        <f>Q146/'Carbon Coefficients'!Q$99</f>
        <v/>
      </c>
      <c r="R212">
        <f>R146/'Carbon Coefficients'!R$99</f>
        <v/>
      </c>
      <c r="S212">
        <f>S146/'Carbon Coefficients'!S$99</f>
        <v/>
      </c>
      <c r="T212">
        <f>T146/'Carbon Coefficients'!T$99</f>
        <v/>
      </c>
      <c r="U212">
        <f>U146/'Carbon Coefficients'!U$99</f>
        <v/>
      </c>
      <c r="V212">
        <f>V146/'Carbon Coefficients'!V$99</f>
        <v/>
      </c>
      <c r="W212">
        <f>W146/'Carbon Coefficients'!W$99</f>
        <v/>
      </c>
      <c r="X212">
        <f>X146/'Carbon Coefficients'!X$99</f>
        <v/>
      </c>
      <c r="Y212">
        <f>Y146/'Carbon Coefficients'!Y$99</f>
        <v/>
      </c>
      <c r="Z212">
        <f>Z146/'Carbon Coefficients'!Z$99</f>
        <v/>
      </c>
      <c r="AA212">
        <f>AA146/'Carbon Coefficients'!AA$99</f>
        <v/>
      </c>
      <c r="AB212">
        <f>AB146/'Carbon Coefficients'!AB$99</f>
        <v/>
      </c>
      <c r="AC212">
        <f>AC146/'Carbon Coefficients'!AC$99</f>
        <v/>
      </c>
      <c r="AD212">
        <f>AD146/'Carbon Coefficients'!AD$99</f>
        <v/>
      </c>
      <c r="AE212">
        <f>AE146/'Carbon Coefficients'!AE$99</f>
        <v/>
      </c>
      <c r="AF212">
        <f>AF146/'Carbon Coefficients'!AF$99</f>
        <v/>
      </c>
      <c r="AG212">
        <f>AG146/'Carbon Coefficients'!AG$99</f>
        <v/>
      </c>
      <c r="AH212">
        <f>AH146/'Carbon Coefficients'!AH$99</f>
        <v/>
      </c>
      <c r="AI212">
        <f>AI146/'Carbon Coefficients'!AI$99</f>
        <v/>
      </c>
      <c r="AJ212">
        <f>AJ146/'Carbon Coefficients'!AJ$99</f>
        <v/>
      </c>
      <c r="AK212">
        <f>AK146/'Carbon Coefficients'!AK$99</f>
        <v/>
      </c>
      <c r="AL212">
        <f>AL146/'Carbon Coefficients'!AL$99</f>
        <v/>
      </c>
      <c r="AM212">
        <f>AM146/'Carbon Coefficients'!AM$99</f>
        <v/>
      </c>
      <c r="AN212">
        <f>AN146/'Carbon Coefficients'!AN$99</f>
        <v/>
      </c>
      <c r="AO212">
        <f>AO146/'Carbon Coefficients'!AO$99</f>
        <v/>
      </c>
      <c r="AP212">
        <f>AP146/'Carbon Coefficients'!AP$99</f>
        <v/>
      </c>
      <c r="AQ212">
        <f>AQ146/'Carbon Coefficients'!AQ$99</f>
        <v/>
      </c>
      <c r="AR212">
        <f>AR146/'Carbon Coefficients'!AR$99</f>
        <v/>
      </c>
      <c r="AS212">
        <f>AS146/'Carbon Coefficients'!AS$99</f>
        <v/>
      </c>
      <c r="AT212">
        <f>AT146/'Carbon Coefficients'!AT$99</f>
        <v/>
      </c>
      <c r="AU212">
        <f>AU146/'Carbon Coefficients'!AU$99</f>
        <v/>
      </c>
      <c r="AV212">
        <f>AV146/'Carbon Coefficients'!AV$99</f>
        <v/>
      </c>
    </row>
    <row r="213" spans="1:50">
      <c r="A213" t="s">
        <v>481</v>
      </c>
      <c r="B213" t="s">
        <v>1648</v>
      </c>
      <c r="E213">
        <f>E147/'Carbon Coefficients'!E$99</f>
        <v/>
      </c>
      <c r="F213">
        <f>F147/'Carbon Coefficients'!F$99</f>
        <v/>
      </c>
      <c r="G213">
        <f>G147/'Carbon Coefficients'!G$99</f>
        <v/>
      </c>
      <c r="H213">
        <f>H147/'Carbon Coefficients'!H$99</f>
        <v/>
      </c>
      <c r="I213">
        <f>I147/'Carbon Coefficients'!I$99</f>
        <v/>
      </c>
      <c r="J213">
        <f>J147/'Carbon Coefficients'!J$99</f>
        <v/>
      </c>
      <c r="K213">
        <f>K147/'Carbon Coefficients'!K$99</f>
        <v/>
      </c>
      <c r="L213">
        <f>L147/'Carbon Coefficients'!L$99</f>
        <v/>
      </c>
      <c r="M213">
        <f>M147/'Carbon Coefficients'!M$99</f>
        <v/>
      </c>
      <c r="N213">
        <f>N147/'Carbon Coefficients'!N$99</f>
        <v/>
      </c>
      <c r="O213">
        <f>O147/'Carbon Coefficients'!O$99</f>
        <v/>
      </c>
      <c r="P213">
        <f>P147/'Carbon Coefficients'!P$99</f>
        <v/>
      </c>
      <c r="Q213">
        <f>Q147/'Carbon Coefficients'!Q$99</f>
        <v/>
      </c>
      <c r="R213">
        <f>R147/'Carbon Coefficients'!R$99</f>
        <v/>
      </c>
      <c r="S213">
        <f>S147/'Carbon Coefficients'!S$99</f>
        <v/>
      </c>
      <c r="T213">
        <f>T147/'Carbon Coefficients'!T$99</f>
        <v/>
      </c>
      <c r="U213">
        <f>U147/'Carbon Coefficients'!U$99</f>
        <v/>
      </c>
      <c r="V213">
        <f>V147/'Carbon Coefficients'!V$99</f>
        <v/>
      </c>
      <c r="W213">
        <f>W147/'Carbon Coefficients'!W$99</f>
        <v/>
      </c>
      <c r="X213">
        <f>X147/'Carbon Coefficients'!X$99</f>
        <v/>
      </c>
      <c r="Y213">
        <f>Y147/'Carbon Coefficients'!Y$99</f>
        <v/>
      </c>
      <c r="Z213">
        <f>Z147/'Carbon Coefficients'!Z$99</f>
        <v/>
      </c>
      <c r="AA213">
        <f>AA147/'Carbon Coefficients'!AA$99</f>
        <v/>
      </c>
      <c r="AB213">
        <f>AB147/'Carbon Coefficients'!AB$99</f>
        <v/>
      </c>
      <c r="AC213">
        <f>AC147/'Carbon Coefficients'!AC$99</f>
        <v/>
      </c>
      <c r="AD213">
        <f>AD147/'Carbon Coefficients'!AD$99</f>
        <v/>
      </c>
      <c r="AE213">
        <f>AE147/'Carbon Coefficients'!AE$99</f>
        <v/>
      </c>
      <c r="AF213">
        <f>AF147/'Carbon Coefficients'!AF$99</f>
        <v/>
      </c>
      <c r="AG213">
        <f>AG147/'Carbon Coefficients'!AG$99</f>
        <v/>
      </c>
      <c r="AH213">
        <f>AH147/'Carbon Coefficients'!AH$99</f>
        <v/>
      </c>
      <c r="AI213">
        <f>AI147/'Carbon Coefficients'!AI$99</f>
        <v/>
      </c>
      <c r="AJ213">
        <f>AJ147/'Carbon Coefficients'!AJ$99</f>
        <v/>
      </c>
      <c r="AK213">
        <f>AK147/'Carbon Coefficients'!AK$99</f>
        <v/>
      </c>
      <c r="AL213">
        <f>AL147/'Carbon Coefficients'!AL$99</f>
        <v/>
      </c>
      <c r="AM213">
        <f>AM147/'Carbon Coefficients'!AM$99</f>
        <v/>
      </c>
      <c r="AN213">
        <f>AN147/'Carbon Coefficients'!AN$99</f>
        <v/>
      </c>
      <c r="AO213">
        <f>AO147/'Carbon Coefficients'!AO$99</f>
        <v/>
      </c>
      <c r="AP213">
        <f>AP147/'Carbon Coefficients'!AP$99</f>
        <v/>
      </c>
      <c r="AQ213">
        <f>AQ147/'Carbon Coefficients'!AQ$99</f>
        <v/>
      </c>
      <c r="AR213">
        <f>AR147/'Carbon Coefficients'!AR$99</f>
        <v/>
      </c>
      <c r="AS213">
        <f>AS147/'Carbon Coefficients'!AS$99</f>
        <v/>
      </c>
      <c r="AT213">
        <f>AT147/'Carbon Coefficients'!AT$99</f>
        <v/>
      </c>
      <c r="AU213">
        <f>AU147/'Carbon Coefficients'!AU$99</f>
        <v/>
      </c>
      <c r="AV213">
        <f>AV147/'Carbon Coefficients'!AV$99</f>
        <v/>
      </c>
    </row>
    <row r="214" spans="1:50">
      <c r="A214" t="s">
        <v>470</v>
      </c>
      <c r="B214" t="s">
        <v>1648</v>
      </c>
      <c r="E214">
        <f>E148/'Carbon Coefficients'!E$99</f>
        <v/>
      </c>
      <c r="F214">
        <f>F148/'Carbon Coefficients'!F$99</f>
        <v/>
      </c>
      <c r="G214">
        <f>G148/'Carbon Coefficients'!G$99</f>
        <v/>
      </c>
      <c r="H214">
        <f>H148/'Carbon Coefficients'!H$99</f>
        <v/>
      </c>
      <c r="I214">
        <f>I148/'Carbon Coefficients'!I$99</f>
        <v/>
      </c>
      <c r="J214">
        <f>J148/'Carbon Coefficients'!J$99</f>
        <v/>
      </c>
      <c r="K214">
        <f>K148/'Carbon Coefficients'!K$99</f>
        <v/>
      </c>
      <c r="L214">
        <f>L148/'Carbon Coefficients'!L$99</f>
        <v/>
      </c>
      <c r="M214">
        <f>M148/'Carbon Coefficients'!M$99</f>
        <v/>
      </c>
      <c r="N214">
        <f>N148/'Carbon Coefficients'!N$99</f>
        <v/>
      </c>
      <c r="O214">
        <f>O148/'Carbon Coefficients'!O$99</f>
        <v/>
      </c>
      <c r="P214">
        <f>P148/'Carbon Coefficients'!P$99</f>
        <v/>
      </c>
      <c r="Q214">
        <f>Q148/'Carbon Coefficients'!Q$99</f>
        <v/>
      </c>
      <c r="R214">
        <f>R148/'Carbon Coefficients'!R$99</f>
        <v/>
      </c>
      <c r="S214">
        <f>S148/'Carbon Coefficients'!S$99</f>
        <v/>
      </c>
      <c r="T214">
        <f>T148/'Carbon Coefficients'!T$99</f>
        <v/>
      </c>
      <c r="U214">
        <f>U148/'Carbon Coefficients'!U$99</f>
        <v/>
      </c>
      <c r="V214">
        <f>V148/'Carbon Coefficients'!V$99</f>
        <v/>
      </c>
      <c r="W214">
        <f>W148/'Carbon Coefficients'!W$99</f>
        <v/>
      </c>
      <c r="X214">
        <f>X148/'Carbon Coefficients'!X$99</f>
        <v/>
      </c>
      <c r="Y214">
        <f>Y148/'Carbon Coefficients'!Y$99</f>
        <v/>
      </c>
      <c r="Z214">
        <f>Z148/'Carbon Coefficients'!Z$99</f>
        <v/>
      </c>
      <c r="AA214">
        <f>AA148/'Carbon Coefficients'!AA$99</f>
        <v/>
      </c>
      <c r="AB214">
        <f>AB148/'Carbon Coefficients'!AB$99</f>
        <v/>
      </c>
      <c r="AC214">
        <f>AC148/'Carbon Coefficients'!AC$99</f>
        <v/>
      </c>
      <c r="AD214">
        <f>AD148/'Carbon Coefficients'!AD$99</f>
        <v/>
      </c>
      <c r="AE214">
        <f>AE148/'Carbon Coefficients'!AE$99</f>
        <v/>
      </c>
      <c r="AF214">
        <f>AF148/'Carbon Coefficients'!AF$99</f>
        <v/>
      </c>
      <c r="AG214">
        <f>AG148/'Carbon Coefficients'!AG$99</f>
        <v/>
      </c>
      <c r="AH214">
        <f>AH148/'Carbon Coefficients'!AH$99</f>
        <v/>
      </c>
      <c r="AI214">
        <f>AI148/'Carbon Coefficients'!AI$99</f>
        <v/>
      </c>
      <c r="AJ214">
        <f>AJ148/'Carbon Coefficients'!AJ$99</f>
        <v/>
      </c>
      <c r="AK214">
        <f>AK148/'Carbon Coefficients'!AK$99</f>
        <v/>
      </c>
      <c r="AL214">
        <f>AL148/'Carbon Coefficients'!AL$99</f>
        <v/>
      </c>
      <c r="AM214">
        <f>AM148/'Carbon Coefficients'!AM$99</f>
        <v/>
      </c>
      <c r="AN214">
        <f>AN148/'Carbon Coefficients'!AN$99</f>
        <v/>
      </c>
      <c r="AO214">
        <f>AO148/'Carbon Coefficients'!AO$99</f>
        <v/>
      </c>
      <c r="AP214">
        <f>AP148/'Carbon Coefficients'!AP$99</f>
        <v/>
      </c>
      <c r="AQ214">
        <f>AQ148/'Carbon Coefficients'!AQ$99</f>
        <v/>
      </c>
      <c r="AR214">
        <f>AR148/'Carbon Coefficients'!AR$99</f>
        <v/>
      </c>
      <c r="AS214">
        <f>AS148/'Carbon Coefficients'!AS$99</f>
        <v/>
      </c>
      <c r="AT214">
        <f>AT148/'Carbon Coefficients'!AT$99</f>
        <v/>
      </c>
      <c r="AU214">
        <f>AU148/'Carbon Coefficients'!AU$99</f>
        <v/>
      </c>
      <c r="AV214">
        <f>AV148/'Carbon Coefficients'!AV$99</f>
        <v/>
      </c>
    </row>
    <row r="215" spans="1:50">
      <c r="A215" t="s">
        <v>291</v>
      </c>
      <c r="B215" t="s">
        <v>1648</v>
      </c>
      <c r="E215">
        <f>E149/'Carbon Coefficients'!E$99</f>
        <v/>
      </c>
      <c r="F215">
        <f>F149/'Carbon Coefficients'!F$99</f>
        <v/>
      </c>
      <c r="G215">
        <f>G149/'Carbon Coefficients'!G$99</f>
        <v/>
      </c>
      <c r="H215">
        <f>H149/'Carbon Coefficients'!H$99</f>
        <v/>
      </c>
      <c r="I215">
        <f>I149/'Carbon Coefficients'!I$99</f>
        <v/>
      </c>
      <c r="J215">
        <f>J149/'Carbon Coefficients'!J$99</f>
        <v/>
      </c>
      <c r="K215">
        <f>K149/'Carbon Coefficients'!K$99</f>
        <v/>
      </c>
      <c r="L215">
        <f>L149/'Carbon Coefficients'!L$99</f>
        <v/>
      </c>
      <c r="M215">
        <f>M149/'Carbon Coefficients'!M$99</f>
        <v/>
      </c>
      <c r="N215">
        <f>N149/'Carbon Coefficients'!N$99</f>
        <v/>
      </c>
      <c r="O215">
        <f>O149/'Carbon Coefficients'!O$99</f>
        <v/>
      </c>
      <c r="P215">
        <f>P149/'Carbon Coefficients'!P$99</f>
        <v/>
      </c>
      <c r="Q215">
        <f>Q149/'Carbon Coefficients'!Q$99</f>
        <v/>
      </c>
      <c r="R215">
        <f>R149/'Carbon Coefficients'!R$99</f>
        <v/>
      </c>
      <c r="S215">
        <f>S149/'Carbon Coefficients'!S$99</f>
        <v/>
      </c>
      <c r="T215">
        <f>T149/'Carbon Coefficients'!T$99</f>
        <v/>
      </c>
      <c r="U215">
        <f>U149/'Carbon Coefficients'!U$99</f>
        <v/>
      </c>
      <c r="V215">
        <f>V149/'Carbon Coefficients'!V$99</f>
        <v/>
      </c>
      <c r="W215">
        <f>W149/'Carbon Coefficients'!W$99</f>
        <v/>
      </c>
      <c r="X215">
        <f>X149/'Carbon Coefficients'!X$99</f>
        <v/>
      </c>
      <c r="Y215">
        <f>Y149/'Carbon Coefficients'!Y$99</f>
        <v/>
      </c>
      <c r="Z215">
        <f>Z149/'Carbon Coefficients'!Z$99</f>
        <v/>
      </c>
      <c r="AA215">
        <f>AA149/'Carbon Coefficients'!AA$99</f>
        <v/>
      </c>
      <c r="AB215">
        <f>AB149/'Carbon Coefficients'!AB$99</f>
        <v/>
      </c>
      <c r="AC215">
        <f>AC149/'Carbon Coefficients'!AC$99</f>
        <v/>
      </c>
      <c r="AD215">
        <f>AD149/'Carbon Coefficients'!AD$99</f>
        <v/>
      </c>
      <c r="AE215">
        <f>AE149/'Carbon Coefficients'!AE$99</f>
        <v/>
      </c>
      <c r="AF215">
        <f>AF149/'Carbon Coefficients'!AF$99</f>
        <v/>
      </c>
      <c r="AG215">
        <f>AG149/'Carbon Coefficients'!AG$99</f>
        <v/>
      </c>
      <c r="AH215">
        <f>AH149/'Carbon Coefficients'!AH$99</f>
        <v/>
      </c>
      <c r="AI215">
        <f>AI149/'Carbon Coefficients'!AI$99</f>
        <v/>
      </c>
      <c r="AJ215">
        <f>AJ149/'Carbon Coefficients'!AJ$99</f>
        <v/>
      </c>
      <c r="AK215">
        <f>AK149/'Carbon Coefficients'!AK$99</f>
        <v/>
      </c>
      <c r="AL215">
        <f>AL149/'Carbon Coefficients'!AL$99</f>
        <v/>
      </c>
      <c r="AM215">
        <f>AM149/'Carbon Coefficients'!AM$99</f>
        <v/>
      </c>
      <c r="AN215">
        <f>AN149/'Carbon Coefficients'!AN$99</f>
        <v/>
      </c>
      <c r="AO215">
        <f>AO149/'Carbon Coefficients'!AO$99</f>
        <v/>
      </c>
      <c r="AP215">
        <f>AP149/'Carbon Coefficients'!AP$99</f>
        <v/>
      </c>
      <c r="AQ215">
        <f>AQ149/'Carbon Coefficients'!AQ$99</f>
        <v/>
      </c>
      <c r="AR215">
        <f>AR149/'Carbon Coefficients'!AR$99</f>
        <v/>
      </c>
      <c r="AS215">
        <f>AS149/'Carbon Coefficients'!AS$99</f>
        <v/>
      </c>
      <c r="AT215">
        <f>AT149/'Carbon Coefficients'!AT$99</f>
        <v/>
      </c>
      <c r="AU215">
        <f>AU149/'Carbon Coefficients'!AU$99</f>
        <v/>
      </c>
      <c r="AV215">
        <f>AV149/'Carbon Coefficients'!AV$99</f>
        <v/>
      </c>
    </row>
    <row r="216" spans="1:50">
      <c r="A216" t="s">
        <v>426</v>
      </c>
      <c r="B216" t="s">
        <v>1648</v>
      </c>
      <c r="E216">
        <f>E150/'Carbon Coefficients'!E$99</f>
        <v/>
      </c>
      <c r="F216">
        <f>F150/'Carbon Coefficients'!F$99</f>
        <v/>
      </c>
      <c r="G216">
        <f>G150/'Carbon Coefficients'!G$99</f>
        <v/>
      </c>
      <c r="H216">
        <f>H150/'Carbon Coefficients'!H$99</f>
        <v/>
      </c>
      <c r="I216">
        <f>I150/'Carbon Coefficients'!I$99</f>
        <v/>
      </c>
      <c r="J216">
        <f>J150/'Carbon Coefficients'!J$99</f>
        <v/>
      </c>
      <c r="K216">
        <f>K150/'Carbon Coefficients'!K$99</f>
        <v/>
      </c>
      <c r="L216">
        <f>L150/'Carbon Coefficients'!L$99</f>
        <v/>
      </c>
      <c r="M216">
        <f>M150/'Carbon Coefficients'!M$99</f>
        <v/>
      </c>
      <c r="N216">
        <f>N150/'Carbon Coefficients'!N$99</f>
        <v/>
      </c>
      <c r="O216">
        <f>O150/'Carbon Coefficients'!O$99</f>
        <v/>
      </c>
      <c r="P216">
        <f>P150/'Carbon Coefficients'!P$99</f>
        <v/>
      </c>
      <c r="Q216">
        <f>Q150/'Carbon Coefficients'!Q$99</f>
        <v/>
      </c>
      <c r="R216">
        <f>R150/'Carbon Coefficients'!R$99</f>
        <v/>
      </c>
      <c r="S216">
        <f>S150/'Carbon Coefficients'!S$99</f>
        <v/>
      </c>
      <c r="T216">
        <f>T150/'Carbon Coefficients'!T$99</f>
        <v/>
      </c>
      <c r="U216">
        <f>U150/'Carbon Coefficients'!U$99</f>
        <v/>
      </c>
      <c r="V216">
        <f>V150/'Carbon Coefficients'!V$99</f>
        <v/>
      </c>
      <c r="W216">
        <f>W150/'Carbon Coefficients'!W$99</f>
        <v/>
      </c>
      <c r="X216">
        <f>X150/'Carbon Coefficients'!X$99</f>
        <v/>
      </c>
      <c r="Y216">
        <f>Y150/'Carbon Coefficients'!Y$99</f>
        <v/>
      </c>
      <c r="Z216">
        <f>Z150/'Carbon Coefficients'!Z$99</f>
        <v/>
      </c>
      <c r="AA216">
        <f>AA150/'Carbon Coefficients'!AA$99</f>
        <v/>
      </c>
      <c r="AB216">
        <f>AB150/'Carbon Coefficients'!AB$99</f>
        <v/>
      </c>
      <c r="AC216">
        <f>AC150/'Carbon Coefficients'!AC$99</f>
        <v/>
      </c>
      <c r="AD216">
        <f>AD150/'Carbon Coefficients'!AD$99</f>
        <v/>
      </c>
      <c r="AE216">
        <f>AE150/'Carbon Coefficients'!AE$99</f>
        <v/>
      </c>
      <c r="AF216">
        <f>AF150/'Carbon Coefficients'!AF$99</f>
        <v/>
      </c>
      <c r="AG216">
        <f>AG150/'Carbon Coefficients'!AG$99</f>
        <v/>
      </c>
      <c r="AH216">
        <f>AH150/'Carbon Coefficients'!AH$99</f>
        <v/>
      </c>
      <c r="AI216">
        <f>AI150/'Carbon Coefficients'!AI$99</f>
        <v/>
      </c>
      <c r="AJ216">
        <f>AJ150/'Carbon Coefficients'!AJ$99</f>
        <v/>
      </c>
      <c r="AK216">
        <f>AK150/'Carbon Coefficients'!AK$99</f>
        <v/>
      </c>
      <c r="AL216">
        <f>AL150/'Carbon Coefficients'!AL$99</f>
        <v/>
      </c>
      <c r="AM216">
        <f>AM150/'Carbon Coefficients'!AM$99</f>
        <v/>
      </c>
      <c r="AN216">
        <f>AN150/'Carbon Coefficients'!AN$99</f>
        <v/>
      </c>
      <c r="AO216">
        <f>AO150/'Carbon Coefficients'!AO$99</f>
        <v/>
      </c>
      <c r="AP216">
        <f>AP150/'Carbon Coefficients'!AP$99</f>
        <v/>
      </c>
      <c r="AQ216">
        <f>AQ150/'Carbon Coefficients'!AQ$99</f>
        <v/>
      </c>
      <c r="AR216">
        <f>AR150/'Carbon Coefficients'!AR$99</f>
        <v/>
      </c>
      <c r="AS216">
        <f>AS150/'Carbon Coefficients'!AS$99</f>
        <v/>
      </c>
      <c r="AT216">
        <f>AT150/'Carbon Coefficients'!AT$99</f>
        <v/>
      </c>
      <c r="AU216">
        <f>AU150/'Carbon Coefficients'!AU$99</f>
        <v/>
      </c>
      <c r="AV216">
        <f>AV150/'Carbon Coefficients'!AV$99</f>
        <v/>
      </c>
    </row>
    <row r="217" spans="1:50">
      <c r="A217" t="s">
        <v>422</v>
      </c>
      <c r="B217" t="s">
        <v>1648</v>
      </c>
      <c r="E217">
        <f>E151/'Carbon Coefficients'!E$99</f>
        <v/>
      </c>
      <c r="F217">
        <f>F151/'Carbon Coefficients'!F$99</f>
        <v/>
      </c>
      <c r="G217">
        <f>G151/'Carbon Coefficients'!G$99</f>
        <v/>
      </c>
      <c r="H217">
        <f>H151/'Carbon Coefficients'!H$99</f>
        <v/>
      </c>
      <c r="I217">
        <f>I151/'Carbon Coefficients'!I$99</f>
        <v/>
      </c>
      <c r="J217">
        <f>J151/'Carbon Coefficients'!J$99</f>
        <v/>
      </c>
      <c r="K217">
        <f>K151/'Carbon Coefficients'!K$99</f>
        <v/>
      </c>
      <c r="L217">
        <f>L151/'Carbon Coefficients'!L$99</f>
        <v/>
      </c>
      <c r="M217">
        <f>M151/'Carbon Coefficients'!M$99</f>
        <v/>
      </c>
      <c r="N217">
        <f>N151/'Carbon Coefficients'!N$99</f>
        <v/>
      </c>
      <c r="O217">
        <f>O151/'Carbon Coefficients'!O$99</f>
        <v/>
      </c>
      <c r="P217">
        <f>P151/'Carbon Coefficients'!P$99</f>
        <v/>
      </c>
      <c r="Q217">
        <f>Q151/'Carbon Coefficients'!Q$99</f>
        <v/>
      </c>
      <c r="R217">
        <f>R151/'Carbon Coefficients'!R$99</f>
        <v/>
      </c>
      <c r="S217">
        <f>S151/'Carbon Coefficients'!S$99</f>
        <v/>
      </c>
      <c r="T217">
        <f>T151/'Carbon Coefficients'!T$99</f>
        <v/>
      </c>
      <c r="U217">
        <f>U151/'Carbon Coefficients'!U$99</f>
        <v/>
      </c>
      <c r="V217">
        <f>V151/'Carbon Coefficients'!V$99</f>
        <v/>
      </c>
      <c r="W217">
        <f>W151/'Carbon Coefficients'!W$99</f>
        <v/>
      </c>
      <c r="X217">
        <f>X151/'Carbon Coefficients'!X$99</f>
        <v/>
      </c>
      <c r="Y217">
        <f>Y151/'Carbon Coefficients'!Y$99</f>
        <v/>
      </c>
      <c r="Z217">
        <f>Z151/'Carbon Coefficients'!Z$99</f>
        <v/>
      </c>
      <c r="AA217">
        <f>AA151/'Carbon Coefficients'!AA$99</f>
        <v/>
      </c>
      <c r="AB217">
        <f>AB151/'Carbon Coefficients'!AB$99</f>
        <v/>
      </c>
      <c r="AC217">
        <f>AC151/'Carbon Coefficients'!AC$99</f>
        <v/>
      </c>
      <c r="AD217">
        <f>AD151/'Carbon Coefficients'!AD$99</f>
        <v/>
      </c>
      <c r="AE217">
        <f>AE151/'Carbon Coefficients'!AE$99</f>
        <v/>
      </c>
      <c r="AF217">
        <f>AF151/'Carbon Coefficients'!AF$99</f>
        <v/>
      </c>
      <c r="AG217">
        <f>AG151/'Carbon Coefficients'!AG$99</f>
        <v/>
      </c>
      <c r="AH217">
        <f>AH151/'Carbon Coefficients'!AH$99</f>
        <v/>
      </c>
      <c r="AI217">
        <f>AI151/'Carbon Coefficients'!AI$99</f>
        <v/>
      </c>
      <c r="AJ217">
        <f>AJ151/'Carbon Coefficients'!AJ$99</f>
        <v/>
      </c>
      <c r="AK217">
        <f>AK151/'Carbon Coefficients'!AK$99</f>
        <v/>
      </c>
      <c r="AL217">
        <f>AL151/'Carbon Coefficients'!AL$99</f>
        <v/>
      </c>
      <c r="AM217">
        <f>AM151/'Carbon Coefficients'!AM$99</f>
        <v/>
      </c>
      <c r="AN217">
        <f>AN151/'Carbon Coefficients'!AN$99</f>
        <v/>
      </c>
      <c r="AO217">
        <f>AO151/'Carbon Coefficients'!AO$99</f>
        <v/>
      </c>
      <c r="AP217">
        <f>AP151/'Carbon Coefficients'!AP$99</f>
        <v/>
      </c>
      <c r="AQ217">
        <f>AQ151/'Carbon Coefficients'!AQ$99</f>
        <v/>
      </c>
      <c r="AR217">
        <f>AR151/'Carbon Coefficients'!AR$99</f>
        <v/>
      </c>
      <c r="AS217">
        <f>AS151/'Carbon Coefficients'!AS$99</f>
        <v/>
      </c>
      <c r="AT217">
        <f>AT151/'Carbon Coefficients'!AT$99</f>
        <v/>
      </c>
      <c r="AU217">
        <f>AU151/'Carbon Coefficients'!AU$99</f>
        <v/>
      </c>
      <c r="AV217">
        <f>AV151/'Carbon Coefficients'!AV$99</f>
        <v/>
      </c>
    </row>
    <row r="218" spans="1:50">
      <c r="A218" t="s">
        <v>378</v>
      </c>
      <c r="B218" t="s">
        <v>1648</v>
      </c>
      <c r="E218">
        <f>E152/'Carbon Coefficients'!E$99</f>
        <v/>
      </c>
      <c r="F218">
        <f>F152/'Carbon Coefficients'!F$99</f>
        <v/>
      </c>
      <c r="G218">
        <f>G152/'Carbon Coefficients'!G$99</f>
        <v/>
      </c>
      <c r="H218">
        <f>H152/'Carbon Coefficients'!H$99</f>
        <v/>
      </c>
      <c r="I218">
        <f>I152/'Carbon Coefficients'!I$99</f>
        <v/>
      </c>
      <c r="J218">
        <f>J152/'Carbon Coefficients'!J$99</f>
        <v/>
      </c>
      <c r="K218">
        <f>K152/'Carbon Coefficients'!K$99</f>
        <v/>
      </c>
      <c r="L218">
        <f>L152/'Carbon Coefficients'!L$99</f>
        <v/>
      </c>
      <c r="M218">
        <f>M152/'Carbon Coefficients'!M$99</f>
        <v/>
      </c>
      <c r="N218">
        <f>N152/'Carbon Coefficients'!N$99</f>
        <v/>
      </c>
      <c r="O218">
        <f>O152/'Carbon Coefficients'!O$99</f>
        <v/>
      </c>
      <c r="P218">
        <f>P152/'Carbon Coefficients'!P$99</f>
        <v/>
      </c>
      <c r="Q218">
        <f>Q152/'Carbon Coefficients'!Q$99</f>
        <v/>
      </c>
      <c r="R218">
        <f>R152/'Carbon Coefficients'!R$99</f>
        <v/>
      </c>
      <c r="S218">
        <f>S152/'Carbon Coefficients'!S$99</f>
        <v/>
      </c>
      <c r="T218">
        <f>T152/'Carbon Coefficients'!T$99</f>
        <v/>
      </c>
      <c r="U218">
        <f>U152/'Carbon Coefficients'!U$99</f>
        <v/>
      </c>
      <c r="V218">
        <f>V152/'Carbon Coefficients'!V$99</f>
        <v/>
      </c>
      <c r="W218">
        <f>W152/'Carbon Coefficients'!W$99</f>
        <v/>
      </c>
      <c r="X218">
        <f>X152/'Carbon Coefficients'!X$99</f>
        <v/>
      </c>
      <c r="Y218">
        <f>Y152/'Carbon Coefficients'!Y$99</f>
        <v/>
      </c>
      <c r="Z218">
        <f>Z152/'Carbon Coefficients'!Z$99</f>
        <v/>
      </c>
      <c r="AA218">
        <f>AA152/'Carbon Coefficients'!AA$99</f>
        <v/>
      </c>
      <c r="AB218">
        <f>AB152/'Carbon Coefficients'!AB$99</f>
        <v/>
      </c>
      <c r="AC218">
        <f>AC152/'Carbon Coefficients'!AC$99</f>
        <v/>
      </c>
      <c r="AD218">
        <f>AD152/'Carbon Coefficients'!AD$99</f>
        <v/>
      </c>
      <c r="AE218">
        <f>AE152/'Carbon Coefficients'!AE$99</f>
        <v/>
      </c>
      <c r="AF218">
        <f>AF152/'Carbon Coefficients'!AF$99</f>
        <v/>
      </c>
      <c r="AG218">
        <f>AG152/'Carbon Coefficients'!AG$99</f>
        <v/>
      </c>
      <c r="AH218">
        <f>AH152/'Carbon Coefficients'!AH$99</f>
        <v/>
      </c>
      <c r="AI218">
        <f>AI152/'Carbon Coefficients'!AI$99</f>
        <v/>
      </c>
      <c r="AJ218">
        <f>AJ152/'Carbon Coefficients'!AJ$99</f>
        <v/>
      </c>
      <c r="AK218">
        <f>AK152/'Carbon Coefficients'!AK$99</f>
        <v/>
      </c>
      <c r="AL218">
        <f>AL152/'Carbon Coefficients'!AL$99</f>
        <v/>
      </c>
      <c r="AM218">
        <f>AM152/'Carbon Coefficients'!AM$99</f>
        <v/>
      </c>
      <c r="AN218">
        <f>AN152/'Carbon Coefficients'!AN$99</f>
        <v/>
      </c>
      <c r="AO218">
        <f>AO152/'Carbon Coefficients'!AO$99</f>
        <v/>
      </c>
      <c r="AP218">
        <f>AP152/'Carbon Coefficients'!AP$99</f>
        <v/>
      </c>
      <c r="AQ218">
        <f>AQ152/'Carbon Coefficients'!AQ$99</f>
        <v/>
      </c>
      <c r="AR218">
        <f>AR152/'Carbon Coefficients'!AR$99</f>
        <v/>
      </c>
      <c r="AS218">
        <f>AS152/'Carbon Coefficients'!AS$99</f>
        <v/>
      </c>
      <c r="AT218">
        <f>AT152/'Carbon Coefficients'!AT$99</f>
        <v/>
      </c>
      <c r="AU218">
        <f>AU152/'Carbon Coefficients'!AU$99</f>
        <v/>
      </c>
      <c r="AV218">
        <f>AV152/'Carbon Coefficients'!AV$99</f>
        <v/>
      </c>
    </row>
    <row r="219" spans="1:50">
      <c r="A219" t="s">
        <v>276</v>
      </c>
      <c r="B219" t="s">
        <v>1648</v>
      </c>
      <c r="E219">
        <f>E153/'Carbon Coefficients'!E$99</f>
        <v/>
      </c>
      <c r="F219">
        <f>F153/'Carbon Coefficients'!F$99</f>
        <v/>
      </c>
      <c r="G219">
        <f>G153/'Carbon Coefficients'!G$99</f>
        <v/>
      </c>
      <c r="H219">
        <f>H153/'Carbon Coefficients'!H$99</f>
        <v/>
      </c>
      <c r="I219">
        <f>I153/'Carbon Coefficients'!I$99</f>
        <v/>
      </c>
      <c r="J219">
        <f>J153/'Carbon Coefficients'!J$99</f>
        <v/>
      </c>
      <c r="K219">
        <f>K153/'Carbon Coefficients'!K$99</f>
        <v/>
      </c>
      <c r="L219">
        <f>L153/'Carbon Coefficients'!L$99</f>
        <v/>
      </c>
      <c r="M219">
        <f>M153/'Carbon Coefficients'!M$99</f>
        <v/>
      </c>
      <c r="N219">
        <f>N153/'Carbon Coefficients'!N$99</f>
        <v/>
      </c>
      <c r="O219">
        <f>O153/'Carbon Coefficients'!O$99</f>
        <v/>
      </c>
      <c r="P219">
        <f>P153/'Carbon Coefficients'!P$99</f>
        <v/>
      </c>
      <c r="Q219">
        <f>Q153/'Carbon Coefficients'!Q$99</f>
        <v/>
      </c>
      <c r="R219">
        <f>R153/'Carbon Coefficients'!R$99</f>
        <v/>
      </c>
      <c r="S219">
        <f>S153/'Carbon Coefficients'!S$99</f>
        <v/>
      </c>
      <c r="T219">
        <f>T153/'Carbon Coefficients'!T$99</f>
        <v/>
      </c>
      <c r="U219">
        <f>U153/'Carbon Coefficients'!U$99</f>
        <v/>
      </c>
      <c r="V219">
        <f>V153/'Carbon Coefficients'!V$99</f>
        <v/>
      </c>
      <c r="W219">
        <f>W153/'Carbon Coefficients'!W$99</f>
        <v/>
      </c>
      <c r="X219">
        <f>X153/'Carbon Coefficients'!X$99</f>
        <v/>
      </c>
      <c r="Y219">
        <f>Y153/'Carbon Coefficients'!Y$99</f>
        <v/>
      </c>
      <c r="Z219">
        <f>Z153/'Carbon Coefficients'!Z$99</f>
        <v/>
      </c>
      <c r="AA219">
        <f>AA153/'Carbon Coefficients'!AA$99</f>
        <v/>
      </c>
      <c r="AB219">
        <f>AB153/'Carbon Coefficients'!AB$99</f>
        <v/>
      </c>
      <c r="AC219">
        <f>AC153/'Carbon Coefficients'!AC$99</f>
        <v/>
      </c>
      <c r="AD219">
        <f>AD153/'Carbon Coefficients'!AD$99</f>
        <v/>
      </c>
      <c r="AE219">
        <f>AE153/'Carbon Coefficients'!AE$99</f>
        <v/>
      </c>
      <c r="AF219">
        <f>AF153/'Carbon Coefficients'!AF$99</f>
        <v/>
      </c>
      <c r="AG219">
        <f>AG153/'Carbon Coefficients'!AG$99</f>
        <v/>
      </c>
      <c r="AH219">
        <f>AH153/'Carbon Coefficients'!AH$99</f>
        <v/>
      </c>
      <c r="AI219">
        <f>AI153/'Carbon Coefficients'!AI$99</f>
        <v/>
      </c>
      <c r="AJ219">
        <f>AJ153/'Carbon Coefficients'!AJ$99</f>
        <v/>
      </c>
      <c r="AK219">
        <f>AK153/'Carbon Coefficients'!AK$99</f>
        <v/>
      </c>
      <c r="AL219">
        <f>AL153/'Carbon Coefficients'!AL$99</f>
        <v/>
      </c>
      <c r="AM219">
        <f>AM153/'Carbon Coefficients'!AM$99</f>
        <v/>
      </c>
      <c r="AN219">
        <f>AN153/'Carbon Coefficients'!AN$99</f>
        <v/>
      </c>
      <c r="AO219">
        <f>AO153/'Carbon Coefficients'!AO$99</f>
        <v/>
      </c>
      <c r="AP219">
        <f>AP153/'Carbon Coefficients'!AP$99</f>
        <v/>
      </c>
      <c r="AQ219">
        <f>AQ153/'Carbon Coefficients'!AQ$99</f>
        <v/>
      </c>
      <c r="AR219">
        <f>AR153/'Carbon Coefficients'!AR$99</f>
        <v/>
      </c>
      <c r="AS219">
        <f>AS153/'Carbon Coefficients'!AS$99</f>
        <v/>
      </c>
      <c r="AT219">
        <f>AT153/'Carbon Coefficients'!AT$99</f>
        <v/>
      </c>
      <c r="AU219">
        <f>AU153/'Carbon Coefficients'!AU$99</f>
        <v/>
      </c>
      <c r="AV219">
        <f>AV153/'Carbon Coefficients'!AV$99</f>
        <v/>
      </c>
    </row>
    <row r="220" spans="1:50">
      <c r="A220" t="s">
        <v>306</v>
      </c>
      <c r="B220" t="s">
        <v>1648</v>
      </c>
      <c r="E220">
        <f>E154/'Carbon Coefficients'!E$99</f>
        <v/>
      </c>
      <c r="F220">
        <f>F154/'Carbon Coefficients'!F$99</f>
        <v/>
      </c>
      <c r="G220">
        <f>G154/'Carbon Coefficients'!G$99</f>
        <v/>
      </c>
      <c r="H220">
        <f>H154/'Carbon Coefficients'!H$99</f>
        <v/>
      </c>
      <c r="I220">
        <f>I154/'Carbon Coefficients'!I$99</f>
        <v/>
      </c>
      <c r="J220">
        <f>J154/'Carbon Coefficients'!J$99</f>
        <v/>
      </c>
      <c r="K220">
        <f>K154/'Carbon Coefficients'!K$99</f>
        <v/>
      </c>
      <c r="L220">
        <f>L154/'Carbon Coefficients'!L$99</f>
        <v/>
      </c>
      <c r="M220">
        <f>M154/'Carbon Coefficients'!M$99</f>
        <v/>
      </c>
      <c r="N220">
        <f>N154/'Carbon Coefficients'!N$99</f>
        <v/>
      </c>
      <c r="O220">
        <f>O154/'Carbon Coefficients'!O$99</f>
        <v/>
      </c>
      <c r="P220">
        <f>P154/'Carbon Coefficients'!P$99</f>
        <v/>
      </c>
      <c r="Q220">
        <f>Q154/'Carbon Coefficients'!Q$99</f>
        <v/>
      </c>
      <c r="R220">
        <f>R154/'Carbon Coefficients'!R$99</f>
        <v/>
      </c>
      <c r="S220">
        <f>S154/'Carbon Coefficients'!S$99</f>
        <v/>
      </c>
      <c r="T220">
        <f>T154/'Carbon Coefficients'!T$99</f>
        <v/>
      </c>
      <c r="U220">
        <f>U154/'Carbon Coefficients'!U$99</f>
        <v/>
      </c>
      <c r="V220">
        <f>V154/'Carbon Coefficients'!V$99</f>
        <v/>
      </c>
      <c r="W220">
        <f>W154/'Carbon Coefficients'!W$99</f>
        <v/>
      </c>
      <c r="X220">
        <f>X154/'Carbon Coefficients'!X$99</f>
        <v/>
      </c>
      <c r="Y220">
        <f>Y154/'Carbon Coefficients'!Y$99</f>
        <v/>
      </c>
      <c r="Z220">
        <f>Z154/'Carbon Coefficients'!Z$99</f>
        <v/>
      </c>
      <c r="AA220">
        <f>AA154/'Carbon Coefficients'!AA$99</f>
        <v/>
      </c>
      <c r="AB220">
        <f>AB154/'Carbon Coefficients'!AB$99</f>
        <v/>
      </c>
      <c r="AC220">
        <f>AC154/'Carbon Coefficients'!AC$99</f>
        <v/>
      </c>
      <c r="AD220">
        <f>AD154/'Carbon Coefficients'!AD$99</f>
        <v/>
      </c>
      <c r="AE220">
        <f>AE154/'Carbon Coefficients'!AE$99</f>
        <v/>
      </c>
      <c r="AF220">
        <f>AF154/'Carbon Coefficients'!AF$99</f>
        <v/>
      </c>
      <c r="AG220">
        <f>AG154/'Carbon Coefficients'!AG$99</f>
        <v/>
      </c>
      <c r="AH220">
        <f>AH154/'Carbon Coefficients'!AH$99</f>
        <v/>
      </c>
      <c r="AI220">
        <f>AI154/'Carbon Coefficients'!AI$99</f>
        <v/>
      </c>
      <c r="AJ220">
        <f>AJ154/'Carbon Coefficients'!AJ$99</f>
        <v/>
      </c>
      <c r="AK220">
        <f>AK154/'Carbon Coefficients'!AK$99</f>
        <v/>
      </c>
      <c r="AL220">
        <f>AL154/'Carbon Coefficients'!AL$99</f>
        <v/>
      </c>
      <c r="AM220">
        <f>AM154/'Carbon Coefficients'!AM$99</f>
        <v/>
      </c>
      <c r="AN220">
        <f>AN154/'Carbon Coefficients'!AN$99</f>
        <v/>
      </c>
      <c r="AO220">
        <f>AO154/'Carbon Coefficients'!AO$99</f>
        <v/>
      </c>
      <c r="AP220">
        <f>AP154/'Carbon Coefficients'!AP$99</f>
        <v/>
      </c>
      <c r="AQ220">
        <f>AQ154/'Carbon Coefficients'!AQ$99</f>
        <v/>
      </c>
      <c r="AR220">
        <f>AR154/'Carbon Coefficients'!AR$99</f>
        <v/>
      </c>
      <c r="AS220">
        <f>AS154/'Carbon Coefficients'!AS$99</f>
        <v/>
      </c>
      <c r="AT220">
        <f>AT154/'Carbon Coefficients'!AT$99</f>
        <v/>
      </c>
      <c r="AU220">
        <f>AU154/'Carbon Coefficients'!AU$99</f>
        <v/>
      </c>
      <c r="AV220">
        <f>AV154/'Carbon Coefficients'!AV$99</f>
        <v/>
      </c>
    </row>
    <row r="221" spans="1:50">
      <c r="A221" t="s">
        <v>359</v>
      </c>
      <c r="B221" t="s">
        <v>1648</v>
      </c>
      <c r="E221">
        <f>E155/'Carbon Coefficients'!E$99</f>
        <v/>
      </c>
      <c r="F221">
        <f>F155/'Carbon Coefficients'!F$99</f>
        <v/>
      </c>
      <c r="G221">
        <f>G155/'Carbon Coefficients'!G$99</f>
        <v/>
      </c>
      <c r="H221">
        <f>H155/'Carbon Coefficients'!H$99</f>
        <v/>
      </c>
      <c r="I221">
        <f>I155/'Carbon Coefficients'!I$99</f>
        <v/>
      </c>
      <c r="J221">
        <f>J155/'Carbon Coefficients'!J$99</f>
        <v/>
      </c>
      <c r="K221">
        <f>K155/'Carbon Coefficients'!K$99</f>
        <v/>
      </c>
      <c r="L221">
        <f>L155/'Carbon Coefficients'!L$99</f>
        <v/>
      </c>
      <c r="M221">
        <f>M155/'Carbon Coefficients'!M$99</f>
        <v/>
      </c>
      <c r="N221">
        <f>N155/'Carbon Coefficients'!N$99</f>
        <v/>
      </c>
      <c r="O221">
        <f>O155/'Carbon Coefficients'!O$99</f>
        <v/>
      </c>
      <c r="P221">
        <f>P155/'Carbon Coefficients'!P$99</f>
        <v/>
      </c>
      <c r="Q221">
        <f>Q155/'Carbon Coefficients'!Q$99</f>
        <v/>
      </c>
      <c r="R221">
        <f>R155/'Carbon Coefficients'!R$99</f>
        <v/>
      </c>
      <c r="S221">
        <f>S155/'Carbon Coefficients'!S$99</f>
        <v/>
      </c>
      <c r="T221">
        <f>T155/'Carbon Coefficients'!T$99</f>
        <v/>
      </c>
      <c r="U221">
        <f>U155/'Carbon Coefficients'!U$99</f>
        <v/>
      </c>
      <c r="V221">
        <f>V155/'Carbon Coefficients'!V$99</f>
        <v/>
      </c>
      <c r="W221">
        <f>W155/'Carbon Coefficients'!W$99</f>
        <v/>
      </c>
      <c r="X221">
        <f>X155/'Carbon Coefficients'!X$99</f>
        <v/>
      </c>
      <c r="Y221">
        <f>Y155/'Carbon Coefficients'!Y$99</f>
        <v/>
      </c>
      <c r="Z221">
        <f>Z155/'Carbon Coefficients'!Z$99</f>
        <v/>
      </c>
      <c r="AA221">
        <f>AA155/'Carbon Coefficients'!AA$99</f>
        <v/>
      </c>
      <c r="AB221">
        <f>AB155/'Carbon Coefficients'!AB$99</f>
        <v/>
      </c>
      <c r="AC221">
        <f>AC155/'Carbon Coefficients'!AC$99</f>
        <v/>
      </c>
      <c r="AD221">
        <f>AD155/'Carbon Coefficients'!AD$99</f>
        <v/>
      </c>
      <c r="AE221">
        <f>AE155/'Carbon Coefficients'!AE$99</f>
        <v/>
      </c>
      <c r="AF221">
        <f>AF155/'Carbon Coefficients'!AF$99</f>
        <v/>
      </c>
      <c r="AG221">
        <f>AG155/'Carbon Coefficients'!AG$99</f>
        <v/>
      </c>
      <c r="AH221">
        <f>AH155/'Carbon Coefficients'!AH$99</f>
        <v/>
      </c>
      <c r="AI221">
        <f>AI155/'Carbon Coefficients'!AI$99</f>
        <v/>
      </c>
      <c r="AJ221">
        <f>AJ155/'Carbon Coefficients'!AJ$99</f>
        <v/>
      </c>
      <c r="AK221">
        <f>AK155/'Carbon Coefficients'!AK$99</f>
        <v/>
      </c>
      <c r="AL221">
        <f>AL155/'Carbon Coefficients'!AL$99</f>
        <v/>
      </c>
      <c r="AM221">
        <f>AM155/'Carbon Coefficients'!AM$99</f>
        <v/>
      </c>
      <c r="AN221">
        <f>AN155/'Carbon Coefficients'!AN$99</f>
        <v/>
      </c>
      <c r="AO221">
        <f>AO155/'Carbon Coefficients'!AO$99</f>
        <v/>
      </c>
      <c r="AP221">
        <f>AP155/'Carbon Coefficients'!AP$99</f>
        <v/>
      </c>
      <c r="AQ221">
        <f>AQ155/'Carbon Coefficients'!AQ$99</f>
        <v/>
      </c>
      <c r="AR221">
        <f>AR155/'Carbon Coefficients'!AR$99</f>
        <v/>
      </c>
      <c r="AS221">
        <f>AS155/'Carbon Coefficients'!AS$99</f>
        <v/>
      </c>
      <c r="AT221">
        <f>AT155/'Carbon Coefficients'!AT$99</f>
        <v/>
      </c>
      <c r="AU221">
        <f>AU155/'Carbon Coefficients'!AU$99</f>
        <v/>
      </c>
      <c r="AV221">
        <f>AV155/'Carbon Coefficients'!AV$99</f>
        <v/>
      </c>
    </row>
    <row r="222" spans="1:50">
      <c r="A222" t="s">
        <v>234</v>
      </c>
      <c r="B222" t="s">
        <v>1648</v>
      </c>
      <c r="E222">
        <f>E156/'Carbon Coefficients'!E$99</f>
        <v/>
      </c>
      <c r="F222">
        <f>F156/'Carbon Coefficients'!F$99</f>
        <v/>
      </c>
      <c r="G222">
        <f>G156/'Carbon Coefficients'!G$99</f>
        <v/>
      </c>
      <c r="H222">
        <f>H156/'Carbon Coefficients'!H$99</f>
        <v/>
      </c>
      <c r="I222">
        <f>I156/'Carbon Coefficients'!I$99</f>
        <v/>
      </c>
      <c r="J222">
        <f>J156/'Carbon Coefficients'!J$99</f>
        <v/>
      </c>
      <c r="K222">
        <f>K156/'Carbon Coefficients'!K$99</f>
        <v/>
      </c>
      <c r="L222">
        <f>L156/'Carbon Coefficients'!L$99</f>
        <v/>
      </c>
      <c r="M222">
        <f>M156/'Carbon Coefficients'!M$99</f>
        <v/>
      </c>
      <c r="N222">
        <f>N156/'Carbon Coefficients'!N$99</f>
        <v/>
      </c>
      <c r="O222">
        <f>O156/'Carbon Coefficients'!O$99</f>
        <v/>
      </c>
      <c r="P222">
        <f>P156/'Carbon Coefficients'!P$99</f>
        <v/>
      </c>
      <c r="Q222">
        <f>Q156/'Carbon Coefficients'!Q$99</f>
        <v/>
      </c>
      <c r="R222">
        <f>R156/'Carbon Coefficients'!R$99</f>
        <v/>
      </c>
      <c r="S222">
        <f>S156/'Carbon Coefficients'!S$99</f>
        <v/>
      </c>
      <c r="T222">
        <f>T156/'Carbon Coefficients'!T$99</f>
        <v/>
      </c>
      <c r="U222">
        <f>U156/'Carbon Coefficients'!U$99</f>
        <v/>
      </c>
      <c r="V222">
        <f>V156/'Carbon Coefficients'!V$99</f>
        <v/>
      </c>
      <c r="W222">
        <f>W156/'Carbon Coefficients'!W$99</f>
        <v/>
      </c>
      <c r="X222">
        <f>X156/'Carbon Coefficients'!X$99</f>
        <v/>
      </c>
      <c r="Y222">
        <f>Y156/'Carbon Coefficients'!Y$99</f>
        <v/>
      </c>
      <c r="Z222">
        <f>Z156/'Carbon Coefficients'!Z$99</f>
        <v/>
      </c>
      <c r="AA222">
        <f>AA156/'Carbon Coefficients'!AA$99</f>
        <v/>
      </c>
      <c r="AB222">
        <f>AB156/'Carbon Coefficients'!AB$99</f>
        <v/>
      </c>
      <c r="AC222">
        <f>AC156/'Carbon Coefficients'!AC$99</f>
        <v/>
      </c>
      <c r="AD222">
        <f>AD156/'Carbon Coefficients'!AD$99</f>
        <v/>
      </c>
      <c r="AE222">
        <f>AE156/'Carbon Coefficients'!AE$99</f>
        <v/>
      </c>
      <c r="AF222">
        <f>AF156/'Carbon Coefficients'!AF$99</f>
        <v/>
      </c>
      <c r="AG222">
        <f>AG156/'Carbon Coefficients'!AG$99</f>
        <v/>
      </c>
      <c r="AH222">
        <f>AH156/'Carbon Coefficients'!AH$99</f>
        <v/>
      </c>
      <c r="AI222">
        <f>AI156/'Carbon Coefficients'!AI$99</f>
        <v/>
      </c>
      <c r="AJ222">
        <f>AJ156/'Carbon Coefficients'!AJ$99</f>
        <v/>
      </c>
      <c r="AK222">
        <f>AK156/'Carbon Coefficients'!AK$99</f>
        <v/>
      </c>
      <c r="AL222">
        <f>AL156/'Carbon Coefficients'!AL$99</f>
        <v/>
      </c>
      <c r="AM222">
        <f>AM156/'Carbon Coefficients'!AM$99</f>
        <v/>
      </c>
      <c r="AN222">
        <f>AN156/'Carbon Coefficients'!AN$99</f>
        <v/>
      </c>
      <c r="AO222">
        <f>AO156/'Carbon Coefficients'!AO$99</f>
        <v/>
      </c>
      <c r="AP222">
        <f>AP156/'Carbon Coefficients'!AP$99</f>
        <v/>
      </c>
      <c r="AQ222">
        <f>AQ156/'Carbon Coefficients'!AQ$99</f>
        <v/>
      </c>
      <c r="AR222">
        <f>AR156/'Carbon Coefficients'!AR$99</f>
        <v/>
      </c>
      <c r="AS222">
        <f>AS156/'Carbon Coefficients'!AS$99</f>
        <v/>
      </c>
      <c r="AT222">
        <f>AT156/'Carbon Coefficients'!AT$99</f>
        <v/>
      </c>
      <c r="AU222">
        <f>AU156/'Carbon Coefficients'!AU$99</f>
        <v/>
      </c>
      <c r="AV222">
        <f>AV156/'Carbon Coefficients'!AV$99</f>
        <v/>
      </c>
    </row>
    <row r="223" spans="1:50">
      <c r="A223" t="s">
        <v>483</v>
      </c>
      <c r="B223" t="s">
        <v>1648</v>
      </c>
      <c r="E223">
        <f>E157/'Carbon Coefficients'!E$99</f>
        <v/>
      </c>
      <c r="F223">
        <f>F157/'Carbon Coefficients'!F$99</f>
        <v/>
      </c>
      <c r="G223">
        <f>G157/'Carbon Coefficients'!G$99</f>
        <v/>
      </c>
      <c r="H223">
        <f>H157/'Carbon Coefficients'!H$99</f>
        <v/>
      </c>
      <c r="I223">
        <f>I157/'Carbon Coefficients'!I$99</f>
        <v/>
      </c>
      <c r="J223">
        <f>J157/'Carbon Coefficients'!J$99</f>
        <v/>
      </c>
      <c r="K223">
        <f>K157/'Carbon Coefficients'!K$99</f>
        <v/>
      </c>
      <c r="L223">
        <f>L157/'Carbon Coefficients'!L$99</f>
        <v/>
      </c>
      <c r="M223">
        <f>M157/'Carbon Coefficients'!M$99</f>
        <v/>
      </c>
      <c r="N223">
        <f>N157/'Carbon Coefficients'!N$99</f>
        <v/>
      </c>
      <c r="O223">
        <f>O157/'Carbon Coefficients'!O$99</f>
        <v/>
      </c>
      <c r="P223">
        <f>P157/'Carbon Coefficients'!P$99</f>
        <v/>
      </c>
      <c r="Q223">
        <f>Q157/'Carbon Coefficients'!Q$99</f>
        <v/>
      </c>
      <c r="R223">
        <f>R157/'Carbon Coefficients'!R$99</f>
        <v/>
      </c>
      <c r="S223">
        <f>S157/'Carbon Coefficients'!S$99</f>
        <v/>
      </c>
      <c r="T223">
        <f>T157/'Carbon Coefficients'!T$99</f>
        <v/>
      </c>
      <c r="U223">
        <f>U157/'Carbon Coefficients'!U$99</f>
        <v/>
      </c>
      <c r="V223">
        <f>V157/'Carbon Coefficients'!V$99</f>
        <v/>
      </c>
      <c r="W223">
        <f>W157/'Carbon Coefficients'!W$99</f>
        <v/>
      </c>
      <c r="X223">
        <f>X157/'Carbon Coefficients'!X$99</f>
        <v/>
      </c>
      <c r="Y223">
        <f>Y157/'Carbon Coefficients'!Y$99</f>
        <v/>
      </c>
      <c r="Z223">
        <f>Z157/'Carbon Coefficients'!Z$99</f>
        <v/>
      </c>
      <c r="AA223">
        <f>AA157/'Carbon Coefficients'!AA$99</f>
        <v/>
      </c>
      <c r="AB223">
        <f>AB157/'Carbon Coefficients'!AB$99</f>
        <v/>
      </c>
      <c r="AC223">
        <f>AC157/'Carbon Coefficients'!AC$99</f>
        <v/>
      </c>
      <c r="AD223">
        <f>AD157/'Carbon Coefficients'!AD$99</f>
        <v/>
      </c>
      <c r="AE223">
        <f>AE157/'Carbon Coefficients'!AE$99</f>
        <v/>
      </c>
      <c r="AF223">
        <f>AF157/'Carbon Coefficients'!AF$99</f>
        <v/>
      </c>
      <c r="AG223">
        <f>AG157/'Carbon Coefficients'!AG$99</f>
        <v/>
      </c>
      <c r="AH223">
        <f>AH157/'Carbon Coefficients'!AH$99</f>
        <v/>
      </c>
      <c r="AI223">
        <f>AI157/'Carbon Coefficients'!AI$99</f>
        <v/>
      </c>
      <c r="AJ223">
        <f>AJ157/'Carbon Coefficients'!AJ$99</f>
        <v/>
      </c>
      <c r="AK223">
        <f>AK157/'Carbon Coefficients'!AK$99</f>
        <v/>
      </c>
      <c r="AL223">
        <f>AL157/'Carbon Coefficients'!AL$99</f>
        <v/>
      </c>
      <c r="AM223">
        <f>AM157/'Carbon Coefficients'!AM$99</f>
        <v/>
      </c>
      <c r="AN223">
        <f>AN157/'Carbon Coefficients'!AN$99</f>
        <v/>
      </c>
      <c r="AO223">
        <f>AO157/'Carbon Coefficients'!AO$99</f>
        <v/>
      </c>
      <c r="AP223">
        <f>AP157/'Carbon Coefficients'!AP$99</f>
        <v/>
      </c>
      <c r="AQ223">
        <f>AQ157/'Carbon Coefficients'!AQ$99</f>
        <v/>
      </c>
      <c r="AR223">
        <f>AR157/'Carbon Coefficients'!AR$99</f>
        <v/>
      </c>
      <c r="AS223">
        <f>AS157/'Carbon Coefficients'!AS$99</f>
        <v/>
      </c>
      <c r="AT223">
        <f>AT157/'Carbon Coefficients'!AT$99</f>
        <v/>
      </c>
      <c r="AU223">
        <f>AU157/'Carbon Coefficients'!AU$99</f>
        <v/>
      </c>
      <c r="AV223">
        <f>AV157/'Carbon Coefficients'!AV$99</f>
        <v/>
      </c>
    </row>
    <row r="224" spans="1:50">
      <c r="A224" t="s">
        <v>440</v>
      </c>
      <c r="B224" t="s">
        <v>1648</v>
      </c>
      <c r="E224">
        <f>E158/'Carbon Coefficients'!E$99</f>
        <v/>
      </c>
      <c r="F224">
        <f>F158/'Carbon Coefficients'!F$99</f>
        <v/>
      </c>
      <c r="G224">
        <f>G158/'Carbon Coefficients'!G$99</f>
        <v/>
      </c>
      <c r="H224">
        <f>H158/'Carbon Coefficients'!H$99</f>
        <v/>
      </c>
      <c r="I224">
        <f>I158/'Carbon Coefficients'!I$99</f>
        <v/>
      </c>
      <c r="J224">
        <f>J158/'Carbon Coefficients'!J$99</f>
        <v/>
      </c>
      <c r="K224">
        <f>K158/'Carbon Coefficients'!K$99</f>
        <v/>
      </c>
      <c r="L224">
        <f>L158/'Carbon Coefficients'!L$99</f>
        <v/>
      </c>
      <c r="M224">
        <f>M158/'Carbon Coefficients'!M$99</f>
        <v/>
      </c>
      <c r="N224">
        <f>N158/'Carbon Coefficients'!N$99</f>
        <v/>
      </c>
      <c r="O224">
        <f>O158/'Carbon Coefficients'!O$99</f>
        <v/>
      </c>
      <c r="P224">
        <f>P158/'Carbon Coefficients'!P$99</f>
        <v/>
      </c>
      <c r="Q224">
        <f>Q158/'Carbon Coefficients'!Q$99</f>
        <v/>
      </c>
      <c r="R224">
        <f>R158/'Carbon Coefficients'!R$99</f>
        <v/>
      </c>
      <c r="S224">
        <f>S158/'Carbon Coefficients'!S$99</f>
        <v/>
      </c>
      <c r="T224">
        <f>T158/'Carbon Coefficients'!T$99</f>
        <v/>
      </c>
      <c r="U224">
        <f>U158/'Carbon Coefficients'!U$99</f>
        <v/>
      </c>
      <c r="V224">
        <f>V158/'Carbon Coefficients'!V$99</f>
        <v/>
      </c>
      <c r="W224">
        <f>W158/'Carbon Coefficients'!W$99</f>
        <v/>
      </c>
      <c r="X224">
        <f>X158/'Carbon Coefficients'!X$99</f>
        <v/>
      </c>
      <c r="Y224">
        <f>Y158/'Carbon Coefficients'!Y$99</f>
        <v/>
      </c>
      <c r="Z224">
        <f>Z158/'Carbon Coefficients'!Z$99</f>
        <v/>
      </c>
      <c r="AA224">
        <f>AA158/'Carbon Coefficients'!AA$99</f>
        <v/>
      </c>
      <c r="AB224">
        <f>AB158/'Carbon Coefficients'!AB$99</f>
        <v/>
      </c>
      <c r="AC224">
        <f>AC158/'Carbon Coefficients'!AC$99</f>
        <v/>
      </c>
      <c r="AD224">
        <f>AD158/'Carbon Coefficients'!AD$99</f>
        <v/>
      </c>
      <c r="AE224">
        <f>AE158/'Carbon Coefficients'!AE$99</f>
        <v/>
      </c>
      <c r="AF224">
        <f>AF158/'Carbon Coefficients'!AF$99</f>
        <v/>
      </c>
      <c r="AG224">
        <f>AG158/'Carbon Coefficients'!AG$99</f>
        <v/>
      </c>
      <c r="AH224">
        <f>AH158/'Carbon Coefficients'!AH$99</f>
        <v/>
      </c>
      <c r="AI224">
        <f>AI158/'Carbon Coefficients'!AI$99</f>
        <v/>
      </c>
      <c r="AJ224">
        <f>AJ158/'Carbon Coefficients'!AJ$99</f>
        <v/>
      </c>
      <c r="AK224">
        <f>AK158/'Carbon Coefficients'!AK$99</f>
        <v/>
      </c>
      <c r="AL224">
        <f>AL158/'Carbon Coefficients'!AL$99</f>
        <v/>
      </c>
      <c r="AM224">
        <f>AM158/'Carbon Coefficients'!AM$99</f>
        <v/>
      </c>
      <c r="AN224">
        <f>AN158/'Carbon Coefficients'!AN$99</f>
        <v/>
      </c>
      <c r="AO224">
        <f>AO158/'Carbon Coefficients'!AO$99</f>
        <v/>
      </c>
      <c r="AP224">
        <f>AP158/'Carbon Coefficients'!AP$99</f>
        <v/>
      </c>
      <c r="AQ224">
        <f>AQ158/'Carbon Coefficients'!AQ$99</f>
        <v/>
      </c>
      <c r="AR224">
        <f>AR158/'Carbon Coefficients'!AR$99</f>
        <v/>
      </c>
      <c r="AS224">
        <f>AS158/'Carbon Coefficients'!AS$99</f>
        <v/>
      </c>
      <c r="AT224">
        <f>AT158/'Carbon Coefficients'!AT$99</f>
        <v/>
      </c>
      <c r="AU224">
        <f>AU158/'Carbon Coefficients'!AU$99</f>
        <v/>
      </c>
      <c r="AV224">
        <f>AV158/'Carbon Coefficients'!AV$99</f>
        <v/>
      </c>
    </row>
    <row r="225" spans="1:50">
      <c r="A225" t="s">
        <v>255</v>
      </c>
      <c r="B225" t="s">
        <v>1648</v>
      </c>
      <c r="E225">
        <f>E159/'Carbon Coefficients'!E$99</f>
        <v/>
      </c>
      <c r="F225">
        <f>F159/'Carbon Coefficients'!F$99</f>
        <v/>
      </c>
      <c r="G225">
        <f>G159/'Carbon Coefficients'!G$99</f>
        <v/>
      </c>
      <c r="H225">
        <f>H159/'Carbon Coefficients'!H$99</f>
        <v/>
      </c>
      <c r="I225">
        <f>I159/'Carbon Coefficients'!I$99</f>
        <v/>
      </c>
      <c r="J225">
        <f>J159/'Carbon Coefficients'!J$99</f>
        <v/>
      </c>
      <c r="K225">
        <f>K159/'Carbon Coefficients'!K$99</f>
        <v/>
      </c>
      <c r="L225">
        <f>L159/'Carbon Coefficients'!L$99</f>
        <v/>
      </c>
      <c r="M225">
        <f>M159/'Carbon Coefficients'!M$99</f>
        <v/>
      </c>
      <c r="N225">
        <f>N159/'Carbon Coefficients'!N$99</f>
        <v/>
      </c>
      <c r="O225">
        <f>O159/'Carbon Coefficients'!O$99</f>
        <v/>
      </c>
      <c r="P225">
        <f>P159/'Carbon Coefficients'!P$99</f>
        <v/>
      </c>
      <c r="Q225">
        <f>Q159/'Carbon Coefficients'!Q$99</f>
        <v/>
      </c>
      <c r="R225">
        <f>R159/'Carbon Coefficients'!R$99</f>
        <v/>
      </c>
      <c r="S225">
        <f>S159/'Carbon Coefficients'!S$99</f>
        <v/>
      </c>
      <c r="T225">
        <f>T159/'Carbon Coefficients'!T$99</f>
        <v/>
      </c>
      <c r="U225">
        <f>U159/'Carbon Coefficients'!U$99</f>
        <v/>
      </c>
      <c r="V225">
        <f>V159/'Carbon Coefficients'!V$99</f>
        <v/>
      </c>
      <c r="W225">
        <f>W159/'Carbon Coefficients'!W$99</f>
        <v/>
      </c>
      <c r="X225">
        <f>X159/'Carbon Coefficients'!X$99</f>
        <v/>
      </c>
      <c r="Y225">
        <f>Y159/'Carbon Coefficients'!Y$99</f>
        <v/>
      </c>
      <c r="Z225">
        <f>Z159/'Carbon Coefficients'!Z$99</f>
        <v/>
      </c>
      <c r="AA225">
        <f>AA159/'Carbon Coefficients'!AA$99</f>
        <v/>
      </c>
      <c r="AB225">
        <f>AB159/'Carbon Coefficients'!AB$99</f>
        <v/>
      </c>
      <c r="AC225">
        <f>AC159/'Carbon Coefficients'!AC$99</f>
        <v/>
      </c>
      <c r="AD225">
        <f>AD159/'Carbon Coefficients'!AD$99</f>
        <v/>
      </c>
      <c r="AE225">
        <f>AE159/'Carbon Coefficients'!AE$99</f>
        <v/>
      </c>
      <c r="AF225">
        <f>AF159/'Carbon Coefficients'!AF$99</f>
        <v/>
      </c>
      <c r="AG225">
        <f>AG159/'Carbon Coefficients'!AG$99</f>
        <v/>
      </c>
      <c r="AH225">
        <f>AH159/'Carbon Coefficients'!AH$99</f>
        <v/>
      </c>
      <c r="AI225">
        <f>AI159/'Carbon Coefficients'!AI$99</f>
        <v/>
      </c>
      <c r="AJ225">
        <f>AJ159/'Carbon Coefficients'!AJ$99</f>
        <v/>
      </c>
      <c r="AK225">
        <f>AK159/'Carbon Coefficients'!AK$99</f>
        <v/>
      </c>
      <c r="AL225">
        <f>AL159/'Carbon Coefficients'!AL$99</f>
        <v/>
      </c>
      <c r="AM225">
        <f>AM159/'Carbon Coefficients'!AM$99</f>
        <v/>
      </c>
      <c r="AN225">
        <f>AN159/'Carbon Coefficients'!AN$99</f>
        <v/>
      </c>
      <c r="AO225">
        <f>AO159/'Carbon Coefficients'!AO$99</f>
        <v/>
      </c>
      <c r="AP225">
        <f>AP159/'Carbon Coefficients'!AP$99</f>
        <v/>
      </c>
      <c r="AQ225">
        <f>AQ159/'Carbon Coefficients'!AQ$99</f>
        <v/>
      </c>
      <c r="AR225">
        <f>AR159/'Carbon Coefficients'!AR$99</f>
        <v/>
      </c>
      <c r="AS225">
        <f>AS159/'Carbon Coefficients'!AS$99</f>
        <v/>
      </c>
      <c r="AT225">
        <f>AT159/'Carbon Coefficients'!AT$99</f>
        <v/>
      </c>
      <c r="AU225">
        <f>AU159/'Carbon Coefficients'!AU$99</f>
        <v/>
      </c>
      <c r="AV225">
        <f>AV159/'Carbon Coefficients'!AV$99</f>
        <v/>
      </c>
    </row>
    <row r="226" spans="1:50">
      <c r="A226" t="s">
        <v>247</v>
      </c>
      <c r="B226" t="s">
        <v>1648</v>
      </c>
      <c r="E226">
        <f>E160/'Carbon Coefficients'!E$99</f>
        <v/>
      </c>
      <c r="F226">
        <f>F160/'Carbon Coefficients'!F$99</f>
        <v/>
      </c>
      <c r="G226">
        <f>G160/'Carbon Coefficients'!G$99</f>
        <v/>
      </c>
      <c r="H226">
        <f>H160/'Carbon Coefficients'!H$99</f>
        <v/>
      </c>
      <c r="I226">
        <f>I160/'Carbon Coefficients'!I$99</f>
        <v/>
      </c>
      <c r="J226">
        <f>J160/'Carbon Coefficients'!J$99</f>
        <v/>
      </c>
      <c r="K226">
        <f>K160/'Carbon Coefficients'!K$99</f>
        <v/>
      </c>
      <c r="L226">
        <f>L160/'Carbon Coefficients'!L$99</f>
        <v/>
      </c>
      <c r="M226">
        <f>M160/'Carbon Coefficients'!M$99</f>
        <v/>
      </c>
      <c r="N226">
        <f>N160/'Carbon Coefficients'!N$99</f>
        <v/>
      </c>
      <c r="O226">
        <f>O160/'Carbon Coefficients'!O$99</f>
        <v/>
      </c>
      <c r="P226">
        <f>P160/'Carbon Coefficients'!P$99</f>
        <v/>
      </c>
      <c r="Q226">
        <f>Q160/'Carbon Coefficients'!Q$99</f>
        <v/>
      </c>
      <c r="R226">
        <f>R160/'Carbon Coefficients'!R$99</f>
        <v/>
      </c>
      <c r="S226">
        <f>S160/'Carbon Coefficients'!S$99</f>
        <v/>
      </c>
      <c r="T226">
        <f>T160/'Carbon Coefficients'!T$99</f>
        <v/>
      </c>
      <c r="U226">
        <f>U160/'Carbon Coefficients'!U$99</f>
        <v/>
      </c>
      <c r="V226">
        <f>V160/'Carbon Coefficients'!V$99</f>
        <v/>
      </c>
      <c r="W226">
        <f>W160/'Carbon Coefficients'!W$99</f>
        <v/>
      </c>
      <c r="X226">
        <f>X160/'Carbon Coefficients'!X$99</f>
        <v/>
      </c>
      <c r="Y226">
        <f>Y160/'Carbon Coefficients'!Y$99</f>
        <v/>
      </c>
      <c r="Z226">
        <f>Z160/'Carbon Coefficients'!Z$99</f>
        <v/>
      </c>
      <c r="AA226">
        <f>AA160/'Carbon Coefficients'!AA$99</f>
        <v/>
      </c>
      <c r="AB226">
        <f>AB160/'Carbon Coefficients'!AB$99</f>
        <v/>
      </c>
      <c r="AC226">
        <f>AC160/'Carbon Coefficients'!AC$99</f>
        <v/>
      </c>
      <c r="AD226">
        <f>AD160/'Carbon Coefficients'!AD$99</f>
        <v/>
      </c>
      <c r="AE226">
        <f>AE160/'Carbon Coefficients'!AE$99</f>
        <v/>
      </c>
      <c r="AF226">
        <f>AF160/'Carbon Coefficients'!AF$99</f>
        <v/>
      </c>
      <c r="AG226">
        <f>AG160/'Carbon Coefficients'!AG$99</f>
        <v/>
      </c>
      <c r="AH226">
        <f>AH160/'Carbon Coefficients'!AH$99</f>
        <v/>
      </c>
      <c r="AI226">
        <f>AI160/'Carbon Coefficients'!AI$99</f>
        <v/>
      </c>
      <c r="AJ226">
        <f>AJ160/'Carbon Coefficients'!AJ$99</f>
        <v/>
      </c>
      <c r="AK226">
        <f>AK160/'Carbon Coefficients'!AK$99</f>
        <v/>
      </c>
      <c r="AL226">
        <f>AL160/'Carbon Coefficients'!AL$99</f>
        <v/>
      </c>
      <c r="AM226">
        <f>AM160/'Carbon Coefficients'!AM$99</f>
        <v/>
      </c>
      <c r="AN226">
        <f>AN160/'Carbon Coefficients'!AN$99</f>
        <v/>
      </c>
      <c r="AO226">
        <f>AO160/'Carbon Coefficients'!AO$99</f>
        <v/>
      </c>
      <c r="AP226">
        <f>AP160/'Carbon Coefficients'!AP$99</f>
        <v/>
      </c>
      <c r="AQ226">
        <f>AQ160/'Carbon Coefficients'!AQ$99</f>
        <v/>
      </c>
      <c r="AR226">
        <f>AR160/'Carbon Coefficients'!AR$99</f>
        <v/>
      </c>
      <c r="AS226">
        <f>AS160/'Carbon Coefficients'!AS$99</f>
        <v/>
      </c>
      <c r="AT226">
        <f>AT160/'Carbon Coefficients'!AT$99</f>
        <v/>
      </c>
      <c r="AU226">
        <f>AU160/'Carbon Coefficients'!AU$99</f>
        <v/>
      </c>
      <c r="AV226">
        <f>AV160/'Carbon Coefficients'!AV$99</f>
        <v/>
      </c>
    </row>
    <row r="227" spans="1:50">
      <c r="A227" t="s">
        <v>404</v>
      </c>
      <c r="B227" t="s">
        <v>1648</v>
      </c>
      <c r="E227">
        <f>E161/'Carbon Coefficients'!E$99</f>
        <v/>
      </c>
      <c r="F227">
        <f>F161/'Carbon Coefficients'!F$99</f>
        <v/>
      </c>
      <c r="G227">
        <f>G161/'Carbon Coefficients'!G$99</f>
        <v/>
      </c>
      <c r="H227">
        <f>H161/'Carbon Coefficients'!H$99</f>
        <v/>
      </c>
      <c r="I227">
        <f>I161/'Carbon Coefficients'!I$99</f>
        <v/>
      </c>
      <c r="J227">
        <f>J161/'Carbon Coefficients'!J$99</f>
        <v/>
      </c>
      <c r="K227">
        <f>K161/'Carbon Coefficients'!K$99</f>
        <v/>
      </c>
      <c r="L227">
        <f>L161/'Carbon Coefficients'!L$99</f>
        <v/>
      </c>
      <c r="M227">
        <f>M161/'Carbon Coefficients'!M$99</f>
        <v/>
      </c>
      <c r="N227">
        <f>N161/'Carbon Coefficients'!N$99</f>
        <v/>
      </c>
      <c r="O227">
        <f>O161/'Carbon Coefficients'!O$99</f>
        <v/>
      </c>
      <c r="P227">
        <f>P161/'Carbon Coefficients'!P$99</f>
        <v/>
      </c>
      <c r="Q227">
        <f>Q161/'Carbon Coefficients'!Q$99</f>
        <v/>
      </c>
      <c r="R227">
        <f>R161/'Carbon Coefficients'!R$99</f>
        <v/>
      </c>
      <c r="S227">
        <f>S161/'Carbon Coefficients'!S$99</f>
        <v/>
      </c>
      <c r="T227">
        <f>T161/'Carbon Coefficients'!T$99</f>
        <v/>
      </c>
      <c r="U227">
        <f>U161/'Carbon Coefficients'!U$99</f>
        <v/>
      </c>
      <c r="V227">
        <f>V161/'Carbon Coefficients'!V$99</f>
        <v/>
      </c>
      <c r="W227">
        <f>W161/'Carbon Coefficients'!W$99</f>
        <v/>
      </c>
      <c r="X227">
        <f>X161/'Carbon Coefficients'!X$99</f>
        <v/>
      </c>
      <c r="Y227">
        <f>Y161/'Carbon Coefficients'!Y$99</f>
        <v/>
      </c>
      <c r="Z227">
        <f>Z161/'Carbon Coefficients'!Z$99</f>
        <v/>
      </c>
      <c r="AA227">
        <f>AA161/'Carbon Coefficients'!AA$99</f>
        <v/>
      </c>
      <c r="AB227">
        <f>AB161/'Carbon Coefficients'!AB$99</f>
        <v/>
      </c>
      <c r="AC227">
        <f>AC161/'Carbon Coefficients'!AC$99</f>
        <v/>
      </c>
      <c r="AD227">
        <f>AD161/'Carbon Coefficients'!AD$99</f>
        <v/>
      </c>
      <c r="AE227">
        <f>AE161/'Carbon Coefficients'!AE$99</f>
        <v/>
      </c>
      <c r="AF227">
        <f>AF161/'Carbon Coefficients'!AF$99</f>
        <v/>
      </c>
      <c r="AG227">
        <f>AG161/'Carbon Coefficients'!AG$99</f>
        <v/>
      </c>
      <c r="AH227">
        <f>AH161/'Carbon Coefficients'!AH$99</f>
        <v/>
      </c>
      <c r="AI227">
        <f>AI161/'Carbon Coefficients'!AI$99</f>
        <v/>
      </c>
      <c r="AJ227">
        <f>AJ161/'Carbon Coefficients'!AJ$99</f>
        <v/>
      </c>
      <c r="AK227">
        <f>AK161/'Carbon Coefficients'!AK$99</f>
        <v/>
      </c>
      <c r="AL227">
        <f>AL161/'Carbon Coefficients'!AL$99</f>
        <v/>
      </c>
      <c r="AM227">
        <f>AM161/'Carbon Coefficients'!AM$99</f>
        <v/>
      </c>
      <c r="AN227">
        <f>AN161/'Carbon Coefficients'!AN$99</f>
        <v/>
      </c>
      <c r="AO227">
        <f>AO161/'Carbon Coefficients'!AO$99</f>
        <v/>
      </c>
      <c r="AP227">
        <f>AP161/'Carbon Coefficients'!AP$99</f>
        <v/>
      </c>
      <c r="AQ227">
        <f>AQ161/'Carbon Coefficients'!AQ$99</f>
        <v/>
      </c>
      <c r="AR227">
        <f>AR161/'Carbon Coefficients'!AR$99</f>
        <v/>
      </c>
      <c r="AS227">
        <f>AS161/'Carbon Coefficients'!AS$99</f>
        <v/>
      </c>
      <c r="AT227">
        <f>AT161/'Carbon Coefficients'!AT$99</f>
        <v/>
      </c>
      <c r="AU227">
        <f>AU161/'Carbon Coefficients'!AU$99</f>
        <v/>
      </c>
      <c r="AV227">
        <f>AV161/'Carbon Coefficients'!AV$99</f>
        <v/>
      </c>
    </row>
    <row r="228" spans="1:50">
      <c r="A228" t="s">
        <v>284</v>
      </c>
      <c r="B228" t="s">
        <v>1648</v>
      </c>
      <c r="E228">
        <f>E162/'Carbon Coefficients'!E$99</f>
        <v/>
      </c>
      <c r="F228">
        <f>F162/'Carbon Coefficients'!F$99</f>
        <v/>
      </c>
      <c r="G228">
        <f>G162/'Carbon Coefficients'!G$99</f>
        <v/>
      </c>
      <c r="H228">
        <f>H162/'Carbon Coefficients'!H$99</f>
        <v/>
      </c>
      <c r="I228">
        <f>I162/'Carbon Coefficients'!I$99</f>
        <v/>
      </c>
      <c r="J228">
        <f>J162/'Carbon Coefficients'!J$99</f>
        <v/>
      </c>
      <c r="K228">
        <f>K162/'Carbon Coefficients'!K$99</f>
        <v/>
      </c>
      <c r="L228">
        <f>L162/'Carbon Coefficients'!L$99</f>
        <v/>
      </c>
      <c r="M228">
        <f>M162/'Carbon Coefficients'!M$99</f>
        <v/>
      </c>
      <c r="N228">
        <f>N162/'Carbon Coefficients'!N$99</f>
        <v/>
      </c>
      <c r="O228">
        <f>O162/'Carbon Coefficients'!O$99</f>
        <v/>
      </c>
      <c r="P228">
        <f>P162/'Carbon Coefficients'!P$99</f>
        <v/>
      </c>
      <c r="Q228">
        <f>Q162/'Carbon Coefficients'!Q$99</f>
        <v/>
      </c>
      <c r="R228">
        <f>R162/'Carbon Coefficients'!R$99</f>
        <v/>
      </c>
      <c r="S228">
        <f>S162/'Carbon Coefficients'!S$99</f>
        <v/>
      </c>
      <c r="T228">
        <f>T162/'Carbon Coefficients'!T$99</f>
        <v/>
      </c>
      <c r="U228">
        <f>U162/'Carbon Coefficients'!U$99</f>
        <v/>
      </c>
      <c r="V228">
        <f>V162/'Carbon Coefficients'!V$99</f>
        <v/>
      </c>
      <c r="W228">
        <f>W162/'Carbon Coefficients'!W$99</f>
        <v/>
      </c>
      <c r="X228">
        <f>X162/'Carbon Coefficients'!X$99</f>
        <v/>
      </c>
      <c r="Y228">
        <f>Y162/'Carbon Coefficients'!Y$99</f>
        <v/>
      </c>
      <c r="Z228">
        <f>Z162/'Carbon Coefficients'!Z$99</f>
        <v/>
      </c>
      <c r="AA228">
        <f>AA162/'Carbon Coefficients'!AA$99</f>
        <v/>
      </c>
      <c r="AB228">
        <f>AB162/'Carbon Coefficients'!AB$99</f>
        <v/>
      </c>
      <c r="AC228">
        <f>AC162/'Carbon Coefficients'!AC$99</f>
        <v/>
      </c>
      <c r="AD228">
        <f>AD162/'Carbon Coefficients'!AD$99</f>
        <v/>
      </c>
      <c r="AE228">
        <f>AE162/'Carbon Coefficients'!AE$99</f>
        <v/>
      </c>
      <c r="AF228">
        <f>AF162/'Carbon Coefficients'!AF$99</f>
        <v/>
      </c>
      <c r="AG228">
        <f>AG162/'Carbon Coefficients'!AG$99</f>
        <v/>
      </c>
      <c r="AH228">
        <f>AH162/'Carbon Coefficients'!AH$99</f>
        <v/>
      </c>
      <c r="AI228">
        <f>AI162/'Carbon Coefficients'!AI$99</f>
        <v/>
      </c>
      <c r="AJ228">
        <f>AJ162/'Carbon Coefficients'!AJ$99</f>
        <v/>
      </c>
      <c r="AK228">
        <f>AK162/'Carbon Coefficients'!AK$99</f>
        <v/>
      </c>
      <c r="AL228">
        <f>AL162/'Carbon Coefficients'!AL$99</f>
        <v/>
      </c>
      <c r="AM228">
        <f>AM162/'Carbon Coefficients'!AM$99</f>
        <v/>
      </c>
      <c r="AN228">
        <f>AN162/'Carbon Coefficients'!AN$99</f>
        <v/>
      </c>
      <c r="AO228">
        <f>AO162/'Carbon Coefficients'!AO$99</f>
        <v/>
      </c>
      <c r="AP228">
        <f>AP162/'Carbon Coefficients'!AP$99</f>
        <v/>
      </c>
      <c r="AQ228">
        <f>AQ162/'Carbon Coefficients'!AQ$99</f>
        <v/>
      </c>
      <c r="AR228">
        <f>AR162/'Carbon Coefficients'!AR$99</f>
        <v/>
      </c>
      <c r="AS228">
        <f>AS162/'Carbon Coefficients'!AS$99</f>
        <v/>
      </c>
      <c r="AT228">
        <f>AT162/'Carbon Coefficients'!AT$99</f>
        <v/>
      </c>
      <c r="AU228">
        <f>AU162/'Carbon Coefficients'!AU$99</f>
        <v/>
      </c>
      <c r="AV228">
        <f>AV162/'Carbon Coefficients'!AV$99</f>
        <v/>
      </c>
    </row>
    <row r="229" spans="1:50">
      <c r="A229" t="s">
        <v>418</v>
      </c>
      <c r="B229" t="s">
        <v>1648</v>
      </c>
      <c r="E229">
        <f>E163/'Carbon Coefficients'!E$99</f>
        <v/>
      </c>
      <c r="F229">
        <f>F163/'Carbon Coefficients'!F$99</f>
        <v/>
      </c>
      <c r="G229">
        <f>G163/'Carbon Coefficients'!G$99</f>
        <v/>
      </c>
      <c r="H229">
        <f>H163/'Carbon Coefficients'!H$99</f>
        <v/>
      </c>
      <c r="I229">
        <f>I163/'Carbon Coefficients'!I$99</f>
        <v/>
      </c>
      <c r="J229">
        <f>J163/'Carbon Coefficients'!J$99</f>
        <v/>
      </c>
      <c r="K229">
        <f>K163/'Carbon Coefficients'!K$99</f>
        <v/>
      </c>
      <c r="L229">
        <f>L163/'Carbon Coefficients'!L$99</f>
        <v/>
      </c>
      <c r="M229">
        <f>M163/'Carbon Coefficients'!M$99</f>
        <v/>
      </c>
      <c r="N229">
        <f>N163/'Carbon Coefficients'!N$99</f>
        <v/>
      </c>
      <c r="O229">
        <f>O163/'Carbon Coefficients'!O$99</f>
        <v/>
      </c>
      <c r="P229">
        <f>P163/'Carbon Coefficients'!P$99</f>
        <v/>
      </c>
      <c r="Q229">
        <f>Q163/'Carbon Coefficients'!Q$99</f>
        <v/>
      </c>
      <c r="R229">
        <f>R163/'Carbon Coefficients'!R$99</f>
        <v/>
      </c>
      <c r="S229">
        <f>S163/'Carbon Coefficients'!S$99</f>
        <v/>
      </c>
      <c r="T229">
        <f>T163/'Carbon Coefficients'!T$99</f>
        <v/>
      </c>
      <c r="U229">
        <f>U163/'Carbon Coefficients'!U$99</f>
        <v/>
      </c>
      <c r="V229">
        <f>V163/'Carbon Coefficients'!V$99</f>
        <v/>
      </c>
      <c r="W229">
        <f>W163/'Carbon Coefficients'!W$99</f>
        <v/>
      </c>
      <c r="X229">
        <f>X163/'Carbon Coefficients'!X$99</f>
        <v/>
      </c>
      <c r="Y229">
        <f>Y163/'Carbon Coefficients'!Y$99</f>
        <v/>
      </c>
      <c r="Z229">
        <f>Z163/'Carbon Coefficients'!Z$99</f>
        <v/>
      </c>
      <c r="AA229">
        <f>AA163/'Carbon Coefficients'!AA$99</f>
        <v/>
      </c>
      <c r="AB229">
        <f>AB163/'Carbon Coefficients'!AB$99</f>
        <v/>
      </c>
      <c r="AC229">
        <f>AC163/'Carbon Coefficients'!AC$99</f>
        <v/>
      </c>
      <c r="AD229">
        <f>AD163/'Carbon Coefficients'!AD$99</f>
        <v/>
      </c>
      <c r="AE229">
        <f>AE163/'Carbon Coefficients'!AE$99</f>
        <v/>
      </c>
      <c r="AF229">
        <f>AF163/'Carbon Coefficients'!AF$99</f>
        <v/>
      </c>
      <c r="AG229">
        <f>AG163/'Carbon Coefficients'!AG$99</f>
        <v/>
      </c>
      <c r="AH229">
        <f>AH163/'Carbon Coefficients'!AH$99</f>
        <v/>
      </c>
      <c r="AI229">
        <f>AI163/'Carbon Coefficients'!AI$99</f>
        <v/>
      </c>
      <c r="AJ229">
        <f>AJ163/'Carbon Coefficients'!AJ$99</f>
        <v/>
      </c>
      <c r="AK229">
        <f>AK163/'Carbon Coefficients'!AK$99</f>
        <v/>
      </c>
      <c r="AL229">
        <f>AL163/'Carbon Coefficients'!AL$99</f>
        <v/>
      </c>
      <c r="AM229">
        <f>AM163/'Carbon Coefficients'!AM$99</f>
        <v/>
      </c>
      <c r="AN229">
        <f>AN163/'Carbon Coefficients'!AN$99</f>
        <v/>
      </c>
      <c r="AO229">
        <f>AO163/'Carbon Coefficients'!AO$99</f>
        <v/>
      </c>
      <c r="AP229">
        <f>AP163/'Carbon Coefficients'!AP$99</f>
        <v/>
      </c>
      <c r="AQ229">
        <f>AQ163/'Carbon Coefficients'!AQ$99</f>
        <v/>
      </c>
      <c r="AR229">
        <f>AR163/'Carbon Coefficients'!AR$99</f>
        <v/>
      </c>
      <c r="AS229">
        <f>AS163/'Carbon Coefficients'!AS$99</f>
        <v/>
      </c>
      <c r="AT229">
        <f>AT163/'Carbon Coefficients'!AT$99</f>
        <v/>
      </c>
      <c r="AU229">
        <f>AU163/'Carbon Coefficients'!AU$99</f>
        <v/>
      </c>
      <c r="AV229">
        <f>AV163/'Carbon Coefficients'!AV$99</f>
        <v/>
      </c>
    </row>
    <row r="230" spans="1:50">
      <c r="A230" t="s">
        <v>262</v>
      </c>
      <c r="B230" t="s">
        <v>1648</v>
      </c>
      <c r="E230">
        <f>E164/'Carbon Coefficients'!E$99</f>
        <v/>
      </c>
      <c r="F230">
        <f>F164/'Carbon Coefficients'!F$99</f>
        <v/>
      </c>
      <c r="G230">
        <f>G164/'Carbon Coefficients'!G$99</f>
        <v/>
      </c>
      <c r="H230">
        <f>H164/'Carbon Coefficients'!H$99</f>
        <v/>
      </c>
      <c r="I230">
        <f>I164/'Carbon Coefficients'!I$99</f>
        <v/>
      </c>
      <c r="J230">
        <f>J164/'Carbon Coefficients'!J$99</f>
        <v/>
      </c>
      <c r="K230">
        <f>K164/'Carbon Coefficients'!K$99</f>
        <v/>
      </c>
      <c r="L230">
        <f>L164/'Carbon Coefficients'!L$99</f>
        <v/>
      </c>
      <c r="M230">
        <f>M164/'Carbon Coefficients'!M$99</f>
        <v/>
      </c>
      <c r="N230">
        <f>N164/'Carbon Coefficients'!N$99</f>
        <v/>
      </c>
      <c r="O230">
        <f>O164/'Carbon Coefficients'!O$99</f>
        <v/>
      </c>
      <c r="P230">
        <f>P164/'Carbon Coefficients'!P$99</f>
        <v/>
      </c>
      <c r="Q230">
        <f>Q164/'Carbon Coefficients'!Q$99</f>
        <v/>
      </c>
      <c r="R230">
        <f>R164/'Carbon Coefficients'!R$99</f>
        <v/>
      </c>
      <c r="S230">
        <f>S164/'Carbon Coefficients'!S$99</f>
        <v/>
      </c>
      <c r="T230">
        <f>T164/'Carbon Coefficients'!T$99</f>
        <v/>
      </c>
      <c r="U230">
        <f>U164/'Carbon Coefficients'!U$99</f>
        <v/>
      </c>
      <c r="V230">
        <f>V164/'Carbon Coefficients'!V$99</f>
        <v/>
      </c>
      <c r="W230">
        <f>W164/'Carbon Coefficients'!W$99</f>
        <v/>
      </c>
      <c r="X230">
        <f>X164/'Carbon Coefficients'!X$99</f>
        <v/>
      </c>
      <c r="Y230">
        <f>Y164/'Carbon Coefficients'!Y$99</f>
        <v/>
      </c>
      <c r="Z230">
        <f>Z164/'Carbon Coefficients'!Z$99</f>
        <v/>
      </c>
      <c r="AA230">
        <f>AA164/'Carbon Coefficients'!AA$99</f>
        <v/>
      </c>
      <c r="AB230">
        <f>AB164/'Carbon Coefficients'!AB$99</f>
        <v/>
      </c>
      <c r="AC230">
        <f>AC164/'Carbon Coefficients'!AC$99</f>
        <v/>
      </c>
      <c r="AD230">
        <f>AD164/'Carbon Coefficients'!AD$99</f>
        <v/>
      </c>
      <c r="AE230">
        <f>AE164/'Carbon Coefficients'!AE$99</f>
        <v/>
      </c>
      <c r="AF230">
        <f>AF164/'Carbon Coefficients'!AF$99</f>
        <v/>
      </c>
      <c r="AG230">
        <f>AG164/'Carbon Coefficients'!AG$99</f>
        <v/>
      </c>
      <c r="AH230">
        <f>AH164/'Carbon Coefficients'!AH$99</f>
        <v/>
      </c>
      <c r="AI230">
        <f>AI164/'Carbon Coefficients'!AI$99</f>
        <v/>
      </c>
      <c r="AJ230">
        <f>AJ164/'Carbon Coefficients'!AJ$99</f>
        <v/>
      </c>
      <c r="AK230">
        <f>AK164/'Carbon Coefficients'!AK$99</f>
        <v/>
      </c>
      <c r="AL230">
        <f>AL164/'Carbon Coefficients'!AL$99</f>
        <v/>
      </c>
      <c r="AM230">
        <f>AM164/'Carbon Coefficients'!AM$99</f>
        <v/>
      </c>
      <c r="AN230">
        <f>AN164/'Carbon Coefficients'!AN$99</f>
        <v/>
      </c>
      <c r="AO230">
        <f>AO164/'Carbon Coefficients'!AO$99</f>
        <v/>
      </c>
      <c r="AP230">
        <f>AP164/'Carbon Coefficients'!AP$99</f>
        <v/>
      </c>
      <c r="AQ230">
        <f>AQ164/'Carbon Coefficients'!AQ$99</f>
        <v/>
      </c>
      <c r="AR230">
        <f>AR164/'Carbon Coefficients'!AR$99</f>
        <v/>
      </c>
      <c r="AS230">
        <f>AS164/'Carbon Coefficients'!AS$99</f>
        <v/>
      </c>
      <c r="AT230">
        <f>AT164/'Carbon Coefficients'!AT$99</f>
        <v/>
      </c>
      <c r="AU230">
        <f>AU164/'Carbon Coefficients'!AU$99</f>
        <v/>
      </c>
      <c r="AV230">
        <f>AV164/'Carbon Coefficients'!AV$99</f>
        <v/>
      </c>
    </row>
    <row r="231" spans="1:50">
      <c r="A231" t="s">
        <v>349</v>
      </c>
      <c r="B231" t="s">
        <v>1648</v>
      </c>
      <c r="E231">
        <f>E165/'Carbon Coefficients'!E$99</f>
        <v/>
      </c>
      <c r="F231">
        <f>F165/'Carbon Coefficients'!F$99</f>
        <v/>
      </c>
      <c r="G231">
        <f>G165/'Carbon Coefficients'!G$99</f>
        <v/>
      </c>
      <c r="H231">
        <f>H165/'Carbon Coefficients'!H$99</f>
        <v/>
      </c>
      <c r="I231">
        <f>I165/'Carbon Coefficients'!I$99</f>
        <v/>
      </c>
      <c r="J231">
        <f>J165/'Carbon Coefficients'!J$99</f>
        <v/>
      </c>
      <c r="K231">
        <f>K165/'Carbon Coefficients'!K$99</f>
        <v/>
      </c>
      <c r="L231">
        <f>L165/'Carbon Coefficients'!L$99</f>
        <v/>
      </c>
      <c r="M231">
        <f>M165/'Carbon Coefficients'!M$99</f>
        <v/>
      </c>
      <c r="N231">
        <f>N165/'Carbon Coefficients'!N$99</f>
        <v/>
      </c>
      <c r="O231">
        <f>O165/'Carbon Coefficients'!O$99</f>
        <v/>
      </c>
      <c r="P231">
        <f>P165/'Carbon Coefficients'!P$99</f>
        <v/>
      </c>
      <c r="Q231">
        <f>Q165/'Carbon Coefficients'!Q$99</f>
        <v/>
      </c>
      <c r="R231">
        <f>R165/'Carbon Coefficients'!R$99</f>
        <v/>
      </c>
      <c r="S231">
        <f>S165/'Carbon Coefficients'!S$99</f>
        <v/>
      </c>
      <c r="T231">
        <f>T165/'Carbon Coefficients'!T$99</f>
        <v/>
      </c>
      <c r="U231">
        <f>U165/'Carbon Coefficients'!U$99</f>
        <v/>
      </c>
      <c r="V231">
        <f>V165/'Carbon Coefficients'!V$99</f>
        <v/>
      </c>
      <c r="W231">
        <f>W165/'Carbon Coefficients'!W$99</f>
        <v/>
      </c>
      <c r="X231">
        <f>X165/'Carbon Coefficients'!X$99</f>
        <v/>
      </c>
      <c r="Y231">
        <f>Y165/'Carbon Coefficients'!Y$99</f>
        <v/>
      </c>
      <c r="Z231">
        <f>Z165/'Carbon Coefficients'!Z$99</f>
        <v/>
      </c>
      <c r="AA231">
        <f>AA165/'Carbon Coefficients'!AA$99</f>
        <v/>
      </c>
      <c r="AB231">
        <f>AB165/'Carbon Coefficients'!AB$99</f>
        <v/>
      </c>
      <c r="AC231">
        <f>AC165/'Carbon Coefficients'!AC$99</f>
        <v/>
      </c>
      <c r="AD231">
        <f>AD165/'Carbon Coefficients'!AD$99</f>
        <v/>
      </c>
      <c r="AE231">
        <f>AE165/'Carbon Coefficients'!AE$99</f>
        <v/>
      </c>
      <c r="AF231">
        <f>AF165/'Carbon Coefficients'!AF$99</f>
        <v/>
      </c>
      <c r="AG231">
        <f>AG165/'Carbon Coefficients'!AG$99</f>
        <v/>
      </c>
      <c r="AH231">
        <f>AH165/'Carbon Coefficients'!AH$99</f>
        <v/>
      </c>
      <c r="AI231">
        <f>AI165/'Carbon Coefficients'!AI$99</f>
        <v/>
      </c>
      <c r="AJ231">
        <f>AJ165/'Carbon Coefficients'!AJ$99</f>
        <v/>
      </c>
      <c r="AK231">
        <f>AK165/'Carbon Coefficients'!AK$99</f>
        <v/>
      </c>
      <c r="AL231">
        <f>AL165/'Carbon Coefficients'!AL$99</f>
        <v/>
      </c>
      <c r="AM231">
        <f>AM165/'Carbon Coefficients'!AM$99</f>
        <v/>
      </c>
      <c r="AN231">
        <f>AN165/'Carbon Coefficients'!AN$99</f>
        <v/>
      </c>
      <c r="AO231">
        <f>AO165/'Carbon Coefficients'!AO$99</f>
        <v/>
      </c>
      <c r="AP231">
        <f>AP165/'Carbon Coefficients'!AP$99</f>
        <v/>
      </c>
      <c r="AQ231">
        <f>AQ165/'Carbon Coefficients'!AQ$99</f>
        <v/>
      </c>
      <c r="AR231">
        <f>AR165/'Carbon Coefficients'!AR$99</f>
        <v/>
      </c>
      <c r="AS231">
        <f>AS165/'Carbon Coefficients'!AS$99</f>
        <v/>
      </c>
      <c r="AT231">
        <f>AT165/'Carbon Coefficients'!AT$99</f>
        <v/>
      </c>
      <c r="AU231">
        <f>AU165/'Carbon Coefficients'!AU$99</f>
        <v/>
      </c>
      <c r="AV231">
        <f>AV165/'Carbon Coefficients'!AV$99</f>
        <v/>
      </c>
    </row>
    <row r="232" spans="1:50">
      <c r="A232" t="s">
        <v>296</v>
      </c>
      <c r="B232" t="s">
        <v>1648</v>
      </c>
      <c r="E232">
        <f>E166/'Carbon Coefficients'!E$99</f>
        <v/>
      </c>
      <c r="F232">
        <f>F166/'Carbon Coefficients'!F$99</f>
        <v/>
      </c>
      <c r="G232">
        <f>G166/'Carbon Coefficients'!G$99</f>
        <v/>
      </c>
      <c r="H232">
        <f>H166/'Carbon Coefficients'!H$99</f>
        <v/>
      </c>
      <c r="I232">
        <f>I166/'Carbon Coefficients'!I$99</f>
        <v/>
      </c>
      <c r="J232">
        <f>J166/'Carbon Coefficients'!J$99</f>
        <v/>
      </c>
      <c r="K232">
        <f>K166/'Carbon Coefficients'!K$99</f>
        <v/>
      </c>
      <c r="L232">
        <f>L166/'Carbon Coefficients'!L$99</f>
        <v/>
      </c>
      <c r="M232">
        <f>M166/'Carbon Coefficients'!M$99</f>
        <v/>
      </c>
      <c r="N232">
        <f>N166/'Carbon Coefficients'!N$99</f>
        <v/>
      </c>
      <c r="O232">
        <f>O166/'Carbon Coefficients'!O$99</f>
        <v/>
      </c>
      <c r="P232">
        <f>P166/'Carbon Coefficients'!P$99</f>
        <v/>
      </c>
      <c r="Q232">
        <f>Q166/'Carbon Coefficients'!Q$99</f>
        <v/>
      </c>
      <c r="R232">
        <f>R166/'Carbon Coefficients'!R$99</f>
        <v/>
      </c>
      <c r="S232">
        <f>S166/'Carbon Coefficients'!S$99</f>
        <v/>
      </c>
      <c r="T232">
        <f>T166/'Carbon Coefficients'!T$99</f>
        <v/>
      </c>
      <c r="U232">
        <f>U166/'Carbon Coefficients'!U$99</f>
        <v/>
      </c>
      <c r="V232">
        <f>V166/'Carbon Coefficients'!V$99</f>
        <v/>
      </c>
      <c r="W232">
        <f>W166/'Carbon Coefficients'!W$99</f>
        <v/>
      </c>
      <c r="X232">
        <f>X166/'Carbon Coefficients'!X$99</f>
        <v/>
      </c>
      <c r="Y232">
        <f>Y166/'Carbon Coefficients'!Y$99</f>
        <v/>
      </c>
      <c r="Z232">
        <f>Z166/'Carbon Coefficients'!Z$99</f>
        <v/>
      </c>
      <c r="AA232">
        <f>AA166/'Carbon Coefficients'!AA$99</f>
        <v/>
      </c>
      <c r="AB232">
        <f>AB166/'Carbon Coefficients'!AB$99</f>
        <v/>
      </c>
      <c r="AC232">
        <f>AC166/'Carbon Coefficients'!AC$99</f>
        <v/>
      </c>
      <c r="AD232">
        <f>AD166/'Carbon Coefficients'!AD$99</f>
        <v/>
      </c>
      <c r="AE232">
        <f>AE166/'Carbon Coefficients'!AE$99</f>
        <v/>
      </c>
      <c r="AF232">
        <f>AF166/'Carbon Coefficients'!AF$99</f>
        <v/>
      </c>
      <c r="AG232">
        <f>AG166/'Carbon Coefficients'!AG$99</f>
        <v/>
      </c>
      <c r="AH232">
        <f>AH166/'Carbon Coefficients'!AH$99</f>
        <v/>
      </c>
      <c r="AI232">
        <f>AI166/'Carbon Coefficients'!AI$99</f>
        <v/>
      </c>
      <c r="AJ232">
        <f>AJ166/'Carbon Coefficients'!AJ$99</f>
        <v/>
      </c>
      <c r="AK232">
        <f>AK166/'Carbon Coefficients'!AK$99</f>
        <v/>
      </c>
      <c r="AL232">
        <f>AL166/'Carbon Coefficients'!AL$99</f>
        <v/>
      </c>
      <c r="AM232">
        <f>AM166/'Carbon Coefficients'!AM$99</f>
        <v/>
      </c>
      <c r="AN232">
        <f>AN166/'Carbon Coefficients'!AN$99</f>
        <v/>
      </c>
      <c r="AO232">
        <f>AO166/'Carbon Coefficients'!AO$99</f>
        <v/>
      </c>
      <c r="AP232">
        <f>AP166/'Carbon Coefficients'!AP$99</f>
        <v/>
      </c>
      <c r="AQ232">
        <f>AQ166/'Carbon Coefficients'!AQ$99</f>
        <v/>
      </c>
      <c r="AR232">
        <f>AR166/'Carbon Coefficients'!AR$99</f>
        <v/>
      </c>
      <c r="AS232">
        <f>AS166/'Carbon Coefficients'!AS$99</f>
        <v/>
      </c>
      <c r="AT232">
        <f>AT166/'Carbon Coefficients'!AT$99</f>
        <v/>
      </c>
      <c r="AU232">
        <f>AU166/'Carbon Coefficients'!AU$99</f>
        <v/>
      </c>
      <c r="AV232">
        <f>AV166/'Carbon Coefficients'!AV$99</f>
        <v/>
      </c>
    </row>
    <row r="233" spans="1:50">
      <c r="A233" t="s">
        <v>310</v>
      </c>
      <c r="B233" t="s">
        <v>1648</v>
      </c>
      <c r="E233">
        <f>E167/'Carbon Coefficients'!E$99</f>
        <v/>
      </c>
      <c r="F233">
        <f>F167/'Carbon Coefficients'!F$99</f>
        <v/>
      </c>
      <c r="G233">
        <f>G167/'Carbon Coefficients'!G$99</f>
        <v/>
      </c>
      <c r="H233">
        <f>H167/'Carbon Coefficients'!H$99</f>
        <v/>
      </c>
      <c r="I233">
        <f>I167/'Carbon Coefficients'!I$99</f>
        <v/>
      </c>
      <c r="J233">
        <f>J167/'Carbon Coefficients'!J$99</f>
        <v/>
      </c>
      <c r="K233">
        <f>K167/'Carbon Coefficients'!K$99</f>
        <v/>
      </c>
      <c r="L233">
        <f>L167/'Carbon Coefficients'!L$99</f>
        <v/>
      </c>
      <c r="M233">
        <f>M167/'Carbon Coefficients'!M$99</f>
        <v/>
      </c>
      <c r="N233">
        <f>N167/'Carbon Coefficients'!N$99</f>
        <v/>
      </c>
      <c r="O233">
        <f>O167/'Carbon Coefficients'!O$99</f>
        <v/>
      </c>
      <c r="P233">
        <f>P167/'Carbon Coefficients'!P$99</f>
        <v/>
      </c>
      <c r="Q233">
        <f>Q167/'Carbon Coefficients'!Q$99</f>
        <v/>
      </c>
      <c r="R233">
        <f>R167/'Carbon Coefficients'!R$99</f>
        <v/>
      </c>
      <c r="S233">
        <f>S167/'Carbon Coefficients'!S$99</f>
        <v/>
      </c>
      <c r="T233">
        <f>T167/'Carbon Coefficients'!T$99</f>
        <v/>
      </c>
      <c r="U233">
        <f>U167/'Carbon Coefficients'!U$99</f>
        <v/>
      </c>
      <c r="V233">
        <f>V167/'Carbon Coefficients'!V$99</f>
        <v/>
      </c>
      <c r="W233">
        <f>W167/'Carbon Coefficients'!W$99</f>
        <v/>
      </c>
      <c r="X233">
        <f>X167/'Carbon Coefficients'!X$99</f>
        <v/>
      </c>
      <c r="Y233">
        <f>Y167/'Carbon Coefficients'!Y$99</f>
        <v/>
      </c>
      <c r="Z233">
        <f>Z167/'Carbon Coefficients'!Z$99</f>
        <v/>
      </c>
      <c r="AA233">
        <f>AA167/'Carbon Coefficients'!AA$99</f>
        <v/>
      </c>
      <c r="AB233">
        <f>AB167/'Carbon Coefficients'!AB$99</f>
        <v/>
      </c>
      <c r="AC233">
        <f>AC167/'Carbon Coefficients'!AC$99</f>
        <v/>
      </c>
      <c r="AD233">
        <f>AD167/'Carbon Coefficients'!AD$99</f>
        <v/>
      </c>
      <c r="AE233">
        <f>AE167/'Carbon Coefficients'!AE$99</f>
        <v/>
      </c>
      <c r="AF233">
        <f>AF167/'Carbon Coefficients'!AF$99</f>
        <v/>
      </c>
      <c r="AG233">
        <f>AG167/'Carbon Coefficients'!AG$99</f>
        <v/>
      </c>
      <c r="AH233">
        <f>AH167/'Carbon Coefficients'!AH$99</f>
        <v/>
      </c>
      <c r="AI233">
        <f>AI167/'Carbon Coefficients'!AI$99</f>
        <v/>
      </c>
      <c r="AJ233">
        <f>AJ167/'Carbon Coefficients'!AJ$99</f>
        <v/>
      </c>
      <c r="AK233">
        <f>AK167/'Carbon Coefficients'!AK$99</f>
        <v/>
      </c>
      <c r="AL233">
        <f>AL167/'Carbon Coefficients'!AL$99</f>
        <v/>
      </c>
      <c r="AM233">
        <f>AM167/'Carbon Coefficients'!AM$99</f>
        <v/>
      </c>
      <c r="AN233">
        <f>AN167/'Carbon Coefficients'!AN$99</f>
        <v/>
      </c>
      <c r="AO233">
        <f>AO167/'Carbon Coefficients'!AO$99</f>
        <v/>
      </c>
      <c r="AP233">
        <f>AP167/'Carbon Coefficients'!AP$99</f>
        <v/>
      </c>
      <c r="AQ233">
        <f>AQ167/'Carbon Coefficients'!AQ$99</f>
        <v/>
      </c>
      <c r="AR233">
        <f>AR167/'Carbon Coefficients'!AR$99</f>
        <v/>
      </c>
      <c r="AS233">
        <f>AS167/'Carbon Coefficients'!AS$99</f>
        <v/>
      </c>
      <c r="AT233">
        <f>AT167/'Carbon Coefficients'!AT$99</f>
        <v/>
      </c>
      <c r="AU233">
        <f>AU167/'Carbon Coefficients'!AU$99</f>
        <v/>
      </c>
      <c r="AV233">
        <f>AV167/'Carbon Coefficients'!AV$99</f>
        <v/>
      </c>
    </row>
    <row r="234" spans="1:50">
      <c r="A234" t="s">
        <v>324</v>
      </c>
      <c r="B234" t="s">
        <v>1648</v>
      </c>
      <c r="E234">
        <f>E168/'Carbon Coefficients'!E$99</f>
        <v/>
      </c>
      <c r="F234">
        <f>F168/'Carbon Coefficients'!F$99</f>
        <v/>
      </c>
      <c r="G234">
        <f>G168/'Carbon Coefficients'!G$99</f>
        <v/>
      </c>
      <c r="H234">
        <f>H168/'Carbon Coefficients'!H$99</f>
        <v/>
      </c>
      <c r="I234">
        <f>I168/'Carbon Coefficients'!I$99</f>
        <v/>
      </c>
      <c r="J234">
        <f>J168/'Carbon Coefficients'!J$99</f>
        <v/>
      </c>
      <c r="K234">
        <f>K168/'Carbon Coefficients'!K$99</f>
        <v/>
      </c>
      <c r="L234">
        <f>L168/'Carbon Coefficients'!L$99</f>
        <v/>
      </c>
      <c r="M234">
        <f>M168/'Carbon Coefficients'!M$99</f>
        <v/>
      </c>
      <c r="N234">
        <f>N168/'Carbon Coefficients'!N$99</f>
        <v/>
      </c>
      <c r="O234">
        <f>O168/'Carbon Coefficients'!O$99</f>
        <v/>
      </c>
      <c r="P234">
        <f>P168/'Carbon Coefficients'!P$99</f>
        <v/>
      </c>
      <c r="Q234">
        <f>Q168/'Carbon Coefficients'!Q$99</f>
        <v/>
      </c>
      <c r="R234">
        <f>R168/'Carbon Coefficients'!R$99</f>
        <v/>
      </c>
      <c r="S234">
        <f>S168/'Carbon Coefficients'!S$99</f>
        <v/>
      </c>
      <c r="T234">
        <f>T168/'Carbon Coefficients'!T$99</f>
        <v/>
      </c>
      <c r="U234">
        <f>U168/'Carbon Coefficients'!U$99</f>
        <v/>
      </c>
      <c r="V234">
        <f>V168/'Carbon Coefficients'!V$99</f>
        <v/>
      </c>
      <c r="W234">
        <f>W168/'Carbon Coefficients'!W$99</f>
        <v/>
      </c>
      <c r="X234">
        <f>X168/'Carbon Coefficients'!X$99</f>
        <v/>
      </c>
      <c r="Y234">
        <f>Y168/'Carbon Coefficients'!Y$99</f>
        <v/>
      </c>
      <c r="Z234">
        <f>Z168/'Carbon Coefficients'!Z$99</f>
        <v/>
      </c>
      <c r="AA234">
        <f>AA168/'Carbon Coefficients'!AA$99</f>
        <v/>
      </c>
      <c r="AB234">
        <f>AB168/'Carbon Coefficients'!AB$99</f>
        <v/>
      </c>
      <c r="AC234">
        <f>AC168/'Carbon Coefficients'!AC$99</f>
        <v/>
      </c>
      <c r="AD234">
        <f>AD168/'Carbon Coefficients'!AD$99</f>
        <v/>
      </c>
      <c r="AE234">
        <f>AE168/'Carbon Coefficients'!AE$99</f>
        <v/>
      </c>
      <c r="AF234">
        <f>AF168/'Carbon Coefficients'!AF$99</f>
        <v/>
      </c>
      <c r="AG234">
        <f>AG168/'Carbon Coefficients'!AG$99</f>
        <v/>
      </c>
      <c r="AH234">
        <f>AH168/'Carbon Coefficients'!AH$99</f>
        <v/>
      </c>
      <c r="AI234">
        <f>AI168/'Carbon Coefficients'!AI$99</f>
        <v/>
      </c>
      <c r="AJ234">
        <f>AJ168/'Carbon Coefficients'!AJ$99</f>
        <v/>
      </c>
      <c r="AK234">
        <f>AK168/'Carbon Coefficients'!AK$99</f>
        <v/>
      </c>
      <c r="AL234">
        <f>AL168/'Carbon Coefficients'!AL$99</f>
        <v/>
      </c>
      <c r="AM234">
        <f>AM168/'Carbon Coefficients'!AM$99</f>
        <v/>
      </c>
      <c r="AN234">
        <f>AN168/'Carbon Coefficients'!AN$99</f>
        <v/>
      </c>
      <c r="AO234">
        <f>AO168/'Carbon Coefficients'!AO$99</f>
        <v/>
      </c>
      <c r="AP234">
        <f>AP168/'Carbon Coefficients'!AP$99</f>
        <v/>
      </c>
      <c r="AQ234">
        <f>AQ168/'Carbon Coefficients'!AQ$99</f>
        <v/>
      </c>
      <c r="AR234">
        <f>AR168/'Carbon Coefficients'!AR$99</f>
        <v/>
      </c>
      <c r="AS234">
        <f>AS168/'Carbon Coefficients'!AS$99</f>
        <v/>
      </c>
      <c r="AT234">
        <f>AT168/'Carbon Coefficients'!AT$99</f>
        <v/>
      </c>
      <c r="AU234">
        <f>AU168/'Carbon Coefficients'!AU$99</f>
        <v/>
      </c>
      <c r="AV234">
        <f>AV168/'Carbon Coefficients'!AV$99</f>
        <v/>
      </c>
    </row>
    <row r="235" spans="1:50">
      <c r="A235" t="s">
        <v>401</v>
      </c>
      <c r="B235" t="s">
        <v>1648</v>
      </c>
      <c r="E235">
        <f>E169/'Carbon Coefficients'!E$99</f>
        <v/>
      </c>
      <c r="F235">
        <f>F169/'Carbon Coefficients'!F$99</f>
        <v/>
      </c>
      <c r="G235">
        <f>G169/'Carbon Coefficients'!G$99</f>
        <v/>
      </c>
      <c r="H235">
        <f>H169/'Carbon Coefficients'!H$99</f>
        <v/>
      </c>
      <c r="I235">
        <f>I169/'Carbon Coefficients'!I$99</f>
        <v/>
      </c>
      <c r="J235">
        <f>J169/'Carbon Coefficients'!J$99</f>
        <v/>
      </c>
      <c r="K235">
        <f>K169/'Carbon Coefficients'!K$99</f>
        <v/>
      </c>
      <c r="L235">
        <f>L169/'Carbon Coefficients'!L$99</f>
        <v/>
      </c>
      <c r="M235">
        <f>M169/'Carbon Coefficients'!M$99</f>
        <v/>
      </c>
      <c r="N235">
        <f>N169/'Carbon Coefficients'!N$99</f>
        <v/>
      </c>
      <c r="O235">
        <f>O169/'Carbon Coefficients'!O$99</f>
        <v/>
      </c>
      <c r="P235">
        <f>P169/'Carbon Coefficients'!P$99</f>
        <v/>
      </c>
      <c r="Q235">
        <f>Q169/'Carbon Coefficients'!Q$99</f>
        <v/>
      </c>
      <c r="R235">
        <f>R169/'Carbon Coefficients'!R$99</f>
        <v/>
      </c>
      <c r="S235">
        <f>S169/'Carbon Coefficients'!S$99</f>
        <v/>
      </c>
      <c r="T235">
        <f>T169/'Carbon Coefficients'!T$99</f>
        <v/>
      </c>
      <c r="U235">
        <f>U169/'Carbon Coefficients'!U$99</f>
        <v/>
      </c>
      <c r="V235">
        <f>V169/'Carbon Coefficients'!V$99</f>
        <v/>
      </c>
      <c r="W235">
        <f>W169/'Carbon Coefficients'!W$99</f>
        <v/>
      </c>
      <c r="X235">
        <f>X169/'Carbon Coefficients'!X$99</f>
        <v/>
      </c>
      <c r="Y235">
        <f>Y169/'Carbon Coefficients'!Y$99</f>
        <v/>
      </c>
      <c r="Z235">
        <f>Z169/'Carbon Coefficients'!Z$99</f>
        <v/>
      </c>
      <c r="AA235">
        <f>AA169/'Carbon Coefficients'!AA$99</f>
        <v/>
      </c>
      <c r="AB235">
        <f>AB169/'Carbon Coefficients'!AB$99</f>
        <v/>
      </c>
      <c r="AC235">
        <f>AC169/'Carbon Coefficients'!AC$99</f>
        <v/>
      </c>
      <c r="AD235">
        <f>AD169/'Carbon Coefficients'!AD$99</f>
        <v/>
      </c>
      <c r="AE235">
        <f>AE169/'Carbon Coefficients'!AE$99</f>
        <v/>
      </c>
      <c r="AF235">
        <f>AF169/'Carbon Coefficients'!AF$99</f>
        <v/>
      </c>
      <c r="AG235">
        <f>AG169/'Carbon Coefficients'!AG$99</f>
        <v/>
      </c>
      <c r="AH235">
        <f>AH169/'Carbon Coefficients'!AH$99</f>
        <v/>
      </c>
      <c r="AI235">
        <f>AI169/'Carbon Coefficients'!AI$99</f>
        <v/>
      </c>
      <c r="AJ235">
        <f>AJ169/'Carbon Coefficients'!AJ$99</f>
        <v/>
      </c>
      <c r="AK235">
        <f>AK169/'Carbon Coefficients'!AK$99</f>
        <v/>
      </c>
      <c r="AL235">
        <f>AL169/'Carbon Coefficients'!AL$99</f>
        <v/>
      </c>
      <c r="AM235">
        <f>AM169/'Carbon Coefficients'!AM$99</f>
        <v/>
      </c>
      <c r="AN235">
        <f>AN169/'Carbon Coefficients'!AN$99</f>
        <v/>
      </c>
      <c r="AO235">
        <f>AO169/'Carbon Coefficients'!AO$99</f>
        <v/>
      </c>
      <c r="AP235">
        <f>AP169/'Carbon Coefficients'!AP$99</f>
        <v/>
      </c>
      <c r="AQ235">
        <f>AQ169/'Carbon Coefficients'!AQ$99</f>
        <v/>
      </c>
      <c r="AR235">
        <f>AR169/'Carbon Coefficients'!AR$99</f>
        <v/>
      </c>
      <c r="AS235">
        <f>AS169/'Carbon Coefficients'!AS$99</f>
        <v/>
      </c>
      <c r="AT235">
        <f>AT169/'Carbon Coefficients'!AT$99</f>
        <v/>
      </c>
      <c r="AU235">
        <f>AU169/'Carbon Coefficients'!AU$99</f>
        <v/>
      </c>
      <c r="AV235">
        <f>AV169/'Carbon Coefficients'!AV$99</f>
        <v/>
      </c>
    </row>
    <row r="236" spans="1:50">
      <c r="A236" t="s">
        <v>374</v>
      </c>
      <c r="B236" t="s">
        <v>1648</v>
      </c>
      <c r="E236">
        <f>E170/'Carbon Coefficients'!E$99</f>
        <v/>
      </c>
      <c r="F236">
        <f>F170/'Carbon Coefficients'!F$99</f>
        <v/>
      </c>
      <c r="G236">
        <f>G170/'Carbon Coefficients'!G$99</f>
        <v/>
      </c>
      <c r="H236">
        <f>H170/'Carbon Coefficients'!H$99</f>
        <v/>
      </c>
      <c r="I236">
        <f>I170/'Carbon Coefficients'!I$99</f>
        <v/>
      </c>
      <c r="J236">
        <f>J170/'Carbon Coefficients'!J$99</f>
        <v/>
      </c>
      <c r="K236">
        <f>K170/'Carbon Coefficients'!K$99</f>
        <v/>
      </c>
      <c r="L236">
        <f>L170/'Carbon Coefficients'!L$99</f>
        <v/>
      </c>
      <c r="M236">
        <f>M170/'Carbon Coefficients'!M$99</f>
        <v/>
      </c>
      <c r="N236">
        <f>N170/'Carbon Coefficients'!N$99</f>
        <v/>
      </c>
      <c r="O236">
        <f>O170/'Carbon Coefficients'!O$99</f>
        <v/>
      </c>
      <c r="P236">
        <f>P170/'Carbon Coefficients'!P$99</f>
        <v/>
      </c>
      <c r="Q236">
        <f>Q170/'Carbon Coefficients'!Q$99</f>
        <v/>
      </c>
      <c r="R236">
        <f>R170/'Carbon Coefficients'!R$99</f>
        <v/>
      </c>
      <c r="S236">
        <f>S170/'Carbon Coefficients'!S$99</f>
        <v/>
      </c>
      <c r="T236">
        <f>T170/'Carbon Coefficients'!T$99</f>
        <v/>
      </c>
      <c r="U236">
        <f>U170/'Carbon Coefficients'!U$99</f>
        <v/>
      </c>
      <c r="V236">
        <f>V170/'Carbon Coefficients'!V$99</f>
        <v/>
      </c>
      <c r="W236">
        <f>W170/'Carbon Coefficients'!W$99</f>
        <v/>
      </c>
      <c r="X236">
        <f>X170/'Carbon Coefficients'!X$99</f>
        <v/>
      </c>
      <c r="Y236">
        <f>Y170/'Carbon Coefficients'!Y$99</f>
        <v/>
      </c>
      <c r="Z236">
        <f>Z170/'Carbon Coefficients'!Z$99</f>
        <v/>
      </c>
      <c r="AA236">
        <f>AA170/'Carbon Coefficients'!AA$99</f>
        <v/>
      </c>
      <c r="AB236">
        <f>AB170/'Carbon Coefficients'!AB$99</f>
        <v/>
      </c>
      <c r="AC236">
        <f>AC170/'Carbon Coefficients'!AC$99</f>
        <v/>
      </c>
      <c r="AD236">
        <f>AD170/'Carbon Coefficients'!AD$99</f>
        <v/>
      </c>
      <c r="AE236">
        <f>AE170/'Carbon Coefficients'!AE$99</f>
        <v/>
      </c>
      <c r="AF236">
        <f>AF170/'Carbon Coefficients'!AF$99</f>
        <v/>
      </c>
      <c r="AG236">
        <f>AG170/'Carbon Coefficients'!AG$99</f>
        <v/>
      </c>
      <c r="AH236">
        <f>AH170/'Carbon Coefficients'!AH$99</f>
        <v/>
      </c>
      <c r="AI236">
        <f>AI170/'Carbon Coefficients'!AI$99</f>
        <v/>
      </c>
      <c r="AJ236">
        <f>AJ170/'Carbon Coefficients'!AJ$99</f>
        <v/>
      </c>
      <c r="AK236">
        <f>AK170/'Carbon Coefficients'!AK$99</f>
        <v/>
      </c>
      <c r="AL236">
        <f>AL170/'Carbon Coefficients'!AL$99</f>
        <v/>
      </c>
      <c r="AM236">
        <f>AM170/'Carbon Coefficients'!AM$99</f>
        <v/>
      </c>
      <c r="AN236">
        <f>AN170/'Carbon Coefficients'!AN$99</f>
        <v/>
      </c>
      <c r="AO236">
        <f>AO170/'Carbon Coefficients'!AO$99</f>
        <v/>
      </c>
      <c r="AP236">
        <f>AP170/'Carbon Coefficients'!AP$99</f>
        <v/>
      </c>
      <c r="AQ236">
        <f>AQ170/'Carbon Coefficients'!AQ$99</f>
        <v/>
      </c>
      <c r="AR236">
        <f>AR170/'Carbon Coefficients'!AR$99</f>
        <v/>
      </c>
      <c r="AS236">
        <f>AS170/'Carbon Coefficients'!AS$99</f>
        <v/>
      </c>
      <c r="AT236">
        <f>AT170/'Carbon Coefficients'!AT$99</f>
        <v/>
      </c>
      <c r="AU236">
        <f>AU170/'Carbon Coefficients'!AU$99</f>
        <v/>
      </c>
      <c r="AV236">
        <f>AV170/'Carbon Coefficients'!AV$99</f>
        <v/>
      </c>
    </row>
    <row r="237" spans="1:50">
      <c r="A237" t="s">
        <v>304</v>
      </c>
      <c r="B237" t="s">
        <v>1648</v>
      </c>
      <c r="E237">
        <f>E171/'Carbon Coefficients'!E$99</f>
        <v/>
      </c>
      <c r="F237">
        <f>F171/'Carbon Coefficients'!F$99</f>
        <v/>
      </c>
      <c r="G237">
        <f>G171/'Carbon Coefficients'!G$99</f>
        <v/>
      </c>
      <c r="H237">
        <f>H171/'Carbon Coefficients'!H$99</f>
        <v/>
      </c>
      <c r="I237">
        <f>I171/'Carbon Coefficients'!I$99</f>
        <v/>
      </c>
      <c r="J237">
        <f>J171/'Carbon Coefficients'!J$99</f>
        <v/>
      </c>
      <c r="K237">
        <f>K171/'Carbon Coefficients'!K$99</f>
        <v/>
      </c>
      <c r="L237">
        <f>L171/'Carbon Coefficients'!L$99</f>
        <v/>
      </c>
      <c r="M237">
        <f>M171/'Carbon Coefficients'!M$99</f>
        <v/>
      </c>
      <c r="N237">
        <f>N171/'Carbon Coefficients'!N$99</f>
        <v/>
      </c>
      <c r="O237">
        <f>O171/'Carbon Coefficients'!O$99</f>
        <v/>
      </c>
      <c r="P237">
        <f>P171/'Carbon Coefficients'!P$99</f>
        <v/>
      </c>
      <c r="Q237">
        <f>Q171/'Carbon Coefficients'!Q$99</f>
        <v/>
      </c>
      <c r="R237">
        <f>R171/'Carbon Coefficients'!R$99</f>
        <v/>
      </c>
      <c r="S237">
        <f>S171/'Carbon Coefficients'!S$99</f>
        <v/>
      </c>
      <c r="T237">
        <f>T171/'Carbon Coefficients'!T$99</f>
        <v/>
      </c>
      <c r="U237">
        <f>U171/'Carbon Coefficients'!U$99</f>
        <v/>
      </c>
      <c r="V237">
        <f>V171/'Carbon Coefficients'!V$99</f>
        <v/>
      </c>
      <c r="W237">
        <f>W171/'Carbon Coefficients'!W$99</f>
        <v/>
      </c>
      <c r="X237">
        <f>X171/'Carbon Coefficients'!X$99</f>
        <v/>
      </c>
      <c r="Y237">
        <f>Y171/'Carbon Coefficients'!Y$99</f>
        <v/>
      </c>
      <c r="Z237">
        <f>Z171/'Carbon Coefficients'!Z$99</f>
        <v/>
      </c>
      <c r="AA237">
        <f>AA171/'Carbon Coefficients'!AA$99</f>
        <v/>
      </c>
      <c r="AB237">
        <f>AB171/'Carbon Coefficients'!AB$99</f>
        <v/>
      </c>
      <c r="AC237">
        <f>AC171/'Carbon Coefficients'!AC$99</f>
        <v/>
      </c>
      <c r="AD237">
        <f>AD171/'Carbon Coefficients'!AD$99</f>
        <v/>
      </c>
      <c r="AE237">
        <f>AE171/'Carbon Coefficients'!AE$99</f>
        <v/>
      </c>
      <c r="AF237">
        <f>AF171/'Carbon Coefficients'!AF$99</f>
        <v/>
      </c>
      <c r="AG237">
        <f>AG171/'Carbon Coefficients'!AG$99</f>
        <v/>
      </c>
      <c r="AH237">
        <f>AH171/'Carbon Coefficients'!AH$99</f>
        <v/>
      </c>
      <c r="AI237">
        <f>AI171/'Carbon Coefficients'!AI$99</f>
        <v/>
      </c>
      <c r="AJ237">
        <f>AJ171/'Carbon Coefficients'!AJ$99</f>
        <v/>
      </c>
      <c r="AK237">
        <f>AK171/'Carbon Coefficients'!AK$99</f>
        <v/>
      </c>
      <c r="AL237">
        <f>AL171/'Carbon Coefficients'!AL$99</f>
        <v/>
      </c>
      <c r="AM237">
        <f>AM171/'Carbon Coefficients'!AM$99</f>
        <v/>
      </c>
      <c r="AN237">
        <f>AN171/'Carbon Coefficients'!AN$99</f>
        <v/>
      </c>
      <c r="AO237">
        <f>AO171/'Carbon Coefficients'!AO$99</f>
        <v/>
      </c>
      <c r="AP237">
        <f>AP171/'Carbon Coefficients'!AP$99</f>
        <v/>
      </c>
      <c r="AQ237">
        <f>AQ171/'Carbon Coefficients'!AQ$99</f>
        <v/>
      </c>
      <c r="AR237">
        <f>AR171/'Carbon Coefficients'!AR$99</f>
        <v/>
      </c>
      <c r="AS237">
        <f>AS171/'Carbon Coefficients'!AS$99</f>
        <v/>
      </c>
      <c r="AT237">
        <f>AT171/'Carbon Coefficients'!AT$99</f>
        <v/>
      </c>
      <c r="AU237">
        <f>AU171/'Carbon Coefficients'!AU$99</f>
        <v/>
      </c>
      <c r="AV237">
        <f>AV171/'Carbon Coefficients'!AV$99</f>
        <v/>
      </c>
    </row>
    <row r="238" spans="1:50">
      <c r="A238" t="s">
        <v>313</v>
      </c>
      <c r="B238" t="s">
        <v>1648</v>
      </c>
      <c r="E238">
        <f>E172/'Carbon Coefficients'!E$99</f>
        <v/>
      </c>
      <c r="F238">
        <f>F172/'Carbon Coefficients'!F$99</f>
        <v/>
      </c>
      <c r="G238">
        <f>G172/'Carbon Coefficients'!G$99</f>
        <v/>
      </c>
      <c r="H238">
        <f>H172/'Carbon Coefficients'!H$99</f>
        <v/>
      </c>
      <c r="I238">
        <f>I172/'Carbon Coefficients'!I$99</f>
        <v/>
      </c>
      <c r="J238">
        <f>J172/'Carbon Coefficients'!J$99</f>
        <v/>
      </c>
      <c r="K238">
        <f>K172/'Carbon Coefficients'!K$99</f>
        <v/>
      </c>
      <c r="L238">
        <f>L172/'Carbon Coefficients'!L$99</f>
        <v/>
      </c>
      <c r="M238">
        <f>M172/'Carbon Coefficients'!M$99</f>
        <v/>
      </c>
      <c r="N238">
        <f>N172/'Carbon Coefficients'!N$99</f>
        <v/>
      </c>
      <c r="O238">
        <f>O172/'Carbon Coefficients'!O$99</f>
        <v/>
      </c>
      <c r="P238">
        <f>P172/'Carbon Coefficients'!P$99</f>
        <v/>
      </c>
      <c r="Q238">
        <f>Q172/'Carbon Coefficients'!Q$99</f>
        <v/>
      </c>
      <c r="R238">
        <f>R172/'Carbon Coefficients'!R$99</f>
        <v/>
      </c>
      <c r="S238">
        <f>S172/'Carbon Coefficients'!S$99</f>
        <v/>
      </c>
      <c r="T238">
        <f>T172/'Carbon Coefficients'!T$99</f>
        <v/>
      </c>
      <c r="U238">
        <f>U172/'Carbon Coefficients'!U$99</f>
        <v/>
      </c>
      <c r="V238">
        <f>V172/'Carbon Coefficients'!V$99</f>
        <v/>
      </c>
      <c r="W238">
        <f>W172/'Carbon Coefficients'!W$99</f>
        <v/>
      </c>
      <c r="X238">
        <f>X172/'Carbon Coefficients'!X$99</f>
        <v/>
      </c>
      <c r="Y238">
        <f>Y172/'Carbon Coefficients'!Y$99</f>
        <v/>
      </c>
      <c r="Z238">
        <f>Z172/'Carbon Coefficients'!Z$99</f>
        <v/>
      </c>
      <c r="AA238">
        <f>AA172/'Carbon Coefficients'!AA$99</f>
        <v/>
      </c>
      <c r="AB238">
        <f>AB172/'Carbon Coefficients'!AB$99</f>
        <v/>
      </c>
      <c r="AC238">
        <f>AC172/'Carbon Coefficients'!AC$99</f>
        <v/>
      </c>
      <c r="AD238">
        <f>AD172/'Carbon Coefficients'!AD$99</f>
        <v/>
      </c>
      <c r="AE238">
        <f>AE172/'Carbon Coefficients'!AE$99</f>
        <v/>
      </c>
      <c r="AF238">
        <f>AF172/'Carbon Coefficients'!AF$99</f>
        <v/>
      </c>
      <c r="AG238">
        <f>AG172/'Carbon Coefficients'!AG$99</f>
        <v/>
      </c>
      <c r="AH238">
        <f>AH172/'Carbon Coefficients'!AH$99</f>
        <v/>
      </c>
      <c r="AI238">
        <f>AI172/'Carbon Coefficients'!AI$99</f>
        <v/>
      </c>
      <c r="AJ238">
        <f>AJ172/'Carbon Coefficients'!AJ$99</f>
        <v/>
      </c>
      <c r="AK238">
        <f>AK172/'Carbon Coefficients'!AK$99</f>
        <v/>
      </c>
      <c r="AL238">
        <f>AL172/'Carbon Coefficients'!AL$99</f>
        <v/>
      </c>
      <c r="AM238">
        <f>AM172/'Carbon Coefficients'!AM$99</f>
        <v/>
      </c>
      <c r="AN238">
        <f>AN172/'Carbon Coefficients'!AN$99</f>
        <v/>
      </c>
      <c r="AO238">
        <f>AO172/'Carbon Coefficients'!AO$99</f>
        <v/>
      </c>
      <c r="AP238">
        <f>AP172/'Carbon Coefficients'!AP$99</f>
        <v/>
      </c>
      <c r="AQ238">
        <f>AQ172/'Carbon Coefficients'!AQ$99</f>
        <v/>
      </c>
      <c r="AR238">
        <f>AR172/'Carbon Coefficients'!AR$99</f>
        <v/>
      </c>
      <c r="AS238">
        <f>AS172/'Carbon Coefficients'!AS$99</f>
        <v/>
      </c>
      <c r="AT238">
        <f>AT172/'Carbon Coefficients'!AT$99</f>
        <v/>
      </c>
      <c r="AU238">
        <f>AU172/'Carbon Coefficients'!AU$99</f>
        <v/>
      </c>
      <c r="AV238">
        <f>AV172/'Carbon Coefficients'!AV$99</f>
        <v/>
      </c>
    </row>
    <row r="239" spans="1:50">
      <c r="A239" t="s">
        <v>430</v>
      </c>
      <c r="B239" t="s">
        <v>1648</v>
      </c>
      <c r="E239">
        <f>E173/'Carbon Coefficients'!E$99</f>
        <v/>
      </c>
      <c r="F239">
        <f>F173/'Carbon Coefficients'!F$99</f>
        <v/>
      </c>
      <c r="G239">
        <f>G173/'Carbon Coefficients'!G$99</f>
        <v/>
      </c>
      <c r="H239">
        <f>H173/'Carbon Coefficients'!H$99</f>
        <v/>
      </c>
      <c r="I239">
        <f>I173/'Carbon Coefficients'!I$99</f>
        <v/>
      </c>
      <c r="J239">
        <f>J173/'Carbon Coefficients'!J$99</f>
        <v/>
      </c>
      <c r="K239">
        <f>K173/'Carbon Coefficients'!K$99</f>
        <v/>
      </c>
      <c r="L239">
        <f>L173/'Carbon Coefficients'!L$99</f>
        <v/>
      </c>
      <c r="M239">
        <f>M173/'Carbon Coefficients'!M$99</f>
        <v/>
      </c>
      <c r="N239">
        <f>N173/'Carbon Coefficients'!N$99</f>
        <v/>
      </c>
      <c r="O239">
        <f>O173/'Carbon Coefficients'!O$99</f>
        <v/>
      </c>
      <c r="P239">
        <f>P173/'Carbon Coefficients'!P$99</f>
        <v/>
      </c>
      <c r="Q239">
        <f>Q173/'Carbon Coefficients'!Q$99</f>
        <v/>
      </c>
      <c r="R239">
        <f>R173/'Carbon Coefficients'!R$99</f>
        <v/>
      </c>
      <c r="S239">
        <f>S173/'Carbon Coefficients'!S$99</f>
        <v/>
      </c>
      <c r="T239">
        <f>T173/'Carbon Coefficients'!T$99</f>
        <v/>
      </c>
      <c r="U239">
        <f>U173/'Carbon Coefficients'!U$99</f>
        <v/>
      </c>
      <c r="V239">
        <f>V173/'Carbon Coefficients'!V$99</f>
        <v/>
      </c>
      <c r="W239">
        <f>W173/'Carbon Coefficients'!W$99</f>
        <v/>
      </c>
      <c r="X239">
        <f>X173/'Carbon Coefficients'!X$99</f>
        <v/>
      </c>
      <c r="Y239">
        <f>Y173/'Carbon Coefficients'!Y$99</f>
        <v/>
      </c>
      <c r="Z239">
        <f>Z173/'Carbon Coefficients'!Z$99</f>
        <v/>
      </c>
      <c r="AA239">
        <f>AA173/'Carbon Coefficients'!AA$99</f>
        <v/>
      </c>
      <c r="AB239">
        <f>AB173/'Carbon Coefficients'!AB$99</f>
        <v/>
      </c>
      <c r="AC239">
        <f>AC173/'Carbon Coefficients'!AC$99</f>
        <v/>
      </c>
      <c r="AD239">
        <f>AD173/'Carbon Coefficients'!AD$99</f>
        <v/>
      </c>
      <c r="AE239">
        <f>AE173/'Carbon Coefficients'!AE$99</f>
        <v/>
      </c>
      <c r="AF239">
        <f>AF173/'Carbon Coefficients'!AF$99</f>
        <v/>
      </c>
      <c r="AG239">
        <f>AG173/'Carbon Coefficients'!AG$99</f>
        <v/>
      </c>
      <c r="AH239">
        <f>AH173/'Carbon Coefficients'!AH$99</f>
        <v/>
      </c>
      <c r="AI239">
        <f>AI173/'Carbon Coefficients'!AI$99</f>
        <v/>
      </c>
      <c r="AJ239">
        <f>AJ173/'Carbon Coefficients'!AJ$99</f>
        <v/>
      </c>
      <c r="AK239">
        <f>AK173/'Carbon Coefficients'!AK$99</f>
        <v/>
      </c>
      <c r="AL239">
        <f>AL173/'Carbon Coefficients'!AL$99</f>
        <v/>
      </c>
      <c r="AM239">
        <f>AM173/'Carbon Coefficients'!AM$99</f>
        <v/>
      </c>
      <c r="AN239">
        <f>AN173/'Carbon Coefficients'!AN$99</f>
        <v/>
      </c>
      <c r="AO239">
        <f>AO173/'Carbon Coefficients'!AO$99</f>
        <v/>
      </c>
      <c r="AP239">
        <f>AP173/'Carbon Coefficients'!AP$99</f>
        <v/>
      </c>
      <c r="AQ239">
        <f>AQ173/'Carbon Coefficients'!AQ$99</f>
        <v/>
      </c>
      <c r="AR239">
        <f>AR173/'Carbon Coefficients'!AR$99</f>
        <v/>
      </c>
      <c r="AS239">
        <f>AS173/'Carbon Coefficients'!AS$99</f>
        <v/>
      </c>
      <c r="AT239">
        <f>AT173/'Carbon Coefficients'!AT$99</f>
        <v/>
      </c>
      <c r="AU239">
        <f>AU173/'Carbon Coefficients'!AU$99</f>
        <v/>
      </c>
      <c r="AV239">
        <f>AV173/'Carbon Coefficients'!AV$99</f>
        <v/>
      </c>
    </row>
    <row r="240" spans="1:50">
      <c r="A240" t="s">
        <v>346</v>
      </c>
      <c r="B240" t="s">
        <v>1648</v>
      </c>
      <c r="E240">
        <f>E174/'Carbon Coefficients'!E$99</f>
        <v/>
      </c>
      <c r="F240">
        <f>F174/'Carbon Coefficients'!F$99</f>
        <v/>
      </c>
      <c r="G240">
        <f>G174/'Carbon Coefficients'!G$99</f>
        <v/>
      </c>
      <c r="H240">
        <f>H174/'Carbon Coefficients'!H$99</f>
        <v/>
      </c>
      <c r="I240">
        <f>I174/'Carbon Coefficients'!I$99</f>
        <v/>
      </c>
      <c r="J240">
        <f>J174/'Carbon Coefficients'!J$99</f>
        <v/>
      </c>
      <c r="K240">
        <f>K174/'Carbon Coefficients'!K$99</f>
        <v/>
      </c>
      <c r="L240">
        <f>L174/'Carbon Coefficients'!L$99</f>
        <v/>
      </c>
      <c r="M240">
        <f>M174/'Carbon Coefficients'!M$99</f>
        <v/>
      </c>
      <c r="N240">
        <f>N174/'Carbon Coefficients'!N$99</f>
        <v/>
      </c>
      <c r="O240">
        <f>O174/'Carbon Coefficients'!O$99</f>
        <v/>
      </c>
      <c r="P240">
        <f>P174/'Carbon Coefficients'!P$99</f>
        <v/>
      </c>
      <c r="Q240">
        <f>Q174/'Carbon Coefficients'!Q$99</f>
        <v/>
      </c>
      <c r="R240">
        <f>R174/'Carbon Coefficients'!R$99</f>
        <v/>
      </c>
      <c r="S240">
        <f>S174/'Carbon Coefficients'!S$99</f>
        <v/>
      </c>
      <c r="T240">
        <f>T174/'Carbon Coefficients'!T$99</f>
        <v/>
      </c>
      <c r="U240">
        <f>U174/'Carbon Coefficients'!U$99</f>
        <v/>
      </c>
      <c r="V240">
        <f>V174/'Carbon Coefficients'!V$99</f>
        <v/>
      </c>
      <c r="W240">
        <f>W174/'Carbon Coefficients'!W$99</f>
        <v/>
      </c>
      <c r="X240">
        <f>X174/'Carbon Coefficients'!X$99</f>
        <v/>
      </c>
      <c r="Y240">
        <f>Y174/'Carbon Coefficients'!Y$99</f>
        <v/>
      </c>
      <c r="Z240">
        <f>Z174/'Carbon Coefficients'!Z$99</f>
        <v/>
      </c>
      <c r="AA240">
        <f>AA174/'Carbon Coefficients'!AA$99</f>
        <v/>
      </c>
      <c r="AB240">
        <f>AB174/'Carbon Coefficients'!AB$99</f>
        <v/>
      </c>
      <c r="AC240">
        <f>AC174/'Carbon Coefficients'!AC$99</f>
        <v/>
      </c>
      <c r="AD240">
        <f>AD174/'Carbon Coefficients'!AD$99</f>
        <v/>
      </c>
      <c r="AE240">
        <f>AE174/'Carbon Coefficients'!AE$99</f>
        <v/>
      </c>
      <c r="AF240">
        <f>AF174/'Carbon Coefficients'!AF$99</f>
        <v/>
      </c>
      <c r="AG240">
        <f>AG174/'Carbon Coefficients'!AG$99</f>
        <v/>
      </c>
      <c r="AH240">
        <f>AH174/'Carbon Coefficients'!AH$99</f>
        <v/>
      </c>
      <c r="AI240">
        <f>AI174/'Carbon Coefficients'!AI$99</f>
        <v/>
      </c>
      <c r="AJ240">
        <f>AJ174/'Carbon Coefficients'!AJ$99</f>
        <v/>
      </c>
      <c r="AK240">
        <f>AK174/'Carbon Coefficients'!AK$99</f>
        <v/>
      </c>
      <c r="AL240">
        <f>AL174/'Carbon Coefficients'!AL$99</f>
        <v/>
      </c>
      <c r="AM240">
        <f>AM174/'Carbon Coefficients'!AM$99</f>
        <v/>
      </c>
      <c r="AN240">
        <f>AN174/'Carbon Coefficients'!AN$99</f>
        <v/>
      </c>
      <c r="AO240">
        <f>AO174/'Carbon Coefficients'!AO$99</f>
        <v/>
      </c>
      <c r="AP240">
        <f>AP174/'Carbon Coefficients'!AP$99</f>
        <v/>
      </c>
      <c r="AQ240">
        <f>AQ174/'Carbon Coefficients'!AQ$99</f>
        <v/>
      </c>
      <c r="AR240">
        <f>AR174/'Carbon Coefficients'!AR$99</f>
        <v/>
      </c>
      <c r="AS240">
        <f>AS174/'Carbon Coefficients'!AS$99</f>
        <v/>
      </c>
      <c r="AT240">
        <f>AT174/'Carbon Coefficients'!AT$99</f>
        <v/>
      </c>
      <c r="AU240">
        <f>AU174/'Carbon Coefficients'!AU$99</f>
        <v/>
      </c>
      <c r="AV240">
        <f>AV174/'Carbon Coefficients'!AV$99</f>
        <v/>
      </c>
    </row>
    <row r="241" spans="1:50">
      <c r="A241" t="s">
        <v>338</v>
      </c>
      <c r="B241" t="s">
        <v>1648</v>
      </c>
      <c r="E241">
        <f>E175/'Carbon Coefficients'!E$99</f>
        <v/>
      </c>
      <c r="F241">
        <f>F175/'Carbon Coefficients'!F$99</f>
        <v/>
      </c>
      <c r="G241">
        <f>G175/'Carbon Coefficients'!G$99</f>
        <v/>
      </c>
      <c r="H241">
        <f>H175/'Carbon Coefficients'!H$99</f>
        <v/>
      </c>
      <c r="I241">
        <f>I175/'Carbon Coefficients'!I$99</f>
        <v/>
      </c>
      <c r="J241">
        <f>J175/'Carbon Coefficients'!J$99</f>
        <v/>
      </c>
      <c r="K241">
        <f>K175/'Carbon Coefficients'!K$99</f>
        <v/>
      </c>
      <c r="L241">
        <f>L175/'Carbon Coefficients'!L$99</f>
        <v/>
      </c>
      <c r="M241">
        <f>M175/'Carbon Coefficients'!M$99</f>
        <v/>
      </c>
      <c r="N241">
        <f>N175/'Carbon Coefficients'!N$99</f>
        <v/>
      </c>
      <c r="O241">
        <f>O175/'Carbon Coefficients'!O$99</f>
        <v/>
      </c>
      <c r="P241">
        <f>P175/'Carbon Coefficients'!P$99</f>
        <v/>
      </c>
      <c r="Q241">
        <f>Q175/'Carbon Coefficients'!Q$99</f>
        <v/>
      </c>
      <c r="R241">
        <f>R175/'Carbon Coefficients'!R$99</f>
        <v/>
      </c>
      <c r="S241">
        <f>S175/'Carbon Coefficients'!S$99</f>
        <v/>
      </c>
      <c r="T241">
        <f>T175/'Carbon Coefficients'!T$99</f>
        <v/>
      </c>
      <c r="U241">
        <f>U175/'Carbon Coefficients'!U$99</f>
        <v/>
      </c>
      <c r="V241">
        <f>V175/'Carbon Coefficients'!V$99</f>
        <v/>
      </c>
      <c r="W241">
        <f>W175/'Carbon Coefficients'!W$99</f>
        <v/>
      </c>
      <c r="X241">
        <f>X175/'Carbon Coefficients'!X$99</f>
        <v/>
      </c>
      <c r="Y241">
        <f>Y175/'Carbon Coefficients'!Y$99</f>
        <v/>
      </c>
      <c r="Z241">
        <f>Z175/'Carbon Coefficients'!Z$99</f>
        <v/>
      </c>
      <c r="AA241">
        <f>AA175/'Carbon Coefficients'!AA$99</f>
        <v/>
      </c>
      <c r="AB241">
        <f>AB175/'Carbon Coefficients'!AB$99</f>
        <v/>
      </c>
      <c r="AC241">
        <f>AC175/'Carbon Coefficients'!AC$99</f>
        <v/>
      </c>
      <c r="AD241">
        <f>AD175/'Carbon Coefficients'!AD$99</f>
        <v/>
      </c>
      <c r="AE241">
        <f>AE175/'Carbon Coefficients'!AE$99</f>
        <v/>
      </c>
      <c r="AF241">
        <f>AF175/'Carbon Coefficients'!AF$99</f>
        <v/>
      </c>
      <c r="AG241">
        <f>AG175/'Carbon Coefficients'!AG$99</f>
        <v/>
      </c>
      <c r="AH241">
        <f>AH175/'Carbon Coefficients'!AH$99</f>
        <v/>
      </c>
      <c r="AI241">
        <f>AI175/'Carbon Coefficients'!AI$99</f>
        <v/>
      </c>
      <c r="AJ241">
        <f>AJ175/'Carbon Coefficients'!AJ$99</f>
        <v/>
      </c>
      <c r="AK241">
        <f>AK175/'Carbon Coefficients'!AK$99</f>
        <v/>
      </c>
      <c r="AL241">
        <f>AL175/'Carbon Coefficients'!AL$99</f>
        <v/>
      </c>
      <c r="AM241">
        <f>AM175/'Carbon Coefficients'!AM$99</f>
        <v/>
      </c>
      <c r="AN241">
        <f>AN175/'Carbon Coefficients'!AN$99</f>
        <v/>
      </c>
      <c r="AO241">
        <f>AO175/'Carbon Coefficients'!AO$99</f>
        <v/>
      </c>
      <c r="AP241">
        <f>AP175/'Carbon Coefficients'!AP$99</f>
        <v/>
      </c>
      <c r="AQ241">
        <f>AQ175/'Carbon Coefficients'!AQ$99</f>
        <v/>
      </c>
      <c r="AR241">
        <f>AR175/'Carbon Coefficients'!AR$99</f>
        <v/>
      </c>
      <c r="AS241">
        <f>AS175/'Carbon Coefficients'!AS$99</f>
        <v/>
      </c>
      <c r="AT241">
        <f>AT175/'Carbon Coefficients'!AT$99</f>
        <v/>
      </c>
      <c r="AU241">
        <f>AU175/'Carbon Coefficients'!AU$99</f>
        <v/>
      </c>
      <c r="AV241">
        <f>AV175/'Carbon Coefficients'!AV$99</f>
        <v/>
      </c>
    </row>
    <row r="242" spans="1:50">
      <c r="A242" t="s">
        <v>280</v>
      </c>
      <c r="B242" t="s">
        <v>1648</v>
      </c>
      <c r="E242">
        <f>E176/'Carbon Coefficients'!E$99</f>
        <v/>
      </c>
      <c r="F242">
        <f>F176/'Carbon Coefficients'!F$99</f>
        <v/>
      </c>
      <c r="G242">
        <f>G176/'Carbon Coefficients'!G$99</f>
        <v/>
      </c>
      <c r="H242">
        <f>H176/'Carbon Coefficients'!H$99</f>
        <v/>
      </c>
      <c r="I242">
        <f>I176/'Carbon Coefficients'!I$99</f>
        <v/>
      </c>
      <c r="J242">
        <f>J176/'Carbon Coefficients'!J$99</f>
        <v/>
      </c>
      <c r="K242">
        <f>K176/'Carbon Coefficients'!K$99</f>
        <v/>
      </c>
      <c r="L242">
        <f>L176/'Carbon Coefficients'!L$99</f>
        <v/>
      </c>
      <c r="M242">
        <f>M176/'Carbon Coefficients'!M$99</f>
        <v/>
      </c>
      <c r="N242">
        <f>N176/'Carbon Coefficients'!N$99</f>
        <v/>
      </c>
      <c r="O242">
        <f>O176/'Carbon Coefficients'!O$99</f>
        <v/>
      </c>
      <c r="P242">
        <f>P176/'Carbon Coefficients'!P$99</f>
        <v/>
      </c>
      <c r="Q242">
        <f>Q176/'Carbon Coefficients'!Q$99</f>
        <v/>
      </c>
      <c r="R242">
        <f>R176/'Carbon Coefficients'!R$99</f>
        <v/>
      </c>
      <c r="S242">
        <f>S176/'Carbon Coefficients'!S$99</f>
        <v/>
      </c>
      <c r="T242">
        <f>T176/'Carbon Coefficients'!T$99</f>
        <v/>
      </c>
      <c r="U242">
        <f>U176/'Carbon Coefficients'!U$99</f>
        <v/>
      </c>
      <c r="V242">
        <f>V176/'Carbon Coefficients'!V$99</f>
        <v/>
      </c>
      <c r="W242">
        <f>W176/'Carbon Coefficients'!W$99</f>
        <v/>
      </c>
      <c r="X242">
        <f>X176/'Carbon Coefficients'!X$99</f>
        <v/>
      </c>
      <c r="Y242">
        <f>Y176/'Carbon Coefficients'!Y$99</f>
        <v/>
      </c>
      <c r="Z242">
        <f>Z176/'Carbon Coefficients'!Z$99</f>
        <v/>
      </c>
      <c r="AA242">
        <f>AA176/'Carbon Coefficients'!AA$99</f>
        <v/>
      </c>
      <c r="AB242">
        <f>AB176/'Carbon Coefficients'!AB$99</f>
        <v/>
      </c>
      <c r="AC242">
        <f>AC176/'Carbon Coefficients'!AC$99</f>
        <v/>
      </c>
      <c r="AD242">
        <f>AD176/'Carbon Coefficients'!AD$99</f>
        <v/>
      </c>
      <c r="AE242">
        <f>AE176/'Carbon Coefficients'!AE$99</f>
        <v/>
      </c>
      <c r="AF242">
        <f>AF176/'Carbon Coefficients'!AF$99</f>
        <v/>
      </c>
      <c r="AG242">
        <f>AG176/'Carbon Coefficients'!AG$99</f>
        <v/>
      </c>
      <c r="AH242">
        <f>AH176/'Carbon Coefficients'!AH$99</f>
        <v/>
      </c>
      <c r="AI242">
        <f>AI176/'Carbon Coefficients'!AI$99</f>
        <v/>
      </c>
      <c r="AJ242">
        <f>AJ176/'Carbon Coefficients'!AJ$99</f>
        <v/>
      </c>
      <c r="AK242">
        <f>AK176/'Carbon Coefficients'!AK$99</f>
        <v/>
      </c>
      <c r="AL242">
        <f>AL176/'Carbon Coefficients'!AL$99</f>
        <v/>
      </c>
      <c r="AM242">
        <f>AM176/'Carbon Coefficients'!AM$99</f>
        <v/>
      </c>
      <c r="AN242">
        <f>AN176/'Carbon Coefficients'!AN$99</f>
        <v/>
      </c>
      <c r="AO242">
        <f>AO176/'Carbon Coefficients'!AO$99</f>
        <v/>
      </c>
      <c r="AP242">
        <f>AP176/'Carbon Coefficients'!AP$99</f>
        <v/>
      </c>
      <c r="AQ242">
        <f>AQ176/'Carbon Coefficients'!AQ$99</f>
        <v/>
      </c>
      <c r="AR242">
        <f>AR176/'Carbon Coefficients'!AR$99</f>
        <v/>
      </c>
      <c r="AS242">
        <f>AS176/'Carbon Coefficients'!AS$99</f>
        <v/>
      </c>
      <c r="AT242">
        <f>AT176/'Carbon Coefficients'!AT$99</f>
        <v/>
      </c>
      <c r="AU242">
        <f>AU176/'Carbon Coefficients'!AU$99</f>
        <v/>
      </c>
      <c r="AV242">
        <f>AV176/'Carbon Coefficients'!AV$99</f>
        <v/>
      </c>
    </row>
    <row r="243" spans="1:50">
      <c r="A243" t="s">
        <v>249</v>
      </c>
      <c r="B243" t="s">
        <v>1648</v>
      </c>
      <c r="E243">
        <f>E177/'Carbon Coefficients'!E$99</f>
        <v/>
      </c>
      <c r="F243">
        <f>F177/'Carbon Coefficients'!F$99</f>
        <v/>
      </c>
      <c r="G243">
        <f>G177/'Carbon Coefficients'!G$99</f>
        <v/>
      </c>
      <c r="H243">
        <f>H177/'Carbon Coefficients'!H$99</f>
        <v/>
      </c>
      <c r="I243">
        <f>I177/'Carbon Coefficients'!I$99</f>
        <v/>
      </c>
      <c r="J243">
        <f>J177/'Carbon Coefficients'!J$99</f>
        <v/>
      </c>
      <c r="K243">
        <f>K177/'Carbon Coefficients'!K$99</f>
        <v/>
      </c>
      <c r="L243">
        <f>L177/'Carbon Coefficients'!L$99</f>
        <v/>
      </c>
      <c r="M243">
        <f>M177/'Carbon Coefficients'!M$99</f>
        <v/>
      </c>
      <c r="N243">
        <f>N177/'Carbon Coefficients'!N$99</f>
        <v/>
      </c>
      <c r="O243">
        <f>O177/'Carbon Coefficients'!O$99</f>
        <v/>
      </c>
      <c r="P243">
        <f>P177/'Carbon Coefficients'!P$99</f>
        <v/>
      </c>
      <c r="Q243">
        <f>Q177/'Carbon Coefficients'!Q$99</f>
        <v/>
      </c>
      <c r="R243">
        <f>R177/'Carbon Coefficients'!R$99</f>
        <v/>
      </c>
      <c r="S243">
        <f>S177/'Carbon Coefficients'!S$99</f>
        <v/>
      </c>
      <c r="T243">
        <f>T177/'Carbon Coefficients'!T$99</f>
        <v/>
      </c>
      <c r="U243">
        <f>U177/'Carbon Coefficients'!U$99</f>
        <v/>
      </c>
      <c r="V243">
        <f>V177/'Carbon Coefficients'!V$99</f>
        <v/>
      </c>
      <c r="W243">
        <f>W177/'Carbon Coefficients'!W$99</f>
        <v/>
      </c>
      <c r="X243">
        <f>X177/'Carbon Coefficients'!X$99</f>
        <v/>
      </c>
      <c r="Y243">
        <f>Y177/'Carbon Coefficients'!Y$99</f>
        <v/>
      </c>
      <c r="Z243">
        <f>Z177/'Carbon Coefficients'!Z$99</f>
        <v/>
      </c>
      <c r="AA243">
        <f>AA177/'Carbon Coefficients'!AA$99</f>
        <v/>
      </c>
      <c r="AB243">
        <f>AB177/'Carbon Coefficients'!AB$99</f>
        <v/>
      </c>
      <c r="AC243">
        <f>AC177/'Carbon Coefficients'!AC$99</f>
        <v/>
      </c>
      <c r="AD243">
        <f>AD177/'Carbon Coefficients'!AD$99</f>
        <v/>
      </c>
      <c r="AE243">
        <f>AE177/'Carbon Coefficients'!AE$99</f>
        <v/>
      </c>
      <c r="AF243">
        <f>AF177/'Carbon Coefficients'!AF$99</f>
        <v/>
      </c>
      <c r="AG243">
        <f>AG177/'Carbon Coefficients'!AG$99</f>
        <v/>
      </c>
      <c r="AH243">
        <f>AH177/'Carbon Coefficients'!AH$99</f>
        <v/>
      </c>
      <c r="AI243">
        <f>AI177/'Carbon Coefficients'!AI$99</f>
        <v/>
      </c>
      <c r="AJ243">
        <f>AJ177/'Carbon Coefficients'!AJ$99</f>
        <v/>
      </c>
      <c r="AK243">
        <f>AK177/'Carbon Coefficients'!AK$99</f>
        <v/>
      </c>
      <c r="AL243">
        <f>AL177/'Carbon Coefficients'!AL$99</f>
        <v/>
      </c>
      <c r="AM243">
        <f>AM177/'Carbon Coefficients'!AM$99</f>
        <v/>
      </c>
      <c r="AN243">
        <f>AN177/'Carbon Coefficients'!AN$99</f>
        <v/>
      </c>
      <c r="AO243">
        <f>AO177/'Carbon Coefficients'!AO$99</f>
        <v/>
      </c>
      <c r="AP243">
        <f>AP177/'Carbon Coefficients'!AP$99</f>
        <v/>
      </c>
      <c r="AQ243">
        <f>AQ177/'Carbon Coefficients'!AQ$99</f>
        <v/>
      </c>
      <c r="AR243">
        <f>AR177/'Carbon Coefficients'!AR$99</f>
        <v/>
      </c>
      <c r="AS243">
        <f>AS177/'Carbon Coefficients'!AS$99</f>
        <v/>
      </c>
      <c r="AT243">
        <f>AT177/'Carbon Coefficients'!AT$99</f>
        <v/>
      </c>
      <c r="AU243">
        <f>AU177/'Carbon Coefficients'!AU$99</f>
        <v/>
      </c>
      <c r="AV243">
        <f>AV177/'Carbon Coefficients'!AV$99</f>
        <v/>
      </c>
    </row>
    <row r="244" spans="1:50">
      <c r="A244" t="s">
        <v>363</v>
      </c>
      <c r="B244" t="s">
        <v>1648</v>
      </c>
      <c r="E244">
        <f>E178/'Carbon Coefficients'!E$99</f>
        <v/>
      </c>
      <c r="F244">
        <f>F178/'Carbon Coefficients'!F$99</f>
        <v/>
      </c>
      <c r="G244">
        <f>G178/'Carbon Coefficients'!G$99</f>
        <v/>
      </c>
      <c r="H244">
        <f>H178/'Carbon Coefficients'!H$99</f>
        <v/>
      </c>
      <c r="I244">
        <f>I178/'Carbon Coefficients'!I$99</f>
        <v/>
      </c>
      <c r="J244">
        <f>J178/'Carbon Coefficients'!J$99</f>
        <v/>
      </c>
      <c r="K244">
        <f>K178/'Carbon Coefficients'!K$99</f>
        <v/>
      </c>
      <c r="L244">
        <f>L178/'Carbon Coefficients'!L$99</f>
        <v/>
      </c>
      <c r="M244">
        <f>M178/'Carbon Coefficients'!M$99</f>
        <v/>
      </c>
      <c r="N244">
        <f>N178/'Carbon Coefficients'!N$99</f>
        <v/>
      </c>
      <c r="O244">
        <f>O178/'Carbon Coefficients'!O$99</f>
        <v/>
      </c>
      <c r="P244">
        <f>P178/'Carbon Coefficients'!P$99</f>
        <v/>
      </c>
      <c r="Q244">
        <f>Q178/'Carbon Coefficients'!Q$99</f>
        <v/>
      </c>
      <c r="R244">
        <f>R178/'Carbon Coefficients'!R$99</f>
        <v/>
      </c>
      <c r="S244">
        <f>S178/'Carbon Coefficients'!S$99</f>
        <v/>
      </c>
      <c r="T244">
        <f>T178/'Carbon Coefficients'!T$99</f>
        <v/>
      </c>
      <c r="U244">
        <f>U178/'Carbon Coefficients'!U$99</f>
        <v/>
      </c>
      <c r="V244">
        <f>V178/'Carbon Coefficients'!V$99</f>
        <v/>
      </c>
      <c r="W244">
        <f>W178/'Carbon Coefficients'!W$99</f>
        <v/>
      </c>
      <c r="X244">
        <f>X178/'Carbon Coefficients'!X$99</f>
        <v/>
      </c>
      <c r="Y244">
        <f>Y178/'Carbon Coefficients'!Y$99</f>
        <v/>
      </c>
      <c r="Z244">
        <f>Z178/'Carbon Coefficients'!Z$99</f>
        <v/>
      </c>
      <c r="AA244">
        <f>AA178/'Carbon Coefficients'!AA$99</f>
        <v/>
      </c>
      <c r="AB244">
        <f>AB178/'Carbon Coefficients'!AB$99</f>
        <v/>
      </c>
      <c r="AC244">
        <f>AC178/'Carbon Coefficients'!AC$99</f>
        <v/>
      </c>
      <c r="AD244">
        <f>AD178/'Carbon Coefficients'!AD$99</f>
        <v/>
      </c>
      <c r="AE244">
        <f>AE178/'Carbon Coefficients'!AE$99</f>
        <v/>
      </c>
      <c r="AF244">
        <f>AF178/'Carbon Coefficients'!AF$99</f>
        <v/>
      </c>
      <c r="AG244">
        <f>AG178/'Carbon Coefficients'!AG$99</f>
        <v/>
      </c>
      <c r="AH244">
        <f>AH178/'Carbon Coefficients'!AH$99</f>
        <v/>
      </c>
      <c r="AI244">
        <f>AI178/'Carbon Coefficients'!AI$99</f>
        <v/>
      </c>
      <c r="AJ244">
        <f>AJ178/'Carbon Coefficients'!AJ$99</f>
        <v/>
      </c>
      <c r="AK244">
        <f>AK178/'Carbon Coefficients'!AK$99</f>
        <v/>
      </c>
      <c r="AL244">
        <f>AL178/'Carbon Coefficients'!AL$99</f>
        <v/>
      </c>
      <c r="AM244">
        <f>AM178/'Carbon Coefficients'!AM$99</f>
        <v/>
      </c>
      <c r="AN244">
        <f>AN178/'Carbon Coefficients'!AN$99</f>
        <v/>
      </c>
      <c r="AO244">
        <f>AO178/'Carbon Coefficients'!AO$99</f>
        <v/>
      </c>
      <c r="AP244">
        <f>AP178/'Carbon Coefficients'!AP$99</f>
        <v/>
      </c>
      <c r="AQ244">
        <f>AQ178/'Carbon Coefficients'!AQ$99</f>
        <v/>
      </c>
      <c r="AR244">
        <f>AR178/'Carbon Coefficients'!AR$99</f>
        <v/>
      </c>
      <c r="AS244">
        <f>AS178/'Carbon Coefficients'!AS$99</f>
        <v/>
      </c>
      <c r="AT244">
        <f>AT178/'Carbon Coefficients'!AT$99</f>
        <v/>
      </c>
      <c r="AU244">
        <f>AU178/'Carbon Coefficients'!AU$99</f>
        <v/>
      </c>
      <c r="AV244">
        <f>AV178/'Carbon Coefficients'!AV$99</f>
        <v/>
      </c>
    </row>
    <row r="245" spans="1:50">
      <c r="A245" t="s">
        <v>372</v>
      </c>
      <c r="B245" t="s">
        <v>1648</v>
      </c>
      <c r="E245">
        <f>E179/'Carbon Coefficients'!E$99</f>
        <v/>
      </c>
      <c r="F245">
        <f>F179/'Carbon Coefficients'!F$99</f>
        <v/>
      </c>
      <c r="G245">
        <f>G179/'Carbon Coefficients'!G$99</f>
        <v/>
      </c>
      <c r="H245">
        <f>H179/'Carbon Coefficients'!H$99</f>
        <v/>
      </c>
      <c r="I245">
        <f>I179/'Carbon Coefficients'!I$99</f>
        <v/>
      </c>
      <c r="J245">
        <f>J179/'Carbon Coefficients'!J$99</f>
        <v/>
      </c>
      <c r="K245">
        <f>K179/'Carbon Coefficients'!K$99</f>
        <v/>
      </c>
      <c r="L245">
        <f>L179/'Carbon Coefficients'!L$99</f>
        <v/>
      </c>
      <c r="M245">
        <f>M179/'Carbon Coefficients'!M$99</f>
        <v/>
      </c>
      <c r="N245">
        <f>N179/'Carbon Coefficients'!N$99</f>
        <v/>
      </c>
      <c r="O245">
        <f>O179/'Carbon Coefficients'!O$99</f>
        <v/>
      </c>
      <c r="P245">
        <f>P179/'Carbon Coefficients'!P$99</f>
        <v/>
      </c>
      <c r="Q245">
        <f>Q179/'Carbon Coefficients'!Q$99</f>
        <v/>
      </c>
      <c r="R245">
        <f>R179/'Carbon Coefficients'!R$99</f>
        <v/>
      </c>
      <c r="S245">
        <f>S179/'Carbon Coefficients'!S$99</f>
        <v/>
      </c>
      <c r="T245">
        <f>T179/'Carbon Coefficients'!T$99</f>
        <v/>
      </c>
      <c r="U245">
        <f>U179/'Carbon Coefficients'!U$99</f>
        <v/>
      </c>
      <c r="V245">
        <f>V179/'Carbon Coefficients'!V$99</f>
        <v/>
      </c>
      <c r="W245">
        <f>W179/'Carbon Coefficients'!W$99</f>
        <v/>
      </c>
      <c r="X245">
        <f>X179/'Carbon Coefficients'!X$99</f>
        <v/>
      </c>
      <c r="Y245">
        <f>Y179/'Carbon Coefficients'!Y$99</f>
        <v/>
      </c>
      <c r="Z245">
        <f>Z179/'Carbon Coefficients'!Z$99</f>
        <v/>
      </c>
      <c r="AA245">
        <f>AA179/'Carbon Coefficients'!AA$99</f>
        <v/>
      </c>
      <c r="AB245">
        <f>AB179/'Carbon Coefficients'!AB$99</f>
        <v/>
      </c>
      <c r="AC245">
        <f>AC179/'Carbon Coefficients'!AC$99</f>
        <v/>
      </c>
      <c r="AD245">
        <f>AD179/'Carbon Coefficients'!AD$99</f>
        <v/>
      </c>
      <c r="AE245">
        <f>AE179/'Carbon Coefficients'!AE$99</f>
        <v/>
      </c>
      <c r="AF245">
        <f>AF179/'Carbon Coefficients'!AF$99</f>
        <v/>
      </c>
      <c r="AG245">
        <f>AG179/'Carbon Coefficients'!AG$99</f>
        <v/>
      </c>
      <c r="AH245">
        <f>AH179/'Carbon Coefficients'!AH$99</f>
        <v/>
      </c>
      <c r="AI245">
        <f>AI179/'Carbon Coefficients'!AI$99</f>
        <v/>
      </c>
      <c r="AJ245">
        <f>AJ179/'Carbon Coefficients'!AJ$99</f>
        <v/>
      </c>
      <c r="AK245">
        <f>AK179/'Carbon Coefficients'!AK$99</f>
        <v/>
      </c>
      <c r="AL245">
        <f>AL179/'Carbon Coefficients'!AL$99</f>
        <v/>
      </c>
      <c r="AM245">
        <f>AM179/'Carbon Coefficients'!AM$99</f>
        <v/>
      </c>
      <c r="AN245">
        <f>AN179/'Carbon Coefficients'!AN$99</f>
        <v/>
      </c>
      <c r="AO245">
        <f>AO179/'Carbon Coefficients'!AO$99</f>
        <v/>
      </c>
      <c r="AP245">
        <f>AP179/'Carbon Coefficients'!AP$99</f>
        <v/>
      </c>
      <c r="AQ245">
        <f>AQ179/'Carbon Coefficients'!AQ$99</f>
        <v/>
      </c>
      <c r="AR245">
        <f>AR179/'Carbon Coefficients'!AR$99</f>
        <v/>
      </c>
      <c r="AS245">
        <f>AS179/'Carbon Coefficients'!AS$99</f>
        <v/>
      </c>
      <c r="AT245">
        <f>AT179/'Carbon Coefficients'!AT$99</f>
        <v/>
      </c>
      <c r="AU245">
        <f>AU179/'Carbon Coefficients'!AU$99</f>
        <v/>
      </c>
      <c r="AV245">
        <f>AV179/'Carbon Coefficients'!AV$99</f>
        <v/>
      </c>
    </row>
    <row r="246" spans="1:50">
      <c r="A246" t="s">
        <v>348</v>
      </c>
      <c r="B246" t="s">
        <v>1648</v>
      </c>
      <c r="E246">
        <f>E180/'Carbon Coefficients'!E$99</f>
        <v/>
      </c>
      <c r="F246">
        <f>F180/'Carbon Coefficients'!F$99</f>
        <v/>
      </c>
      <c r="G246">
        <f>G180/'Carbon Coefficients'!G$99</f>
        <v/>
      </c>
      <c r="H246">
        <f>H180/'Carbon Coefficients'!H$99</f>
        <v/>
      </c>
      <c r="I246">
        <f>I180/'Carbon Coefficients'!I$99</f>
        <v/>
      </c>
      <c r="J246">
        <f>J180/'Carbon Coefficients'!J$99</f>
        <v/>
      </c>
      <c r="K246">
        <f>K180/'Carbon Coefficients'!K$99</f>
        <v/>
      </c>
      <c r="L246">
        <f>L180/'Carbon Coefficients'!L$99</f>
        <v/>
      </c>
      <c r="M246">
        <f>M180/'Carbon Coefficients'!M$99</f>
        <v/>
      </c>
      <c r="N246">
        <f>N180/'Carbon Coefficients'!N$99</f>
        <v/>
      </c>
      <c r="O246">
        <f>O180/'Carbon Coefficients'!O$99</f>
        <v/>
      </c>
      <c r="P246">
        <f>P180/'Carbon Coefficients'!P$99</f>
        <v/>
      </c>
      <c r="Q246">
        <f>Q180/'Carbon Coefficients'!Q$99</f>
        <v/>
      </c>
      <c r="R246">
        <f>R180/'Carbon Coefficients'!R$99</f>
        <v/>
      </c>
      <c r="S246">
        <f>S180/'Carbon Coefficients'!S$99</f>
        <v/>
      </c>
      <c r="T246">
        <f>T180/'Carbon Coefficients'!T$99</f>
        <v/>
      </c>
      <c r="U246">
        <f>U180/'Carbon Coefficients'!U$99</f>
        <v/>
      </c>
      <c r="V246">
        <f>V180/'Carbon Coefficients'!V$99</f>
        <v/>
      </c>
      <c r="W246">
        <f>W180/'Carbon Coefficients'!W$99</f>
        <v/>
      </c>
      <c r="X246">
        <f>X180/'Carbon Coefficients'!X$99</f>
        <v/>
      </c>
      <c r="Y246">
        <f>Y180/'Carbon Coefficients'!Y$99</f>
        <v/>
      </c>
      <c r="Z246">
        <f>Z180/'Carbon Coefficients'!Z$99</f>
        <v/>
      </c>
      <c r="AA246">
        <f>AA180/'Carbon Coefficients'!AA$99</f>
        <v/>
      </c>
      <c r="AB246">
        <f>AB180/'Carbon Coefficients'!AB$99</f>
        <v/>
      </c>
      <c r="AC246">
        <f>AC180/'Carbon Coefficients'!AC$99</f>
        <v/>
      </c>
      <c r="AD246">
        <f>AD180/'Carbon Coefficients'!AD$99</f>
        <v/>
      </c>
      <c r="AE246">
        <f>AE180/'Carbon Coefficients'!AE$99</f>
        <v/>
      </c>
      <c r="AF246">
        <f>AF180/'Carbon Coefficients'!AF$99</f>
        <v/>
      </c>
      <c r="AG246">
        <f>AG180/'Carbon Coefficients'!AG$99</f>
        <v/>
      </c>
      <c r="AH246">
        <f>AH180/'Carbon Coefficients'!AH$99</f>
        <v/>
      </c>
      <c r="AI246">
        <f>AI180/'Carbon Coefficients'!AI$99</f>
        <v/>
      </c>
      <c r="AJ246">
        <f>AJ180/'Carbon Coefficients'!AJ$99</f>
        <v/>
      </c>
      <c r="AK246">
        <f>AK180/'Carbon Coefficients'!AK$99</f>
        <v/>
      </c>
      <c r="AL246">
        <f>AL180/'Carbon Coefficients'!AL$99</f>
        <v/>
      </c>
      <c r="AM246">
        <f>AM180/'Carbon Coefficients'!AM$99</f>
        <v/>
      </c>
      <c r="AN246">
        <f>AN180/'Carbon Coefficients'!AN$99</f>
        <v/>
      </c>
      <c r="AO246">
        <f>AO180/'Carbon Coefficients'!AO$99</f>
        <v/>
      </c>
      <c r="AP246">
        <f>AP180/'Carbon Coefficients'!AP$99</f>
        <v/>
      </c>
      <c r="AQ246">
        <f>AQ180/'Carbon Coefficients'!AQ$99</f>
        <v/>
      </c>
      <c r="AR246">
        <f>AR180/'Carbon Coefficients'!AR$99</f>
        <v/>
      </c>
      <c r="AS246">
        <f>AS180/'Carbon Coefficients'!AS$99</f>
        <v/>
      </c>
      <c r="AT246">
        <f>AT180/'Carbon Coefficients'!AT$99</f>
        <v/>
      </c>
      <c r="AU246">
        <f>AU180/'Carbon Coefficients'!AU$99</f>
        <v/>
      </c>
      <c r="AV246">
        <f>AV180/'Carbon Coefficients'!AV$99</f>
        <v/>
      </c>
    </row>
    <row r="247" spans="1:50">
      <c r="A247" t="s">
        <v>303</v>
      </c>
      <c r="B247" t="s">
        <v>1648</v>
      </c>
      <c r="E247">
        <f>E181/'Carbon Coefficients'!E$99</f>
        <v/>
      </c>
      <c r="F247">
        <f>F181/'Carbon Coefficients'!F$99</f>
        <v/>
      </c>
      <c r="G247">
        <f>G181/'Carbon Coefficients'!G$99</f>
        <v/>
      </c>
      <c r="H247">
        <f>H181/'Carbon Coefficients'!H$99</f>
        <v/>
      </c>
      <c r="I247">
        <f>I181/'Carbon Coefficients'!I$99</f>
        <v/>
      </c>
      <c r="J247">
        <f>J181/'Carbon Coefficients'!J$99</f>
        <v/>
      </c>
      <c r="K247">
        <f>K181/'Carbon Coefficients'!K$99</f>
        <v/>
      </c>
      <c r="L247">
        <f>L181/'Carbon Coefficients'!L$99</f>
        <v/>
      </c>
      <c r="M247">
        <f>M181/'Carbon Coefficients'!M$99</f>
        <v/>
      </c>
      <c r="N247">
        <f>N181/'Carbon Coefficients'!N$99</f>
        <v/>
      </c>
      <c r="O247">
        <f>O181/'Carbon Coefficients'!O$99</f>
        <v/>
      </c>
      <c r="P247">
        <f>P181/'Carbon Coefficients'!P$99</f>
        <v/>
      </c>
      <c r="Q247">
        <f>Q181/'Carbon Coefficients'!Q$99</f>
        <v/>
      </c>
      <c r="R247">
        <f>R181/'Carbon Coefficients'!R$99</f>
        <v/>
      </c>
      <c r="S247">
        <f>S181/'Carbon Coefficients'!S$99</f>
        <v/>
      </c>
      <c r="T247">
        <f>T181/'Carbon Coefficients'!T$99</f>
        <v/>
      </c>
      <c r="U247">
        <f>U181/'Carbon Coefficients'!U$99</f>
        <v/>
      </c>
      <c r="V247">
        <f>V181/'Carbon Coefficients'!V$99</f>
        <v/>
      </c>
      <c r="W247">
        <f>W181/'Carbon Coefficients'!W$99</f>
        <v/>
      </c>
      <c r="X247">
        <f>X181/'Carbon Coefficients'!X$99</f>
        <v/>
      </c>
      <c r="Y247">
        <f>Y181/'Carbon Coefficients'!Y$99</f>
        <v/>
      </c>
      <c r="Z247">
        <f>Z181/'Carbon Coefficients'!Z$99</f>
        <v/>
      </c>
      <c r="AA247">
        <f>AA181/'Carbon Coefficients'!AA$99</f>
        <v/>
      </c>
      <c r="AB247">
        <f>AB181/'Carbon Coefficients'!AB$99</f>
        <v/>
      </c>
      <c r="AC247">
        <f>AC181/'Carbon Coefficients'!AC$99</f>
        <v/>
      </c>
      <c r="AD247">
        <f>AD181/'Carbon Coefficients'!AD$99</f>
        <v/>
      </c>
      <c r="AE247">
        <f>AE181/'Carbon Coefficients'!AE$99</f>
        <v/>
      </c>
      <c r="AF247">
        <f>AF181/'Carbon Coefficients'!AF$99</f>
        <v/>
      </c>
      <c r="AG247">
        <f>AG181/'Carbon Coefficients'!AG$99</f>
        <v/>
      </c>
      <c r="AH247">
        <f>AH181/'Carbon Coefficients'!AH$99</f>
        <v/>
      </c>
      <c r="AI247">
        <f>AI181/'Carbon Coefficients'!AI$99</f>
        <v/>
      </c>
      <c r="AJ247">
        <f>AJ181/'Carbon Coefficients'!AJ$99</f>
        <v/>
      </c>
      <c r="AK247">
        <f>AK181/'Carbon Coefficients'!AK$99</f>
        <v/>
      </c>
      <c r="AL247">
        <f>AL181/'Carbon Coefficients'!AL$99</f>
        <v/>
      </c>
      <c r="AM247">
        <f>AM181/'Carbon Coefficients'!AM$99</f>
        <v/>
      </c>
      <c r="AN247">
        <f>AN181/'Carbon Coefficients'!AN$99</f>
        <v/>
      </c>
      <c r="AO247">
        <f>AO181/'Carbon Coefficients'!AO$99</f>
        <v/>
      </c>
      <c r="AP247">
        <f>AP181/'Carbon Coefficients'!AP$99</f>
        <v/>
      </c>
      <c r="AQ247">
        <f>AQ181/'Carbon Coefficients'!AQ$99</f>
        <v/>
      </c>
      <c r="AR247">
        <f>AR181/'Carbon Coefficients'!AR$99</f>
        <v/>
      </c>
      <c r="AS247">
        <f>AS181/'Carbon Coefficients'!AS$99</f>
        <v/>
      </c>
      <c r="AT247">
        <f>AT181/'Carbon Coefficients'!AT$99</f>
        <v/>
      </c>
      <c r="AU247">
        <f>AU181/'Carbon Coefficients'!AU$99</f>
        <v/>
      </c>
      <c r="AV247">
        <f>AV181/'Carbon Coefficients'!AV$99</f>
        <v/>
      </c>
    </row>
    <row r="248" spans="1:50">
      <c r="A248" t="s">
        <v>368</v>
      </c>
      <c r="B248" t="s">
        <v>1648</v>
      </c>
      <c r="E248">
        <f>E182/'Carbon Coefficients'!E$99</f>
        <v/>
      </c>
      <c r="F248">
        <f>F182/'Carbon Coefficients'!F$99</f>
        <v/>
      </c>
      <c r="G248">
        <f>G182/'Carbon Coefficients'!G$99</f>
        <v/>
      </c>
      <c r="H248">
        <f>H182/'Carbon Coefficients'!H$99</f>
        <v/>
      </c>
      <c r="I248">
        <f>I182/'Carbon Coefficients'!I$99</f>
        <v/>
      </c>
      <c r="J248">
        <f>J182/'Carbon Coefficients'!J$99</f>
        <v/>
      </c>
      <c r="K248">
        <f>K182/'Carbon Coefficients'!K$99</f>
        <v/>
      </c>
      <c r="L248">
        <f>L182/'Carbon Coefficients'!L$99</f>
        <v/>
      </c>
      <c r="M248">
        <f>M182/'Carbon Coefficients'!M$99</f>
        <v/>
      </c>
      <c r="N248">
        <f>N182/'Carbon Coefficients'!N$99</f>
        <v/>
      </c>
      <c r="O248">
        <f>O182/'Carbon Coefficients'!O$99</f>
        <v/>
      </c>
      <c r="P248">
        <f>P182/'Carbon Coefficients'!P$99</f>
        <v/>
      </c>
      <c r="Q248">
        <f>Q182/'Carbon Coefficients'!Q$99</f>
        <v/>
      </c>
      <c r="R248">
        <f>R182/'Carbon Coefficients'!R$99</f>
        <v/>
      </c>
      <c r="S248">
        <f>S182/'Carbon Coefficients'!S$99</f>
        <v/>
      </c>
      <c r="T248">
        <f>T182/'Carbon Coefficients'!T$99</f>
        <v/>
      </c>
      <c r="U248">
        <f>U182/'Carbon Coefficients'!U$99</f>
        <v/>
      </c>
      <c r="V248">
        <f>V182/'Carbon Coefficients'!V$99</f>
        <v/>
      </c>
      <c r="W248">
        <f>W182/'Carbon Coefficients'!W$99</f>
        <v/>
      </c>
      <c r="X248">
        <f>X182/'Carbon Coefficients'!X$99</f>
        <v/>
      </c>
      <c r="Y248">
        <f>Y182/'Carbon Coefficients'!Y$99</f>
        <v/>
      </c>
      <c r="Z248">
        <f>Z182/'Carbon Coefficients'!Z$99</f>
        <v/>
      </c>
      <c r="AA248">
        <f>AA182/'Carbon Coefficients'!AA$99</f>
        <v/>
      </c>
      <c r="AB248">
        <f>AB182/'Carbon Coefficients'!AB$99</f>
        <v/>
      </c>
      <c r="AC248">
        <f>AC182/'Carbon Coefficients'!AC$99</f>
        <v/>
      </c>
      <c r="AD248">
        <f>AD182/'Carbon Coefficients'!AD$99</f>
        <v/>
      </c>
      <c r="AE248">
        <f>AE182/'Carbon Coefficients'!AE$99</f>
        <v/>
      </c>
      <c r="AF248">
        <f>AF182/'Carbon Coefficients'!AF$99</f>
        <v/>
      </c>
      <c r="AG248">
        <f>AG182/'Carbon Coefficients'!AG$99</f>
        <v/>
      </c>
      <c r="AH248">
        <f>AH182/'Carbon Coefficients'!AH$99</f>
        <v/>
      </c>
      <c r="AI248">
        <f>AI182/'Carbon Coefficients'!AI$99</f>
        <v/>
      </c>
      <c r="AJ248">
        <f>AJ182/'Carbon Coefficients'!AJ$99</f>
        <v/>
      </c>
      <c r="AK248">
        <f>AK182/'Carbon Coefficients'!AK$99</f>
        <v/>
      </c>
      <c r="AL248">
        <f>AL182/'Carbon Coefficients'!AL$99</f>
        <v/>
      </c>
      <c r="AM248">
        <f>AM182/'Carbon Coefficients'!AM$99</f>
        <v/>
      </c>
      <c r="AN248">
        <f>AN182/'Carbon Coefficients'!AN$99</f>
        <v/>
      </c>
      <c r="AO248">
        <f>AO182/'Carbon Coefficients'!AO$99</f>
        <v/>
      </c>
      <c r="AP248">
        <f>AP182/'Carbon Coefficients'!AP$99</f>
        <v/>
      </c>
      <c r="AQ248">
        <f>AQ182/'Carbon Coefficients'!AQ$99</f>
        <v/>
      </c>
      <c r="AR248">
        <f>AR182/'Carbon Coefficients'!AR$99</f>
        <v/>
      </c>
      <c r="AS248">
        <f>AS182/'Carbon Coefficients'!AS$99</f>
        <v/>
      </c>
      <c r="AT248">
        <f>AT182/'Carbon Coefficients'!AT$99</f>
        <v/>
      </c>
      <c r="AU248">
        <f>AU182/'Carbon Coefficients'!AU$99</f>
        <v/>
      </c>
      <c r="AV248">
        <f>AV182/'Carbon Coefficients'!AV$99</f>
        <v/>
      </c>
    </row>
    <row r="249" spans="1:50">
      <c r="A249" t="s">
        <v>384</v>
      </c>
      <c r="B249" t="s">
        <v>1648</v>
      </c>
      <c r="E249">
        <f>E183/'Carbon Coefficients'!E$99</f>
        <v/>
      </c>
      <c r="F249">
        <f>F183/'Carbon Coefficients'!F$99</f>
        <v/>
      </c>
      <c r="G249">
        <f>G183/'Carbon Coefficients'!G$99</f>
        <v/>
      </c>
      <c r="H249">
        <f>H183/'Carbon Coefficients'!H$99</f>
        <v/>
      </c>
      <c r="I249">
        <f>I183/'Carbon Coefficients'!I$99</f>
        <v/>
      </c>
      <c r="J249">
        <f>J183/'Carbon Coefficients'!J$99</f>
        <v/>
      </c>
      <c r="K249">
        <f>K183/'Carbon Coefficients'!K$99</f>
        <v/>
      </c>
      <c r="L249">
        <f>L183/'Carbon Coefficients'!L$99</f>
        <v/>
      </c>
      <c r="M249">
        <f>M183/'Carbon Coefficients'!M$99</f>
        <v/>
      </c>
      <c r="N249">
        <f>N183/'Carbon Coefficients'!N$99</f>
        <v/>
      </c>
      <c r="O249">
        <f>O183/'Carbon Coefficients'!O$99</f>
        <v/>
      </c>
      <c r="P249">
        <f>P183/'Carbon Coefficients'!P$99</f>
        <v/>
      </c>
      <c r="Q249">
        <f>Q183/'Carbon Coefficients'!Q$99</f>
        <v/>
      </c>
      <c r="R249">
        <f>R183/'Carbon Coefficients'!R$99</f>
        <v/>
      </c>
      <c r="S249">
        <f>S183/'Carbon Coefficients'!S$99</f>
        <v/>
      </c>
      <c r="T249">
        <f>T183/'Carbon Coefficients'!T$99</f>
        <v/>
      </c>
      <c r="U249">
        <f>U183/'Carbon Coefficients'!U$99</f>
        <v/>
      </c>
      <c r="V249">
        <f>V183/'Carbon Coefficients'!V$99</f>
        <v/>
      </c>
      <c r="W249">
        <f>W183/'Carbon Coefficients'!W$99</f>
        <v/>
      </c>
      <c r="X249">
        <f>X183/'Carbon Coefficients'!X$99</f>
        <v/>
      </c>
      <c r="Y249">
        <f>Y183/'Carbon Coefficients'!Y$99</f>
        <v/>
      </c>
      <c r="Z249">
        <f>Z183/'Carbon Coefficients'!Z$99</f>
        <v/>
      </c>
      <c r="AA249">
        <f>AA183/'Carbon Coefficients'!AA$99</f>
        <v/>
      </c>
      <c r="AB249">
        <f>AB183/'Carbon Coefficients'!AB$99</f>
        <v/>
      </c>
      <c r="AC249">
        <f>AC183/'Carbon Coefficients'!AC$99</f>
        <v/>
      </c>
      <c r="AD249">
        <f>AD183/'Carbon Coefficients'!AD$99</f>
        <v/>
      </c>
      <c r="AE249">
        <f>AE183/'Carbon Coefficients'!AE$99</f>
        <v/>
      </c>
      <c r="AF249">
        <f>AF183/'Carbon Coefficients'!AF$99</f>
        <v/>
      </c>
      <c r="AG249">
        <f>AG183/'Carbon Coefficients'!AG$99</f>
        <v/>
      </c>
      <c r="AH249">
        <f>AH183/'Carbon Coefficients'!AH$99</f>
        <v/>
      </c>
      <c r="AI249">
        <f>AI183/'Carbon Coefficients'!AI$99</f>
        <v/>
      </c>
      <c r="AJ249">
        <f>AJ183/'Carbon Coefficients'!AJ$99</f>
        <v/>
      </c>
      <c r="AK249">
        <f>AK183/'Carbon Coefficients'!AK$99</f>
        <v/>
      </c>
      <c r="AL249">
        <f>AL183/'Carbon Coefficients'!AL$99</f>
        <v/>
      </c>
      <c r="AM249">
        <f>AM183/'Carbon Coefficients'!AM$99</f>
        <v/>
      </c>
      <c r="AN249">
        <f>AN183/'Carbon Coefficients'!AN$99</f>
        <v/>
      </c>
      <c r="AO249">
        <f>AO183/'Carbon Coefficients'!AO$99</f>
        <v/>
      </c>
      <c r="AP249">
        <f>AP183/'Carbon Coefficients'!AP$99</f>
        <v/>
      </c>
      <c r="AQ249">
        <f>AQ183/'Carbon Coefficients'!AQ$99</f>
        <v/>
      </c>
      <c r="AR249">
        <f>AR183/'Carbon Coefficients'!AR$99</f>
        <v/>
      </c>
      <c r="AS249">
        <f>AS183/'Carbon Coefficients'!AS$99</f>
        <v/>
      </c>
      <c r="AT249">
        <f>AT183/'Carbon Coefficients'!AT$99</f>
        <v/>
      </c>
      <c r="AU249">
        <f>AU183/'Carbon Coefficients'!AU$99</f>
        <v/>
      </c>
      <c r="AV249">
        <f>AV183/'Carbon Coefficients'!AV$99</f>
        <v/>
      </c>
    </row>
    <row r="250" spans="1:50">
      <c r="A250" t="s">
        <v>241</v>
      </c>
      <c r="B250" t="s">
        <v>1648</v>
      </c>
      <c r="E250">
        <f>E184/'Carbon Coefficients'!E$99</f>
        <v/>
      </c>
      <c r="F250">
        <f>F184/'Carbon Coefficients'!F$99</f>
        <v/>
      </c>
      <c r="G250">
        <f>G184/'Carbon Coefficients'!G$99</f>
        <v/>
      </c>
      <c r="H250">
        <f>H184/'Carbon Coefficients'!H$99</f>
        <v/>
      </c>
      <c r="I250">
        <f>I184/'Carbon Coefficients'!I$99</f>
        <v/>
      </c>
      <c r="J250">
        <f>J184/'Carbon Coefficients'!J$99</f>
        <v/>
      </c>
      <c r="K250">
        <f>K184/'Carbon Coefficients'!K$99</f>
        <v/>
      </c>
      <c r="L250">
        <f>L184/'Carbon Coefficients'!L$99</f>
        <v/>
      </c>
      <c r="M250">
        <f>M184/'Carbon Coefficients'!M$99</f>
        <v/>
      </c>
      <c r="N250">
        <f>N184/'Carbon Coefficients'!N$99</f>
        <v/>
      </c>
      <c r="O250">
        <f>O184/'Carbon Coefficients'!O$99</f>
        <v/>
      </c>
      <c r="P250">
        <f>P184/'Carbon Coefficients'!P$99</f>
        <v/>
      </c>
      <c r="Q250">
        <f>Q184/'Carbon Coefficients'!Q$99</f>
        <v/>
      </c>
      <c r="R250">
        <f>R184/'Carbon Coefficients'!R$99</f>
        <v/>
      </c>
      <c r="S250">
        <f>S184/'Carbon Coefficients'!S$99</f>
        <v/>
      </c>
      <c r="T250">
        <f>T184/'Carbon Coefficients'!T$99</f>
        <v/>
      </c>
      <c r="U250">
        <f>U184/'Carbon Coefficients'!U$99</f>
        <v/>
      </c>
      <c r="V250">
        <f>V184/'Carbon Coefficients'!V$99</f>
        <v/>
      </c>
      <c r="W250">
        <f>W184/'Carbon Coefficients'!W$99</f>
        <v/>
      </c>
      <c r="X250">
        <f>X184/'Carbon Coefficients'!X$99</f>
        <v/>
      </c>
      <c r="Y250">
        <f>Y184/'Carbon Coefficients'!Y$99</f>
        <v/>
      </c>
      <c r="Z250">
        <f>Z184/'Carbon Coefficients'!Z$99</f>
        <v/>
      </c>
      <c r="AA250">
        <f>AA184/'Carbon Coefficients'!AA$99</f>
        <v/>
      </c>
      <c r="AB250">
        <f>AB184/'Carbon Coefficients'!AB$99</f>
        <v/>
      </c>
      <c r="AC250">
        <f>AC184/'Carbon Coefficients'!AC$99</f>
        <v/>
      </c>
      <c r="AD250">
        <f>AD184/'Carbon Coefficients'!AD$99</f>
        <v/>
      </c>
      <c r="AE250">
        <f>AE184/'Carbon Coefficients'!AE$99</f>
        <v/>
      </c>
      <c r="AF250">
        <f>AF184/'Carbon Coefficients'!AF$99</f>
        <v/>
      </c>
      <c r="AG250">
        <f>AG184/'Carbon Coefficients'!AG$99</f>
        <v/>
      </c>
      <c r="AH250">
        <f>AH184/'Carbon Coefficients'!AH$99</f>
        <v/>
      </c>
      <c r="AI250">
        <f>AI184/'Carbon Coefficients'!AI$99</f>
        <v/>
      </c>
      <c r="AJ250">
        <f>AJ184/'Carbon Coefficients'!AJ$99</f>
        <v/>
      </c>
      <c r="AK250">
        <f>AK184/'Carbon Coefficients'!AK$99</f>
        <v/>
      </c>
      <c r="AL250">
        <f>AL184/'Carbon Coefficients'!AL$99</f>
        <v/>
      </c>
      <c r="AM250">
        <f>AM184/'Carbon Coefficients'!AM$99</f>
        <v/>
      </c>
      <c r="AN250">
        <f>AN184/'Carbon Coefficients'!AN$99</f>
        <v/>
      </c>
      <c r="AO250">
        <f>AO184/'Carbon Coefficients'!AO$99</f>
        <v/>
      </c>
      <c r="AP250">
        <f>AP184/'Carbon Coefficients'!AP$99</f>
        <v/>
      </c>
      <c r="AQ250">
        <f>AQ184/'Carbon Coefficients'!AQ$99</f>
        <v/>
      </c>
      <c r="AR250">
        <f>AR184/'Carbon Coefficients'!AR$99</f>
        <v/>
      </c>
      <c r="AS250">
        <f>AS184/'Carbon Coefficients'!AS$99</f>
        <v/>
      </c>
      <c r="AT250">
        <f>AT184/'Carbon Coefficients'!AT$99</f>
        <v/>
      </c>
      <c r="AU250">
        <f>AU184/'Carbon Coefficients'!AU$99</f>
        <v/>
      </c>
      <c r="AV250">
        <f>AV184/'Carbon Coefficients'!AV$99</f>
        <v/>
      </c>
    </row>
    <row r="251" spans="1:50">
      <c r="A251" t="s">
        <v>319</v>
      </c>
      <c r="B251" t="s">
        <v>1648</v>
      </c>
      <c r="E251">
        <f>E185/'Carbon Coefficients'!E$99</f>
        <v/>
      </c>
      <c r="F251">
        <f>F185/'Carbon Coefficients'!F$99</f>
        <v/>
      </c>
      <c r="G251">
        <f>G185/'Carbon Coefficients'!G$99</f>
        <v/>
      </c>
      <c r="H251">
        <f>H185/'Carbon Coefficients'!H$99</f>
        <v/>
      </c>
      <c r="I251">
        <f>I185/'Carbon Coefficients'!I$99</f>
        <v/>
      </c>
      <c r="J251">
        <f>J185/'Carbon Coefficients'!J$99</f>
        <v/>
      </c>
      <c r="K251">
        <f>K185/'Carbon Coefficients'!K$99</f>
        <v/>
      </c>
      <c r="L251">
        <f>L185/'Carbon Coefficients'!L$99</f>
        <v/>
      </c>
      <c r="M251">
        <f>M185/'Carbon Coefficients'!M$99</f>
        <v/>
      </c>
      <c r="N251">
        <f>N185/'Carbon Coefficients'!N$99</f>
        <v/>
      </c>
      <c r="O251">
        <f>O185/'Carbon Coefficients'!O$99</f>
        <v/>
      </c>
      <c r="P251">
        <f>P185/'Carbon Coefficients'!P$99</f>
        <v/>
      </c>
      <c r="Q251">
        <f>Q185/'Carbon Coefficients'!Q$99</f>
        <v/>
      </c>
      <c r="R251">
        <f>R185/'Carbon Coefficients'!R$99</f>
        <v/>
      </c>
      <c r="S251">
        <f>S185/'Carbon Coefficients'!S$99</f>
        <v/>
      </c>
      <c r="T251">
        <f>T185/'Carbon Coefficients'!T$99</f>
        <v/>
      </c>
      <c r="U251">
        <f>U185/'Carbon Coefficients'!U$99</f>
        <v/>
      </c>
      <c r="V251">
        <f>V185/'Carbon Coefficients'!V$99</f>
        <v/>
      </c>
      <c r="W251">
        <f>W185/'Carbon Coefficients'!W$99</f>
        <v/>
      </c>
      <c r="X251">
        <f>X185/'Carbon Coefficients'!X$99</f>
        <v/>
      </c>
      <c r="Y251">
        <f>Y185/'Carbon Coefficients'!Y$99</f>
        <v/>
      </c>
      <c r="Z251">
        <f>Z185/'Carbon Coefficients'!Z$99</f>
        <v/>
      </c>
      <c r="AA251">
        <f>AA185/'Carbon Coefficients'!AA$99</f>
        <v/>
      </c>
      <c r="AB251">
        <f>AB185/'Carbon Coefficients'!AB$99</f>
        <v/>
      </c>
      <c r="AC251">
        <f>AC185/'Carbon Coefficients'!AC$99</f>
        <v/>
      </c>
      <c r="AD251">
        <f>AD185/'Carbon Coefficients'!AD$99</f>
        <v/>
      </c>
      <c r="AE251">
        <f>AE185/'Carbon Coefficients'!AE$99</f>
        <v/>
      </c>
      <c r="AF251">
        <f>AF185/'Carbon Coefficients'!AF$99</f>
        <v/>
      </c>
      <c r="AG251">
        <f>AG185/'Carbon Coefficients'!AG$99</f>
        <v/>
      </c>
      <c r="AH251">
        <f>AH185/'Carbon Coefficients'!AH$99</f>
        <v/>
      </c>
      <c r="AI251">
        <f>AI185/'Carbon Coefficients'!AI$99</f>
        <v/>
      </c>
      <c r="AJ251">
        <f>AJ185/'Carbon Coefficients'!AJ$99</f>
        <v/>
      </c>
      <c r="AK251">
        <f>AK185/'Carbon Coefficients'!AK$99</f>
        <v/>
      </c>
      <c r="AL251">
        <f>AL185/'Carbon Coefficients'!AL$99</f>
        <v/>
      </c>
      <c r="AM251">
        <f>AM185/'Carbon Coefficients'!AM$99</f>
        <v/>
      </c>
      <c r="AN251">
        <f>AN185/'Carbon Coefficients'!AN$99</f>
        <v/>
      </c>
      <c r="AO251">
        <f>AO185/'Carbon Coefficients'!AO$99</f>
        <v/>
      </c>
      <c r="AP251">
        <f>AP185/'Carbon Coefficients'!AP$99</f>
        <v/>
      </c>
      <c r="AQ251">
        <f>AQ185/'Carbon Coefficients'!AQ$99</f>
        <v/>
      </c>
      <c r="AR251">
        <f>AR185/'Carbon Coefficients'!AR$99</f>
        <v/>
      </c>
      <c r="AS251">
        <f>AS185/'Carbon Coefficients'!AS$99</f>
        <v/>
      </c>
      <c r="AT251">
        <f>AT185/'Carbon Coefficients'!AT$99</f>
        <v/>
      </c>
      <c r="AU251">
        <f>AU185/'Carbon Coefficients'!AU$99</f>
        <v/>
      </c>
      <c r="AV251">
        <f>AV185/'Carbon Coefficients'!AV$99</f>
        <v/>
      </c>
    </row>
    <row r="252" spans="1:50">
      <c r="A252" t="s">
        <v>264</v>
      </c>
      <c r="B252" t="s">
        <v>1648</v>
      </c>
      <c r="E252">
        <f>E186/'Carbon Coefficients'!E$99</f>
        <v/>
      </c>
      <c r="F252">
        <f>F186/'Carbon Coefficients'!F$99</f>
        <v/>
      </c>
      <c r="G252">
        <f>G186/'Carbon Coefficients'!G$99</f>
        <v/>
      </c>
      <c r="H252">
        <f>H186/'Carbon Coefficients'!H$99</f>
        <v/>
      </c>
      <c r="I252">
        <f>I186/'Carbon Coefficients'!I$99</f>
        <v/>
      </c>
      <c r="J252">
        <f>J186/'Carbon Coefficients'!J$99</f>
        <v/>
      </c>
      <c r="K252">
        <f>K186/'Carbon Coefficients'!K$99</f>
        <v/>
      </c>
      <c r="L252">
        <f>L186/'Carbon Coefficients'!L$99</f>
        <v/>
      </c>
      <c r="M252">
        <f>M186/'Carbon Coefficients'!M$99</f>
        <v/>
      </c>
      <c r="N252">
        <f>N186/'Carbon Coefficients'!N$99</f>
        <v/>
      </c>
      <c r="O252">
        <f>O186/'Carbon Coefficients'!O$99</f>
        <v/>
      </c>
      <c r="P252">
        <f>P186/'Carbon Coefficients'!P$99</f>
        <v/>
      </c>
      <c r="Q252">
        <f>Q186/'Carbon Coefficients'!Q$99</f>
        <v/>
      </c>
      <c r="R252">
        <f>R186/'Carbon Coefficients'!R$99</f>
        <v/>
      </c>
      <c r="S252">
        <f>S186/'Carbon Coefficients'!S$99</f>
        <v/>
      </c>
      <c r="T252">
        <f>T186/'Carbon Coefficients'!T$99</f>
        <v/>
      </c>
      <c r="U252">
        <f>U186/'Carbon Coefficients'!U$99</f>
        <v/>
      </c>
      <c r="V252">
        <f>V186/'Carbon Coefficients'!V$99</f>
        <v/>
      </c>
      <c r="W252">
        <f>W186/'Carbon Coefficients'!W$99</f>
        <v/>
      </c>
      <c r="X252">
        <f>X186/'Carbon Coefficients'!X$99</f>
        <v/>
      </c>
      <c r="Y252">
        <f>Y186/'Carbon Coefficients'!Y$99</f>
        <v/>
      </c>
      <c r="Z252">
        <f>Z186/'Carbon Coefficients'!Z$99</f>
        <v/>
      </c>
      <c r="AA252">
        <f>AA186/'Carbon Coefficients'!AA$99</f>
        <v/>
      </c>
      <c r="AB252">
        <f>AB186/'Carbon Coefficients'!AB$99</f>
        <v/>
      </c>
      <c r="AC252">
        <f>AC186/'Carbon Coefficients'!AC$99</f>
        <v/>
      </c>
      <c r="AD252">
        <f>AD186/'Carbon Coefficients'!AD$99</f>
        <v/>
      </c>
      <c r="AE252">
        <f>AE186/'Carbon Coefficients'!AE$99</f>
        <v/>
      </c>
      <c r="AF252">
        <f>AF186/'Carbon Coefficients'!AF$99</f>
        <v/>
      </c>
      <c r="AG252">
        <f>AG186/'Carbon Coefficients'!AG$99</f>
        <v/>
      </c>
      <c r="AH252">
        <f>AH186/'Carbon Coefficients'!AH$99</f>
        <v/>
      </c>
      <c r="AI252">
        <f>AI186/'Carbon Coefficients'!AI$99</f>
        <v/>
      </c>
      <c r="AJ252">
        <f>AJ186/'Carbon Coefficients'!AJ$99</f>
        <v/>
      </c>
      <c r="AK252">
        <f>AK186/'Carbon Coefficients'!AK$99</f>
        <v/>
      </c>
      <c r="AL252">
        <f>AL186/'Carbon Coefficients'!AL$99</f>
        <v/>
      </c>
      <c r="AM252">
        <f>AM186/'Carbon Coefficients'!AM$99</f>
        <v/>
      </c>
      <c r="AN252">
        <f>AN186/'Carbon Coefficients'!AN$99</f>
        <v/>
      </c>
      <c r="AO252">
        <f>AO186/'Carbon Coefficients'!AO$99</f>
        <v/>
      </c>
      <c r="AP252">
        <f>AP186/'Carbon Coefficients'!AP$99</f>
        <v/>
      </c>
      <c r="AQ252">
        <f>AQ186/'Carbon Coefficients'!AQ$99</f>
        <v/>
      </c>
      <c r="AR252">
        <f>AR186/'Carbon Coefficients'!AR$99</f>
        <v/>
      </c>
      <c r="AS252">
        <f>AS186/'Carbon Coefficients'!AS$99</f>
        <v/>
      </c>
      <c r="AT252">
        <f>AT186/'Carbon Coefficients'!AT$99</f>
        <v/>
      </c>
      <c r="AU252">
        <f>AU186/'Carbon Coefficients'!AU$99</f>
        <v/>
      </c>
      <c r="AV252">
        <f>AV186/'Carbon Coefficients'!AV$99</f>
        <v/>
      </c>
    </row>
    <row r="253" spans="1:50">
      <c r="A253" t="s">
        <v>399</v>
      </c>
      <c r="B253" t="s">
        <v>1648</v>
      </c>
      <c r="E253">
        <f>E187/'Carbon Coefficients'!E$99</f>
        <v/>
      </c>
      <c r="F253">
        <f>F187/'Carbon Coefficients'!F$99</f>
        <v/>
      </c>
      <c r="G253">
        <f>G187/'Carbon Coefficients'!G$99</f>
        <v/>
      </c>
      <c r="H253">
        <f>H187/'Carbon Coefficients'!H$99</f>
        <v/>
      </c>
      <c r="I253">
        <f>I187/'Carbon Coefficients'!I$99</f>
        <v/>
      </c>
      <c r="J253">
        <f>J187/'Carbon Coefficients'!J$99</f>
        <v/>
      </c>
      <c r="K253">
        <f>K187/'Carbon Coefficients'!K$99</f>
        <v/>
      </c>
      <c r="L253">
        <f>L187/'Carbon Coefficients'!L$99</f>
        <v/>
      </c>
      <c r="M253">
        <f>M187/'Carbon Coefficients'!M$99</f>
        <v/>
      </c>
      <c r="N253">
        <f>N187/'Carbon Coefficients'!N$99</f>
        <v/>
      </c>
      <c r="O253">
        <f>O187/'Carbon Coefficients'!O$99</f>
        <v/>
      </c>
      <c r="P253">
        <f>P187/'Carbon Coefficients'!P$99</f>
        <v/>
      </c>
      <c r="Q253">
        <f>Q187/'Carbon Coefficients'!Q$99</f>
        <v/>
      </c>
      <c r="R253">
        <f>R187/'Carbon Coefficients'!R$99</f>
        <v/>
      </c>
      <c r="S253">
        <f>S187/'Carbon Coefficients'!S$99</f>
        <v/>
      </c>
      <c r="T253">
        <f>T187/'Carbon Coefficients'!T$99</f>
        <v/>
      </c>
      <c r="U253">
        <f>U187/'Carbon Coefficients'!U$99</f>
        <v/>
      </c>
      <c r="V253">
        <f>V187/'Carbon Coefficients'!V$99</f>
        <v/>
      </c>
      <c r="W253">
        <f>W187/'Carbon Coefficients'!W$99</f>
        <v/>
      </c>
      <c r="X253">
        <f>X187/'Carbon Coefficients'!X$99</f>
        <v/>
      </c>
      <c r="Y253">
        <f>Y187/'Carbon Coefficients'!Y$99</f>
        <v/>
      </c>
      <c r="Z253">
        <f>Z187/'Carbon Coefficients'!Z$99</f>
        <v/>
      </c>
      <c r="AA253">
        <f>AA187/'Carbon Coefficients'!AA$99</f>
        <v/>
      </c>
      <c r="AB253">
        <f>AB187/'Carbon Coefficients'!AB$99</f>
        <v/>
      </c>
      <c r="AC253">
        <f>AC187/'Carbon Coefficients'!AC$99</f>
        <v/>
      </c>
      <c r="AD253">
        <f>AD187/'Carbon Coefficients'!AD$99</f>
        <v/>
      </c>
      <c r="AE253">
        <f>AE187/'Carbon Coefficients'!AE$99</f>
        <v/>
      </c>
      <c r="AF253">
        <f>AF187/'Carbon Coefficients'!AF$99</f>
        <v/>
      </c>
      <c r="AG253">
        <f>AG187/'Carbon Coefficients'!AG$99</f>
        <v/>
      </c>
      <c r="AH253">
        <f>AH187/'Carbon Coefficients'!AH$99</f>
        <v/>
      </c>
      <c r="AI253">
        <f>AI187/'Carbon Coefficients'!AI$99</f>
        <v/>
      </c>
      <c r="AJ253">
        <f>AJ187/'Carbon Coefficients'!AJ$99</f>
        <v/>
      </c>
      <c r="AK253">
        <f>AK187/'Carbon Coefficients'!AK$99</f>
        <v/>
      </c>
      <c r="AL253">
        <f>AL187/'Carbon Coefficients'!AL$99</f>
        <v/>
      </c>
      <c r="AM253">
        <f>AM187/'Carbon Coefficients'!AM$99</f>
        <v/>
      </c>
      <c r="AN253">
        <f>AN187/'Carbon Coefficients'!AN$99</f>
        <v/>
      </c>
      <c r="AO253">
        <f>AO187/'Carbon Coefficients'!AO$99</f>
        <v/>
      </c>
      <c r="AP253">
        <f>AP187/'Carbon Coefficients'!AP$99</f>
        <v/>
      </c>
      <c r="AQ253">
        <f>AQ187/'Carbon Coefficients'!AQ$99</f>
        <v/>
      </c>
      <c r="AR253">
        <f>AR187/'Carbon Coefficients'!AR$99</f>
        <v/>
      </c>
      <c r="AS253">
        <f>AS187/'Carbon Coefficients'!AS$99</f>
        <v/>
      </c>
      <c r="AT253">
        <f>AT187/'Carbon Coefficients'!AT$99</f>
        <v/>
      </c>
      <c r="AU253">
        <f>AU187/'Carbon Coefficients'!AU$99</f>
        <v/>
      </c>
      <c r="AV253">
        <f>AV187/'Carbon Coefficients'!AV$99</f>
        <v/>
      </c>
    </row>
    <row r="254" spans="1:50">
      <c r="A254" t="s">
        <v>347</v>
      </c>
      <c r="B254" t="s">
        <v>1648</v>
      </c>
      <c r="E254">
        <f>E188/'Carbon Coefficients'!E$99</f>
        <v/>
      </c>
      <c r="F254">
        <f>F188/'Carbon Coefficients'!F$99</f>
        <v/>
      </c>
      <c r="G254">
        <f>G188/'Carbon Coefficients'!G$99</f>
        <v/>
      </c>
      <c r="H254">
        <f>H188/'Carbon Coefficients'!H$99</f>
        <v/>
      </c>
      <c r="I254">
        <f>I188/'Carbon Coefficients'!I$99</f>
        <v/>
      </c>
      <c r="J254">
        <f>J188/'Carbon Coefficients'!J$99</f>
        <v/>
      </c>
      <c r="K254">
        <f>K188/'Carbon Coefficients'!K$99</f>
        <v/>
      </c>
      <c r="L254">
        <f>L188/'Carbon Coefficients'!L$99</f>
        <v/>
      </c>
      <c r="M254">
        <f>M188/'Carbon Coefficients'!M$99</f>
        <v/>
      </c>
      <c r="N254">
        <f>N188/'Carbon Coefficients'!N$99</f>
        <v/>
      </c>
      <c r="O254">
        <f>O188/'Carbon Coefficients'!O$99</f>
        <v/>
      </c>
      <c r="P254">
        <f>P188/'Carbon Coefficients'!P$99</f>
        <v/>
      </c>
      <c r="Q254">
        <f>Q188/'Carbon Coefficients'!Q$99</f>
        <v/>
      </c>
      <c r="R254">
        <f>R188/'Carbon Coefficients'!R$99</f>
        <v/>
      </c>
      <c r="S254">
        <f>S188/'Carbon Coefficients'!S$99</f>
        <v/>
      </c>
      <c r="T254">
        <f>T188/'Carbon Coefficients'!T$99</f>
        <v/>
      </c>
      <c r="U254">
        <f>U188/'Carbon Coefficients'!U$99</f>
        <v/>
      </c>
      <c r="V254">
        <f>V188/'Carbon Coefficients'!V$99</f>
        <v/>
      </c>
      <c r="W254">
        <f>W188/'Carbon Coefficients'!W$99</f>
        <v/>
      </c>
      <c r="X254">
        <f>X188/'Carbon Coefficients'!X$99</f>
        <v/>
      </c>
      <c r="Y254">
        <f>Y188/'Carbon Coefficients'!Y$99</f>
        <v/>
      </c>
      <c r="Z254">
        <f>Z188/'Carbon Coefficients'!Z$99</f>
        <v/>
      </c>
      <c r="AA254">
        <f>AA188/'Carbon Coefficients'!AA$99</f>
        <v/>
      </c>
      <c r="AB254">
        <f>AB188/'Carbon Coefficients'!AB$99</f>
        <v/>
      </c>
      <c r="AC254">
        <f>AC188/'Carbon Coefficients'!AC$99</f>
        <v/>
      </c>
      <c r="AD254">
        <f>AD188/'Carbon Coefficients'!AD$99</f>
        <v/>
      </c>
      <c r="AE254">
        <f>AE188/'Carbon Coefficients'!AE$99</f>
        <v/>
      </c>
      <c r="AF254">
        <f>AF188/'Carbon Coefficients'!AF$99</f>
        <v/>
      </c>
      <c r="AG254">
        <f>AG188/'Carbon Coefficients'!AG$99</f>
        <v/>
      </c>
      <c r="AH254">
        <f>AH188/'Carbon Coefficients'!AH$99</f>
        <v/>
      </c>
      <c r="AI254">
        <f>AI188/'Carbon Coefficients'!AI$99</f>
        <v/>
      </c>
      <c r="AJ254">
        <f>AJ188/'Carbon Coefficients'!AJ$99</f>
        <v/>
      </c>
      <c r="AK254">
        <f>AK188/'Carbon Coefficients'!AK$99</f>
        <v/>
      </c>
      <c r="AL254">
        <f>AL188/'Carbon Coefficients'!AL$99</f>
        <v/>
      </c>
      <c r="AM254">
        <f>AM188/'Carbon Coefficients'!AM$99</f>
        <v/>
      </c>
      <c r="AN254">
        <f>AN188/'Carbon Coefficients'!AN$99</f>
        <v/>
      </c>
      <c r="AO254">
        <f>AO188/'Carbon Coefficients'!AO$99</f>
        <v/>
      </c>
      <c r="AP254">
        <f>AP188/'Carbon Coefficients'!AP$99</f>
        <v/>
      </c>
      <c r="AQ254">
        <f>AQ188/'Carbon Coefficients'!AQ$99</f>
        <v/>
      </c>
      <c r="AR254">
        <f>AR188/'Carbon Coefficients'!AR$99</f>
        <v/>
      </c>
      <c r="AS254">
        <f>AS188/'Carbon Coefficients'!AS$99</f>
        <v/>
      </c>
      <c r="AT254">
        <f>AT188/'Carbon Coefficients'!AT$99</f>
        <v/>
      </c>
      <c r="AU254">
        <f>AU188/'Carbon Coefficients'!AU$99</f>
        <v/>
      </c>
      <c r="AV254">
        <f>AV188/'Carbon Coefficients'!AV$99</f>
        <v/>
      </c>
    </row>
    <row r="255" spans="1:50">
      <c r="A255" t="s">
        <v>1638</v>
      </c>
      <c r="B255" t="s">
        <v>1648</v>
      </c>
      <c r="E255">
        <f>E189/'Carbon Coefficients'!E$99</f>
        <v/>
      </c>
      <c r="F255">
        <f>F189/'Carbon Coefficients'!F$99</f>
        <v/>
      </c>
      <c r="G255">
        <f>G189/'Carbon Coefficients'!G$99</f>
        <v/>
      </c>
      <c r="H255">
        <f>H189/'Carbon Coefficients'!H$99</f>
        <v/>
      </c>
      <c r="I255">
        <f>I189/'Carbon Coefficients'!I$99</f>
        <v/>
      </c>
      <c r="J255">
        <f>J189/'Carbon Coefficients'!J$99</f>
        <v/>
      </c>
      <c r="K255">
        <f>K189/'Carbon Coefficients'!K$99</f>
        <v/>
      </c>
      <c r="L255">
        <f>L189/'Carbon Coefficients'!L$99</f>
        <v/>
      </c>
      <c r="M255">
        <f>M189/'Carbon Coefficients'!M$99</f>
        <v/>
      </c>
      <c r="N255">
        <f>N189/'Carbon Coefficients'!N$99</f>
        <v/>
      </c>
      <c r="O255">
        <f>O189/'Carbon Coefficients'!O$99</f>
        <v/>
      </c>
      <c r="P255">
        <f>P189/'Carbon Coefficients'!P$99</f>
        <v/>
      </c>
      <c r="Q255">
        <f>Q189/'Carbon Coefficients'!Q$99</f>
        <v/>
      </c>
      <c r="R255">
        <f>R189/'Carbon Coefficients'!R$99</f>
        <v/>
      </c>
      <c r="S255">
        <f>S189/'Carbon Coefficients'!S$99</f>
        <v/>
      </c>
      <c r="T255">
        <f>T189/'Carbon Coefficients'!T$99</f>
        <v/>
      </c>
      <c r="U255">
        <f>U189/'Carbon Coefficients'!U$99</f>
        <v/>
      </c>
      <c r="V255">
        <f>V189/'Carbon Coefficients'!V$99</f>
        <v/>
      </c>
      <c r="W255">
        <f>W189/'Carbon Coefficients'!W$99</f>
        <v/>
      </c>
      <c r="X255">
        <f>X189/'Carbon Coefficients'!X$99</f>
        <v/>
      </c>
      <c r="Y255">
        <f>Y189/'Carbon Coefficients'!Y$99</f>
        <v/>
      </c>
      <c r="Z255">
        <f>Z189/'Carbon Coefficients'!Z$99</f>
        <v/>
      </c>
      <c r="AA255">
        <f>AA189/'Carbon Coefficients'!AA$99</f>
        <v/>
      </c>
      <c r="AB255">
        <f>AB189/'Carbon Coefficients'!AB$99</f>
        <v/>
      </c>
      <c r="AC255">
        <f>AC189/'Carbon Coefficients'!AC$99</f>
        <v/>
      </c>
      <c r="AD255">
        <f>AD189/'Carbon Coefficients'!AD$99</f>
        <v/>
      </c>
      <c r="AE255">
        <f>AE189/'Carbon Coefficients'!AE$99</f>
        <v/>
      </c>
      <c r="AF255">
        <f>AF189/'Carbon Coefficients'!AF$99</f>
        <v/>
      </c>
      <c r="AG255">
        <f>AG189/'Carbon Coefficients'!AG$99</f>
        <v/>
      </c>
      <c r="AH255">
        <f>AH189/'Carbon Coefficients'!AH$99</f>
        <v/>
      </c>
      <c r="AI255">
        <f>AI189/'Carbon Coefficients'!AI$99</f>
        <v/>
      </c>
      <c r="AJ255">
        <f>AJ189/'Carbon Coefficients'!AJ$99</f>
        <v/>
      </c>
      <c r="AK255">
        <f>AK189/'Carbon Coefficients'!AK$99</f>
        <v/>
      </c>
      <c r="AL255">
        <f>AL189/'Carbon Coefficients'!AL$99</f>
        <v/>
      </c>
      <c r="AM255">
        <f>AM189/'Carbon Coefficients'!AM$99</f>
        <v/>
      </c>
      <c r="AN255">
        <f>AN189/'Carbon Coefficients'!AN$99</f>
        <v/>
      </c>
      <c r="AO255">
        <f>AO189/'Carbon Coefficients'!AO$99</f>
        <v/>
      </c>
      <c r="AP255">
        <f>AP189/'Carbon Coefficients'!AP$99</f>
        <v/>
      </c>
      <c r="AQ255">
        <f>AQ189/'Carbon Coefficients'!AQ$99</f>
        <v/>
      </c>
      <c r="AR255">
        <f>AR189/'Carbon Coefficients'!AR$99</f>
        <v/>
      </c>
      <c r="AS255">
        <f>AS189/'Carbon Coefficients'!AS$99</f>
        <v/>
      </c>
      <c r="AT255">
        <f>AT189/'Carbon Coefficients'!AT$99</f>
        <v/>
      </c>
      <c r="AU255">
        <f>AU189/'Carbon Coefficients'!AU$99</f>
        <v/>
      </c>
      <c r="AV255">
        <f>AV189/'Carbon Coefficients'!AV$99</f>
        <v/>
      </c>
    </row>
    <row r="257" spans="1:50">
      <c r="A257" t="s">
        <v>1649</v>
      </c>
      <c r="B257" t="s">
        <v>1630</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c r="AV257">
        <f>SUM(AV199:AV254)</f>
        <v/>
      </c>
    </row>
    <row r="258" spans="1:50">
      <c r="A258" t="s">
        <v>1650</v>
      </c>
      <c r="B258" t="s">
        <v>1630</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c r="AV258">
        <f>SUM(AV199:AV255)</f>
        <v/>
      </c>
    </row>
    <row r="259" spans="1:50">
      <c r="A259" t="s">
        <v>1639</v>
      </c>
      <c r="B259" t="s">
        <v>1632</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c r="AV259">
        <f>AV258/1000</f>
        <v/>
      </c>
    </row>
    <row r="260" spans="1:50">
      <c r="A260" t="s">
        <v>1651</v>
      </c>
    </row>
    <row r="262" spans="1:50">
      <c r="A262" t="s">
        <v>1652</v>
      </c>
      <c r="B262" t="s">
        <v>1653</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c r="AV262">
        <f>AV259/AV126</f>
        <v/>
      </c>
    </row>
    <row r="263" spans="1:50">
      <c r="W263">
        <f>W128*21</f>
        <v/>
      </c>
      <c r="X263">
        <f>W263*2.2</f>
        <v/>
      </c>
      <c r="Y263">
        <f>X263/2000</f>
        <v/>
      </c>
    </row>
    <row r="264" spans="1:50">
      <c r="A264" t="s">
        <v>1</v>
      </c>
      <c r="W264">
        <f>AB128*1000000000</f>
        <v/>
      </c>
      <c r="X264">
        <f>W264/3412</f>
        <v/>
      </c>
      <c r="Y264">
        <f>X264/1000</f>
        <v/>
      </c>
    </row>
    <row r="265" spans="1:50">
      <c r="A265" t="s">
        <v>1654</v>
      </c>
      <c r="X265" t="s">
        <v>1655</v>
      </c>
      <c r="Y265" t="s">
        <v>1656</v>
      </c>
    </row>
    <row r="266" spans="1:50">
      <c r="A266" t="s">
        <v>1657</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C544"/>
  <sheetViews>
    <sheetView workbookViewId="0">
      <selection activeCell="A1" sqref="A1"/>
    </sheetView>
  </sheetViews>
  <sheetFormatPr baseColWidth="10" defaultRowHeight="15"/>
  <sheetData>
    <row r="1" spans="1:3">
      <c r="A1" t="s">
        <v>1658</v>
      </c>
    </row>
    <row r="2" spans="1:3">
      <c r="A2" t="s">
        <v>180</v>
      </c>
      <c r="B2" t="s">
        <v>184</v>
      </c>
      <c r="C2" t="s">
        <v>181</v>
      </c>
    </row>
    <row r="4" spans="1:3">
      <c r="A4" t="s">
        <v>182</v>
      </c>
      <c r="B4" t="s">
        <v>185</v>
      </c>
      <c r="C4" t="s">
        <v>183</v>
      </c>
    </row>
    <row r="5" spans="1:3">
      <c r="A5" s="1" t="n">
        <v>31427</v>
      </c>
      <c r="B5">
        <f>'Input EIA Crude WTI'!B3</f>
        <v/>
      </c>
    </row>
    <row r="6" spans="1:3">
      <c r="A6" s="1" t="n">
        <v>31458</v>
      </c>
      <c r="B6">
        <f>'Input EIA Crude WTI'!B4</f>
        <v/>
      </c>
    </row>
    <row r="7" spans="1:3">
      <c r="A7" s="1" t="n">
        <v>31486</v>
      </c>
      <c r="B7">
        <f>'Input EIA Crude WTI'!B5</f>
        <v/>
      </c>
    </row>
    <row r="8" spans="1:3">
      <c r="A8" s="1" t="n">
        <v>31517</v>
      </c>
      <c r="B8">
        <f>'Input EIA Crude WTI'!B6</f>
        <v/>
      </c>
    </row>
    <row r="9" spans="1:3">
      <c r="A9" s="1" t="n">
        <v>31547</v>
      </c>
      <c r="B9">
        <f>'Input EIA Crude WTI'!B7</f>
        <v/>
      </c>
    </row>
    <row r="10" spans="1:3">
      <c r="A10" s="1" t="n">
        <v>31578</v>
      </c>
      <c r="B10">
        <f>'Input EIA Crude WTI'!B8</f>
        <v/>
      </c>
    </row>
    <row r="11" spans="1:3">
      <c r="A11" s="1" t="n">
        <v>31608</v>
      </c>
      <c r="B11">
        <f>'Input EIA Crude WTI'!B9</f>
        <v/>
      </c>
    </row>
    <row r="12" spans="1:3">
      <c r="A12" s="1" t="n">
        <v>31639</v>
      </c>
      <c r="B12">
        <f>'Input EIA Crude WTI'!B10</f>
        <v/>
      </c>
    </row>
    <row r="13" spans="1:3">
      <c r="A13" s="1" t="n">
        <v>31670</v>
      </c>
      <c r="B13">
        <f>'Input EIA Crude WTI'!B11</f>
        <v/>
      </c>
    </row>
    <row r="14" spans="1:3">
      <c r="A14" s="1" t="n">
        <v>31700</v>
      </c>
      <c r="B14">
        <f>'Input EIA Crude WTI'!B12</f>
        <v/>
      </c>
    </row>
    <row r="15" spans="1:3">
      <c r="A15" s="1" t="n">
        <v>31731</v>
      </c>
      <c r="B15">
        <f>'Input EIA Crude WTI'!B13</f>
        <v/>
      </c>
    </row>
    <row r="16" spans="1:3">
      <c r="A16" s="1" t="n">
        <v>31761</v>
      </c>
      <c r="B16">
        <f>'Input EIA Crude WTI'!B14</f>
        <v/>
      </c>
    </row>
    <row r="17" spans="1:3">
      <c r="A17" s="1" t="n">
        <v>31792</v>
      </c>
      <c r="B17">
        <f>'Input EIA Crude WTI'!B15</f>
        <v/>
      </c>
    </row>
    <row r="18" spans="1:3">
      <c r="A18" s="1" t="n">
        <v>31823</v>
      </c>
      <c r="B18">
        <f>'Input EIA Crude WTI'!B16</f>
        <v/>
      </c>
    </row>
    <row r="19" spans="1:3">
      <c r="A19" s="1" t="n">
        <v>31851</v>
      </c>
      <c r="B19">
        <f>'Input EIA Crude WTI'!B17</f>
        <v/>
      </c>
    </row>
    <row r="20" spans="1:3">
      <c r="A20" s="1" t="n">
        <v>31882</v>
      </c>
      <c r="B20">
        <f>'Input EIA Crude WTI'!B18</f>
        <v/>
      </c>
    </row>
    <row r="21" spans="1:3">
      <c r="A21" s="1" t="n">
        <v>31912</v>
      </c>
      <c r="B21">
        <f>'Input EIA Crude WTI'!B19</f>
        <v/>
      </c>
      <c r="C21">
        <f>'Input EIA Crude Europe Brent'!B3</f>
        <v/>
      </c>
    </row>
    <row r="22" spans="1:3">
      <c r="A22" s="1" t="n">
        <v>31943</v>
      </c>
      <c r="B22">
        <f>'Input EIA Crude WTI'!B20</f>
        <v/>
      </c>
      <c r="C22">
        <f>'Input EIA Crude Europe Brent'!B4</f>
        <v/>
      </c>
    </row>
    <row r="23" spans="1:3">
      <c r="A23" s="1" t="n">
        <v>31973</v>
      </c>
      <c r="B23">
        <f>'Input EIA Crude WTI'!B21</f>
        <v/>
      </c>
      <c r="C23">
        <f>'Input EIA Crude Europe Brent'!B5</f>
        <v/>
      </c>
    </row>
    <row r="24" spans="1:3">
      <c r="A24" s="1" t="n">
        <v>32004</v>
      </c>
      <c r="B24">
        <f>'Input EIA Crude WTI'!B22</f>
        <v/>
      </c>
      <c r="C24">
        <f>'Input EIA Crude Europe Brent'!B6</f>
        <v/>
      </c>
    </row>
    <row r="25" spans="1:3">
      <c r="A25" s="1" t="n">
        <v>32035</v>
      </c>
      <c r="B25">
        <f>'Input EIA Crude WTI'!B23</f>
        <v/>
      </c>
      <c r="C25">
        <f>'Input EIA Crude Europe Brent'!B7</f>
        <v/>
      </c>
    </row>
    <row r="26" spans="1:3">
      <c r="A26" s="1" t="n">
        <v>32065</v>
      </c>
      <c r="B26">
        <f>'Input EIA Crude WTI'!B24</f>
        <v/>
      </c>
      <c r="C26">
        <f>'Input EIA Crude Europe Brent'!B8</f>
        <v/>
      </c>
    </row>
    <row r="27" spans="1:3">
      <c r="A27" s="1" t="n">
        <v>32096</v>
      </c>
      <c r="B27">
        <f>'Input EIA Crude WTI'!B25</f>
        <v/>
      </c>
      <c r="C27">
        <f>'Input EIA Crude Europe Brent'!B9</f>
        <v/>
      </c>
    </row>
    <row r="28" spans="1:3">
      <c r="A28" s="1" t="n">
        <v>32126</v>
      </c>
      <c r="B28">
        <f>'Input EIA Crude WTI'!B26</f>
        <v/>
      </c>
      <c r="C28">
        <f>'Input EIA Crude Europe Brent'!B10</f>
        <v/>
      </c>
    </row>
    <row r="29" spans="1:3">
      <c r="A29" s="1" t="n">
        <v>32157</v>
      </c>
      <c r="B29">
        <f>'Input EIA Crude WTI'!B27</f>
        <v/>
      </c>
      <c r="C29">
        <f>'Input EIA Crude Europe Brent'!B11</f>
        <v/>
      </c>
    </row>
    <row r="30" spans="1:3">
      <c r="A30" s="1" t="n">
        <v>32188</v>
      </c>
      <c r="B30">
        <f>'Input EIA Crude WTI'!B28</f>
        <v/>
      </c>
      <c r="C30">
        <f>'Input EIA Crude Europe Brent'!B12</f>
        <v/>
      </c>
    </row>
    <row r="31" spans="1:3">
      <c r="A31" s="1" t="n">
        <v>32217</v>
      </c>
      <c r="B31">
        <f>'Input EIA Crude WTI'!B29</f>
        <v/>
      </c>
      <c r="C31">
        <f>'Input EIA Crude Europe Brent'!B13</f>
        <v/>
      </c>
    </row>
    <row r="32" spans="1:3">
      <c r="A32" s="1" t="n">
        <v>32248</v>
      </c>
      <c r="B32">
        <f>'Input EIA Crude WTI'!B30</f>
        <v/>
      </c>
      <c r="C32">
        <f>'Input EIA Crude Europe Brent'!B14</f>
        <v/>
      </c>
    </row>
    <row r="33" spans="1:3">
      <c r="A33" s="1" t="n">
        <v>32278</v>
      </c>
      <c r="B33">
        <f>'Input EIA Crude WTI'!B31</f>
        <v/>
      </c>
      <c r="C33">
        <f>'Input EIA Crude Europe Brent'!B15</f>
        <v/>
      </c>
    </row>
    <row r="34" spans="1:3">
      <c r="A34" s="1" t="n">
        <v>32309</v>
      </c>
      <c r="B34">
        <f>'Input EIA Crude WTI'!B32</f>
        <v/>
      </c>
      <c r="C34">
        <f>'Input EIA Crude Europe Brent'!B16</f>
        <v/>
      </c>
    </row>
    <row r="35" spans="1:3">
      <c r="A35" s="1" t="n">
        <v>32339</v>
      </c>
      <c r="B35">
        <f>'Input EIA Crude WTI'!B33</f>
        <v/>
      </c>
      <c r="C35">
        <f>'Input EIA Crude Europe Brent'!B17</f>
        <v/>
      </c>
    </row>
    <row r="36" spans="1:3">
      <c r="A36" s="1" t="n">
        <v>32370</v>
      </c>
      <c r="B36">
        <f>'Input EIA Crude WTI'!B34</f>
        <v/>
      </c>
      <c r="C36">
        <f>'Input EIA Crude Europe Brent'!B18</f>
        <v/>
      </c>
    </row>
    <row r="37" spans="1:3">
      <c r="A37" s="1" t="n">
        <v>32401</v>
      </c>
      <c r="B37">
        <f>'Input EIA Crude WTI'!B35</f>
        <v/>
      </c>
      <c r="C37">
        <f>'Input EIA Crude Europe Brent'!B19</f>
        <v/>
      </c>
    </row>
    <row r="38" spans="1:3">
      <c r="A38" s="1" t="n">
        <v>32431</v>
      </c>
      <c r="B38">
        <f>'Input EIA Crude WTI'!B36</f>
        <v/>
      </c>
      <c r="C38">
        <f>'Input EIA Crude Europe Brent'!B20</f>
        <v/>
      </c>
    </row>
    <row r="39" spans="1:3">
      <c r="A39" s="1" t="n">
        <v>32462</v>
      </c>
      <c r="B39">
        <f>'Input EIA Crude WTI'!B37</f>
        <v/>
      </c>
      <c r="C39">
        <f>'Input EIA Crude Europe Brent'!B21</f>
        <v/>
      </c>
    </row>
    <row r="40" spans="1:3">
      <c r="A40" s="1" t="n">
        <v>32492</v>
      </c>
      <c r="B40">
        <f>'Input EIA Crude WTI'!B38</f>
        <v/>
      </c>
      <c r="C40">
        <f>'Input EIA Crude Europe Brent'!B22</f>
        <v/>
      </c>
    </row>
    <row r="41" spans="1:3">
      <c r="A41" s="1" t="n">
        <v>32523</v>
      </c>
      <c r="B41">
        <f>'Input EIA Crude WTI'!B39</f>
        <v/>
      </c>
      <c r="C41">
        <f>'Input EIA Crude Europe Brent'!B23</f>
        <v/>
      </c>
    </row>
    <row r="42" spans="1:3">
      <c r="A42" s="1" t="n">
        <v>32554</v>
      </c>
      <c r="B42">
        <f>'Input EIA Crude WTI'!B40</f>
        <v/>
      </c>
      <c r="C42">
        <f>'Input EIA Crude Europe Brent'!B24</f>
        <v/>
      </c>
    </row>
    <row r="43" spans="1:3">
      <c r="A43" s="1" t="n">
        <v>32582</v>
      </c>
      <c r="B43">
        <f>'Input EIA Crude WTI'!B41</f>
        <v/>
      </c>
      <c r="C43">
        <f>'Input EIA Crude Europe Brent'!B25</f>
        <v/>
      </c>
    </row>
    <row r="44" spans="1:3">
      <c r="A44" s="1" t="n">
        <v>32613</v>
      </c>
      <c r="B44">
        <f>'Input EIA Crude WTI'!B42</f>
        <v/>
      </c>
      <c r="C44">
        <f>'Input EIA Crude Europe Brent'!B26</f>
        <v/>
      </c>
    </row>
    <row r="45" spans="1:3">
      <c r="A45" s="1" t="n">
        <v>32643</v>
      </c>
      <c r="B45">
        <f>'Input EIA Crude WTI'!B43</f>
        <v/>
      </c>
      <c r="C45">
        <f>'Input EIA Crude Europe Brent'!B27</f>
        <v/>
      </c>
    </row>
    <row r="46" spans="1:3">
      <c r="A46" s="1" t="n">
        <v>32674</v>
      </c>
      <c r="B46">
        <f>'Input EIA Crude WTI'!B44</f>
        <v/>
      </c>
      <c r="C46">
        <f>'Input EIA Crude Europe Brent'!B28</f>
        <v/>
      </c>
    </row>
    <row r="47" spans="1:3">
      <c r="A47" s="1" t="n">
        <v>32704</v>
      </c>
      <c r="B47">
        <f>'Input EIA Crude WTI'!B45</f>
        <v/>
      </c>
      <c r="C47">
        <f>'Input EIA Crude Europe Brent'!B29</f>
        <v/>
      </c>
    </row>
    <row r="48" spans="1:3">
      <c r="A48" s="1" t="n">
        <v>32735</v>
      </c>
      <c r="B48">
        <f>'Input EIA Crude WTI'!B46</f>
        <v/>
      </c>
      <c r="C48">
        <f>'Input EIA Crude Europe Brent'!B30</f>
        <v/>
      </c>
    </row>
    <row r="49" spans="1:3">
      <c r="A49" s="1" t="n">
        <v>32766</v>
      </c>
      <c r="B49">
        <f>'Input EIA Crude WTI'!B47</f>
        <v/>
      </c>
      <c r="C49">
        <f>'Input EIA Crude Europe Brent'!B31</f>
        <v/>
      </c>
    </row>
    <row r="50" spans="1:3">
      <c r="A50" s="1" t="n">
        <v>32796</v>
      </c>
      <c r="B50">
        <f>'Input EIA Crude WTI'!B48</f>
        <v/>
      </c>
      <c r="C50">
        <f>'Input EIA Crude Europe Brent'!B32</f>
        <v/>
      </c>
    </row>
    <row r="51" spans="1:3">
      <c r="A51" s="1" t="n">
        <v>32827</v>
      </c>
      <c r="B51">
        <f>'Input EIA Crude WTI'!B49</f>
        <v/>
      </c>
      <c r="C51">
        <f>'Input EIA Crude Europe Brent'!B33</f>
        <v/>
      </c>
    </row>
    <row r="52" spans="1:3">
      <c r="A52" s="1" t="n">
        <v>32857</v>
      </c>
      <c r="B52">
        <f>'Input EIA Crude WTI'!B50</f>
        <v/>
      </c>
      <c r="C52">
        <f>'Input EIA Crude Europe Brent'!B34</f>
        <v/>
      </c>
    </row>
    <row r="53" spans="1:3">
      <c r="A53" s="1" t="n">
        <v>32888</v>
      </c>
      <c r="B53">
        <f>'Input EIA Crude WTI'!B51</f>
        <v/>
      </c>
      <c r="C53">
        <f>'Input EIA Crude Europe Brent'!B35</f>
        <v/>
      </c>
    </row>
    <row r="54" spans="1:3">
      <c r="A54" s="1" t="n">
        <v>32919</v>
      </c>
      <c r="B54">
        <f>'Input EIA Crude WTI'!B52</f>
        <v/>
      </c>
      <c r="C54">
        <f>'Input EIA Crude Europe Brent'!B36</f>
        <v/>
      </c>
    </row>
    <row r="55" spans="1:3">
      <c r="A55" s="1" t="n">
        <v>32947</v>
      </c>
      <c r="B55">
        <f>'Input EIA Crude WTI'!B53</f>
        <v/>
      </c>
      <c r="C55">
        <f>'Input EIA Crude Europe Brent'!B37</f>
        <v/>
      </c>
    </row>
    <row r="56" spans="1:3">
      <c r="A56" s="1" t="n">
        <v>32978</v>
      </c>
      <c r="B56">
        <f>'Input EIA Crude WTI'!B54</f>
        <v/>
      </c>
      <c r="C56">
        <f>'Input EIA Crude Europe Brent'!B38</f>
        <v/>
      </c>
    </row>
    <row r="57" spans="1:3">
      <c r="A57" s="1" t="n">
        <v>33008</v>
      </c>
      <c r="B57">
        <f>'Input EIA Crude WTI'!B55</f>
        <v/>
      </c>
      <c r="C57">
        <f>'Input EIA Crude Europe Brent'!B39</f>
        <v/>
      </c>
    </row>
    <row r="58" spans="1:3">
      <c r="A58" s="1" t="n">
        <v>33039</v>
      </c>
      <c r="B58">
        <f>'Input EIA Crude WTI'!B56</f>
        <v/>
      </c>
      <c r="C58">
        <f>'Input EIA Crude Europe Brent'!B40</f>
        <v/>
      </c>
    </row>
    <row r="59" spans="1:3">
      <c r="A59" s="1" t="n">
        <v>33069</v>
      </c>
      <c r="B59">
        <f>'Input EIA Crude WTI'!B57</f>
        <v/>
      </c>
      <c r="C59">
        <f>'Input EIA Crude Europe Brent'!B41</f>
        <v/>
      </c>
    </row>
    <row r="60" spans="1:3">
      <c r="A60" s="1" t="n">
        <v>33100</v>
      </c>
      <c r="B60">
        <f>'Input EIA Crude WTI'!B58</f>
        <v/>
      </c>
      <c r="C60">
        <f>'Input EIA Crude Europe Brent'!B42</f>
        <v/>
      </c>
    </row>
    <row r="61" spans="1:3">
      <c r="A61" s="1" t="n">
        <v>33131</v>
      </c>
      <c r="B61">
        <f>'Input EIA Crude WTI'!B59</f>
        <v/>
      </c>
      <c r="C61">
        <f>'Input EIA Crude Europe Brent'!B43</f>
        <v/>
      </c>
    </row>
    <row r="62" spans="1:3">
      <c r="A62" s="1" t="n">
        <v>33161</v>
      </c>
      <c r="B62">
        <f>'Input EIA Crude WTI'!B60</f>
        <v/>
      </c>
      <c r="C62">
        <f>'Input EIA Crude Europe Brent'!B44</f>
        <v/>
      </c>
    </row>
    <row r="63" spans="1:3">
      <c r="A63" s="1" t="n">
        <v>33192</v>
      </c>
      <c r="B63">
        <f>'Input EIA Crude WTI'!B61</f>
        <v/>
      </c>
      <c r="C63">
        <f>'Input EIA Crude Europe Brent'!B45</f>
        <v/>
      </c>
    </row>
    <row r="64" spans="1:3">
      <c r="A64" s="1" t="n">
        <v>33222</v>
      </c>
      <c r="B64">
        <f>'Input EIA Crude WTI'!B62</f>
        <v/>
      </c>
      <c r="C64">
        <f>'Input EIA Crude Europe Brent'!B46</f>
        <v/>
      </c>
    </row>
    <row r="65" spans="1:3">
      <c r="A65" s="1" t="n">
        <v>33253</v>
      </c>
      <c r="B65">
        <f>'Input EIA Crude WTI'!B63</f>
        <v/>
      </c>
      <c r="C65">
        <f>'Input EIA Crude Europe Brent'!B47</f>
        <v/>
      </c>
    </row>
    <row r="66" spans="1:3">
      <c r="A66" s="1" t="n">
        <v>33284</v>
      </c>
      <c r="B66">
        <f>'Input EIA Crude WTI'!B64</f>
        <v/>
      </c>
      <c r="C66">
        <f>'Input EIA Crude Europe Brent'!B48</f>
        <v/>
      </c>
    </row>
    <row r="67" spans="1:3">
      <c r="A67" s="1" t="n">
        <v>33312</v>
      </c>
      <c r="B67">
        <f>'Input EIA Crude WTI'!B65</f>
        <v/>
      </c>
      <c r="C67">
        <f>'Input EIA Crude Europe Brent'!B49</f>
        <v/>
      </c>
    </row>
    <row r="68" spans="1:3">
      <c r="A68" s="1" t="n">
        <v>33343</v>
      </c>
      <c r="B68">
        <f>'Input EIA Crude WTI'!B66</f>
        <v/>
      </c>
      <c r="C68">
        <f>'Input EIA Crude Europe Brent'!B50</f>
        <v/>
      </c>
    </row>
    <row r="69" spans="1:3">
      <c r="A69" s="1" t="n">
        <v>33373</v>
      </c>
      <c r="B69">
        <f>'Input EIA Crude WTI'!B67</f>
        <v/>
      </c>
      <c r="C69">
        <f>'Input EIA Crude Europe Brent'!B51</f>
        <v/>
      </c>
    </row>
    <row r="70" spans="1:3">
      <c r="A70" s="1" t="n">
        <v>33404</v>
      </c>
      <c r="B70">
        <f>'Input EIA Crude WTI'!B68</f>
        <v/>
      </c>
      <c r="C70">
        <f>'Input EIA Crude Europe Brent'!B52</f>
        <v/>
      </c>
    </row>
    <row r="71" spans="1:3">
      <c r="A71" s="1" t="n">
        <v>33434</v>
      </c>
      <c r="B71">
        <f>'Input EIA Crude WTI'!B69</f>
        <v/>
      </c>
      <c r="C71">
        <f>'Input EIA Crude Europe Brent'!B53</f>
        <v/>
      </c>
    </row>
    <row r="72" spans="1:3">
      <c r="A72" s="1" t="n">
        <v>33465</v>
      </c>
      <c r="B72">
        <f>'Input EIA Crude WTI'!B70</f>
        <v/>
      </c>
      <c r="C72">
        <f>'Input EIA Crude Europe Brent'!B54</f>
        <v/>
      </c>
    </row>
    <row r="73" spans="1:3">
      <c r="A73" s="1" t="n">
        <v>33496</v>
      </c>
      <c r="B73">
        <f>'Input EIA Crude WTI'!B71</f>
        <v/>
      </c>
      <c r="C73">
        <f>'Input EIA Crude Europe Brent'!B55</f>
        <v/>
      </c>
    </row>
    <row r="74" spans="1:3">
      <c r="A74" s="1" t="n">
        <v>33526</v>
      </c>
      <c r="B74">
        <f>'Input EIA Crude WTI'!B72</f>
        <v/>
      </c>
      <c r="C74">
        <f>'Input EIA Crude Europe Brent'!B56</f>
        <v/>
      </c>
    </row>
    <row r="75" spans="1:3">
      <c r="A75" s="1" t="n">
        <v>33557</v>
      </c>
      <c r="B75">
        <f>'Input EIA Crude WTI'!B73</f>
        <v/>
      </c>
      <c r="C75">
        <f>'Input EIA Crude Europe Brent'!B57</f>
        <v/>
      </c>
    </row>
    <row r="76" spans="1:3">
      <c r="A76" s="1" t="n">
        <v>33587</v>
      </c>
      <c r="B76">
        <f>'Input EIA Crude WTI'!B74</f>
        <v/>
      </c>
      <c r="C76">
        <f>'Input EIA Crude Europe Brent'!B58</f>
        <v/>
      </c>
    </row>
    <row r="77" spans="1:3">
      <c r="A77" s="1" t="n">
        <v>33618</v>
      </c>
      <c r="B77">
        <f>'Input EIA Crude WTI'!B75</f>
        <v/>
      </c>
      <c r="C77">
        <f>'Input EIA Crude Europe Brent'!B59</f>
        <v/>
      </c>
    </row>
    <row r="78" spans="1:3">
      <c r="A78" s="1" t="n">
        <v>33649</v>
      </c>
      <c r="B78">
        <f>'Input EIA Crude WTI'!B76</f>
        <v/>
      </c>
      <c r="C78">
        <f>'Input EIA Crude Europe Brent'!B60</f>
        <v/>
      </c>
    </row>
    <row r="79" spans="1:3">
      <c r="A79" s="1" t="n">
        <v>33678</v>
      </c>
      <c r="B79">
        <f>'Input EIA Crude WTI'!B77</f>
        <v/>
      </c>
      <c r="C79">
        <f>'Input EIA Crude Europe Brent'!B61</f>
        <v/>
      </c>
    </row>
    <row r="80" spans="1:3">
      <c r="A80" s="1" t="n">
        <v>33709</v>
      </c>
      <c r="B80">
        <f>'Input EIA Crude WTI'!B78</f>
        <v/>
      </c>
      <c r="C80">
        <f>'Input EIA Crude Europe Brent'!B62</f>
        <v/>
      </c>
    </row>
    <row r="81" spans="1:3">
      <c r="A81" s="1" t="n">
        <v>33739</v>
      </c>
      <c r="B81">
        <f>'Input EIA Crude WTI'!B79</f>
        <v/>
      </c>
      <c r="C81">
        <f>'Input EIA Crude Europe Brent'!B63</f>
        <v/>
      </c>
    </row>
    <row r="82" spans="1:3">
      <c r="A82" s="1" t="n">
        <v>33770</v>
      </c>
      <c r="B82">
        <f>'Input EIA Crude WTI'!B80</f>
        <v/>
      </c>
      <c r="C82">
        <f>'Input EIA Crude Europe Brent'!B64</f>
        <v/>
      </c>
    </row>
    <row r="83" spans="1:3">
      <c r="A83" s="1" t="n">
        <v>33800</v>
      </c>
      <c r="B83">
        <f>'Input EIA Crude WTI'!B81</f>
        <v/>
      </c>
      <c r="C83">
        <f>'Input EIA Crude Europe Brent'!B65</f>
        <v/>
      </c>
    </row>
    <row r="84" spans="1:3">
      <c r="A84" s="1" t="n">
        <v>33831</v>
      </c>
      <c r="B84">
        <f>'Input EIA Crude WTI'!B82</f>
        <v/>
      </c>
      <c r="C84">
        <f>'Input EIA Crude Europe Brent'!B66</f>
        <v/>
      </c>
    </row>
    <row r="85" spans="1:3">
      <c r="A85" s="1" t="n">
        <v>33862</v>
      </c>
      <c r="B85">
        <f>'Input EIA Crude WTI'!B83</f>
        <v/>
      </c>
      <c r="C85">
        <f>'Input EIA Crude Europe Brent'!B67</f>
        <v/>
      </c>
    </row>
    <row r="86" spans="1:3">
      <c r="A86" s="1" t="n">
        <v>33892</v>
      </c>
      <c r="B86">
        <f>'Input EIA Crude WTI'!B84</f>
        <v/>
      </c>
      <c r="C86">
        <f>'Input EIA Crude Europe Brent'!B68</f>
        <v/>
      </c>
    </row>
    <row r="87" spans="1:3">
      <c r="A87" s="1" t="n">
        <v>33923</v>
      </c>
      <c r="B87">
        <f>'Input EIA Crude WTI'!B85</f>
        <v/>
      </c>
      <c r="C87">
        <f>'Input EIA Crude Europe Brent'!B69</f>
        <v/>
      </c>
    </row>
    <row r="88" spans="1:3">
      <c r="A88" s="1" t="n">
        <v>33953</v>
      </c>
      <c r="B88">
        <f>'Input EIA Crude WTI'!B86</f>
        <v/>
      </c>
      <c r="C88">
        <f>'Input EIA Crude Europe Brent'!B70</f>
        <v/>
      </c>
    </row>
    <row r="89" spans="1:3">
      <c r="A89" s="1" t="n">
        <v>33984</v>
      </c>
      <c r="B89">
        <f>'Input EIA Crude WTI'!B87</f>
        <v/>
      </c>
      <c r="C89">
        <f>'Input EIA Crude Europe Brent'!B71</f>
        <v/>
      </c>
    </row>
    <row r="90" spans="1:3">
      <c r="A90" s="1" t="n">
        <v>34015</v>
      </c>
      <c r="B90">
        <f>'Input EIA Crude WTI'!B88</f>
        <v/>
      </c>
      <c r="C90">
        <f>'Input EIA Crude Europe Brent'!B72</f>
        <v/>
      </c>
    </row>
    <row r="91" spans="1:3">
      <c r="A91" s="1" t="n">
        <v>34043</v>
      </c>
      <c r="B91">
        <f>'Input EIA Crude WTI'!B89</f>
        <v/>
      </c>
      <c r="C91">
        <f>'Input EIA Crude Europe Brent'!B73</f>
        <v/>
      </c>
    </row>
    <row r="92" spans="1:3">
      <c r="A92" s="1" t="n">
        <v>34074</v>
      </c>
      <c r="B92">
        <f>'Input EIA Crude WTI'!B90</f>
        <v/>
      </c>
      <c r="C92">
        <f>'Input EIA Crude Europe Brent'!B74</f>
        <v/>
      </c>
    </row>
    <row r="93" spans="1:3">
      <c r="A93" s="1" t="n">
        <v>34104</v>
      </c>
      <c r="B93">
        <f>'Input EIA Crude WTI'!B91</f>
        <v/>
      </c>
      <c r="C93">
        <f>'Input EIA Crude Europe Brent'!B75</f>
        <v/>
      </c>
    </row>
    <row r="94" spans="1:3">
      <c r="A94" s="1" t="n">
        <v>34135</v>
      </c>
      <c r="B94">
        <f>'Input EIA Crude WTI'!B92</f>
        <v/>
      </c>
      <c r="C94">
        <f>'Input EIA Crude Europe Brent'!B76</f>
        <v/>
      </c>
    </row>
    <row r="95" spans="1:3">
      <c r="A95" s="1" t="n">
        <v>34165</v>
      </c>
      <c r="B95">
        <f>'Input EIA Crude WTI'!B93</f>
        <v/>
      </c>
      <c r="C95">
        <f>'Input EIA Crude Europe Brent'!B77</f>
        <v/>
      </c>
    </row>
    <row r="96" spans="1:3">
      <c r="A96" s="1" t="n">
        <v>34196</v>
      </c>
      <c r="B96">
        <f>'Input EIA Crude WTI'!B94</f>
        <v/>
      </c>
      <c r="C96">
        <f>'Input EIA Crude Europe Brent'!B78</f>
        <v/>
      </c>
    </row>
    <row r="97" spans="1:3">
      <c r="A97" s="1" t="n">
        <v>34227</v>
      </c>
      <c r="B97">
        <f>'Input EIA Crude WTI'!B95</f>
        <v/>
      </c>
      <c r="C97">
        <f>'Input EIA Crude Europe Brent'!B79</f>
        <v/>
      </c>
    </row>
    <row r="98" spans="1:3">
      <c r="A98" s="1" t="n">
        <v>34257</v>
      </c>
      <c r="B98">
        <f>'Input EIA Crude WTI'!B96</f>
        <v/>
      </c>
      <c r="C98">
        <f>'Input EIA Crude Europe Brent'!B80</f>
        <v/>
      </c>
    </row>
    <row r="99" spans="1:3">
      <c r="A99" s="1" t="n">
        <v>34288</v>
      </c>
      <c r="B99">
        <f>'Input EIA Crude WTI'!B97</f>
        <v/>
      </c>
      <c r="C99">
        <f>'Input EIA Crude Europe Brent'!B81</f>
        <v/>
      </c>
    </row>
    <row r="100" spans="1:3">
      <c r="A100" s="1" t="n">
        <v>34318</v>
      </c>
      <c r="B100">
        <f>'Input EIA Crude WTI'!B98</f>
        <v/>
      </c>
      <c r="C100">
        <f>'Input EIA Crude Europe Brent'!B82</f>
        <v/>
      </c>
    </row>
    <row r="101" spans="1:3">
      <c r="A101" s="1" t="n">
        <v>34349</v>
      </c>
      <c r="B101">
        <f>'Input EIA Crude WTI'!B99</f>
        <v/>
      </c>
      <c r="C101">
        <f>'Input EIA Crude Europe Brent'!B83</f>
        <v/>
      </c>
    </row>
    <row r="102" spans="1:3">
      <c r="A102" s="1" t="n">
        <v>34380</v>
      </c>
      <c r="B102">
        <f>'Input EIA Crude WTI'!B100</f>
        <v/>
      </c>
      <c r="C102">
        <f>'Input EIA Crude Europe Brent'!B84</f>
        <v/>
      </c>
    </row>
    <row r="103" spans="1:3">
      <c r="A103" s="1" t="n">
        <v>34408</v>
      </c>
      <c r="B103">
        <f>'Input EIA Crude WTI'!B101</f>
        <v/>
      </c>
      <c r="C103">
        <f>'Input EIA Crude Europe Brent'!B85</f>
        <v/>
      </c>
    </row>
    <row r="104" spans="1:3">
      <c r="A104" s="1" t="n">
        <v>34439</v>
      </c>
      <c r="B104">
        <f>'Input EIA Crude WTI'!B102</f>
        <v/>
      </c>
      <c r="C104">
        <f>'Input EIA Crude Europe Brent'!B86</f>
        <v/>
      </c>
    </row>
    <row r="105" spans="1:3">
      <c r="A105" s="1" t="n">
        <v>34469</v>
      </c>
      <c r="B105">
        <f>'Input EIA Crude WTI'!B103</f>
        <v/>
      </c>
      <c r="C105">
        <f>'Input EIA Crude Europe Brent'!B87</f>
        <v/>
      </c>
    </row>
    <row r="106" spans="1:3">
      <c r="A106" s="1" t="n">
        <v>34500</v>
      </c>
      <c r="B106">
        <f>'Input EIA Crude WTI'!B104</f>
        <v/>
      </c>
      <c r="C106">
        <f>'Input EIA Crude Europe Brent'!B88</f>
        <v/>
      </c>
    </row>
    <row r="107" spans="1:3">
      <c r="A107" s="1" t="n">
        <v>34530</v>
      </c>
      <c r="B107">
        <f>'Input EIA Crude WTI'!B105</f>
        <v/>
      </c>
      <c r="C107">
        <f>'Input EIA Crude Europe Brent'!B89</f>
        <v/>
      </c>
    </row>
    <row r="108" spans="1:3">
      <c r="A108" s="1" t="n">
        <v>34561</v>
      </c>
      <c r="B108">
        <f>'Input EIA Crude WTI'!B106</f>
        <v/>
      </c>
      <c r="C108">
        <f>'Input EIA Crude Europe Brent'!B90</f>
        <v/>
      </c>
    </row>
    <row r="109" spans="1:3">
      <c r="A109" s="1" t="n">
        <v>34592</v>
      </c>
      <c r="B109">
        <f>'Input EIA Crude WTI'!B107</f>
        <v/>
      </c>
      <c r="C109">
        <f>'Input EIA Crude Europe Brent'!B91</f>
        <v/>
      </c>
    </row>
    <row r="110" spans="1:3">
      <c r="A110" s="1" t="n">
        <v>34622</v>
      </c>
      <c r="B110">
        <f>'Input EIA Crude WTI'!B108</f>
        <v/>
      </c>
      <c r="C110">
        <f>'Input EIA Crude Europe Brent'!B92</f>
        <v/>
      </c>
    </row>
    <row r="111" spans="1:3">
      <c r="A111" s="1" t="n">
        <v>34653</v>
      </c>
      <c r="B111">
        <f>'Input EIA Crude WTI'!B109</f>
        <v/>
      </c>
      <c r="C111">
        <f>'Input EIA Crude Europe Brent'!B93</f>
        <v/>
      </c>
    </row>
    <row r="112" spans="1:3">
      <c r="A112" s="1" t="n">
        <v>34683</v>
      </c>
      <c r="B112">
        <f>'Input EIA Crude WTI'!B110</f>
        <v/>
      </c>
      <c r="C112">
        <f>'Input EIA Crude Europe Brent'!B94</f>
        <v/>
      </c>
    </row>
    <row r="113" spans="1:3">
      <c r="A113" s="1" t="n">
        <v>34714</v>
      </c>
      <c r="B113">
        <f>'Input EIA Crude WTI'!B111</f>
        <v/>
      </c>
      <c r="C113">
        <f>'Input EIA Crude Europe Brent'!B95</f>
        <v/>
      </c>
    </row>
    <row r="114" spans="1:3">
      <c r="A114" s="1" t="n">
        <v>34745</v>
      </c>
      <c r="B114">
        <f>'Input EIA Crude WTI'!B112</f>
        <v/>
      </c>
      <c r="C114">
        <f>'Input EIA Crude Europe Brent'!B96</f>
        <v/>
      </c>
    </row>
    <row r="115" spans="1:3">
      <c r="A115" s="1" t="n">
        <v>34773</v>
      </c>
      <c r="B115">
        <f>'Input EIA Crude WTI'!B113</f>
        <v/>
      </c>
      <c r="C115">
        <f>'Input EIA Crude Europe Brent'!B97</f>
        <v/>
      </c>
    </row>
    <row r="116" spans="1:3">
      <c r="A116" s="1" t="n">
        <v>34804</v>
      </c>
      <c r="B116">
        <f>'Input EIA Crude WTI'!B114</f>
        <v/>
      </c>
      <c r="C116">
        <f>'Input EIA Crude Europe Brent'!B98</f>
        <v/>
      </c>
    </row>
    <row r="117" spans="1:3">
      <c r="A117" s="1" t="n">
        <v>34834</v>
      </c>
      <c r="B117">
        <f>'Input EIA Crude WTI'!B115</f>
        <v/>
      </c>
      <c r="C117">
        <f>'Input EIA Crude Europe Brent'!B99</f>
        <v/>
      </c>
    </row>
    <row r="118" spans="1:3">
      <c r="A118" s="1" t="n">
        <v>34865</v>
      </c>
      <c r="B118">
        <f>'Input EIA Crude WTI'!B116</f>
        <v/>
      </c>
      <c r="C118">
        <f>'Input EIA Crude Europe Brent'!B100</f>
        <v/>
      </c>
    </row>
    <row r="119" spans="1:3">
      <c r="A119" s="1" t="n">
        <v>34895</v>
      </c>
      <c r="B119">
        <f>'Input EIA Crude WTI'!B117</f>
        <v/>
      </c>
      <c r="C119">
        <f>'Input EIA Crude Europe Brent'!B101</f>
        <v/>
      </c>
    </row>
    <row r="120" spans="1:3">
      <c r="A120" s="1" t="n">
        <v>34926</v>
      </c>
      <c r="B120">
        <f>'Input EIA Crude WTI'!B118</f>
        <v/>
      </c>
      <c r="C120">
        <f>'Input EIA Crude Europe Brent'!B102</f>
        <v/>
      </c>
    </row>
    <row r="121" spans="1:3">
      <c r="A121" s="1" t="n">
        <v>34957</v>
      </c>
      <c r="B121">
        <f>'Input EIA Crude WTI'!B119</f>
        <v/>
      </c>
      <c r="C121">
        <f>'Input EIA Crude Europe Brent'!B103</f>
        <v/>
      </c>
    </row>
    <row r="122" spans="1:3">
      <c r="A122" s="1" t="n">
        <v>34987</v>
      </c>
      <c r="B122">
        <f>'Input EIA Crude WTI'!B120</f>
        <v/>
      </c>
      <c r="C122">
        <f>'Input EIA Crude Europe Brent'!B104</f>
        <v/>
      </c>
    </row>
    <row r="123" spans="1:3">
      <c r="A123" s="1" t="n">
        <v>35018</v>
      </c>
      <c r="B123">
        <f>'Input EIA Crude WTI'!B121</f>
        <v/>
      </c>
      <c r="C123">
        <f>'Input EIA Crude Europe Brent'!B105</f>
        <v/>
      </c>
    </row>
    <row r="124" spans="1:3">
      <c r="A124" s="1" t="n">
        <v>35048</v>
      </c>
      <c r="B124">
        <f>'Input EIA Crude WTI'!B122</f>
        <v/>
      </c>
      <c r="C124">
        <f>'Input EIA Crude Europe Brent'!B106</f>
        <v/>
      </c>
    </row>
    <row r="125" spans="1:3">
      <c r="A125" s="1" t="n">
        <v>35079</v>
      </c>
      <c r="B125">
        <f>'Input EIA Crude WTI'!B123</f>
        <v/>
      </c>
      <c r="C125">
        <f>'Input EIA Crude Europe Brent'!B107</f>
        <v/>
      </c>
    </row>
    <row r="126" spans="1:3">
      <c r="A126" s="1" t="n">
        <v>35110</v>
      </c>
      <c r="B126">
        <f>'Input EIA Crude WTI'!B124</f>
        <v/>
      </c>
      <c r="C126">
        <f>'Input EIA Crude Europe Brent'!B108</f>
        <v/>
      </c>
    </row>
    <row r="127" spans="1:3">
      <c r="A127" s="1" t="n">
        <v>35139</v>
      </c>
      <c r="B127">
        <f>'Input EIA Crude WTI'!B125</f>
        <v/>
      </c>
      <c r="C127">
        <f>'Input EIA Crude Europe Brent'!B109</f>
        <v/>
      </c>
    </row>
    <row r="128" spans="1:3">
      <c r="A128" s="1" t="n">
        <v>35170</v>
      </c>
      <c r="B128">
        <f>'Input EIA Crude WTI'!B126</f>
        <v/>
      </c>
      <c r="C128">
        <f>'Input EIA Crude Europe Brent'!B110</f>
        <v/>
      </c>
    </row>
    <row r="129" spans="1:3">
      <c r="A129" s="1" t="n">
        <v>35200</v>
      </c>
      <c r="B129">
        <f>'Input EIA Crude WTI'!B127</f>
        <v/>
      </c>
      <c r="C129">
        <f>'Input EIA Crude Europe Brent'!B111</f>
        <v/>
      </c>
    </row>
    <row r="130" spans="1:3">
      <c r="A130" s="1" t="n">
        <v>35231</v>
      </c>
      <c r="B130">
        <f>'Input EIA Crude WTI'!B128</f>
        <v/>
      </c>
      <c r="C130">
        <f>'Input EIA Crude Europe Brent'!B112</f>
        <v/>
      </c>
    </row>
    <row r="131" spans="1:3">
      <c r="A131" s="1" t="n">
        <v>35261</v>
      </c>
      <c r="B131">
        <f>'Input EIA Crude WTI'!B129</f>
        <v/>
      </c>
      <c r="C131">
        <f>'Input EIA Crude Europe Brent'!B113</f>
        <v/>
      </c>
    </row>
    <row r="132" spans="1:3">
      <c r="A132" s="1" t="n">
        <v>35292</v>
      </c>
      <c r="B132">
        <f>'Input EIA Crude WTI'!B130</f>
        <v/>
      </c>
      <c r="C132">
        <f>'Input EIA Crude Europe Brent'!B114</f>
        <v/>
      </c>
    </row>
    <row r="133" spans="1:3">
      <c r="A133" s="1" t="n">
        <v>35323</v>
      </c>
      <c r="B133">
        <f>'Input EIA Crude WTI'!B131</f>
        <v/>
      </c>
      <c r="C133">
        <f>'Input EIA Crude Europe Brent'!B115</f>
        <v/>
      </c>
    </row>
    <row r="134" spans="1:3">
      <c r="A134" s="1" t="n">
        <v>35353</v>
      </c>
      <c r="B134">
        <f>'Input EIA Crude WTI'!B132</f>
        <v/>
      </c>
      <c r="C134">
        <f>'Input EIA Crude Europe Brent'!B116</f>
        <v/>
      </c>
    </row>
    <row r="135" spans="1:3">
      <c r="A135" s="1" t="n">
        <v>35384</v>
      </c>
      <c r="B135">
        <f>'Input EIA Crude WTI'!B133</f>
        <v/>
      </c>
      <c r="C135">
        <f>'Input EIA Crude Europe Brent'!B117</f>
        <v/>
      </c>
    </row>
    <row r="136" spans="1:3">
      <c r="A136" s="1" t="n">
        <v>35414</v>
      </c>
      <c r="B136">
        <f>'Input EIA Crude WTI'!B134</f>
        <v/>
      </c>
      <c r="C136">
        <f>'Input EIA Crude Europe Brent'!B118</f>
        <v/>
      </c>
    </row>
    <row r="137" spans="1:3">
      <c r="A137" s="1" t="n">
        <v>35445</v>
      </c>
      <c r="B137">
        <f>'Input EIA Crude WTI'!B135</f>
        <v/>
      </c>
      <c r="C137">
        <f>'Input EIA Crude Europe Brent'!B119</f>
        <v/>
      </c>
    </row>
    <row r="138" spans="1:3">
      <c r="A138" s="1" t="n">
        <v>35476</v>
      </c>
      <c r="B138">
        <f>'Input EIA Crude WTI'!B136</f>
        <v/>
      </c>
      <c r="C138">
        <f>'Input EIA Crude Europe Brent'!B120</f>
        <v/>
      </c>
    </row>
    <row r="139" spans="1:3">
      <c r="A139" s="1" t="n">
        <v>35504</v>
      </c>
      <c r="B139">
        <f>'Input EIA Crude WTI'!B137</f>
        <v/>
      </c>
      <c r="C139">
        <f>'Input EIA Crude Europe Brent'!B121</f>
        <v/>
      </c>
    </row>
    <row r="140" spans="1:3">
      <c r="A140" s="1" t="n">
        <v>35535</v>
      </c>
      <c r="B140">
        <f>'Input EIA Crude WTI'!B138</f>
        <v/>
      </c>
      <c r="C140">
        <f>'Input EIA Crude Europe Brent'!B122</f>
        <v/>
      </c>
    </row>
    <row r="141" spans="1:3">
      <c r="A141" s="1" t="n">
        <v>35565</v>
      </c>
      <c r="B141">
        <f>'Input EIA Crude WTI'!B139</f>
        <v/>
      </c>
      <c r="C141">
        <f>'Input EIA Crude Europe Brent'!B123</f>
        <v/>
      </c>
    </row>
    <row r="142" spans="1:3">
      <c r="A142" s="1" t="n">
        <v>35596</v>
      </c>
      <c r="B142">
        <f>'Input EIA Crude WTI'!B140</f>
        <v/>
      </c>
      <c r="C142">
        <f>'Input EIA Crude Europe Brent'!B124</f>
        <v/>
      </c>
    </row>
    <row r="143" spans="1:3">
      <c r="A143" s="1" t="n">
        <v>35626</v>
      </c>
      <c r="B143">
        <f>'Input EIA Crude WTI'!B141</f>
        <v/>
      </c>
      <c r="C143">
        <f>'Input EIA Crude Europe Brent'!B125</f>
        <v/>
      </c>
    </row>
    <row r="144" spans="1:3">
      <c r="A144" s="1" t="n">
        <v>35657</v>
      </c>
      <c r="B144">
        <f>'Input EIA Crude WTI'!B142</f>
        <v/>
      </c>
      <c r="C144">
        <f>'Input EIA Crude Europe Brent'!B126</f>
        <v/>
      </c>
    </row>
    <row r="145" spans="1:3">
      <c r="A145" s="1" t="n">
        <v>35688</v>
      </c>
      <c r="B145">
        <f>'Input EIA Crude WTI'!B143</f>
        <v/>
      </c>
      <c r="C145">
        <f>'Input EIA Crude Europe Brent'!B127</f>
        <v/>
      </c>
    </row>
    <row r="146" spans="1:3">
      <c r="A146" s="1" t="n">
        <v>35718</v>
      </c>
      <c r="B146">
        <f>'Input EIA Crude WTI'!B144</f>
        <v/>
      </c>
      <c r="C146">
        <f>'Input EIA Crude Europe Brent'!B128</f>
        <v/>
      </c>
    </row>
    <row r="147" spans="1:3">
      <c r="A147" s="1" t="n">
        <v>35749</v>
      </c>
      <c r="B147">
        <f>'Input EIA Crude WTI'!B145</f>
        <v/>
      </c>
      <c r="C147">
        <f>'Input EIA Crude Europe Brent'!B129</f>
        <v/>
      </c>
    </row>
    <row r="148" spans="1:3">
      <c r="A148" s="1" t="n">
        <v>35779</v>
      </c>
      <c r="B148">
        <f>'Input EIA Crude WTI'!B146</f>
        <v/>
      </c>
      <c r="C148">
        <f>'Input EIA Crude Europe Brent'!B130</f>
        <v/>
      </c>
    </row>
    <row r="149" spans="1:3">
      <c r="A149" s="1" t="n">
        <v>35810</v>
      </c>
      <c r="B149">
        <f>'Input EIA Crude WTI'!B147</f>
        <v/>
      </c>
      <c r="C149">
        <f>'Input EIA Crude Europe Brent'!B131</f>
        <v/>
      </c>
    </row>
    <row r="150" spans="1:3">
      <c r="A150" s="1" t="n">
        <v>35841</v>
      </c>
      <c r="B150">
        <f>'Input EIA Crude WTI'!B148</f>
        <v/>
      </c>
      <c r="C150">
        <f>'Input EIA Crude Europe Brent'!B132</f>
        <v/>
      </c>
    </row>
    <row r="151" spans="1:3">
      <c r="A151" s="1" t="n">
        <v>35869</v>
      </c>
      <c r="B151">
        <f>'Input EIA Crude WTI'!B149</f>
        <v/>
      </c>
      <c r="C151">
        <f>'Input EIA Crude Europe Brent'!B133</f>
        <v/>
      </c>
    </row>
    <row r="152" spans="1:3">
      <c r="A152" s="1" t="n">
        <v>35900</v>
      </c>
      <c r="B152">
        <f>'Input EIA Crude WTI'!B150</f>
        <v/>
      </c>
      <c r="C152">
        <f>'Input EIA Crude Europe Brent'!B134</f>
        <v/>
      </c>
    </row>
    <row r="153" spans="1:3">
      <c r="A153" s="1" t="n">
        <v>35930</v>
      </c>
      <c r="B153">
        <f>'Input EIA Crude WTI'!B151</f>
        <v/>
      </c>
      <c r="C153">
        <f>'Input EIA Crude Europe Brent'!B135</f>
        <v/>
      </c>
    </row>
    <row r="154" spans="1:3">
      <c r="A154" s="1" t="n">
        <v>35961</v>
      </c>
      <c r="B154">
        <f>'Input EIA Crude WTI'!B152</f>
        <v/>
      </c>
      <c r="C154">
        <f>'Input EIA Crude Europe Brent'!B136</f>
        <v/>
      </c>
    </row>
    <row r="155" spans="1:3">
      <c r="A155" s="1" t="n">
        <v>35991</v>
      </c>
      <c r="B155">
        <f>'Input EIA Crude WTI'!B153</f>
        <v/>
      </c>
      <c r="C155">
        <f>'Input EIA Crude Europe Brent'!B137</f>
        <v/>
      </c>
    </row>
    <row r="156" spans="1:3">
      <c r="A156" s="1" t="n">
        <v>36022</v>
      </c>
      <c r="B156">
        <f>'Input EIA Crude WTI'!B154</f>
        <v/>
      </c>
      <c r="C156">
        <f>'Input EIA Crude Europe Brent'!B138</f>
        <v/>
      </c>
    </row>
    <row r="157" spans="1:3">
      <c r="A157" s="1" t="n">
        <v>36053</v>
      </c>
      <c r="B157">
        <f>'Input EIA Crude WTI'!B155</f>
        <v/>
      </c>
      <c r="C157">
        <f>'Input EIA Crude Europe Brent'!B139</f>
        <v/>
      </c>
    </row>
    <row r="158" spans="1:3">
      <c r="A158" s="1" t="n">
        <v>36083</v>
      </c>
      <c r="B158">
        <f>'Input EIA Crude WTI'!B156</f>
        <v/>
      </c>
      <c r="C158">
        <f>'Input EIA Crude Europe Brent'!B140</f>
        <v/>
      </c>
    </row>
    <row r="159" spans="1:3">
      <c r="A159" s="1" t="n">
        <v>36114</v>
      </c>
      <c r="B159">
        <f>'Input EIA Crude WTI'!B157</f>
        <v/>
      </c>
      <c r="C159">
        <f>'Input EIA Crude Europe Brent'!B141</f>
        <v/>
      </c>
    </row>
    <row r="160" spans="1:3">
      <c r="A160" s="1" t="n">
        <v>36144</v>
      </c>
      <c r="B160">
        <f>'Input EIA Crude WTI'!B158</f>
        <v/>
      </c>
      <c r="C160">
        <f>'Input EIA Crude Europe Brent'!B142</f>
        <v/>
      </c>
    </row>
    <row r="161" spans="1:3">
      <c r="A161" s="1" t="n">
        <v>36175</v>
      </c>
      <c r="B161">
        <f>'Input EIA Crude WTI'!B159</f>
        <v/>
      </c>
      <c r="C161">
        <f>'Input EIA Crude Europe Brent'!B143</f>
        <v/>
      </c>
    </row>
    <row r="162" spans="1:3">
      <c r="A162" s="1" t="n">
        <v>36206</v>
      </c>
      <c r="B162">
        <f>'Input EIA Crude WTI'!B160</f>
        <v/>
      </c>
      <c r="C162">
        <f>'Input EIA Crude Europe Brent'!B144</f>
        <v/>
      </c>
    </row>
    <row r="163" spans="1:3">
      <c r="A163" s="1" t="n">
        <v>36234</v>
      </c>
      <c r="B163">
        <f>'Input EIA Crude WTI'!B161</f>
        <v/>
      </c>
      <c r="C163">
        <f>'Input EIA Crude Europe Brent'!B145</f>
        <v/>
      </c>
    </row>
    <row r="164" spans="1:3">
      <c r="A164" s="1" t="n">
        <v>36265</v>
      </c>
      <c r="B164">
        <f>'Input EIA Crude WTI'!B162</f>
        <v/>
      </c>
      <c r="C164">
        <f>'Input EIA Crude Europe Brent'!B146</f>
        <v/>
      </c>
    </row>
    <row r="165" spans="1:3">
      <c r="A165" s="1" t="n">
        <v>36295</v>
      </c>
      <c r="B165">
        <f>'Input EIA Crude WTI'!B163</f>
        <v/>
      </c>
      <c r="C165">
        <f>'Input EIA Crude Europe Brent'!B147</f>
        <v/>
      </c>
    </row>
    <row r="166" spans="1:3">
      <c r="A166" s="1" t="n">
        <v>36326</v>
      </c>
      <c r="B166">
        <f>'Input EIA Crude WTI'!B164</f>
        <v/>
      </c>
      <c r="C166">
        <f>'Input EIA Crude Europe Brent'!B148</f>
        <v/>
      </c>
    </row>
    <row r="167" spans="1:3">
      <c r="A167" s="1" t="n">
        <v>36356</v>
      </c>
      <c r="B167">
        <f>'Input EIA Crude WTI'!B165</f>
        <v/>
      </c>
      <c r="C167">
        <f>'Input EIA Crude Europe Brent'!B149</f>
        <v/>
      </c>
    </row>
    <row r="168" spans="1:3">
      <c r="A168" s="1" t="n">
        <v>36387</v>
      </c>
      <c r="B168">
        <f>'Input EIA Crude WTI'!B166</f>
        <v/>
      </c>
      <c r="C168">
        <f>'Input EIA Crude Europe Brent'!B150</f>
        <v/>
      </c>
    </row>
    <row r="169" spans="1:3">
      <c r="A169" s="1" t="n">
        <v>36418</v>
      </c>
      <c r="B169">
        <f>'Input EIA Crude WTI'!B167</f>
        <v/>
      </c>
      <c r="C169">
        <f>'Input EIA Crude Europe Brent'!B151</f>
        <v/>
      </c>
    </row>
    <row r="170" spans="1:3">
      <c r="A170" s="1" t="n">
        <v>36448</v>
      </c>
      <c r="B170">
        <f>'Input EIA Crude WTI'!B168</f>
        <v/>
      </c>
      <c r="C170">
        <f>'Input EIA Crude Europe Brent'!B152</f>
        <v/>
      </c>
    </row>
    <row r="171" spans="1:3">
      <c r="A171" s="1" t="n">
        <v>36479</v>
      </c>
      <c r="B171">
        <f>'Input EIA Crude WTI'!B169</f>
        <v/>
      </c>
      <c r="C171">
        <f>'Input EIA Crude Europe Brent'!B153</f>
        <v/>
      </c>
    </row>
    <row r="172" spans="1:3">
      <c r="A172" s="1" t="n">
        <v>36509</v>
      </c>
      <c r="B172">
        <f>'Input EIA Crude WTI'!B170</f>
        <v/>
      </c>
      <c r="C172">
        <f>'Input EIA Crude Europe Brent'!B154</f>
        <v/>
      </c>
    </row>
    <row r="173" spans="1:3">
      <c r="A173" s="1" t="n">
        <v>36540</v>
      </c>
      <c r="B173">
        <f>'Input EIA Crude WTI'!B171</f>
        <v/>
      </c>
      <c r="C173">
        <f>'Input EIA Crude Europe Brent'!B155</f>
        <v/>
      </c>
    </row>
    <row r="174" spans="1:3">
      <c r="A174" s="1" t="n">
        <v>36571</v>
      </c>
      <c r="B174">
        <f>'Input EIA Crude WTI'!B172</f>
        <v/>
      </c>
      <c r="C174">
        <f>'Input EIA Crude Europe Brent'!B156</f>
        <v/>
      </c>
    </row>
    <row r="175" spans="1:3">
      <c r="A175" s="1" t="n">
        <v>36600</v>
      </c>
      <c r="B175">
        <f>'Input EIA Crude WTI'!B173</f>
        <v/>
      </c>
      <c r="C175">
        <f>'Input EIA Crude Europe Brent'!B157</f>
        <v/>
      </c>
    </row>
    <row r="176" spans="1:3">
      <c r="A176" s="1" t="n">
        <v>36631</v>
      </c>
      <c r="B176">
        <f>'Input EIA Crude WTI'!B174</f>
        <v/>
      </c>
      <c r="C176">
        <f>'Input EIA Crude Europe Brent'!B158</f>
        <v/>
      </c>
    </row>
    <row r="177" spans="1:3">
      <c r="A177" s="1" t="n">
        <v>36661</v>
      </c>
      <c r="B177">
        <f>'Input EIA Crude WTI'!B175</f>
        <v/>
      </c>
      <c r="C177">
        <f>'Input EIA Crude Europe Brent'!B159</f>
        <v/>
      </c>
    </row>
    <row r="178" spans="1:3">
      <c r="A178" s="1" t="n">
        <v>36692</v>
      </c>
      <c r="B178">
        <f>'Input EIA Crude WTI'!B176</f>
        <v/>
      </c>
      <c r="C178">
        <f>'Input EIA Crude Europe Brent'!B160</f>
        <v/>
      </c>
    </row>
    <row r="179" spans="1:3">
      <c r="A179" s="1" t="n">
        <v>36722</v>
      </c>
      <c r="B179">
        <f>'Input EIA Crude WTI'!B177</f>
        <v/>
      </c>
      <c r="C179">
        <f>'Input EIA Crude Europe Brent'!B161</f>
        <v/>
      </c>
    </row>
    <row r="180" spans="1:3">
      <c r="A180" s="1" t="n">
        <v>36753</v>
      </c>
      <c r="B180">
        <f>'Input EIA Crude WTI'!B178</f>
        <v/>
      </c>
      <c r="C180">
        <f>'Input EIA Crude Europe Brent'!B162</f>
        <v/>
      </c>
    </row>
    <row r="181" spans="1:3">
      <c r="A181" s="1" t="n">
        <v>36784</v>
      </c>
      <c r="B181">
        <f>'Input EIA Crude WTI'!B179</f>
        <v/>
      </c>
      <c r="C181">
        <f>'Input EIA Crude Europe Brent'!B163</f>
        <v/>
      </c>
    </row>
    <row r="182" spans="1:3">
      <c r="A182" s="1" t="n">
        <v>36814</v>
      </c>
      <c r="B182">
        <f>'Input EIA Crude WTI'!B180</f>
        <v/>
      </c>
      <c r="C182">
        <f>'Input EIA Crude Europe Brent'!B164</f>
        <v/>
      </c>
    </row>
    <row r="183" spans="1:3">
      <c r="A183" s="1" t="n">
        <v>36845</v>
      </c>
      <c r="B183">
        <f>'Input EIA Crude WTI'!B181</f>
        <v/>
      </c>
      <c r="C183">
        <f>'Input EIA Crude Europe Brent'!B165</f>
        <v/>
      </c>
    </row>
    <row r="184" spans="1:3">
      <c r="A184" s="1" t="n">
        <v>36875</v>
      </c>
      <c r="B184">
        <f>'Input EIA Crude WTI'!B182</f>
        <v/>
      </c>
      <c r="C184">
        <f>'Input EIA Crude Europe Brent'!B166</f>
        <v/>
      </c>
    </row>
    <row r="185" spans="1:3">
      <c r="A185" s="1" t="n">
        <v>36906</v>
      </c>
      <c r="B185">
        <f>'Input EIA Crude WTI'!B183</f>
        <v/>
      </c>
      <c r="C185">
        <f>'Input EIA Crude Europe Brent'!B167</f>
        <v/>
      </c>
    </row>
    <row r="186" spans="1:3">
      <c r="A186" s="1" t="n">
        <v>36937</v>
      </c>
      <c r="B186">
        <f>'Input EIA Crude WTI'!B184</f>
        <v/>
      </c>
      <c r="C186">
        <f>'Input EIA Crude Europe Brent'!B168</f>
        <v/>
      </c>
    </row>
    <row r="187" spans="1:3">
      <c r="A187" s="1" t="n">
        <v>36965</v>
      </c>
      <c r="B187">
        <f>'Input EIA Crude WTI'!B185</f>
        <v/>
      </c>
      <c r="C187">
        <f>'Input EIA Crude Europe Brent'!B169</f>
        <v/>
      </c>
    </row>
    <row r="188" spans="1:3">
      <c r="A188" s="1" t="n">
        <v>36996</v>
      </c>
      <c r="B188">
        <f>'Input EIA Crude WTI'!B186</f>
        <v/>
      </c>
      <c r="C188">
        <f>'Input EIA Crude Europe Brent'!B170</f>
        <v/>
      </c>
    </row>
    <row r="189" spans="1:3">
      <c r="A189" s="1" t="n">
        <v>37026</v>
      </c>
      <c r="B189">
        <f>'Input EIA Crude WTI'!B187</f>
        <v/>
      </c>
      <c r="C189">
        <f>'Input EIA Crude Europe Brent'!B171</f>
        <v/>
      </c>
    </row>
    <row r="190" spans="1:3">
      <c r="A190" s="1" t="n">
        <v>37057</v>
      </c>
      <c r="B190">
        <f>'Input EIA Crude WTI'!B188</f>
        <v/>
      </c>
      <c r="C190">
        <f>'Input EIA Crude Europe Brent'!B172</f>
        <v/>
      </c>
    </row>
    <row r="191" spans="1:3">
      <c r="A191" s="1" t="n">
        <v>37087</v>
      </c>
      <c r="B191">
        <f>'Input EIA Crude WTI'!B189</f>
        <v/>
      </c>
      <c r="C191">
        <f>'Input EIA Crude Europe Brent'!B173</f>
        <v/>
      </c>
    </row>
    <row r="192" spans="1:3">
      <c r="A192" s="1" t="n">
        <v>37118</v>
      </c>
      <c r="B192">
        <f>'Input EIA Crude WTI'!B190</f>
        <v/>
      </c>
      <c r="C192">
        <f>'Input EIA Crude Europe Brent'!B174</f>
        <v/>
      </c>
    </row>
    <row r="193" spans="1:3">
      <c r="A193" s="1" t="n">
        <v>37149</v>
      </c>
      <c r="B193">
        <f>'Input EIA Crude WTI'!B191</f>
        <v/>
      </c>
      <c r="C193">
        <f>'Input EIA Crude Europe Brent'!B175</f>
        <v/>
      </c>
    </row>
    <row r="194" spans="1:3">
      <c r="A194" s="1" t="n">
        <v>37179</v>
      </c>
      <c r="B194">
        <f>'Input EIA Crude WTI'!B192</f>
        <v/>
      </c>
      <c r="C194">
        <f>'Input EIA Crude Europe Brent'!B176</f>
        <v/>
      </c>
    </row>
    <row r="195" spans="1:3">
      <c r="A195" s="1" t="n">
        <v>37210</v>
      </c>
      <c r="B195">
        <f>'Input EIA Crude WTI'!B193</f>
        <v/>
      </c>
      <c r="C195">
        <f>'Input EIA Crude Europe Brent'!B177</f>
        <v/>
      </c>
    </row>
    <row r="196" spans="1:3">
      <c r="A196" s="1" t="n">
        <v>37240</v>
      </c>
      <c r="B196">
        <f>'Input EIA Crude WTI'!B194</f>
        <v/>
      </c>
      <c r="C196">
        <f>'Input EIA Crude Europe Brent'!B178</f>
        <v/>
      </c>
    </row>
    <row r="197" spans="1:3">
      <c r="A197" s="1" t="n">
        <v>37271</v>
      </c>
      <c r="B197">
        <f>'Input EIA Crude WTI'!B195</f>
        <v/>
      </c>
      <c r="C197">
        <f>'Input EIA Crude Europe Brent'!B179</f>
        <v/>
      </c>
    </row>
    <row r="198" spans="1:3">
      <c r="A198" s="1" t="n">
        <v>37302</v>
      </c>
      <c r="B198">
        <f>'Input EIA Crude WTI'!B196</f>
        <v/>
      </c>
      <c r="C198">
        <f>'Input EIA Crude Europe Brent'!B180</f>
        <v/>
      </c>
    </row>
    <row r="199" spans="1:3">
      <c r="A199" s="1" t="n">
        <v>37330</v>
      </c>
      <c r="B199">
        <f>'Input EIA Crude WTI'!B197</f>
        <v/>
      </c>
      <c r="C199">
        <f>'Input EIA Crude Europe Brent'!B181</f>
        <v/>
      </c>
    </row>
    <row r="200" spans="1:3">
      <c r="A200" s="1" t="n">
        <v>37361</v>
      </c>
      <c r="B200">
        <f>'Input EIA Crude WTI'!B198</f>
        <v/>
      </c>
      <c r="C200">
        <f>'Input EIA Crude Europe Brent'!B182</f>
        <v/>
      </c>
    </row>
    <row r="201" spans="1:3">
      <c r="A201" s="1" t="n">
        <v>37391</v>
      </c>
      <c r="B201">
        <f>'Input EIA Crude WTI'!B199</f>
        <v/>
      </c>
      <c r="C201">
        <f>'Input EIA Crude Europe Brent'!B183</f>
        <v/>
      </c>
    </row>
    <row r="202" spans="1:3">
      <c r="A202" s="1" t="n">
        <v>37422</v>
      </c>
      <c r="B202">
        <f>'Input EIA Crude WTI'!B200</f>
        <v/>
      </c>
      <c r="C202">
        <f>'Input EIA Crude Europe Brent'!B184</f>
        <v/>
      </c>
    </row>
    <row r="203" spans="1:3">
      <c r="A203" s="1" t="n">
        <v>37452</v>
      </c>
      <c r="B203">
        <f>'Input EIA Crude WTI'!B201</f>
        <v/>
      </c>
      <c r="C203">
        <f>'Input EIA Crude Europe Brent'!B185</f>
        <v/>
      </c>
    </row>
    <row r="204" spans="1:3">
      <c r="A204" s="1" t="n">
        <v>37483</v>
      </c>
      <c r="B204">
        <f>'Input EIA Crude WTI'!B202</f>
        <v/>
      </c>
      <c r="C204">
        <f>'Input EIA Crude Europe Brent'!B186</f>
        <v/>
      </c>
    </row>
    <row r="205" spans="1:3">
      <c r="A205" s="1" t="n">
        <v>37514</v>
      </c>
      <c r="B205">
        <f>'Input EIA Crude WTI'!B203</f>
        <v/>
      </c>
      <c r="C205">
        <f>'Input EIA Crude Europe Brent'!B187</f>
        <v/>
      </c>
    </row>
    <row r="206" spans="1:3">
      <c r="A206" s="1" t="n">
        <v>37544</v>
      </c>
      <c r="B206">
        <f>'Input EIA Crude WTI'!B204</f>
        <v/>
      </c>
      <c r="C206">
        <f>'Input EIA Crude Europe Brent'!B188</f>
        <v/>
      </c>
    </row>
    <row r="207" spans="1:3">
      <c r="A207" s="1" t="n">
        <v>37575</v>
      </c>
      <c r="B207">
        <f>'Input EIA Crude WTI'!B205</f>
        <v/>
      </c>
      <c r="C207">
        <f>'Input EIA Crude Europe Brent'!B189</f>
        <v/>
      </c>
    </row>
    <row r="208" spans="1:3">
      <c r="A208" s="1" t="n">
        <v>37605</v>
      </c>
      <c r="B208">
        <f>'Input EIA Crude WTI'!B206</f>
        <v/>
      </c>
      <c r="C208">
        <f>'Input EIA Crude Europe Brent'!B190</f>
        <v/>
      </c>
    </row>
    <row r="209" spans="1:3">
      <c r="A209" s="1" t="n">
        <v>37636</v>
      </c>
      <c r="B209">
        <f>'Input EIA Crude WTI'!B207</f>
        <v/>
      </c>
      <c r="C209">
        <f>'Input EIA Crude Europe Brent'!B191</f>
        <v/>
      </c>
    </row>
    <row r="210" spans="1:3">
      <c r="A210" s="1" t="n">
        <v>37667</v>
      </c>
      <c r="B210">
        <f>'Input EIA Crude WTI'!B208</f>
        <v/>
      </c>
      <c r="C210">
        <f>'Input EIA Crude Europe Brent'!B192</f>
        <v/>
      </c>
    </row>
    <row r="211" spans="1:3">
      <c r="A211" s="1" t="n">
        <v>37695</v>
      </c>
      <c r="B211">
        <f>'Input EIA Crude WTI'!B209</f>
        <v/>
      </c>
      <c r="C211">
        <f>'Input EIA Crude Europe Brent'!B193</f>
        <v/>
      </c>
    </row>
    <row r="212" spans="1:3">
      <c r="A212" s="1" t="n">
        <v>37726</v>
      </c>
      <c r="B212">
        <f>'Input EIA Crude WTI'!B210</f>
        <v/>
      </c>
      <c r="C212">
        <f>'Input EIA Crude Europe Brent'!B194</f>
        <v/>
      </c>
    </row>
    <row r="213" spans="1:3">
      <c r="A213" s="1" t="n">
        <v>37756</v>
      </c>
      <c r="B213">
        <f>'Input EIA Crude WTI'!B211</f>
        <v/>
      </c>
      <c r="C213">
        <f>'Input EIA Crude Europe Brent'!B195</f>
        <v/>
      </c>
    </row>
    <row r="214" spans="1:3">
      <c r="A214" s="1" t="n">
        <v>37787</v>
      </c>
      <c r="B214">
        <f>'Input EIA Crude WTI'!B212</f>
        <v/>
      </c>
      <c r="C214">
        <f>'Input EIA Crude Europe Brent'!B196</f>
        <v/>
      </c>
    </row>
    <row r="215" spans="1:3">
      <c r="A215" s="1" t="n">
        <v>37817</v>
      </c>
      <c r="B215">
        <f>'Input EIA Crude WTI'!B213</f>
        <v/>
      </c>
      <c r="C215">
        <f>'Input EIA Crude Europe Brent'!B197</f>
        <v/>
      </c>
    </row>
    <row r="216" spans="1:3">
      <c r="A216" s="1" t="n">
        <v>37848</v>
      </c>
      <c r="B216">
        <f>'Input EIA Crude WTI'!B214</f>
        <v/>
      </c>
      <c r="C216">
        <f>'Input EIA Crude Europe Brent'!B198</f>
        <v/>
      </c>
    </row>
    <row r="217" spans="1:3">
      <c r="A217" s="1" t="n">
        <v>37879</v>
      </c>
      <c r="B217">
        <f>'Input EIA Crude WTI'!B215</f>
        <v/>
      </c>
      <c r="C217">
        <f>'Input EIA Crude Europe Brent'!B199</f>
        <v/>
      </c>
    </row>
    <row r="218" spans="1:3">
      <c r="A218" s="1" t="n">
        <v>37909</v>
      </c>
      <c r="B218">
        <f>'Input EIA Crude WTI'!B216</f>
        <v/>
      </c>
      <c r="C218">
        <f>'Input EIA Crude Europe Brent'!B200</f>
        <v/>
      </c>
    </row>
    <row r="219" spans="1:3">
      <c r="A219" s="1" t="n">
        <v>37940</v>
      </c>
      <c r="B219">
        <f>'Input EIA Crude WTI'!B217</f>
        <v/>
      </c>
      <c r="C219">
        <f>'Input EIA Crude Europe Brent'!B201</f>
        <v/>
      </c>
    </row>
    <row r="220" spans="1:3">
      <c r="A220" s="1" t="n">
        <v>37970</v>
      </c>
      <c r="B220">
        <f>'Input EIA Crude WTI'!B218</f>
        <v/>
      </c>
      <c r="C220">
        <f>'Input EIA Crude Europe Brent'!B202</f>
        <v/>
      </c>
    </row>
    <row r="221" spans="1:3">
      <c r="A221" s="1" t="n">
        <v>38001</v>
      </c>
      <c r="B221">
        <f>'Input EIA Crude WTI'!B219</f>
        <v/>
      </c>
      <c r="C221">
        <f>'Input EIA Crude Europe Brent'!B203</f>
        <v/>
      </c>
    </row>
    <row r="222" spans="1:3">
      <c r="A222" s="1" t="n">
        <v>38032</v>
      </c>
      <c r="B222">
        <f>'Input EIA Crude WTI'!B220</f>
        <v/>
      </c>
      <c r="C222">
        <f>'Input EIA Crude Europe Brent'!B204</f>
        <v/>
      </c>
    </row>
    <row r="223" spans="1:3">
      <c r="A223" s="1" t="n">
        <v>38061</v>
      </c>
      <c r="B223">
        <f>'Input EIA Crude WTI'!B221</f>
        <v/>
      </c>
      <c r="C223">
        <f>'Input EIA Crude Europe Brent'!B205</f>
        <v/>
      </c>
    </row>
    <row r="224" spans="1:3">
      <c r="A224" s="1" t="n">
        <v>38092</v>
      </c>
      <c r="B224">
        <f>'Input EIA Crude WTI'!B222</f>
        <v/>
      </c>
      <c r="C224">
        <f>'Input EIA Crude Europe Brent'!B206</f>
        <v/>
      </c>
    </row>
    <row r="225" spans="1:3">
      <c r="A225" s="1" t="n">
        <v>38122</v>
      </c>
      <c r="B225">
        <f>'Input EIA Crude WTI'!B223</f>
        <v/>
      </c>
      <c r="C225">
        <f>'Input EIA Crude Europe Brent'!B207</f>
        <v/>
      </c>
    </row>
    <row r="226" spans="1:3">
      <c r="A226" s="1" t="n">
        <v>38153</v>
      </c>
      <c r="B226">
        <f>'Input EIA Crude WTI'!B224</f>
        <v/>
      </c>
      <c r="C226">
        <f>'Input EIA Crude Europe Brent'!B208</f>
        <v/>
      </c>
    </row>
    <row r="227" spans="1:3">
      <c r="A227" s="1" t="n">
        <v>38183</v>
      </c>
      <c r="B227">
        <f>'Input EIA Crude WTI'!B225</f>
        <v/>
      </c>
      <c r="C227">
        <f>'Input EIA Crude Europe Brent'!B209</f>
        <v/>
      </c>
    </row>
    <row r="228" spans="1:3">
      <c r="A228" s="1" t="n">
        <v>38214</v>
      </c>
      <c r="B228">
        <f>'Input EIA Crude WTI'!B226</f>
        <v/>
      </c>
      <c r="C228">
        <f>'Input EIA Crude Europe Brent'!B210</f>
        <v/>
      </c>
    </row>
    <row r="229" spans="1:3">
      <c r="A229" s="1" t="n">
        <v>38245</v>
      </c>
      <c r="B229">
        <f>'Input EIA Crude WTI'!B227</f>
        <v/>
      </c>
      <c r="C229">
        <f>'Input EIA Crude Europe Brent'!B211</f>
        <v/>
      </c>
    </row>
    <row r="230" spans="1:3">
      <c r="A230" s="1" t="n">
        <v>38275</v>
      </c>
      <c r="B230">
        <f>'Input EIA Crude WTI'!B228</f>
        <v/>
      </c>
      <c r="C230">
        <f>'Input EIA Crude Europe Brent'!B212</f>
        <v/>
      </c>
    </row>
    <row r="231" spans="1:3">
      <c r="A231" s="1" t="n">
        <v>38306</v>
      </c>
      <c r="B231">
        <f>'Input EIA Crude WTI'!B229</f>
        <v/>
      </c>
      <c r="C231">
        <f>'Input EIA Crude Europe Brent'!B213</f>
        <v/>
      </c>
    </row>
    <row r="232" spans="1:3">
      <c r="A232" s="1" t="n">
        <v>38336</v>
      </c>
      <c r="B232">
        <f>'Input EIA Crude WTI'!B230</f>
        <v/>
      </c>
      <c r="C232">
        <f>'Input EIA Crude Europe Brent'!B214</f>
        <v/>
      </c>
    </row>
    <row r="233" spans="1:3">
      <c r="A233" s="1" t="n">
        <v>38367</v>
      </c>
      <c r="B233">
        <f>'Input EIA Crude WTI'!B231</f>
        <v/>
      </c>
      <c r="C233">
        <f>'Input EIA Crude Europe Brent'!B215</f>
        <v/>
      </c>
    </row>
    <row r="234" spans="1:3">
      <c r="A234" s="1" t="n">
        <v>38398</v>
      </c>
      <c r="B234">
        <f>'Input EIA Crude WTI'!B232</f>
        <v/>
      </c>
      <c r="C234">
        <f>'Input EIA Crude Europe Brent'!B216</f>
        <v/>
      </c>
    </row>
    <row r="235" spans="1:3">
      <c r="A235" s="1" t="n">
        <v>38426</v>
      </c>
      <c r="B235">
        <f>'Input EIA Crude WTI'!B233</f>
        <v/>
      </c>
      <c r="C235">
        <f>'Input EIA Crude Europe Brent'!B217</f>
        <v/>
      </c>
    </row>
    <row r="236" spans="1:3">
      <c r="A236" s="1" t="n">
        <v>38457</v>
      </c>
      <c r="B236">
        <f>'Input EIA Crude WTI'!B234</f>
        <v/>
      </c>
      <c r="C236">
        <f>'Input EIA Crude Europe Brent'!B218</f>
        <v/>
      </c>
    </row>
    <row r="237" spans="1:3">
      <c r="A237" s="1" t="n">
        <v>38487</v>
      </c>
      <c r="B237">
        <f>'Input EIA Crude WTI'!B235</f>
        <v/>
      </c>
      <c r="C237">
        <f>'Input EIA Crude Europe Brent'!B219</f>
        <v/>
      </c>
    </row>
    <row r="238" spans="1:3">
      <c r="A238" s="1" t="n">
        <v>38518</v>
      </c>
      <c r="B238">
        <f>'Input EIA Crude WTI'!B236</f>
        <v/>
      </c>
      <c r="C238">
        <f>'Input EIA Crude Europe Brent'!B220</f>
        <v/>
      </c>
    </row>
    <row r="239" spans="1:3">
      <c r="A239" s="1" t="n">
        <v>38548</v>
      </c>
      <c r="B239">
        <f>'Input EIA Crude WTI'!B237</f>
        <v/>
      </c>
      <c r="C239">
        <f>'Input EIA Crude Europe Brent'!B221</f>
        <v/>
      </c>
    </row>
    <row r="240" spans="1:3">
      <c r="A240" s="1" t="n">
        <v>38579</v>
      </c>
      <c r="B240">
        <f>'Input EIA Crude WTI'!B238</f>
        <v/>
      </c>
      <c r="C240">
        <f>'Input EIA Crude Europe Brent'!B222</f>
        <v/>
      </c>
    </row>
    <row r="241" spans="1:3">
      <c r="A241" s="1" t="n">
        <v>38610</v>
      </c>
      <c r="B241">
        <f>'Input EIA Crude WTI'!B239</f>
        <v/>
      </c>
      <c r="C241">
        <f>'Input EIA Crude Europe Brent'!B223</f>
        <v/>
      </c>
    </row>
    <row r="242" spans="1:3">
      <c r="A242" s="1" t="n">
        <v>38640</v>
      </c>
      <c r="B242">
        <f>'Input EIA Crude WTI'!B240</f>
        <v/>
      </c>
      <c r="C242">
        <f>'Input EIA Crude Europe Brent'!B224</f>
        <v/>
      </c>
    </row>
    <row r="243" spans="1:3">
      <c r="A243" s="1" t="n">
        <v>38671</v>
      </c>
      <c r="B243">
        <f>'Input EIA Crude WTI'!B241</f>
        <v/>
      </c>
      <c r="C243">
        <f>'Input EIA Crude Europe Brent'!B225</f>
        <v/>
      </c>
    </row>
    <row r="244" spans="1:3">
      <c r="A244" s="1" t="n">
        <v>38701</v>
      </c>
      <c r="B244">
        <f>'Input EIA Crude WTI'!B242</f>
        <v/>
      </c>
      <c r="C244">
        <f>'Input EIA Crude Europe Brent'!B226</f>
        <v/>
      </c>
    </row>
    <row r="245" spans="1:3">
      <c r="A245" s="1" t="n">
        <v>38732</v>
      </c>
      <c r="B245">
        <f>'Input EIA Crude WTI'!B243</f>
        <v/>
      </c>
      <c r="C245">
        <f>'Input EIA Crude Europe Brent'!B227</f>
        <v/>
      </c>
    </row>
    <row r="246" spans="1:3">
      <c r="A246" s="1" t="n">
        <v>38763</v>
      </c>
      <c r="B246">
        <f>'Input EIA Crude WTI'!B244</f>
        <v/>
      </c>
      <c r="C246">
        <f>'Input EIA Crude Europe Brent'!B228</f>
        <v/>
      </c>
    </row>
    <row r="247" spans="1:3">
      <c r="A247" s="1" t="n">
        <v>38791</v>
      </c>
      <c r="B247">
        <f>'Input EIA Crude WTI'!B245</f>
        <v/>
      </c>
      <c r="C247">
        <f>'Input EIA Crude Europe Brent'!B229</f>
        <v/>
      </c>
    </row>
    <row r="248" spans="1:3">
      <c r="A248" s="1" t="n">
        <v>38822</v>
      </c>
      <c r="B248">
        <f>'Input EIA Crude WTI'!B246</f>
        <v/>
      </c>
      <c r="C248">
        <f>'Input EIA Crude Europe Brent'!B230</f>
        <v/>
      </c>
    </row>
    <row r="249" spans="1:3">
      <c r="A249" s="1" t="n">
        <v>38852</v>
      </c>
      <c r="B249">
        <f>'Input EIA Crude WTI'!B247</f>
        <v/>
      </c>
      <c r="C249">
        <f>'Input EIA Crude Europe Brent'!B231</f>
        <v/>
      </c>
    </row>
    <row r="250" spans="1:3">
      <c r="A250" s="1" t="n">
        <v>38883</v>
      </c>
      <c r="B250">
        <f>'Input EIA Crude WTI'!B248</f>
        <v/>
      </c>
      <c r="C250">
        <f>'Input EIA Crude Europe Brent'!B232</f>
        <v/>
      </c>
    </row>
    <row r="251" spans="1:3">
      <c r="A251" s="1" t="n">
        <v>38913</v>
      </c>
      <c r="B251">
        <f>'Input EIA Crude WTI'!B249</f>
        <v/>
      </c>
      <c r="C251">
        <f>'Input EIA Crude Europe Brent'!B233</f>
        <v/>
      </c>
    </row>
    <row r="252" spans="1:3">
      <c r="A252" s="1" t="n">
        <v>38944</v>
      </c>
      <c r="B252">
        <f>'Input EIA Crude WTI'!B250</f>
        <v/>
      </c>
      <c r="C252">
        <f>'Input EIA Crude Europe Brent'!B234</f>
        <v/>
      </c>
    </row>
    <row r="253" spans="1:3">
      <c r="A253" s="1" t="n">
        <v>38975</v>
      </c>
      <c r="B253">
        <f>'Input EIA Crude WTI'!B251</f>
        <v/>
      </c>
      <c r="C253">
        <f>'Input EIA Crude Europe Brent'!B235</f>
        <v/>
      </c>
    </row>
    <row r="254" spans="1:3">
      <c r="A254" s="1" t="n">
        <v>39005</v>
      </c>
      <c r="B254">
        <f>'Input EIA Crude WTI'!B252</f>
        <v/>
      </c>
      <c r="C254">
        <f>'Input EIA Crude Europe Brent'!B236</f>
        <v/>
      </c>
    </row>
    <row r="255" spans="1:3">
      <c r="A255" s="1" t="n">
        <v>39036</v>
      </c>
      <c r="B255">
        <f>'Input EIA Crude WTI'!B253</f>
        <v/>
      </c>
      <c r="C255">
        <f>'Input EIA Crude Europe Brent'!B237</f>
        <v/>
      </c>
    </row>
    <row r="256" spans="1:3">
      <c r="A256" s="1" t="n">
        <v>39066</v>
      </c>
      <c r="B256">
        <f>'Input EIA Crude WTI'!B254</f>
        <v/>
      </c>
      <c r="C256">
        <f>'Input EIA Crude Europe Brent'!B238</f>
        <v/>
      </c>
    </row>
    <row r="257" spans="1:3">
      <c r="A257" s="1" t="n">
        <v>39097</v>
      </c>
      <c r="B257">
        <f>'Input EIA Crude WTI'!B255</f>
        <v/>
      </c>
      <c r="C257">
        <f>'Input EIA Crude Europe Brent'!B239</f>
        <v/>
      </c>
    </row>
    <row r="258" spans="1:3">
      <c r="A258" s="1" t="n">
        <v>39128</v>
      </c>
      <c r="B258">
        <f>'Input EIA Crude WTI'!B256</f>
        <v/>
      </c>
      <c r="C258">
        <f>'Input EIA Crude Europe Brent'!B240</f>
        <v/>
      </c>
    </row>
    <row r="259" spans="1:3">
      <c r="A259" s="1" t="n">
        <v>39156</v>
      </c>
      <c r="B259">
        <f>'Input EIA Crude WTI'!B257</f>
        <v/>
      </c>
      <c r="C259">
        <f>'Input EIA Crude Europe Brent'!B241</f>
        <v/>
      </c>
    </row>
    <row r="260" spans="1:3">
      <c r="A260" s="1" t="n">
        <v>39187</v>
      </c>
      <c r="B260">
        <f>'Input EIA Crude WTI'!B258</f>
        <v/>
      </c>
      <c r="C260">
        <f>'Input EIA Crude Europe Brent'!B242</f>
        <v/>
      </c>
    </row>
    <row r="261" spans="1:3">
      <c r="A261" s="1" t="n">
        <v>39217</v>
      </c>
      <c r="B261">
        <f>'Input EIA Crude WTI'!B259</f>
        <v/>
      </c>
      <c r="C261">
        <f>'Input EIA Crude Europe Brent'!B243</f>
        <v/>
      </c>
    </row>
    <row r="262" spans="1:3">
      <c r="A262" s="1" t="n">
        <v>39248</v>
      </c>
      <c r="B262">
        <f>'Input EIA Crude WTI'!B260</f>
        <v/>
      </c>
      <c r="C262">
        <f>'Input EIA Crude Europe Brent'!B244</f>
        <v/>
      </c>
    </row>
    <row r="263" spans="1:3">
      <c r="A263" s="1" t="n">
        <v>39278</v>
      </c>
      <c r="B263">
        <f>'Input EIA Crude WTI'!B261</f>
        <v/>
      </c>
      <c r="C263">
        <f>'Input EIA Crude Europe Brent'!B245</f>
        <v/>
      </c>
    </row>
    <row r="264" spans="1:3">
      <c r="A264" s="1" t="n">
        <v>39309</v>
      </c>
      <c r="B264">
        <f>'Input EIA Crude WTI'!B262</f>
        <v/>
      </c>
      <c r="C264">
        <f>'Input EIA Crude Europe Brent'!B246</f>
        <v/>
      </c>
    </row>
    <row r="265" spans="1:3">
      <c r="A265" s="1" t="n">
        <v>39340</v>
      </c>
      <c r="B265">
        <f>'Input EIA Crude WTI'!B263</f>
        <v/>
      </c>
      <c r="C265">
        <f>'Input EIA Crude Europe Brent'!B247</f>
        <v/>
      </c>
    </row>
    <row r="266" spans="1:3">
      <c r="A266" s="1" t="n">
        <v>39370</v>
      </c>
      <c r="B266">
        <f>'Input EIA Crude WTI'!B264</f>
        <v/>
      </c>
      <c r="C266">
        <f>'Input EIA Crude Europe Brent'!B248</f>
        <v/>
      </c>
    </row>
    <row r="267" spans="1:3">
      <c r="A267" s="1" t="n">
        <v>39401</v>
      </c>
      <c r="B267">
        <f>'Input EIA Crude WTI'!B265</f>
        <v/>
      </c>
      <c r="C267">
        <f>'Input EIA Crude Europe Brent'!B249</f>
        <v/>
      </c>
    </row>
    <row r="268" spans="1:3">
      <c r="A268" s="1" t="n">
        <v>39431</v>
      </c>
      <c r="B268">
        <f>'Input EIA Crude WTI'!B266</f>
        <v/>
      </c>
      <c r="C268">
        <f>'Input EIA Crude Europe Brent'!B250</f>
        <v/>
      </c>
    </row>
    <row r="269" spans="1:3">
      <c r="A269" s="1" t="n">
        <v>39462</v>
      </c>
      <c r="B269">
        <f>'Input EIA Crude WTI'!B267</f>
        <v/>
      </c>
      <c r="C269">
        <f>'Input EIA Crude Europe Brent'!B251</f>
        <v/>
      </c>
    </row>
    <row r="270" spans="1:3">
      <c r="A270" s="1" t="n">
        <v>39493</v>
      </c>
      <c r="B270">
        <f>'Input EIA Crude WTI'!B268</f>
        <v/>
      </c>
      <c r="C270">
        <f>'Input EIA Crude Europe Brent'!B252</f>
        <v/>
      </c>
    </row>
    <row r="271" spans="1:3">
      <c r="A271" s="1" t="n">
        <v>39522</v>
      </c>
      <c r="B271">
        <f>'Input EIA Crude WTI'!B269</f>
        <v/>
      </c>
      <c r="C271">
        <f>'Input EIA Crude Europe Brent'!B253</f>
        <v/>
      </c>
    </row>
    <row r="272" spans="1:3">
      <c r="A272" s="1" t="n">
        <v>39553</v>
      </c>
      <c r="B272">
        <f>'Input EIA Crude WTI'!B270</f>
        <v/>
      </c>
      <c r="C272">
        <f>'Input EIA Crude Europe Brent'!B254</f>
        <v/>
      </c>
    </row>
    <row r="273" spans="1:3">
      <c r="A273" s="1" t="n">
        <v>39583</v>
      </c>
      <c r="B273">
        <f>'Input EIA Crude WTI'!B271</f>
        <v/>
      </c>
      <c r="C273">
        <f>'Input EIA Crude Europe Brent'!B255</f>
        <v/>
      </c>
    </row>
    <row r="274" spans="1:3">
      <c r="A274" s="1" t="n">
        <v>39614</v>
      </c>
      <c r="B274">
        <f>'Input EIA Crude WTI'!B272</f>
        <v/>
      </c>
      <c r="C274">
        <f>'Input EIA Crude Europe Brent'!B256</f>
        <v/>
      </c>
    </row>
    <row r="275" spans="1:3">
      <c r="A275" s="1" t="n">
        <v>39644</v>
      </c>
      <c r="B275">
        <f>'Input EIA Crude WTI'!B273</f>
        <v/>
      </c>
      <c r="C275">
        <f>'Input EIA Crude Europe Brent'!B257</f>
        <v/>
      </c>
    </row>
    <row r="276" spans="1:3">
      <c r="A276" s="1" t="n">
        <v>39675</v>
      </c>
      <c r="B276">
        <f>'Input EIA Crude WTI'!B274</f>
        <v/>
      </c>
      <c r="C276">
        <f>'Input EIA Crude Europe Brent'!B258</f>
        <v/>
      </c>
    </row>
    <row r="277" spans="1:3">
      <c r="A277" s="1" t="n">
        <v>39706</v>
      </c>
      <c r="B277">
        <f>'Input EIA Crude WTI'!B275</f>
        <v/>
      </c>
      <c r="C277">
        <f>'Input EIA Crude Europe Brent'!B259</f>
        <v/>
      </c>
    </row>
    <row r="278" spans="1:3">
      <c r="A278" s="1" t="n">
        <v>39736</v>
      </c>
      <c r="B278">
        <f>'Input EIA Crude WTI'!B276</f>
        <v/>
      </c>
      <c r="C278">
        <f>'Input EIA Crude Europe Brent'!B260</f>
        <v/>
      </c>
    </row>
    <row r="279" spans="1:3">
      <c r="A279" s="1" t="n">
        <v>39767</v>
      </c>
      <c r="B279">
        <f>'Input EIA Crude WTI'!B277</f>
        <v/>
      </c>
      <c r="C279">
        <f>'Input EIA Crude Europe Brent'!B261</f>
        <v/>
      </c>
    </row>
    <row r="280" spans="1:3">
      <c r="A280" s="1" t="n">
        <v>39797</v>
      </c>
      <c r="B280">
        <f>'Input EIA Crude WTI'!B278</f>
        <v/>
      </c>
      <c r="C280">
        <f>'Input EIA Crude Europe Brent'!B262</f>
        <v/>
      </c>
    </row>
    <row r="281" spans="1:3">
      <c r="A281" s="1" t="n">
        <v>39828</v>
      </c>
      <c r="B281">
        <f>'Input EIA Crude WTI'!B279</f>
        <v/>
      </c>
      <c r="C281">
        <f>'Input EIA Crude Europe Brent'!B263</f>
        <v/>
      </c>
    </row>
    <row r="282" spans="1:3">
      <c r="A282" s="1" t="n">
        <v>39859</v>
      </c>
      <c r="B282">
        <f>'Input EIA Crude WTI'!B280</f>
        <v/>
      </c>
      <c r="C282">
        <f>'Input EIA Crude Europe Brent'!B264</f>
        <v/>
      </c>
    </row>
    <row r="283" spans="1:3">
      <c r="A283" s="1" t="n">
        <v>39887</v>
      </c>
      <c r="B283">
        <f>'Input EIA Crude WTI'!B281</f>
        <v/>
      </c>
      <c r="C283">
        <f>'Input EIA Crude Europe Brent'!B265</f>
        <v/>
      </c>
    </row>
    <row r="284" spans="1:3">
      <c r="A284" s="1" t="n">
        <v>39918</v>
      </c>
      <c r="B284">
        <f>'Input EIA Crude WTI'!B282</f>
        <v/>
      </c>
      <c r="C284">
        <f>'Input EIA Crude Europe Brent'!B266</f>
        <v/>
      </c>
    </row>
    <row r="285" spans="1:3">
      <c r="A285" s="1" t="n">
        <v>39948</v>
      </c>
      <c r="B285">
        <f>'Input EIA Crude WTI'!B283</f>
        <v/>
      </c>
      <c r="C285">
        <f>'Input EIA Crude Europe Brent'!B267</f>
        <v/>
      </c>
    </row>
    <row r="286" spans="1:3">
      <c r="A286" s="1" t="n">
        <v>39979</v>
      </c>
      <c r="B286">
        <f>'Input EIA Crude WTI'!B284</f>
        <v/>
      </c>
      <c r="C286">
        <f>'Input EIA Crude Europe Brent'!B268</f>
        <v/>
      </c>
    </row>
    <row r="287" spans="1:3">
      <c r="A287" s="1" t="n">
        <v>40009</v>
      </c>
      <c r="B287">
        <f>'Input EIA Crude WTI'!B285</f>
        <v/>
      </c>
      <c r="C287">
        <f>'Input EIA Crude Europe Brent'!B269</f>
        <v/>
      </c>
    </row>
    <row r="288" spans="1:3">
      <c r="A288" s="1" t="n">
        <v>40040</v>
      </c>
      <c r="B288">
        <f>'Input EIA Crude WTI'!B286</f>
        <v/>
      </c>
      <c r="C288">
        <f>'Input EIA Crude Europe Brent'!B270</f>
        <v/>
      </c>
    </row>
    <row r="289" spans="1:3">
      <c r="A289" s="1" t="n">
        <v>40071</v>
      </c>
      <c r="B289">
        <f>'Input EIA Crude WTI'!B287</f>
        <v/>
      </c>
      <c r="C289">
        <f>'Input EIA Crude Europe Brent'!B271</f>
        <v/>
      </c>
    </row>
    <row r="290" spans="1:3">
      <c r="A290" s="1" t="n">
        <v>40101</v>
      </c>
      <c r="B290">
        <f>'Input EIA Crude WTI'!B288</f>
        <v/>
      </c>
      <c r="C290">
        <f>'Input EIA Crude Europe Brent'!B272</f>
        <v/>
      </c>
    </row>
    <row r="291" spans="1:3">
      <c r="A291" s="1" t="n">
        <v>40132</v>
      </c>
      <c r="B291">
        <f>'Input EIA Crude WTI'!B289</f>
        <v/>
      </c>
      <c r="C291">
        <f>'Input EIA Crude Europe Brent'!B273</f>
        <v/>
      </c>
    </row>
    <row r="292" spans="1:3">
      <c r="A292" s="1" t="n">
        <v>40162</v>
      </c>
      <c r="B292">
        <f>'Input EIA Crude WTI'!B290</f>
        <v/>
      </c>
      <c r="C292">
        <f>'Input EIA Crude Europe Brent'!B274</f>
        <v/>
      </c>
    </row>
    <row r="293" spans="1:3">
      <c r="A293" s="1" t="n">
        <v>40193</v>
      </c>
      <c r="B293">
        <f>'Input EIA Crude WTI'!B291</f>
        <v/>
      </c>
      <c r="C293">
        <f>'Input EIA Crude Europe Brent'!B275</f>
        <v/>
      </c>
    </row>
    <row r="294" spans="1:3">
      <c r="A294" s="1" t="n">
        <v>40224</v>
      </c>
      <c r="B294">
        <f>'Input EIA Crude WTI'!B292</f>
        <v/>
      </c>
      <c r="C294">
        <f>'Input EIA Crude Europe Brent'!B276</f>
        <v/>
      </c>
    </row>
    <row r="295" spans="1:3">
      <c r="A295" s="1" t="n">
        <v>40252</v>
      </c>
      <c r="B295">
        <f>'Input EIA Crude WTI'!B293</f>
        <v/>
      </c>
      <c r="C295">
        <f>'Input EIA Crude Europe Brent'!B277</f>
        <v/>
      </c>
    </row>
    <row r="296" spans="1:3">
      <c r="A296" s="1" t="n">
        <v>40283</v>
      </c>
      <c r="B296">
        <f>'Input EIA Crude WTI'!B294</f>
        <v/>
      </c>
      <c r="C296">
        <f>'Input EIA Crude Europe Brent'!B278</f>
        <v/>
      </c>
    </row>
    <row r="297" spans="1:3">
      <c r="A297" s="1" t="n">
        <v>40313</v>
      </c>
      <c r="B297">
        <f>'Input EIA Crude WTI'!B295</f>
        <v/>
      </c>
      <c r="C297">
        <f>'Input EIA Crude Europe Brent'!B279</f>
        <v/>
      </c>
    </row>
    <row r="298" spans="1:3">
      <c r="A298" s="1" t="n">
        <v>40344</v>
      </c>
      <c r="B298">
        <f>'Input EIA Crude WTI'!B296</f>
        <v/>
      </c>
      <c r="C298">
        <f>'Input EIA Crude Europe Brent'!B280</f>
        <v/>
      </c>
    </row>
    <row r="299" spans="1:3">
      <c r="A299" s="1" t="n">
        <v>40374</v>
      </c>
      <c r="B299">
        <f>'Input EIA Crude WTI'!B297</f>
        <v/>
      </c>
      <c r="C299">
        <f>'Input EIA Crude Europe Brent'!B281</f>
        <v/>
      </c>
    </row>
    <row r="300" spans="1:3">
      <c r="A300" s="1" t="n">
        <v>40405</v>
      </c>
      <c r="B300">
        <f>'Input EIA Crude WTI'!B298</f>
        <v/>
      </c>
      <c r="C300">
        <f>'Input EIA Crude Europe Brent'!B282</f>
        <v/>
      </c>
    </row>
    <row r="301" spans="1:3">
      <c r="A301" s="1" t="n">
        <v>40436</v>
      </c>
      <c r="B301">
        <f>'Input EIA Crude WTI'!B299</f>
        <v/>
      </c>
      <c r="C301">
        <f>'Input EIA Crude Europe Brent'!B283</f>
        <v/>
      </c>
    </row>
    <row r="302" spans="1:3">
      <c r="A302" s="1" t="n">
        <v>40466</v>
      </c>
      <c r="B302">
        <f>'Input EIA Crude WTI'!B300</f>
        <v/>
      </c>
      <c r="C302">
        <f>'Input EIA Crude Europe Brent'!B284</f>
        <v/>
      </c>
    </row>
    <row r="303" spans="1:3">
      <c r="A303" s="1" t="n">
        <v>40497</v>
      </c>
      <c r="B303">
        <f>'Input EIA Crude WTI'!B301</f>
        <v/>
      </c>
      <c r="C303">
        <f>'Input EIA Crude Europe Brent'!B285</f>
        <v/>
      </c>
    </row>
    <row r="304" spans="1:3">
      <c r="A304" s="1" t="n">
        <v>40527</v>
      </c>
      <c r="B304">
        <f>'Input EIA Crude WTI'!B302</f>
        <v/>
      </c>
      <c r="C304">
        <f>'Input EIA Crude Europe Brent'!B286</f>
        <v/>
      </c>
    </row>
    <row r="305" spans="1:3">
      <c r="A305" s="1" t="n">
        <v>40558</v>
      </c>
      <c r="B305">
        <f>'Input EIA Crude WTI'!B303</f>
        <v/>
      </c>
      <c r="C305">
        <f>'Input EIA Crude Europe Brent'!B287</f>
        <v/>
      </c>
    </row>
    <row r="306" spans="1:3">
      <c r="A306" s="1" t="n">
        <v>40589</v>
      </c>
      <c r="B306">
        <f>'Input EIA Crude WTI'!B304</f>
        <v/>
      </c>
      <c r="C306">
        <f>'Input EIA Crude Europe Brent'!B288</f>
        <v/>
      </c>
    </row>
    <row r="307" spans="1:3">
      <c r="A307" s="1" t="n">
        <v>40617</v>
      </c>
      <c r="B307">
        <f>'Input EIA Crude WTI'!B305</f>
        <v/>
      </c>
      <c r="C307">
        <f>'Input EIA Crude Europe Brent'!B289</f>
        <v/>
      </c>
    </row>
    <row r="308" spans="1:3">
      <c r="A308" s="1" t="n">
        <v>40648</v>
      </c>
      <c r="B308">
        <f>'Input EIA Crude WTI'!B306</f>
        <v/>
      </c>
      <c r="C308">
        <f>'Input EIA Crude Europe Brent'!B290</f>
        <v/>
      </c>
    </row>
    <row r="309" spans="1:3">
      <c r="A309" s="1" t="n">
        <v>40678</v>
      </c>
      <c r="B309">
        <f>'Input EIA Crude WTI'!B307</f>
        <v/>
      </c>
      <c r="C309">
        <f>'Input EIA Crude Europe Brent'!B291</f>
        <v/>
      </c>
    </row>
    <row r="310" spans="1:3">
      <c r="A310" s="1" t="n">
        <v>40709</v>
      </c>
      <c r="B310">
        <f>'Input EIA Crude WTI'!B308</f>
        <v/>
      </c>
      <c r="C310">
        <f>'Input EIA Crude Europe Brent'!B292</f>
        <v/>
      </c>
    </row>
    <row r="311" spans="1:3">
      <c r="A311" s="1" t="n">
        <v>40739</v>
      </c>
      <c r="B311">
        <f>'Input EIA Crude WTI'!B309</f>
        <v/>
      </c>
      <c r="C311">
        <f>'Input EIA Crude Europe Brent'!B293</f>
        <v/>
      </c>
    </row>
    <row r="312" spans="1:3">
      <c r="A312" s="1" t="n">
        <v>40770</v>
      </c>
      <c r="B312">
        <f>'Input EIA Crude WTI'!B310</f>
        <v/>
      </c>
      <c r="C312">
        <f>'Input EIA Crude Europe Brent'!B294</f>
        <v/>
      </c>
    </row>
    <row r="313" spans="1:3">
      <c r="A313" s="1" t="n">
        <v>40801</v>
      </c>
      <c r="B313">
        <f>'Input EIA Crude WTI'!B311</f>
        <v/>
      </c>
      <c r="C313">
        <f>'Input EIA Crude Europe Brent'!B295</f>
        <v/>
      </c>
    </row>
    <row r="314" spans="1:3">
      <c r="A314" s="1" t="n">
        <v>40831</v>
      </c>
      <c r="B314">
        <f>'Input EIA Crude WTI'!B312</f>
        <v/>
      </c>
      <c r="C314">
        <f>'Input EIA Crude Europe Brent'!B296</f>
        <v/>
      </c>
    </row>
    <row r="315" spans="1:3">
      <c r="A315" s="1" t="n">
        <v>40862</v>
      </c>
      <c r="B315">
        <f>'Input EIA Crude WTI'!B313</f>
        <v/>
      </c>
      <c r="C315">
        <f>'Input EIA Crude Europe Brent'!B297</f>
        <v/>
      </c>
    </row>
    <row r="316" spans="1:3">
      <c r="A316" s="1" t="n">
        <v>40892</v>
      </c>
      <c r="B316">
        <f>'Input EIA Crude WTI'!B314</f>
        <v/>
      </c>
      <c r="C316">
        <f>'Input EIA Crude Europe Brent'!B298</f>
        <v/>
      </c>
    </row>
    <row r="317" spans="1:3">
      <c r="A317" s="1" t="n">
        <v>40923</v>
      </c>
      <c r="B317">
        <f>'Input EIA Crude WTI'!B315</f>
        <v/>
      </c>
      <c r="C317">
        <f>'Input EIA Crude Europe Brent'!B299</f>
        <v/>
      </c>
    </row>
    <row r="318" spans="1:3">
      <c r="A318" s="1" t="n">
        <v>40954</v>
      </c>
      <c r="B318">
        <f>'Input EIA Crude WTI'!B316</f>
        <v/>
      </c>
      <c r="C318">
        <f>'Input EIA Crude Europe Brent'!B300</f>
        <v/>
      </c>
    </row>
    <row r="319" spans="1:3">
      <c r="A319" s="1" t="n">
        <v>40983</v>
      </c>
      <c r="B319">
        <f>'Input EIA Crude WTI'!B317</f>
        <v/>
      </c>
      <c r="C319">
        <f>'Input EIA Crude Europe Brent'!B301</f>
        <v/>
      </c>
    </row>
    <row r="320" spans="1:3">
      <c r="A320" s="1" t="n">
        <v>41014</v>
      </c>
      <c r="B320">
        <f>'Input EIA Crude WTI'!B318</f>
        <v/>
      </c>
      <c r="C320">
        <f>'Input EIA Crude Europe Brent'!B302</f>
        <v/>
      </c>
    </row>
    <row r="321" spans="1:3">
      <c r="A321" s="1" t="n">
        <v>41044</v>
      </c>
      <c r="B321">
        <f>'Input EIA Crude WTI'!B319</f>
        <v/>
      </c>
      <c r="C321">
        <f>'Input EIA Crude Europe Brent'!B303</f>
        <v/>
      </c>
    </row>
    <row r="322" spans="1:3">
      <c r="A322" s="1" t="n">
        <v>41075</v>
      </c>
      <c r="B322">
        <f>'Input EIA Crude WTI'!B320</f>
        <v/>
      </c>
      <c r="C322">
        <f>'Input EIA Crude Europe Brent'!B304</f>
        <v/>
      </c>
    </row>
    <row r="323" spans="1:3">
      <c r="A323" s="1" t="n">
        <v>41105</v>
      </c>
      <c r="B323">
        <f>'Input EIA Crude WTI'!B321</f>
        <v/>
      </c>
      <c r="C323">
        <f>'Input EIA Crude Europe Brent'!B305</f>
        <v/>
      </c>
    </row>
    <row r="324" spans="1:3">
      <c r="A324" s="1" t="n">
        <v>41136</v>
      </c>
      <c r="B324">
        <f>'Input EIA Crude WTI'!B322</f>
        <v/>
      </c>
      <c r="C324">
        <f>'Input EIA Crude Europe Brent'!B306</f>
        <v/>
      </c>
    </row>
    <row r="325" spans="1:3">
      <c r="A325" s="1" t="n">
        <v>41167</v>
      </c>
      <c r="B325">
        <f>'Input EIA Crude WTI'!B323</f>
        <v/>
      </c>
      <c r="C325">
        <f>'Input EIA Crude Europe Brent'!B307</f>
        <v/>
      </c>
    </row>
    <row r="326" spans="1:3">
      <c r="A326" s="1" t="n">
        <v>41197</v>
      </c>
      <c r="B326">
        <f>'Input EIA Crude WTI'!B324</f>
        <v/>
      </c>
      <c r="C326">
        <f>'Input EIA Crude Europe Brent'!B308</f>
        <v/>
      </c>
    </row>
    <row r="327" spans="1:3">
      <c r="A327" s="1" t="n">
        <v>41228</v>
      </c>
      <c r="B327">
        <f>'Input EIA Crude WTI'!B325</f>
        <v/>
      </c>
      <c r="C327">
        <f>'Input EIA Crude Europe Brent'!B309</f>
        <v/>
      </c>
    </row>
    <row r="328" spans="1:3">
      <c r="A328" s="1" t="n">
        <v>41258</v>
      </c>
      <c r="B328">
        <f>'Input EIA Crude WTI'!B326</f>
        <v/>
      </c>
      <c r="C328">
        <f>'Input EIA Crude Europe Brent'!B310</f>
        <v/>
      </c>
    </row>
    <row r="329" spans="1:3">
      <c r="A329" s="1" t="n">
        <v>41289</v>
      </c>
      <c r="B329">
        <f>'Input EIA Crude WTI'!B327</f>
        <v/>
      </c>
      <c r="C329">
        <f>'Input EIA Crude Europe Brent'!B311</f>
        <v/>
      </c>
    </row>
    <row r="330" spans="1:3">
      <c r="A330" s="1" t="n">
        <v>41320</v>
      </c>
      <c r="B330">
        <f>'Input EIA Crude WTI'!B328</f>
        <v/>
      </c>
      <c r="C330">
        <f>'Input EIA Crude Europe Brent'!B312</f>
        <v/>
      </c>
    </row>
    <row r="331" spans="1:3">
      <c r="A331" s="1" t="n">
        <v>41348</v>
      </c>
      <c r="B331">
        <f>'Input EIA Crude WTI'!B329</f>
        <v/>
      </c>
      <c r="C331">
        <f>'Input EIA Crude Europe Brent'!B313</f>
        <v/>
      </c>
    </row>
    <row r="332" spans="1:3">
      <c r="A332" s="1" t="n">
        <v>41379</v>
      </c>
      <c r="B332">
        <f>'Input EIA Crude WTI'!B330</f>
        <v/>
      </c>
      <c r="C332">
        <f>'Input EIA Crude Europe Brent'!B314</f>
        <v/>
      </c>
    </row>
    <row r="333" spans="1:3">
      <c r="A333" s="1" t="n">
        <v>41409</v>
      </c>
      <c r="B333">
        <f>'Input EIA Crude WTI'!B331</f>
        <v/>
      </c>
      <c r="C333">
        <f>'Input EIA Crude Europe Brent'!B315</f>
        <v/>
      </c>
    </row>
    <row r="334" spans="1:3">
      <c r="A334" s="1" t="n">
        <v>41440</v>
      </c>
      <c r="B334">
        <f>'Input EIA Crude WTI'!B332</f>
        <v/>
      </c>
      <c r="C334">
        <f>'Input EIA Crude Europe Brent'!B316</f>
        <v/>
      </c>
    </row>
    <row r="335" spans="1:3">
      <c r="A335" s="1" t="n">
        <v>41470</v>
      </c>
      <c r="B335">
        <f>'Input EIA Crude WTI'!B333</f>
        <v/>
      </c>
      <c r="C335">
        <f>'Input EIA Crude Europe Brent'!B317</f>
        <v/>
      </c>
    </row>
    <row r="336" spans="1:3">
      <c r="A336" s="1" t="n">
        <v>41501</v>
      </c>
      <c r="B336">
        <f>'Input EIA Crude WTI'!B334</f>
        <v/>
      </c>
      <c r="C336">
        <f>'Input EIA Crude Europe Brent'!B318</f>
        <v/>
      </c>
    </row>
    <row r="337" spans="1:3">
      <c r="A337" s="1" t="n">
        <v>41532</v>
      </c>
      <c r="B337">
        <f>'Input EIA Crude WTI'!B335</f>
        <v/>
      </c>
      <c r="C337">
        <f>'Input EIA Crude Europe Brent'!B319</f>
        <v/>
      </c>
    </row>
    <row r="338" spans="1:3">
      <c r="A338" s="1" t="n">
        <v>41562</v>
      </c>
      <c r="B338">
        <f>'Input EIA Crude WTI'!B336</f>
        <v/>
      </c>
      <c r="C338">
        <f>'Input EIA Crude Europe Brent'!B320</f>
        <v/>
      </c>
    </row>
    <row r="339" spans="1:3">
      <c r="A339" s="1" t="n">
        <v>41593</v>
      </c>
      <c r="B339">
        <f>'Input EIA Crude WTI'!B337</f>
        <v/>
      </c>
      <c r="C339">
        <f>'Input EIA Crude Europe Brent'!B321</f>
        <v/>
      </c>
    </row>
    <row r="340" spans="1:3">
      <c r="A340" s="1" t="n">
        <v>41623</v>
      </c>
      <c r="B340">
        <f>'Input EIA Crude WTI'!B338</f>
        <v/>
      </c>
      <c r="C340">
        <f>'Input EIA Crude Europe Brent'!B322</f>
        <v/>
      </c>
    </row>
    <row r="341" spans="1:3">
      <c r="A341" s="1" t="n">
        <v>41654</v>
      </c>
      <c r="B341">
        <f>'Input EIA Crude WTI'!B339</f>
        <v/>
      </c>
      <c r="C341">
        <f>'Input EIA Crude Europe Brent'!B323</f>
        <v/>
      </c>
    </row>
    <row r="342" spans="1:3">
      <c r="A342" s="1" t="n">
        <v>41685</v>
      </c>
      <c r="B342">
        <f>'Input EIA Crude WTI'!B340</f>
        <v/>
      </c>
      <c r="C342">
        <f>'Input EIA Crude Europe Brent'!B324</f>
        <v/>
      </c>
    </row>
    <row r="343" spans="1:3">
      <c r="A343" s="1" t="n">
        <v>41713</v>
      </c>
      <c r="B343">
        <f>'Input EIA Crude WTI'!B341</f>
        <v/>
      </c>
      <c r="C343">
        <f>'Input EIA Crude Europe Brent'!B325</f>
        <v/>
      </c>
    </row>
    <row r="344" spans="1:3">
      <c r="A344" s="1" t="n">
        <v>41744</v>
      </c>
      <c r="B344">
        <f>'Input EIA Crude WTI'!B342</f>
        <v/>
      </c>
      <c r="C344">
        <f>'Input EIA Crude Europe Brent'!B326</f>
        <v/>
      </c>
    </row>
    <row r="345" spans="1:3">
      <c r="A345" s="1" t="n">
        <v>41774</v>
      </c>
      <c r="B345">
        <f>'Input EIA Crude WTI'!B343</f>
        <v/>
      </c>
      <c r="C345">
        <f>'Input EIA Crude Europe Brent'!B327</f>
        <v/>
      </c>
    </row>
    <row r="346" spans="1:3">
      <c r="A346" s="1" t="n">
        <v>41805</v>
      </c>
      <c r="B346">
        <f>'Input EIA Crude WTI'!B344</f>
        <v/>
      </c>
      <c r="C346">
        <f>'Input EIA Crude Europe Brent'!B328</f>
        <v/>
      </c>
    </row>
    <row r="347" spans="1:3">
      <c r="A347" s="1" t="n">
        <v>41835</v>
      </c>
      <c r="B347">
        <f>'Input EIA Crude WTI'!B345</f>
        <v/>
      </c>
      <c r="C347">
        <f>'Input EIA Crude Europe Brent'!B329</f>
        <v/>
      </c>
    </row>
    <row r="348" spans="1:3">
      <c r="A348" s="1" t="n">
        <v>41866</v>
      </c>
      <c r="B348">
        <f>'Input EIA Crude WTI'!B346</f>
        <v/>
      </c>
      <c r="C348">
        <f>'Input EIA Crude Europe Brent'!B330</f>
        <v/>
      </c>
    </row>
    <row r="349" spans="1:3">
      <c r="A349" s="1" t="n">
        <v>41897</v>
      </c>
      <c r="B349">
        <f>'Input EIA Crude WTI'!B347</f>
        <v/>
      </c>
      <c r="C349">
        <f>'Input EIA Crude Europe Brent'!B331</f>
        <v/>
      </c>
    </row>
    <row r="350" spans="1:3">
      <c r="A350" s="1" t="n">
        <v>41927</v>
      </c>
      <c r="B350">
        <f>'Input EIA Crude WTI'!B348</f>
        <v/>
      </c>
      <c r="C350">
        <f>'Input EIA Crude Europe Brent'!B332</f>
        <v/>
      </c>
    </row>
    <row r="351" spans="1:3">
      <c r="A351" s="1" t="n">
        <v>41958</v>
      </c>
      <c r="B351">
        <f>'Input EIA Crude WTI'!B349</f>
        <v/>
      </c>
      <c r="C351">
        <f>'Input EIA Crude Europe Brent'!B333</f>
        <v/>
      </c>
    </row>
    <row r="352" spans="1:3">
      <c r="A352" s="1" t="n">
        <v>41988</v>
      </c>
      <c r="B352">
        <f>'Input EIA Crude WTI'!B350</f>
        <v/>
      </c>
      <c r="C352">
        <f>'Input EIA Crude Europe Brent'!B334</f>
        <v/>
      </c>
    </row>
    <row r="353" spans="1:3">
      <c r="A353" s="1" t="n">
        <v>42019</v>
      </c>
      <c r="B353">
        <f>'Input EIA Crude WTI'!B351</f>
        <v/>
      </c>
      <c r="C353">
        <f>'Input EIA Crude Europe Brent'!B335</f>
        <v/>
      </c>
    </row>
    <row r="354" spans="1:3">
      <c r="A354" s="1" t="n">
        <v>42050</v>
      </c>
      <c r="B354">
        <f>'Input EIA Crude WTI'!B352</f>
        <v/>
      </c>
      <c r="C354">
        <f>'Input EIA Crude Europe Brent'!B336</f>
        <v/>
      </c>
    </row>
    <row r="355" spans="1:3">
      <c r="A355" s="1" t="n">
        <v>42078</v>
      </c>
      <c r="B355">
        <f>'Input EIA Crude WTI'!B353</f>
        <v/>
      </c>
      <c r="C355">
        <f>'Input EIA Crude Europe Brent'!B337</f>
        <v/>
      </c>
    </row>
    <row r="356" spans="1:3">
      <c r="A356" s="1" t="n">
        <v>42109</v>
      </c>
      <c r="B356">
        <f>'Input EIA Crude WTI'!B354</f>
        <v/>
      </c>
      <c r="C356">
        <f>'Input EIA Crude Europe Brent'!B338</f>
        <v/>
      </c>
    </row>
    <row r="357" spans="1:3">
      <c r="A357" s="1" t="n">
        <v>42139</v>
      </c>
      <c r="B357">
        <f>'Input EIA Crude WTI'!B355</f>
        <v/>
      </c>
      <c r="C357">
        <f>'Input EIA Crude Europe Brent'!B339</f>
        <v/>
      </c>
    </row>
    <row r="358" spans="1:3">
      <c r="A358" s="1" t="n">
        <v>42170</v>
      </c>
      <c r="B358">
        <f>'Input EIA Crude WTI'!B356</f>
        <v/>
      </c>
      <c r="C358">
        <f>'Input EIA Crude Europe Brent'!B340</f>
        <v/>
      </c>
    </row>
    <row r="359" spans="1:3">
      <c r="A359" s="1" t="n">
        <v>42200</v>
      </c>
      <c r="B359">
        <f>'Input EIA Crude WTI'!B357</f>
        <v/>
      </c>
      <c r="C359">
        <f>'Input EIA Crude Europe Brent'!B341</f>
        <v/>
      </c>
    </row>
    <row r="360" spans="1:3">
      <c r="A360" s="1" t="n">
        <v>42231</v>
      </c>
      <c r="B360">
        <f>'Input EIA Crude WTI'!B358</f>
        <v/>
      </c>
      <c r="C360">
        <f>'Input EIA Crude Europe Brent'!B342</f>
        <v/>
      </c>
    </row>
    <row r="361" spans="1:3">
      <c r="A361" s="1" t="n">
        <v>42262</v>
      </c>
      <c r="B361">
        <f>'Input EIA Crude WTI'!B359</f>
        <v/>
      </c>
      <c r="C361">
        <f>'Input EIA Crude Europe Brent'!B343</f>
        <v/>
      </c>
    </row>
    <row r="362" spans="1:3">
      <c r="A362" s="1" t="n">
        <v>42292</v>
      </c>
      <c r="B362">
        <f>'Input EIA Crude WTI'!B360</f>
        <v/>
      </c>
      <c r="C362">
        <f>'Input EIA Crude Europe Brent'!B344</f>
        <v/>
      </c>
    </row>
    <row r="363" spans="1:3">
      <c r="A363" s="1" t="n">
        <v>42323</v>
      </c>
      <c r="B363">
        <f>'Input EIA Crude WTI'!B361</f>
        <v/>
      </c>
      <c r="C363">
        <f>'Input EIA Crude Europe Brent'!B345</f>
        <v/>
      </c>
    </row>
    <row r="364" spans="1:3">
      <c r="A364" s="1" t="n">
        <v>42353</v>
      </c>
      <c r="B364">
        <f>'Input EIA Crude WTI'!B362</f>
        <v/>
      </c>
      <c r="C364">
        <f>'Input EIA Crude Europe Brent'!B346</f>
        <v/>
      </c>
    </row>
    <row r="365" spans="1:3">
      <c r="A365" s="1" t="n">
        <v>42384</v>
      </c>
      <c r="B365">
        <f>'Input EIA Crude WTI'!B363</f>
        <v/>
      </c>
      <c r="C365">
        <f>'Input EIA Crude Europe Brent'!B347</f>
        <v/>
      </c>
    </row>
    <row r="366" spans="1:3">
      <c r="A366" s="1" t="n">
        <v>42415</v>
      </c>
      <c r="B366">
        <f>'Input EIA Crude WTI'!B364</f>
        <v/>
      </c>
      <c r="C366">
        <f>'Input EIA Crude Europe Brent'!B348</f>
        <v/>
      </c>
    </row>
    <row r="367" spans="1:3">
      <c r="A367" s="1" t="n">
        <v>42444</v>
      </c>
      <c r="B367">
        <f>'Input EIA Crude WTI'!B365</f>
        <v/>
      </c>
      <c r="C367">
        <f>'Input EIA Crude Europe Brent'!B349</f>
        <v/>
      </c>
    </row>
    <row r="368" spans="1:3">
      <c r="A368" s="1" t="n">
        <v>42475</v>
      </c>
      <c r="B368">
        <f>'Input EIA Crude WTI'!B366</f>
        <v/>
      </c>
      <c r="C368">
        <f>'Input EIA Crude Europe Brent'!B350</f>
        <v/>
      </c>
    </row>
    <row r="369" spans="1:3">
      <c r="A369" s="1" t="n">
        <v>42505</v>
      </c>
      <c r="B369">
        <f>'Input EIA Crude WTI'!B367</f>
        <v/>
      </c>
      <c r="C369">
        <f>'Input EIA Crude Europe Brent'!B351</f>
        <v/>
      </c>
    </row>
    <row r="370" spans="1:3">
      <c r="A370" s="1" t="n">
        <v>42536</v>
      </c>
      <c r="B370">
        <f>'Input EIA Crude WTI'!B368</f>
        <v/>
      </c>
      <c r="C370">
        <f>'Input EIA Crude Europe Brent'!B352</f>
        <v/>
      </c>
    </row>
    <row r="371" spans="1:3">
      <c r="A371" s="1" t="n">
        <v>42566</v>
      </c>
      <c r="B371">
        <f>'Input EIA Crude WTI'!B369</f>
        <v/>
      </c>
      <c r="C371">
        <f>'Input EIA Crude Europe Brent'!B353</f>
        <v/>
      </c>
    </row>
    <row r="372" spans="1:3">
      <c r="A372" s="1" t="n">
        <v>42597</v>
      </c>
      <c r="B372">
        <f>'Input EIA Crude WTI'!B370</f>
        <v/>
      </c>
      <c r="C372">
        <f>'Input EIA Crude Europe Brent'!B354</f>
        <v/>
      </c>
    </row>
    <row r="373" spans="1:3">
      <c r="A373" s="1" t="n">
        <v>42628</v>
      </c>
      <c r="B373">
        <f>'Input EIA Crude WTI'!B371</f>
        <v/>
      </c>
      <c r="C373">
        <f>'Input EIA Crude Europe Brent'!B355</f>
        <v/>
      </c>
    </row>
    <row r="374" spans="1:3">
      <c r="A374" s="1" t="n">
        <v>42658</v>
      </c>
      <c r="B374">
        <f>'Input EIA Crude WTI'!B372</f>
        <v/>
      </c>
      <c r="C374">
        <f>'Input EIA Crude Europe Brent'!B356</f>
        <v/>
      </c>
    </row>
    <row r="375" spans="1:3">
      <c r="A375" s="1" t="n">
        <v>42689</v>
      </c>
      <c r="B375">
        <f>'Input EIA Crude WTI'!B373</f>
        <v/>
      </c>
      <c r="C375">
        <f>'Input EIA Crude Europe Brent'!B357</f>
        <v/>
      </c>
    </row>
    <row r="376" spans="1:3">
      <c r="A376" s="1" t="n">
        <v>42719</v>
      </c>
      <c r="B376">
        <f>'Input EIA Crude WTI'!B374</f>
        <v/>
      </c>
      <c r="C376">
        <f>'Input EIA Crude Europe Brent'!B358</f>
        <v/>
      </c>
    </row>
    <row r="377" spans="1:3">
      <c r="A377" s="1" t="n">
        <v>42750</v>
      </c>
      <c r="B377">
        <f>'Input EIA Crude WTI'!B375</f>
        <v/>
      </c>
      <c r="C377">
        <f>'Input EIA Crude Europe Brent'!B359</f>
        <v/>
      </c>
    </row>
    <row r="378" spans="1:3">
      <c r="A378" s="1" t="n">
        <v>42781</v>
      </c>
      <c r="B378">
        <f>'Input EIA Crude WTI'!B376</f>
        <v/>
      </c>
      <c r="C378">
        <f>'Input EIA Crude Europe Brent'!B360</f>
        <v/>
      </c>
    </row>
    <row r="379" spans="1:3">
      <c r="A379" s="1" t="n">
        <v>42809</v>
      </c>
      <c r="B379">
        <f>'Input EIA Crude WTI'!B377</f>
        <v/>
      </c>
      <c r="C379">
        <f>'Input EIA Crude Europe Brent'!B361</f>
        <v/>
      </c>
    </row>
    <row r="380" spans="1:3">
      <c r="A380" s="1" t="n">
        <v>42840</v>
      </c>
      <c r="B380">
        <f>'Input EIA Crude WTI'!B378</f>
        <v/>
      </c>
      <c r="C380">
        <f>'Input EIA Crude Europe Brent'!B362</f>
        <v/>
      </c>
    </row>
    <row r="381" spans="1:3">
      <c r="A381" s="1" t="n">
        <v>42870</v>
      </c>
      <c r="B381">
        <f>'Input EIA Crude WTI'!B379</f>
        <v/>
      </c>
      <c r="C381">
        <f>'Input EIA Crude Europe Brent'!B363</f>
        <v/>
      </c>
    </row>
    <row r="382" spans="1:3">
      <c r="A382" s="1" t="n">
        <v>42901</v>
      </c>
      <c r="B382">
        <f>'Input EIA Crude WTI'!B380</f>
        <v/>
      </c>
      <c r="C382">
        <f>'Input EIA Crude Europe Brent'!B364</f>
        <v/>
      </c>
    </row>
    <row r="383" spans="1:3">
      <c r="A383" s="1" t="n">
        <v>42931</v>
      </c>
      <c r="B383">
        <f>'Input EIA Crude WTI'!B381</f>
        <v/>
      </c>
      <c r="C383">
        <f>'Input EIA Crude Europe Brent'!B365</f>
        <v/>
      </c>
    </row>
    <row r="384" spans="1:3">
      <c r="A384" s="1" t="n">
        <v>42962</v>
      </c>
      <c r="B384">
        <f>'Input EIA Crude WTI'!B382</f>
        <v/>
      </c>
      <c r="C384">
        <f>'Input EIA Crude Europe Brent'!B366</f>
        <v/>
      </c>
    </row>
    <row r="385" spans="1:3">
      <c r="A385" s="1" t="n">
        <v>42993</v>
      </c>
      <c r="B385">
        <f>'Input EIA Crude WTI'!B383</f>
        <v/>
      </c>
      <c r="C385">
        <f>'Input EIA Crude Europe Brent'!B367</f>
        <v/>
      </c>
    </row>
    <row r="386" spans="1:3">
      <c r="A386" s="1" t="n">
        <v>43023</v>
      </c>
      <c r="B386">
        <f>'Input EIA Crude WTI'!B384</f>
        <v/>
      </c>
      <c r="C386">
        <f>'Input EIA Crude Europe Brent'!B368</f>
        <v/>
      </c>
    </row>
    <row r="387" spans="1:3">
      <c r="A387" s="1" t="n">
        <v>43054</v>
      </c>
      <c r="B387">
        <f>'Input EIA Crude WTI'!B385</f>
        <v/>
      </c>
      <c r="C387">
        <f>'Input EIA Crude Europe Brent'!B369</f>
        <v/>
      </c>
    </row>
    <row r="388" spans="1:3">
      <c r="A388" s="1" t="n">
        <v>43084</v>
      </c>
      <c r="B388">
        <f>'Input EIA Crude WTI'!B386</f>
        <v/>
      </c>
      <c r="C388">
        <f>'Input EIA Crude Europe Brent'!B370</f>
        <v/>
      </c>
    </row>
    <row r="389" spans="1:3">
      <c r="A389" s="1" t="n">
        <v>43115</v>
      </c>
      <c r="B389">
        <f>'Input EIA Crude WTI'!B387</f>
        <v/>
      </c>
      <c r="C389">
        <f>'Input EIA Crude Europe Brent'!B371</f>
        <v/>
      </c>
    </row>
    <row r="390" spans="1:3">
      <c r="A390" s="1" t="n">
        <v>43146</v>
      </c>
      <c r="B390">
        <f>'Input EIA Crude WTI'!B388</f>
        <v/>
      </c>
      <c r="C390">
        <f>'Input EIA Crude Europe Brent'!B372</f>
        <v/>
      </c>
    </row>
    <row r="391" spans="1:3">
      <c r="A391" s="1" t="n">
        <v>43174</v>
      </c>
      <c r="B391">
        <f>'Input EIA Crude WTI'!B389</f>
        <v/>
      </c>
      <c r="C391">
        <f>'Input EIA Crude Europe Brent'!B373</f>
        <v/>
      </c>
    </row>
    <row r="392" spans="1:3">
      <c r="A392" s="1" t="n">
        <v>43205</v>
      </c>
      <c r="B392">
        <f>'Input EIA Crude WTI'!B390</f>
        <v/>
      </c>
      <c r="C392">
        <f>'Input EIA Crude Europe Brent'!B374</f>
        <v/>
      </c>
    </row>
    <row r="393" spans="1:3">
      <c r="A393" s="1" t="n">
        <v>43235</v>
      </c>
      <c r="B393">
        <f>'Input EIA Crude WTI'!B391</f>
        <v/>
      </c>
      <c r="C393">
        <f>'Input EIA Crude Europe Brent'!B375</f>
        <v/>
      </c>
    </row>
    <row r="394" spans="1:3">
      <c r="A394" s="1" t="n">
        <v>43266</v>
      </c>
      <c r="B394">
        <f>'Input EIA Crude WTI'!B392</f>
        <v/>
      </c>
      <c r="C394">
        <f>'Input EIA Crude Europe Brent'!B376</f>
        <v/>
      </c>
    </row>
    <row r="395" spans="1:3">
      <c r="A395" s="1" t="n">
        <v>43296</v>
      </c>
      <c r="B395">
        <f>'Input EIA Crude WTI'!B393</f>
        <v/>
      </c>
      <c r="C395">
        <f>'Input EIA Crude Europe Brent'!B377</f>
        <v/>
      </c>
    </row>
    <row r="396" spans="1:3">
      <c r="A396" s="1" t="n">
        <v>43327</v>
      </c>
      <c r="B396">
        <f>'Input EIA Crude WTI'!B394</f>
        <v/>
      </c>
      <c r="C396">
        <f>'Input EIA Crude Europe Brent'!B378</f>
        <v/>
      </c>
    </row>
    <row r="397" spans="1:3">
      <c r="A397" s="1" t="n">
        <v>43358</v>
      </c>
      <c r="B397">
        <f>'Input EIA Crude WTI'!B395</f>
        <v/>
      </c>
      <c r="C397">
        <f>'Input EIA Crude Europe Brent'!B379</f>
        <v/>
      </c>
    </row>
    <row r="398" spans="1:3">
      <c r="A398" s="1" t="n">
        <v>43388</v>
      </c>
      <c r="B398">
        <f>'Input EIA Crude WTI'!B396</f>
        <v/>
      </c>
      <c r="C398">
        <f>'Input EIA Crude Europe Brent'!B380</f>
        <v/>
      </c>
    </row>
    <row r="399" spans="1:3">
      <c r="A399" s="1" t="n">
        <v>43419</v>
      </c>
      <c r="B399">
        <f>'Input EIA Crude WTI'!B397</f>
        <v/>
      </c>
      <c r="C399">
        <f>'Input EIA Crude Europe Brent'!B381</f>
        <v/>
      </c>
    </row>
    <row r="400" spans="1:3">
      <c r="A400" s="1" t="n">
        <v>43449</v>
      </c>
      <c r="B400">
        <f>'Input EIA Crude WTI'!B398</f>
        <v/>
      </c>
      <c r="C400">
        <f>'Input EIA Crude Europe Brent'!B382</f>
        <v/>
      </c>
    </row>
    <row r="401" spans="1:3">
      <c r="A401" s="1" t="n">
        <v>43480</v>
      </c>
      <c r="B401">
        <f>'Input EIA Crude WTI'!B399</f>
        <v/>
      </c>
      <c r="C401">
        <f>'Input EIA Crude Europe Brent'!B383</f>
        <v/>
      </c>
    </row>
    <row r="402" spans="1:3">
      <c r="A402" s="1" t="n">
        <v>43511</v>
      </c>
      <c r="B402">
        <f>'Input EIA Crude WTI'!B400</f>
        <v/>
      </c>
      <c r="C402">
        <f>'Input EIA Crude Europe Brent'!B384</f>
        <v/>
      </c>
    </row>
    <row r="403" spans="1:3">
      <c r="A403" s="1" t="n">
        <v>43539</v>
      </c>
      <c r="B403">
        <f>'Input EIA Crude WTI'!B401</f>
        <v/>
      </c>
      <c r="C403">
        <f>'Input EIA Crude Europe Brent'!B385</f>
        <v/>
      </c>
    </row>
    <row r="404" spans="1:3">
      <c r="A404" s="1" t="n">
        <v>43570</v>
      </c>
      <c r="B404">
        <f>'Input EIA Crude WTI'!B402</f>
        <v/>
      </c>
      <c r="C404">
        <f>'Input EIA Crude Europe Brent'!B386</f>
        <v/>
      </c>
    </row>
    <row r="405" spans="1:3">
      <c r="A405" s="1" t="n">
        <v>43600</v>
      </c>
      <c r="B405">
        <f>'Input EIA Crude WTI'!B403</f>
        <v/>
      </c>
      <c r="C405">
        <f>'Input EIA Crude Europe Brent'!B387</f>
        <v/>
      </c>
    </row>
    <row r="406" spans="1:3">
      <c r="A406" s="1" t="n">
        <v>43631</v>
      </c>
      <c r="B406">
        <f>'Input EIA Crude WTI'!B404</f>
        <v/>
      </c>
      <c r="C406">
        <f>'Input EIA Crude Europe Brent'!B388</f>
        <v/>
      </c>
    </row>
    <row r="407" spans="1:3">
      <c r="A407" s="1" t="n">
        <v>43661</v>
      </c>
      <c r="B407">
        <f>'Input EIA Crude WTI'!B405</f>
        <v/>
      </c>
      <c r="C407">
        <f>'Input EIA Crude Europe Brent'!B389</f>
        <v/>
      </c>
    </row>
    <row r="408" spans="1:3">
      <c r="A408" s="1" t="n">
        <v>43692</v>
      </c>
      <c r="B408">
        <f>'Input EIA Crude WTI'!B406</f>
        <v/>
      </c>
      <c r="C408">
        <f>'Input EIA Crude Europe Brent'!B390</f>
        <v/>
      </c>
    </row>
    <row r="409" spans="1:3">
      <c r="A409" s="1" t="n">
        <v>43723</v>
      </c>
      <c r="B409">
        <f>'Input EIA Crude WTI'!B407</f>
        <v/>
      </c>
      <c r="C409">
        <f>'Input EIA Crude Europe Brent'!B391</f>
        <v/>
      </c>
    </row>
    <row r="410" spans="1:3">
      <c r="A410" s="1" t="n">
        <v>43753</v>
      </c>
      <c r="B410">
        <f>'Input EIA Crude WTI'!B408</f>
        <v/>
      </c>
      <c r="C410">
        <f>'Input EIA Crude Europe Brent'!B392</f>
        <v/>
      </c>
    </row>
    <row r="411" spans="1:3">
      <c r="A411" s="1" t="n">
        <v>43784</v>
      </c>
      <c r="B411">
        <f>'Input EIA Crude WTI'!B409</f>
        <v/>
      </c>
      <c r="C411">
        <f>'Input EIA Crude Europe Brent'!B393</f>
        <v/>
      </c>
    </row>
    <row r="412" spans="1:3">
      <c r="A412" s="1" t="n">
        <v>43814</v>
      </c>
      <c r="B412">
        <f>'Input EIA Crude WTI'!B410</f>
        <v/>
      </c>
      <c r="C412">
        <f>'Input EIA Crude Europe Brent'!B394</f>
        <v/>
      </c>
    </row>
    <row r="413" spans="1:3">
      <c r="A413" s="1" t="n">
        <v>43845</v>
      </c>
      <c r="B413">
        <f>'Input EIA Crude WTI'!B411</f>
        <v/>
      </c>
      <c r="C413">
        <f>'Input EIA Crude Europe Brent'!B395</f>
        <v/>
      </c>
    </row>
    <row r="414" spans="1:3">
      <c r="A414" s="1" t="n">
        <v>43876</v>
      </c>
      <c r="B414">
        <f>'Input EIA Crude WTI'!B412</f>
        <v/>
      </c>
      <c r="C414">
        <f>'Input EIA Crude Europe Brent'!B396</f>
        <v/>
      </c>
    </row>
    <row r="415" spans="1:3">
      <c r="A415" s="1" t="n">
        <v>43905</v>
      </c>
      <c r="B415">
        <f>'Input EIA Crude WTI'!B413</f>
        <v/>
      </c>
      <c r="C415">
        <f>'Input EIA Crude Europe Brent'!B397</f>
        <v/>
      </c>
    </row>
    <row r="416" spans="1:3">
      <c r="A416" s="1" t="n">
        <v>43936</v>
      </c>
      <c r="B416">
        <f>'Input EIA Crude WTI'!B414</f>
        <v/>
      </c>
      <c r="C416">
        <f>'Input EIA Crude Europe Brent'!B398</f>
        <v/>
      </c>
    </row>
    <row r="417" spans="1:3">
      <c r="A417" s="1" t="n">
        <v>43966</v>
      </c>
      <c r="B417">
        <f>'Input EIA Crude WTI'!B415</f>
        <v/>
      </c>
      <c r="C417">
        <f>'Input EIA Crude Europe Brent'!B399</f>
        <v/>
      </c>
    </row>
    <row r="418" spans="1:3">
      <c r="A418" s="1" t="n">
        <v>43997</v>
      </c>
      <c r="B418">
        <f>'Input EIA Crude WTI'!B416</f>
        <v/>
      </c>
      <c r="C418">
        <f>'Input EIA Crude Europe Brent'!B400</f>
        <v/>
      </c>
    </row>
    <row r="419" spans="1:3">
      <c r="A419" s="1" t="n">
        <v>44027</v>
      </c>
      <c r="B419">
        <f>'Input EIA Crude WTI'!B417</f>
        <v/>
      </c>
      <c r="C419">
        <f>'Input EIA Crude Europe Brent'!B401</f>
        <v/>
      </c>
    </row>
    <row r="420" spans="1:3">
      <c r="A420" s="1" t="n">
        <v>44058</v>
      </c>
      <c r="B420">
        <f>'Input EIA Crude WTI'!B418</f>
        <v/>
      </c>
      <c r="C420">
        <f>'Input EIA Crude Europe Brent'!B402</f>
        <v/>
      </c>
    </row>
    <row r="421" spans="1:3">
      <c r="A421" s="1" t="n">
        <v>44089</v>
      </c>
      <c r="B421">
        <f>'Input EIA Crude WTI'!B419</f>
        <v/>
      </c>
      <c r="C421">
        <f>'Input EIA Crude Europe Brent'!B403</f>
        <v/>
      </c>
    </row>
    <row r="422" spans="1:3">
      <c r="A422" s="1" t="n">
        <v>44119</v>
      </c>
      <c r="B422">
        <f>'Input EIA Crude WTI'!B420</f>
        <v/>
      </c>
      <c r="C422">
        <f>'Input EIA Crude Europe Brent'!B404</f>
        <v/>
      </c>
    </row>
    <row r="423" spans="1:3">
      <c r="A423" s="1" t="n">
        <v>44150</v>
      </c>
      <c r="B423">
        <f>'Input EIA Crude WTI'!B421</f>
        <v/>
      </c>
      <c r="C423">
        <f>'Input EIA Crude Europe Brent'!B405</f>
        <v/>
      </c>
    </row>
    <row r="424" spans="1:3">
      <c r="A424" s="1" t="n">
        <v>44180</v>
      </c>
      <c r="B424">
        <f>'Input EIA Crude WTI'!B422</f>
        <v/>
      </c>
      <c r="C424">
        <f>'Input EIA Crude Europe Brent'!B406</f>
        <v/>
      </c>
    </row>
    <row r="425" spans="1:3">
      <c r="A425" s="1" t="n">
        <v>44211</v>
      </c>
      <c r="B425">
        <f>'Input EIA Crude WTI'!B423</f>
        <v/>
      </c>
      <c r="C425">
        <f>'Input EIA Crude Europe Brent'!B407</f>
        <v/>
      </c>
    </row>
    <row r="426" spans="1:3">
      <c r="A426" s="1" t="n">
        <v>44242</v>
      </c>
      <c r="B426">
        <f>'Input EIA Crude WTI'!B424</f>
        <v/>
      </c>
      <c r="C426">
        <f>'Input EIA Crude Europe Brent'!B408</f>
        <v/>
      </c>
    </row>
    <row r="427" spans="1:3">
      <c r="A427" s="1" t="n">
        <v>44270</v>
      </c>
      <c r="B427">
        <f>'Input EIA Crude WTI'!B425</f>
        <v/>
      </c>
      <c r="C427">
        <f>'Input EIA Crude Europe Brent'!B409</f>
        <v/>
      </c>
    </row>
    <row r="428" spans="1:3">
      <c r="A428" s="1" t="n">
        <v>44301</v>
      </c>
      <c r="B428">
        <f>'Input EIA Crude WTI'!B426</f>
        <v/>
      </c>
      <c r="C428">
        <f>'Input EIA Crude Europe Brent'!B410</f>
        <v/>
      </c>
    </row>
    <row r="429" spans="1:3">
      <c r="A429" s="1" t="n">
        <v>44331</v>
      </c>
      <c r="B429">
        <f>'Input EIA Crude WTI'!B427</f>
        <v/>
      </c>
      <c r="C429">
        <f>'Input EIA Crude Europe Brent'!B411</f>
        <v/>
      </c>
    </row>
    <row r="430" spans="1:3">
      <c r="A430" s="1" t="n">
        <v>44362</v>
      </c>
      <c r="B430">
        <f>'Input EIA Crude WTI'!B428</f>
        <v/>
      </c>
      <c r="C430">
        <f>'Input EIA Crude Europe Brent'!B412</f>
        <v/>
      </c>
    </row>
    <row r="431" spans="1:3">
      <c r="A431" s="1" t="n">
        <v>44392</v>
      </c>
      <c r="B431">
        <f>'Input EIA Crude WTI'!B429</f>
        <v/>
      </c>
      <c r="C431">
        <f>'Input EIA Crude Europe Brent'!B413</f>
        <v/>
      </c>
    </row>
    <row r="432" spans="1:3">
      <c r="A432" s="1" t="n">
        <v>44423</v>
      </c>
      <c r="B432">
        <f>'Input EIA Crude WTI'!B430</f>
        <v/>
      </c>
      <c r="C432">
        <f>'Input EIA Crude Europe Brent'!B414</f>
        <v/>
      </c>
    </row>
    <row r="433" spans="1:3">
      <c r="A433" s="1" t="n">
        <v>44454</v>
      </c>
      <c r="B433">
        <f>'Input EIA Crude WTI'!B431</f>
        <v/>
      </c>
      <c r="C433">
        <f>'Input EIA Crude Europe Brent'!B415</f>
        <v/>
      </c>
    </row>
    <row r="434" spans="1:3">
      <c r="A434" s="1" t="n">
        <v>44484</v>
      </c>
      <c r="B434">
        <f>'Input EIA Crude WTI'!B432</f>
        <v/>
      </c>
      <c r="C434">
        <f>'Input EIA Crude Europe Brent'!B416</f>
        <v/>
      </c>
    </row>
    <row r="435" spans="1:3">
      <c r="A435" s="1" t="n">
        <v>44515</v>
      </c>
      <c r="B435">
        <f>'Input EIA Crude WTI'!B433</f>
        <v/>
      </c>
      <c r="C435">
        <f>'Input EIA Crude Europe Brent'!B417</f>
        <v/>
      </c>
    </row>
    <row r="436" spans="1:3">
      <c r="A436" s="1" t="n">
        <v>44545</v>
      </c>
      <c r="B436">
        <f>'Input EIA Crude WTI'!B434</f>
        <v/>
      </c>
      <c r="C436">
        <f>'Input EIA Crude Europe Brent'!B418</f>
        <v/>
      </c>
    </row>
    <row r="437" spans="1:3">
      <c r="A437" s="1" t="n">
        <v>44576</v>
      </c>
      <c r="B437">
        <f>'Input EIA Crude WTI'!B435</f>
        <v/>
      </c>
      <c r="C437">
        <f>'Input EIA Crude Europe Brent'!B419</f>
        <v/>
      </c>
    </row>
    <row r="438" spans="1:3">
      <c r="A438" s="1" t="n">
        <v>44607</v>
      </c>
      <c r="B438">
        <f>'Input EIA Crude WTI'!B436</f>
        <v/>
      </c>
      <c r="C438">
        <f>'Input EIA Crude Europe Brent'!B420</f>
        <v/>
      </c>
    </row>
    <row r="439" spans="1:3">
      <c r="A439" s="1" t="n">
        <v>44635</v>
      </c>
      <c r="B439">
        <f>'Input EIA Crude WTI'!B437</f>
        <v/>
      </c>
      <c r="C439">
        <f>'Input EIA Crude Europe Brent'!B421</f>
        <v/>
      </c>
    </row>
    <row r="440" spans="1:3">
      <c r="A440" s="1" t="n">
        <v>44666</v>
      </c>
      <c r="B440">
        <f>'Input EIA Crude WTI'!B438</f>
        <v/>
      </c>
      <c r="C440">
        <f>'Input EIA Crude Europe Brent'!B422</f>
        <v/>
      </c>
    </row>
    <row r="441" spans="1:3">
      <c r="A441" s="1" t="n">
        <v>44696</v>
      </c>
      <c r="B441">
        <f>'Input EIA Crude WTI'!B439</f>
        <v/>
      </c>
      <c r="C441">
        <f>'Input EIA Crude Europe Brent'!B423</f>
        <v/>
      </c>
    </row>
    <row r="442" spans="1:3">
      <c r="A442" s="1" t="n">
        <v>44727</v>
      </c>
      <c r="B442">
        <f>'Input EIA Crude WTI'!B440</f>
        <v/>
      </c>
      <c r="C442">
        <f>'Input EIA Crude Europe Brent'!B424</f>
        <v/>
      </c>
    </row>
    <row r="443" spans="1:3">
      <c r="A443" s="1" t="n">
        <v>44757</v>
      </c>
      <c r="B443">
        <f>'Input EIA Crude WTI'!B441</f>
        <v/>
      </c>
      <c r="C443">
        <f>'Input EIA Crude Europe Brent'!B425</f>
        <v/>
      </c>
    </row>
    <row r="444" spans="1:3">
      <c r="A444" s="1" t="n">
        <v>44788</v>
      </c>
      <c r="B444">
        <f>'Input EIA Crude WTI'!B442</f>
        <v/>
      </c>
      <c r="C444">
        <f>'Input EIA Crude Europe Brent'!B426</f>
        <v/>
      </c>
    </row>
    <row r="445" spans="1:3">
      <c r="A445" s="1" t="n">
        <v>44819</v>
      </c>
      <c r="B445">
        <f>'Input EIA Crude WTI'!B443</f>
        <v/>
      </c>
      <c r="C445">
        <f>'Input EIA Crude Europe Brent'!B427</f>
        <v/>
      </c>
    </row>
    <row r="446" spans="1:3">
      <c r="A446" s="1" t="n">
        <v>44849</v>
      </c>
      <c r="B446">
        <f>'Input EIA Crude WTI'!B444</f>
        <v/>
      </c>
      <c r="C446">
        <f>'Input EIA Crude Europe Brent'!B428</f>
        <v/>
      </c>
    </row>
    <row r="447" spans="1:3">
      <c r="A447" s="1" t="n">
        <v>44880</v>
      </c>
      <c r="B447">
        <f>'Input EIA Crude WTI'!B445</f>
        <v/>
      </c>
      <c r="C447">
        <f>'Input EIA Crude Europe Brent'!B429</f>
        <v/>
      </c>
    </row>
    <row r="448" spans="1:3">
      <c r="A448" s="1" t="n">
        <v>44910</v>
      </c>
      <c r="B448">
        <f>'Input EIA Crude WTI'!B446</f>
        <v/>
      </c>
      <c r="C448">
        <f>'Input EIA Crude Europe Brent'!B430</f>
        <v/>
      </c>
    </row>
    <row r="449" spans="1:3">
      <c r="A449" s="1" t="n">
        <v>44941</v>
      </c>
      <c r="B449">
        <f>'Input EIA Crude WTI'!B447</f>
        <v/>
      </c>
      <c r="C449">
        <f>'Input EIA Crude Europe Brent'!B431</f>
        <v/>
      </c>
    </row>
    <row r="450" spans="1:3">
      <c r="A450" s="1" t="n">
        <v>44972</v>
      </c>
      <c r="B450">
        <f>'Input EIA Crude WTI'!B448</f>
        <v/>
      </c>
      <c r="C450">
        <f>'Input EIA Crude Europe Brent'!B432</f>
        <v/>
      </c>
    </row>
    <row r="451" spans="1:3">
      <c r="A451" s="1" t="n">
        <v>45000</v>
      </c>
      <c r="B451">
        <f>'Input EIA Crude WTI'!B449</f>
        <v/>
      </c>
      <c r="C451">
        <f>'Input EIA Crude Europe Brent'!B433</f>
        <v/>
      </c>
    </row>
    <row r="452" spans="1:3">
      <c r="A452" s="1" t="n">
        <v>45031</v>
      </c>
      <c r="B452">
        <f>'Input EIA Crude WTI'!B450</f>
        <v/>
      </c>
      <c r="C452">
        <f>'Input EIA Crude Europe Brent'!B434</f>
        <v/>
      </c>
    </row>
    <row r="453" spans="1:3">
      <c r="A453" s="1" t="n">
        <v>45061</v>
      </c>
      <c r="B453">
        <f>'Input EIA Crude WTI'!B451</f>
        <v/>
      </c>
      <c r="C453">
        <f>'Input EIA Crude Europe Brent'!B435</f>
        <v/>
      </c>
    </row>
    <row r="454" spans="1:3">
      <c r="A454" s="1" t="n">
        <v>45092</v>
      </c>
      <c r="B454">
        <f>'Input EIA Crude WTI'!B452</f>
        <v/>
      </c>
      <c r="C454">
        <f>'Input EIA Crude Europe Brent'!B436</f>
        <v/>
      </c>
    </row>
    <row r="455" spans="1:3">
      <c r="A455" s="1" t="n">
        <v>45122</v>
      </c>
      <c r="B455">
        <f>'Input EIA Crude WTI'!B453</f>
        <v/>
      </c>
      <c r="C455">
        <f>'Input EIA Crude Europe Brent'!B437</f>
        <v/>
      </c>
    </row>
    <row r="456" spans="1:3">
      <c r="A456" s="1" t="n">
        <v>45153</v>
      </c>
      <c r="B456">
        <f>'Input EIA Crude WTI'!B454</f>
        <v/>
      </c>
      <c r="C456">
        <f>'Input EIA Crude Europe Brent'!B438</f>
        <v/>
      </c>
    </row>
    <row r="457" spans="1:3">
      <c r="A457" s="1" t="n">
        <v>45184</v>
      </c>
      <c r="B457">
        <f>'Input EIA Crude WTI'!B455</f>
        <v/>
      </c>
      <c r="C457">
        <f>'Input EIA Crude Europe Brent'!B439</f>
        <v/>
      </c>
    </row>
    <row r="458" spans="1:3">
      <c r="A458" s="1" t="n">
        <v>45214</v>
      </c>
      <c r="B458">
        <f>'Input EIA Crude WTI'!B456</f>
        <v/>
      </c>
      <c r="C458">
        <f>'Input EIA Crude Europe Brent'!B440</f>
        <v/>
      </c>
    </row>
    <row r="459" spans="1:3">
      <c r="A459" s="1" t="n">
        <v>45245</v>
      </c>
      <c r="B459">
        <f>'Input EIA Crude WTI'!B457</f>
        <v/>
      </c>
      <c r="C459">
        <f>'Input EIA Crude Europe Brent'!B441</f>
        <v/>
      </c>
    </row>
    <row r="460" spans="1:3">
      <c r="A460" s="1" t="n">
        <v>45275</v>
      </c>
      <c r="B460">
        <f>'Input EIA Crude WTI'!B458</f>
        <v/>
      </c>
      <c r="C460">
        <f>'Input EIA Crude Europe Brent'!B442</f>
        <v/>
      </c>
    </row>
    <row r="461" spans="1:3">
      <c r="A461" s="1" t="n">
        <v>45306</v>
      </c>
      <c r="B461">
        <f>'Input EIA Crude WTI'!B459</f>
        <v/>
      </c>
      <c r="C461">
        <f>'Input EIA Crude Europe Brent'!B443</f>
        <v/>
      </c>
    </row>
    <row r="462" spans="1:3">
      <c r="A462" s="1" t="n">
        <v>45337</v>
      </c>
      <c r="B462">
        <f>'Input EIA Crude WTI'!B460</f>
        <v/>
      </c>
      <c r="C462">
        <f>'Input EIA Crude Europe Brent'!B444</f>
        <v/>
      </c>
    </row>
    <row r="463" spans="1:3">
      <c r="A463" s="1" t="n">
        <v>45366</v>
      </c>
      <c r="B463">
        <f>'Input EIA Crude WTI'!B461</f>
        <v/>
      </c>
      <c r="C463">
        <f>'Input EIA Crude Europe Brent'!B445</f>
        <v/>
      </c>
    </row>
    <row r="464" spans="1:3">
      <c r="A464" s="1" t="n">
        <v>45397</v>
      </c>
      <c r="B464">
        <f>'Input EIA Crude WTI'!B462</f>
        <v/>
      </c>
      <c r="C464">
        <f>'Input EIA Crude Europe Brent'!B446</f>
        <v/>
      </c>
    </row>
    <row r="465" spans="1:3">
      <c r="A465" s="1" t="n">
        <v>45427</v>
      </c>
      <c r="B465">
        <f>'Input EIA Crude WTI'!B463</f>
        <v/>
      </c>
      <c r="C465">
        <f>'Input EIA Crude Europe Brent'!B447</f>
        <v/>
      </c>
    </row>
    <row r="466" spans="1:3">
      <c r="A466" s="1" t="n">
        <v>45458</v>
      </c>
      <c r="B466">
        <f>'Input EIA Crude WTI'!B464</f>
        <v/>
      </c>
      <c r="C466">
        <f>'Input EIA Crude Europe Brent'!B448</f>
        <v/>
      </c>
    </row>
    <row r="467" spans="1:3">
      <c r="A467" s="1" t="n">
        <v>45488</v>
      </c>
      <c r="B467">
        <f>'Input EIA Crude WTI'!B465</f>
        <v/>
      </c>
      <c r="C467">
        <f>'Input EIA Crude Europe Brent'!B449</f>
        <v/>
      </c>
    </row>
    <row r="468" spans="1:3">
      <c r="A468" s="1" t="n">
        <v>45519</v>
      </c>
      <c r="B468">
        <f>'Input EIA Crude WTI'!B466</f>
        <v/>
      </c>
      <c r="C468">
        <f>'Input EIA Crude Europe Brent'!B450</f>
        <v/>
      </c>
    </row>
    <row r="469" spans="1:3">
      <c r="A469" s="1" t="n">
        <v>45550</v>
      </c>
      <c r="B469">
        <f>'Input EIA Crude WTI'!B467</f>
        <v/>
      </c>
      <c r="C469">
        <f>'Input EIA Crude Europe Brent'!B451</f>
        <v/>
      </c>
    </row>
    <row r="470" spans="1:3">
      <c r="A470" s="1" t="n">
        <v>45580</v>
      </c>
      <c r="B470">
        <f>'Input EIA Crude WTI'!B468</f>
        <v/>
      </c>
      <c r="C470">
        <f>'Input EIA Crude Europe Brent'!B452</f>
        <v/>
      </c>
    </row>
    <row r="471" spans="1:3">
      <c r="A471" s="1" t="n">
        <v>45611</v>
      </c>
      <c r="B471">
        <f>'Input EIA Crude WTI'!B469</f>
        <v/>
      </c>
      <c r="C471">
        <f>'Input EIA Crude Europe Brent'!B453</f>
        <v/>
      </c>
    </row>
    <row r="472" spans="1:3">
      <c r="A472" s="1" t="n">
        <v>45641</v>
      </c>
      <c r="B472">
        <f>'Input EIA Crude WTI'!B470</f>
        <v/>
      </c>
      <c r="C472">
        <f>'Input EIA Crude Europe Brent'!B454</f>
        <v/>
      </c>
    </row>
    <row r="473" spans="1:3">
      <c r="A473" s="1" t="n">
        <v>45672</v>
      </c>
      <c r="B473">
        <f>'Input EIA Crude WTI'!B471</f>
        <v/>
      </c>
      <c r="C473">
        <f>'Input EIA Crude Europe Brent'!B455</f>
        <v/>
      </c>
    </row>
    <row r="474" spans="1:3">
      <c r="A474" s="1" t="n">
        <v>45703</v>
      </c>
      <c r="B474">
        <f>'Input EIA Crude WTI'!B472</f>
        <v/>
      </c>
      <c r="C474">
        <f>'Input EIA Crude Europe Brent'!B456</f>
        <v/>
      </c>
    </row>
    <row r="475" spans="1:3">
      <c r="A475" s="1" t="n">
        <v>45731</v>
      </c>
      <c r="B475">
        <f>'Input EIA Crude WTI'!B473</f>
        <v/>
      </c>
      <c r="C475">
        <f>'Input EIA Crude Europe Brent'!B457</f>
        <v/>
      </c>
    </row>
    <row r="476" spans="1:3">
      <c r="A476" s="1" t="n">
        <v>45762</v>
      </c>
      <c r="B476">
        <f>'Input EIA Crude WTI'!B474</f>
        <v/>
      </c>
      <c r="C476">
        <f>'Input EIA Crude Europe Brent'!B458</f>
        <v/>
      </c>
    </row>
    <row r="477" spans="1:3">
      <c r="A477" s="1" t="n">
        <v>45792</v>
      </c>
      <c r="B477">
        <f>'Input EIA Crude WTI'!B475</f>
        <v/>
      </c>
      <c r="C477">
        <f>'Input EIA Crude Europe Brent'!B459</f>
        <v/>
      </c>
    </row>
    <row r="478" spans="1:3">
      <c r="A478" s="1" t="n">
        <v>45823</v>
      </c>
      <c r="B478">
        <f>'Input EIA Crude WTI'!B476</f>
        <v/>
      </c>
      <c r="C478">
        <f>'Input EIA Crude Europe Brent'!B460</f>
        <v/>
      </c>
    </row>
    <row r="479" spans="1:3">
      <c r="A479" s="1" t="n">
        <v>45853</v>
      </c>
      <c r="B479">
        <f>'Input EIA Crude WTI'!B477</f>
        <v/>
      </c>
      <c r="C479">
        <f>'Input EIA Crude Europe Brent'!B461</f>
        <v/>
      </c>
    </row>
    <row r="480" spans="1:3">
      <c r="A480" s="1" t="n">
        <v>45884</v>
      </c>
      <c r="B480">
        <f>'Input EIA Crude WTI'!B478</f>
        <v/>
      </c>
      <c r="C480">
        <f>'Input EIA Crude Europe Brent'!B462</f>
        <v/>
      </c>
    </row>
    <row r="481" spans="1:3">
      <c r="A481" s="1" t="n">
        <v>45915</v>
      </c>
      <c r="B481">
        <f>'Input EIA Crude WTI'!B479</f>
        <v/>
      </c>
      <c r="C481">
        <f>'Input EIA Crude Europe Brent'!B463</f>
        <v/>
      </c>
    </row>
    <row r="482" spans="1:3">
      <c r="A482" s="1" t="n">
        <v>45945</v>
      </c>
      <c r="B482">
        <f>'Input EIA Crude WTI'!B480</f>
        <v/>
      </c>
      <c r="C482">
        <f>'Input EIA Crude Europe Brent'!B464</f>
        <v/>
      </c>
    </row>
    <row r="483" spans="1:3">
      <c r="A483" s="1" t="n">
        <v>45976</v>
      </c>
      <c r="B483">
        <f>'Input EIA Crude WTI'!B481</f>
        <v/>
      </c>
      <c r="C483">
        <f>'Input EIA Crude Europe Brent'!B465</f>
        <v/>
      </c>
    </row>
    <row r="484" spans="1:3">
      <c r="A484" s="1" t="n">
        <v>46006</v>
      </c>
      <c r="B484">
        <f>'Input EIA Crude WTI'!B482</f>
        <v/>
      </c>
      <c r="C484">
        <f>'Input EIA Crude Europe Brent'!B466</f>
        <v/>
      </c>
    </row>
    <row r="485" spans="1:3">
      <c r="A485" s="1" t="n">
        <v>46037</v>
      </c>
      <c r="B485">
        <f>'Input EIA Crude WTI'!B483</f>
        <v/>
      </c>
      <c r="C485">
        <f>'Input EIA Crude Europe Brent'!B467</f>
        <v/>
      </c>
    </row>
    <row r="486" spans="1:3">
      <c r="A486" s="1" t="n">
        <v>46068</v>
      </c>
      <c r="B486">
        <f>'Input EIA Crude WTI'!B484</f>
        <v/>
      </c>
      <c r="C486">
        <f>'Input EIA Crude Europe Brent'!B468</f>
        <v/>
      </c>
    </row>
    <row r="487" spans="1:3">
      <c r="A487" s="1" t="n">
        <v>46096</v>
      </c>
      <c r="B487">
        <f>'Input EIA Crude WTI'!B485</f>
        <v/>
      </c>
      <c r="C487">
        <f>'Input EIA Crude Europe Brent'!B469</f>
        <v/>
      </c>
    </row>
    <row r="488" spans="1:3">
      <c r="A488" s="1" t="n">
        <v>46127</v>
      </c>
      <c r="B488">
        <f>'Input EIA Crude WTI'!B486</f>
        <v/>
      </c>
      <c r="C488">
        <f>'Input EIA Crude Europe Brent'!B470</f>
        <v/>
      </c>
    </row>
    <row r="489" spans="1:3">
      <c r="A489" s="1" t="n">
        <v>46157</v>
      </c>
      <c r="B489">
        <f>'Input EIA Crude WTI'!B487</f>
        <v/>
      </c>
      <c r="C489">
        <f>'Input EIA Crude Europe Brent'!B471</f>
        <v/>
      </c>
    </row>
    <row r="490" spans="1:3">
      <c r="A490" s="1" t="n">
        <v>46188</v>
      </c>
      <c r="B490">
        <f>'Input EIA Crude WTI'!B488</f>
        <v/>
      </c>
      <c r="C490">
        <f>'Input EIA Crude Europe Brent'!B472</f>
        <v/>
      </c>
    </row>
    <row r="491" spans="1:3">
      <c r="A491" s="1" t="n">
        <v>46218</v>
      </c>
      <c r="B491">
        <f>'Input EIA Crude WTI'!B489</f>
        <v/>
      </c>
      <c r="C491">
        <f>'Input EIA Crude Europe Brent'!B473</f>
        <v/>
      </c>
    </row>
    <row r="492" spans="1:3">
      <c r="A492" s="1" t="n">
        <v>46249</v>
      </c>
      <c r="B492">
        <f>'Input EIA Crude WTI'!B490</f>
        <v/>
      </c>
      <c r="C492">
        <f>'Input EIA Crude Europe Brent'!B474</f>
        <v/>
      </c>
    </row>
    <row r="493" spans="1:3">
      <c r="A493" s="1" t="n">
        <v>46280</v>
      </c>
      <c r="B493">
        <f>'Input EIA Crude WTI'!B491</f>
        <v/>
      </c>
      <c r="C493">
        <f>'Input EIA Crude Europe Brent'!B475</f>
        <v/>
      </c>
    </row>
    <row r="494" spans="1:3">
      <c r="A494" s="1" t="n">
        <v>46310</v>
      </c>
      <c r="B494">
        <f>'Input EIA Crude WTI'!B492</f>
        <v/>
      </c>
      <c r="C494">
        <f>'Input EIA Crude Europe Brent'!B476</f>
        <v/>
      </c>
    </row>
    <row r="495" spans="1:3">
      <c r="A495" s="1" t="n">
        <v>46341</v>
      </c>
      <c r="B495">
        <f>'Input EIA Crude WTI'!B493</f>
        <v/>
      </c>
      <c r="C495">
        <f>'Input EIA Crude Europe Brent'!B477</f>
        <v/>
      </c>
    </row>
    <row r="496" spans="1:3">
      <c r="A496" s="1" t="n">
        <v>46371</v>
      </c>
      <c r="B496">
        <f>'Input EIA Crude WTI'!B494</f>
        <v/>
      </c>
      <c r="C496">
        <f>'Input EIA Crude Europe Brent'!B478</f>
        <v/>
      </c>
    </row>
    <row r="497" spans="1:3">
      <c r="A497" s="1" t="n">
        <v>46402</v>
      </c>
      <c r="B497">
        <f>'Input EIA Crude WTI'!B495</f>
        <v/>
      </c>
      <c r="C497">
        <f>'Input EIA Crude Europe Brent'!B479</f>
        <v/>
      </c>
    </row>
    <row r="498" spans="1:3">
      <c r="A498" s="1" t="n">
        <v>46433</v>
      </c>
      <c r="B498">
        <f>'Input EIA Crude WTI'!B496</f>
        <v/>
      </c>
      <c r="C498">
        <f>'Input EIA Crude Europe Brent'!B480</f>
        <v/>
      </c>
    </row>
    <row r="499" spans="1:3">
      <c r="A499" s="1" t="n">
        <v>46461</v>
      </c>
      <c r="B499">
        <f>'Input EIA Crude WTI'!B497</f>
        <v/>
      </c>
      <c r="C499">
        <f>'Input EIA Crude Europe Brent'!B481</f>
        <v/>
      </c>
    </row>
    <row r="500" spans="1:3">
      <c r="A500" s="1" t="n">
        <v>46492</v>
      </c>
      <c r="B500">
        <f>'Input EIA Crude WTI'!B498</f>
        <v/>
      </c>
      <c r="C500">
        <f>'Input EIA Crude Europe Brent'!B482</f>
        <v/>
      </c>
    </row>
    <row r="501" spans="1:3">
      <c r="A501" s="1" t="n">
        <v>46522</v>
      </c>
      <c r="B501">
        <f>'Input EIA Crude WTI'!B499</f>
        <v/>
      </c>
      <c r="C501">
        <f>'Input EIA Crude Europe Brent'!B483</f>
        <v/>
      </c>
    </row>
    <row r="502" spans="1:3">
      <c r="A502" s="1" t="n">
        <v>46553</v>
      </c>
      <c r="B502">
        <f>'Input EIA Crude WTI'!B500</f>
        <v/>
      </c>
      <c r="C502">
        <f>'Input EIA Crude Europe Brent'!B484</f>
        <v/>
      </c>
    </row>
    <row r="503" spans="1:3">
      <c r="A503" s="1" t="n">
        <v>46583</v>
      </c>
      <c r="B503">
        <f>'Input EIA Crude WTI'!B501</f>
        <v/>
      </c>
      <c r="C503">
        <f>'Input EIA Crude Europe Brent'!B485</f>
        <v/>
      </c>
    </row>
    <row r="504" spans="1:3">
      <c r="A504" s="1" t="n">
        <v>46614</v>
      </c>
      <c r="B504">
        <f>'Input EIA Crude WTI'!B502</f>
        <v/>
      </c>
      <c r="C504">
        <f>'Input EIA Crude Europe Brent'!B486</f>
        <v/>
      </c>
    </row>
    <row r="505" spans="1:3">
      <c r="A505" s="1" t="n">
        <v>46645</v>
      </c>
      <c r="B505">
        <f>'Input EIA Crude WTI'!B503</f>
        <v/>
      </c>
      <c r="C505">
        <f>'Input EIA Crude Europe Brent'!B487</f>
        <v/>
      </c>
    </row>
    <row r="506" spans="1:3">
      <c r="A506" s="1" t="n">
        <v>46675</v>
      </c>
      <c r="B506">
        <f>'Input EIA Crude WTI'!B504</f>
        <v/>
      </c>
      <c r="C506">
        <f>'Input EIA Crude Europe Brent'!B488</f>
        <v/>
      </c>
    </row>
    <row r="507" spans="1:3">
      <c r="A507" s="1" t="n">
        <v>46706</v>
      </c>
      <c r="B507">
        <f>'Input EIA Crude WTI'!B505</f>
        <v/>
      </c>
      <c r="C507">
        <f>'Input EIA Crude Europe Brent'!B489</f>
        <v/>
      </c>
    </row>
    <row r="508" spans="1:3">
      <c r="A508" s="1" t="n">
        <v>46736</v>
      </c>
      <c r="B508">
        <f>'Input EIA Crude WTI'!B506</f>
        <v/>
      </c>
      <c r="C508">
        <f>'Input EIA Crude Europe Brent'!B490</f>
        <v/>
      </c>
    </row>
    <row r="509" spans="1:3">
      <c r="A509" s="1" t="n">
        <v>46767</v>
      </c>
      <c r="B509">
        <f>'Input EIA Crude WTI'!B507</f>
        <v/>
      </c>
      <c r="C509">
        <f>'Input EIA Crude Europe Brent'!B491</f>
        <v/>
      </c>
    </row>
    <row r="510" spans="1:3">
      <c r="A510" s="1" t="n">
        <v>46798</v>
      </c>
      <c r="B510">
        <f>'Input EIA Crude WTI'!B508</f>
        <v/>
      </c>
      <c r="C510">
        <f>'Input EIA Crude Europe Brent'!B492</f>
        <v/>
      </c>
    </row>
    <row r="511" spans="1:3">
      <c r="A511" s="1" t="n">
        <v>46827</v>
      </c>
      <c r="B511">
        <f>'Input EIA Crude WTI'!B509</f>
        <v/>
      </c>
      <c r="C511">
        <f>'Input EIA Crude Europe Brent'!B493</f>
        <v/>
      </c>
    </row>
    <row r="512" spans="1:3">
      <c r="A512" s="1" t="n">
        <v>46858</v>
      </c>
      <c r="B512">
        <f>'Input EIA Crude WTI'!B510</f>
        <v/>
      </c>
      <c r="C512">
        <f>'Input EIA Crude Europe Brent'!B494</f>
        <v/>
      </c>
    </row>
    <row r="513" spans="1:3">
      <c r="A513" s="1" t="n">
        <v>46888</v>
      </c>
      <c r="B513">
        <f>'Input EIA Crude WTI'!B511</f>
        <v/>
      </c>
      <c r="C513">
        <f>'Input EIA Crude Europe Brent'!B495</f>
        <v/>
      </c>
    </row>
    <row r="514" spans="1:3">
      <c r="A514" s="1" t="n">
        <v>46919</v>
      </c>
      <c r="B514">
        <f>'Input EIA Crude WTI'!B512</f>
        <v/>
      </c>
      <c r="C514">
        <f>'Input EIA Crude Europe Brent'!B496</f>
        <v/>
      </c>
    </row>
    <row r="515" spans="1:3">
      <c r="A515" s="1" t="n">
        <v>46949</v>
      </c>
      <c r="B515">
        <f>'Input EIA Crude WTI'!B513</f>
        <v/>
      </c>
      <c r="C515">
        <f>'Input EIA Crude Europe Brent'!B497</f>
        <v/>
      </c>
    </row>
    <row r="516" spans="1:3">
      <c r="A516" s="1" t="n">
        <v>46980</v>
      </c>
      <c r="B516">
        <f>'Input EIA Crude WTI'!B514</f>
        <v/>
      </c>
      <c r="C516">
        <f>'Input EIA Crude Europe Brent'!B498</f>
        <v/>
      </c>
    </row>
    <row r="517" spans="1:3">
      <c r="A517" s="1" t="n">
        <v>47011</v>
      </c>
      <c r="B517">
        <f>'Input EIA Crude WTI'!B515</f>
        <v/>
      </c>
      <c r="C517">
        <f>'Input EIA Crude Europe Brent'!B499</f>
        <v/>
      </c>
    </row>
    <row r="518" spans="1:3">
      <c r="A518" s="1" t="n">
        <v>47041</v>
      </c>
      <c r="B518">
        <f>'Input EIA Crude WTI'!B516</f>
        <v/>
      </c>
      <c r="C518">
        <f>'Input EIA Crude Europe Brent'!B500</f>
        <v/>
      </c>
    </row>
    <row r="519" spans="1:3">
      <c r="A519" s="1" t="n">
        <v>47072</v>
      </c>
      <c r="B519">
        <f>'Input EIA Crude WTI'!B517</f>
        <v/>
      </c>
      <c r="C519">
        <f>'Input EIA Crude Europe Brent'!B501</f>
        <v/>
      </c>
    </row>
    <row r="520" spans="1:3">
      <c r="A520" s="1" t="n">
        <v>47102</v>
      </c>
      <c r="B520">
        <f>'Input EIA Crude WTI'!B518</f>
        <v/>
      </c>
      <c r="C520">
        <f>'Input EIA Crude Europe Brent'!B502</f>
        <v/>
      </c>
    </row>
    <row r="521" spans="1:3">
      <c r="A521" s="1" t="n">
        <v>47133</v>
      </c>
      <c r="B521">
        <f>'Input EIA Crude WTI'!B519</f>
        <v/>
      </c>
      <c r="C521">
        <f>'Input EIA Crude Europe Brent'!B503</f>
        <v/>
      </c>
    </row>
    <row r="522" spans="1:3">
      <c r="A522" s="1" t="n">
        <v>47164</v>
      </c>
      <c r="B522">
        <f>'Input EIA Crude WTI'!B520</f>
        <v/>
      </c>
      <c r="C522">
        <f>'Input EIA Crude Europe Brent'!B504</f>
        <v/>
      </c>
    </row>
    <row r="523" spans="1:3">
      <c r="A523" s="1" t="n">
        <v>47192</v>
      </c>
      <c r="B523">
        <f>'Input EIA Crude WTI'!B521</f>
        <v/>
      </c>
      <c r="C523">
        <f>'Input EIA Crude Europe Brent'!B505</f>
        <v/>
      </c>
    </row>
    <row r="524" spans="1:3">
      <c r="A524" s="1" t="n">
        <v>47223</v>
      </c>
      <c r="B524">
        <f>'Input EIA Crude WTI'!B522</f>
        <v/>
      </c>
      <c r="C524">
        <f>'Input EIA Crude Europe Brent'!B506</f>
        <v/>
      </c>
    </row>
    <row r="525" spans="1:3">
      <c r="A525" s="1" t="n">
        <v>47253</v>
      </c>
      <c r="B525">
        <f>'Input EIA Crude WTI'!B523</f>
        <v/>
      </c>
      <c r="C525">
        <f>'Input EIA Crude Europe Brent'!B507</f>
        <v/>
      </c>
    </row>
    <row r="526" spans="1:3">
      <c r="A526" s="1" t="n">
        <v>47284</v>
      </c>
      <c r="B526">
        <f>'Input EIA Crude WTI'!B524</f>
        <v/>
      </c>
      <c r="C526">
        <f>'Input EIA Crude Europe Brent'!B508</f>
        <v/>
      </c>
    </row>
    <row r="527" spans="1:3">
      <c r="A527" s="1" t="n">
        <v>47314</v>
      </c>
      <c r="B527">
        <f>'Input EIA Crude WTI'!B525</f>
        <v/>
      </c>
      <c r="C527">
        <f>'Input EIA Crude Europe Brent'!B509</f>
        <v/>
      </c>
    </row>
    <row r="528" spans="1:3">
      <c r="A528" s="1" t="n">
        <v>47345</v>
      </c>
      <c r="B528">
        <f>'Input EIA Crude WTI'!B526</f>
        <v/>
      </c>
      <c r="C528">
        <f>'Input EIA Crude Europe Brent'!B510</f>
        <v/>
      </c>
    </row>
    <row r="529" spans="1:3">
      <c r="A529" s="1" t="n">
        <v>47376</v>
      </c>
      <c r="B529">
        <f>'Input EIA Crude WTI'!B527</f>
        <v/>
      </c>
      <c r="C529">
        <f>'Input EIA Crude Europe Brent'!B511</f>
        <v/>
      </c>
    </row>
    <row r="530" spans="1:3">
      <c r="A530" s="1" t="n">
        <v>47406</v>
      </c>
      <c r="B530">
        <f>'Input EIA Crude WTI'!B528</f>
        <v/>
      </c>
      <c r="C530">
        <f>'Input EIA Crude Europe Brent'!B512</f>
        <v/>
      </c>
    </row>
    <row r="531" spans="1:3">
      <c r="A531" s="1" t="n">
        <v>47437</v>
      </c>
      <c r="B531">
        <f>'Input EIA Crude WTI'!B529</f>
        <v/>
      </c>
      <c r="C531">
        <f>'Input EIA Crude Europe Brent'!B513</f>
        <v/>
      </c>
    </row>
    <row r="532" spans="1:3">
      <c r="A532" s="1" t="n">
        <v>47467</v>
      </c>
      <c r="B532">
        <f>'Input EIA Crude WTI'!B530</f>
        <v/>
      </c>
      <c r="C532">
        <f>'Input EIA Crude Europe Brent'!B514</f>
        <v/>
      </c>
    </row>
    <row r="533" spans="1:3">
      <c r="A533" s="1" t="n">
        <v>47498</v>
      </c>
      <c r="B533">
        <f>'Input EIA Crude WTI'!B531</f>
        <v/>
      </c>
      <c r="C533">
        <f>'Input EIA Crude Europe Brent'!B515</f>
        <v/>
      </c>
    </row>
    <row r="534" spans="1:3">
      <c r="A534" s="1" t="n">
        <v>47529</v>
      </c>
      <c r="B534">
        <f>'Input EIA Crude WTI'!B532</f>
        <v/>
      </c>
      <c r="C534">
        <f>'Input EIA Crude Europe Brent'!B516</f>
        <v/>
      </c>
    </row>
    <row r="535" spans="1:3">
      <c r="A535" s="1" t="n">
        <v>47557</v>
      </c>
      <c r="B535">
        <f>'Input EIA Crude WTI'!B533</f>
        <v/>
      </c>
      <c r="C535">
        <f>'Input EIA Crude Europe Brent'!B517</f>
        <v/>
      </c>
    </row>
    <row r="536" spans="1:3">
      <c r="A536" s="1" t="n">
        <v>47588</v>
      </c>
      <c r="B536">
        <f>'Input EIA Crude WTI'!B534</f>
        <v/>
      </c>
      <c r="C536">
        <f>'Input EIA Crude Europe Brent'!B518</f>
        <v/>
      </c>
    </row>
    <row r="537" spans="1:3">
      <c r="A537" s="1" t="n">
        <v>47618</v>
      </c>
      <c r="B537">
        <f>'Input EIA Crude WTI'!B535</f>
        <v/>
      </c>
      <c r="C537">
        <f>'Input EIA Crude Europe Brent'!B519</f>
        <v/>
      </c>
    </row>
    <row r="538" spans="1:3">
      <c r="A538" s="1" t="n">
        <v>47649</v>
      </c>
      <c r="B538">
        <f>'Input EIA Crude WTI'!B536</f>
        <v/>
      </c>
      <c r="C538">
        <f>'Input EIA Crude Europe Brent'!B520</f>
        <v/>
      </c>
    </row>
    <row r="539" spans="1:3">
      <c r="A539" s="1" t="n">
        <v>47679</v>
      </c>
      <c r="B539">
        <f>'Input EIA Crude WTI'!B537</f>
        <v/>
      </c>
      <c r="C539">
        <f>'Input EIA Crude Europe Brent'!B521</f>
        <v/>
      </c>
    </row>
    <row r="540" spans="1:3">
      <c r="A540" s="1" t="n">
        <v>47710</v>
      </c>
      <c r="B540">
        <f>'Input EIA Crude WTI'!B538</f>
        <v/>
      </c>
      <c r="C540">
        <f>'Input EIA Crude Europe Brent'!B522</f>
        <v/>
      </c>
    </row>
    <row r="541" spans="1:3">
      <c r="A541" s="1" t="n">
        <v>47741</v>
      </c>
      <c r="B541">
        <f>'Input EIA Crude WTI'!B539</f>
        <v/>
      </c>
      <c r="C541">
        <f>'Input EIA Crude Europe Brent'!B523</f>
        <v/>
      </c>
    </row>
    <row r="542" spans="1:3">
      <c r="A542" s="1" t="n">
        <v>47771</v>
      </c>
      <c r="B542">
        <f>'Input EIA Crude WTI'!B540</f>
        <v/>
      </c>
      <c r="C542">
        <f>'Input EIA Crude Europe Brent'!B524</f>
        <v/>
      </c>
    </row>
    <row r="543" spans="1:3">
      <c r="A543" s="1" t="n">
        <v>47802</v>
      </c>
      <c r="B543">
        <f>'Input EIA Crude WTI'!B541</f>
        <v/>
      </c>
      <c r="C543">
        <f>'Input EIA Crude Europe Brent'!B525</f>
        <v/>
      </c>
    </row>
    <row r="544" spans="1:3">
      <c r="A544" s="1" t="n">
        <v>47832</v>
      </c>
      <c r="B544">
        <f>'Input EIA Crude WTI'!B542</f>
        <v/>
      </c>
      <c r="C544">
        <f>'Input EIA Crude Europe Brent'!B526</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1659</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1660</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1017</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1018</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1021</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1022</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1024</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50</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1026</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1027</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1029</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1030</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1032</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1033</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1035</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1036</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1038</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1040</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1041</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1044</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1045</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1047</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1048</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1050</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1051</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1053</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1054</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1056</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1057</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1059</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1060</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1062</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76</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1064</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1065</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1067</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51</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1069</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1070</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1072</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1073</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1075</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1076</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1078</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1079</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1081</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52</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1083</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1084</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1086</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1087</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1089</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1090</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1093</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1094</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1096</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1098</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1099</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1101</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1103</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1105</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1107</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1109</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1111</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1113</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1115</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1117</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1119</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1120</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1122</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1123</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1125</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1126</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1128</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1129</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1131</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1132</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1134</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1135</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1137</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1139</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1141</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1143</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1144</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1146</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1147</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1149</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1152</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1154</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1155</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1157</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1159</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1161</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1163</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1165</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1166</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1168</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1169</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1171</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1172</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1174</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1175</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1177</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1178</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1180</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1181</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1183</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55</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1185</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1186</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1188</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1189</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1191</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1192</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1194</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1195</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1197</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1198</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1200</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1201</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1203</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1204</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1206</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1207</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1209</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1210</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1212</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1213</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1215</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1216</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1218</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1219</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1221</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1222</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1224</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1225</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1227</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57</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1229</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1230</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1232</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1234</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1236</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1238</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1240</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1242</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1244</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1245</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1247</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1248</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1250</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1251</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1253</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1254</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1256</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1257</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1259</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1260</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1262</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1263</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1265</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1266</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1268</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54</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1270</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1271</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1273</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1275</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1276</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1278</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1279</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1281</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1283</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1286</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1287</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1289</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1290</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1292</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1293</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1295</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1296</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1298</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1299</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1301</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1302</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1304</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1305</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1307</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1308</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1310</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1311</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1313</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1315</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1317</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1319</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1321</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1323</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1325</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1326</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1328</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1329</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1331</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1332</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1334</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1335</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1337</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1338</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1340</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1341</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1343</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1344</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1346</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1347</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1349</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1350</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1352</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1353</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1355</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75</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1357</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1358</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1360</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1361</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1363</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1364</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1366</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1367</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1369</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1370</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1372</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1373</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1375</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1377</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1378</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1380</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1381</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1383</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1384</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1386</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1387</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1389</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1391</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1392</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1394</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1395</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1397</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1398</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1400</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1402</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1404</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58</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1406</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1407</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1409</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1411</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1413</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1415</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1417</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1419</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1420</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1422</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1423</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1425</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1426</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1428</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1430</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1432</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1434</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1436</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1438</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1440</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1442</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1444</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1446</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1449</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1452</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1454</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1456</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1458</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1460</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1462</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982</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1464</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1465</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1467</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1468</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1470</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1472</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1474</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1476</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1477</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1480</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1482</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1484</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1486</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1487</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1489</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1491</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1493</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1495</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1496</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1498</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1499</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1501</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1502</v>
      </c>
      <c r="D305" t="s">
        <v>1502</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237</v>
      </c>
      <c r="B307" t="s">
        <v>1661</v>
      </c>
      <c r="C307" t="s">
        <v>1662</v>
      </c>
      <c r="D307" t="s">
        <v>569</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237</v>
      </c>
      <c r="B308" t="s">
        <v>1661</v>
      </c>
      <c r="C308" t="s">
        <v>1663</v>
      </c>
      <c r="D308" t="s">
        <v>1019</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237</v>
      </c>
      <c r="B309" t="s">
        <v>1664</v>
      </c>
      <c r="C309" t="s">
        <v>1665</v>
      </c>
      <c r="D309" t="s">
        <v>569</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237</v>
      </c>
      <c r="B310" t="s">
        <v>1664</v>
      </c>
      <c r="C310" t="s">
        <v>1666</v>
      </c>
      <c r="D310" t="s">
        <v>1019</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237</v>
      </c>
      <c r="B311" t="s">
        <v>1667</v>
      </c>
      <c r="C311" t="s">
        <v>1668</v>
      </c>
      <c r="D311" t="s">
        <v>569</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237</v>
      </c>
      <c r="B312" t="s">
        <v>1667</v>
      </c>
      <c r="C312" t="s">
        <v>1669</v>
      </c>
      <c r="D312" t="s">
        <v>1019</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237</v>
      </c>
      <c r="B313" t="s">
        <v>1670</v>
      </c>
      <c r="C313" t="s">
        <v>1671</v>
      </c>
      <c r="D313" t="s">
        <v>569</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237</v>
      </c>
      <c r="B314" t="s">
        <v>1670</v>
      </c>
      <c r="C314" t="s">
        <v>1672</v>
      </c>
      <c r="D314" t="s">
        <v>1019</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1673</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514</v>
      </c>
      <c r="B2" t="s">
        <v>515</v>
      </c>
      <c r="C2" t="s">
        <v>516</v>
      </c>
      <c r="D2" t="s">
        <v>81</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518</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521</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524</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526</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528</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530</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532</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534</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536</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538</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540</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542</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544</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546</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548</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550</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552</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554</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556</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558</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560</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562</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564</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566</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568</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571</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573</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575</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577</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77</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580</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582</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584</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586</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588</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590</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592</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594</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596</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598</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600</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602</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604</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606</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608</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610</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612</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614</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616</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618</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620</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622</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624</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626</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628</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630</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632</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634</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636</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638</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640</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642</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644</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646</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648</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650</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652</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654</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656</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658</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660</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662</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664</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666</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668</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670</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672</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674</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676</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678</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680</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682</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684</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686</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688</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690</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692</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694</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696</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698</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700</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702</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704</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706</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708</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710</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712</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714</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716</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718</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720</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722</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724</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726</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728</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730</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732</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734</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736</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738</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740</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742</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744</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746</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748</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750</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751</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753</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755</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757</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759</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761</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763</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765</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767</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769</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771</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773</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775</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777</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779</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781</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783</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785</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787</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789</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791</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793</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795</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797</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799</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801</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803</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805</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807</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809</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811</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813</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815</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817</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819</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821</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823</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825</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827</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829</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831</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833</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835</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837</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839</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841</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843</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845</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847</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849</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851</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853</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855</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857</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859</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861</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863</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865</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867</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869</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871</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873</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875</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877</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879</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881</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883</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885</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887</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889</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891</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893</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895</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897</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899</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901</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903</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905</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907</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909</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911</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913</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915</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917</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919</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921</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923</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925</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927</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929</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931</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933</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935</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937</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939</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941</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943</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945</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947</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949</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951</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953</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955</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957</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960</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962</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964</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966</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968</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970</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972</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974</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976</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978</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980</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982</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985</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987</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989</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991</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993</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995</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997</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999</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1001</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1003</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1005</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1007</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1009</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1011</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1013</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1015</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1502</v>
      </c>
      <c r="D251" t="s">
        <v>1502</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1674</v>
      </c>
    </row>
    <row r="2" spans="1:5">
      <c r="A2" t="s">
        <v>60</v>
      </c>
      <c r="B2" t="s">
        <v>1675</v>
      </c>
      <c r="C2" t="s">
        <v>1676</v>
      </c>
      <c r="D2" t="s">
        <v>1677</v>
      </c>
      <c r="E2" t="s">
        <v>1678</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TU22"/>
  <sheetViews>
    <sheetView workbookViewId="0">
      <selection activeCell="A1" sqref="A1"/>
    </sheetView>
  </sheetViews>
  <sheetFormatPr baseColWidth="10" defaultRowHeight="15"/>
  <sheetData>
    <row r="1" spans="1:541">
      <c r="A1" t="s">
        <v>1679</v>
      </c>
      <c r="B1" s="1" t="n">
        <v>31443</v>
      </c>
      <c r="C1" s="1" t="n">
        <v>31471</v>
      </c>
      <c r="D1" s="1" t="n">
        <v>31502</v>
      </c>
      <c r="E1" s="1" t="n">
        <v>31532</v>
      </c>
      <c r="F1" s="1" t="n">
        <v>31563</v>
      </c>
      <c r="G1" s="1" t="n">
        <v>31593</v>
      </c>
      <c r="H1" s="1" t="n">
        <v>31624</v>
      </c>
      <c r="I1" s="1" t="n">
        <v>31655</v>
      </c>
      <c r="J1" s="1" t="n">
        <v>31685</v>
      </c>
      <c r="K1" s="1" t="n">
        <v>31716</v>
      </c>
      <c r="L1" s="1" t="n">
        <v>31746</v>
      </c>
      <c r="M1" s="1" t="n">
        <v>31777</v>
      </c>
      <c r="N1" s="1" t="n">
        <v>31808</v>
      </c>
      <c r="O1" s="1" t="n">
        <v>31836</v>
      </c>
      <c r="P1" s="1" t="n">
        <v>31867</v>
      </c>
      <c r="Q1" s="1" t="n">
        <v>31897</v>
      </c>
      <c r="R1" s="1" t="n">
        <v>31928</v>
      </c>
      <c r="S1" s="1" t="n">
        <v>31958</v>
      </c>
      <c r="T1" s="1" t="n">
        <v>31989</v>
      </c>
      <c r="U1" s="1" t="n">
        <v>32020</v>
      </c>
      <c r="V1" s="1" t="n">
        <v>32050</v>
      </c>
      <c r="W1" s="1" t="n">
        <v>32081</v>
      </c>
      <c r="X1" s="1" t="n">
        <v>32111</v>
      </c>
      <c r="Y1" s="1" t="n">
        <v>32142</v>
      </c>
      <c r="Z1" s="1" t="n">
        <v>32173</v>
      </c>
      <c r="AA1" s="1" t="n">
        <v>32202</v>
      </c>
      <c r="AB1" s="1" t="n">
        <v>32233</v>
      </c>
      <c r="AC1" s="1" t="n">
        <v>32263</v>
      </c>
      <c r="AD1" s="1" t="n">
        <v>32294</v>
      </c>
      <c r="AE1" s="1" t="n">
        <v>32324</v>
      </c>
      <c r="AF1" s="1" t="n">
        <v>32355</v>
      </c>
      <c r="AG1" s="1" t="n">
        <v>32386</v>
      </c>
      <c r="AH1" s="1" t="n">
        <v>32416</v>
      </c>
      <c r="AI1" s="1" t="n">
        <v>32447</v>
      </c>
      <c r="AJ1" s="1" t="n">
        <v>32477</v>
      </c>
      <c r="AK1" s="1" t="n">
        <v>32508</v>
      </c>
      <c r="AL1" s="1" t="n">
        <v>32539</v>
      </c>
      <c r="AM1" s="1" t="n">
        <v>32567</v>
      </c>
      <c r="AN1" s="1" t="n">
        <v>32598</v>
      </c>
      <c r="AO1" s="1" t="n">
        <v>32628</v>
      </c>
      <c r="AP1" s="1" t="n">
        <v>32659</v>
      </c>
      <c r="AQ1" s="1" t="n">
        <v>32689</v>
      </c>
      <c r="AR1" s="1" t="n">
        <v>32720</v>
      </c>
      <c r="AS1" s="1" t="n">
        <v>32751</v>
      </c>
      <c r="AT1" s="1" t="n">
        <v>32781</v>
      </c>
      <c r="AU1" s="1" t="n">
        <v>32812</v>
      </c>
      <c r="AV1" s="1" t="n">
        <v>32842</v>
      </c>
      <c r="AW1" s="1" t="n">
        <v>32873</v>
      </c>
      <c r="AX1" s="1" t="n">
        <v>32904</v>
      </c>
      <c r="AY1" s="1" t="n">
        <v>32932</v>
      </c>
      <c r="AZ1" s="1" t="n">
        <v>32963</v>
      </c>
      <c r="BA1" s="1" t="n">
        <v>32993</v>
      </c>
      <c r="BB1" s="1" t="n">
        <v>33024</v>
      </c>
      <c r="BC1" s="1" t="n">
        <v>33054</v>
      </c>
      <c r="BD1" s="1" t="n">
        <v>33085</v>
      </c>
      <c r="BE1" s="1" t="n">
        <v>33116</v>
      </c>
      <c r="BF1" s="1" t="n">
        <v>33146</v>
      </c>
      <c r="BG1" s="1" t="n">
        <v>33177</v>
      </c>
      <c r="BH1" s="1" t="n">
        <v>33207</v>
      </c>
      <c r="BI1" s="1" t="n">
        <v>33238</v>
      </c>
      <c r="BJ1" s="1" t="n">
        <v>33269</v>
      </c>
      <c r="BK1" s="1" t="n">
        <v>33297</v>
      </c>
      <c r="BL1" s="1" t="n">
        <v>33328</v>
      </c>
      <c r="BM1" s="1" t="n">
        <v>33358</v>
      </c>
      <c r="BN1" s="1" t="n">
        <v>33389</v>
      </c>
      <c r="BO1" s="1" t="n">
        <v>33419</v>
      </c>
      <c r="BP1" s="1" t="n">
        <v>33450</v>
      </c>
      <c r="BQ1" s="1" t="n">
        <v>33481</v>
      </c>
      <c r="BR1" s="1" t="n">
        <v>33511</v>
      </c>
      <c r="BS1" s="1" t="n">
        <v>33542</v>
      </c>
      <c r="BT1" s="1" t="n">
        <v>33572</v>
      </c>
      <c r="BU1" s="1" t="n">
        <v>33603</v>
      </c>
      <c r="BV1" s="1" t="n">
        <v>33634</v>
      </c>
      <c r="BW1" s="1" t="n">
        <v>33663</v>
      </c>
      <c r="BX1" s="1" t="n">
        <v>33694</v>
      </c>
      <c r="BY1" s="1" t="n">
        <v>33724</v>
      </c>
      <c r="BZ1" s="1" t="n">
        <v>33755</v>
      </c>
      <c r="CA1" s="1" t="n">
        <v>33785</v>
      </c>
      <c r="CB1" s="1" t="n">
        <v>33816</v>
      </c>
      <c r="CC1" s="1" t="n">
        <v>33847</v>
      </c>
      <c r="CD1" s="1" t="n">
        <v>33877</v>
      </c>
      <c r="CE1" s="1" t="n">
        <v>33908</v>
      </c>
      <c r="CF1" s="1" t="n">
        <v>33938</v>
      </c>
      <c r="CG1" s="1" t="n">
        <v>33969</v>
      </c>
      <c r="CH1" s="1" t="n">
        <v>34000</v>
      </c>
      <c r="CI1" s="1" t="n">
        <v>34028</v>
      </c>
      <c r="CJ1" s="1" t="n">
        <v>34059</v>
      </c>
      <c r="CK1" s="1" t="n">
        <v>34089</v>
      </c>
      <c r="CL1" s="1" t="n">
        <v>34120</v>
      </c>
      <c r="CM1" s="1" t="n">
        <v>34150</v>
      </c>
      <c r="CN1" s="1" t="n">
        <v>34181</v>
      </c>
      <c r="CO1" s="1" t="n">
        <v>34212</v>
      </c>
      <c r="CP1" s="1" t="n">
        <v>34242</v>
      </c>
      <c r="CQ1" s="1" t="n">
        <v>34273</v>
      </c>
      <c r="CR1" s="1" t="n">
        <v>34303</v>
      </c>
      <c r="CS1" s="1" t="n">
        <v>34334</v>
      </c>
      <c r="CT1" s="1" t="n">
        <v>34365</v>
      </c>
      <c r="CU1" s="1" t="n">
        <v>34393</v>
      </c>
      <c r="CV1" s="1" t="n">
        <v>34424</v>
      </c>
      <c r="CW1" s="1" t="n">
        <v>34454</v>
      </c>
      <c r="CX1" s="1" t="n">
        <v>34485</v>
      </c>
      <c r="CY1" s="1" t="n">
        <v>34515</v>
      </c>
      <c r="CZ1" s="1" t="n">
        <v>34546</v>
      </c>
      <c r="DA1" s="1" t="n">
        <v>34577</v>
      </c>
      <c r="DB1" s="1" t="n">
        <v>34607</v>
      </c>
      <c r="DC1" s="1" t="n">
        <v>34638</v>
      </c>
      <c r="DD1" s="1" t="n">
        <v>34668</v>
      </c>
      <c r="DE1" s="1" t="n">
        <v>34699</v>
      </c>
      <c r="DF1" s="1" t="n">
        <v>34730</v>
      </c>
      <c r="DG1" s="1" t="n">
        <v>34758</v>
      </c>
      <c r="DH1" s="1" t="n">
        <v>34789</v>
      </c>
      <c r="DI1" s="1" t="n">
        <v>34819</v>
      </c>
      <c r="DJ1" s="1" t="n">
        <v>34850</v>
      </c>
      <c r="DK1" s="1" t="n">
        <v>34880</v>
      </c>
      <c r="DL1" s="1" t="n">
        <v>34911</v>
      </c>
      <c r="DM1" s="1" t="n">
        <v>34942</v>
      </c>
      <c r="DN1" s="1" t="n">
        <v>34972</v>
      </c>
      <c r="DO1" s="1" t="n">
        <v>35003</v>
      </c>
      <c r="DP1" s="1" t="n">
        <v>35033</v>
      </c>
      <c r="DQ1" s="1" t="n">
        <v>35064</v>
      </c>
      <c r="DR1" s="1" t="n">
        <v>35095</v>
      </c>
      <c r="DS1" s="1" t="n">
        <v>35124</v>
      </c>
      <c r="DT1" s="1" t="n">
        <v>35155</v>
      </c>
      <c r="DU1" s="1" t="n">
        <v>35185</v>
      </c>
      <c r="DV1" s="1" t="n">
        <v>35216</v>
      </c>
      <c r="DW1" s="1" t="n">
        <v>35246</v>
      </c>
      <c r="DX1" s="1" t="n">
        <v>35277</v>
      </c>
      <c r="DY1" s="1" t="n">
        <v>35308</v>
      </c>
      <c r="DZ1" s="1" t="n">
        <v>35338</v>
      </c>
      <c r="EA1" s="1" t="n">
        <v>35369</v>
      </c>
      <c r="EB1" s="1" t="n">
        <v>35399</v>
      </c>
      <c r="EC1" s="1" t="n">
        <v>35430</v>
      </c>
      <c r="ED1" s="1" t="n">
        <v>35461</v>
      </c>
      <c r="EE1" s="1" t="n">
        <v>35489</v>
      </c>
      <c r="EF1" s="1" t="n">
        <v>35520</v>
      </c>
      <c r="EG1" s="1" t="n">
        <v>35550</v>
      </c>
      <c r="EH1" s="1" t="n">
        <v>35581</v>
      </c>
      <c r="EI1" s="1" t="n">
        <v>35611</v>
      </c>
      <c r="EJ1" s="1" t="n">
        <v>35642</v>
      </c>
      <c r="EK1" s="1" t="n">
        <v>35673</v>
      </c>
      <c r="EL1" s="1" t="n">
        <v>35703</v>
      </c>
      <c r="EM1" s="1" t="n">
        <v>35734</v>
      </c>
      <c r="EN1" s="1" t="n">
        <v>35764</v>
      </c>
      <c r="EO1" s="1" t="n">
        <v>35795</v>
      </c>
      <c r="EP1" s="1" t="n">
        <v>35826</v>
      </c>
      <c r="EQ1" s="1" t="n">
        <v>35854</v>
      </c>
      <c r="ER1" s="1" t="n">
        <v>35885</v>
      </c>
      <c r="ES1" s="1" t="n">
        <v>35915</v>
      </c>
      <c r="ET1" s="1" t="n">
        <v>35946</v>
      </c>
      <c r="EU1" s="1" t="n">
        <v>35976</v>
      </c>
      <c r="EV1" s="1" t="n">
        <v>36007</v>
      </c>
      <c r="EW1" s="1" t="n">
        <v>36038</v>
      </c>
      <c r="EX1" s="1" t="n">
        <v>36068</v>
      </c>
      <c r="EY1" s="1" t="n">
        <v>36099</v>
      </c>
      <c r="EZ1" s="1" t="n">
        <v>36129</v>
      </c>
      <c r="FA1" s="1" t="n">
        <v>36160</v>
      </c>
      <c r="FB1" s="1" t="n">
        <v>36191</v>
      </c>
      <c r="FC1" s="1" t="n">
        <v>36219</v>
      </c>
      <c r="FD1" s="1" t="n">
        <v>36250</v>
      </c>
      <c r="FE1" s="1" t="n">
        <v>36280</v>
      </c>
      <c r="FF1" s="1" t="n">
        <v>36311</v>
      </c>
      <c r="FG1" s="1" t="n">
        <v>36341</v>
      </c>
      <c r="FH1" s="1" t="n">
        <v>36372</v>
      </c>
      <c r="FI1" s="1" t="n">
        <v>36403</v>
      </c>
      <c r="FJ1" s="1" t="n">
        <v>36433</v>
      </c>
      <c r="FK1" s="1" t="n">
        <v>36464</v>
      </c>
      <c r="FL1" s="1" t="n">
        <v>36494</v>
      </c>
      <c r="FM1" s="1" t="n">
        <v>36525</v>
      </c>
      <c r="FN1" s="1" t="n">
        <v>36556</v>
      </c>
      <c r="FO1" s="1" t="n">
        <v>36585</v>
      </c>
      <c r="FP1" s="1" t="n">
        <v>36616</v>
      </c>
      <c r="FQ1" s="1" t="n">
        <v>36646</v>
      </c>
      <c r="FR1" s="1" t="n">
        <v>36677</v>
      </c>
      <c r="FS1" s="1" t="n">
        <v>36707</v>
      </c>
      <c r="FT1" s="1" t="n">
        <v>36738</v>
      </c>
      <c r="FU1" s="1" t="n">
        <v>36769</v>
      </c>
      <c r="FV1" s="1" t="n">
        <v>36799</v>
      </c>
      <c r="FW1" s="1" t="n">
        <v>36830</v>
      </c>
      <c r="FX1" s="1" t="n">
        <v>36860</v>
      </c>
      <c r="FY1" s="1" t="n">
        <v>36891</v>
      </c>
      <c r="FZ1" s="1" t="n">
        <v>36892</v>
      </c>
      <c r="GA1" s="1" t="n">
        <v>36923</v>
      </c>
      <c r="GB1" s="1" t="n">
        <v>36951</v>
      </c>
      <c r="GC1" s="1" t="n">
        <v>36982</v>
      </c>
      <c r="GD1" s="1" t="n">
        <v>37012</v>
      </c>
      <c r="GE1" s="1" t="n">
        <v>37043</v>
      </c>
      <c r="GF1" s="1" t="n">
        <v>37073</v>
      </c>
      <c r="GG1" s="1" t="n">
        <v>37104</v>
      </c>
      <c r="GH1" s="1" t="n">
        <v>37135</v>
      </c>
      <c r="GI1" s="1" t="n">
        <v>37165</v>
      </c>
      <c r="GJ1" s="1" t="n">
        <v>37196</v>
      </c>
      <c r="GK1" s="1" t="n">
        <v>37226</v>
      </c>
      <c r="GL1" s="1" t="n">
        <v>37257</v>
      </c>
      <c r="GM1" s="1" t="n">
        <v>37288</v>
      </c>
      <c r="GN1" s="1" t="n">
        <v>37316</v>
      </c>
      <c r="GO1" s="1" t="n">
        <v>37347</v>
      </c>
      <c r="GP1" s="1" t="n">
        <v>37377</v>
      </c>
      <c r="GQ1" s="1" t="n">
        <v>37408</v>
      </c>
      <c r="GR1" s="1" t="n">
        <v>37438</v>
      </c>
      <c r="GS1" s="1" t="n">
        <v>37469</v>
      </c>
      <c r="GT1" s="1" t="n">
        <v>37500</v>
      </c>
      <c r="GU1" s="1" t="n">
        <v>37530</v>
      </c>
      <c r="GV1" s="1" t="n">
        <v>37561</v>
      </c>
      <c r="GW1" s="1" t="n">
        <v>37591</v>
      </c>
      <c r="GX1" s="1" t="n">
        <v>37652</v>
      </c>
      <c r="GY1" s="1" t="n">
        <v>37680</v>
      </c>
      <c r="GZ1" s="1" t="n">
        <v>37711</v>
      </c>
      <c r="HA1" s="1" t="n">
        <v>37741</v>
      </c>
      <c r="HB1" s="1" t="n">
        <v>37772</v>
      </c>
      <c r="HC1" s="1" t="n">
        <v>37802</v>
      </c>
      <c r="HD1" s="1" t="n">
        <v>37833</v>
      </c>
      <c r="HE1" s="1" t="n">
        <v>37864</v>
      </c>
      <c r="HF1" s="1" t="n">
        <v>37894</v>
      </c>
      <c r="HG1" s="1" t="n">
        <v>37925</v>
      </c>
      <c r="HH1" s="1" t="n">
        <v>37955</v>
      </c>
      <c r="HI1" s="1" t="n">
        <v>37986</v>
      </c>
      <c r="HJ1" s="1" t="n">
        <v>38017</v>
      </c>
      <c r="HK1" s="1" t="n">
        <v>38046</v>
      </c>
      <c r="HL1" s="1" t="n">
        <v>38077</v>
      </c>
      <c r="HM1" s="1" t="n">
        <v>38107</v>
      </c>
      <c r="HN1" s="1" t="n">
        <v>38138</v>
      </c>
      <c r="HO1" s="1" t="n">
        <v>38168</v>
      </c>
      <c r="HP1" s="1" t="n">
        <v>38199</v>
      </c>
      <c r="HQ1" s="1" t="n">
        <v>38230</v>
      </c>
      <c r="HR1" s="1" t="n">
        <v>38260</v>
      </c>
      <c r="HS1" s="1" t="n">
        <v>38291</v>
      </c>
      <c r="HT1" s="1" t="n">
        <v>38321</v>
      </c>
      <c r="HU1" s="1" t="n">
        <v>38352</v>
      </c>
      <c r="HV1" s="1" t="n">
        <v>38383</v>
      </c>
      <c r="HW1" s="1" t="n">
        <v>38411</v>
      </c>
      <c r="HX1" s="1" t="n">
        <v>38442</v>
      </c>
      <c r="HY1" s="1" t="n">
        <v>38472</v>
      </c>
      <c r="HZ1" s="1" t="n">
        <v>38503</v>
      </c>
      <c r="IA1" s="1" t="n">
        <v>38533</v>
      </c>
      <c r="IB1" s="1" t="n">
        <v>38564</v>
      </c>
      <c r="IC1" s="1" t="n">
        <v>38595</v>
      </c>
      <c r="ID1" s="1" t="n">
        <v>38625</v>
      </c>
      <c r="IE1" s="1" t="n">
        <v>38656</v>
      </c>
      <c r="IF1" s="1" t="n">
        <v>38686</v>
      </c>
      <c r="IG1" s="1" t="n">
        <v>38717</v>
      </c>
      <c r="IH1" s="1" t="n">
        <v>38748</v>
      </c>
      <c r="II1" s="1" t="n">
        <v>38776</v>
      </c>
      <c r="IJ1" s="1" t="n">
        <v>38807</v>
      </c>
      <c r="IK1" s="1" t="n">
        <v>38837</v>
      </c>
      <c r="IL1" s="1" t="n">
        <v>38868</v>
      </c>
      <c r="IM1" s="1" t="n">
        <v>38898</v>
      </c>
      <c r="IN1" s="1" t="n">
        <v>38929</v>
      </c>
      <c r="IO1" s="1" t="n">
        <v>38960</v>
      </c>
      <c r="IP1" s="1" t="n">
        <v>38990</v>
      </c>
      <c r="IQ1" s="1" t="n">
        <v>39021</v>
      </c>
      <c r="IR1" s="1" t="n">
        <v>39051</v>
      </c>
      <c r="IS1" s="1" t="n">
        <v>39082</v>
      </c>
      <c r="IT1" s="1" t="n">
        <v>39113</v>
      </c>
      <c r="IU1" s="1" t="n">
        <v>39141</v>
      </c>
      <c r="IV1" s="1" t="n">
        <v>39172</v>
      </c>
      <c r="IW1" s="1" t="n">
        <v>39202</v>
      </c>
      <c r="IX1" s="1" t="n">
        <v>39233</v>
      </c>
      <c r="IY1" s="1" t="n">
        <v>39263</v>
      </c>
      <c r="IZ1" s="1" t="n">
        <v>39294</v>
      </c>
      <c r="JA1" s="1" t="n">
        <v>39325</v>
      </c>
      <c r="JB1" s="1" t="n">
        <v>39355</v>
      </c>
      <c r="JC1" s="1" t="n">
        <v>39386</v>
      </c>
      <c r="JD1" s="1" t="n">
        <v>39416</v>
      </c>
      <c r="JE1" s="1" t="n">
        <v>39447</v>
      </c>
      <c r="JF1" s="1" t="n">
        <v>39478</v>
      </c>
      <c r="JG1" s="1" t="n">
        <v>39507</v>
      </c>
      <c r="JH1" s="1" t="n">
        <v>39538</v>
      </c>
      <c r="JI1" s="1" t="n">
        <v>39568</v>
      </c>
      <c r="JJ1" s="1" t="n">
        <v>39599</v>
      </c>
      <c r="JK1" s="1" t="n">
        <v>39629</v>
      </c>
      <c r="JL1" s="1" t="n">
        <v>39660</v>
      </c>
      <c r="JM1" s="1" t="n">
        <v>39691</v>
      </c>
      <c r="JN1" s="1" t="n">
        <v>39721</v>
      </c>
      <c r="JO1" s="1" t="n">
        <v>39752</v>
      </c>
      <c r="JP1" s="1" t="n">
        <v>39782</v>
      </c>
      <c r="JQ1" s="1" t="n">
        <v>39813</v>
      </c>
      <c r="JR1" s="1" t="n">
        <v>39844</v>
      </c>
      <c r="JS1" s="1" t="n">
        <v>39872</v>
      </c>
      <c r="JT1" s="1" t="n">
        <v>39903</v>
      </c>
      <c r="JU1" s="1" t="n">
        <v>39933</v>
      </c>
      <c r="JV1" s="1" t="n">
        <v>39964</v>
      </c>
      <c r="JW1" s="1" t="n">
        <v>39994</v>
      </c>
      <c r="JX1" s="1" t="n">
        <v>40025</v>
      </c>
      <c r="JY1" s="1" t="n">
        <v>40056</v>
      </c>
      <c r="JZ1" s="1" t="n">
        <v>40086</v>
      </c>
      <c r="KA1" s="1" t="n">
        <v>40117</v>
      </c>
      <c r="KB1" s="1" t="n">
        <v>40147</v>
      </c>
      <c r="KC1" s="1" t="n">
        <v>40178</v>
      </c>
      <c r="KD1" s="1" t="n">
        <v>40209</v>
      </c>
      <c r="KE1" s="1" t="n">
        <v>40237</v>
      </c>
      <c r="KF1" s="1" t="n">
        <v>40268</v>
      </c>
      <c r="KG1" s="1" t="n">
        <v>40298</v>
      </c>
      <c r="KH1" s="1" t="n">
        <v>40329</v>
      </c>
      <c r="KI1" s="1" t="n">
        <v>40359</v>
      </c>
      <c r="KJ1" s="1" t="n">
        <v>40390</v>
      </c>
      <c r="KK1" s="1" t="n">
        <v>40421</v>
      </c>
      <c r="KL1" s="1" t="n">
        <v>40451</v>
      </c>
      <c r="KM1" s="1" t="n">
        <v>40482</v>
      </c>
      <c r="KN1" s="1" t="n">
        <v>40512</v>
      </c>
      <c r="KO1" s="1" t="n">
        <v>40543</v>
      </c>
      <c r="KP1" s="1" t="n">
        <v>40574</v>
      </c>
      <c r="KQ1" s="1" t="n">
        <v>40602</v>
      </c>
      <c r="KR1" s="1" t="n">
        <v>40633</v>
      </c>
      <c r="KS1" s="1" t="n">
        <v>40663</v>
      </c>
      <c r="KT1" s="1" t="n">
        <v>40694</v>
      </c>
      <c r="KU1" s="1" t="n">
        <v>40724</v>
      </c>
      <c r="KV1" s="1" t="n">
        <v>40755</v>
      </c>
      <c r="KW1" s="1" t="n">
        <v>40786</v>
      </c>
      <c r="KX1" s="1" t="n">
        <v>40816</v>
      </c>
      <c r="KY1" s="1" t="n">
        <v>40847</v>
      </c>
      <c r="KZ1" s="1" t="n">
        <v>40877</v>
      </c>
      <c r="LA1" s="1" t="n">
        <v>40908</v>
      </c>
      <c r="LB1" s="1" t="n">
        <v>40939</v>
      </c>
      <c r="LC1" s="1" t="n">
        <v>40968</v>
      </c>
      <c r="LD1" s="1" t="n">
        <v>40999</v>
      </c>
      <c r="LE1" s="1" t="n">
        <v>41029</v>
      </c>
      <c r="LF1" s="1" t="n">
        <v>41060</v>
      </c>
      <c r="LG1" s="1" t="n">
        <v>41090</v>
      </c>
      <c r="LH1" s="1" t="n">
        <v>41121</v>
      </c>
      <c r="LI1" s="1" t="n">
        <v>41152</v>
      </c>
      <c r="LJ1" s="1" t="n">
        <v>41182</v>
      </c>
      <c r="LK1" s="1" t="n">
        <v>41213</v>
      </c>
      <c r="LL1" s="1" t="n">
        <v>41243</v>
      </c>
      <c r="LM1" s="1" t="n">
        <v>41274</v>
      </c>
      <c r="LN1" s="1" t="n">
        <v>41305</v>
      </c>
      <c r="LO1" s="1" t="n">
        <v>41333</v>
      </c>
      <c r="LP1" s="1" t="n">
        <v>41364</v>
      </c>
      <c r="LQ1" s="1" t="n">
        <v>41394</v>
      </c>
      <c r="LR1" s="1" t="n">
        <v>41425</v>
      </c>
      <c r="LS1" s="1" t="n">
        <v>41455</v>
      </c>
      <c r="LT1" s="1" t="n">
        <v>41486</v>
      </c>
      <c r="LU1" s="1" t="n">
        <v>41517</v>
      </c>
      <c r="LV1" s="1" t="n">
        <v>41547</v>
      </c>
      <c r="LW1" s="1" t="n">
        <v>41578</v>
      </c>
      <c r="LX1" s="1" t="n">
        <v>41608</v>
      </c>
      <c r="LY1" s="1" t="n">
        <v>41639</v>
      </c>
      <c r="LZ1" s="1" t="n">
        <v>41670</v>
      </c>
      <c r="MA1" s="1" t="n">
        <v>41698</v>
      </c>
      <c r="MB1" s="1" t="n">
        <v>41729</v>
      </c>
      <c r="MC1" s="1" t="n">
        <v>41759</v>
      </c>
      <c r="MD1" s="1" t="n">
        <v>41790</v>
      </c>
      <c r="ME1" s="1" t="n">
        <v>41820</v>
      </c>
      <c r="MF1" s="1" t="n">
        <v>41851</v>
      </c>
      <c r="MG1" s="1" t="n">
        <v>41882</v>
      </c>
      <c r="MH1" s="1" t="n">
        <v>41912</v>
      </c>
      <c r="MI1" s="1" t="n">
        <v>41943</v>
      </c>
      <c r="MJ1" s="1" t="n">
        <v>41973</v>
      </c>
      <c r="MK1" s="1" t="n">
        <v>42004</v>
      </c>
      <c r="ML1" s="1" t="n">
        <v>42035</v>
      </c>
      <c r="MM1" s="1" t="n">
        <v>42063</v>
      </c>
      <c r="MN1" s="1" t="n">
        <v>42094</v>
      </c>
      <c r="MO1" s="1" t="n">
        <v>42124</v>
      </c>
      <c r="MP1" s="1" t="n">
        <v>42155</v>
      </c>
      <c r="MQ1" s="1" t="n">
        <v>42185</v>
      </c>
      <c r="MR1" s="1" t="n">
        <v>42216</v>
      </c>
      <c r="MS1" s="1" t="n">
        <v>42247</v>
      </c>
      <c r="MT1" s="1" t="n">
        <v>42277</v>
      </c>
      <c r="MU1" s="1" t="n">
        <v>42308</v>
      </c>
      <c r="MV1" s="1" t="n">
        <v>42338</v>
      </c>
      <c r="MW1" s="1" t="n">
        <v>42369</v>
      </c>
      <c r="MX1" s="1" t="n">
        <v>42400</v>
      </c>
      <c r="MY1" s="1" t="n">
        <v>42429</v>
      </c>
      <c r="MZ1" s="1" t="n">
        <v>42460</v>
      </c>
      <c r="NA1" s="1" t="n">
        <v>42490</v>
      </c>
      <c r="NB1" s="1" t="n">
        <v>42521</v>
      </c>
      <c r="NC1" s="1" t="n">
        <v>42551</v>
      </c>
      <c r="ND1" s="1" t="n">
        <v>42582</v>
      </c>
      <c r="NE1" s="1" t="n">
        <v>42613</v>
      </c>
      <c r="NF1" s="1" t="n">
        <v>42643</v>
      </c>
      <c r="NG1" s="1" t="n">
        <v>42674</v>
      </c>
      <c r="NH1" s="1" t="n">
        <v>42704</v>
      </c>
      <c r="NI1" s="1" t="n">
        <v>42735</v>
      </c>
      <c r="NJ1" s="1" t="n">
        <v>42766</v>
      </c>
      <c r="NK1" s="1" t="n">
        <v>42794</v>
      </c>
      <c r="NL1" s="1" t="n">
        <v>42825</v>
      </c>
      <c r="NM1" s="1" t="n">
        <v>42855</v>
      </c>
      <c r="NN1" s="1" t="n">
        <v>42886</v>
      </c>
      <c r="NO1" s="1" t="n">
        <v>42916</v>
      </c>
      <c r="NP1" s="1" t="n">
        <v>42947</v>
      </c>
      <c r="NQ1" s="1" t="n">
        <v>42978</v>
      </c>
      <c r="NR1" s="1" t="n">
        <v>43008</v>
      </c>
      <c r="NS1" s="1" t="n">
        <v>43039</v>
      </c>
      <c r="NT1" s="1" t="n">
        <v>43069</v>
      </c>
      <c r="NU1" s="1" t="n">
        <v>43100</v>
      </c>
      <c r="NV1" s="1" t="n">
        <v>43131</v>
      </c>
      <c r="NW1" s="1" t="n">
        <v>43159</v>
      </c>
      <c r="NX1" s="1" t="n">
        <v>43190</v>
      </c>
      <c r="NY1" s="1" t="n">
        <v>43220</v>
      </c>
      <c r="NZ1" s="1" t="n">
        <v>43251</v>
      </c>
      <c r="OA1" s="1" t="n">
        <v>43281</v>
      </c>
      <c r="OB1" s="1" t="n">
        <v>43312</v>
      </c>
      <c r="OC1" s="1" t="n">
        <v>43343</v>
      </c>
      <c r="OD1" s="1" t="n">
        <v>43373</v>
      </c>
      <c r="OE1" s="1" t="n">
        <v>43404</v>
      </c>
      <c r="OF1" s="1" t="n">
        <v>43434</v>
      </c>
      <c r="OG1" s="1" t="n">
        <v>43465</v>
      </c>
      <c r="OH1" s="1" t="n">
        <v>43496</v>
      </c>
      <c r="OI1" s="1" t="n">
        <v>43524</v>
      </c>
      <c r="OJ1" s="1" t="n">
        <v>43555</v>
      </c>
      <c r="OK1" s="1" t="n">
        <v>43585</v>
      </c>
      <c r="OL1" s="1" t="n">
        <v>43616</v>
      </c>
      <c r="OM1" s="1" t="n">
        <v>43646</v>
      </c>
      <c r="ON1" s="1" t="n">
        <v>43677</v>
      </c>
      <c r="OO1" s="1" t="n">
        <v>43708</v>
      </c>
      <c r="OP1" s="1" t="n">
        <v>43738</v>
      </c>
      <c r="OQ1" s="1" t="n">
        <v>43769</v>
      </c>
      <c r="OR1" s="1" t="n">
        <v>43799</v>
      </c>
      <c r="OS1" s="1" t="n">
        <v>43830</v>
      </c>
      <c r="OT1" s="1" t="n">
        <v>43861</v>
      </c>
      <c r="OU1" s="1" t="n">
        <v>43890</v>
      </c>
      <c r="OV1" s="1" t="n">
        <v>43921</v>
      </c>
      <c r="OW1" s="1" t="n">
        <v>43951</v>
      </c>
      <c r="OX1" s="1" t="n">
        <v>43982</v>
      </c>
      <c r="OY1" s="1" t="n">
        <v>44012</v>
      </c>
      <c r="OZ1" s="1" t="n">
        <v>44043</v>
      </c>
      <c r="PA1" s="1" t="n">
        <v>44074</v>
      </c>
      <c r="PB1" s="1" t="n">
        <v>44104</v>
      </c>
      <c r="PC1" s="1" t="n">
        <v>44135</v>
      </c>
      <c r="PD1" s="1" t="n">
        <v>44165</v>
      </c>
      <c r="PE1" s="1" t="n">
        <v>44196</v>
      </c>
      <c r="PF1" s="1" t="n">
        <v>44227</v>
      </c>
      <c r="PG1" s="1" t="n">
        <v>44255</v>
      </c>
      <c r="PH1" s="1" t="n">
        <v>44286</v>
      </c>
      <c r="PI1" s="1" t="n">
        <v>44316</v>
      </c>
      <c r="PJ1" s="1" t="n">
        <v>44347</v>
      </c>
      <c r="PK1" s="1" t="n">
        <v>44377</v>
      </c>
      <c r="PL1" s="1" t="n">
        <v>44408</v>
      </c>
      <c r="PM1" s="1" t="n">
        <v>44439</v>
      </c>
      <c r="PN1" s="1" t="n">
        <v>44469</v>
      </c>
      <c r="PO1" s="1" t="n">
        <v>44500</v>
      </c>
      <c r="PP1" s="1" t="n">
        <v>44530</v>
      </c>
      <c r="PQ1" s="1" t="n">
        <v>44561</v>
      </c>
      <c r="PR1" s="1" t="n">
        <v>44592</v>
      </c>
      <c r="PS1" s="1" t="n">
        <v>44620</v>
      </c>
      <c r="PT1" s="1" t="n">
        <v>44651</v>
      </c>
      <c r="PU1" s="1" t="n">
        <v>44681</v>
      </c>
      <c r="PV1" s="1" t="n">
        <v>44712</v>
      </c>
      <c r="PW1" s="1" t="n">
        <v>44742</v>
      </c>
      <c r="PX1" s="1" t="n">
        <v>44773</v>
      </c>
      <c r="PY1" s="1" t="n">
        <v>44804</v>
      </c>
      <c r="PZ1" s="1" t="n">
        <v>44834</v>
      </c>
      <c r="QA1" s="1" t="n">
        <v>44865</v>
      </c>
      <c r="QB1" s="1" t="n">
        <v>44895</v>
      </c>
      <c r="QC1" s="1" t="n">
        <v>44926</v>
      </c>
      <c r="QD1" s="1" t="n">
        <v>44957</v>
      </c>
      <c r="QE1" s="1" t="n">
        <v>44985</v>
      </c>
      <c r="QF1" s="1" t="n">
        <v>45016</v>
      </c>
      <c r="QG1" s="1" t="n">
        <v>45046</v>
      </c>
      <c r="QH1" s="1" t="n">
        <v>45077</v>
      </c>
      <c r="QI1" s="1" t="n">
        <v>45107</v>
      </c>
      <c r="QJ1" s="1" t="n">
        <v>45138</v>
      </c>
      <c r="QK1" s="1" t="n">
        <v>45169</v>
      </c>
      <c r="QL1" s="1" t="n">
        <v>45199</v>
      </c>
      <c r="QM1" s="1" t="n">
        <v>45230</v>
      </c>
      <c r="QN1" s="1" t="n">
        <v>45260</v>
      </c>
      <c r="QO1" s="1" t="n">
        <v>45291</v>
      </c>
      <c r="QP1" s="1" t="n">
        <v>45322</v>
      </c>
      <c r="QQ1" s="1" t="n">
        <v>45351</v>
      </c>
      <c r="QR1" s="1" t="n">
        <v>45382</v>
      </c>
      <c r="QS1" s="1" t="n">
        <v>45412</v>
      </c>
      <c r="QT1" s="1" t="n">
        <v>45443</v>
      </c>
      <c r="QU1" s="1" t="n">
        <v>45473</v>
      </c>
      <c r="QV1" s="1" t="n">
        <v>45504</v>
      </c>
      <c r="QW1" s="1" t="n">
        <v>45535</v>
      </c>
      <c r="QX1" s="1" t="n">
        <v>45565</v>
      </c>
      <c r="QY1" s="1" t="n">
        <v>45596</v>
      </c>
      <c r="QZ1" s="1" t="n">
        <v>45626</v>
      </c>
      <c r="RA1" s="1" t="n">
        <v>45657</v>
      </c>
      <c r="RB1" s="1" t="n">
        <v>45688</v>
      </c>
      <c r="RC1" s="1" t="n">
        <v>45716</v>
      </c>
      <c r="RD1" s="1" t="n">
        <v>45747</v>
      </c>
      <c r="RE1" s="1" t="n">
        <v>45777</v>
      </c>
      <c r="RF1" s="1" t="n">
        <v>45808</v>
      </c>
      <c r="RG1" s="1" t="n">
        <v>45838</v>
      </c>
      <c r="RH1" s="1" t="n">
        <v>45869</v>
      </c>
      <c r="RI1" s="1" t="n">
        <v>45900</v>
      </c>
      <c r="RJ1" s="1" t="n">
        <v>45930</v>
      </c>
      <c r="RK1" s="1" t="n">
        <v>45961</v>
      </c>
      <c r="RL1" s="1" t="n">
        <v>45991</v>
      </c>
      <c r="RM1" s="1" t="n">
        <v>46022</v>
      </c>
      <c r="RN1" s="1" t="n">
        <v>46053</v>
      </c>
      <c r="RO1" s="1" t="n">
        <v>46081</v>
      </c>
      <c r="RP1" s="1" t="n">
        <v>46112</v>
      </c>
      <c r="RQ1" s="1" t="n">
        <v>46142</v>
      </c>
      <c r="RR1" s="1" t="n">
        <v>46173</v>
      </c>
      <c r="RS1" s="1" t="n">
        <v>46203</v>
      </c>
      <c r="RT1" s="1" t="n">
        <v>46234</v>
      </c>
      <c r="RU1" s="1" t="n">
        <v>46265</v>
      </c>
      <c r="RV1" s="1" t="n">
        <v>46295</v>
      </c>
      <c r="RW1" s="1" t="n">
        <v>46326</v>
      </c>
      <c r="RX1" s="1" t="n">
        <v>46356</v>
      </c>
      <c r="RY1" s="1" t="n">
        <v>46387</v>
      </c>
      <c r="RZ1" s="1" t="n">
        <v>46418</v>
      </c>
      <c r="SA1" s="1" t="n">
        <v>46446</v>
      </c>
      <c r="SB1" s="1" t="n">
        <v>46477</v>
      </c>
      <c r="SC1" s="1" t="n">
        <v>46507</v>
      </c>
      <c r="SD1" s="1" t="n">
        <v>46538</v>
      </c>
      <c r="SE1" s="1" t="n">
        <v>46568</v>
      </c>
      <c r="SF1" s="1" t="n">
        <v>46599</v>
      </c>
      <c r="SG1" s="1" t="n">
        <v>46630</v>
      </c>
      <c r="SH1" s="1" t="n">
        <v>46660</v>
      </c>
      <c r="SI1" s="1" t="n">
        <v>46691</v>
      </c>
      <c r="SJ1" s="1" t="n">
        <v>46721</v>
      </c>
      <c r="SK1" s="1" t="n">
        <v>46752</v>
      </c>
      <c r="SL1" s="1" t="n">
        <v>46783</v>
      </c>
      <c r="SM1" s="1" t="n">
        <v>46812</v>
      </c>
      <c r="SN1" s="1" t="n">
        <v>46843</v>
      </c>
      <c r="SO1" s="1" t="n">
        <v>46873</v>
      </c>
      <c r="SP1" s="1" t="n">
        <v>46904</v>
      </c>
      <c r="SQ1" s="1" t="n">
        <v>46934</v>
      </c>
      <c r="SR1" s="1" t="n">
        <v>46965</v>
      </c>
      <c r="SS1" s="1" t="n">
        <v>46996</v>
      </c>
      <c r="ST1" s="1" t="n">
        <v>47026</v>
      </c>
      <c r="SU1" s="1" t="n">
        <v>47057</v>
      </c>
      <c r="SV1" s="1" t="n">
        <v>47087</v>
      </c>
      <c r="SW1" s="1" t="n">
        <v>47118</v>
      </c>
      <c r="SX1" s="1" t="n">
        <v>47149</v>
      </c>
      <c r="SY1" s="1" t="n">
        <v>47177</v>
      </c>
      <c r="SZ1" s="1" t="n">
        <v>47208</v>
      </c>
      <c r="TA1" s="1" t="n">
        <v>47238</v>
      </c>
      <c r="TB1" s="1" t="n">
        <v>47269</v>
      </c>
      <c r="TC1" s="1" t="n">
        <v>47299</v>
      </c>
      <c r="TD1" s="1" t="n">
        <v>47330</v>
      </c>
      <c r="TE1" s="1" t="n">
        <v>47361</v>
      </c>
      <c r="TF1" s="1" t="n">
        <v>47391</v>
      </c>
      <c r="TG1" s="1" t="n">
        <v>47422</v>
      </c>
      <c r="TH1" s="1" t="n">
        <v>47452</v>
      </c>
      <c r="TI1" s="1" t="n">
        <v>47483</v>
      </c>
      <c r="TJ1" s="1" t="n">
        <v>47514</v>
      </c>
      <c r="TK1" s="1" t="n">
        <v>47542</v>
      </c>
      <c r="TL1" s="1" t="n">
        <v>47573</v>
      </c>
      <c r="TM1" s="1" t="n">
        <v>47603</v>
      </c>
      <c r="TN1" s="1" t="n">
        <v>47634</v>
      </c>
      <c r="TO1" s="1" t="n">
        <v>47664</v>
      </c>
      <c r="TP1" s="1" t="n">
        <v>47695</v>
      </c>
      <c r="TQ1" s="1" t="n">
        <v>47726</v>
      </c>
      <c r="TR1" s="1" t="n">
        <v>47756</v>
      </c>
      <c r="TS1" s="1" t="n">
        <v>47787</v>
      </c>
      <c r="TT1" s="1" t="n">
        <v>47817</v>
      </c>
      <c r="TU1" s="1" t="n">
        <v>47848</v>
      </c>
    </row>
    <row r="2" spans="1:541">
      <c r="A2">
        <f>'EIA Petroleum Classification'!A2</f>
        <v/>
      </c>
      <c r="B2">
        <f>SUMIFS('EIA Imports'!$D:$D,'EIA Imports'!$E:$E,$A2,'EIA Imports'!$B:$B,B$1)</f>
        <v/>
      </c>
      <c r="C2">
        <f>SUMIFS('EIA Imports'!$D:$D,'EIA Imports'!$E:$E,$A2,'EIA Imports'!$B:$B,C$1)</f>
        <v/>
      </c>
      <c r="D2">
        <f>SUMIFS('EIA Imports'!$D:$D,'EIA Imports'!$E:$E,$A2,'EIA Imports'!$B:$B,D$1)</f>
        <v/>
      </c>
      <c r="E2">
        <f>SUMIFS('EIA Imports'!$D:$D,'EIA Imports'!$E:$E,$A2,'EIA Imports'!$B:$B,E$1)</f>
        <v/>
      </c>
      <c r="F2">
        <f>SUMIFS('EIA Imports'!$D:$D,'EIA Imports'!$E:$E,$A2,'EIA Imports'!$B:$B,F$1)</f>
        <v/>
      </c>
      <c r="G2">
        <f>SUMIFS('EIA Imports'!$D:$D,'EIA Imports'!$E:$E,$A2,'EIA Imports'!$B:$B,G$1)</f>
        <v/>
      </c>
      <c r="H2">
        <f>SUMIFS('EIA Imports'!$D:$D,'EIA Imports'!$E:$E,$A2,'EIA Imports'!$B:$B,H$1)</f>
        <v/>
      </c>
      <c r="I2">
        <f>SUMIFS('EIA Imports'!$D:$D,'EIA Imports'!$E:$E,$A2,'EIA Imports'!$B:$B,I$1)</f>
        <v/>
      </c>
      <c r="J2">
        <f>SUMIFS('EIA Imports'!$D:$D,'EIA Imports'!$E:$E,$A2,'EIA Imports'!$B:$B,J$1)</f>
        <v/>
      </c>
      <c r="K2">
        <f>SUMIFS('EIA Imports'!$D:$D,'EIA Imports'!$E:$E,$A2,'EIA Imports'!$B:$B,K$1)</f>
        <v/>
      </c>
      <c r="L2">
        <f>SUMIFS('EIA Imports'!$D:$D,'EIA Imports'!$E:$E,$A2,'EIA Imports'!$B:$B,L$1)</f>
        <v/>
      </c>
      <c r="M2">
        <f>SUMIFS('EIA Imports'!$D:$D,'EIA Imports'!$E:$E,$A2,'EIA Imports'!$B:$B,M$1)</f>
        <v/>
      </c>
      <c r="N2">
        <f>SUMIFS('EIA Imports'!$D:$D,'EIA Imports'!$E:$E,$A2,'EIA Imports'!$B:$B,N$1)</f>
        <v/>
      </c>
      <c r="O2">
        <f>SUMIFS('EIA Imports'!$D:$D,'EIA Imports'!$E:$E,$A2,'EIA Imports'!$B:$B,O$1)</f>
        <v/>
      </c>
      <c r="P2">
        <f>SUMIFS('EIA Imports'!$D:$D,'EIA Imports'!$E:$E,$A2,'EIA Imports'!$B:$B,P$1)</f>
        <v/>
      </c>
      <c r="Q2">
        <f>SUMIFS('EIA Imports'!$D:$D,'EIA Imports'!$E:$E,$A2,'EIA Imports'!$B:$B,Q$1)</f>
        <v/>
      </c>
      <c r="R2">
        <f>SUMIFS('EIA Imports'!$D:$D,'EIA Imports'!$E:$E,$A2,'EIA Imports'!$B:$B,R$1)</f>
        <v/>
      </c>
      <c r="S2">
        <f>SUMIFS('EIA Imports'!$D:$D,'EIA Imports'!$E:$E,$A2,'EIA Imports'!$B:$B,S$1)</f>
        <v/>
      </c>
      <c r="T2">
        <f>SUMIFS('EIA Imports'!$D:$D,'EIA Imports'!$E:$E,$A2,'EIA Imports'!$B:$B,T$1)</f>
        <v/>
      </c>
      <c r="U2">
        <f>SUMIFS('EIA Imports'!$D:$D,'EIA Imports'!$E:$E,$A2,'EIA Imports'!$B:$B,U$1)</f>
        <v/>
      </c>
      <c r="V2">
        <f>SUMIFS('EIA Imports'!$D:$D,'EIA Imports'!$E:$E,$A2,'EIA Imports'!$B:$B,V$1)</f>
        <v/>
      </c>
      <c r="W2">
        <f>SUMIFS('EIA Imports'!$D:$D,'EIA Imports'!$E:$E,$A2,'EIA Imports'!$B:$B,W$1)</f>
        <v/>
      </c>
      <c r="X2">
        <f>SUMIFS('EIA Imports'!$D:$D,'EIA Imports'!$E:$E,$A2,'EIA Imports'!$B:$B,X$1)</f>
        <v/>
      </c>
      <c r="Y2">
        <f>SUMIFS('EIA Imports'!$D:$D,'EIA Imports'!$E:$E,$A2,'EIA Imports'!$B:$B,Y$1)</f>
        <v/>
      </c>
      <c r="Z2">
        <f>SUMIFS('EIA Imports'!$D:$D,'EIA Imports'!$E:$E,$A2,'EIA Imports'!$B:$B,Z$1)</f>
        <v/>
      </c>
      <c r="AA2">
        <f>SUMIFS('EIA Imports'!$D:$D,'EIA Imports'!$E:$E,$A2,'EIA Imports'!$B:$B,AA$1)</f>
        <v/>
      </c>
      <c r="AB2">
        <f>SUMIFS('EIA Imports'!$D:$D,'EIA Imports'!$E:$E,$A2,'EIA Imports'!$B:$B,AB$1)</f>
        <v/>
      </c>
      <c r="AC2">
        <f>SUMIFS('EIA Imports'!$D:$D,'EIA Imports'!$E:$E,$A2,'EIA Imports'!$B:$B,AC$1)</f>
        <v/>
      </c>
      <c r="AD2">
        <f>SUMIFS('EIA Imports'!$D:$D,'EIA Imports'!$E:$E,$A2,'EIA Imports'!$B:$B,AD$1)</f>
        <v/>
      </c>
      <c r="AE2">
        <f>SUMIFS('EIA Imports'!$D:$D,'EIA Imports'!$E:$E,$A2,'EIA Imports'!$B:$B,AE$1)</f>
        <v/>
      </c>
      <c r="AF2">
        <f>SUMIFS('EIA Imports'!$D:$D,'EIA Imports'!$E:$E,$A2,'EIA Imports'!$B:$B,AF$1)</f>
        <v/>
      </c>
      <c r="AG2">
        <f>SUMIFS('EIA Imports'!$D:$D,'EIA Imports'!$E:$E,$A2,'EIA Imports'!$B:$B,AG$1)</f>
        <v/>
      </c>
      <c r="AH2">
        <f>SUMIFS('EIA Imports'!$D:$D,'EIA Imports'!$E:$E,$A2,'EIA Imports'!$B:$B,AH$1)</f>
        <v/>
      </c>
      <c r="AI2">
        <f>SUMIFS('EIA Imports'!$D:$D,'EIA Imports'!$E:$E,$A2,'EIA Imports'!$B:$B,AI$1)</f>
        <v/>
      </c>
      <c r="AJ2">
        <f>SUMIFS('EIA Imports'!$D:$D,'EIA Imports'!$E:$E,$A2,'EIA Imports'!$B:$B,AJ$1)</f>
        <v/>
      </c>
      <c r="AK2">
        <f>SUMIFS('EIA Imports'!$D:$D,'EIA Imports'!$E:$E,$A2,'EIA Imports'!$B:$B,AK$1)</f>
        <v/>
      </c>
      <c r="AL2">
        <f>SUMIFS('EIA Imports'!$D:$D,'EIA Imports'!$E:$E,$A2,'EIA Imports'!$B:$B,AL$1)</f>
        <v/>
      </c>
      <c r="AM2">
        <f>SUMIFS('EIA Imports'!$D:$D,'EIA Imports'!$E:$E,$A2,'EIA Imports'!$B:$B,AM$1)</f>
        <v/>
      </c>
      <c r="AN2">
        <f>SUMIFS('EIA Imports'!$D:$D,'EIA Imports'!$E:$E,$A2,'EIA Imports'!$B:$B,AN$1)</f>
        <v/>
      </c>
      <c r="AO2">
        <f>SUMIFS('EIA Imports'!$D:$D,'EIA Imports'!$E:$E,$A2,'EIA Imports'!$B:$B,AO$1)</f>
        <v/>
      </c>
      <c r="AP2">
        <f>SUMIFS('EIA Imports'!$D:$D,'EIA Imports'!$E:$E,$A2,'EIA Imports'!$B:$B,AP$1)</f>
        <v/>
      </c>
      <c r="AQ2">
        <f>SUMIFS('EIA Imports'!$D:$D,'EIA Imports'!$E:$E,$A2,'EIA Imports'!$B:$B,AQ$1)</f>
        <v/>
      </c>
      <c r="AR2">
        <f>SUMIFS('EIA Imports'!$D:$D,'EIA Imports'!$E:$E,$A2,'EIA Imports'!$B:$B,AR$1)</f>
        <v/>
      </c>
      <c r="AS2">
        <f>SUMIFS('EIA Imports'!$D:$D,'EIA Imports'!$E:$E,$A2,'EIA Imports'!$B:$B,AS$1)</f>
        <v/>
      </c>
      <c r="AT2">
        <f>SUMIFS('EIA Imports'!$D:$D,'EIA Imports'!$E:$E,$A2,'EIA Imports'!$B:$B,AT$1)</f>
        <v/>
      </c>
      <c r="AU2">
        <f>SUMIFS('EIA Imports'!$D:$D,'EIA Imports'!$E:$E,$A2,'EIA Imports'!$B:$B,AU$1)</f>
        <v/>
      </c>
      <c r="AV2">
        <f>SUMIFS('EIA Imports'!$D:$D,'EIA Imports'!$E:$E,$A2,'EIA Imports'!$B:$B,AV$1)</f>
        <v/>
      </c>
      <c r="AW2">
        <f>SUMIFS('EIA Imports'!$D:$D,'EIA Imports'!$E:$E,$A2,'EIA Imports'!$B:$B,AW$1)</f>
        <v/>
      </c>
      <c r="AX2">
        <f>SUMIFS('EIA Imports'!$D:$D,'EIA Imports'!$E:$E,$A2,'EIA Imports'!$B:$B,AX$1)</f>
        <v/>
      </c>
      <c r="AY2">
        <f>SUMIFS('EIA Imports'!$D:$D,'EIA Imports'!$E:$E,$A2,'EIA Imports'!$B:$B,AY$1)</f>
        <v/>
      </c>
      <c r="AZ2">
        <f>SUMIFS('EIA Imports'!$D:$D,'EIA Imports'!$E:$E,$A2,'EIA Imports'!$B:$B,AZ$1)</f>
        <v/>
      </c>
      <c r="BA2">
        <f>SUMIFS('EIA Imports'!$D:$D,'EIA Imports'!$E:$E,$A2,'EIA Imports'!$B:$B,BA$1)</f>
        <v/>
      </c>
      <c r="BB2">
        <f>SUMIFS('EIA Imports'!$D:$D,'EIA Imports'!$E:$E,$A2,'EIA Imports'!$B:$B,BB$1)</f>
        <v/>
      </c>
      <c r="BC2">
        <f>SUMIFS('EIA Imports'!$D:$D,'EIA Imports'!$E:$E,$A2,'EIA Imports'!$B:$B,BC$1)</f>
        <v/>
      </c>
      <c r="BD2">
        <f>SUMIFS('EIA Imports'!$D:$D,'EIA Imports'!$E:$E,$A2,'EIA Imports'!$B:$B,BD$1)</f>
        <v/>
      </c>
      <c r="BE2">
        <f>SUMIFS('EIA Imports'!$D:$D,'EIA Imports'!$E:$E,$A2,'EIA Imports'!$B:$B,BE$1)</f>
        <v/>
      </c>
      <c r="BF2">
        <f>SUMIFS('EIA Imports'!$D:$D,'EIA Imports'!$E:$E,$A2,'EIA Imports'!$B:$B,BF$1)</f>
        <v/>
      </c>
      <c r="BG2">
        <f>SUMIFS('EIA Imports'!$D:$D,'EIA Imports'!$E:$E,$A2,'EIA Imports'!$B:$B,BG$1)</f>
        <v/>
      </c>
      <c r="BH2">
        <f>SUMIFS('EIA Imports'!$D:$D,'EIA Imports'!$E:$E,$A2,'EIA Imports'!$B:$B,BH$1)</f>
        <v/>
      </c>
      <c r="BI2">
        <f>SUMIFS('EIA Imports'!$D:$D,'EIA Imports'!$E:$E,$A2,'EIA Imports'!$B:$B,BI$1)</f>
        <v/>
      </c>
      <c r="BJ2">
        <f>SUMIFS('EIA Imports'!$D:$D,'EIA Imports'!$E:$E,$A2,'EIA Imports'!$B:$B,BJ$1)</f>
        <v/>
      </c>
      <c r="BK2">
        <f>SUMIFS('EIA Imports'!$D:$D,'EIA Imports'!$E:$E,$A2,'EIA Imports'!$B:$B,BK$1)</f>
        <v/>
      </c>
      <c r="BL2">
        <f>SUMIFS('EIA Imports'!$D:$D,'EIA Imports'!$E:$E,$A2,'EIA Imports'!$B:$B,BL$1)</f>
        <v/>
      </c>
      <c r="BM2">
        <f>SUMIFS('EIA Imports'!$D:$D,'EIA Imports'!$E:$E,$A2,'EIA Imports'!$B:$B,BM$1)</f>
        <v/>
      </c>
      <c r="BN2">
        <f>SUMIFS('EIA Imports'!$D:$D,'EIA Imports'!$E:$E,$A2,'EIA Imports'!$B:$B,BN$1)</f>
        <v/>
      </c>
      <c r="BO2">
        <f>SUMIFS('EIA Imports'!$D:$D,'EIA Imports'!$E:$E,$A2,'EIA Imports'!$B:$B,BO$1)</f>
        <v/>
      </c>
      <c r="BP2">
        <f>SUMIFS('EIA Imports'!$D:$D,'EIA Imports'!$E:$E,$A2,'EIA Imports'!$B:$B,BP$1)</f>
        <v/>
      </c>
      <c r="BQ2">
        <f>SUMIFS('EIA Imports'!$D:$D,'EIA Imports'!$E:$E,$A2,'EIA Imports'!$B:$B,BQ$1)</f>
        <v/>
      </c>
      <c r="BR2">
        <f>SUMIFS('EIA Imports'!$D:$D,'EIA Imports'!$E:$E,$A2,'EIA Imports'!$B:$B,BR$1)</f>
        <v/>
      </c>
      <c r="BS2">
        <f>SUMIFS('EIA Imports'!$D:$D,'EIA Imports'!$E:$E,$A2,'EIA Imports'!$B:$B,BS$1)</f>
        <v/>
      </c>
      <c r="BT2">
        <f>SUMIFS('EIA Imports'!$D:$D,'EIA Imports'!$E:$E,$A2,'EIA Imports'!$B:$B,BT$1)</f>
        <v/>
      </c>
      <c r="BU2">
        <f>SUMIFS('EIA Imports'!$D:$D,'EIA Imports'!$E:$E,$A2,'EIA Imports'!$B:$B,BU$1)</f>
        <v/>
      </c>
      <c r="BV2">
        <f>SUMIFS('EIA Imports'!$D:$D,'EIA Imports'!$E:$E,$A2,'EIA Imports'!$B:$B,BV$1)</f>
        <v/>
      </c>
      <c r="BW2">
        <f>SUMIFS('EIA Imports'!$D:$D,'EIA Imports'!$E:$E,$A2,'EIA Imports'!$B:$B,BW$1)</f>
        <v/>
      </c>
      <c r="BX2">
        <f>SUMIFS('EIA Imports'!$D:$D,'EIA Imports'!$E:$E,$A2,'EIA Imports'!$B:$B,BX$1)</f>
        <v/>
      </c>
      <c r="BY2">
        <f>SUMIFS('EIA Imports'!$D:$D,'EIA Imports'!$E:$E,$A2,'EIA Imports'!$B:$B,BY$1)</f>
        <v/>
      </c>
      <c r="BZ2">
        <f>SUMIFS('EIA Imports'!$D:$D,'EIA Imports'!$E:$E,$A2,'EIA Imports'!$B:$B,BZ$1)</f>
        <v/>
      </c>
      <c r="CA2">
        <f>SUMIFS('EIA Imports'!$D:$D,'EIA Imports'!$E:$E,$A2,'EIA Imports'!$B:$B,CA$1)</f>
        <v/>
      </c>
      <c r="CB2">
        <f>SUMIFS('EIA Imports'!$D:$D,'EIA Imports'!$E:$E,$A2,'EIA Imports'!$B:$B,CB$1)</f>
        <v/>
      </c>
      <c r="CC2">
        <f>SUMIFS('EIA Imports'!$D:$D,'EIA Imports'!$E:$E,$A2,'EIA Imports'!$B:$B,CC$1)</f>
        <v/>
      </c>
      <c r="CD2">
        <f>SUMIFS('EIA Imports'!$D:$D,'EIA Imports'!$E:$E,$A2,'EIA Imports'!$B:$B,CD$1)</f>
        <v/>
      </c>
      <c r="CE2">
        <f>SUMIFS('EIA Imports'!$D:$D,'EIA Imports'!$E:$E,$A2,'EIA Imports'!$B:$B,CE$1)</f>
        <v/>
      </c>
      <c r="CF2">
        <f>SUMIFS('EIA Imports'!$D:$D,'EIA Imports'!$E:$E,$A2,'EIA Imports'!$B:$B,CF$1)</f>
        <v/>
      </c>
      <c r="CG2">
        <f>SUMIFS('EIA Imports'!$D:$D,'EIA Imports'!$E:$E,$A2,'EIA Imports'!$B:$B,CG$1)</f>
        <v/>
      </c>
      <c r="CH2">
        <f>SUMIFS('EIA Imports'!$D:$D,'EIA Imports'!$E:$E,$A2,'EIA Imports'!$B:$B,CH$1)</f>
        <v/>
      </c>
      <c r="CI2">
        <f>SUMIFS('EIA Imports'!$D:$D,'EIA Imports'!$E:$E,$A2,'EIA Imports'!$B:$B,CI$1)</f>
        <v/>
      </c>
      <c r="CJ2">
        <f>SUMIFS('EIA Imports'!$D:$D,'EIA Imports'!$E:$E,$A2,'EIA Imports'!$B:$B,CJ$1)</f>
        <v/>
      </c>
      <c r="CK2">
        <f>SUMIFS('EIA Imports'!$D:$D,'EIA Imports'!$E:$E,$A2,'EIA Imports'!$B:$B,CK$1)</f>
        <v/>
      </c>
      <c r="CL2">
        <f>SUMIFS('EIA Imports'!$D:$D,'EIA Imports'!$E:$E,$A2,'EIA Imports'!$B:$B,CL$1)</f>
        <v/>
      </c>
      <c r="CM2">
        <f>SUMIFS('EIA Imports'!$D:$D,'EIA Imports'!$E:$E,$A2,'EIA Imports'!$B:$B,CM$1)</f>
        <v/>
      </c>
      <c r="CN2">
        <f>SUMIFS('EIA Imports'!$D:$D,'EIA Imports'!$E:$E,$A2,'EIA Imports'!$B:$B,CN$1)</f>
        <v/>
      </c>
      <c r="CO2">
        <f>SUMIFS('EIA Imports'!$D:$D,'EIA Imports'!$E:$E,$A2,'EIA Imports'!$B:$B,CO$1)</f>
        <v/>
      </c>
      <c r="CP2">
        <f>SUMIFS('EIA Imports'!$D:$D,'EIA Imports'!$E:$E,$A2,'EIA Imports'!$B:$B,CP$1)</f>
        <v/>
      </c>
      <c r="CQ2">
        <f>SUMIFS('EIA Imports'!$D:$D,'EIA Imports'!$E:$E,$A2,'EIA Imports'!$B:$B,CQ$1)</f>
        <v/>
      </c>
      <c r="CR2">
        <f>SUMIFS('EIA Imports'!$D:$D,'EIA Imports'!$E:$E,$A2,'EIA Imports'!$B:$B,CR$1)</f>
        <v/>
      </c>
      <c r="CS2">
        <f>SUMIFS('EIA Imports'!$D:$D,'EIA Imports'!$E:$E,$A2,'EIA Imports'!$B:$B,CS$1)</f>
        <v/>
      </c>
      <c r="CT2">
        <f>SUMIFS('EIA Imports'!$D:$D,'EIA Imports'!$E:$E,$A2,'EIA Imports'!$B:$B,CT$1)</f>
        <v/>
      </c>
      <c r="CU2">
        <f>SUMIFS('EIA Imports'!$D:$D,'EIA Imports'!$E:$E,$A2,'EIA Imports'!$B:$B,CU$1)</f>
        <v/>
      </c>
      <c r="CV2">
        <f>SUMIFS('EIA Imports'!$D:$D,'EIA Imports'!$E:$E,$A2,'EIA Imports'!$B:$B,CV$1)</f>
        <v/>
      </c>
      <c r="CW2">
        <f>SUMIFS('EIA Imports'!$D:$D,'EIA Imports'!$E:$E,$A2,'EIA Imports'!$B:$B,CW$1)</f>
        <v/>
      </c>
      <c r="CX2">
        <f>SUMIFS('EIA Imports'!$D:$D,'EIA Imports'!$E:$E,$A2,'EIA Imports'!$B:$B,CX$1)</f>
        <v/>
      </c>
      <c r="CY2">
        <f>SUMIFS('EIA Imports'!$D:$D,'EIA Imports'!$E:$E,$A2,'EIA Imports'!$B:$B,CY$1)</f>
        <v/>
      </c>
      <c r="CZ2">
        <f>SUMIFS('EIA Imports'!$D:$D,'EIA Imports'!$E:$E,$A2,'EIA Imports'!$B:$B,CZ$1)</f>
        <v/>
      </c>
      <c r="DA2">
        <f>SUMIFS('EIA Imports'!$D:$D,'EIA Imports'!$E:$E,$A2,'EIA Imports'!$B:$B,DA$1)</f>
        <v/>
      </c>
      <c r="DB2">
        <f>SUMIFS('EIA Imports'!$D:$D,'EIA Imports'!$E:$E,$A2,'EIA Imports'!$B:$B,DB$1)</f>
        <v/>
      </c>
      <c r="DC2">
        <f>SUMIFS('EIA Imports'!$D:$D,'EIA Imports'!$E:$E,$A2,'EIA Imports'!$B:$B,DC$1)</f>
        <v/>
      </c>
      <c r="DD2">
        <f>SUMIFS('EIA Imports'!$D:$D,'EIA Imports'!$E:$E,$A2,'EIA Imports'!$B:$B,DD$1)</f>
        <v/>
      </c>
      <c r="DE2">
        <f>SUMIFS('EIA Imports'!$D:$D,'EIA Imports'!$E:$E,$A2,'EIA Imports'!$B:$B,DE$1)</f>
        <v/>
      </c>
      <c r="DF2">
        <f>SUMIFS('EIA Imports'!$D:$D,'EIA Imports'!$E:$E,$A2,'EIA Imports'!$B:$B,DF$1)</f>
        <v/>
      </c>
      <c r="DG2">
        <f>SUMIFS('EIA Imports'!$D:$D,'EIA Imports'!$E:$E,$A2,'EIA Imports'!$B:$B,DG$1)</f>
        <v/>
      </c>
      <c r="DH2">
        <f>SUMIFS('EIA Imports'!$D:$D,'EIA Imports'!$E:$E,$A2,'EIA Imports'!$B:$B,DH$1)</f>
        <v/>
      </c>
      <c r="DI2">
        <f>SUMIFS('EIA Imports'!$D:$D,'EIA Imports'!$E:$E,$A2,'EIA Imports'!$B:$B,DI$1)</f>
        <v/>
      </c>
      <c r="DJ2">
        <f>SUMIFS('EIA Imports'!$D:$D,'EIA Imports'!$E:$E,$A2,'EIA Imports'!$B:$B,DJ$1)</f>
        <v/>
      </c>
      <c r="DK2">
        <f>SUMIFS('EIA Imports'!$D:$D,'EIA Imports'!$E:$E,$A2,'EIA Imports'!$B:$B,DK$1)</f>
        <v/>
      </c>
      <c r="DL2">
        <f>SUMIFS('EIA Imports'!$D:$D,'EIA Imports'!$E:$E,$A2,'EIA Imports'!$B:$B,DL$1)</f>
        <v/>
      </c>
      <c r="DM2">
        <f>SUMIFS('EIA Imports'!$D:$D,'EIA Imports'!$E:$E,$A2,'EIA Imports'!$B:$B,DM$1)</f>
        <v/>
      </c>
      <c r="DN2">
        <f>SUMIFS('EIA Imports'!$D:$D,'EIA Imports'!$E:$E,$A2,'EIA Imports'!$B:$B,DN$1)</f>
        <v/>
      </c>
      <c r="DO2">
        <f>SUMIFS('EIA Imports'!$D:$D,'EIA Imports'!$E:$E,$A2,'EIA Imports'!$B:$B,DO$1)</f>
        <v/>
      </c>
      <c r="DP2">
        <f>SUMIFS('EIA Imports'!$D:$D,'EIA Imports'!$E:$E,$A2,'EIA Imports'!$B:$B,DP$1)</f>
        <v/>
      </c>
      <c r="DQ2">
        <f>SUMIFS('EIA Imports'!$D:$D,'EIA Imports'!$E:$E,$A2,'EIA Imports'!$B:$B,DQ$1)</f>
        <v/>
      </c>
      <c r="DR2">
        <f>SUMIFS('EIA Imports'!$D:$D,'EIA Imports'!$E:$E,$A2,'EIA Imports'!$B:$B,DR$1)</f>
        <v/>
      </c>
      <c r="DS2">
        <f>SUMIFS('EIA Imports'!$D:$D,'EIA Imports'!$E:$E,$A2,'EIA Imports'!$B:$B,DS$1)</f>
        <v/>
      </c>
      <c r="DT2">
        <f>SUMIFS('EIA Imports'!$D:$D,'EIA Imports'!$E:$E,$A2,'EIA Imports'!$B:$B,DT$1)</f>
        <v/>
      </c>
      <c r="DU2">
        <f>SUMIFS('EIA Imports'!$D:$D,'EIA Imports'!$E:$E,$A2,'EIA Imports'!$B:$B,DU$1)</f>
        <v/>
      </c>
      <c r="DV2">
        <f>SUMIFS('EIA Imports'!$D:$D,'EIA Imports'!$E:$E,$A2,'EIA Imports'!$B:$B,DV$1)</f>
        <v/>
      </c>
      <c r="DW2">
        <f>SUMIFS('EIA Imports'!$D:$D,'EIA Imports'!$E:$E,$A2,'EIA Imports'!$B:$B,DW$1)</f>
        <v/>
      </c>
      <c r="DX2">
        <f>SUMIFS('EIA Imports'!$D:$D,'EIA Imports'!$E:$E,$A2,'EIA Imports'!$B:$B,DX$1)</f>
        <v/>
      </c>
      <c r="DY2">
        <f>SUMIFS('EIA Imports'!$D:$D,'EIA Imports'!$E:$E,$A2,'EIA Imports'!$B:$B,DY$1)</f>
        <v/>
      </c>
      <c r="DZ2">
        <f>SUMIFS('EIA Imports'!$D:$D,'EIA Imports'!$E:$E,$A2,'EIA Imports'!$B:$B,DZ$1)</f>
        <v/>
      </c>
      <c r="EA2">
        <f>SUMIFS('EIA Imports'!$D:$D,'EIA Imports'!$E:$E,$A2,'EIA Imports'!$B:$B,EA$1)</f>
        <v/>
      </c>
      <c r="EB2">
        <f>SUMIFS('EIA Imports'!$D:$D,'EIA Imports'!$E:$E,$A2,'EIA Imports'!$B:$B,EB$1)</f>
        <v/>
      </c>
      <c r="EC2">
        <f>SUMIFS('EIA Imports'!$D:$D,'EIA Imports'!$E:$E,$A2,'EIA Imports'!$B:$B,EC$1)</f>
        <v/>
      </c>
      <c r="ED2">
        <f>SUMIFS('EIA Imports'!$D:$D,'EIA Imports'!$E:$E,$A2,'EIA Imports'!$B:$B,ED$1)</f>
        <v/>
      </c>
      <c r="EE2">
        <f>SUMIFS('EIA Imports'!$D:$D,'EIA Imports'!$E:$E,$A2,'EIA Imports'!$B:$B,EE$1)</f>
        <v/>
      </c>
      <c r="EF2">
        <f>SUMIFS('EIA Imports'!$D:$D,'EIA Imports'!$E:$E,$A2,'EIA Imports'!$B:$B,EF$1)</f>
        <v/>
      </c>
      <c r="EG2">
        <f>SUMIFS('EIA Imports'!$D:$D,'EIA Imports'!$E:$E,$A2,'EIA Imports'!$B:$B,EG$1)</f>
        <v/>
      </c>
      <c r="EH2">
        <f>SUMIFS('EIA Imports'!$D:$D,'EIA Imports'!$E:$E,$A2,'EIA Imports'!$B:$B,EH$1)</f>
        <v/>
      </c>
      <c r="EI2">
        <f>SUMIFS('EIA Imports'!$D:$D,'EIA Imports'!$E:$E,$A2,'EIA Imports'!$B:$B,EI$1)</f>
        <v/>
      </c>
      <c r="EJ2">
        <f>SUMIFS('EIA Imports'!$D:$D,'EIA Imports'!$E:$E,$A2,'EIA Imports'!$B:$B,EJ$1)</f>
        <v/>
      </c>
      <c r="EK2">
        <f>SUMIFS('EIA Imports'!$D:$D,'EIA Imports'!$E:$E,$A2,'EIA Imports'!$B:$B,EK$1)</f>
        <v/>
      </c>
      <c r="EL2">
        <f>SUMIFS('EIA Imports'!$D:$D,'EIA Imports'!$E:$E,$A2,'EIA Imports'!$B:$B,EL$1)</f>
        <v/>
      </c>
      <c r="EM2">
        <f>SUMIFS('EIA Imports'!$D:$D,'EIA Imports'!$E:$E,$A2,'EIA Imports'!$B:$B,EM$1)</f>
        <v/>
      </c>
      <c r="EN2">
        <f>SUMIFS('EIA Imports'!$D:$D,'EIA Imports'!$E:$E,$A2,'EIA Imports'!$B:$B,EN$1)</f>
        <v/>
      </c>
      <c r="EO2">
        <f>SUMIFS('EIA Imports'!$D:$D,'EIA Imports'!$E:$E,$A2,'EIA Imports'!$B:$B,EO$1)</f>
        <v/>
      </c>
      <c r="EP2">
        <f>SUMIFS('EIA Imports'!$D:$D,'EIA Imports'!$E:$E,$A2,'EIA Imports'!$B:$B,EP$1)</f>
        <v/>
      </c>
      <c r="EQ2">
        <f>SUMIFS('EIA Imports'!$D:$D,'EIA Imports'!$E:$E,$A2,'EIA Imports'!$B:$B,EQ$1)</f>
        <v/>
      </c>
      <c r="ER2">
        <f>SUMIFS('EIA Imports'!$D:$D,'EIA Imports'!$E:$E,$A2,'EIA Imports'!$B:$B,ER$1)</f>
        <v/>
      </c>
      <c r="ES2">
        <f>SUMIFS('EIA Imports'!$D:$D,'EIA Imports'!$E:$E,$A2,'EIA Imports'!$B:$B,ES$1)</f>
        <v/>
      </c>
      <c r="ET2">
        <f>SUMIFS('EIA Imports'!$D:$D,'EIA Imports'!$E:$E,$A2,'EIA Imports'!$B:$B,ET$1)</f>
        <v/>
      </c>
      <c r="EU2">
        <f>SUMIFS('EIA Imports'!$D:$D,'EIA Imports'!$E:$E,$A2,'EIA Imports'!$B:$B,EU$1)</f>
        <v/>
      </c>
      <c r="EV2">
        <f>SUMIFS('EIA Imports'!$D:$D,'EIA Imports'!$E:$E,$A2,'EIA Imports'!$B:$B,EV$1)</f>
        <v/>
      </c>
      <c r="EW2">
        <f>SUMIFS('EIA Imports'!$D:$D,'EIA Imports'!$E:$E,$A2,'EIA Imports'!$B:$B,EW$1)</f>
        <v/>
      </c>
      <c r="EX2">
        <f>SUMIFS('EIA Imports'!$D:$D,'EIA Imports'!$E:$E,$A2,'EIA Imports'!$B:$B,EX$1)</f>
        <v/>
      </c>
      <c r="EY2">
        <f>SUMIFS('EIA Imports'!$D:$D,'EIA Imports'!$E:$E,$A2,'EIA Imports'!$B:$B,EY$1)</f>
        <v/>
      </c>
      <c r="EZ2">
        <f>SUMIFS('EIA Imports'!$D:$D,'EIA Imports'!$E:$E,$A2,'EIA Imports'!$B:$B,EZ$1)</f>
        <v/>
      </c>
      <c r="FA2">
        <f>SUMIFS('EIA Imports'!$D:$D,'EIA Imports'!$E:$E,$A2,'EIA Imports'!$B:$B,FA$1)</f>
        <v/>
      </c>
      <c r="FB2">
        <f>SUMIFS('EIA Imports'!$D:$D,'EIA Imports'!$E:$E,$A2,'EIA Imports'!$B:$B,FB$1)</f>
        <v/>
      </c>
      <c r="FC2">
        <f>SUMIFS('EIA Imports'!$D:$D,'EIA Imports'!$E:$E,$A2,'EIA Imports'!$B:$B,FC$1)</f>
        <v/>
      </c>
      <c r="FD2">
        <f>SUMIFS('EIA Imports'!$D:$D,'EIA Imports'!$E:$E,$A2,'EIA Imports'!$B:$B,FD$1)</f>
        <v/>
      </c>
      <c r="FE2">
        <f>SUMIFS('EIA Imports'!$D:$D,'EIA Imports'!$E:$E,$A2,'EIA Imports'!$B:$B,FE$1)</f>
        <v/>
      </c>
      <c r="FF2">
        <f>SUMIFS('EIA Imports'!$D:$D,'EIA Imports'!$E:$E,$A2,'EIA Imports'!$B:$B,FF$1)</f>
        <v/>
      </c>
      <c r="FG2">
        <f>SUMIFS('EIA Imports'!$D:$D,'EIA Imports'!$E:$E,$A2,'EIA Imports'!$B:$B,FG$1)</f>
        <v/>
      </c>
      <c r="FH2">
        <f>SUMIFS('EIA Imports'!$D:$D,'EIA Imports'!$E:$E,$A2,'EIA Imports'!$B:$B,FH$1)</f>
        <v/>
      </c>
      <c r="FI2">
        <f>SUMIFS('EIA Imports'!$D:$D,'EIA Imports'!$E:$E,$A2,'EIA Imports'!$B:$B,FI$1)</f>
        <v/>
      </c>
      <c r="FJ2">
        <f>SUMIFS('EIA Imports'!$D:$D,'EIA Imports'!$E:$E,$A2,'EIA Imports'!$B:$B,FJ$1)</f>
        <v/>
      </c>
      <c r="FK2">
        <f>SUMIFS('EIA Imports'!$D:$D,'EIA Imports'!$E:$E,$A2,'EIA Imports'!$B:$B,FK$1)</f>
        <v/>
      </c>
      <c r="FL2">
        <f>SUMIFS('EIA Imports'!$D:$D,'EIA Imports'!$E:$E,$A2,'EIA Imports'!$B:$B,FL$1)</f>
        <v/>
      </c>
      <c r="FM2">
        <f>SUMIFS('EIA Imports'!$D:$D,'EIA Imports'!$E:$E,$A2,'EIA Imports'!$B:$B,FM$1)</f>
        <v/>
      </c>
      <c r="FN2">
        <f>SUMIFS('EIA Imports'!$D:$D,'EIA Imports'!$E:$E,$A2,'EIA Imports'!$B:$B,FN$1)</f>
        <v/>
      </c>
      <c r="FO2">
        <f>SUMIFS('EIA Imports'!$D:$D,'EIA Imports'!$E:$E,$A2,'EIA Imports'!$B:$B,FO$1)</f>
        <v/>
      </c>
      <c r="FP2">
        <f>SUMIFS('EIA Imports'!$D:$D,'EIA Imports'!$E:$E,$A2,'EIA Imports'!$B:$B,FP$1)</f>
        <v/>
      </c>
      <c r="FQ2">
        <f>SUMIFS('EIA Imports'!$D:$D,'EIA Imports'!$E:$E,$A2,'EIA Imports'!$B:$B,FQ$1)</f>
        <v/>
      </c>
      <c r="FR2">
        <f>SUMIFS('EIA Imports'!$D:$D,'EIA Imports'!$E:$E,$A2,'EIA Imports'!$B:$B,FR$1)</f>
        <v/>
      </c>
      <c r="FS2">
        <f>SUMIFS('EIA Imports'!$D:$D,'EIA Imports'!$E:$E,$A2,'EIA Imports'!$B:$B,FS$1)</f>
        <v/>
      </c>
      <c r="FT2">
        <f>SUMIFS('EIA Imports'!$D:$D,'EIA Imports'!$E:$E,$A2,'EIA Imports'!$B:$B,FT$1)</f>
        <v/>
      </c>
      <c r="FU2">
        <f>SUMIFS('EIA Imports'!$D:$D,'EIA Imports'!$E:$E,$A2,'EIA Imports'!$B:$B,FU$1)</f>
        <v/>
      </c>
      <c r="FV2">
        <f>SUMIFS('EIA Imports'!$D:$D,'EIA Imports'!$E:$E,$A2,'EIA Imports'!$B:$B,FV$1)</f>
        <v/>
      </c>
      <c r="FW2">
        <f>SUMIFS('EIA Imports'!$D:$D,'EIA Imports'!$E:$E,$A2,'EIA Imports'!$B:$B,FW$1)</f>
        <v/>
      </c>
      <c r="FX2">
        <f>SUMIFS('EIA Imports'!$D:$D,'EIA Imports'!$E:$E,$A2,'EIA Imports'!$B:$B,FX$1)</f>
        <v/>
      </c>
      <c r="FY2">
        <f>SUMIFS('EIA Imports'!$D:$D,'EIA Imports'!$E:$E,$A2,'EIA Imports'!$B:$B,FY$1)</f>
        <v/>
      </c>
      <c r="FZ2">
        <f>SUMIFS('EIA Imports'!$D:$D,'EIA Imports'!$E:$E,$A2,'EIA Imports'!$B:$B,FZ$1)</f>
        <v/>
      </c>
      <c r="GA2">
        <f>SUMIFS('EIA Imports'!$D:$D,'EIA Imports'!$E:$E,$A2,'EIA Imports'!$B:$B,GA$1)</f>
        <v/>
      </c>
      <c r="GB2">
        <f>SUMIFS('EIA Imports'!$D:$D,'EIA Imports'!$E:$E,$A2,'EIA Imports'!$B:$B,GB$1)</f>
        <v/>
      </c>
      <c r="GC2">
        <f>SUMIFS('EIA Imports'!$D:$D,'EIA Imports'!$E:$E,$A2,'EIA Imports'!$B:$B,GC$1)</f>
        <v/>
      </c>
      <c r="GD2">
        <f>SUMIFS('EIA Imports'!$D:$D,'EIA Imports'!$E:$E,$A2,'EIA Imports'!$B:$B,GD$1)</f>
        <v/>
      </c>
      <c r="GE2">
        <f>SUMIFS('EIA Imports'!$D:$D,'EIA Imports'!$E:$E,$A2,'EIA Imports'!$B:$B,GE$1)</f>
        <v/>
      </c>
      <c r="GF2">
        <f>SUMIFS('EIA Imports'!$D:$D,'EIA Imports'!$E:$E,$A2,'EIA Imports'!$B:$B,GF$1)</f>
        <v/>
      </c>
      <c r="GG2">
        <f>SUMIFS('EIA Imports'!$D:$D,'EIA Imports'!$E:$E,$A2,'EIA Imports'!$B:$B,GG$1)</f>
        <v/>
      </c>
      <c r="GH2">
        <f>SUMIFS('EIA Imports'!$D:$D,'EIA Imports'!$E:$E,$A2,'EIA Imports'!$B:$B,GH$1)</f>
        <v/>
      </c>
      <c r="GI2">
        <f>SUMIFS('EIA Imports'!$D:$D,'EIA Imports'!$E:$E,$A2,'EIA Imports'!$B:$B,GI$1)</f>
        <v/>
      </c>
      <c r="GJ2">
        <f>SUMIFS('EIA Imports'!$D:$D,'EIA Imports'!$E:$E,$A2,'EIA Imports'!$B:$B,GJ$1)</f>
        <v/>
      </c>
      <c r="GK2">
        <f>SUMIFS('EIA Imports'!$D:$D,'EIA Imports'!$E:$E,$A2,'EIA Imports'!$B:$B,GK$1)</f>
        <v/>
      </c>
      <c r="GL2">
        <f>SUMIFS('EIA Imports'!$D:$D,'EIA Imports'!$E:$E,$A2,'EIA Imports'!$B:$B,GL$1)</f>
        <v/>
      </c>
      <c r="GM2">
        <f>SUMIFS('EIA Imports'!$D:$D,'EIA Imports'!$E:$E,$A2,'EIA Imports'!$B:$B,GM$1)</f>
        <v/>
      </c>
      <c r="GN2">
        <f>SUMIFS('EIA Imports'!$D:$D,'EIA Imports'!$E:$E,$A2,'EIA Imports'!$B:$B,GN$1)</f>
        <v/>
      </c>
      <c r="GO2">
        <f>SUMIFS('EIA Imports'!$D:$D,'EIA Imports'!$E:$E,$A2,'EIA Imports'!$B:$B,GO$1)</f>
        <v/>
      </c>
      <c r="GP2">
        <f>SUMIFS('EIA Imports'!$D:$D,'EIA Imports'!$E:$E,$A2,'EIA Imports'!$B:$B,GP$1)</f>
        <v/>
      </c>
      <c r="GQ2">
        <f>SUMIFS('EIA Imports'!$D:$D,'EIA Imports'!$E:$E,$A2,'EIA Imports'!$B:$B,GQ$1)</f>
        <v/>
      </c>
      <c r="GR2">
        <f>SUMIFS('EIA Imports'!$D:$D,'EIA Imports'!$E:$E,$A2,'EIA Imports'!$B:$B,GR$1)</f>
        <v/>
      </c>
      <c r="GS2">
        <f>SUMIFS('EIA Imports'!$D:$D,'EIA Imports'!$E:$E,$A2,'EIA Imports'!$B:$B,GS$1)</f>
        <v/>
      </c>
      <c r="GT2">
        <f>SUMIFS('EIA Imports'!$D:$D,'EIA Imports'!$E:$E,$A2,'EIA Imports'!$B:$B,GT$1)</f>
        <v/>
      </c>
      <c r="GU2">
        <f>SUMIFS('EIA Imports'!$D:$D,'EIA Imports'!$E:$E,$A2,'EIA Imports'!$B:$B,GU$1)</f>
        <v/>
      </c>
      <c r="GV2">
        <f>SUMIFS('EIA Imports'!$D:$D,'EIA Imports'!$E:$E,$A2,'EIA Imports'!$B:$B,GV$1)</f>
        <v/>
      </c>
      <c r="GW2">
        <f>SUMIFS('EIA Imports'!$D:$D,'EIA Imports'!$E:$E,$A2,'EIA Imports'!$B:$B,GW$1)</f>
        <v/>
      </c>
      <c r="GX2">
        <f>SUMIFS('EIA Imports'!$D:$D,'EIA Imports'!$E:$E,$A2,'EIA Imports'!$B:$B,GX$1)</f>
        <v/>
      </c>
      <c r="GY2">
        <f>SUMIFS('EIA Imports'!$D:$D,'EIA Imports'!$E:$E,$A2,'EIA Imports'!$B:$B,GY$1)</f>
        <v/>
      </c>
      <c r="GZ2">
        <f>SUMIFS('EIA Imports'!$D:$D,'EIA Imports'!$E:$E,$A2,'EIA Imports'!$B:$B,GZ$1)</f>
        <v/>
      </c>
      <c r="HA2">
        <f>SUMIFS('EIA Imports'!$D:$D,'EIA Imports'!$E:$E,$A2,'EIA Imports'!$B:$B,HA$1)</f>
        <v/>
      </c>
      <c r="HB2">
        <f>SUMIFS('EIA Imports'!$D:$D,'EIA Imports'!$E:$E,$A2,'EIA Imports'!$B:$B,HB$1)</f>
        <v/>
      </c>
      <c r="HC2">
        <f>SUMIFS('EIA Imports'!$D:$D,'EIA Imports'!$E:$E,$A2,'EIA Imports'!$B:$B,HC$1)</f>
        <v/>
      </c>
      <c r="HD2">
        <f>SUMIFS('EIA Imports'!$D:$D,'EIA Imports'!$E:$E,$A2,'EIA Imports'!$B:$B,HD$1)</f>
        <v/>
      </c>
      <c r="HE2">
        <f>SUMIFS('EIA Imports'!$D:$D,'EIA Imports'!$E:$E,$A2,'EIA Imports'!$B:$B,HE$1)</f>
        <v/>
      </c>
      <c r="HF2">
        <f>SUMIFS('EIA Imports'!$D:$D,'EIA Imports'!$E:$E,$A2,'EIA Imports'!$B:$B,HF$1)</f>
        <v/>
      </c>
      <c r="HG2">
        <f>SUMIFS('EIA Imports'!$D:$D,'EIA Imports'!$E:$E,$A2,'EIA Imports'!$B:$B,HG$1)</f>
        <v/>
      </c>
      <c r="HH2">
        <f>SUMIFS('EIA Imports'!$D:$D,'EIA Imports'!$E:$E,$A2,'EIA Imports'!$B:$B,HH$1)</f>
        <v/>
      </c>
      <c r="HI2">
        <f>SUMIFS('EIA Imports'!$D:$D,'EIA Imports'!$E:$E,$A2,'EIA Imports'!$B:$B,HI$1)</f>
        <v/>
      </c>
      <c r="HJ2">
        <f>SUMIFS('EIA Imports'!$D:$D,'EIA Imports'!$E:$E,$A2,'EIA Imports'!$B:$B,HJ$1)</f>
        <v/>
      </c>
      <c r="HK2">
        <f>SUMIFS('EIA Imports'!$D:$D,'EIA Imports'!$E:$E,$A2,'EIA Imports'!$B:$B,HK$1)</f>
        <v/>
      </c>
      <c r="HL2">
        <f>SUMIFS('EIA Imports'!$D:$D,'EIA Imports'!$E:$E,$A2,'EIA Imports'!$B:$B,HL$1)</f>
        <v/>
      </c>
      <c r="HM2">
        <f>SUMIFS('EIA Imports'!$D:$D,'EIA Imports'!$E:$E,$A2,'EIA Imports'!$B:$B,HM$1)</f>
        <v/>
      </c>
      <c r="HN2">
        <f>SUMIFS('EIA Imports'!$D:$D,'EIA Imports'!$E:$E,$A2,'EIA Imports'!$B:$B,HN$1)</f>
        <v/>
      </c>
      <c r="HO2">
        <f>SUMIFS('EIA Imports'!$D:$D,'EIA Imports'!$E:$E,$A2,'EIA Imports'!$B:$B,HO$1)</f>
        <v/>
      </c>
      <c r="HP2">
        <f>SUMIFS('EIA Imports'!$D:$D,'EIA Imports'!$E:$E,$A2,'EIA Imports'!$B:$B,HP$1)</f>
        <v/>
      </c>
      <c r="HQ2">
        <f>SUMIFS('EIA Imports'!$D:$D,'EIA Imports'!$E:$E,$A2,'EIA Imports'!$B:$B,HQ$1)</f>
        <v/>
      </c>
      <c r="HR2">
        <f>SUMIFS('EIA Imports'!$D:$D,'EIA Imports'!$E:$E,$A2,'EIA Imports'!$B:$B,HR$1)</f>
        <v/>
      </c>
      <c r="HS2">
        <f>SUMIFS('EIA Imports'!$D:$D,'EIA Imports'!$E:$E,$A2,'EIA Imports'!$B:$B,HS$1)</f>
        <v/>
      </c>
      <c r="HT2">
        <f>SUMIFS('EIA Imports'!$D:$D,'EIA Imports'!$E:$E,$A2,'EIA Imports'!$B:$B,HT$1)</f>
        <v/>
      </c>
      <c r="HU2">
        <f>SUMIFS('EIA Imports'!$D:$D,'EIA Imports'!$E:$E,$A2,'EIA Imports'!$B:$B,HU$1)</f>
        <v/>
      </c>
      <c r="HV2">
        <f>SUMIFS('EIA Imports'!$D:$D,'EIA Imports'!$E:$E,$A2,'EIA Imports'!$B:$B,HV$1)</f>
        <v/>
      </c>
      <c r="HW2">
        <f>SUMIFS('EIA Imports'!$D:$D,'EIA Imports'!$E:$E,$A2,'EIA Imports'!$B:$B,HW$1)</f>
        <v/>
      </c>
      <c r="HX2">
        <f>SUMIFS('EIA Imports'!$D:$D,'EIA Imports'!$E:$E,$A2,'EIA Imports'!$B:$B,HX$1)</f>
        <v/>
      </c>
      <c r="HY2">
        <f>SUMIFS('EIA Imports'!$D:$D,'EIA Imports'!$E:$E,$A2,'EIA Imports'!$B:$B,HY$1)</f>
        <v/>
      </c>
      <c r="HZ2">
        <f>SUMIFS('EIA Imports'!$D:$D,'EIA Imports'!$E:$E,$A2,'EIA Imports'!$B:$B,HZ$1)</f>
        <v/>
      </c>
      <c r="IA2">
        <f>SUMIFS('EIA Imports'!$D:$D,'EIA Imports'!$E:$E,$A2,'EIA Imports'!$B:$B,IA$1)</f>
        <v/>
      </c>
      <c r="IB2">
        <f>SUMIFS('EIA Imports'!$D:$D,'EIA Imports'!$E:$E,$A2,'EIA Imports'!$B:$B,IB$1)</f>
        <v/>
      </c>
      <c r="IC2">
        <f>SUMIFS('EIA Imports'!$D:$D,'EIA Imports'!$E:$E,$A2,'EIA Imports'!$B:$B,IC$1)</f>
        <v/>
      </c>
      <c r="ID2">
        <f>SUMIFS('EIA Imports'!$D:$D,'EIA Imports'!$E:$E,$A2,'EIA Imports'!$B:$B,ID$1)</f>
        <v/>
      </c>
      <c r="IE2">
        <f>SUMIFS('EIA Imports'!$D:$D,'EIA Imports'!$E:$E,$A2,'EIA Imports'!$B:$B,IE$1)</f>
        <v/>
      </c>
      <c r="IF2">
        <f>SUMIFS('EIA Imports'!$D:$D,'EIA Imports'!$E:$E,$A2,'EIA Imports'!$B:$B,IF$1)</f>
        <v/>
      </c>
      <c r="IG2">
        <f>SUMIFS('EIA Imports'!$D:$D,'EIA Imports'!$E:$E,$A2,'EIA Imports'!$B:$B,IG$1)</f>
        <v/>
      </c>
      <c r="IH2">
        <f>SUMIFS('EIA Imports'!$D:$D,'EIA Imports'!$E:$E,$A2,'EIA Imports'!$B:$B,IH$1)</f>
        <v/>
      </c>
      <c r="II2">
        <f>SUMIFS('EIA Imports'!$D:$D,'EIA Imports'!$E:$E,$A2,'EIA Imports'!$B:$B,II$1)</f>
        <v/>
      </c>
      <c r="IJ2">
        <f>SUMIFS('EIA Imports'!$D:$D,'EIA Imports'!$E:$E,$A2,'EIA Imports'!$B:$B,IJ$1)</f>
        <v/>
      </c>
      <c r="IK2">
        <f>SUMIFS('EIA Imports'!$D:$D,'EIA Imports'!$E:$E,$A2,'EIA Imports'!$B:$B,IK$1)</f>
        <v/>
      </c>
      <c r="IL2">
        <f>SUMIFS('EIA Imports'!$D:$D,'EIA Imports'!$E:$E,$A2,'EIA Imports'!$B:$B,IL$1)</f>
        <v/>
      </c>
      <c r="IM2">
        <f>SUMIFS('EIA Imports'!$D:$D,'EIA Imports'!$E:$E,$A2,'EIA Imports'!$B:$B,IM$1)</f>
        <v/>
      </c>
      <c r="IN2">
        <f>SUMIFS('EIA Imports'!$D:$D,'EIA Imports'!$E:$E,$A2,'EIA Imports'!$B:$B,IN$1)</f>
        <v/>
      </c>
      <c r="IO2">
        <f>SUMIFS('EIA Imports'!$D:$D,'EIA Imports'!$E:$E,$A2,'EIA Imports'!$B:$B,IO$1)</f>
        <v/>
      </c>
      <c r="IP2">
        <f>SUMIFS('EIA Imports'!$D:$D,'EIA Imports'!$E:$E,$A2,'EIA Imports'!$B:$B,IP$1)</f>
        <v/>
      </c>
      <c r="IQ2">
        <f>SUMIFS('EIA Imports'!$D:$D,'EIA Imports'!$E:$E,$A2,'EIA Imports'!$B:$B,IQ$1)</f>
        <v/>
      </c>
      <c r="IR2">
        <f>SUMIFS('EIA Imports'!$D:$D,'EIA Imports'!$E:$E,$A2,'EIA Imports'!$B:$B,IR$1)</f>
        <v/>
      </c>
      <c r="IS2">
        <f>SUMIFS('EIA Imports'!$D:$D,'EIA Imports'!$E:$E,$A2,'EIA Imports'!$B:$B,IS$1)</f>
        <v/>
      </c>
      <c r="IT2">
        <f>SUMIFS('EIA Imports'!$D:$D,'EIA Imports'!$E:$E,$A2,'EIA Imports'!$B:$B,IT$1)</f>
        <v/>
      </c>
      <c r="IU2">
        <f>SUMIFS('EIA Imports'!$D:$D,'EIA Imports'!$E:$E,$A2,'EIA Imports'!$B:$B,IU$1)</f>
        <v/>
      </c>
      <c r="IV2">
        <f>SUMIFS('EIA Imports'!$D:$D,'EIA Imports'!$E:$E,$A2,'EIA Imports'!$B:$B,IV$1)</f>
        <v/>
      </c>
      <c r="IW2">
        <f>SUMIFS('EIA Imports'!$D:$D,'EIA Imports'!$E:$E,$A2,'EIA Imports'!$B:$B,IW$1)</f>
        <v/>
      </c>
      <c r="IX2">
        <f>SUMIFS('EIA Imports'!$D:$D,'EIA Imports'!$E:$E,$A2,'EIA Imports'!$B:$B,IX$1)</f>
        <v/>
      </c>
      <c r="IY2">
        <f>SUMIFS('EIA Imports'!$D:$D,'EIA Imports'!$E:$E,$A2,'EIA Imports'!$B:$B,IY$1)</f>
        <v/>
      </c>
      <c r="IZ2">
        <f>SUMIFS('EIA Imports'!$D:$D,'EIA Imports'!$E:$E,$A2,'EIA Imports'!$B:$B,IZ$1)</f>
        <v/>
      </c>
      <c r="JA2">
        <f>SUMIFS('EIA Imports'!$D:$D,'EIA Imports'!$E:$E,$A2,'EIA Imports'!$B:$B,JA$1)</f>
        <v/>
      </c>
      <c r="JB2">
        <f>SUMIFS('EIA Imports'!$D:$D,'EIA Imports'!$E:$E,$A2,'EIA Imports'!$B:$B,JB$1)</f>
        <v/>
      </c>
      <c r="JC2">
        <f>SUMIFS('EIA Imports'!$D:$D,'EIA Imports'!$E:$E,$A2,'EIA Imports'!$B:$B,JC$1)</f>
        <v/>
      </c>
      <c r="JD2">
        <f>SUMIFS('EIA Imports'!$D:$D,'EIA Imports'!$E:$E,$A2,'EIA Imports'!$B:$B,JD$1)</f>
        <v/>
      </c>
      <c r="JE2">
        <f>SUMIFS('EIA Imports'!$D:$D,'EIA Imports'!$E:$E,$A2,'EIA Imports'!$B:$B,JE$1)</f>
        <v/>
      </c>
      <c r="JF2">
        <f>SUMIFS('EIA Imports'!$D:$D,'EIA Imports'!$E:$E,$A2,'EIA Imports'!$B:$B,JF$1)</f>
        <v/>
      </c>
      <c r="JG2">
        <f>SUMIFS('EIA Imports'!$D:$D,'EIA Imports'!$E:$E,$A2,'EIA Imports'!$B:$B,JG$1)</f>
        <v/>
      </c>
      <c r="JH2">
        <f>SUMIFS('EIA Imports'!$D:$D,'EIA Imports'!$E:$E,$A2,'EIA Imports'!$B:$B,JH$1)</f>
        <v/>
      </c>
      <c r="JI2">
        <f>SUMIFS('EIA Imports'!$D:$D,'EIA Imports'!$E:$E,$A2,'EIA Imports'!$B:$B,JI$1)</f>
        <v/>
      </c>
      <c r="JJ2">
        <f>SUMIFS('EIA Imports'!$D:$D,'EIA Imports'!$E:$E,$A2,'EIA Imports'!$B:$B,JJ$1)</f>
        <v/>
      </c>
      <c r="JK2">
        <f>SUMIFS('EIA Imports'!$D:$D,'EIA Imports'!$E:$E,$A2,'EIA Imports'!$B:$B,JK$1)</f>
        <v/>
      </c>
      <c r="JL2">
        <f>SUMIFS('EIA Imports'!$D:$D,'EIA Imports'!$E:$E,$A2,'EIA Imports'!$B:$B,JL$1)</f>
        <v/>
      </c>
      <c r="JM2">
        <f>SUMIFS('EIA Imports'!$D:$D,'EIA Imports'!$E:$E,$A2,'EIA Imports'!$B:$B,JM$1)</f>
        <v/>
      </c>
      <c r="JN2">
        <f>SUMIFS('EIA Imports'!$D:$D,'EIA Imports'!$E:$E,$A2,'EIA Imports'!$B:$B,JN$1)</f>
        <v/>
      </c>
      <c r="JO2">
        <f>SUMIFS('EIA Imports'!$D:$D,'EIA Imports'!$E:$E,$A2,'EIA Imports'!$B:$B,JO$1)</f>
        <v/>
      </c>
      <c r="JP2">
        <f>SUMIFS('EIA Imports'!$D:$D,'EIA Imports'!$E:$E,$A2,'EIA Imports'!$B:$B,JP$1)</f>
        <v/>
      </c>
      <c r="JQ2">
        <f>SUMIFS('EIA Imports'!$D:$D,'EIA Imports'!$E:$E,$A2,'EIA Imports'!$B:$B,JQ$1)</f>
        <v/>
      </c>
      <c r="JR2">
        <f>SUMIFS('EIA Imports'!$D:$D,'EIA Imports'!$E:$E,$A2,'EIA Imports'!$B:$B,JR$1)</f>
        <v/>
      </c>
      <c r="JS2">
        <f>SUMIFS('EIA Imports'!$D:$D,'EIA Imports'!$E:$E,$A2,'EIA Imports'!$B:$B,JS$1)</f>
        <v/>
      </c>
      <c r="JT2">
        <f>SUMIFS('EIA Imports'!$D:$D,'EIA Imports'!$E:$E,$A2,'EIA Imports'!$B:$B,JT$1)</f>
        <v/>
      </c>
      <c r="JU2">
        <f>SUMIFS('EIA Imports'!$D:$D,'EIA Imports'!$E:$E,$A2,'EIA Imports'!$B:$B,JU$1)</f>
        <v/>
      </c>
      <c r="JV2">
        <f>SUMIFS('EIA Imports'!$D:$D,'EIA Imports'!$E:$E,$A2,'EIA Imports'!$B:$B,JV$1)</f>
        <v/>
      </c>
      <c r="JW2">
        <f>SUMIFS('EIA Imports'!$D:$D,'EIA Imports'!$E:$E,$A2,'EIA Imports'!$B:$B,JW$1)</f>
        <v/>
      </c>
      <c r="JX2">
        <f>SUMIFS('EIA Imports'!$D:$D,'EIA Imports'!$E:$E,$A2,'EIA Imports'!$B:$B,JX$1)</f>
        <v/>
      </c>
      <c r="JY2">
        <f>SUMIFS('EIA Imports'!$D:$D,'EIA Imports'!$E:$E,$A2,'EIA Imports'!$B:$B,JY$1)</f>
        <v/>
      </c>
      <c r="JZ2">
        <f>SUMIFS('EIA Imports'!$D:$D,'EIA Imports'!$E:$E,$A2,'EIA Imports'!$B:$B,JZ$1)</f>
        <v/>
      </c>
      <c r="KA2">
        <f>SUMIFS('EIA Imports'!$D:$D,'EIA Imports'!$E:$E,$A2,'EIA Imports'!$B:$B,KA$1)</f>
        <v/>
      </c>
      <c r="KB2">
        <f>SUMIFS('EIA Imports'!$D:$D,'EIA Imports'!$E:$E,$A2,'EIA Imports'!$B:$B,KB$1)</f>
        <v/>
      </c>
      <c r="KC2">
        <f>SUMIFS('EIA Imports'!$D:$D,'EIA Imports'!$E:$E,$A2,'EIA Imports'!$B:$B,KC$1)</f>
        <v/>
      </c>
      <c r="KD2">
        <f>SUMIFS('EIA Imports'!$D:$D,'EIA Imports'!$E:$E,$A2,'EIA Imports'!$B:$B,KD$1)</f>
        <v/>
      </c>
      <c r="KE2">
        <f>SUMIFS('EIA Imports'!$D:$D,'EIA Imports'!$E:$E,$A2,'EIA Imports'!$B:$B,KE$1)</f>
        <v/>
      </c>
      <c r="KF2">
        <f>SUMIFS('EIA Imports'!$D:$D,'EIA Imports'!$E:$E,$A2,'EIA Imports'!$B:$B,KF$1)</f>
        <v/>
      </c>
      <c r="KG2">
        <f>SUMIFS('EIA Imports'!$D:$D,'EIA Imports'!$E:$E,$A2,'EIA Imports'!$B:$B,KG$1)</f>
        <v/>
      </c>
      <c r="KH2">
        <f>SUMIFS('EIA Imports'!$D:$D,'EIA Imports'!$E:$E,$A2,'EIA Imports'!$B:$B,KH$1)</f>
        <v/>
      </c>
      <c r="KI2">
        <f>SUMIFS('EIA Imports'!$D:$D,'EIA Imports'!$E:$E,$A2,'EIA Imports'!$B:$B,KI$1)</f>
        <v/>
      </c>
      <c r="KJ2">
        <f>SUMIFS('EIA Imports'!$D:$D,'EIA Imports'!$E:$E,$A2,'EIA Imports'!$B:$B,KJ$1)</f>
        <v/>
      </c>
      <c r="KK2">
        <f>SUMIFS('EIA Imports'!$D:$D,'EIA Imports'!$E:$E,$A2,'EIA Imports'!$B:$B,KK$1)</f>
        <v/>
      </c>
      <c r="KL2">
        <f>SUMIFS('EIA Imports'!$D:$D,'EIA Imports'!$E:$E,$A2,'EIA Imports'!$B:$B,KL$1)</f>
        <v/>
      </c>
      <c r="KM2">
        <f>SUMIFS('EIA Imports'!$D:$D,'EIA Imports'!$E:$E,$A2,'EIA Imports'!$B:$B,KM$1)</f>
        <v/>
      </c>
      <c r="KN2">
        <f>SUMIFS('EIA Imports'!$D:$D,'EIA Imports'!$E:$E,$A2,'EIA Imports'!$B:$B,KN$1)</f>
        <v/>
      </c>
      <c r="KO2">
        <f>SUMIFS('EIA Imports'!$D:$D,'EIA Imports'!$E:$E,$A2,'EIA Imports'!$B:$B,KO$1)</f>
        <v/>
      </c>
      <c r="KP2">
        <f>SUMIFS('EIA Imports'!$D:$D,'EIA Imports'!$E:$E,$A2,'EIA Imports'!$B:$B,KP$1)</f>
        <v/>
      </c>
      <c r="KQ2">
        <f>SUMIFS('EIA Imports'!$D:$D,'EIA Imports'!$E:$E,$A2,'EIA Imports'!$B:$B,KQ$1)</f>
        <v/>
      </c>
      <c r="KR2">
        <f>SUMIFS('EIA Imports'!$D:$D,'EIA Imports'!$E:$E,$A2,'EIA Imports'!$B:$B,KR$1)</f>
        <v/>
      </c>
      <c r="KS2">
        <f>SUMIFS('EIA Imports'!$D:$D,'EIA Imports'!$E:$E,$A2,'EIA Imports'!$B:$B,KS$1)</f>
        <v/>
      </c>
      <c r="KT2">
        <f>SUMIFS('EIA Imports'!$D:$D,'EIA Imports'!$E:$E,$A2,'EIA Imports'!$B:$B,KT$1)</f>
        <v/>
      </c>
      <c r="KU2">
        <f>SUMIFS('EIA Imports'!$D:$D,'EIA Imports'!$E:$E,$A2,'EIA Imports'!$B:$B,KU$1)</f>
        <v/>
      </c>
      <c r="KV2">
        <f>SUMIFS('EIA Imports'!$D:$D,'EIA Imports'!$E:$E,$A2,'EIA Imports'!$B:$B,KV$1)</f>
        <v/>
      </c>
      <c r="KW2">
        <f>SUMIFS('EIA Imports'!$D:$D,'EIA Imports'!$E:$E,$A2,'EIA Imports'!$B:$B,KW$1)</f>
        <v/>
      </c>
      <c r="KX2">
        <f>SUMIFS('EIA Imports'!$D:$D,'EIA Imports'!$E:$E,$A2,'EIA Imports'!$B:$B,KX$1)</f>
        <v/>
      </c>
      <c r="KY2">
        <f>SUMIFS('EIA Imports'!$D:$D,'EIA Imports'!$E:$E,$A2,'EIA Imports'!$B:$B,KY$1)</f>
        <v/>
      </c>
      <c r="KZ2">
        <f>SUMIFS('EIA Imports'!$D:$D,'EIA Imports'!$E:$E,$A2,'EIA Imports'!$B:$B,KZ$1)</f>
        <v/>
      </c>
      <c r="LA2">
        <f>SUMIFS('EIA Imports'!$D:$D,'EIA Imports'!$E:$E,$A2,'EIA Imports'!$B:$B,LA$1)</f>
        <v/>
      </c>
      <c r="LB2">
        <f>SUMIFS('EIA Imports'!$D:$D,'EIA Imports'!$E:$E,$A2,'EIA Imports'!$B:$B,LB$1)</f>
        <v/>
      </c>
      <c r="LC2">
        <f>SUMIFS('EIA Imports'!$D:$D,'EIA Imports'!$E:$E,$A2,'EIA Imports'!$B:$B,LC$1)</f>
        <v/>
      </c>
      <c r="LD2">
        <f>SUMIFS('EIA Imports'!$D:$D,'EIA Imports'!$E:$E,$A2,'EIA Imports'!$B:$B,LD$1)</f>
        <v/>
      </c>
      <c r="LE2">
        <f>SUMIFS('EIA Imports'!$D:$D,'EIA Imports'!$E:$E,$A2,'EIA Imports'!$B:$B,LE$1)</f>
        <v/>
      </c>
      <c r="LF2">
        <f>SUMIFS('EIA Imports'!$D:$D,'EIA Imports'!$E:$E,$A2,'EIA Imports'!$B:$B,LF$1)</f>
        <v/>
      </c>
      <c r="LG2">
        <f>SUMIFS('EIA Imports'!$D:$D,'EIA Imports'!$E:$E,$A2,'EIA Imports'!$B:$B,LG$1)</f>
        <v/>
      </c>
      <c r="LH2">
        <f>SUMIFS('EIA Imports'!$D:$D,'EIA Imports'!$E:$E,$A2,'EIA Imports'!$B:$B,LH$1)</f>
        <v/>
      </c>
      <c r="LI2">
        <f>SUMIFS('EIA Imports'!$D:$D,'EIA Imports'!$E:$E,$A2,'EIA Imports'!$B:$B,LI$1)</f>
        <v/>
      </c>
      <c r="LJ2">
        <f>SUMIFS('EIA Imports'!$D:$D,'EIA Imports'!$E:$E,$A2,'EIA Imports'!$B:$B,LJ$1)</f>
        <v/>
      </c>
      <c r="LK2">
        <f>SUMIFS('EIA Imports'!$D:$D,'EIA Imports'!$E:$E,$A2,'EIA Imports'!$B:$B,LK$1)</f>
        <v/>
      </c>
      <c r="LL2">
        <f>SUMIFS('EIA Imports'!$D:$D,'EIA Imports'!$E:$E,$A2,'EIA Imports'!$B:$B,LL$1)</f>
        <v/>
      </c>
      <c r="LM2">
        <f>SUMIFS('EIA Imports'!$D:$D,'EIA Imports'!$E:$E,$A2,'EIA Imports'!$B:$B,LM$1)</f>
        <v/>
      </c>
      <c r="LN2">
        <f>SUMIFS('EIA Imports'!$D:$D,'EIA Imports'!$E:$E,$A2,'EIA Imports'!$B:$B,LN$1)</f>
        <v/>
      </c>
      <c r="LO2">
        <f>SUMIFS('EIA Imports'!$D:$D,'EIA Imports'!$E:$E,$A2,'EIA Imports'!$B:$B,LO$1)</f>
        <v/>
      </c>
      <c r="LP2">
        <f>SUMIFS('EIA Imports'!$D:$D,'EIA Imports'!$E:$E,$A2,'EIA Imports'!$B:$B,LP$1)</f>
        <v/>
      </c>
      <c r="LQ2">
        <f>SUMIFS('EIA Imports'!$D:$D,'EIA Imports'!$E:$E,$A2,'EIA Imports'!$B:$B,LQ$1)</f>
        <v/>
      </c>
      <c r="LR2">
        <f>SUMIFS('EIA Imports'!$D:$D,'EIA Imports'!$E:$E,$A2,'EIA Imports'!$B:$B,LR$1)</f>
        <v/>
      </c>
      <c r="LS2">
        <f>SUMIFS('EIA Imports'!$D:$D,'EIA Imports'!$E:$E,$A2,'EIA Imports'!$B:$B,LS$1)</f>
        <v/>
      </c>
      <c r="LT2">
        <f>SUMIFS('EIA Imports'!$D:$D,'EIA Imports'!$E:$E,$A2,'EIA Imports'!$B:$B,LT$1)</f>
        <v/>
      </c>
      <c r="LU2">
        <f>SUMIFS('EIA Imports'!$D:$D,'EIA Imports'!$E:$E,$A2,'EIA Imports'!$B:$B,LU$1)</f>
        <v/>
      </c>
      <c r="LV2">
        <f>SUMIFS('EIA Imports'!$D:$D,'EIA Imports'!$E:$E,$A2,'EIA Imports'!$B:$B,LV$1)</f>
        <v/>
      </c>
      <c r="LW2">
        <f>SUMIFS('EIA Imports'!$D:$D,'EIA Imports'!$E:$E,$A2,'EIA Imports'!$B:$B,LW$1)</f>
        <v/>
      </c>
      <c r="LX2">
        <f>SUMIFS('EIA Imports'!$D:$D,'EIA Imports'!$E:$E,$A2,'EIA Imports'!$B:$B,LX$1)</f>
        <v/>
      </c>
      <c r="LY2">
        <f>SUMIFS('EIA Imports'!$D:$D,'EIA Imports'!$E:$E,$A2,'EIA Imports'!$B:$B,LY$1)</f>
        <v/>
      </c>
      <c r="LZ2">
        <f>SUMIFS('EIA Imports'!$D:$D,'EIA Imports'!$E:$E,$A2,'EIA Imports'!$B:$B,LZ$1)</f>
        <v/>
      </c>
      <c r="MA2">
        <f>SUMIFS('EIA Imports'!$D:$D,'EIA Imports'!$E:$E,$A2,'EIA Imports'!$B:$B,MA$1)</f>
        <v/>
      </c>
      <c r="MB2">
        <f>SUMIFS('EIA Imports'!$D:$D,'EIA Imports'!$E:$E,$A2,'EIA Imports'!$B:$B,MB$1)</f>
        <v/>
      </c>
      <c r="MC2">
        <f>SUMIFS('EIA Imports'!$D:$D,'EIA Imports'!$E:$E,$A2,'EIA Imports'!$B:$B,MC$1)</f>
        <v/>
      </c>
      <c r="MD2">
        <f>SUMIFS('EIA Imports'!$D:$D,'EIA Imports'!$E:$E,$A2,'EIA Imports'!$B:$B,MD$1)</f>
        <v/>
      </c>
      <c r="ME2">
        <f>SUMIFS('EIA Imports'!$D:$D,'EIA Imports'!$E:$E,$A2,'EIA Imports'!$B:$B,ME$1)</f>
        <v/>
      </c>
      <c r="MF2">
        <f>SUMIFS('EIA Imports'!$D:$D,'EIA Imports'!$E:$E,$A2,'EIA Imports'!$B:$B,MF$1)</f>
        <v/>
      </c>
      <c r="MG2">
        <f>SUMIFS('EIA Imports'!$D:$D,'EIA Imports'!$E:$E,$A2,'EIA Imports'!$B:$B,MG$1)</f>
        <v/>
      </c>
      <c r="MH2">
        <f>SUMIFS('EIA Imports'!$D:$D,'EIA Imports'!$E:$E,$A2,'EIA Imports'!$B:$B,MH$1)</f>
        <v/>
      </c>
      <c r="MI2">
        <f>SUMIFS('EIA Imports'!$D:$D,'EIA Imports'!$E:$E,$A2,'EIA Imports'!$B:$B,MI$1)</f>
        <v/>
      </c>
      <c r="MJ2">
        <f>SUMIFS('EIA Imports'!$D:$D,'EIA Imports'!$E:$E,$A2,'EIA Imports'!$B:$B,MJ$1)</f>
        <v/>
      </c>
      <c r="MK2">
        <f>SUMIFS('EIA Imports'!$D:$D,'EIA Imports'!$E:$E,$A2,'EIA Imports'!$B:$B,MK$1)</f>
        <v/>
      </c>
      <c r="ML2">
        <f>SUMIFS('EIA Imports'!$D:$D,'EIA Imports'!$E:$E,$A2,'EIA Imports'!$B:$B,ML$1)</f>
        <v/>
      </c>
      <c r="MM2">
        <f>SUMIFS('EIA Imports'!$D:$D,'EIA Imports'!$E:$E,$A2,'EIA Imports'!$B:$B,MM$1)</f>
        <v/>
      </c>
      <c r="MN2">
        <f>SUMIFS('EIA Imports'!$D:$D,'EIA Imports'!$E:$E,$A2,'EIA Imports'!$B:$B,MN$1)</f>
        <v/>
      </c>
      <c r="MO2">
        <f>SUMIFS('EIA Imports'!$D:$D,'EIA Imports'!$E:$E,$A2,'EIA Imports'!$B:$B,MO$1)</f>
        <v/>
      </c>
      <c r="MP2">
        <f>SUMIFS('EIA Imports'!$D:$D,'EIA Imports'!$E:$E,$A2,'EIA Imports'!$B:$B,MP$1)</f>
        <v/>
      </c>
      <c r="MQ2">
        <f>SUMIFS('EIA Imports'!$D:$D,'EIA Imports'!$E:$E,$A2,'EIA Imports'!$B:$B,MQ$1)</f>
        <v/>
      </c>
      <c r="MR2">
        <f>SUMIFS('EIA Imports'!$D:$D,'EIA Imports'!$E:$E,$A2,'EIA Imports'!$B:$B,MR$1)</f>
        <v/>
      </c>
      <c r="MS2">
        <f>SUMIFS('EIA Imports'!$D:$D,'EIA Imports'!$E:$E,$A2,'EIA Imports'!$B:$B,MS$1)</f>
        <v/>
      </c>
      <c r="MT2">
        <f>SUMIFS('EIA Imports'!$D:$D,'EIA Imports'!$E:$E,$A2,'EIA Imports'!$B:$B,MT$1)</f>
        <v/>
      </c>
      <c r="MU2">
        <f>SUMIFS('EIA Imports'!$D:$D,'EIA Imports'!$E:$E,$A2,'EIA Imports'!$B:$B,MU$1)</f>
        <v/>
      </c>
      <c r="MV2">
        <f>SUMIFS('EIA Imports'!$D:$D,'EIA Imports'!$E:$E,$A2,'EIA Imports'!$B:$B,MV$1)</f>
        <v/>
      </c>
      <c r="MW2">
        <f>SUMIFS('EIA Imports'!$D:$D,'EIA Imports'!$E:$E,$A2,'EIA Imports'!$B:$B,MW$1)</f>
        <v/>
      </c>
      <c r="MX2">
        <f>SUMIFS('EIA Imports'!$D:$D,'EIA Imports'!$E:$E,$A2,'EIA Imports'!$B:$B,MX$1)</f>
        <v/>
      </c>
      <c r="MY2">
        <f>SUMIFS('EIA Imports'!$D:$D,'EIA Imports'!$E:$E,$A2,'EIA Imports'!$B:$B,MY$1)</f>
        <v/>
      </c>
      <c r="MZ2">
        <f>SUMIFS('EIA Imports'!$D:$D,'EIA Imports'!$E:$E,$A2,'EIA Imports'!$B:$B,MZ$1)</f>
        <v/>
      </c>
      <c r="NA2">
        <f>SUMIFS('EIA Imports'!$D:$D,'EIA Imports'!$E:$E,$A2,'EIA Imports'!$B:$B,NA$1)</f>
        <v/>
      </c>
      <c r="NB2">
        <f>SUMIFS('EIA Imports'!$D:$D,'EIA Imports'!$E:$E,$A2,'EIA Imports'!$B:$B,NB$1)</f>
        <v/>
      </c>
      <c r="NC2">
        <f>SUMIFS('EIA Imports'!$D:$D,'EIA Imports'!$E:$E,$A2,'EIA Imports'!$B:$B,NC$1)</f>
        <v/>
      </c>
      <c r="ND2">
        <f>SUMIFS('EIA Imports'!$D:$D,'EIA Imports'!$E:$E,$A2,'EIA Imports'!$B:$B,ND$1)</f>
        <v/>
      </c>
      <c r="NE2">
        <f>SUMIFS('EIA Imports'!$D:$D,'EIA Imports'!$E:$E,$A2,'EIA Imports'!$B:$B,NE$1)</f>
        <v/>
      </c>
      <c r="NF2">
        <f>SUMIFS('EIA Imports'!$D:$D,'EIA Imports'!$E:$E,$A2,'EIA Imports'!$B:$B,NF$1)</f>
        <v/>
      </c>
      <c r="NG2">
        <f>SUMIFS('EIA Imports'!$D:$D,'EIA Imports'!$E:$E,$A2,'EIA Imports'!$B:$B,NG$1)</f>
        <v/>
      </c>
      <c r="NH2">
        <f>SUMIFS('EIA Imports'!$D:$D,'EIA Imports'!$E:$E,$A2,'EIA Imports'!$B:$B,NH$1)</f>
        <v/>
      </c>
      <c r="NI2">
        <f>SUMIFS('EIA Imports'!$D:$D,'EIA Imports'!$E:$E,$A2,'EIA Imports'!$B:$B,NI$1)</f>
        <v/>
      </c>
      <c r="NJ2">
        <f>SUMIFS('EIA Imports'!$D:$D,'EIA Imports'!$E:$E,$A2,'EIA Imports'!$B:$B,NJ$1)</f>
        <v/>
      </c>
      <c r="NK2">
        <f>SUMIFS('EIA Imports'!$D:$D,'EIA Imports'!$E:$E,$A2,'EIA Imports'!$B:$B,NK$1)</f>
        <v/>
      </c>
      <c r="NL2">
        <f>SUMIFS('EIA Imports'!$D:$D,'EIA Imports'!$E:$E,$A2,'EIA Imports'!$B:$B,NL$1)</f>
        <v/>
      </c>
      <c r="NM2">
        <f>SUMIFS('EIA Imports'!$D:$D,'EIA Imports'!$E:$E,$A2,'EIA Imports'!$B:$B,NM$1)</f>
        <v/>
      </c>
      <c r="NN2">
        <f>SUMIFS('EIA Imports'!$D:$D,'EIA Imports'!$E:$E,$A2,'EIA Imports'!$B:$B,NN$1)</f>
        <v/>
      </c>
      <c r="NO2">
        <f>SUMIFS('EIA Imports'!$D:$D,'EIA Imports'!$E:$E,$A2,'EIA Imports'!$B:$B,NO$1)</f>
        <v/>
      </c>
      <c r="NP2">
        <f>SUMIFS('EIA Imports'!$D:$D,'EIA Imports'!$E:$E,$A2,'EIA Imports'!$B:$B,NP$1)</f>
        <v/>
      </c>
      <c r="NQ2">
        <f>SUMIFS('EIA Imports'!$D:$D,'EIA Imports'!$E:$E,$A2,'EIA Imports'!$B:$B,NQ$1)</f>
        <v/>
      </c>
      <c r="NR2">
        <f>SUMIFS('EIA Imports'!$D:$D,'EIA Imports'!$E:$E,$A2,'EIA Imports'!$B:$B,NR$1)</f>
        <v/>
      </c>
      <c r="NS2">
        <f>SUMIFS('EIA Imports'!$D:$D,'EIA Imports'!$E:$E,$A2,'EIA Imports'!$B:$B,NS$1)</f>
        <v/>
      </c>
      <c r="NT2">
        <f>SUMIFS('EIA Imports'!$D:$D,'EIA Imports'!$E:$E,$A2,'EIA Imports'!$B:$B,NT$1)</f>
        <v/>
      </c>
      <c r="NU2">
        <f>SUMIFS('EIA Imports'!$D:$D,'EIA Imports'!$E:$E,$A2,'EIA Imports'!$B:$B,NU$1)</f>
        <v/>
      </c>
      <c r="NV2">
        <f>SUMIFS('EIA Imports'!$D:$D,'EIA Imports'!$E:$E,$A2,'EIA Imports'!$B:$B,NV$1)</f>
        <v/>
      </c>
      <c r="NW2">
        <f>SUMIFS('EIA Imports'!$D:$D,'EIA Imports'!$E:$E,$A2,'EIA Imports'!$B:$B,NW$1)</f>
        <v/>
      </c>
      <c r="NX2">
        <f>SUMIFS('EIA Imports'!$D:$D,'EIA Imports'!$E:$E,$A2,'EIA Imports'!$B:$B,NX$1)</f>
        <v/>
      </c>
      <c r="NY2">
        <f>SUMIFS('EIA Imports'!$D:$D,'EIA Imports'!$E:$E,$A2,'EIA Imports'!$B:$B,NY$1)</f>
        <v/>
      </c>
      <c r="NZ2">
        <f>SUMIFS('EIA Imports'!$D:$D,'EIA Imports'!$E:$E,$A2,'EIA Imports'!$B:$B,NZ$1)</f>
        <v/>
      </c>
      <c r="OA2">
        <f>SUMIFS('EIA Imports'!$D:$D,'EIA Imports'!$E:$E,$A2,'EIA Imports'!$B:$B,OA$1)</f>
        <v/>
      </c>
      <c r="OB2">
        <f>SUMIFS('EIA Imports'!$D:$D,'EIA Imports'!$E:$E,$A2,'EIA Imports'!$B:$B,OB$1)</f>
        <v/>
      </c>
      <c r="OC2">
        <f>SUMIFS('EIA Imports'!$D:$D,'EIA Imports'!$E:$E,$A2,'EIA Imports'!$B:$B,OC$1)</f>
        <v/>
      </c>
      <c r="OD2">
        <f>SUMIFS('EIA Imports'!$D:$D,'EIA Imports'!$E:$E,$A2,'EIA Imports'!$B:$B,OD$1)</f>
        <v/>
      </c>
      <c r="OE2">
        <f>SUMIFS('EIA Imports'!$D:$D,'EIA Imports'!$E:$E,$A2,'EIA Imports'!$B:$B,OE$1)</f>
        <v/>
      </c>
      <c r="OF2">
        <f>SUMIFS('EIA Imports'!$D:$D,'EIA Imports'!$E:$E,$A2,'EIA Imports'!$B:$B,OF$1)</f>
        <v/>
      </c>
      <c r="OG2">
        <f>SUMIFS('EIA Imports'!$D:$D,'EIA Imports'!$E:$E,$A2,'EIA Imports'!$B:$B,OG$1)</f>
        <v/>
      </c>
      <c r="OH2">
        <f>SUMIFS('EIA Imports'!$D:$D,'EIA Imports'!$E:$E,$A2,'EIA Imports'!$B:$B,OH$1)</f>
        <v/>
      </c>
      <c r="OI2">
        <f>SUMIFS('EIA Imports'!$D:$D,'EIA Imports'!$E:$E,$A2,'EIA Imports'!$B:$B,OI$1)</f>
        <v/>
      </c>
      <c r="OJ2">
        <f>SUMIFS('EIA Imports'!$D:$D,'EIA Imports'!$E:$E,$A2,'EIA Imports'!$B:$B,OJ$1)</f>
        <v/>
      </c>
      <c r="OK2">
        <f>SUMIFS('EIA Imports'!$D:$D,'EIA Imports'!$E:$E,$A2,'EIA Imports'!$B:$B,OK$1)</f>
        <v/>
      </c>
      <c r="OL2">
        <f>SUMIFS('EIA Imports'!$D:$D,'EIA Imports'!$E:$E,$A2,'EIA Imports'!$B:$B,OL$1)</f>
        <v/>
      </c>
      <c r="OM2">
        <f>SUMIFS('EIA Imports'!$D:$D,'EIA Imports'!$E:$E,$A2,'EIA Imports'!$B:$B,OM$1)</f>
        <v/>
      </c>
      <c r="ON2">
        <f>SUMIFS('EIA Imports'!$D:$D,'EIA Imports'!$E:$E,$A2,'EIA Imports'!$B:$B,ON$1)</f>
        <v/>
      </c>
      <c r="OO2">
        <f>SUMIFS('EIA Imports'!$D:$D,'EIA Imports'!$E:$E,$A2,'EIA Imports'!$B:$B,OO$1)</f>
        <v/>
      </c>
      <c r="OP2">
        <f>SUMIFS('EIA Imports'!$D:$D,'EIA Imports'!$E:$E,$A2,'EIA Imports'!$B:$B,OP$1)</f>
        <v/>
      </c>
      <c r="OQ2">
        <f>SUMIFS('EIA Imports'!$D:$D,'EIA Imports'!$E:$E,$A2,'EIA Imports'!$B:$B,OQ$1)</f>
        <v/>
      </c>
      <c r="OR2">
        <f>SUMIFS('EIA Imports'!$D:$D,'EIA Imports'!$E:$E,$A2,'EIA Imports'!$B:$B,OR$1)</f>
        <v/>
      </c>
      <c r="OS2">
        <f>SUMIFS('EIA Imports'!$D:$D,'EIA Imports'!$E:$E,$A2,'EIA Imports'!$B:$B,OS$1)</f>
        <v/>
      </c>
      <c r="OT2">
        <f>SUMIFS('EIA Imports'!$D:$D,'EIA Imports'!$E:$E,$A2,'EIA Imports'!$B:$B,OT$1)</f>
        <v/>
      </c>
      <c r="OU2">
        <f>SUMIFS('EIA Imports'!$D:$D,'EIA Imports'!$E:$E,$A2,'EIA Imports'!$B:$B,OU$1)</f>
        <v/>
      </c>
      <c r="OV2">
        <f>SUMIFS('EIA Imports'!$D:$D,'EIA Imports'!$E:$E,$A2,'EIA Imports'!$B:$B,OV$1)</f>
        <v/>
      </c>
      <c r="OW2">
        <f>SUMIFS('EIA Imports'!$D:$D,'EIA Imports'!$E:$E,$A2,'EIA Imports'!$B:$B,OW$1)</f>
        <v/>
      </c>
      <c r="OX2">
        <f>SUMIFS('EIA Imports'!$D:$D,'EIA Imports'!$E:$E,$A2,'EIA Imports'!$B:$B,OX$1)</f>
        <v/>
      </c>
      <c r="OY2">
        <f>SUMIFS('EIA Imports'!$D:$D,'EIA Imports'!$E:$E,$A2,'EIA Imports'!$B:$B,OY$1)</f>
        <v/>
      </c>
      <c r="OZ2">
        <f>SUMIFS('EIA Imports'!$D:$D,'EIA Imports'!$E:$E,$A2,'EIA Imports'!$B:$B,OZ$1)</f>
        <v/>
      </c>
      <c r="PA2">
        <f>SUMIFS('EIA Imports'!$D:$D,'EIA Imports'!$E:$E,$A2,'EIA Imports'!$B:$B,PA$1)</f>
        <v/>
      </c>
      <c r="PB2">
        <f>SUMIFS('EIA Imports'!$D:$D,'EIA Imports'!$E:$E,$A2,'EIA Imports'!$B:$B,PB$1)</f>
        <v/>
      </c>
      <c r="PC2">
        <f>SUMIFS('EIA Imports'!$D:$D,'EIA Imports'!$E:$E,$A2,'EIA Imports'!$B:$B,PC$1)</f>
        <v/>
      </c>
      <c r="PD2">
        <f>SUMIFS('EIA Imports'!$D:$D,'EIA Imports'!$E:$E,$A2,'EIA Imports'!$B:$B,PD$1)</f>
        <v/>
      </c>
      <c r="PE2">
        <f>SUMIFS('EIA Imports'!$D:$D,'EIA Imports'!$E:$E,$A2,'EIA Imports'!$B:$B,PE$1)</f>
        <v/>
      </c>
      <c r="PF2">
        <f>SUMIFS('EIA Imports'!$D:$D,'EIA Imports'!$E:$E,$A2,'EIA Imports'!$B:$B,PF$1)</f>
        <v/>
      </c>
      <c r="PG2">
        <f>SUMIFS('EIA Imports'!$D:$D,'EIA Imports'!$E:$E,$A2,'EIA Imports'!$B:$B,PG$1)</f>
        <v/>
      </c>
      <c r="PH2">
        <f>SUMIFS('EIA Imports'!$D:$D,'EIA Imports'!$E:$E,$A2,'EIA Imports'!$B:$B,PH$1)</f>
        <v/>
      </c>
      <c r="PI2">
        <f>SUMIFS('EIA Imports'!$D:$D,'EIA Imports'!$E:$E,$A2,'EIA Imports'!$B:$B,PI$1)</f>
        <v/>
      </c>
      <c r="PJ2">
        <f>SUMIFS('EIA Imports'!$D:$D,'EIA Imports'!$E:$E,$A2,'EIA Imports'!$B:$B,PJ$1)</f>
        <v/>
      </c>
      <c r="PK2">
        <f>SUMIFS('EIA Imports'!$D:$D,'EIA Imports'!$E:$E,$A2,'EIA Imports'!$B:$B,PK$1)</f>
        <v/>
      </c>
      <c r="PL2">
        <f>SUMIFS('EIA Imports'!$D:$D,'EIA Imports'!$E:$E,$A2,'EIA Imports'!$B:$B,PL$1)</f>
        <v/>
      </c>
      <c r="PM2">
        <f>SUMIFS('EIA Imports'!$D:$D,'EIA Imports'!$E:$E,$A2,'EIA Imports'!$B:$B,PM$1)</f>
        <v/>
      </c>
      <c r="PN2">
        <f>SUMIFS('EIA Imports'!$D:$D,'EIA Imports'!$E:$E,$A2,'EIA Imports'!$B:$B,PN$1)</f>
        <v/>
      </c>
      <c r="PO2">
        <f>SUMIFS('EIA Imports'!$D:$D,'EIA Imports'!$E:$E,$A2,'EIA Imports'!$B:$B,PO$1)</f>
        <v/>
      </c>
      <c r="PP2">
        <f>SUMIFS('EIA Imports'!$D:$D,'EIA Imports'!$E:$E,$A2,'EIA Imports'!$B:$B,PP$1)</f>
        <v/>
      </c>
      <c r="PQ2">
        <f>SUMIFS('EIA Imports'!$D:$D,'EIA Imports'!$E:$E,$A2,'EIA Imports'!$B:$B,PQ$1)</f>
        <v/>
      </c>
      <c r="PR2">
        <f>SUMIFS('EIA Imports'!$D:$D,'EIA Imports'!$E:$E,$A2,'EIA Imports'!$B:$B,PR$1)</f>
        <v/>
      </c>
      <c r="PS2">
        <f>SUMIFS('EIA Imports'!$D:$D,'EIA Imports'!$E:$E,$A2,'EIA Imports'!$B:$B,PS$1)</f>
        <v/>
      </c>
      <c r="PT2">
        <f>SUMIFS('EIA Imports'!$D:$D,'EIA Imports'!$E:$E,$A2,'EIA Imports'!$B:$B,PT$1)</f>
        <v/>
      </c>
      <c r="PU2">
        <f>SUMIFS('EIA Imports'!$D:$D,'EIA Imports'!$E:$E,$A2,'EIA Imports'!$B:$B,PU$1)</f>
        <v/>
      </c>
      <c r="PV2">
        <f>SUMIFS('EIA Imports'!$D:$D,'EIA Imports'!$E:$E,$A2,'EIA Imports'!$B:$B,PV$1)</f>
        <v/>
      </c>
      <c r="PW2">
        <f>SUMIFS('EIA Imports'!$D:$D,'EIA Imports'!$E:$E,$A2,'EIA Imports'!$B:$B,PW$1)</f>
        <v/>
      </c>
      <c r="PX2">
        <f>SUMIFS('EIA Imports'!$D:$D,'EIA Imports'!$E:$E,$A2,'EIA Imports'!$B:$B,PX$1)</f>
        <v/>
      </c>
      <c r="PY2">
        <f>SUMIFS('EIA Imports'!$D:$D,'EIA Imports'!$E:$E,$A2,'EIA Imports'!$B:$B,PY$1)</f>
        <v/>
      </c>
      <c r="PZ2">
        <f>SUMIFS('EIA Imports'!$D:$D,'EIA Imports'!$E:$E,$A2,'EIA Imports'!$B:$B,PZ$1)</f>
        <v/>
      </c>
      <c r="QA2">
        <f>SUMIFS('EIA Imports'!$D:$D,'EIA Imports'!$E:$E,$A2,'EIA Imports'!$B:$B,QA$1)</f>
        <v/>
      </c>
      <c r="QB2">
        <f>SUMIFS('EIA Imports'!$D:$D,'EIA Imports'!$E:$E,$A2,'EIA Imports'!$B:$B,QB$1)</f>
        <v/>
      </c>
      <c r="QC2">
        <f>SUMIFS('EIA Imports'!$D:$D,'EIA Imports'!$E:$E,$A2,'EIA Imports'!$B:$B,QC$1)</f>
        <v/>
      </c>
      <c r="QD2">
        <f>SUMIFS('EIA Imports'!$D:$D,'EIA Imports'!$E:$E,$A2,'EIA Imports'!$B:$B,QD$1)</f>
        <v/>
      </c>
      <c r="QE2">
        <f>SUMIFS('EIA Imports'!$D:$D,'EIA Imports'!$E:$E,$A2,'EIA Imports'!$B:$B,QE$1)</f>
        <v/>
      </c>
      <c r="QF2">
        <f>SUMIFS('EIA Imports'!$D:$D,'EIA Imports'!$E:$E,$A2,'EIA Imports'!$B:$B,QF$1)</f>
        <v/>
      </c>
      <c r="QG2">
        <f>SUMIFS('EIA Imports'!$D:$D,'EIA Imports'!$E:$E,$A2,'EIA Imports'!$B:$B,QG$1)</f>
        <v/>
      </c>
      <c r="QH2">
        <f>SUMIFS('EIA Imports'!$D:$D,'EIA Imports'!$E:$E,$A2,'EIA Imports'!$B:$B,QH$1)</f>
        <v/>
      </c>
      <c r="QI2">
        <f>SUMIFS('EIA Imports'!$D:$D,'EIA Imports'!$E:$E,$A2,'EIA Imports'!$B:$B,QI$1)</f>
        <v/>
      </c>
      <c r="QJ2">
        <f>SUMIFS('EIA Imports'!$D:$D,'EIA Imports'!$E:$E,$A2,'EIA Imports'!$B:$B,QJ$1)</f>
        <v/>
      </c>
      <c r="QK2">
        <f>SUMIFS('EIA Imports'!$D:$D,'EIA Imports'!$E:$E,$A2,'EIA Imports'!$B:$B,QK$1)</f>
        <v/>
      </c>
      <c r="QL2">
        <f>SUMIFS('EIA Imports'!$D:$D,'EIA Imports'!$E:$E,$A2,'EIA Imports'!$B:$B,QL$1)</f>
        <v/>
      </c>
      <c r="QM2">
        <f>SUMIFS('EIA Imports'!$D:$D,'EIA Imports'!$E:$E,$A2,'EIA Imports'!$B:$B,QM$1)</f>
        <v/>
      </c>
      <c r="QN2">
        <f>SUMIFS('EIA Imports'!$D:$D,'EIA Imports'!$E:$E,$A2,'EIA Imports'!$B:$B,QN$1)</f>
        <v/>
      </c>
      <c r="QO2">
        <f>SUMIFS('EIA Imports'!$D:$D,'EIA Imports'!$E:$E,$A2,'EIA Imports'!$B:$B,QO$1)</f>
        <v/>
      </c>
      <c r="QP2">
        <f>SUMIFS('EIA Imports'!$D:$D,'EIA Imports'!$E:$E,$A2,'EIA Imports'!$B:$B,QP$1)</f>
        <v/>
      </c>
      <c r="QQ2">
        <f>SUMIFS('EIA Imports'!$D:$D,'EIA Imports'!$E:$E,$A2,'EIA Imports'!$B:$B,QQ$1)</f>
        <v/>
      </c>
      <c r="QR2">
        <f>SUMIFS('EIA Imports'!$D:$D,'EIA Imports'!$E:$E,$A2,'EIA Imports'!$B:$B,QR$1)</f>
        <v/>
      </c>
      <c r="QS2">
        <f>SUMIFS('EIA Imports'!$D:$D,'EIA Imports'!$E:$E,$A2,'EIA Imports'!$B:$B,QS$1)</f>
        <v/>
      </c>
      <c r="QT2">
        <f>SUMIFS('EIA Imports'!$D:$D,'EIA Imports'!$E:$E,$A2,'EIA Imports'!$B:$B,QT$1)</f>
        <v/>
      </c>
      <c r="QU2">
        <f>SUMIFS('EIA Imports'!$D:$D,'EIA Imports'!$E:$E,$A2,'EIA Imports'!$B:$B,QU$1)</f>
        <v/>
      </c>
      <c r="QV2">
        <f>SUMIFS('EIA Imports'!$D:$D,'EIA Imports'!$E:$E,$A2,'EIA Imports'!$B:$B,QV$1)</f>
        <v/>
      </c>
      <c r="QW2">
        <f>SUMIFS('EIA Imports'!$D:$D,'EIA Imports'!$E:$E,$A2,'EIA Imports'!$B:$B,QW$1)</f>
        <v/>
      </c>
      <c r="QX2">
        <f>SUMIFS('EIA Imports'!$D:$D,'EIA Imports'!$E:$E,$A2,'EIA Imports'!$B:$B,QX$1)</f>
        <v/>
      </c>
      <c r="QY2">
        <f>SUMIFS('EIA Imports'!$D:$D,'EIA Imports'!$E:$E,$A2,'EIA Imports'!$B:$B,QY$1)</f>
        <v/>
      </c>
      <c r="QZ2">
        <f>SUMIFS('EIA Imports'!$D:$D,'EIA Imports'!$E:$E,$A2,'EIA Imports'!$B:$B,QZ$1)</f>
        <v/>
      </c>
      <c r="RA2">
        <f>SUMIFS('EIA Imports'!$D:$D,'EIA Imports'!$E:$E,$A2,'EIA Imports'!$B:$B,RA$1)</f>
        <v/>
      </c>
      <c r="RB2">
        <f>SUMIFS('EIA Imports'!$D:$D,'EIA Imports'!$E:$E,$A2,'EIA Imports'!$B:$B,RB$1)</f>
        <v/>
      </c>
      <c r="RC2">
        <f>SUMIFS('EIA Imports'!$D:$D,'EIA Imports'!$E:$E,$A2,'EIA Imports'!$B:$B,RC$1)</f>
        <v/>
      </c>
      <c r="RD2">
        <f>SUMIFS('EIA Imports'!$D:$D,'EIA Imports'!$E:$E,$A2,'EIA Imports'!$B:$B,RD$1)</f>
        <v/>
      </c>
      <c r="RE2">
        <f>SUMIFS('EIA Imports'!$D:$D,'EIA Imports'!$E:$E,$A2,'EIA Imports'!$B:$B,RE$1)</f>
        <v/>
      </c>
      <c r="RF2">
        <f>SUMIFS('EIA Imports'!$D:$D,'EIA Imports'!$E:$E,$A2,'EIA Imports'!$B:$B,RF$1)</f>
        <v/>
      </c>
      <c r="RG2">
        <f>SUMIFS('EIA Imports'!$D:$D,'EIA Imports'!$E:$E,$A2,'EIA Imports'!$B:$B,RG$1)</f>
        <v/>
      </c>
      <c r="RH2">
        <f>SUMIFS('EIA Imports'!$D:$D,'EIA Imports'!$E:$E,$A2,'EIA Imports'!$B:$B,RH$1)</f>
        <v/>
      </c>
      <c r="RI2">
        <f>SUMIFS('EIA Imports'!$D:$D,'EIA Imports'!$E:$E,$A2,'EIA Imports'!$B:$B,RI$1)</f>
        <v/>
      </c>
      <c r="RJ2">
        <f>SUMIFS('EIA Imports'!$D:$D,'EIA Imports'!$E:$E,$A2,'EIA Imports'!$B:$B,RJ$1)</f>
        <v/>
      </c>
      <c r="RK2">
        <f>SUMIFS('EIA Imports'!$D:$D,'EIA Imports'!$E:$E,$A2,'EIA Imports'!$B:$B,RK$1)</f>
        <v/>
      </c>
      <c r="RL2">
        <f>SUMIFS('EIA Imports'!$D:$D,'EIA Imports'!$E:$E,$A2,'EIA Imports'!$B:$B,RL$1)</f>
        <v/>
      </c>
      <c r="RM2">
        <f>SUMIFS('EIA Imports'!$D:$D,'EIA Imports'!$E:$E,$A2,'EIA Imports'!$B:$B,RM$1)</f>
        <v/>
      </c>
      <c r="RN2">
        <f>SUMIFS('EIA Imports'!$D:$D,'EIA Imports'!$E:$E,$A2,'EIA Imports'!$B:$B,RN$1)</f>
        <v/>
      </c>
      <c r="RO2">
        <f>SUMIFS('EIA Imports'!$D:$D,'EIA Imports'!$E:$E,$A2,'EIA Imports'!$B:$B,RO$1)</f>
        <v/>
      </c>
      <c r="RP2">
        <f>SUMIFS('EIA Imports'!$D:$D,'EIA Imports'!$E:$E,$A2,'EIA Imports'!$B:$B,RP$1)</f>
        <v/>
      </c>
      <c r="RQ2">
        <f>SUMIFS('EIA Imports'!$D:$D,'EIA Imports'!$E:$E,$A2,'EIA Imports'!$B:$B,RQ$1)</f>
        <v/>
      </c>
      <c r="RR2">
        <f>SUMIFS('EIA Imports'!$D:$D,'EIA Imports'!$E:$E,$A2,'EIA Imports'!$B:$B,RR$1)</f>
        <v/>
      </c>
      <c r="RS2">
        <f>SUMIFS('EIA Imports'!$D:$D,'EIA Imports'!$E:$E,$A2,'EIA Imports'!$B:$B,RS$1)</f>
        <v/>
      </c>
      <c r="RT2">
        <f>SUMIFS('EIA Imports'!$D:$D,'EIA Imports'!$E:$E,$A2,'EIA Imports'!$B:$B,RT$1)</f>
        <v/>
      </c>
      <c r="RU2">
        <f>SUMIFS('EIA Imports'!$D:$D,'EIA Imports'!$E:$E,$A2,'EIA Imports'!$B:$B,RU$1)</f>
        <v/>
      </c>
      <c r="RV2">
        <f>SUMIFS('EIA Imports'!$D:$D,'EIA Imports'!$E:$E,$A2,'EIA Imports'!$B:$B,RV$1)</f>
        <v/>
      </c>
      <c r="RW2">
        <f>SUMIFS('EIA Imports'!$D:$D,'EIA Imports'!$E:$E,$A2,'EIA Imports'!$B:$B,RW$1)</f>
        <v/>
      </c>
      <c r="RX2">
        <f>SUMIFS('EIA Imports'!$D:$D,'EIA Imports'!$E:$E,$A2,'EIA Imports'!$B:$B,RX$1)</f>
        <v/>
      </c>
      <c r="RY2">
        <f>SUMIFS('EIA Imports'!$D:$D,'EIA Imports'!$E:$E,$A2,'EIA Imports'!$B:$B,RY$1)</f>
        <v/>
      </c>
      <c r="RZ2">
        <f>SUMIFS('EIA Imports'!$D:$D,'EIA Imports'!$E:$E,$A2,'EIA Imports'!$B:$B,RZ$1)</f>
        <v/>
      </c>
      <c r="SA2">
        <f>SUMIFS('EIA Imports'!$D:$D,'EIA Imports'!$E:$E,$A2,'EIA Imports'!$B:$B,SA$1)</f>
        <v/>
      </c>
      <c r="SB2">
        <f>SUMIFS('EIA Imports'!$D:$D,'EIA Imports'!$E:$E,$A2,'EIA Imports'!$B:$B,SB$1)</f>
        <v/>
      </c>
      <c r="SC2">
        <f>SUMIFS('EIA Imports'!$D:$D,'EIA Imports'!$E:$E,$A2,'EIA Imports'!$B:$B,SC$1)</f>
        <v/>
      </c>
      <c r="SD2">
        <f>SUMIFS('EIA Imports'!$D:$D,'EIA Imports'!$E:$E,$A2,'EIA Imports'!$B:$B,SD$1)</f>
        <v/>
      </c>
      <c r="SE2">
        <f>SUMIFS('EIA Imports'!$D:$D,'EIA Imports'!$E:$E,$A2,'EIA Imports'!$B:$B,SE$1)</f>
        <v/>
      </c>
      <c r="SF2">
        <f>SUMIFS('EIA Imports'!$D:$D,'EIA Imports'!$E:$E,$A2,'EIA Imports'!$B:$B,SF$1)</f>
        <v/>
      </c>
      <c r="SG2">
        <f>SUMIFS('EIA Imports'!$D:$D,'EIA Imports'!$E:$E,$A2,'EIA Imports'!$B:$B,SG$1)</f>
        <v/>
      </c>
      <c r="SH2">
        <f>SUMIFS('EIA Imports'!$D:$D,'EIA Imports'!$E:$E,$A2,'EIA Imports'!$B:$B,SH$1)</f>
        <v/>
      </c>
      <c r="SI2">
        <f>SUMIFS('EIA Imports'!$D:$D,'EIA Imports'!$E:$E,$A2,'EIA Imports'!$B:$B,SI$1)</f>
        <v/>
      </c>
      <c r="SJ2">
        <f>SUMIFS('EIA Imports'!$D:$D,'EIA Imports'!$E:$E,$A2,'EIA Imports'!$B:$B,SJ$1)</f>
        <v/>
      </c>
      <c r="SK2">
        <f>SUMIFS('EIA Imports'!$D:$D,'EIA Imports'!$E:$E,$A2,'EIA Imports'!$B:$B,SK$1)</f>
        <v/>
      </c>
      <c r="SL2">
        <f>SUMIFS('EIA Imports'!$D:$D,'EIA Imports'!$E:$E,$A2,'EIA Imports'!$B:$B,SL$1)</f>
        <v/>
      </c>
      <c r="SM2">
        <f>SUMIFS('EIA Imports'!$D:$D,'EIA Imports'!$E:$E,$A2,'EIA Imports'!$B:$B,SM$1)</f>
        <v/>
      </c>
      <c r="SN2">
        <f>SUMIFS('EIA Imports'!$D:$D,'EIA Imports'!$E:$E,$A2,'EIA Imports'!$B:$B,SN$1)</f>
        <v/>
      </c>
      <c r="SO2">
        <f>SUMIFS('EIA Imports'!$D:$D,'EIA Imports'!$E:$E,$A2,'EIA Imports'!$B:$B,SO$1)</f>
        <v/>
      </c>
      <c r="SP2">
        <f>SUMIFS('EIA Imports'!$D:$D,'EIA Imports'!$E:$E,$A2,'EIA Imports'!$B:$B,SP$1)</f>
        <v/>
      </c>
      <c r="SQ2">
        <f>SUMIFS('EIA Imports'!$D:$D,'EIA Imports'!$E:$E,$A2,'EIA Imports'!$B:$B,SQ$1)</f>
        <v/>
      </c>
      <c r="SR2">
        <f>SUMIFS('EIA Imports'!$D:$D,'EIA Imports'!$E:$E,$A2,'EIA Imports'!$B:$B,SR$1)</f>
        <v/>
      </c>
      <c r="SS2">
        <f>SUMIFS('EIA Imports'!$D:$D,'EIA Imports'!$E:$E,$A2,'EIA Imports'!$B:$B,SS$1)</f>
        <v/>
      </c>
      <c r="ST2">
        <f>SUMIFS('EIA Imports'!$D:$D,'EIA Imports'!$E:$E,$A2,'EIA Imports'!$B:$B,ST$1)</f>
        <v/>
      </c>
      <c r="SU2">
        <f>SUMIFS('EIA Imports'!$D:$D,'EIA Imports'!$E:$E,$A2,'EIA Imports'!$B:$B,SU$1)</f>
        <v/>
      </c>
      <c r="SV2">
        <f>SUMIFS('EIA Imports'!$D:$D,'EIA Imports'!$E:$E,$A2,'EIA Imports'!$B:$B,SV$1)</f>
        <v/>
      </c>
      <c r="SW2">
        <f>SUMIFS('EIA Imports'!$D:$D,'EIA Imports'!$E:$E,$A2,'EIA Imports'!$B:$B,SW$1)</f>
        <v/>
      </c>
      <c r="SX2">
        <f>SUMIFS('EIA Imports'!$D:$D,'EIA Imports'!$E:$E,$A2,'EIA Imports'!$B:$B,SX$1)</f>
        <v/>
      </c>
      <c r="SY2">
        <f>SUMIFS('EIA Imports'!$D:$D,'EIA Imports'!$E:$E,$A2,'EIA Imports'!$B:$B,SY$1)</f>
        <v/>
      </c>
      <c r="SZ2">
        <f>SUMIFS('EIA Imports'!$D:$D,'EIA Imports'!$E:$E,$A2,'EIA Imports'!$B:$B,SZ$1)</f>
        <v/>
      </c>
      <c r="TA2">
        <f>SUMIFS('EIA Imports'!$D:$D,'EIA Imports'!$E:$E,$A2,'EIA Imports'!$B:$B,TA$1)</f>
        <v/>
      </c>
      <c r="TB2">
        <f>SUMIFS('EIA Imports'!$D:$D,'EIA Imports'!$E:$E,$A2,'EIA Imports'!$B:$B,TB$1)</f>
        <v/>
      </c>
      <c r="TC2">
        <f>SUMIFS('EIA Imports'!$D:$D,'EIA Imports'!$E:$E,$A2,'EIA Imports'!$B:$B,TC$1)</f>
        <v/>
      </c>
      <c r="TD2">
        <f>SUMIFS('EIA Imports'!$D:$D,'EIA Imports'!$E:$E,$A2,'EIA Imports'!$B:$B,TD$1)</f>
        <v/>
      </c>
      <c r="TE2">
        <f>SUMIFS('EIA Imports'!$D:$D,'EIA Imports'!$E:$E,$A2,'EIA Imports'!$B:$B,TE$1)</f>
        <v/>
      </c>
      <c r="TF2">
        <f>SUMIFS('EIA Imports'!$D:$D,'EIA Imports'!$E:$E,$A2,'EIA Imports'!$B:$B,TF$1)</f>
        <v/>
      </c>
      <c r="TG2">
        <f>SUMIFS('EIA Imports'!$D:$D,'EIA Imports'!$E:$E,$A2,'EIA Imports'!$B:$B,TG$1)</f>
        <v/>
      </c>
      <c r="TH2">
        <f>SUMIFS('EIA Imports'!$D:$D,'EIA Imports'!$E:$E,$A2,'EIA Imports'!$B:$B,TH$1)</f>
        <v/>
      </c>
      <c r="TI2">
        <f>SUMIFS('EIA Imports'!$D:$D,'EIA Imports'!$E:$E,$A2,'EIA Imports'!$B:$B,TI$1)</f>
        <v/>
      </c>
      <c r="TJ2">
        <f>SUMIFS('EIA Imports'!$D:$D,'EIA Imports'!$E:$E,$A2,'EIA Imports'!$B:$B,TJ$1)</f>
        <v/>
      </c>
      <c r="TK2">
        <f>SUMIFS('EIA Imports'!$D:$D,'EIA Imports'!$E:$E,$A2,'EIA Imports'!$B:$B,TK$1)</f>
        <v/>
      </c>
      <c r="TL2">
        <f>SUMIFS('EIA Imports'!$D:$D,'EIA Imports'!$E:$E,$A2,'EIA Imports'!$B:$B,TL$1)</f>
        <v/>
      </c>
      <c r="TM2">
        <f>SUMIFS('EIA Imports'!$D:$D,'EIA Imports'!$E:$E,$A2,'EIA Imports'!$B:$B,TM$1)</f>
        <v/>
      </c>
      <c r="TN2">
        <f>SUMIFS('EIA Imports'!$D:$D,'EIA Imports'!$E:$E,$A2,'EIA Imports'!$B:$B,TN$1)</f>
        <v/>
      </c>
      <c r="TO2">
        <f>SUMIFS('EIA Imports'!$D:$D,'EIA Imports'!$E:$E,$A2,'EIA Imports'!$B:$B,TO$1)</f>
        <v/>
      </c>
      <c r="TP2">
        <f>SUMIFS('EIA Imports'!$D:$D,'EIA Imports'!$E:$E,$A2,'EIA Imports'!$B:$B,TP$1)</f>
        <v/>
      </c>
      <c r="TQ2">
        <f>SUMIFS('EIA Imports'!$D:$D,'EIA Imports'!$E:$E,$A2,'EIA Imports'!$B:$B,TQ$1)</f>
        <v/>
      </c>
      <c r="TR2">
        <f>SUMIFS('EIA Imports'!$D:$D,'EIA Imports'!$E:$E,$A2,'EIA Imports'!$B:$B,TR$1)</f>
        <v/>
      </c>
      <c r="TS2">
        <f>SUMIFS('EIA Imports'!$D:$D,'EIA Imports'!$E:$E,$A2,'EIA Imports'!$B:$B,TS$1)</f>
        <v/>
      </c>
      <c r="TT2">
        <f>SUMIFS('EIA Imports'!$D:$D,'EIA Imports'!$E:$E,$A2,'EIA Imports'!$B:$B,TT$1)</f>
        <v/>
      </c>
      <c r="TU2">
        <f>SUMIFS('EIA Imports'!$D:$D,'EIA Imports'!$E:$E,$A2,'EIA Imports'!$B:$B,TU$1)</f>
        <v/>
      </c>
    </row>
    <row r="3" spans="1:541">
      <c r="A3">
        <f>'EIA Petroleum Classification'!A3</f>
        <v/>
      </c>
      <c r="B3">
        <f>SUMIFS('EIA Imports'!$D:$D,'EIA Imports'!$E:$E,$A3,'EIA Imports'!$B:$B,B$1)</f>
        <v/>
      </c>
      <c r="C3">
        <f>SUMIFS('EIA Imports'!$D:$D,'EIA Imports'!$E:$E,$A3,'EIA Imports'!$B:$B,C$1)</f>
        <v/>
      </c>
      <c r="D3">
        <f>SUMIFS('EIA Imports'!$D:$D,'EIA Imports'!$E:$E,$A3,'EIA Imports'!$B:$B,D$1)</f>
        <v/>
      </c>
      <c r="E3">
        <f>SUMIFS('EIA Imports'!$D:$D,'EIA Imports'!$E:$E,$A3,'EIA Imports'!$B:$B,E$1)</f>
        <v/>
      </c>
      <c r="F3">
        <f>SUMIFS('EIA Imports'!$D:$D,'EIA Imports'!$E:$E,$A3,'EIA Imports'!$B:$B,F$1)</f>
        <v/>
      </c>
      <c r="G3">
        <f>SUMIFS('EIA Imports'!$D:$D,'EIA Imports'!$E:$E,$A3,'EIA Imports'!$B:$B,G$1)</f>
        <v/>
      </c>
      <c r="H3">
        <f>SUMIFS('EIA Imports'!$D:$D,'EIA Imports'!$E:$E,$A3,'EIA Imports'!$B:$B,H$1)</f>
        <v/>
      </c>
      <c r="I3">
        <f>SUMIFS('EIA Imports'!$D:$D,'EIA Imports'!$E:$E,$A3,'EIA Imports'!$B:$B,I$1)</f>
        <v/>
      </c>
      <c r="J3">
        <f>SUMIFS('EIA Imports'!$D:$D,'EIA Imports'!$E:$E,$A3,'EIA Imports'!$B:$B,J$1)</f>
        <v/>
      </c>
      <c r="K3">
        <f>SUMIFS('EIA Imports'!$D:$D,'EIA Imports'!$E:$E,$A3,'EIA Imports'!$B:$B,K$1)</f>
        <v/>
      </c>
      <c r="L3">
        <f>SUMIFS('EIA Imports'!$D:$D,'EIA Imports'!$E:$E,$A3,'EIA Imports'!$B:$B,L$1)</f>
        <v/>
      </c>
      <c r="M3">
        <f>SUMIFS('EIA Imports'!$D:$D,'EIA Imports'!$E:$E,$A3,'EIA Imports'!$B:$B,M$1)</f>
        <v/>
      </c>
      <c r="N3">
        <f>SUMIFS('EIA Imports'!$D:$D,'EIA Imports'!$E:$E,$A3,'EIA Imports'!$B:$B,N$1)</f>
        <v/>
      </c>
      <c r="O3">
        <f>SUMIFS('EIA Imports'!$D:$D,'EIA Imports'!$E:$E,$A3,'EIA Imports'!$B:$B,O$1)</f>
        <v/>
      </c>
      <c r="P3">
        <f>SUMIFS('EIA Imports'!$D:$D,'EIA Imports'!$E:$E,$A3,'EIA Imports'!$B:$B,P$1)</f>
        <v/>
      </c>
      <c r="Q3">
        <f>SUMIFS('EIA Imports'!$D:$D,'EIA Imports'!$E:$E,$A3,'EIA Imports'!$B:$B,Q$1)</f>
        <v/>
      </c>
      <c r="R3">
        <f>SUMIFS('EIA Imports'!$D:$D,'EIA Imports'!$E:$E,$A3,'EIA Imports'!$B:$B,R$1)</f>
        <v/>
      </c>
      <c r="S3">
        <f>SUMIFS('EIA Imports'!$D:$D,'EIA Imports'!$E:$E,$A3,'EIA Imports'!$B:$B,S$1)</f>
        <v/>
      </c>
      <c r="T3">
        <f>SUMIFS('EIA Imports'!$D:$D,'EIA Imports'!$E:$E,$A3,'EIA Imports'!$B:$B,T$1)</f>
        <v/>
      </c>
      <c r="U3">
        <f>SUMIFS('EIA Imports'!$D:$D,'EIA Imports'!$E:$E,$A3,'EIA Imports'!$B:$B,U$1)</f>
        <v/>
      </c>
      <c r="V3">
        <f>SUMIFS('EIA Imports'!$D:$D,'EIA Imports'!$E:$E,$A3,'EIA Imports'!$B:$B,V$1)</f>
        <v/>
      </c>
      <c r="W3">
        <f>SUMIFS('EIA Imports'!$D:$D,'EIA Imports'!$E:$E,$A3,'EIA Imports'!$B:$B,W$1)</f>
        <v/>
      </c>
      <c r="X3">
        <f>SUMIFS('EIA Imports'!$D:$D,'EIA Imports'!$E:$E,$A3,'EIA Imports'!$B:$B,X$1)</f>
        <v/>
      </c>
      <c r="Y3">
        <f>SUMIFS('EIA Imports'!$D:$D,'EIA Imports'!$E:$E,$A3,'EIA Imports'!$B:$B,Y$1)</f>
        <v/>
      </c>
      <c r="Z3">
        <f>SUMIFS('EIA Imports'!$D:$D,'EIA Imports'!$E:$E,$A3,'EIA Imports'!$B:$B,Z$1)</f>
        <v/>
      </c>
      <c r="AA3">
        <f>SUMIFS('EIA Imports'!$D:$D,'EIA Imports'!$E:$E,$A3,'EIA Imports'!$B:$B,AA$1)</f>
        <v/>
      </c>
      <c r="AB3">
        <f>SUMIFS('EIA Imports'!$D:$D,'EIA Imports'!$E:$E,$A3,'EIA Imports'!$B:$B,AB$1)</f>
        <v/>
      </c>
      <c r="AC3">
        <f>SUMIFS('EIA Imports'!$D:$D,'EIA Imports'!$E:$E,$A3,'EIA Imports'!$B:$B,AC$1)</f>
        <v/>
      </c>
      <c r="AD3">
        <f>SUMIFS('EIA Imports'!$D:$D,'EIA Imports'!$E:$E,$A3,'EIA Imports'!$B:$B,AD$1)</f>
        <v/>
      </c>
      <c r="AE3">
        <f>SUMIFS('EIA Imports'!$D:$D,'EIA Imports'!$E:$E,$A3,'EIA Imports'!$B:$B,AE$1)</f>
        <v/>
      </c>
      <c r="AF3">
        <f>SUMIFS('EIA Imports'!$D:$D,'EIA Imports'!$E:$E,$A3,'EIA Imports'!$B:$B,AF$1)</f>
        <v/>
      </c>
      <c r="AG3">
        <f>SUMIFS('EIA Imports'!$D:$D,'EIA Imports'!$E:$E,$A3,'EIA Imports'!$B:$B,AG$1)</f>
        <v/>
      </c>
      <c r="AH3">
        <f>SUMIFS('EIA Imports'!$D:$D,'EIA Imports'!$E:$E,$A3,'EIA Imports'!$B:$B,AH$1)</f>
        <v/>
      </c>
      <c r="AI3">
        <f>SUMIFS('EIA Imports'!$D:$D,'EIA Imports'!$E:$E,$A3,'EIA Imports'!$B:$B,AI$1)</f>
        <v/>
      </c>
      <c r="AJ3">
        <f>SUMIFS('EIA Imports'!$D:$D,'EIA Imports'!$E:$E,$A3,'EIA Imports'!$B:$B,AJ$1)</f>
        <v/>
      </c>
      <c r="AK3">
        <f>SUMIFS('EIA Imports'!$D:$D,'EIA Imports'!$E:$E,$A3,'EIA Imports'!$B:$B,AK$1)</f>
        <v/>
      </c>
      <c r="AL3">
        <f>SUMIFS('EIA Imports'!$D:$D,'EIA Imports'!$E:$E,$A3,'EIA Imports'!$B:$B,AL$1)</f>
        <v/>
      </c>
      <c r="AM3">
        <f>SUMIFS('EIA Imports'!$D:$D,'EIA Imports'!$E:$E,$A3,'EIA Imports'!$B:$B,AM$1)</f>
        <v/>
      </c>
      <c r="AN3">
        <f>SUMIFS('EIA Imports'!$D:$D,'EIA Imports'!$E:$E,$A3,'EIA Imports'!$B:$B,AN$1)</f>
        <v/>
      </c>
      <c r="AO3">
        <f>SUMIFS('EIA Imports'!$D:$D,'EIA Imports'!$E:$E,$A3,'EIA Imports'!$B:$B,AO$1)</f>
        <v/>
      </c>
      <c r="AP3">
        <f>SUMIFS('EIA Imports'!$D:$D,'EIA Imports'!$E:$E,$A3,'EIA Imports'!$B:$B,AP$1)</f>
        <v/>
      </c>
      <c r="AQ3">
        <f>SUMIFS('EIA Imports'!$D:$D,'EIA Imports'!$E:$E,$A3,'EIA Imports'!$B:$B,AQ$1)</f>
        <v/>
      </c>
      <c r="AR3">
        <f>SUMIFS('EIA Imports'!$D:$D,'EIA Imports'!$E:$E,$A3,'EIA Imports'!$B:$B,AR$1)</f>
        <v/>
      </c>
      <c r="AS3">
        <f>SUMIFS('EIA Imports'!$D:$D,'EIA Imports'!$E:$E,$A3,'EIA Imports'!$B:$B,AS$1)</f>
        <v/>
      </c>
      <c r="AT3">
        <f>SUMIFS('EIA Imports'!$D:$D,'EIA Imports'!$E:$E,$A3,'EIA Imports'!$B:$B,AT$1)</f>
        <v/>
      </c>
      <c r="AU3">
        <f>SUMIFS('EIA Imports'!$D:$D,'EIA Imports'!$E:$E,$A3,'EIA Imports'!$B:$B,AU$1)</f>
        <v/>
      </c>
      <c r="AV3">
        <f>SUMIFS('EIA Imports'!$D:$D,'EIA Imports'!$E:$E,$A3,'EIA Imports'!$B:$B,AV$1)</f>
        <v/>
      </c>
      <c r="AW3">
        <f>SUMIFS('EIA Imports'!$D:$D,'EIA Imports'!$E:$E,$A3,'EIA Imports'!$B:$B,AW$1)</f>
        <v/>
      </c>
      <c r="AX3">
        <f>SUMIFS('EIA Imports'!$D:$D,'EIA Imports'!$E:$E,$A3,'EIA Imports'!$B:$B,AX$1)</f>
        <v/>
      </c>
      <c r="AY3">
        <f>SUMIFS('EIA Imports'!$D:$D,'EIA Imports'!$E:$E,$A3,'EIA Imports'!$B:$B,AY$1)</f>
        <v/>
      </c>
      <c r="AZ3">
        <f>SUMIFS('EIA Imports'!$D:$D,'EIA Imports'!$E:$E,$A3,'EIA Imports'!$B:$B,AZ$1)</f>
        <v/>
      </c>
      <c r="BA3">
        <f>SUMIFS('EIA Imports'!$D:$D,'EIA Imports'!$E:$E,$A3,'EIA Imports'!$B:$B,BA$1)</f>
        <v/>
      </c>
      <c r="BB3">
        <f>SUMIFS('EIA Imports'!$D:$D,'EIA Imports'!$E:$E,$A3,'EIA Imports'!$B:$B,BB$1)</f>
        <v/>
      </c>
      <c r="BC3">
        <f>SUMIFS('EIA Imports'!$D:$D,'EIA Imports'!$E:$E,$A3,'EIA Imports'!$B:$B,BC$1)</f>
        <v/>
      </c>
      <c r="BD3">
        <f>SUMIFS('EIA Imports'!$D:$D,'EIA Imports'!$E:$E,$A3,'EIA Imports'!$B:$B,BD$1)</f>
        <v/>
      </c>
      <c r="BE3">
        <f>SUMIFS('EIA Imports'!$D:$D,'EIA Imports'!$E:$E,$A3,'EIA Imports'!$B:$B,BE$1)</f>
        <v/>
      </c>
      <c r="BF3">
        <f>SUMIFS('EIA Imports'!$D:$D,'EIA Imports'!$E:$E,$A3,'EIA Imports'!$B:$B,BF$1)</f>
        <v/>
      </c>
      <c r="BG3">
        <f>SUMIFS('EIA Imports'!$D:$D,'EIA Imports'!$E:$E,$A3,'EIA Imports'!$B:$B,BG$1)</f>
        <v/>
      </c>
      <c r="BH3">
        <f>SUMIFS('EIA Imports'!$D:$D,'EIA Imports'!$E:$E,$A3,'EIA Imports'!$B:$B,BH$1)</f>
        <v/>
      </c>
      <c r="BI3">
        <f>SUMIFS('EIA Imports'!$D:$D,'EIA Imports'!$E:$E,$A3,'EIA Imports'!$B:$B,BI$1)</f>
        <v/>
      </c>
      <c r="BJ3">
        <f>SUMIFS('EIA Imports'!$D:$D,'EIA Imports'!$E:$E,$A3,'EIA Imports'!$B:$B,BJ$1)</f>
        <v/>
      </c>
      <c r="BK3">
        <f>SUMIFS('EIA Imports'!$D:$D,'EIA Imports'!$E:$E,$A3,'EIA Imports'!$B:$B,BK$1)</f>
        <v/>
      </c>
      <c r="BL3">
        <f>SUMIFS('EIA Imports'!$D:$D,'EIA Imports'!$E:$E,$A3,'EIA Imports'!$B:$B,BL$1)</f>
        <v/>
      </c>
      <c r="BM3">
        <f>SUMIFS('EIA Imports'!$D:$D,'EIA Imports'!$E:$E,$A3,'EIA Imports'!$B:$B,BM$1)</f>
        <v/>
      </c>
      <c r="BN3">
        <f>SUMIFS('EIA Imports'!$D:$D,'EIA Imports'!$E:$E,$A3,'EIA Imports'!$B:$B,BN$1)</f>
        <v/>
      </c>
      <c r="BO3">
        <f>SUMIFS('EIA Imports'!$D:$D,'EIA Imports'!$E:$E,$A3,'EIA Imports'!$B:$B,BO$1)</f>
        <v/>
      </c>
      <c r="BP3">
        <f>SUMIFS('EIA Imports'!$D:$D,'EIA Imports'!$E:$E,$A3,'EIA Imports'!$B:$B,BP$1)</f>
        <v/>
      </c>
      <c r="BQ3">
        <f>SUMIFS('EIA Imports'!$D:$D,'EIA Imports'!$E:$E,$A3,'EIA Imports'!$B:$B,BQ$1)</f>
        <v/>
      </c>
      <c r="BR3">
        <f>SUMIFS('EIA Imports'!$D:$D,'EIA Imports'!$E:$E,$A3,'EIA Imports'!$B:$B,BR$1)</f>
        <v/>
      </c>
      <c r="BS3">
        <f>SUMIFS('EIA Imports'!$D:$D,'EIA Imports'!$E:$E,$A3,'EIA Imports'!$B:$B,BS$1)</f>
        <v/>
      </c>
      <c r="BT3">
        <f>SUMIFS('EIA Imports'!$D:$D,'EIA Imports'!$E:$E,$A3,'EIA Imports'!$B:$B,BT$1)</f>
        <v/>
      </c>
      <c r="BU3">
        <f>SUMIFS('EIA Imports'!$D:$D,'EIA Imports'!$E:$E,$A3,'EIA Imports'!$B:$B,BU$1)</f>
        <v/>
      </c>
      <c r="BV3">
        <f>SUMIFS('EIA Imports'!$D:$D,'EIA Imports'!$E:$E,$A3,'EIA Imports'!$B:$B,BV$1)</f>
        <v/>
      </c>
      <c r="BW3">
        <f>SUMIFS('EIA Imports'!$D:$D,'EIA Imports'!$E:$E,$A3,'EIA Imports'!$B:$B,BW$1)</f>
        <v/>
      </c>
      <c r="BX3">
        <f>SUMIFS('EIA Imports'!$D:$D,'EIA Imports'!$E:$E,$A3,'EIA Imports'!$B:$B,BX$1)</f>
        <v/>
      </c>
      <c r="BY3">
        <f>SUMIFS('EIA Imports'!$D:$D,'EIA Imports'!$E:$E,$A3,'EIA Imports'!$B:$B,BY$1)</f>
        <v/>
      </c>
      <c r="BZ3">
        <f>SUMIFS('EIA Imports'!$D:$D,'EIA Imports'!$E:$E,$A3,'EIA Imports'!$B:$B,BZ$1)</f>
        <v/>
      </c>
      <c r="CA3">
        <f>SUMIFS('EIA Imports'!$D:$D,'EIA Imports'!$E:$E,$A3,'EIA Imports'!$B:$B,CA$1)</f>
        <v/>
      </c>
      <c r="CB3">
        <f>SUMIFS('EIA Imports'!$D:$D,'EIA Imports'!$E:$E,$A3,'EIA Imports'!$B:$B,CB$1)</f>
        <v/>
      </c>
      <c r="CC3">
        <f>SUMIFS('EIA Imports'!$D:$D,'EIA Imports'!$E:$E,$A3,'EIA Imports'!$B:$B,CC$1)</f>
        <v/>
      </c>
      <c r="CD3">
        <f>SUMIFS('EIA Imports'!$D:$D,'EIA Imports'!$E:$E,$A3,'EIA Imports'!$B:$B,CD$1)</f>
        <v/>
      </c>
      <c r="CE3">
        <f>SUMIFS('EIA Imports'!$D:$D,'EIA Imports'!$E:$E,$A3,'EIA Imports'!$B:$B,CE$1)</f>
        <v/>
      </c>
      <c r="CF3">
        <f>SUMIFS('EIA Imports'!$D:$D,'EIA Imports'!$E:$E,$A3,'EIA Imports'!$B:$B,CF$1)</f>
        <v/>
      </c>
      <c r="CG3">
        <f>SUMIFS('EIA Imports'!$D:$D,'EIA Imports'!$E:$E,$A3,'EIA Imports'!$B:$B,CG$1)</f>
        <v/>
      </c>
      <c r="CH3">
        <f>SUMIFS('EIA Imports'!$D:$D,'EIA Imports'!$E:$E,$A3,'EIA Imports'!$B:$B,CH$1)</f>
        <v/>
      </c>
      <c r="CI3">
        <f>SUMIFS('EIA Imports'!$D:$D,'EIA Imports'!$E:$E,$A3,'EIA Imports'!$B:$B,CI$1)</f>
        <v/>
      </c>
      <c r="CJ3">
        <f>SUMIFS('EIA Imports'!$D:$D,'EIA Imports'!$E:$E,$A3,'EIA Imports'!$B:$B,CJ$1)</f>
        <v/>
      </c>
      <c r="CK3">
        <f>SUMIFS('EIA Imports'!$D:$D,'EIA Imports'!$E:$E,$A3,'EIA Imports'!$B:$B,CK$1)</f>
        <v/>
      </c>
      <c r="CL3">
        <f>SUMIFS('EIA Imports'!$D:$D,'EIA Imports'!$E:$E,$A3,'EIA Imports'!$B:$B,CL$1)</f>
        <v/>
      </c>
      <c r="CM3">
        <f>SUMIFS('EIA Imports'!$D:$D,'EIA Imports'!$E:$E,$A3,'EIA Imports'!$B:$B,CM$1)</f>
        <v/>
      </c>
      <c r="CN3">
        <f>SUMIFS('EIA Imports'!$D:$D,'EIA Imports'!$E:$E,$A3,'EIA Imports'!$B:$B,CN$1)</f>
        <v/>
      </c>
      <c r="CO3">
        <f>SUMIFS('EIA Imports'!$D:$D,'EIA Imports'!$E:$E,$A3,'EIA Imports'!$B:$B,CO$1)</f>
        <v/>
      </c>
      <c r="CP3">
        <f>SUMIFS('EIA Imports'!$D:$D,'EIA Imports'!$E:$E,$A3,'EIA Imports'!$B:$B,CP$1)</f>
        <v/>
      </c>
      <c r="CQ3">
        <f>SUMIFS('EIA Imports'!$D:$D,'EIA Imports'!$E:$E,$A3,'EIA Imports'!$B:$B,CQ$1)</f>
        <v/>
      </c>
      <c r="CR3">
        <f>SUMIFS('EIA Imports'!$D:$D,'EIA Imports'!$E:$E,$A3,'EIA Imports'!$B:$B,CR$1)</f>
        <v/>
      </c>
      <c r="CS3">
        <f>SUMIFS('EIA Imports'!$D:$D,'EIA Imports'!$E:$E,$A3,'EIA Imports'!$B:$B,CS$1)</f>
        <v/>
      </c>
      <c r="CT3">
        <f>SUMIFS('EIA Imports'!$D:$D,'EIA Imports'!$E:$E,$A3,'EIA Imports'!$B:$B,CT$1)</f>
        <v/>
      </c>
      <c r="CU3">
        <f>SUMIFS('EIA Imports'!$D:$D,'EIA Imports'!$E:$E,$A3,'EIA Imports'!$B:$B,CU$1)</f>
        <v/>
      </c>
      <c r="CV3">
        <f>SUMIFS('EIA Imports'!$D:$D,'EIA Imports'!$E:$E,$A3,'EIA Imports'!$B:$B,CV$1)</f>
        <v/>
      </c>
      <c r="CW3">
        <f>SUMIFS('EIA Imports'!$D:$D,'EIA Imports'!$E:$E,$A3,'EIA Imports'!$B:$B,CW$1)</f>
        <v/>
      </c>
      <c r="CX3">
        <f>SUMIFS('EIA Imports'!$D:$D,'EIA Imports'!$E:$E,$A3,'EIA Imports'!$B:$B,CX$1)</f>
        <v/>
      </c>
      <c r="CY3">
        <f>SUMIFS('EIA Imports'!$D:$D,'EIA Imports'!$E:$E,$A3,'EIA Imports'!$B:$B,CY$1)</f>
        <v/>
      </c>
      <c r="CZ3">
        <f>SUMIFS('EIA Imports'!$D:$D,'EIA Imports'!$E:$E,$A3,'EIA Imports'!$B:$B,CZ$1)</f>
        <v/>
      </c>
      <c r="DA3">
        <f>SUMIFS('EIA Imports'!$D:$D,'EIA Imports'!$E:$E,$A3,'EIA Imports'!$B:$B,DA$1)</f>
        <v/>
      </c>
      <c r="DB3">
        <f>SUMIFS('EIA Imports'!$D:$D,'EIA Imports'!$E:$E,$A3,'EIA Imports'!$B:$B,DB$1)</f>
        <v/>
      </c>
      <c r="DC3">
        <f>SUMIFS('EIA Imports'!$D:$D,'EIA Imports'!$E:$E,$A3,'EIA Imports'!$B:$B,DC$1)</f>
        <v/>
      </c>
      <c r="DD3">
        <f>SUMIFS('EIA Imports'!$D:$D,'EIA Imports'!$E:$E,$A3,'EIA Imports'!$B:$B,DD$1)</f>
        <v/>
      </c>
      <c r="DE3">
        <f>SUMIFS('EIA Imports'!$D:$D,'EIA Imports'!$E:$E,$A3,'EIA Imports'!$B:$B,DE$1)</f>
        <v/>
      </c>
      <c r="DF3">
        <f>SUMIFS('EIA Imports'!$D:$D,'EIA Imports'!$E:$E,$A3,'EIA Imports'!$B:$B,DF$1)</f>
        <v/>
      </c>
      <c r="DG3">
        <f>SUMIFS('EIA Imports'!$D:$D,'EIA Imports'!$E:$E,$A3,'EIA Imports'!$B:$B,DG$1)</f>
        <v/>
      </c>
      <c r="DH3">
        <f>SUMIFS('EIA Imports'!$D:$D,'EIA Imports'!$E:$E,$A3,'EIA Imports'!$B:$B,DH$1)</f>
        <v/>
      </c>
      <c r="DI3">
        <f>SUMIFS('EIA Imports'!$D:$D,'EIA Imports'!$E:$E,$A3,'EIA Imports'!$B:$B,DI$1)</f>
        <v/>
      </c>
      <c r="DJ3">
        <f>SUMIFS('EIA Imports'!$D:$D,'EIA Imports'!$E:$E,$A3,'EIA Imports'!$B:$B,DJ$1)</f>
        <v/>
      </c>
      <c r="DK3">
        <f>SUMIFS('EIA Imports'!$D:$D,'EIA Imports'!$E:$E,$A3,'EIA Imports'!$B:$B,DK$1)</f>
        <v/>
      </c>
      <c r="DL3">
        <f>SUMIFS('EIA Imports'!$D:$D,'EIA Imports'!$E:$E,$A3,'EIA Imports'!$B:$B,DL$1)</f>
        <v/>
      </c>
      <c r="DM3">
        <f>SUMIFS('EIA Imports'!$D:$D,'EIA Imports'!$E:$E,$A3,'EIA Imports'!$B:$B,DM$1)</f>
        <v/>
      </c>
      <c r="DN3">
        <f>SUMIFS('EIA Imports'!$D:$D,'EIA Imports'!$E:$E,$A3,'EIA Imports'!$B:$B,DN$1)</f>
        <v/>
      </c>
      <c r="DO3">
        <f>SUMIFS('EIA Imports'!$D:$D,'EIA Imports'!$E:$E,$A3,'EIA Imports'!$B:$B,DO$1)</f>
        <v/>
      </c>
      <c r="DP3">
        <f>SUMIFS('EIA Imports'!$D:$D,'EIA Imports'!$E:$E,$A3,'EIA Imports'!$B:$B,DP$1)</f>
        <v/>
      </c>
      <c r="DQ3">
        <f>SUMIFS('EIA Imports'!$D:$D,'EIA Imports'!$E:$E,$A3,'EIA Imports'!$B:$B,DQ$1)</f>
        <v/>
      </c>
      <c r="DR3">
        <f>SUMIFS('EIA Imports'!$D:$D,'EIA Imports'!$E:$E,$A3,'EIA Imports'!$B:$B,DR$1)</f>
        <v/>
      </c>
      <c r="DS3">
        <f>SUMIFS('EIA Imports'!$D:$D,'EIA Imports'!$E:$E,$A3,'EIA Imports'!$B:$B,DS$1)</f>
        <v/>
      </c>
      <c r="DT3">
        <f>SUMIFS('EIA Imports'!$D:$D,'EIA Imports'!$E:$E,$A3,'EIA Imports'!$B:$B,DT$1)</f>
        <v/>
      </c>
      <c r="DU3">
        <f>SUMIFS('EIA Imports'!$D:$D,'EIA Imports'!$E:$E,$A3,'EIA Imports'!$B:$B,DU$1)</f>
        <v/>
      </c>
      <c r="DV3">
        <f>SUMIFS('EIA Imports'!$D:$D,'EIA Imports'!$E:$E,$A3,'EIA Imports'!$B:$B,DV$1)</f>
        <v/>
      </c>
      <c r="DW3">
        <f>SUMIFS('EIA Imports'!$D:$D,'EIA Imports'!$E:$E,$A3,'EIA Imports'!$B:$B,DW$1)</f>
        <v/>
      </c>
      <c r="DX3">
        <f>SUMIFS('EIA Imports'!$D:$D,'EIA Imports'!$E:$E,$A3,'EIA Imports'!$B:$B,DX$1)</f>
        <v/>
      </c>
      <c r="DY3">
        <f>SUMIFS('EIA Imports'!$D:$D,'EIA Imports'!$E:$E,$A3,'EIA Imports'!$B:$B,DY$1)</f>
        <v/>
      </c>
      <c r="DZ3">
        <f>SUMIFS('EIA Imports'!$D:$D,'EIA Imports'!$E:$E,$A3,'EIA Imports'!$B:$B,DZ$1)</f>
        <v/>
      </c>
      <c r="EA3">
        <f>SUMIFS('EIA Imports'!$D:$D,'EIA Imports'!$E:$E,$A3,'EIA Imports'!$B:$B,EA$1)</f>
        <v/>
      </c>
      <c r="EB3">
        <f>SUMIFS('EIA Imports'!$D:$D,'EIA Imports'!$E:$E,$A3,'EIA Imports'!$B:$B,EB$1)</f>
        <v/>
      </c>
      <c r="EC3">
        <f>SUMIFS('EIA Imports'!$D:$D,'EIA Imports'!$E:$E,$A3,'EIA Imports'!$B:$B,EC$1)</f>
        <v/>
      </c>
      <c r="ED3">
        <f>SUMIFS('EIA Imports'!$D:$D,'EIA Imports'!$E:$E,$A3,'EIA Imports'!$B:$B,ED$1)</f>
        <v/>
      </c>
      <c r="EE3">
        <f>SUMIFS('EIA Imports'!$D:$D,'EIA Imports'!$E:$E,$A3,'EIA Imports'!$B:$B,EE$1)</f>
        <v/>
      </c>
      <c r="EF3">
        <f>SUMIFS('EIA Imports'!$D:$D,'EIA Imports'!$E:$E,$A3,'EIA Imports'!$B:$B,EF$1)</f>
        <v/>
      </c>
      <c r="EG3">
        <f>SUMIFS('EIA Imports'!$D:$D,'EIA Imports'!$E:$E,$A3,'EIA Imports'!$B:$B,EG$1)</f>
        <v/>
      </c>
      <c r="EH3">
        <f>SUMIFS('EIA Imports'!$D:$D,'EIA Imports'!$E:$E,$A3,'EIA Imports'!$B:$B,EH$1)</f>
        <v/>
      </c>
      <c r="EI3">
        <f>SUMIFS('EIA Imports'!$D:$D,'EIA Imports'!$E:$E,$A3,'EIA Imports'!$B:$B,EI$1)</f>
        <v/>
      </c>
      <c r="EJ3">
        <f>SUMIFS('EIA Imports'!$D:$D,'EIA Imports'!$E:$E,$A3,'EIA Imports'!$B:$B,EJ$1)</f>
        <v/>
      </c>
      <c r="EK3">
        <f>SUMIFS('EIA Imports'!$D:$D,'EIA Imports'!$E:$E,$A3,'EIA Imports'!$B:$B,EK$1)</f>
        <v/>
      </c>
      <c r="EL3">
        <f>SUMIFS('EIA Imports'!$D:$D,'EIA Imports'!$E:$E,$A3,'EIA Imports'!$B:$B,EL$1)</f>
        <v/>
      </c>
      <c r="EM3">
        <f>SUMIFS('EIA Imports'!$D:$D,'EIA Imports'!$E:$E,$A3,'EIA Imports'!$B:$B,EM$1)</f>
        <v/>
      </c>
      <c r="EN3">
        <f>SUMIFS('EIA Imports'!$D:$D,'EIA Imports'!$E:$E,$A3,'EIA Imports'!$B:$B,EN$1)</f>
        <v/>
      </c>
      <c r="EO3">
        <f>SUMIFS('EIA Imports'!$D:$D,'EIA Imports'!$E:$E,$A3,'EIA Imports'!$B:$B,EO$1)</f>
        <v/>
      </c>
      <c r="EP3">
        <f>SUMIFS('EIA Imports'!$D:$D,'EIA Imports'!$E:$E,$A3,'EIA Imports'!$B:$B,EP$1)</f>
        <v/>
      </c>
      <c r="EQ3">
        <f>SUMIFS('EIA Imports'!$D:$D,'EIA Imports'!$E:$E,$A3,'EIA Imports'!$B:$B,EQ$1)</f>
        <v/>
      </c>
      <c r="ER3">
        <f>SUMIFS('EIA Imports'!$D:$D,'EIA Imports'!$E:$E,$A3,'EIA Imports'!$B:$B,ER$1)</f>
        <v/>
      </c>
      <c r="ES3">
        <f>SUMIFS('EIA Imports'!$D:$D,'EIA Imports'!$E:$E,$A3,'EIA Imports'!$B:$B,ES$1)</f>
        <v/>
      </c>
      <c r="ET3">
        <f>SUMIFS('EIA Imports'!$D:$D,'EIA Imports'!$E:$E,$A3,'EIA Imports'!$B:$B,ET$1)</f>
        <v/>
      </c>
      <c r="EU3">
        <f>SUMIFS('EIA Imports'!$D:$D,'EIA Imports'!$E:$E,$A3,'EIA Imports'!$B:$B,EU$1)</f>
        <v/>
      </c>
      <c r="EV3">
        <f>SUMIFS('EIA Imports'!$D:$D,'EIA Imports'!$E:$E,$A3,'EIA Imports'!$B:$B,EV$1)</f>
        <v/>
      </c>
      <c r="EW3">
        <f>SUMIFS('EIA Imports'!$D:$D,'EIA Imports'!$E:$E,$A3,'EIA Imports'!$B:$B,EW$1)</f>
        <v/>
      </c>
      <c r="EX3">
        <f>SUMIFS('EIA Imports'!$D:$D,'EIA Imports'!$E:$E,$A3,'EIA Imports'!$B:$B,EX$1)</f>
        <v/>
      </c>
      <c r="EY3">
        <f>SUMIFS('EIA Imports'!$D:$D,'EIA Imports'!$E:$E,$A3,'EIA Imports'!$B:$B,EY$1)</f>
        <v/>
      </c>
      <c r="EZ3">
        <f>SUMIFS('EIA Imports'!$D:$D,'EIA Imports'!$E:$E,$A3,'EIA Imports'!$B:$B,EZ$1)</f>
        <v/>
      </c>
      <c r="FA3">
        <f>SUMIFS('EIA Imports'!$D:$D,'EIA Imports'!$E:$E,$A3,'EIA Imports'!$B:$B,FA$1)</f>
        <v/>
      </c>
      <c r="FB3">
        <f>SUMIFS('EIA Imports'!$D:$D,'EIA Imports'!$E:$E,$A3,'EIA Imports'!$B:$B,FB$1)</f>
        <v/>
      </c>
      <c r="FC3">
        <f>SUMIFS('EIA Imports'!$D:$D,'EIA Imports'!$E:$E,$A3,'EIA Imports'!$B:$B,FC$1)</f>
        <v/>
      </c>
      <c r="FD3">
        <f>SUMIFS('EIA Imports'!$D:$D,'EIA Imports'!$E:$E,$A3,'EIA Imports'!$B:$B,FD$1)</f>
        <v/>
      </c>
      <c r="FE3">
        <f>SUMIFS('EIA Imports'!$D:$D,'EIA Imports'!$E:$E,$A3,'EIA Imports'!$B:$B,FE$1)</f>
        <v/>
      </c>
      <c r="FF3">
        <f>SUMIFS('EIA Imports'!$D:$D,'EIA Imports'!$E:$E,$A3,'EIA Imports'!$B:$B,FF$1)</f>
        <v/>
      </c>
      <c r="FG3">
        <f>SUMIFS('EIA Imports'!$D:$D,'EIA Imports'!$E:$E,$A3,'EIA Imports'!$B:$B,FG$1)</f>
        <v/>
      </c>
      <c r="FH3">
        <f>SUMIFS('EIA Imports'!$D:$D,'EIA Imports'!$E:$E,$A3,'EIA Imports'!$B:$B,FH$1)</f>
        <v/>
      </c>
      <c r="FI3">
        <f>SUMIFS('EIA Imports'!$D:$D,'EIA Imports'!$E:$E,$A3,'EIA Imports'!$B:$B,FI$1)</f>
        <v/>
      </c>
      <c r="FJ3">
        <f>SUMIFS('EIA Imports'!$D:$D,'EIA Imports'!$E:$E,$A3,'EIA Imports'!$B:$B,FJ$1)</f>
        <v/>
      </c>
      <c r="FK3">
        <f>SUMIFS('EIA Imports'!$D:$D,'EIA Imports'!$E:$E,$A3,'EIA Imports'!$B:$B,FK$1)</f>
        <v/>
      </c>
      <c r="FL3">
        <f>SUMIFS('EIA Imports'!$D:$D,'EIA Imports'!$E:$E,$A3,'EIA Imports'!$B:$B,FL$1)</f>
        <v/>
      </c>
      <c r="FM3">
        <f>SUMIFS('EIA Imports'!$D:$D,'EIA Imports'!$E:$E,$A3,'EIA Imports'!$B:$B,FM$1)</f>
        <v/>
      </c>
      <c r="FN3">
        <f>SUMIFS('EIA Imports'!$D:$D,'EIA Imports'!$E:$E,$A3,'EIA Imports'!$B:$B,FN$1)</f>
        <v/>
      </c>
      <c r="FO3">
        <f>SUMIFS('EIA Imports'!$D:$D,'EIA Imports'!$E:$E,$A3,'EIA Imports'!$B:$B,FO$1)</f>
        <v/>
      </c>
      <c r="FP3">
        <f>SUMIFS('EIA Imports'!$D:$D,'EIA Imports'!$E:$E,$A3,'EIA Imports'!$B:$B,FP$1)</f>
        <v/>
      </c>
      <c r="FQ3">
        <f>SUMIFS('EIA Imports'!$D:$D,'EIA Imports'!$E:$E,$A3,'EIA Imports'!$B:$B,FQ$1)</f>
        <v/>
      </c>
      <c r="FR3">
        <f>SUMIFS('EIA Imports'!$D:$D,'EIA Imports'!$E:$E,$A3,'EIA Imports'!$B:$B,FR$1)</f>
        <v/>
      </c>
      <c r="FS3">
        <f>SUMIFS('EIA Imports'!$D:$D,'EIA Imports'!$E:$E,$A3,'EIA Imports'!$B:$B,FS$1)</f>
        <v/>
      </c>
      <c r="FT3">
        <f>SUMIFS('EIA Imports'!$D:$D,'EIA Imports'!$E:$E,$A3,'EIA Imports'!$B:$B,FT$1)</f>
        <v/>
      </c>
      <c r="FU3">
        <f>SUMIFS('EIA Imports'!$D:$D,'EIA Imports'!$E:$E,$A3,'EIA Imports'!$B:$B,FU$1)</f>
        <v/>
      </c>
      <c r="FV3">
        <f>SUMIFS('EIA Imports'!$D:$D,'EIA Imports'!$E:$E,$A3,'EIA Imports'!$B:$B,FV$1)</f>
        <v/>
      </c>
      <c r="FW3">
        <f>SUMIFS('EIA Imports'!$D:$D,'EIA Imports'!$E:$E,$A3,'EIA Imports'!$B:$B,FW$1)</f>
        <v/>
      </c>
      <c r="FX3">
        <f>SUMIFS('EIA Imports'!$D:$D,'EIA Imports'!$E:$E,$A3,'EIA Imports'!$B:$B,FX$1)</f>
        <v/>
      </c>
      <c r="FY3">
        <f>SUMIFS('EIA Imports'!$D:$D,'EIA Imports'!$E:$E,$A3,'EIA Imports'!$B:$B,FY$1)</f>
        <v/>
      </c>
      <c r="FZ3">
        <f>SUMIFS('EIA Imports'!$D:$D,'EIA Imports'!$E:$E,$A3,'EIA Imports'!$B:$B,FZ$1)</f>
        <v/>
      </c>
      <c r="GA3">
        <f>SUMIFS('EIA Imports'!$D:$D,'EIA Imports'!$E:$E,$A3,'EIA Imports'!$B:$B,GA$1)</f>
        <v/>
      </c>
      <c r="GB3">
        <f>SUMIFS('EIA Imports'!$D:$D,'EIA Imports'!$E:$E,$A3,'EIA Imports'!$B:$B,GB$1)</f>
        <v/>
      </c>
      <c r="GC3">
        <f>SUMIFS('EIA Imports'!$D:$D,'EIA Imports'!$E:$E,$A3,'EIA Imports'!$B:$B,GC$1)</f>
        <v/>
      </c>
      <c r="GD3">
        <f>SUMIFS('EIA Imports'!$D:$D,'EIA Imports'!$E:$E,$A3,'EIA Imports'!$B:$B,GD$1)</f>
        <v/>
      </c>
      <c r="GE3">
        <f>SUMIFS('EIA Imports'!$D:$D,'EIA Imports'!$E:$E,$A3,'EIA Imports'!$B:$B,GE$1)</f>
        <v/>
      </c>
      <c r="GF3">
        <f>SUMIFS('EIA Imports'!$D:$D,'EIA Imports'!$E:$E,$A3,'EIA Imports'!$B:$B,GF$1)</f>
        <v/>
      </c>
      <c r="GG3">
        <f>SUMIFS('EIA Imports'!$D:$D,'EIA Imports'!$E:$E,$A3,'EIA Imports'!$B:$B,GG$1)</f>
        <v/>
      </c>
      <c r="GH3">
        <f>SUMIFS('EIA Imports'!$D:$D,'EIA Imports'!$E:$E,$A3,'EIA Imports'!$B:$B,GH$1)</f>
        <v/>
      </c>
      <c r="GI3">
        <f>SUMIFS('EIA Imports'!$D:$D,'EIA Imports'!$E:$E,$A3,'EIA Imports'!$B:$B,GI$1)</f>
        <v/>
      </c>
      <c r="GJ3">
        <f>SUMIFS('EIA Imports'!$D:$D,'EIA Imports'!$E:$E,$A3,'EIA Imports'!$B:$B,GJ$1)</f>
        <v/>
      </c>
      <c r="GK3">
        <f>SUMIFS('EIA Imports'!$D:$D,'EIA Imports'!$E:$E,$A3,'EIA Imports'!$B:$B,GK$1)</f>
        <v/>
      </c>
      <c r="GL3">
        <f>SUMIFS('EIA Imports'!$D:$D,'EIA Imports'!$E:$E,$A3,'EIA Imports'!$B:$B,GL$1)</f>
        <v/>
      </c>
      <c r="GM3">
        <f>SUMIFS('EIA Imports'!$D:$D,'EIA Imports'!$E:$E,$A3,'EIA Imports'!$B:$B,GM$1)</f>
        <v/>
      </c>
      <c r="GN3">
        <f>SUMIFS('EIA Imports'!$D:$D,'EIA Imports'!$E:$E,$A3,'EIA Imports'!$B:$B,GN$1)</f>
        <v/>
      </c>
      <c r="GO3">
        <f>SUMIFS('EIA Imports'!$D:$D,'EIA Imports'!$E:$E,$A3,'EIA Imports'!$B:$B,GO$1)</f>
        <v/>
      </c>
      <c r="GP3">
        <f>SUMIFS('EIA Imports'!$D:$D,'EIA Imports'!$E:$E,$A3,'EIA Imports'!$B:$B,GP$1)</f>
        <v/>
      </c>
      <c r="GQ3">
        <f>SUMIFS('EIA Imports'!$D:$D,'EIA Imports'!$E:$E,$A3,'EIA Imports'!$B:$B,GQ$1)</f>
        <v/>
      </c>
      <c r="GR3">
        <f>SUMIFS('EIA Imports'!$D:$D,'EIA Imports'!$E:$E,$A3,'EIA Imports'!$B:$B,GR$1)</f>
        <v/>
      </c>
      <c r="GS3">
        <f>SUMIFS('EIA Imports'!$D:$D,'EIA Imports'!$E:$E,$A3,'EIA Imports'!$B:$B,GS$1)</f>
        <v/>
      </c>
      <c r="GT3">
        <f>SUMIFS('EIA Imports'!$D:$D,'EIA Imports'!$E:$E,$A3,'EIA Imports'!$B:$B,GT$1)</f>
        <v/>
      </c>
      <c r="GU3">
        <f>SUMIFS('EIA Imports'!$D:$D,'EIA Imports'!$E:$E,$A3,'EIA Imports'!$B:$B,GU$1)</f>
        <v/>
      </c>
      <c r="GV3">
        <f>SUMIFS('EIA Imports'!$D:$D,'EIA Imports'!$E:$E,$A3,'EIA Imports'!$B:$B,GV$1)</f>
        <v/>
      </c>
      <c r="GW3">
        <f>SUMIFS('EIA Imports'!$D:$D,'EIA Imports'!$E:$E,$A3,'EIA Imports'!$B:$B,GW$1)</f>
        <v/>
      </c>
      <c r="GX3">
        <f>SUMIFS('EIA Imports'!$D:$D,'EIA Imports'!$E:$E,$A3,'EIA Imports'!$B:$B,GX$1)</f>
        <v/>
      </c>
      <c r="GY3">
        <f>SUMIFS('EIA Imports'!$D:$D,'EIA Imports'!$E:$E,$A3,'EIA Imports'!$B:$B,GY$1)</f>
        <v/>
      </c>
      <c r="GZ3">
        <f>SUMIFS('EIA Imports'!$D:$D,'EIA Imports'!$E:$E,$A3,'EIA Imports'!$B:$B,GZ$1)</f>
        <v/>
      </c>
      <c r="HA3">
        <f>SUMIFS('EIA Imports'!$D:$D,'EIA Imports'!$E:$E,$A3,'EIA Imports'!$B:$B,HA$1)</f>
        <v/>
      </c>
      <c r="HB3">
        <f>SUMIFS('EIA Imports'!$D:$D,'EIA Imports'!$E:$E,$A3,'EIA Imports'!$B:$B,HB$1)</f>
        <v/>
      </c>
      <c r="HC3">
        <f>SUMIFS('EIA Imports'!$D:$D,'EIA Imports'!$E:$E,$A3,'EIA Imports'!$B:$B,HC$1)</f>
        <v/>
      </c>
      <c r="HD3">
        <f>SUMIFS('EIA Imports'!$D:$D,'EIA Imports'!$E:$E,$A3,'EIA Imports'!$B:$B,HD$1)</f>
        <v/>
      </c>
      <c r="HE3">
        <f>SUMIFS('EIA Imports'!$D:$D,'EIA Imports'!$E:$E,$A3,'EIA Imports'!$B:$B,HE$1)</f>
        <v/>
      </c>
      <c r="HF3">
        <f>SUMIFS('EIA Imports'!$D:$D,'EIA Imports'!$E:$E,$A3,'EIA Imports'!$B:$B,HF$1)</f>
        <v/>
      </c>
      <c r="HG3">
        <f>SUMIFS('EIA Imports'!$D:$D,'EIA Imports'!$E:$E,$A3,'EIA Imports'!$B:$B,HG$1)</f>
        <v/>
      </c>
      <c r="HH3">
        <f>SUMIFS('EIA Imports'!$D:$D,'EIA Imports'!$E:$E,$A3,'EIA Imports'!$B:$B,HH$1)</f>
        <v/>
      </c>
      <c r="HI3">
        <f>SUMIFS('EIA Imports'!$D:$D,'EIA Imports'!$E:$E,$A3,'EIA Imports'!$B:$B,HI$1)</f>
        <v/>
      </c>
      <c r="HJ3">
        <f>SUMIFS('EIA Imports'!$D:$D,'EIA Imports'!$E:$E,$A3,'EIA Imports'!$B:$B,HJ$1)</f>
        <v/>
      </c>
      <c r="HK3">
        <f>SUMIFS('EIA Imports'!$D:$D,'EIA Imports'!$E:$E,$A3,'EIA Imports'!$B:$B,HK$1)</f>
        <v/>
      </c>
      <c r="HL3">
        <f>SUMIFS('EIA Imports'!$D:$D,'EIA Imports'!$E:$E,$A3,'EIA Imports'!$B:$B,HL$1)</f>
        <v/>
      </c>
      <c r="HM3">
        <f>SUMIFS('EIA Imports'!$D:$D,'EIA Imports'!$E:$E,$A3,'EIA Imports'!$B:$B,HM$1)</f>
        <v/>
      </c>
      <c r="HN3">
        <f>SUMIFS('EIA Imports'!$D:$D,'EIA Imports'!$E:$E,$A3,'EIA Imports'!$B:$B,HN$1)</f>
        <v/>
      </c>
      <c r="HO3">
        <f>SUMIFS('EIA Imports'!$D:$D,'EIA Imports'!$E:$E,$A3,'EIA Imports'!$B:$B,HO$1)</f>
        <v/>
      </c>
      <c r="HP3">
        <f>SUMIFS('EIA Imports'!$D:$D,'EIA Imports'!$E:$E,$A3,'EIA Imports'!$B:$B,HP$1)</f>
        <v/>
      </c>
      <c r="HQ3">
        <f>SUMIFS('EIA Imports'!$D:$D,'EIA Imports'!$E:$E,$A3,'EIA Imports'!$B:$B,HQ$1)</f>
        <v/>
      </c>
      <c r="HR3">
        <f>SUMIFS('EIA Imports'!$D:$D,'EIA Imports'!$E:$E,$A3,'EIA Imports'!$B:$B,HR$1)</f>
        <v/>
      </c>
      <c r="HS3">
        <f>SUMIFS('EIA Imports'!$D:$D,'EIA Imports'!$E:$E,$A3,'EIA Imports'!$B:$B,HS$1)</f>
        <v/>
      </c>
      <c r="HT3">
        <f>SUMIFS('EIA Imports'!$D:$D,'EIA Imports'!$E:$E,$A3,'EIA Imports'!$B:$B,HT$1)</f>
        <v/>
      </c>
      <c r="HU3">
        <f>SUMIFS('EIA Imports'!$D:$D,'EIA Imports'!$E:$E,$A3,'EIA Imports'!$B:$B,HU$1)</f>
        <v/>
      </c>
      <c r="HV3">
        <f>SUMIFS('EIA Imports'!$D:$D,'EIA Imports'!$E:$E,$A3,'EIA Imports'!$B:$B,HV$1)</f>
        <v/>
      </c>
      <c r="HW3">
        <f>SUMIFS('EIA Imports'!$D:$D,'EIA Imports'!$E:$E,$A3,'EIA Imports'!$B:$B,HW$1)</f>
        <v/>
      </c>
      <c r="HX3">
        <f>SUMIFS('EIA Imports'!$D:$D,'EIA Imports'!$E:$E,$A3,'EIA Imports'!$B:$B,HX$1)</f>
        <v/>
      </c>
      <c r="HY3">
        <f>SUMIFS('EIA Imports'!$D:$D,'EIA Imports'!$E:$E,$A3,'EIA Imports'!$B:$B,HY$1)</f>
        <v/>
      </c>
      <c r="HZ3">
        <f>SUMIFS('EIA Imports'!$D:$D,'EIA Imports'!$E:$E,$A3,'EIA Imports'!$B:$B,HZ$1)</f>
        <v/>
      </c>
      <c r="IA3">
        <f>SUMIFS('EIA Imports'!$D:$D,'EIA Imports'!$E:$E,$A3,'EIA Imports'!$B:$B,IA$1)</f>
        <v/>
      </c>
      <c r="IB3">
        <f>SUMIFS('EIA Imports'!$D:$D,'EIA Imports'!$E:$E,$A3,'EIA Imports'!$B:$B,IB$1)</f>
        <v/>
      </c>
      <c r="IC3">
        <f>SUMIFS('EIA Imports'!$D:$D,'EIA Imports'!$E:$E,$A3,'EIA Imports'!$B:$B,IC$1)</f>
        <v/>
      </c>
      <c r="ID3">
        <f>SUMIFS('EIA Imports'!$D:$D,'EIA Imports'!$E:$E,$A3,'EIA Imports'!$B:$B,ID$1)</f>
        <v/>
      </c>
      <c r="IE3">
        <f>SUMIFS('EIA Imports'!$D:$D,'EIA Imports'!$E:$E,$A3,'EIA Imports'!$B:$B,IE$1)</f>
        <v/>
      </c>
      <c r="IF3">
        <f>SUMIFS('EIA Imports'!$D:$D,'EIA Imports'!$E:$E,$A3,'EIA Imports'!$B:$B,IF$1)</f>
        <v/>
      </c>
      <c r="IG3">
        <f>SUMIFS('EIA Imports'!$D:$D,'EIA Imports'!$E:$E,$A3,'EIA Imports'!$B:$B,IG$1)</f>
        <v/>
      </c>
      <c r="IH3">
        <f>SUMIFS('EIA Imports'!$D:$D,'EIA Imports'!$E:$E,$A3,'EIA Imports'!$B:$B,IH$1)</f>
        <v/>
      </c>
      <c r="II3">
        <f>SUMIFS('EIA Imports'!$D:$D,'EIA Imports'!$E:$E,$A3,'EIA Imports'!$B:$B,II$1)</f>
        <v/>
      </c>
      <c r="IJ3">
        <f>SUMIFS('EIA Imports'!$D:$D,'EIA Imports'!$E:$E,$A3,'EIA Imports'!$B:$B,IJ$1)</f>
        <v/>
      </c>
      <c r="IK3">
        <f>SUMIFS('EIA Imports'!$D:$D,'EIA Imports'!$E:$E,$A3,'EIA Imports'!$B:$B,IK$1)</f>
        <v/>
      </c>
      <c r="IL3">
        <f>SUMIFS('EIA Imports'!$D:$D,'EIA Imports'!$E:$E,$A3,'EIA Imports'!$B:$B,IL$1)</f>
        <v/>
      </c>
      <c r="IM3">
        <f>SUMIFS('EIA Imports'!$D:$D,'EIA Imports'!$E:$E,$A3,'EIA Imports'!$B:$B,IM$1)</f>
        <v/>
      </c>
      <c r="IN3">
        <f>SUMIFS('EIA Imports'!$D:$D,'EIA Imports'!$E:$E,$A3,'EIA Imports'!$B:$B,IN$1)</f>
        <v/>
      </c>
      <c r="IO3">
        <f>SUMIFS('EIA Imports'!$D:$D,'EIA Imports'!$E:$E,$A3,'EIA Imports'!$B:$B,IO$1)</f>
        <v/>
      </c>
      <c r="IP3">
        <f>SUMIFS('EIA Imports'!$D:$D,'EIA Imports'!$E:$E,$A3,'EIA Imports'!$B:$B,IP$1)</f>
        <v/>
      </c>
      <c r="IQ3">
        <f>SUMIFS('EIA Imports'!$D:$D,'EIA Imports'!$E:$E,$A3,'EIA Imports'!$B:$B,IQ$1)</f>
        <v/>
      </c>
      <c r="IR3">
        <f>SUMIFS('EIA Imports'!$D:$D,'EIA Imports'!$E:$E,$A3,'EIA Imports'!$B:$B,IR$1)</f>
        <v/>
      </c>
      <c r="IS3">
        <f>SUMIFS('EIA Imports'!$D:$D,'EIA Imports'!$E:$E,$A3,'EIA Imports'!$B:$B,IS$1)</f>
        <v/>
      </c>
      <c r="IT3">
        <f>SUMIFS('EIA Imports'!$D:$D,'EIA Imports'!$E:$E,$A3,'EIA Imports'!$B:$B,IT$1)</f>
        <v/>
      </c>
      <c r="IU3">
        <f>SUMIFS('EIA Imports'!$D:$D,'EIA Imports'!$E:$E,$A3,'EIA Imports'!$B:$B,IU$1)</f>
        <v/>
      </c>
      <c r="IV3">
        <f>SUMIFS('EIA Imports'!$D:$D,'EIA Imports'!$E:$E,$A3,'EIA Imports'!$B:$B,IV$1)</f>
        <v/>
      </c>
      <c r="IW3">
        <f>SUMIFS('EIA Imports'!$D:$D,'EIA Imports'!$E:$E,$A3,'EIA Imports'!$B:$B,IW$1)</f>
        <v/>
      </c>
      <c r="IX3">
        <f>SUMIFS('EIA Imports'!$D:$D,'EIA Imports'!$E:$E,$A3,'EIA Imports'!$B:$B,IX$1)</f>
        <v/>
      </c>
      <c r="IY3">
        <f>SUMIFS('EIA Imports'!$D:$D,'EIA Imports'!$E:$E,$A3,'EIA Imports'!$B:$B,IY$1)</f>
        <v/>
      </c>
      <c r="IZ3">
        <f>SUMIFS('EIA Imports'!$D:$D,'EIA Imports'!$E:$E,$A3,'EIA Imports'!$B:$B,IZ$1)</f>
        <v/>
      </c>
      <c r="JA3">
        <f>SUMIFS('EIA Imports'!$D:$D,'EIA Imports'!$E:$E,$A3,'EIA Imports'!$B:$B,JA$1)</f>
        <v/>
      </c>
      <c r="JB3">
        <f>SUMIFS('EIA Imports'!$D:$D,'EIA Imports'!$E:$E,$A3,'EIA Imports'!$B:$B,JB$1)</f>
        <v/>
      </c>
      <c r="JC3">
        <f>SUMIFS('EIA Imports'!$D:$D,'EIA Imports'!$E:$E,$A3,'EIA Imports'!$B:$B,JC$1)</f>
        <v/>
      </c>
      <c r="JD3">
        <f>SUMIFS('EIA Imports'!$D:$D,'EIA Imports'!$E:$E,$A3,'EIA Imports'!$B:$B,JD$1)</f>
        <v/>
      </c>
      <c r="JE3">
        <f>SUMIFS('EIA Imports'!$D:$D,'EIA Imports'!$E:$E,$A3,'EIA Imports'!$B:$B,JE$1)</f>
        <v/>
      </c>
      <c r="JF3">
        <f>SUMIFS('EIA Imports'!$D:$D,'EIA Imports'!$E:$E,$A3,'EIA Imports'!$B:$B,JF$1)</f>
        <v/>
      </c>
      <c r="JG3">
        <f>SUMIFS('EIA Imports'!$D:$D,'EIA Imports'!$E:$E,$A3,'EIA Imports'!$B:$B,JG$1)</f>
        <v/>
      </c>
      <c r="JH3">
        <f>SUMIFS('EIA Imports'!$D:$D,'EIA Imports'!$E:$E,$A3,'EIA Imports'!$B:$B,JH$1)</f>
        <v/>
      </c>
      <c r="JI3">
        <f>SUMIFS('EIA Imports'!$D:$D,'EIA Imports'!$E:$E,$A3,'EIA Imports'!$B:$B,JI$1)</f>
        <v/>
      </c>
      <c r="JJ3">
        <f>SUMIFS('EIA Imports'!$D:$D,'EIA Imports'!$E:$E,$A3,'EIA Imports'!$B:$B,JJ$1)</f>
        <v/>
      </c>
      <c r="JK3">
        <f>SUMIFS('EIA Imports'!$D:$D,'EIA Imports'!$E:$E,$A3,'EIA Imports'!$B:$B,JK$1)</f>
        <v/>
      </c>
      <c r="JL3">
        <f>SUMIFS('EIA Imports'!$D:$D,'EIA Imports'!$E:$E,$A3,'EIA Imports'!$B:$B,JL$1)</f>
        <v/>
      </c>
      <c r="JM3">
        <f>SUMIFS('EIA Imports'!$D:$D,'EIA Imports'!$E:$E,$A3,'EIA Imports'!$B:$B,JM$1)</f>
        <v/>
      </c>
      <c r="JN3">
        <f>SUMIFS('EIA Imports'!$D:$D,'EIA Imports'!$E:$E,$A3,'EIA Imports'!$B:$B,JN$1)</f>
        <v/>
      </c>
      <c r="JO3">
        <f>SUMIFS('EIA Imports'!$D:$D,'EIA Imports'!$E:$E,$A3,'EIA Imports'!$B:$B,JO$1)</f>
        <v/>
      </c>
      <c r="JP3">
        <f>SUMIFS('EIA Imports'!$D:$D,'EIA Imports'!$E:$E,$A3,'EIA Imports'!$B:$B,JP$1)</f>
        <v/>
      </c>
      <c r="JQ3">
        <f>SUMIFS('EIA Imports'!$D:$D,'EIA Imports'!$E:$E,$A3,'EIA Imports'!$B:$B,JQ$1)</f>
        <v/>
      </c>
      <c r="JR3">
        <f>SUMIFS('EIA Imports'!$D:$D,'EIA Imports'!$E:$E,$A3,'EIA Imports'!$B:$B,JR$1)</f>
        <v/>
      </c>
      <c r="JS3">
        <f>SUMIFS('EIA Imports'!$D:$D,'EIA Imports'!$E:$E,$A3,'EIA Imports'!$B:$B,JS$1)</f>
        <v/>
      </c>
      <c r="JT3">
        <f>SUMIFS('EIA Imports'!$D:$D,'EIA Imports'!$E:$E,$A3,'EIA Imports'!$B:$B,JT$1)</f>
        <v/>
      </c>
      <c r="JU3">
        <f>SUMIFS('EIA Imports'!$D:$D,'EIA Imports'!$E:$E,$A3,'EIA Imports'!$B:$B,JU$1)</f>
        <v/>
      </c>
      <c r="JV3">
        <f>SUMIFS('EIA Imports'!$D:$D,'EIA Imports'!$E:$E,$A3,'EIA Imports'!$B:$B,JV$1)</f>
        <v/>
      </c>
      <c r="JW3">
        <f>SUMIFS('EIA Imports'!$D:$D,'EIA Imports'!$E:$E,$A3,'EIA Imports'!$B:$B,JW$1)</f>
        <v/>
      </c>
      <c r="JX3">
        <f>SUMIFS('EIA Imports'!$D:$D,'EIA Imports'!$E:$E,$A3,'EIA Imports'!$B:$B,JX$1)</f>
        <v/>
      </c>
      <c r="JY3">
        <f>SUMIFS('EIA Imports'!$D:$D,'EIA Imports'!$E:$E,$A3,'EIA Imports'!$B:$B,JY$1)</f>
        <v/>
      </c>
      <c r="JZ3">
        <f>SUMIFS('EIA Imports'!$D:$D,'EIA Imports'!$E:$E,$A3,'EIA Imports'!$B:$B,JZ$1)</f>
        <v/>
      </c>
      <c r="KA3">
        <f>SUMIFS('EIA Imports'!$D:$D,'EIA Imports'!$E:$E,$A3,'EIA Imports'!$B:$B,KA$1)</f>
        <v/>
      </c>
      <c r="KB3">
        <f>SUMIFS('EIA Imports'!$D:$D,'EIA Imports'!$E:$E,$A3,'EIA Imports'!$B:$B,KB$1)</f>
        <v/>
      </c>
      <c r="KC3">
        <f>SUMIFS('EIA Imports'!$D:$D,'EIA Imports'!$E:$E,$A3,'EIA Imports'!$B:$B,KC$1)</f>
        <v/>
      </c>
      <c r="KD3">
        <f>SUMIFS('EIA Imports'!$D:$D,'EIA Imports'!$E:$E,$A3,'EIA Imports'!$B:$B,KD$1)</f>
        <v/>
      </c>
      <c r="KE3">
        <f>SUMIFS('EIA Imports'!$D:$D,'EIA Imports'!$E:$E,$A3,'EIA Imports'!$B:$B,KE$1)</f>
        <v/>
      </c>
      <c r="KF3">
        <f>SUMIFS('EIA Imports'!$D:$D,'EIA Imports'!$E:$E,$A3,'EIA Imports'!$B:$B,KF$1)</f>
        <v/>
      </c>
      <c r="KG3">
        <f>SUMIFS('EIA Imports'!$D:$D,'EIA Imports'!$E:$E,$A3,'EIA Imports'!$B:$B,KG$1)</f>
        <v/>
      </c>
      <c r="KH3">
        <f>SUMIFS('EIA Imports'!$D:$D,'EIA Imports'!$E:$E,$A3,'EIA Imports'!$B:$B,KH$1)</f>
        <v/>
      </c>
      <c r="KI3">
        <f>SUMIFS('EIA Imports'!$D:$D,'EIA Imports'!$E:$E,$A3,'EIA Imports'!$B:$B,KI$1)</f>
        <v/>
      </c>
      <c r="KJ3">
        <f>SUMIFS('EIA Imports'!$D:$D,'EIA Imports'!$E:$E,$A3,'EIA Imports'!$B:$B,KJ$1)</f>
        <v/>
      </c>
      <c r="KK3">
        <f>SUMIFS('EIA Imports'!$D:$D,'EIA Imports'!$E:$E,$A3,'EIA Imports'!$B:$B,KK$1)</f>
        <v/>
      </c>
      <c r="KL3">
        <f>SUMIFS('EIA Imports'!$D:$D,'EIA Imports'!$E:$E,$A3,'EIA Imports'!$B:$B,KL$1)</f>
        <v/>
      </c>
      <c r="KM3">
        <f>SUMIFS('EIA Imports'!$D:$D,'EIA Imports'!$E:$E,$A3,'EIA Imports'!$B:$B,KM$1)</f>
        <v/>
      </c>
      <c r="KN3">
        <f>SUMIFS('EIA Imports'!$D:$D,'EIA Imports'!$E:$E,$A3,'EIA Imports'!$B:$B,KN$1)</f>
        <v/>
      </c>
      <c r="KO3">
        <f>SUMIFS('EIA Imports'!$D:$D,'EIA Imports'!$E:$E,$A3,'EIA Imports'!$B:$B,KO$1)</f>
        <v/>
      </c>
      <c r="KP3">
        <f>SUMIFS('EIA Imports'!$D:$D,'EIA Imports'!$E:$E,$A3,'EIA Imports'!$B:$B,KP$1)</f>
        <v/>
      </c>
      <c r="KQ3">
        <f>SUMIFS('EIA Imports'!$D:$D,'EIA Imports'!$E:$E,$A3,'EIA Imports'!$B:$B,KQ$1)</f>
        <v/>
      </c>
      <c r="KR3">
        <f>SUMIFS('EIA Imports'!$D:$D,'EIA Imports'!$E:$E,$A3,'EIA Imports'!$B:$B,KR$1)</f>
        <v/>
      </c>
      <c r="KS3">
        <f>SUMIFS('EIA Imports'!$D:$D,'EIA Imports'!$E:$E,$A3,'EIA Imports'!$B:$B,KS$1)</f>
        <v/>
      </c>
      <c r="KT3">
        <f>SUMIFS('EIA Imports'!$D:$D,'EIA Imports'!$E:$E,$A3,'EIA Imports'!$B:$B,KT$1)</f>
        <v/>
      </c>
      <c r="KU3">
        <f>SUMIFS('EIA Imports'!$D:$D,'EIA Imports'!$E:$E,$A3,'EIA Imports'!$B:$B,KU$1)</f>
        <v/>
      </c>
      <c r="KV3">
        <f>SUMIFS('EIA Imports'!$D:$D,'EIA Imports'!$E:$E,$A3,'EIA Imports'!$B:$B,KV$1)</f>
        <v/>
      </c>
      <c r="KW3">
        <f>SUMIFS('EIA Imports'!$D:$D,'EIA Imports'!$E:$E,$A3,'EIA Imports'!$B:$B,KW$1)</f>
        <v/>
      </c>
      <c r="KX3">
        <f>SUMIFS('EIA Imports'!$D:$D,'EIA Imports'!$E:$E,$A3,'EIA Imports'!$B:$B,KX$1)</f>
        <v/>
      </c>
      <c r="KY3">
        <f>SUMIFS('EIA Imports'!$D:$D,'EIA Imports'!$E:$E,$A3,'EIA Imports'!$B:$B,KY$1)</f>
        <v/>
      </c>
      <c r="KZ3">
        <f>SUMIFS('EIA Imports'!$D:$D,'EIA Imports'!$E:$E,$A3,'EIA Imports'!$B:$B,KZ$1)</f>
        <v/>
      </c>
      <c r="LA3">
        <f>SUMIFS('EIA Imports'!$D:$D,'EIA Imports'!$E:$E,$A3,'EIA Imports'!$B:$B,LA$1)</f>
        <v/>
      </c>
      <c r="LB3">
        <f>SUMIFS('EIA Imports'!$D:$D,'EIA Imports'!$E:$E,$A3,'EIA Imports'!$B:$B,LB$1)</f>
        <v/>
      </c>
      <c r="LC3">
        <f>SUMIFS('EIA Imports'!$D:$D,'EIA Imports'!$E:$E,$A3,'EIA Imports'!$B:$B,LC$1)</f>
        <v/>
      </c>
      <c r="LD3">
        <f>SUMIFS('EIA Imports'!$D:$D,'EIA Imports'!$E:$E,$A3,'EIA Imports'!$B:$B,LD$1)</f>
        <v/>
      </c>
      <c r="LE3">
        <f>SUMIFS('EIA Imports'!$D:$D,'EIA Imports'!$E:$E,$A3,'EIA Imports'!$B:$B,LE$1)</f>
        <v/>
      </c>
      <c r="LF3">
        <f>SUMIFS('EIA Imports'!$D:$D,'EIA Imports'!$E:$E,$A3,'EIA Imports'!$B:$B,LF$1)</f>
        <v/>
      </c>
      <c r="LG3">
        <f>SUMIFS('EIA Imports'!$D:$D,'EIA Imports'!$E:$E,$A3,'EIA Imports'!$B:$B,LG$1)</f>
        <v/>
      </c>
      <c r="LH3">
        <f>SUMIFS('EIA Imports'!$D:$D,'EIA Imports'!$E:$E,$A3,'EIA Imports'!$B:$B,LH$1)</f>
        <v/>
      </c>
      <c r="LI3">
        <f>SUMIFS('EIA Imports'!$D:$D,'EIA Imports'!$E:$E,$A3,'EIA Imports'!$B:$B,LI$1)</f>
        <v/>
      </c>
      <c r="LJ3">
        <f>SUMIFS('EIA Imports'!$D:$D,'EIA Imports'!$E:$E,$A3,'EIA Imports'!$B:$B,LJ$1)</f>
        <v/>
      </c>
      <c r="LK3">
        <f>SUMIFS('EIA Imports'!$D:$D,'EIA Imports'!$E:$E,$A3,'EIA Imports'!$B:$B,LK$1)</f>
        <v/>
      </c>
      <c r="LL3">
        <f>SUMIFS('EIA Imports'!$D:$D,'EIA Imports'!$E:$E,$A3,'EIA Imports'!$B:$B,LL$1)</f>
        <v/>
      </c>
      <c r="LM3">
        <f>SUMIFS('EIA Imports'!$D:$D,'EIA Imports'!$E:$E,$A3,'EIA Imports'!$B:$B,LM$1)</f>
        <v/>
      </c>
      <c r="LN3">
        <f>SUMIFS('EIA Imports'!$D:$D,'EIA Imports'!$E:$E,$A3,'EIA Imports'!$B:$B,LN$1)</f>
        <v/>
      </c>
      <c r="LO3">
        <f>SUMIFS('EIA Imports'!$D:$D,'EIA Imports'!$E:$E,$A3,'EIA Imports'!$B:$B,LO$1)</f>
        <v/>
      </c>
      <c r="LP3">
        <f>SUMIFS('EIA Imports'!$D:$D,'EIA Imports'!$E:$E,$A3,'EIA Imports'!$B:$B,LP$1)</f>
        <v/>
      </c>
      <c r="LQ3">
        <f>SUMIFS('EIA Imports'!$D:$D,'EIA Imports'!$E:$E,$A3,'EIA Imports'!$B:$B,LQ$1)</f>
        <v/>
      </c>
      <c r="LR3">
        <f>SUMIFS('EIA Imports'!$D:$D,'EIA Imports'!$E:$E,$A3,'EIA Imports'!$B:$B,LR$1)</f>
        <v/>
      </c>
      <c r="LS3">
        <f>SUMIFS('EIA Imports'!$D:$D,'EIA Imports'!$E:$E,$A3,'EIA Imports'!$B:$B,LS$1)</f>
        <v/>
      </c>
      <c r="LT3">
        <f>SUMIFS('EIA Imports'!$D:$D,'EIA Imports'!$E:$E,$A3,'EIA Imports'!$B:$B,LT$1)</f>
        <v/>
      </c>
      <c r="LU3">
        <f>SUMIFS('EIA Imports'!$D:$D,'EIA Imports'!$E:$E,$A3,'EIA Imports'!$B:$B,LU$1)</f>
        <v/>
      </c>
      <c r="LV3">
        <f>SUMIFS('EIA Imports'!$D:$D,'EIA Imports'!$E:$E,$A3,'EIA Imports'!$B:$B,LV$1)</f>
        <v/>
      </c>
      <c r="LW3">
        <f>SUMIFS('EIA Imports'!$D:$D,'EIA Imports'!$E:$E,$A3,'EIA Imports'!$B:$B,LW$1)</f>
        <v/>
      </c>
      <c r="LX3">
        <f>SUMIFS('EIA Imports'!$D:$D,'EIA Imports'!$E:$E,$A3,'EIA Imports'!$B:$B,LX$1)</f>
        <v/>
      </c>
      <c r="LY3">
        <f>SUMIFS('EIA Imports'!$D:$D,'EIA Imports'!$E:$E,$A3,'EIA Imports'!$B:$B,LY$1)</f>
        <v/>
      </c>
      <c r="LZ3">
        <f>SUMIFS('EIA Imports'!$D:$D,'EIA Imports'!$E:$E,$A3,'EIA Imports'!$B:$B,LZ$1)</f>
        <v/>
      </c>
      <c r="MA3">
        <f>SUMIFS('EIA Imports'!$D:$D,'EIA Imports'!$E:$E,$A3,'EIA Imports'!$B:$B,MA$1)</f>
        <v/>
      </c>
      <c r="MB3">
        <f>SUMIFS('EIA Imports'!$D:$D,'EIA Imports'!$E:$E,$A3,'EIA Imports'!$B:$B,MB$1)</f>
        <v/>
      </c>
      <c r="MC3">
        <f>SUMIFS('EIA Imports'!$D:$D,'EIA Imports'!$E:$E,$A3,'EIA Imports'!$B:$B,MC$1)</f>
        <v/>
      </c>
      <c r="MD3">
        <f>SUMIFS('EIA Imports'!$D:$D,'EIA Imports'!$E:$E,$A3,'EIA Imports'!$B:$B,MD$1)</f>
        <v/>
      </c>
      <c r="ME3">
        <f>SUMIFS('EIA Imports'!$D:$D,'EIA Imports'!$E:$E,$A3,'EIA Imports'!$B:$B,ME$1)</f>
        <v/>
      </c>
      <c r="MF3">
        <f>SUMIFS('EIA Imports'!$D:$D,'EIA Imports'!$E:$E,$A3,'EIA Imports'!$B:$B,MF$1)</f>
        <v/>
      </c>
      <c r="MG3">
        <f>SUMIFS('EIA Imports'!$D:$D,'EIA Imports'!$E:$E,$A3,'EIA Imports'!$B:$B,MG$1)</f>
        <v/>
      </c>
      <c r="MH3">
        <f>SUMIFS('EIA Imports'!$D:$D,'EIA Imports'!$E:$E,$A3,'EIA Imports'!$B:$B,MH$1)</f>
        <v/>
      </c>
      <c r="MI3">
        <f>SUMIFS('EIA Imports'!$D:$D,'EIA Imports'!$E:$E,$A3,'EIA Imports'!$B:$B,MI$1)</f>
        <v/>
      </c>
      <c r="MJ3">
        <f>SUMIFS('EIA Imports'!$D:$D,'EIA Imports'!$E:$E,$A3,'EIA Imports'!$B:$B,MJ$1)</f>
        <v/>
      </c>
      <c r="MK3">
        <f>SUMIFS('EIA Imports'!$D:$D,'EIA Imports'!$E:$E,$A3,'EIA Imports'!$B:$B,MK$1)</f>
        <v/>
      </c>
      <c r="ML3">
        <f>SUMIFS('EIA Imports'!$D:$D,'EIA Imports'!$E:$E,$A3,'EIA Imports'!$B:$B,ML$1)</f>
        <v/>
      </c>
      <c r="MM3">
        <f>SUMIFS('EIA Imports'!$D:$D,'EIA Imports'!$E:$E,$A3,'EIA Imports'!$B:$B,MM$1)</f>
        <v/>
      </c>
      <c r="MN3">
        <f>SUMIFS('EIA Imports'!$D:$D,'EIA Imports'!$E:$E,$A3,'EIA Imports'!$B:$B,MN$1)</f>
        <v/>
      </c>
      <c r="MO3">
        <f>SUMIFS('EIA Imports'!$D:$D,'EIA Imports'!$E:$E,$A3,'EIA Imports'!$B:$B,MO$1)</f>
        <v/>
      </c>
      <c r="MP3">
        <f>SUMIFS('EIA Imports'!$D:$D,'EIA Imports'!$E:$E,$A3,'EIA Imports'!$B:$B,MP$1)</f>
        <v/>
      </c>
      <c r="MQ3">
        <f>SUMIFS('EIA Imports'!$D:$D,'EIA Imports'!$E:$E,$A3,'EIA Imports'!$B:$B,MQ$1)</f>
        <v/>
      </c>
      <c r="MR3">
        <f>SUMIFS('EIA Imports'!$D:$D,'EIA Imports'!$E:$E,$A3,'EIA Imports'!$B:$B,MR$1)</f>
        <v/>
      </c>
      <c r="MS3">
        <f>SUMIFS('EIA Imports'!$D:$D,'EIA Imports'!$E:$E,$A3,'EIA Imports'!$B:$B,MS$1)</f>
        <v/>
      </c>
      <c r="MT3">
        <f>SUMIFS('EIA Imports'!$D:$D,'EIA Imports'!$E:$E,$A3,'EIA Imports'!$B:$B,MT$1)</f>
        <v/>
      </c>
      <c r="MU3">
        <f>SUMIFS('EIA Imports'!$D:$D,'EIA Imports'!$E:$E,$A3,'EIA Imports'!$B:$B,MU$1)</f>
        <v/>
      </c>
      <c r="MV3">
        <f>SUMIFS('EIA Imports'!$D:$D,'EIA Imports'!$E:$E,$A3,'EIA Imports'!$B:$B,MV$1)</f>
        <v/>
      </c>
      <c r="MW3">
        <f>SUMIFS('EIA Imports'!$D:$D,'EIA Imports'!$E:$E,$A3,'EIA Imports'!$B:$B,MW$1)</f>
        <v/>
      </c>
      <c r="MX3">
        <f>SUMIFS('EIA Imports'!$D:$D,'EIA Imports'!$E:$E,$A3,'EIA Imports'!$B:$B,MX$1)</f>
        <v/>
      </c>
      <c r="MY3">
        <f>SUMIFS('EIA Imports'!$D:$D,'EIA Imports'!$E:$E,$A3,'EIA Imports'!$B:$B,MY$1)</f>
        <v/>
      </c>
      <c r="MZ3">
        <f>SUMIFS('EIA Imports'!$D:$D,'EIA Imports'!$E:$E,$A3,'EIA Imports'!$B:$B,MZ$1)</f>
        <v/>
      </c>
      <c r="NA3">
        <f>SUMIFS('EIA Imports'!$D:$D,'EIA Imports'!$E:$E,$A3,'EIA Imports'!$B:$B,NA$1)</f>
        <v/>
      </c>
      <c r="NB3">
        <f>SUMIFS('EIA Imports'!$D:$D,'EIA Imports'!$E:$E,$A3,'EIA Imports'!$B:$B,NB$1)</f>
        <v/>
      </c>
      <c r="NC3">
        <f>SUMIFS('EIA Imports'!$D:$D,'EIA Imports'!$E:$E,$A3,'EIA Imports'!$B:$B,NC$1)</f>
        <v/>
      </c>
      <c r="ND3">
        <f>SUMIFS('EIA Imports'!$D:$D,'EIA Imports'!$E:$E,$A3,'EIA Imports'!$B:$B,ND$1)</f>
        <v/>
      </c>
      <c r="NE3">
        <f>SUMIFS('EIA Imports'!$D:$D,'EIA Imports'!$E:$E,$A3,'EIA Imports'!$B:$B,NE$1)</f>
        <v/>
      </c>
      <c r="NF3">
        <f>SUMIFS('EIA Imports'!$D:$D,'EIA Imports'!$E:$E,$A3,'EIA Imports'!$B:$B,NF$1)</f>
        <v/>
      </c>
      <c r="NG3">
        <f>SUMIFS('EIA Imports'!$D:$D,'EIA Imports'!$E:$E,$A3,'EIA Imports'!$B:$B,NG$1)</f>
        <v/>
      </c>
      <c r="NH3">
        <f>SUMIFS('EIA Imports'!$D:$D,'EIA Imports'!$E:$E,$A3,'EIA Imports'!$B:$B,NH$1)</f>
        <v/>
      </c>
      <c r="NI3">
        <f>SUMIFS('EIA Imports'!$D:$D,'EIA Imports'!$E:$E,$A3,'EIA Imports'!$B:$B,NI$1)</f>
        <v/>
      </c>
      <c r="NJ3">
        <f>SUMIFS('EIA Imports'!$D:$D,'EIA Imports'!$E:$E,$A3,'EIA Imports'!$B:$B,NJ$1)</f>
        <v/>
      </c>
      <c r="NK3">
        <f>SUMIFS('EIA Imports'!$D:$D,'EIA Imports'!$E:$E,$A3,'EIA Imports'!$B:$B,NK$1)</f>
        <v/>
      </c>
      <c r="NL3">
        <f>SUMIFS('EIA Imports'!$D:$D,'EIA Imports'!$E:$E,$A3,'EIA Imports'!$B:$B,NL$1)</f>
        <v/>
      </c>
      <c r="NM3">
        <f>SUMIFS('EIA Imports'!$D:$D,'EIA Imports'!$E:$E,$A3,'EIA Imports'!$B:$B,NM$1)</f>
        <v/>
      </c>
      <c r="NN3">
        <f>SUMIFS('EIA Imports'!$D:$D,'EIA Imports'!$E:$E,$A3,'EIA Imports'!$B:$B,NN$1)</f>
        <v/>
      </c>
      <c r="NO3">
        <f>SUMIFS('EIA Imports'!$D:$D,'EIA Imports'!$E:$E,$A3,'EIA Imports'!$B:$B,NO$1)</f>
        <v/>
      </c>
      <c r="NP3">
        <f>SUMIFS('EIA Imports'!$D:$D,'EIA Imports'!$E:$E,$A3,'EIA Imports'!$B:$B,NP$1)</f>
        <v/>
      </c>
      <c r="NQ3">
        <f>SUMIFS('EIA Imports'!$D:$D,'EIA Imports'!$E:$E,$A3,'EIA Imports'!$B:$B,NQ$1)</f>
        <v/>
      </c>
      <c r="NR3">
        <f>SUMIFS('EIA Imports'!$D:$D,'EIA Imports'!$E:$E,$A3,'EIA Imports'!$B:$B,NR$1)</f>
        <v/>
      </c>
      <c r="NS3">
        <f>SUMIFS('EIA Imports'!$D:$D,'EIA Imports'!$E:$E,$A3,'EIA Imports'!$B:$B,NS$1)</f>
        <v/>
      </c>
      <c r="NT3">
        <f>SUMIFS('EIA Imports'!$D:$D,'EIA Imports'!$E:$E,$A3,'EIA Imports'!$B:$B,NT$1)</f>
        <v/>
      </c>
      <c r="NU3">
        <f>SUMIFS('EIA Imports'!$D:$D,'EIA Imports'!$E:$E,$A3,'EIA Imports'!$B:$B,NU$1)</f>
        <v/>
      </c>
      <c r="NV3">
        <f>SUMIFS('EIA Imports'!$D:$D,'EIA Imports'!$E:$E,$A3,'EIA Imports'!$B:$B,NV$1)</f>
        <v/>
      </c>
      <c r="NW3">
        <f>SUMIFS('EIA Imports'!$D:$D,'EIA Imports'!$E:$E,$A3,'EIA Imports'!$B:$B,NW$1)</f>
        <v/>
      </c>
      <c r="NX3">
        <f>SUMIFS('EIA Imports'!$D:$D,'EIA Imports'!$E:$E,$A3,'EIA Imports'!$B:$B,NX$1)</f>
        <v/>
      </c>
      <c r="NY3">
        <f>SUMIFS('EIA Imports'!$D:$D,'EIA Imports'!$E:$E,$A3,'EIA Imports'!$B:$B,NY$1)</f>
        <v/>
      </c>
      <c r="NZ3">
        <f>SUMIFS('EIA Imports'!$D:$D,'EIA Imports'!$E:$E,$A3,'EIA Imports'!$B:$B,NZ$1)</f>
        <v/>
      </c>
      <c r="OA3">
        <f>SUMIFS('EIA Imports'!$D:$D,'EIA Imports'!$E:$E,$A3,'EIA Imports'!$B:$B,OA$1)</f>
        <v/>
      </c>
      <c r="OB3">
        <f>SUMIFS('EIA Imports'!$D:$D,'EIA Imports'!$E:$E,$A3,'EIA Imports'!$B:$B,OB$1)</f>
        <v/>
      </c>
      <c r="OC3">
        <f>SUMIFS('EIA Imports'!$D:$D,'EIA Imports'!$E:$E,$A3,'EIA Imports'!$B:$B,OC$1)</f>
        <v/>
      </c>
      <c r="OD3">
        <f>SUMIFS('EIA Imports'!$D:$D,'EIA Imports'!$E:$E,$A3,'EIA Imports'!$B:$B,OD$1)</f>
        <v/>
      </c>
      <c r="OE3">
        <f>SUMIFS('EIA Imports'!$D:$D,'EIA Imports'!$E:$E,$A3,'EIA Imports'!$B:$B,OE$1)</f>
        <v/>
      </c>
      <c r="OF3">
        <f>SUMIFS('EIA Imports'!$D:$D,'EIA Imports'!$E:$E,$A3,'EIA Imports'!$B:$B,OF$1)</f>
        <v/>
      </c>
      <c r="OG3">
        <f>SUMIFS('EIA Imports'!$D:$D,'EIA Imports'!$E:$E,$A3,'EIA Imports'!$B:$B,OG$1)</f>
        <v/>
      </c>
      <c r="OH3">
        <f>SUMIFS('EIA Imports'!$D:$D,'EIA Imports'!$E:$E,$A3,'EIA Imports'!$B:$B,OH$1)</f>
        <v/>
      </c>
      <c r="OI3">
        <f>SUMIFS('EIA Imports'!$D:$D,'EIA Imports'!$E:$E,$A3,'EIA Imports'!$B:$B,OI$1)</f>
        <v/>
      </c>
      <c r="OJ3">
        <f>SUMIFS('EIA Imports'!$D:$D,'EIA Imports'!$E:$E,$A3,'EIA Imports'!$B:$B,OJ$1)</f>
        <v/>
      </c>
      <c r="OK3">
        <f>SUMIFS('EIA Imports'!$D:$D,'EIA Imports'!$E:$E,$A3,'EIA Imports'!$B:$B,OK$1)</f>
        <v/>
      </c>
      <c r="OL3">
        <f>SUMIFS('EIA Imports'!$D:$D,'EIA Imports'!$E:$E,$A3,'EIA Imports'!$B:$B,OL$1)</f>
        <v/>
      </c>
      <c r="OM3">
        <f>SUMIFS('EIA Imports'!$D:$D,'EIA Imports'!$E:$E,$A3,'EIA Imports'!$B:$B,OM$1)</f>
        <v/>
      </c>
      <c r="ON3">
        <f>SUMIFS('EIA Imports'!$D:$D,'EIA Imports'!$E:$E,$A3,'EIA Imports'!$B:$B,ON$1)</f>
        <v/>
      </c>
      <c r="OO3">
        <f>SUMIFS('EIA Imports'!$D:$D,'EIA Imports'!$E:$E,$A3,'EIA Imports'!$B:$B,OO$1)</f>
        <v/>
      </c>
      <c r="OP3">
        <f>SUMIFS('EIA Imports'!$D:$D,'EIA Imports'!$E:$E,$A3,'EIA Imports'!$B:$B,OP$1)</f>
        <v/>
      </c>
      <c r="OQ3">
        <f>SUMIFS('EIA Imports'!$D:$D,'EIA Imports'!$E:$E,$A3,'EIA Imports'!$B:$B,OQ$1)</f>
        <v/>
      </c>
      <c r="OR3">
        <f>SUMIFS('EIA Imports'!$D:$D,'EIA Imports'!$E:$E,$A3,'EIA Imports'!$B:$B,OR$1)</f>
        <v/>
      </c>
      <c r="OS3">
        <f>SUMIFS('EIA Imports'!$D:$D,'EIA Imports'!$E:$E,$A3,'EIA Imports'!$B:$B,OS$1)</f>
        <v/>
      </c>
      <c r="OT3">
        <f>SUMIFS('EIA Imports'!$D:$D,'EIA Imports'!$E:$E,$A3,'EIA Imports'!$B:$B,OT$1)</f>
        <v/>
      </c>
      <c r="OU3">
        <f>SUMIFS('EIA Imports'!$D:$D,'EIA Imports'!$E:$E,$A3,'EIA Imports'!$B:$B,OU$1)</f>
        <v/>
      </c>
      <c r="OV3">
        <f>SUMIFS('EIA Imports'!$D:$D,'EIA Imports'!$E:$E,$A3,'EIA Imports'!$B:$B,OV$1)</f>
        <v/>
      </c>
      <c r="OW3">
        <f>SUMIFS('EIA Imports'!$D:$D,'EIA Imports'!$E:$E,$A3,'EIA Imports'!$B:$B,OW$1)</f>
        <v/>
      </c>
      <c r="OX3">
        <f>SUMIFS('EIA Imports'!$D:$D,'EIA Imports'!$E:$E,$A3,'EIA Imports'!$B:$B,OX$1)</f>
        <v/>
      </c>
      <c r="OY3">
        <f>SUMIFS('EIA Imports'!$D:$D,'EIA Imports'!$E:$E,$A3,'EIA Imports'!$B:$B,OY$1)</f>
        <v/>
      </c>
      <c r="OZ3">
        <f>SUMIFS('EIA Imports'!$D:$D,'EIA Imports'!$E:$E,$A3,'EIA Imports'!$B:$B,OZ$1)</f>
        <v/>
      </c>
      <c r="PA3">
        <f>SUMIFS('EIA Imports'!$D:$D,'EIA Imports'!$E:$E,$A3,'EIA Imports'!$B:$B,PA$1)</f>
        <v/>
      </c>
      <c r="PB3">
        <f>SUMIFS('EIA Imports'!$D:$D,'EIA Imports'!$E:$E,$A3,'EIA Imports'!$B:$B,PB$1)</f>
        <v/>
      </c>
      <c r="PC3">
        <f>SUMIFS('EIA Imports'!$D:$D,'EIA Imports'!$E:$E,$A3,'EIA Imports'!$B:$B,PC$1)</f>
        <v/>
      </c>
      <c r="PD3">
        <f>SUMIFS('EIA Imports'!$D:$D,'EIA Imports'!$E:$E,$A3,'EIA Imports'!$B:$B,PD$1)</f>
        <v/>
      </c>
      <c r="PE3">
        <f>SUMIFS('EIA Imports'!$D:$D,'EIA Imports'!$E:$E,$A3,'EIA Imports'!$B:$B,PE$1)</f>
        <v/>
      </c>
      <c r="PF3">
        <f>SUMIFS('EIA Imports'!$D:$D,'EIA Imports'!$E:$E,$A3,'EIA Imports'!$B:$B,PF$1)</f>
        <v/>
      </c>
      <c r="PG3">
        <f>SUMIFS('EIA Imports'!$D:$D,'EIA Imports'!$E:$E,$A3,'EIA Imports'!$B:$B,PG$1)</f>
        <v/>
      </c>
      <c r="PH3">
        <f>SUMIFS('EIA Imports'!$D:$D,'EIA Imports'!$E:$E,$A3,'EIA Imports'!$B:$B,PH$1)</f>
        <v/>
      </c>
      <c r="PI3">
        <f>SUMIFS('EIA Imports'!$D:$D,'EIA Imports'!$E:$E,$A3,'EIA Imports'!$B:$B,PI$1)</f>
        <v/>
      </c>
      <c r="PJ3">
        <f>SUMIFS('EIA Imports'!$D:$D,'EIA Imports'!$E:$E,$A3,'EIA Imports'!$B:$B,PJ$1)</f>
        <v/>
      </c>
      <c r="PK3">
        <f>SUMIFS('EIA Imports'!$D:$D,'EIA Imports'!$E:$E,$A3,'EIA Imports'!$B:$B,PK$1)</f>
        <v/>
      </c>
      <c r="PL3">
        <f>SUMIFS('EIA Imports'!$D:$D,'EIA Imports'!$E:$E,$A3,'EIA Imports'!$B:$B,PL$1)</f>
        <v/>
      </c>
      <c r="PM3">
        <f>SUMIFS('EIA Imports'!$D:$D,'EIA Imports'!$E:$E,$A3,'EIA Imports'!$B:$B,PM$1)</f>
        <v/>
      </c>
      <c r="PN3">
        <f>SUMIFS('EIA Imports'!$D:$D,'EIA Imports'!$E:$E,$A3,'EIA Imports'!$B:$B,PN$1)</f>
        <v/>
      </c>
      <c r="PO3">
        <f>SUMIFS('EIA Imports'!$D:$D,'EIA Imports'!$E:$E,$A3,'EIA Imports'!$B:$B,PO$1)</f>
        <v/>
      </c>
      <c r="PP3">
        <f>SUMIFS('EIA Imports'!$D:$D,'EIA Imports'!$E:$E,$A3,'EIA Imports'!$B:$B,PP$1)</f>
        <v/>
      </c>
      <c r="PQ3">
        <f>SUMIFS('EIA Imports'!$D:$D,'EIA Imports'!$E:$E,$A3,'EIA Imports'!$B:$B,PQ$1)</f>
        <v/>
      </c>
      <c r="PR3">
        <f>SUMIFS('EIA Imports'!$D:$D,'EIA Imports'!$E:$E,$A3,'EIA Imports'!$B:$B,PR$1)</f>
        <v/>
      </c>
      <c r="PS3">
        <f>SUMIFS('EIA Imports'!$D:$D,'EIA Imports'!$E:$E,$A3,'EIA Imports'!$B:$B,PS$1)</f>
        <v/>
      </c>
      <c r="PT3">
        <f>SUMIFS('EIA Imports'!$D:$D,'EIA Imports'!$E:$E,$A3,'EIA Imports'!$B:$B,PT$1)</f>
        <v/>
      </c>
      <c r="PU3">
        <f>SUMIFS('EIA Imports'!$D:$D,'EIA Imports'!$E:$E,$A3,'EIA Imports'!$B:$B,PU$1)</f>
        <v/>
      </c>
      <c r="PV3">
        <f>SUMIFS('EIA Imports'!$D:$D,'EIA Imports'!$E:$E,$A3,'EIA Imports'!$B:$B,PV$1)</f>
        <v/>
      </c>
      <c r="PW3">
        <f>SUMIFS('EIA Imports'!$D:$D,'EIA Imports'!$E:$E,$A3,'EIA Imports'!$B:$B,PW$1)</f>
        <v/>
      </c>
      <c r="PX3">
        <f>SUMIFS('EIA Imports'!$D:$D,'EIA Imports'!$E:$E,$A3,'EIA Imports'!$B:$B,PX$1)</f>
        <v/>
      </c>
      <c r="PY3">
        <f>SUMIFS('EIA Imports'!$D:$D,'EIA Imports'!$E:$E,$A3,'EIA Imports'!$B:$B,PY$1)</f>
        <v/>
      </c>
      <c r="PZ3">
        <f>SUMIFS('EIA Imports'!$D:$D,'EIA Imports'!$E:$E,$A3,'EIA Imports'!$B:$B,PZ$1)</f>
        <v/>
      </c>
      <c r="QA3">
        <f>SUMIFS('EIA Imports'!$D:$D,'EIA Imports'!$E:$E,$A3,'EIA Imports'!$B:$B,QA$1)</f>
        <v/>
      </c>
      <c r="QB3">
        <f>SUMIFS('EIA Imports'!$D:$D,'EIA Imports'!$E:$E,$A3,'EIA Imports'!$B:$B,QB$1)</f>
        <v/>
      </c>
      <c r="QC3">
        <f>SUMIFS('EIA Imports'!$D:$D,'EIA Imports'!$E:$E,$A3,'EIA Imports'!$B:$B,QC$1)</f>
        <v/>
      </c>
      <c r="QD3">
        <f>SUMIFS('EIA Imports'!$D:$D,'EIA Imports'!$E:$E,$A3,'EIA Imports'!$B:$B,QD$1)</f>
        <v/>
      </c>
      <c r="QE3">
        <f>SUMIFS('EIA Imports'!$D:$D,'EIA Imports'!$E:$E,$A3,'EIA Imports'!$B:$B,QE$1)</f>
        <v/>
      </c>
      <c r="QF3">
        <f>SUMIFS('EIA Imports'!$D:$D,'EIA Imports'!$E:$E,$A3,'EIA Imports'!$B:$B,QF$1)</f>
        <v/>
      </c>
      <c r="QG3">
        <f>SUMIFS('EIA Imports'!$D:$D,'EIA Imports'!$E:$E,$A3,'EIA Imports'!$B:$B,QG$1)</f>
        <v/>
      </c>
      <c r="QH3">
        <f>SUMIFS('EIA Imports'!$D:$D,'EIA Imports'!$E:$E,$A3,'EIA Imports'!$B:$B,QH$1)</f>
        <v/>
      </c>
      <c r="QI3">
        <f>SUMIFS('EIA Imports'!$D:$D,'EIA Imports'!$E:$E,$A3,'EIA Imports'!$B:$B,QI$1)</f>
        <v/>
      </c>
      <c r="QJ3">
        <f>SUMIFS('EIA Imports'!$D:$D,'EIA Imports'!$E:$E,$A3,'EIA Imports'!$B:$B,QJ$1)</f>
        <v/>
      </c>
      <c r="QK3">
        <f>SUMIFS('EIA Imports'!$D:$D,'EIA Imports'!$E:$E,$A3,'EIA Imports'!$B:$B,QK$1)</f>
        <v/>
      </c>
      <c r="QL3">
        <f>SUMIFS('EIA Imports'!$D:$D,'EIA Imports'!$E:$E,$A3,'EIA Imports'!$B:$B,QL$1)</f>
        <v/>
      </c>
      <c r="QM3">
        <f>SUMIFS('EIA Imports'!$D:$D,'EIA Imports'!$E:$E,$A3,'EIA Imports'!$B:$B,QM$1)</f>
        <v/>
      </c>
      <c r="QN3">
        <f>SUMIFS('EIA Imports'!$D:$D,'EIA Imports'!$E:$E,$A3,'EIA Imports'!$B:$B,QN$1)</f>
        <v/>
      </c>
      <c r="QO3">
        <f>SUMIFS('EIA Imports'!$D:$D,'EIA Imports'!$E:$E,$A3,'EIA Imports'!$B:$B,QO$1)</f>
        <v/>
      </c>
      <c r="QP3">
        <f>SUMIFS('EIA Imports'!$D:$D,'EIA Imports'!$E:$E,$A3,'EIA Imports'!$B:$B,QP$1)</f>
        <v/>
      </c>
      <c r="QQ3">
        <f>SUMIFS('EIA Imports'!$D:$D,'EIA Imports'!$E:$E,$A3,'EIA Imports'!$B:$B,QQ$1)</f>
        <v/>
      </c>
      <c r="QR3">
        <f>SUMIFS('EIA Imports'!$D:$D,'EIA Imports'!$E:$E,$A3,'EIA Imports'!$B:$B,QR$1)</f>
        <v/>
      </c>
      <c r="QS3">
        <f>SUMIFS('EIA Imports'!$D:$D,'EIA Imports'!$E:$E,$A3,'EIA Imports'!$B:$B,QS$1)</f>
        <v/>
      </c>
      <c r="QT3">
        <f>SUMIFS('EIA Imports'!$D:$D,'EIA Imports'!$E:$E,$A3,'EIA Imports'!$B:$B,QT$1)</f>
        <v/>
      </c>
      <c r="QU3">
        <f>SUMIFS('EIA Imports'!$D:$D,'EIA Imports'!$E:$E,$A3,'EIA Imports'!$B:$B,QU$1)</f>
        <v/>
      </c>
      <c r="QV3">
        <f>SUMIFS('EIA Imports'!$D:$D,'EIA Imports'!$E:$E,$A3,'EIA Imports'!$B:$B,QV$1)</f>
        <v/>
      </c>
      <c r="QW3">
        <f>SUMIFS('EIA Imports'!$D:$D,'EIA Imports'!$E:$E,$A3,'EIA Imports'!$B:$B,QW$1)</f>
        <v/>
      </c>
      <c r="QX3">
        <f>SUMIFS('EIA Imports'!$D:$D,'EIA Imports'!$E:$E,$A3,'EIA Imports'!$B:$B,QX$1)</f>
        <v/>
      </c>
      <c r="QY3">
        <f>SUMIFS('EIA Imports'!$D:$D,'EIA Imports'!$E:$E,$A3,'EIA Imports'!$B:$B,QY$1)</f>
        <v/>
      </c>
      <c r="QZ3">
        <f>SUMIFS('EIA Imports'!$D:$D,'EIA Imports'!$E:$E,$A3,'EIA Imports'!$B:$B,QZ$1)</f>
        <v/>
      </c>
      <c r="RA3">
        <f>SUMIFS('EIA Imports'!$D:$D,'EIA Imports'!$E:$E,$A3,'EIA Imports'!$B:$B,RA$1)</f>
        <v/>
      </c>
      <c r="RB3">
        <f>SUMIFS('EIA Imports'!$D:$D,'EIA Imports'!$E:$E,$A3,'EIA Imports'!$B:$B,RB$1)</f>
        <v/>
      </c>
      <c r="RC3">
        <f>SUMIFS('EIA Imports'!$D:$D,'EIA Imports'!$E:$E,$A3,'EIA Imports'!$B:$B,RC$1)</f>
        <v/>
      </c>
      <c r="RD3">
        <f>SUMIFS('EIA Imports'!$D:$D,'EIA Imports'!$E:$E,$A3,'EIA Imports'!$B:$B,RD$1)</f>
        <v/>
      </c>
      <c r="RE3">
        <f>SUMIFS('EIA Imports'!$D:$D,'EIA Imports'!$E:$E,$A3,'EIA Imports'!$B:$B,RE$1)</f>
        <v/>
      </c>
      <c r="RF3">
        <f>SUMIFS('EIA Imports'!$D:$D,'EIA Imports'!$E:$E,$A3,'EIA Imports'!$B:$B,RF$1)</f>
        <v/>
      </c>
      <c r="RG3">
        <f>SUMIFS('EIA Imports'!$D:$D,'EIA Imports'!$E:$E,$A3,'EIA Imports'!$B:$B,RG$1)</f>
        <v/>
      </c>
      <c r="RH3">
        <f>SUMIFS('EIA Imports'!$D:$D,'EIA Imports'!$E:$E,$A3,'EIA Imports'!$B:$B,RH$1)</f>
        <v/>
      </c>
      <c r="RI3">
        <f>SUMIFS('EIA Imports'!$D:$D,'EIA Imports'!$E:$E,$A3,'EIA Imports'!$B:$B,RI$1)</f>
        <v/>
      </c>
      <c r="RJ3">
        <f>SUMIFS('EIA Imports'!$D:$D,'EIA Imports'!$E:$E,$A3,'EIA Imports'!$B:$B,RJ$1)</f>
        <v/>
      </c>
      <c r="RK3">
        <f>SUMIFS('EIA Imports'!$D:$D,'EIA Imports'!$E:$E,$A3,'EIA Imports'!$B:$B,RK$1)</f>
        <v/>
      </c>
      <c r="RL3">
        <f>SUMIFS('EIA Imports'!$D:$D,'EIA Imports'!$E:$E,$A3,'EIA Imports'!$B:$B,RL$1)</f>
        <v/>
      </c>
      <c r="RM3">
        <f>SUMIFS('EIA Imports'!$D:$D,'EIA Imports'!$E:$E,$A3,'EIA Imports'!$B:$B,RM$1)</f>
        <v/>
      </c>
      <c r="RN3">
        <f>SUMIFS('EIA Imports'!$D:$D,'EIA Imports'!$E:$E,$A3,'EIA Imports'!$B:$B,RN$1)</f>
        <v/>
      </c>
      <c r="RO3">
        <f>SUMIFS('EIA Imports'!$D:$D,'EIA Imports'!$E:$E,$A3,'EIA Imports'!$B:$B,RO$1)</f>
        <v/>
      </c>
      <c r="RP3">
        <f>SUMIFS('EIA Imports'!$D:$D,'EIA Imports'!$E:$E,$A3,'EIA Imports'!$B:$B,RP$1)</f>
        <v/>
      </c>
      <c r="RQ3">
        <f>SUMIFS('EIA Imports'!$D:$D,'EIA Imports'!$E:$E,$A3,'EIA Imports'!$B:$B,RQ$1)</f>
        <v/>
      </c>
      <c r="RR3">
        <f>SUMIFS('EIA Imports'!$D:$D,'EIA Imports'!$E:$E,$A3,'EIA Imports'!$B:$B,RR$1)</f>
        <v/>
      </c>
      <c r="RS3">
        <f>SUMIFS('EIA Imports'!$D:$D,'EIA Imports'!$E:$E,$A3,'EIA Imports'!$B:$B,RS$1)</f>
        <v/>
      </c>
      <c r="RT3">
        <f>SUMIFS('EIA Imports'!$D:$D,'EIA Imports'!$E:$E,$A3,'EIA Imports'!$B:$B,RT$1)</f>
        <v/>
      </c>
      <c r="RU3">
        <f>SUMIFS('EIA Imports'!$D:$D,'EIA Imports'!$E:$E,$A3,'EIA Imports'!$B:$B,RU$1)</f>
        <v/>
      </c>
      <c r="RV3">
        <f>SUMIFS('EIA Imports'!$D:$D,'EIA Imports'!$E:$E,$A3,'EIA Imports'!$B:$B,RV$1)</f>
        <v/>
      </c>
      <c r="RW3">
        <f>SUMIFS('EIA Imports'!$D:$D,'EIA Imports'!$E:$E,$A3,'EIA Imports'!$B:$B,RW$1)</f>
        <v/>
      </c>
      <c r="RX3">
        <f>SUMIFS('EIA Imports'!$D:$D,'EIA Imports'!$E:$E,$A3,'EIA Imports'!$B:$B,RX$1)</f>
        <v/>
      </c>
      <c r="RY3">
        <f>SUMIFS('EIA Imports'!$D:$D,'EIA Imports'!$E:$E,$A3,'EIA Imports'!$B:$B,RY$1)</f>
        <v/>
      </c>
      <c r="RZ3">
        <f>SUMIFS('EIA Imports'!$D:$D,'EIA Imports'!$E:$E,$A3,'EIA Imports'!$B:$B,RZ$1)</f>
        <v/>
      </c>
      <c r="SA3">
        <f>SUMIFS('EIA Imports'!$D:$D,'EIA Imports'!$E:$E,$A3,'EIA Imports'!$B:$B,SA$1)</f>
        <v/>
      </c>
      <c r="SB3">
        <f>SUMIFS('EIA Imports'!$D:$D,'EIA Imports'!$E:$E,$A3,'EIA Imports'!$B:$B,SB$1)</f>
        <v/>
      </c>
      <c r="SC3">
        <f>SUMIFS('EIA Imports'!$D:$D,'EIA Imports'!$E:$E,$A3,'EIA Imports'!$B:$B,SC$1)</f>
        <v/>
      </c>
      <c r="SD3">
        <f>SUMIFS('EIA Imports'!$D:$D,'EIA Imports'!$E:$E,$A3,'EIA Imports'!$B:$B,SD$1)</f>
        <v/>
      </c>
      <c r="SE3">
        <f>SUMIFS('EIA Imports'!$D:$D,'EIA Imports'!$E:$E,$A3,'EIA Imports'!$B:$B,SE$1)</f>
        <v/>
      </c>
      <c r="SF3">
        <f>SUMIFS('EIA Imports'!$D:$D,'EIA Imports'!$E:$E,$A3,'EIA Imports'!$B:$B,SF$1)</f>
        <v/>
      </c>
      <c r="SG3">
        <f>SUMIFS('EIA Imports'!$D:$D,'EIA Imports'!$E:$E,$A3,'EIA Imports'!$B:$B,SG$1)</f>
        <v/>
      </c>
      <c r="SH3">
        <f>SUMIFS('EIA Imports'!$D:$D,'EIA Imports'!$E:$E,$A3,'EIA Imports'!$B:$B,SH$1)</f>
        <v/>
      </c>
      <c r="SI3">
        <f>SUMIFS('EIA Imports'!$D:$D,'EIA Imports'!$E:$E,$A3,'EIA Imports'!$B:$B,SI$1)</f>
        <v/>
      </c>
      <c r="SJ3">
        <f>SUMIFS('EIA Imports'!$D:$D,'EIA Imports'!$E:$E,$A3,'EIA Imports'!$B:$B,SJ$1)</f>
        <v/>
      </c>
      <c r="SK3">
        <f>SUMIFS('EIA Imports'!$D:$D,'EIA Imports'!$E:$E,$A3,'EIA Imports'!$B:$B,SK$1)</f>
        <v/>
      </c>
      <c r="SL3">
        <f>SUMIFS('EIA Imports'!$D:$D,'EIA Imports'!$E:$E,$A3,'EIA Imports'!$B:$B,SL$1)</f>
        <v/>
      </c>
      <c r="SM3">
        <f>SUMIFS('EIA Imports'!$D:$D,'EIA Imports'!$E:$E,$A3,'EIA Imports'!$B:$B,SM$1)</f>
        <v/>
      </c>
      <c r="SN3">
        <f>SUMIFS('EIA Imports'!$D:$D,'EIA Imports'!$E:$E,$A3,'EIA Imports'!$B:$B,SN$1)</f>
        <v/>
      </c>
      <c r="SO3">
        <f>SUMIFS('EIA Imports'!$D:$D,'EIA Imports'!$E:$E,$A3,'EIA Imports'!$B:$B,SO$1)</f>
        <v/>
      </c>
      <c r="SP3">
        <f>SUMIFS('EIA Imports'!$D:$D,'EIA Imports'!$E:$E,$A3,'EIA Imports'!$B:$B,SP$1)</f>
        <v/>
      </c>
      <c r="SQ3">
        <f>SUMIFS('EIA Imports'!$D:$D,'EIA Imports'!$E:$E,$A3,'EIA Imports'!$B:$B,SQ$1)</f>
        <v/>
      </c>
      <c r="SR3">
        <f>SUMIFS('EIA Imports'!$D:$D,'EIA Imports'!$E:$E,$A3,'EIA Imports'!$B:$B,SR$1)</f>
        <v/>
      </c>
      <c r="SS3">
        <f>SUMIFS('EIA Imports'!$D:$D,'EIA Imports'!$E:$E,$A3,'EIA Imports'!$B:$B,SS$1)</f>
        <v/>
      </c>
      <c r="ST3">
        <f>SUMIFS('EIA Imports'!$D:$D,'EIA Imports'!$E:$E,$A3,'EIA Imports'!$B:$B,ST$1)</f>
        <v/>
      </c>
      <c r="SU3">
        <f>SUMIFS('EIA Imports'!$D:$D,'EIA Imports'!$E:$E,$A3,'EIA Imports'!$B:$B,SU$1)</f>
        <v/>
      </c>
      <c r="SV3">
        <f>SUMIFS('EIA Imports'!$D:$D,'EIA Imports'!$E:$E,$A3,'EIA Imports'!$B:$B,SV$1)</f>
        <v/>
      </c>
      <c r="SW3">
        <f>SUMIFS('EIA Imports'!$D:$D,'EIA Imports'!$E:$E,$A3,'EIA Imports'!$B:$B,SW$1)</f>
        <v/>
      </c>
      <c r="SX3">
        <f>SUMIFS('EIA Imports'!$D:$D,'EIA Imports'!$E:$E,$A3,'EIA Imports'!$B:$B,SX$1)</f>
        <v/>
      </c>
      <c r="SY3">
        <f>SUMIFS('EIA Imports'!$D:$D,'EIA Imports'!$E:$E,$A3,'EIA Imports'!$B:$B,SY$1)</f>
        <v/>
      </c>
      <c r="SZ3">
        <f>SUMIFS('EIA Imports'!$D:$D,'EIA Imports'!$E:$E,$A3,'EIA Imports'!$B:$B,SZ$1)</f>
        <v/>
      </c>
      <c r="TA3">
        <f>SUMIFS('EIA Imports'!$D:$D,'EIA Imports'!$E:$E,$A3,'EIA Imports'!$B:$B,TA$1)</f>
        <v/>
      </c>
      <c r="TB3">
        <f>SUMIFS('EIA Imports'!$D:$D,'EIA Imports'!$E:$E,$A3,'EIA Imports'!$B:$B,TB$1)</f>
        <v/>
      </c>
      <c r="TC3">
        <f>SUMIFS('EIA Imports'!$D:$D,'EIA Imports'!$E:$E,$A3,'EIA Imports'!$B:$B,TC$1)</f>
        <v/>
      </c>
      <c r="TD3">
        <f>SUMIFS('EIA Imports'!$D:$D,'EIA Imports'!$E:$E,$A3,'EIA Imports'!$B:$B,TD$1)</f>
        <v/>
      </c>
      <c r="TE3">
        <f>SUMIFS('EIA Imports'!$D:$D,'EIA Imports'!$E:$E,$A3,'EIA Imports'!$B:$B,TE$1)</f>
        <v/>
      </c>
      <c r="TF3">
        <f>SUMIFS('EIA Imports'!$D:$D,'EIA Imports'!$E:$E,$A3,'EIA Imports'!$B:$B,TF$1)</f>
        <v/>
      </c>
      <c r="TG3">
        <f>SUMIFS('EIA Imports'!$D:$D,'EIA Imports'!$E:$E,$A3,'EIA Imports'!$B:$B,TG$1)</f>
        <v/>
      </c>
      <c r="TH3">
        <f>SUMIFS('EIA Imports'!$D:$D,'EIA Imports'!$E:$E,$A3,'EIA Imports'!$B:$B,TH$1)</f>
        <v/>
      </c>
      <c r="TI3">
        <f>SUMIFS('EIA Imports'!$D:$D,'EIA Imports'!$E:$E,$A3,'EIA Imports'!$B:$B,TI$1)</f>
        <v/>
      </c>
      <c r="TJ3">
        <f>SUMIFS('EIA Imports'!$D:$D,'EIA Imports'!$E:$E,$A3,'EIA Imports'!$B:$B,TJ$1)</f>
        <v/>
      </c>
      <c r="TK3">
        <f>SUMIFS('EIA Imports'!$D:$D,'EIA Imports'!$E:$E,$A3,'EIA Imports'!$B:$B,TK$1)</f>
        <v/>
      </c>
      <c r="TL3">
        <f>SUMIFS('EIA Imports'!$D:$D,'EIA Imports'!$E:$E,$A3,'EIA Imports'!$B:$B,TL$1)</f>
        <v/>
      </c>
      <c r="TM3">
        <f>SUMIFS('EIA Imports'!$D:$D,'EIA Imports'!$E:$E,$A3,'EIA Imports'!$B:$B,TM$1)</f>
        <v/>
      </c>
      <c r="TN3">
        <f>SUMIFS('EIA Imports'!$D:$D,'EIA Imports'!$E:$E,$A3,'EIA Imports'!$B:$B,TN$1)</f>
        <v/>
      </c>
      <c r="TO3">
        <f>SUMIFS('EIA Imports'!$D:$D,'EIA Imports'!$E:$E,$A3,'EIA Imports'!$B:$B,TO$1)</f>
        <v/>
      </c>
      <c r="TP3">
        <f>SUMIFS('EIA Imports'!$D:$D,'EIA Imports'!$E:$E,$A3,'EIA Imports'!$B:$B,TP$1)</f>
        <v/>
      </c>
      <c r="TQ3">
        <f>SUMIFS('EIA Imports'!$D:$D,'EIA Imports'!$E:$E,$A3,'EIA Imports'!$B:$B,TQ$1)</f>
        <v/>
      </c>
      <c r="TR3">
        <f>SUMIFS('EIA Imports'!$D:$D,'EIA Imports'!$E:$E,$A3,'EIA Imports'!$B:$B,TR$1)</f>
        <v/>
      </c>
      <c r="TS3">
        <f>SUMIFS('EIA Imports'!$D:$D,'EIA Imports'!$E:$E,$A3,'EIA Imports'!$B:$B,TS$1)</f>
        <v/>
      </c>
      <c r="TT3">
        <f>SUMIFS('EIA Imports'!$D:$D,'EIA Imports'!$E:$E,$A3,'EIA Imports'!$B:$B,TT$1)</f>
        <v/>
      </c>
      <c r="TU3">
        <f>SUMIFS('EIA Imports'!$D:$D,'EIA Imports'!$E:$E,$A3,'EIA Imports'!$B:$B,TU$1)</f>
        <v/>
      </c>
    </row>
    <row r="4" spans="1:541">
      <c r="A4">
        <f>'EIA Petroleum Classification'!A4</f>
        <v/>
      </c>
      <c r="B4">
        <f>SUMIFS('EIA Imports'!$D:$D,'EIA Imports'!$E:$E,$A4,'EIA Imports'!$B:$B,B$1)</f>
        <v/>
      </c>
      <c r="C4">
        <f>SUMIFS('EIA Imports'!$D:$D,'EIA Imports'!$E:$E,$A4,'EIA Imports'!$B:$B,C$1)</f>
        <v/>
      </c>
      <c r="D4">
        <f>SUMIFS('EIA Imports'!$D:$D,'EIA Imports'!$E:$E,$A4,'EIA Imports'!$B:$B,D$1)</f>
        <v/>
      </c>
      <c r="E4">
        <f>SUMIFS('EIA Imports'!$D:$D,'EIA Imports'!$E:$E,$A4,'EIA Imports'!$B:$B,E$1)</f>
        <v/>
      </c>
      <c r="F4">
        <f>SUMIFS('EIA Imports'!$D:$D,'EIA Imports'!$E:$E,$A4,'EIA Imports'!$B:$B,F$1)</f>
        <v/>
      </c>
      <c r="G4">
        <f>SUMIFS('EIA Imports'!$D:$D,'EIA Imports'!$E:$E,$A4,'EIA Imports'!$B:$B,G$1)</f>
        <v/>
      </c>
      <c r="H4">
        <f>SUMIFS('EIA Imports'!$D:$D,'EIA Imports'!$E:$E,$A4,'EIA Imports'!$B:$B,H$1)</f>
        <v/>
      </c>
      <c r="I4">
        <f>SUMIFS('EIA Imports'!$D:$D,'EIA Imports'!$E:$E,$A4,'EIA Imports'!$B:$B,I$1)</f>
        <v/>
      </c>
      <c r="J4">
        <f>SUMIFS('EIA Imports'!$D:$D,'EIA Imports'!$E:$E,$A4,'EIA Imports'!$B:$B,J$1)</f>
        <v/>
      </c>
      <c r="K4">
        <f>SUMIFS('EIA Imports'!$D:$D,'EIA Imports'!$E:$E,$A4,'EIA Imports'!$B:$B,K$1)</f>
        <v/>
      </c>
      <c r="L4">
        <f>SUMIFS('EIA Imports'!$D:$D,'EIA Imports'!$E:$E,$A4,'EIA Imports'!$B:$B,L$1)</f>
        <v/>
      </c>
      <c r="M4">
        <f>SUMIFS('EIA Imports'!$D:$D,'EIA Imports'!$E:$E,$A4,'EIA Imports'!$B:$B,M$1)</f>
        <v/>
      </c>
      <c r="N4">
        <f>SUMIFS('EIA Imports'!$D:$D,'EIA Imports'!$E:$E,$A4,'EIA Imports'!$B:$B,N$1)</f>
        <v/>
      </c>
      <c r="O4">
        <f>SUMIFS('EIA Imports'!$D:$D,'EIA Imports'!$E:$E,$A4,'EIA Imports'!$B:$B,O$1)</f>
        <v/>
      </c>
      <c r="P4">
        <f>SUMIFS('EIA Imports'!$D:$D,'EIA Imports'!$E:$E,$A4,'EIA Imports'!$B:$B,P$1)</f>
        <v/>
      </c>
      <c r="Q4">
        <f>SUMIFS('EIA Imports'!$D:$D,'EIA Imports'!$E:$E,$A4,'EIA Imports'!$B:$B,Q$1)</f>
        <v/>
      </c>
      <c r="R4">
        <f>SUMIFS('EIA Imports'!$D:$D,'EIA Imports'!$E:$E,$A4,'EIA Imports'!$B:$B,R$1)</f>
        <v/>
      </c>
      <c r="S4">
        <f>SUMIFS('EIA Imports'!$D:$D,'EIA Imports'!$E:$E,$A4,'EIA Imports'!$B:$B,S$1)</f>
        <v/>
      </c>
      <c r="T4">
        <f>SUMIFS('EIA Imports'!$D:$D,'EIA Imports'!$E:$E,$A4,'EIA Imports'!$B:$B,T$1)</f>
        <v/>
      </c>
      <c r="U4">
        <f>SUMIFS('EIA Imports'!$D:$D,'EIA Imports'!$E:$E,$A4,'EIA Imports'!$B:$B,U$1)</f>
        <v/>
      </c>
      <c r="V4">
        <f>SUMIFS('EIA Imports'!$D:$D,'EIA Imports'!$E:$E,$A4,'EIA Imports'!$B:$B,V$1)</f>
        <v/>
      </c>
      <c r="W4">
        <f>SUMIFS('EIA Imports'!$D:$D,'EIA Imports'!$E:$E,$A4,'EIA Imports'!$B:$B,W$1)</f>
        <v/>
      </c>
      <c r="X4">
        <f>SUMIFS('EIA Imports'!$D:$D,'EIA Imports'!$E:$E,$A4,'EIA Imports'!$B:$B,X$1)</f>
        <v/>
      </c>
      <c r="Y4">
        <f>SUMIFS('EIA Imports'!$D:$D,'EIA Imports'!$E:$E,$A4,'EIA Imports'!$B:$B,Y$1)</f>
        <v/>
      </c>
      <c r="Z4">
        <f>SUMIFS('EIA Imports'!$D:$D,'EIA Imports'!$E:$E,$A4,'EIA Imports'!$B:$B,Z$1)</f>
        <v/>
      </c>
      <c r="AA4">
        <f>SUMIFS('EIA Imports'!$D:$D,'EIA Imports'!$E:$E,$A4,'EIA Imports'!$B:$B,AA$1)</f>
        <v/>
      </c>
      <c r="AB4">
        <f>SUMIFS('EIA Imports'!$D:$D,'EIA Imports'!$E:$E,$A4,'EIA Imports'!$B:$B,AB$1)</f>
        <v/>
      </c>
      <c r="AC4">
        <f>SUMIFS('EIA Imports'!$D:$D,'EIA Imports'!$E:$E,$A4,'EIA Imports'!$B:$B,AC$1)</f>
        <v/>
      </c>
      <c r="AD4">
        <f>SUMIFS('EIA Imports'!$D:$D,'EIA Imports'!$E:$E,$A4,'EIA Imports'!$B:$B,AD$1)</f>
        <v/>
      </c>
      <c r="AE4">
        <f>SUMIFS('EIA Imports'!$D:$D,'EIA Imports'!$E:$E,$A4,'EIA Imports'!$B:$B,AE$1)</f>
        <v/>
      </c>
      <c r="AF4">
        <f>SUMIFS('EIA Imports'!$D:$D,'EIA Imports'!$E:$E,$A4,'EIA Imports'!$B:$B,AF$1)</f>
        <v/>
      </c>
      <c r="AG4">
        <f>SUMIFS('EIA Imports'!$D:$D,'EIA Imports'!$E:$E,$A4,'EIA Imports'!$B:$B,AG$1)</f>
        <v/>
      </c>
      <c r="AH4">
        <f>SUMIFS('EIA Imports'!$D:$D,'EIA Imports'!$E:$E,$A4,'EIA Imports'!$B:$B,AH$1)</f>
        <v/>
      </c>
      <c r="AI4">
        <f>SUMIFS('EIA Imports'!$D:$D,'EIA Imports'!$E:$E,$A4,'EIA Imports'!$B:$B,AI$1)</f>
        <v/>
      </c>
      <c r="AJ4">
        <f>SUMIFS('EIA Imports'!$D:$D,'EIA Imports'!$E:$E,$A4,'EIA Imports'!$B:$B,AJ$1)</f>
        <v/>
      </c>
      <c r="AK4">
        <f>SUMIFS('EIA Imports'!$D:$D,'EIA Imports'!$E:$E,$A4,'EIA Imports'!$B:$B,AK$1)</f>
        <v/>
      </c>
      <c r="AL4">
        <f>SUMIFS('EIA Imports'!$D:$D,'EIA Imports'!$E:$E,$A4,'EIA Imports'!$B:$B,AL$1)</f>
        <v/>
      </c>
      <c r="AM4">
        <f>SUMIFS('EIA Imports'!$D:$D,'EIA Imports'!$E:$E,$A4,'EIA Imports'!$B:$B,AM$1)</f>
        <v/>
      </c>
      <c r="AN4">
        <f>SUMIFS('EIA Imports'!$D:$D,'EIA Imports'!$E:$E,$A4,'EIA Imports'!$B:$B,AN$1)</f>
        <v/>
      </c>
      <c r="AO4">
        <f>SUMIFS('EIA Imports'!$D:$D,'EIA Imports'!$E:$E,$A4,'EIA Imports'!$B:$B,AO$1)</f>
        <v/>
      </c>
      <c r="AP4">
        <f>SUMIFS('EIA Imports'!$D:$D,'EIA Imports'!$E:$E,$A4,'EIA Imports'!$B:$B,AP$1)</f>
        <v/>
      </c>
      <c r="AQ4">
        <f>SUMIFS('EIA Imports'!$D:$D,'EIA Imports'!$E:$E,$A4,'EIA Imports'!$B:$B,AQ$1)</f>
        <v/>
      </c>
      <c r="AR4">
        <f>SUMIFS('EIA Imports'!$D:$D,'EIA Imports'!$E:$E,$A4,'EIA Imports'!$B:$B,AR$1)</f>
        <v/>
      </c>
      <c r="AS4">
        <f>SUMIFS('EIA Imports'!$D:$D,'EIA Imports'!$E:$E,$A4,'EIA Imports'!$B:$B,AS$1)</f>
        <v/>
      </c>
      <c r="AT4">
        <f>SUMIFS('EIA Imports'!$D:$D,'EIA Imports'!$E:$E,$A4,'EIA Imports'!$B:$B,AT$1)</f>
        <v/>
      </c>
      <c r="AU4">
        <f>SUMIFS('EIA Imports'!$D:$D,'EIA Imports'!$E:$E,$A4,'EIA Imports'!$B:$B,AU$1)</f>
        <v/>
      </c>
      <c r="AV4">
        <f>SUMIFS('EIA Imports'!$D:$D,'EIA Imports'!$E:$E,$A4,'EIA Imports'!$B:$B,AV$1)</f>
        <v/>
      </c>
      <c r="AW4">
        <f>SUMIFS('EIA Imports'!$D:$D,'EIA Imports'!$E:$E,$A4,'EIA Imports'!$B:$B,AW$1)</f>
        <v/>
      </c>
      <c r="AX4">
        <f>SUMIFS('EIA Imports'!$D:$D,'EIA Imports'!$E:$E,$A4,'EIA Imports'!$B:$B,AX$1)</f>
        <v/>
      </c>
      <c r="AY4">
        <f>SUMIFS('EIA Imports'!$D:$D,'EIA Imports'!$E:$E,$A4,'EIA Imports'!$B:$B,AY$1)</f>
        <v/>
      </c>
      <c r="AZ4">
        <f>SUMIFS('EIA Imports'!$D:$D,'EIA Imports'!$E:$E,$A4,'EIA Imports'!$B:$B,AZ$1)</f>
        <v/>
      </c>
      <c r="BA4">
        <f>SUMIFS('EIA Imports'!$D:$D,'EIA Imports'!$E:$E,$A4,'EIA Imports'!$B:$B,BA$1)</f>
        <v/>
      </c>
      <c r="BB4">
        <f>SUMIFS('EIA Imports'!$D:$D,'EIA Imports'!$E:$E,$A4,'EIA Imports'!$B:$B,BB$1)</f>
        <v/>
      </c>
      <c r="BC4">
        <f>SUMIFS('EIA Imports'!$D:$D,'EIA Imports'!$E:$E,$A4,'EIA Imports'!$B:$B,BC$1)</f>
        <v/>
      </c>
      <c r="BD4">
        <f>SUMIFS('EIA Imports'!$D:$D,'EIA Imports'!$E:$E,$A4,'EIA Imports'!$B:$B,BD$1)</f>
        <v/>
      </c>
      <c r="BE4">
        <f>SUMIFS('EIA Imports'!$D:$D,'EIA Imports'!$E:$E,$A4,'EIA Imports'!$B:$B,BE$1)</f>
        <v/>
      </c>
      <c r="BF4">
        <f>SUMIFS('EIA Imports'!$D:$D,'EIA Imports'!$E:$E,$A4,'EIA Imports'!$B:$B,BF$1)</f>
        <v/>
      </c>
      <c r="BG4">
        <f>SUMIFS('EIA Imports'!$D:$D,'EIA Imports'!$E:$E,$A4,'EIA Imports'!$B:$B,BG$1)</f>
        <v/>
      </c>
      <c r="BH4">
        <f>SUMIFS('EIA Imports'!$D:$D,'EIA Imports'!$E:$E,$A4,'EIA Imports'!$B:$B,BH$1)</f>
        <v/>
      </c>
      <c r="BI4">
        <f>SUMIFS('EIA Imports'!$D:$D,'EIA Imports'!$E:$E,$A4,'EIA Imports'!$B:$B,BI$1)</f>
        <v/>
      </c>
      <c r="BJ4">
        <f>SUMIFS('EIA Imports'!$D:$D,'EIA Imports'!$E:$E,$A4,'EIA Imports'!$B:$B,BJ$1)</f>
        <v/>
      </c>
      <c r="BK4">
        <f>SUMIFS('EIA Imports'!$D:$D,'EIA Imports'!$E:$E,$A4,'EIA Imports'!$B:$B,BK$1)</f>
        <v/>
      </c>
      <c r="BL4">
        <f>SUMIFS('EIA Imports'!$D:$D,'EIA Imports'!$E:$E,$A4,'EIA Imports'!$B:$B,BL$1)</f>
        <v/>
      </c>
      <c r="BM4">
        <f>SUMIFS('EIA Imports'!$D:$D,'EIA Imports'!$E:$E,$A4,'EIA Imports'!$B:$B,BM$1)</f>
        <v/>
      </c>
      <c r="BN4">
        <f>SUMIFS('EIA Imports'!$D:$D,'EIA Imports'!$E:$E,$A4,'EIA Imports'!$B:$B,BN$1)</f>
        <v/>
      </c>
      <c r="BO4">
        <f>SUMIFS('EIA Imports'!$D:$D,'EIA Imports'!$E:$E,$A4,'EIA Imports'!$B:$B,BO$1)</f>
        <v/>
      </c>
      <c r="BP4">
        <f>SUMIFS('EIA Imports'!$D:$D,'EIA Imports'!$E:$E,$A4,'EIA Imports'!$B:$B,BP$1)</f>
        <v/>
      </c>
      <c r="BQ4">
        <f>SUMIFS('EIA Imports'!$D:$D,'EIA Imports'!$E:$E,$A4,'EIA Imports'!$B:$B,BQ$1)</f>
        <v/>
      </c>
      <c r="BR4">
        <f>SUMIFS('EIA Imports'!$D:$D,'EIA Imports'!$E:$E,$A4,'EIA Imports'!$B:$B,BR$1)</f>
        <v/>
      </c>
      <c r="BS4">
        <f>SUMIFS('EIA Imports'!$D:$D,'EIA Imports'!$E:$E,$A4,'EIA Imports'!$B:$B,BS$1)</f>
        <v/>
      </c>
      <c r="BT4">
        <f>SUMIFS('EIA Imports'!$D:$D,'EIA Imports'!$E:$E,$A4,'EIA Imports'!$B:$B,BT$1)</f>
        <v/>
      </c>
      <c r="BU4">
        <f>SUMIFS('EIA Imports'!$D:$D,'EIA Imports'!$E:$E,$A4,'EIA Imports'!$B:$B,BU$1)</f>
        <v/>
      </c>
      <c r="BV4">
        <f>SUMIFS('EIA Imports'!$D:$D,'EIA Imports'!$E:$E,$A4,'EIA Imports'!$B:$B,BV$1)</f>
        <v/>
      </c>
      <c r="BW4">
        <f>SUMIFS('EIA Imports'!$D:$D,'EIA Imports'!$E:$E,$A4,'EIA Imports'!$B:$B,BW$1)</f>
        <v/>
      </c>
      <c r="BX4">
        <f>SUMIFS('EIA Imports'!$D:$D,'EIA Imports'!$E:$E,$A4,'EIA Imports'!$B:$B,BX$1)</f>
        <v/>
      </c>
      <c r="BY4">
        <f>SUMIFS('EIA Imports'!$D:$D,'EIA Imports'!$E:$E,$A4,'EIA Imports'!$B:$B,BY$1)</f>
        <v/>
      </c>
      <c r="BZ4">
        <f>SUMIFS('EIA Imports'!$D:$D,'EIA Imports'!$E:$E,$A4,'EIA Imports'!$B:$B,BZ$1)</f>
        <v/>
      </c>
      <c r="CA4">
        <f>SUMIFS('EIA Imports'!$D:$D,'EIA Imports'!$E:$E,$A4,'EIA Imports'!$B:$B,CA$1)</f>
        <v/>
      </c>
      <c r="CB4">
        <f>SUMIFS('EIA Imports'!$D:$D,'EIA Imports'!$E:$E,$A4,'EIA Imports'!$B:$B,CB$1)</f>
        <v/>
      </c>
      <c r="CC4">
        <f>SUMIFS('EIA Imports'!$D:$D,'EIA Imports'!$E:$E,$A4,'EIA Imports'!$B:$B,CC$1)</f>
        <v/>
      </c>
      <c r="CD4">
        <f>SUMIFS('EIA Imports'!$D:$D,'EIA Imports'!$E:$E,$A4,'EIA Imports'!$B:$B,CD$1)</f>
        <v/>
      </c>
      <c r="CE4">
        <f>SUMIFS('EIA Imports'!$D:$D,'EIA Imports'!$E:$E,$A4,'EIA Imports'!$B:$B,CE$1)</f>
        <v/>
      </c>
      <c r="CF4">
        <f>SUMIFS('EIA Imports'!$D:$D,'EIA Imports'!$E:$E,$A4,'EIA Imports'!$B:$B,CF$1)</f>
        <v/>
      </c>
      <c r="CG4">
        <f>SUMIFS('EIA Imports'!$D:$D,'EIA Imports'!$E:$E,$A4,'EIA Imports'!$B:$B,CG$1)</f>
        <v/>
      </c>
      <c r="CH4">
        <f>SUMIFS('EIA Imports'!$D:$D,'EIA Imports'!$E:$E,$A4,'EIA Imports'!$B:$B,CH$1)</f>
        <v/>
      </c>
      <c r="CI4">
        <f>SUMIFS('EIA Imports'!$D:$D,'EIA Imports'!$E:$E,$A4,'EIA Imports'!$B:$B,CI$1)</f>
        <v/>
      </c>
      <c r="CJ4">
        <f>SUMIFS('EIA Imports'!$D:$D,'EIA Imports'!$E:$E,$A4,'EIA Imports'!$B:$B,CJ$1)</f>
        <v/>
      </c>
      <c r="CK4">
        <f>SUMIFS('EIA Imports'!$D:$D,'EIA Imports'!$E:$E,$A4,'EIA Imports'!$B:$B,CK$1)</f>
        <v/>
      </c>
      <c r="CL4">
        <f>SUMIFS('EIA Imports'!$D:$D,'EIA Imports'!$E:$E,$A4,'EIA Imports'!$B:$B,CL$1)</f>
        <v/>
      </c>
      <c r="CM4">
        <f>SUMIFS('EIA Imports'!$D:$D,'EIA Imports'!$E:$E,$A4,'EIA Imports'!$B:$B,CM$1)</f>
        <v/>
      </c>
      <c r="CN4">
        <f>SUMIFS('EIA Imports'!$D:$D,'EIA Imports'!$E:$E,$A4,'EIA Imports'!$B:$B,CN$1)</f>
        <v/>
      </c>
      <c r="CO4">
        <f>SUMIFS('EIA Imports'!$D:$D,'EIA Imports'!$E:$E,$A4,'EIA Imports'!$B:$B,CO$1)</f>
        <v/>
      </c>
      <c r="CP4">
        <f>SUMIFS('EIA Imports'!$D:$D,'EIA Imports'!$E:$E,$A4,'EIA Imports'!$B:$B,CP$1)</f>
        <v/>
      </c>
      <c r="CQ4">
        <f>SUMIFS('EIA Imports'!$D:$D,'EIA Imports'!$E:$E,$A4,'EIA Imports'!$B:$B,CQ$1)</f>
        <v/>
      </c>
      <c r="CR4">
        <f>SUMIFS('EIA Imports'!$D:$D,'EIA Imports'!$E:$E,$A4,'EIA Imports'!$B:$B,CR$1)</f>
        <v/>
      </c>
      <c r="CS4">
        <f>SUMIFS('EIA Imports'!$D:$D,'EIA Imports'!$E:$E,$A4,'EIA Imports'!$B:$B,CS$1)</f>
        <v/>
      </c>
      <c r="CT4">
        <f>SUMIFS('EIA Imports'!$D:$D,'EIA Imports'!$E:$E,$A4,'EIA Imports'!$B:$B,CT$1)</f>
        <v/>
      </c>
      <c r="CU4">
        <f>SUMIFS('EIA Imports'!$D:$D,'EIA Imports'!$E:$E,$A4,'EIA Imports'!$B:$B,CU$1)</f>
        <v/>
      </c>
      <c r="CV4">
        <f>SUMIFS('EIA Imports'!$D:$D,'EIA Imports'!$E:$E,$A4,'EIA Imports'!$B:$B,CV$1)</f>
        <v/>
      </c>
      <c r="CW4">
        <f>SUMIFS('EIA Imports'!$D:$D,'EIA Imports'!$E:$E,$A4,'EIA Imports'!$B:$B,CW$1)</f>
        <v/>
      </c>
      <c r="CX4">
        <f>SUMIFS('EIA Imports'!$D:$D,'EIA Imports'!$E:$E,$A4,'EIA Imports'!$B:$B,CX$1)</f>
        <v/>
      </c>
      <c r="CY4">
        <f>SUMIFS('EIA Imports'!$D:$D,'EIA Imports'!$E:$E,$A4,'EIA Imports'!$B:$B,CY$1)</f>
        <v/>
      </c>
      <c r="CZ4">
        <f>SUMIFS('EIA Imports'!$D:$D,'EIA Imports'!$E:$E,$A4,'EIA Imports'!$B:$B,CZ$1)</f>
        <v/>
      </c>
      <c r="DA4">
        <f>SUMIFS('EIA Imports'!$D:$D,'EIA Imports'!$E:$E,$A4,'EIA Imports'!$B:$B,DA$1)</f>
        <v/>
      </c>
      <c r="DB4">
        <f>SUMIFS('EIA Imports'!$D:$D,'EIA Imports'!$E:$E,$A4,'EIA Imports'!$B:$B,DB$1)</f>
        <v/>
      </c>
      <c r="DC4">
        <f>SUMIFS('EIA Imports'!$D:$D,'EIA Imports'!$E:$E,$A4,'EIA Imports'!$B:$B,DC$1)</f>
        <v/>
      </c>
      <c r="DD4">
        <f>SUMIFS('EIA Imports'!$D:$D,'EIA Imports'!$E:$E,$A4,'EIA Imports'!$B:$B,DD$1)</f>
        <v/>
      </c>
      <c r="DE4">
        <f>SUMIFS('EIA Imports'!$D:$D,'EIA Imports'!$E:$E,$A4,'EIA Imports'!$B:$B,DE$1)</f>
        <v/>
      </c>
      <c r="DF4">
        <f>SUMIFS('EIA Imports'!$D:$D,'EIA Imports'!$E:$E,$A4,'EIA Imports'!$B:$B,DF$1)</f>
        <v/>
      </c>
      <c r="DG4">
        <f>SUMIFS('EIA Imports'!$D:$D,'EIA Imports'!$E:$E,$A4,'EIA Imports'!$B:$B,DG$1)</f>
        <v/>
      </c>
      <c r="DH4">
        <f>SUMIFS('EIA Imports'!$D:$D,'EIA Imports'!$E:$E,$A4,'EIA Imports'!$B:$B,DH$1)</f>
        <v/>
      </c>
      <c r="DI4">
        <f>SUMIFS('EIA Imports'!$D:$D,'EIA Imports'!$E:$E,$A4,'EIA Imports'!$B:$B,DI$1)</f>
        <v/>
      </c>
      <c r="DJ4">
        <f>SUMIFS('EIA Imports'!$D:$D,'EIA Imports'!$E:$E,$A4,'EIA Imports'!$B:$B,DJ$1)</f>
        <v/>
      </c>
      <c r="DK4">
        <f>SUMIFS('EIA Imports'!$D:$D,'EIA Imports'!$E:$E,$A4,'EIA Imports'!$B:$B,DK$1)</f>
        <v/>
      </c>
      <c r="DL4">
        <f>SUMIFS('EIA Imports'!$D:$D,'EIA Imports'!$E:$E,$A4,'EIA Imports'!$B:$B,DL$1)</f>
        <v/>
      </c>
      <c r="DM4">
        <f>SUMIFS('EIA Imports'!$D:$D,'EIA Imports'!$E:$E,$A4,'EIA Imports'!$B:$B,DM$1)</f>
        <v/>
      </c>
      <c r="DN4">
        <f>SUMIFS('EIA Imports'!$D:$D,'EIA Imports'!$E:$E,$A4,'EIA Imports'!$B:$B,DN$1)</f>
        <v/>
      </c>
      <c r="DO4">
        <f>SUMIFS('EIA Imports'!$D:$D,'EIA Imports'!$E:$E,$A4,'EIA Imports'!$B:$B,DO$1)</f>
        <v/>
      </c>
      <c r="DP4">
        <f>SUMIFS('EIA Imports'!$D:$D,'EIA Imports'!$E:$E,$A4,'EIA Imports'!$B:$B,DP$1)</f>
        <v/>
      </c>
      <c r="DQ4">
        <f>SUMIFS('EIA Imports'!$D:$D,'EIA Imports'!$E:$E,$A4,'EIA Imports'!$B:$B,DQ$1)</f>
        <v/>
      </c>
      <c r="DR4">
        <f>SUMIFS('EIA Imports'!$D:$D,'EIA Imports'!$E:$E,$A4,'EIA Imports'!$B:$B,DR$1)</f>
        <v/>
      </c>
      <c r="DS4">
        <f>SUMIFS('EIA Imports'!$D:$D,'EIA Imports'!$E:$E,$A4,'EIA Imports'!$B:$B,DS$1)</f>
        <v/>
      </c>
      <c r="DT4">
        <f>SUMIFS('EIA Imports'!$D:$D,'EIA Imports'!$E:$E,$A4,'EIA Imports'!$B:$B,DT$1)</f>
        <v/>
      </c>
      <c r="DU4">
        <f>SUMIFS('EIA Imports'!$D:$D,'EIA Imports'!$E:$E,$A4,'EIA Imports'!$B:$B,DU$1)</f>
        <v/>
      </c>
      <c r="DV4">
        <f>SUMIFS('EIA Imports'!$D:$D,'EIA Imports'!$E:$E,$A4,'EIA Imports'!$B:$B,DV$1)</f>
        <v/>
      </c>
      <c r="DW4">
        <f>SUMIFS('EIA Imports'!$D:$D,'EIA Imports'!$E:$E,$A4,'EIA Imports'!$B:$B,DW$1)</f>
        <v/>
      </c>
      <c r="DX4">
        <f>SUMIFS('EIA Imports'!$D:$D,'EIA Imports'!$E:$E,$A4,'EIA Imports'!$B:$B,DX$1)</f>
        <v/>
      </c>
      <c r="DY4">
        <f>SUMIFS('EIA Imports'!$D:$D,'EIA Imports'!$E:$E,$A4,'EIA Imports'!$B:$B,DY$1)</f>
        <v/>
      </c>
      <c r="DZ4">
        <f>SUMIFS('EIA Imports'!$D:$D,'EIA Imports'!$E:$E,$A4,'EIA Imports'!$B:$B,DZ$1)</f>
        <v/>
      </c>
      <c r="EA4">
        <f>SUMIFS('EIA Imports'!$D:$D,'EIA Imports'!$E:$E,$A4,'EIA Imports'!$B:$B,EA$1)</f>
        <v/>
      </c>
      <c r="EB4">
        <f>SUMIFS('EIA Imports'!$D:$D,'EIA Imports'!$E:$E,$A4,'EIA Imports'!$B:$B,EB$1)</f>
        <v/>
      </c>
      <c r="EC4">
        <f>SUMIFS('EIA Imports'!$D:$D,'EIA Imports'!$E:$E,$A4,'EIA Imports'!$B:$B,EC$1)</f>
        <v/>
      </c>
      <c r="ED4">
        <f>SUMIFS('EIA Imports'!$D:$D,'EIA Imports'!$E:$E,$A4,'EIA Imports'!$B:$B,ED$1)</f>
        <v/>
      </c>
      <c r="EE4">
        <f>SUMIFS('EIA Imports'!$D:$D,'EIA Imports'!$E:$E,$A4,'EIA Imports'!$B:$B,EE$1)</f>
        <v/>
      </c>
      <c r="EF4">
        <f>SUMIFS('EIA Imports'!$D:$D,'EIA Imports'!$E:$E,$A4,'EIA Imports'!$B:$B,EF$1)</f>
        <v/>
      </c>
      <c r="EG4">
        <f>SUMIFS('EIA Imports'!$D:$D,'EIA Imports'!$E:$E,$A4,'EIA Imports'!$B:$B,EG$1)</f>
        <v/>
      </c>
      <c r="EH4">
        <f>SUMIFS('EIA Imports'!$D:$D,'EIA Imports'!$E:$E,$A4,'EIA Imports'!$B:$B,EH$1)</f>
        <v/>
      </c>
      <c r="EI4">
        <f>SUMIFS('EIA Imports'!$D:$D,'EIA Imports'!$E:$E,$A4,'EIA Imports'!$B:$B,EI$1)</f>
        <v/>
      </c>
      <c r="EJ4">
        <f>SUMIFS('EIA Imports'!$D:$D,'EIA Imports'!$E:$E,$A4,'EIA Imports'!$B:$B,EJ$1)</f>
        <v/>
      </c>
      <c r="EK4">
        <f>SUMIFS('EIA Imports'!$D:$D,'EIA Imports'!$E:$E,$A4,'EIA Imports'!$B:$B,EK$1)</f>
        <v/>
      </c>
      <c r="EL4">
        <f>SUMIFS('EIA Imports'!$D:$D,'EIA Imports'!$E:$E,$A4,'EIA Imports'!$B:$B,EL$1)</f>
        <v/>
      </c>
      <c r="EM4">
        <f>SUMIFS('EIA Imports'!$D:$D,'EIA Imports'!$E:$E,$A4,'EIA Imports'!$B:$B,EM$1)</f>
        <v/>
      </c>
      <c r="EN4">
        <f>SUMIFS('EIA Imports'!$D:$D,'EIA Imports'!$E:$E,$A4,'EIA Imports'!$B:$B,EN$1)</f>
        <v/>
      </c>
      <c r="EO4">
        <f>SUMIFS('EIA Imports'!$D:$D,'EIA Imports'!$E:$E,$A4,'EIA Imports'!$B:$B,EO$1)</f>
        <v/>
      </c>
      <c r="EP4">
        <f>SUMIFS('EIA Imports'!$D:$D,'EIA Imports'!$E:$E,$A4,'EIA Imports'!$B:$B,EP$1)</f>
        <v/>
      </c>
      <c r="EQ4">
        <f>SUMIFS('EIA Imports'!$D:$D,'EIA Imports'!$E:$E,$A4,'EIA Imports'!$B:$B,EQ$1)</f>
        <v/>
      </c>
      <c r="ER4">
        <f>SUMIFS('EIA Imports'!$D:$D,'EIA Imports'!$E:$E,$A4,'EIA Imports'!$B:$B,ER$1)</f>
        <v/>
      </c>
      <c r="ES4">
        <f>SUMIFS('EIA Imports'!$D:$D,'EIA Imports'!$E:$E,$A4,'EIA Imports'!$B:$B,ES$1)</f>
        <v/>
      </c>
      <c r="ET4">
        <f>SUMIFS('EIA Imports'!$D:$D,'EIA Imports'!$E:$E,$A4,'EIA Imports'!$B:$B,ET$1)</f>
        <v/>
      </c>
      <c r="EU4">
        <f>SUMIFS('EIA Imports'!$D:$D,'EIA Imports'!$E:$E,$A4,'EIA Imports'!$B:$B,EU$1)</f>
        <v/>
      </c>
      <c r="EV4">
        <f>SUMIFS('EIA Imports'!$D:$D,'EIA Imports'!$E:$E,$A4,'EIA Imports'!$B:$B,EV$1)</f>
        <v/>
      </c>
      <c r="EW4">
        <f>SUMIFS('EIA Imports'!$D:$D,'EIA Imports'!$E:$E,$A4,'EIA Imports'!$B:$B,EW$1)</f>
        <v/>
      </c>
      <c r="EX4">
        <f>SUMIFS('EIA Imports'!$D:$D,'EIA Imports'!$E:$E,$A4,'EIA Imports'!$B:$B,EX$1)</f>
        <v/>
      </c>
      <c r="EY4">
        <f>SUMIFS('EIA Imports'!$D:$D,'EIA Imports'!$E:$E,$A4,'EIA Imports'!$B:$B,EY$1)</f>
        <v/>
      </c>
      <c r="EZ4">
        <f>SUMIFS('EIA Imports'!$D:$D,'EIA Imports'!$E:$E,$A4,'EIA Imports'!$B:$B,EZ$1)</f>
        <v/>
      </c>
      <c r="FA4">
        <f>SUMIFS('EIA Imports'!$D:$D,'EIA Imports'!$E:$E,$A4,'EIA Imports'!$B:$B,FA$1)</f>
        <v/>
      </c>
      <c r="FB4">
        <f>SUMIFS('EIA Imports'!$D:$D,'EIA Imports'!$E:$E,$A4,'EIA Imports'!$B:$B,FB$1)</f>
        <v/>
      </c>
      <c r="FC4">
        <f>SUMIFS('EIA Imports'!$D:$D,'EIA Imports'!$E:$E,$A4,'EIA Imports'!$B:$B,FC$1)</f>
        <v/>
      </c>
      <c r="FD4">
        <f>SUMIFS('EIA Imports'!$D:$D,'EIA Imports'!$E:$E,$A4,'EIA Imports'!$B:$B,FD$1)</f>
        <v/>
      </c>
      <c r="FE4">
        <f>SUMIFS('EIA Imports'!$D:$D,'EIA Imports'!$E:$E,$A4,'EIA Imports'!$B:$B,FE$1)</f>
        <v/>
      </c>
      <c r="FF4">
        <f>SUMIFS('EIA Imports'!$D:$D,'EIA Imports'!$E:$E,$A4,'EIA Imports'!$B:$B,FF$1)</f>
        <v/>
      </c>
      <c r="FG4">
        <f>SUMIFS('EIA Imports'!$D:$D,'EIA Imports'!$E:$E,$A4,'EIA Imports'!$B:$B,FG$1)</f>
        <v/>
      </c>
      <c r="FH4">
        <f>SUMIFS('EIA Imports'!$D:$D,'EIA Imports'!$E:$E,$A4,'EIA Imports'!$B:$B,FH$1)</f>
        <v/>
      </c>
      <c r="FI4">
        <f>SUMIFS('EIA Imports'!$D:$D,'EIA Imports'!$E:$E,$A4,'EIA Imports'!$B:$B,FI$1)</f>
        <v/>
      </c>
      <c r="FJ4">
        <f>SUMIFS('EIA Imports'!$D:$D,'EIA Imports'!$E:$E,$A4,'EIA Imports'!$B:$B,FJ$1)</f>
        <v/>
      </c>
      <c r="FK4">
        <f>SUMIFS('EIA Imports'!$D:$D,'EIA Imports'!$E:$E,$A4,'EIA Imports'!$B:$B,FK$1)</f>
        <v/>
      </c>
      <c r="FL4">
        <f>SUMIFS('EIA Imports'!$D:$D,'EIA Imports'!$E:$E,$A4,'EIA Imports'!$B:$B,FL$1)</f>
        <v/>
      </c>
      <c r="FM4">
        <f>SUMIFS('EIA Imports'!$D:$D,'EIA Imports'!$E:$E,$A4,'EIA Imports'!$B:$B,FM$1)</f>
        <v/>
      </c>
      <c r="FN4">
        <f>SUMIFS('EIA Imports'!$D:$D,'EIA Imports'!$E:$E,$A4,'EIA Imports'!$B:$B,FN$1)</f>
        <v/>
      </c>
      <c r="FO4">
        <f>SUMIFS('EIA Imports'!$D:$D,'EIA Imports'!$E:$E,$A4,'EIA Imports'!$B:$B,FO$1)</f>
        <v/>
      </c>
      <c r="FP4">
        <f>SUMIFS('EIA Imports'!$D:$D,'EIA Imports'!$E:$E,$A4,'EIA Imports'!$B:$B,FP$1)</f>
        <v/>
      </c>
      <c r="FQ4">
        <f>SUMIFS('EIA Imports'!$D:$D,'EIA Imports'!$E:$E,$A4,'EIA Imports'!$B:$B,FQ$1)</f>
        <v/>
      </c>
      <c r="FR4">
        <f>SUMIFS('EIA Imports'!$D:$D,'EIA Imports'!$E:$E,$A4,'EIA Imports'!$B:$B,FR$1)</f>
        <v/>
      </c>
      <c r="FS4">
        <f>SUMIFS('EIA Imports'!$D:$D,'EIA Imports'!$E:$E,$A4,'EIA Imports'!$B:$B,FS$1)</f>
        <v/>
      </c>
      <c r="FT4">
        <f>SUMIFS('EIA Imports'!$D:$D,'EIA Imports'!$E:$E,$A4,'EIA Imports'!$B:$B,FT$1)</f>
        <v/>
      </c>
      <c r="FU4">
        <f>SUMIFS('EIA Imports'!$D:$D,'EIA Imports'!$E:$E,$A4,'EIA Imports'!$B:$B,FU$1)</f>
        <v/>
      </c>
      <c r="FV4">
        <f>SUMIFS('EIA Imports'!$D:$D,'EIA Imports'!$E:$E,$A4,'EIA Imports'!$B:$B,FV$1)</f>
        <v/>
      </c>
      <c r="FW4">
        <f>SUMIFS('EIA Imports'!$D:$D,'EIA Imports'!$E:$E,$A4,'EIA Imports'!$B:$B,FW$1)</f>
        <v/>
      </c>
      <c r="FX4">
        <f>SUMIFS('EIA Imports'!$D:$D,'EIA Imports'!$E:$E,$A4,'EIA Imports'!$B:$B,FX$1)</f>
        <v/>
      </c>
      <c r="FY4">
        <f>SUMIFS('EIA Imports'!$D:$D,'EIA Imports'!$E:$E,$A4,'EIA Imports'!$B:$B,FY$1)</f>
        <v/>
      </c>
      <c r="FZ4">
        <f>SUMIFS('EIA Imports'!$D:$D,'EIA Imports'!$E:$E,$A4,'EIA Imports'!$B:$B,FZ$1)</f>
        <v/>
      </c>
      <c r="GA4">
        <f>SUMIFS('EIA Imports'!$D:$D,'EIA Imports'!$E:$E,$A4,'EIA Imports'!$B:$B,GA$1)</f>
        <v/>
      </c>
      <c r="GB4">
        <f>SUMIFS('EIA Imports'!$D:$D,'EIA Imports'!$E:$E,$A4,'EIA Imports'!$B:$B,GB$1)</f>
        <v/>
      </c>
      <c r="GC4">
        <f>SUMIFS('EIA Imports'!$D:$D,'EIA Imports'!$E:$E,$A4,'EIA Imports'!$B:$B,GC$1)</f>
        <v/>
      </c>
      <c r="GD4">
        <f>SUMIFS('EIA Imports'!$D:$D,'EIA Imports'!$E:$E,$A4,'EIA Imports'!$B:$B,GD$1)</f>
        <v/>
      </c>
      <c r="GE4">
        <f>SUMIFS('EIA Imports'!$D:$D,'EIA Imports'!$E:$E,$A4,'EIA Imports'!$B:$B,GE$1)</f>
        <v/>
      </c>
      <c r="GF4">
        <f>SUMIFS('EIA Imports'!$D:$D,'EIA Imports'!$E:$E,$A4,'EIA Imports'!$B:$B,GF$1)</f>
        <v/>
      </c>
      <c r="GG4">
        <f>SUMIFS('EIA Imports'!$D:$D,'EIA Imports'!$E:$E,$A4,'EIA Imports'!$B:$B,GG$1)</f>
        <v/>
      </c>
      <c r="GH4">
        <f>SUMIFS('EIA Imports'!$D:$D,'EIA Imports'!$E:$E,$A4,'EIA Imports'!$B:$B,GH$1)</f>
        <v/>
      </c>
      <c r="GI4">
        <f>SUMIFS('EIA Imports'!$D:$D,'EIA Imports'!$E:$E,$A4,'EIA Imports'!$B:$B,GI$1)</f>
        <v/>
      </c>
      <c r="GJ4">
        <f>SUMIFS('EIA Imports'!$D:$D,'EIA Imports'!$E:$E,$A4,'EIA Imports'!$B:$B,GJ$1)</f>
        <v/>
      </c>
      <c r="GK4">
        <f>SUMIFS('EIA Imports'!$D:$D,'EIA Imports'!$E:$E,$A4,'EIA Imports'!$B:$B,GK$1)</f>
        <v/>
      </c>
      <c r="GL4">
        <f>SUMIFS('EIA Imports'!$D:$D,'EIA Imports'!$E:$E,$A4,'EIA Imports'!$B:$B,GL$1)</f>
        <v/>
      </c>
      <c r="GM4">
        <f>SUMIFS('EIA Imports'!$D:$D,'EIA Imports'!$E:$E,$A4,'EIA Imports'!$B:$B,GM$1)</f>
        <v/>
      </c>
      <c r="GN4">
        <f>SUMIFS('EIA Imports'!$D:$D,'EIA Imports'!$E:$E,$A4,'EIA Imports'!$B:$B,GN$1)</f>
        <v/>
      </c>
      <c r="GO4">
        <f>SUMIFS('EIA Imports'!$D:$D,'EIA Imports'!$E:$E,$A4,'EIA Imports'!$B:$B,GO$1)</f>
        <v/>
      </c>
      <c r="GP4">
        <f>SUMIFS('EIA Imports'!$D:$D,'EIA Imports'!$E:$E,$A4,'EIA Imports'!$B:$B,GP$1)</f>
        <v/>
      </c>
      <c r="GQ4">
        <f>SUMIFS('EIA Imports'!$D:$D,'EIA Imports'!$E:$E,$A4,'EIA Imports'!$B:$B,GQ$1)</f>
        <v/>
      </c>
      <c r="GR4">
        <f>SUMIFS('EIA Imports'!$D:$D,'EIA Imports'!$E:$E,$A4,'EIA Imports'!$B:$B,GR$1)</f>
        <v/>
      </c>
      <c r="GS4">
        <f>SUMIFS('EIA Imports'!$D:$D,'EIA Imports'!$E:$E,$A4,'EIA Imports'!$B:$B,GS$1)</f>
        <v/>
      </c>
      <c r="GT4">
        <f>SUMIFS('EIA Imports'!$D:$D,'EIA Imports'!$E:$E,$A4,'EIA Imports'!$B:$B,GT$1)</f>
        <v/>
      </c>
      <c r="GU4">
        <f>SUMIFS('EIA Imports'!$D:$D,'EIA Imports'!$E:$E,$A4,'EIA Imports'!$B:$B,GU$1)</f>
        <v/>
      </c>
      <c r="GV4">
        <f>SUMIFS('EIA Imports'!$D:$D,'EIA Imports'!$E:$E,$A4,'EIA Imports'!$B:$B,GV$1)</f>
        <v/>
      </c>
      <c r="GW4">
        <f>SUMIFS('EIA Imports'!$D:$D,'EIA Imports'!$E:$E,$A4,'EIA Imports'!$B:$B,GW$1)</f>
        <v/>
      </c>
      <c r="GX4">
        <f>SUMIFS('EIA Imports'!$D:$D,'EIA Imports'!$E:$E,$A4,'EIA Imports'!$B:$B,GX$1)</f>
        <v/>
      </c>
      <c r="GY4">
        <f>SUMIFS('EIA Imports'!$D:$D,'EIA Imports'!$E:$E,$A4,'EIA Imports'!$B:$B,GY$1)</f>
        <v/>
      </c>
      <c r="GZ4">
        <f>SUMIFS('EIA Imports'!$D:$D,'EIA Imports'!$E:$E,$A4,'EIA Imports'!$B:$B,GZ$1)</f>
        <v/>
      </c>
      <c r="HA4">
        <f>SUMIFS('EIA Imports'!$D:$D,'EIA Imports'!$E:$E,$A4,'EIA Imports'!$B:$B,HA$1)</f>
        <v/>
      </c>
      <c r="HB4">
        <f>SUMIFS('EIA Imports'!$D:$D,'EIA Imports'!$E:$E,$A4,'EIA Imports'!$B:$B,HB$1)</f>
        <v/>
      </c>
      <c r="HC4">
        <f>SUMIFS('EIA Imports'!$D:$D,'EIA Imports'!$E:$E,$A4,'EIA Imports'!$B:$B,HC$1)</f>
        <v/>
      </c>
      <c r="HD4">
        <f>SUMIFS('EIA Imports'!$D:$D,'EIA Imports'!$E:$E,$A4,'EIA Imports'!$B:$B,HD$1)</f>
        <v/>
      </c>
      <c r="HE4">
        <f>SUMIFS('EIA Imports'!$D:$D,'EIA Imports'!$E:$E,$A4,'EIA Imports'!$B:$B,HE$1)</f>
        <v/>
      </c>
      <c r="HF4">
        <f>SUMIFS('EIA Imports'!$D:$D,'EIA Imports'!$E:$E,$A4,'EIA Imports'!$B:$B,HF$1)</f>
        <v/>
      </c>
      <c r="HG4">
        <f>SUMIFS('EIA Imports'!$D:$D,'EIA Imports'!$E:$E,$A4,'EIA Imports'!$B:$B,HG$1)</f>
        <v/>
      </c>
      <c r="HH4">
        <f>SUMIFS('EIA Imports'!$D:$D,'EIA Imports'!$E:$E,$A4,'EIA Imports'!$B:$B,HH$1)</f>
        <v/>
      </c>
      <c r="HI4">
        <f>SUMIFS('EIA Imports'!$D:$D,'EIA Imports'!$E:$E,$A4,'EIA Imports'!$B:$B,HI$1)</f>
        <v/>
      </c>
      <c r="HJ4">
        <f>SUMIFS('EIA Imports'!$D:$D,'EIA Imports'!$E:$E,$A4,'EIA Imports'!$B:$B,HJ$1)</f>
        <v/>
      </c>
      <c r="HK4">
        <f>SUMIFS('EIA Imports'!$D:$D,'EIA Imports'!$E:$E,$A4,'EIA Imports'!$B:$B,HK$1)</f>
        <v/>
      </c>
      <c r="HL4">
        <f>SUMIFS('EIA Imports'!$D:$D,'EIA Imports'!$E:$E,$A4,'EIA Imports'!$B:$B,HL$1)</f>
        <v/>
      </c>
      <c r="HM4">
        <f>SUMIFS('EIA Imports'!$D:$D,'EIA Imports'!$E:$E,$A4,'EIA Imports'!$B:$B,HM$1)</f>
        <v/>
      </c>
      <c r="HN4">
        <f>SUMIFS('EIA Imports'!$D:$D,'EIA Imports'!$E:$E,$A4,'EIA Imports'!$B:$B,HN$1)</f>
        <v/>
      </c>
      <c r="HO4">
        <f>SUMIFS('EIA Imports'!$D:$D,'EIA Imports'!$E:$E,$A4,'EIA Imports'!$B:$B,HO$1)</f>
        <v/>
      </c>
      <c r="HP4">
        <f>SUMIFS('EIA Imports'!$D:$D,'EIA Imports'!$E:$E,$A4,'EIA Imports'!$B:$B,HP$1)</f>
        <v/>
      </c>
      <c r="HQ4">
        <f>SUMIFS('EIA Imports'!$D:$D,'EIA Imports'!$E:$E,$A4,'EIA Imports'!$B:$B,HQ$1)</f>
        <v/>
      </c>
      <c r="HR4">
        <f>SUMIFS('EIA Imports'!$D:$D,'EIA Imports'!$E:$E,$A4,'EIA Imports'!$B:$B,HR$1)</f>
        <v/>
      </c>
      <c r="HS4">
        <f>SUMIFS('EIA Imports'!$D:$D,'EIA Imports'!$E:$E,$A4,'EIA Imports'!$B:$B,HS$1)</f>
        <v/>
      </c>
      <c r="HT4">
        <f>SUMIFS('EIA Imports'!$D:$D,'EIA Imports'!$E:$E,$A4,'EIA Imports'!$B:$B,HT$1)</f>
        <v/>
      </c>
      <c r="HU4">
        <f>SUMIFS('EIA Imports'!$D:$D,'EIA Imports'!$E:$E,$A4,'EIA Imports'!$B:$B,HU$1)</f>
        <v/>
      </c>
      <c r="HV4">
        <f>SUMIFS('EIA Imports'!$D:$D,'EIA Imports'!$E:$E,$A4,'EIA Imports'!$B:$B,HV$1)</f>
        <v/>
      </c>
      <c r="HW4">
        <f>SUMIFS('EIA Imports'!$D:$D,'EIA Imports'!$E:$E,$A4,'EIA Imports'!$B:$B,HW$1)</f>
        <v/>
      </c>
      <c r="HX4">
        <f>SUMIFS('EIA Imports'!$D:$D,'EIA Imports'!$E:$E,$A4,'EIA Imports'!$B:$B,HX$1)</f>
        <v/>
      </c>
      <c r="HY4">
        <f>SUMIFS('EIA Imports'!$D:$D,'EIA Imports'!$E:$E,$A4,'EIA Imports'!$B:$B,HY$1)</f>
        <v/>
      </c>
      <c r="HZ4">
        <f>SUMIFS('EIA Imports'!$D:$D,'EIA Imports'!$E:$E,$A4,'EIA Imports'!$B:$B,HZ$1)</f>
        <v/>
      </c>
      <c r="IA4">
        <f>SUMIFS('EIA Imports'!$D:$D,'EIA Imports'!$E:$E,$A4,'EIA Imports'!$B:$B,IA$1)</f>
        <v/>
      </c>
      <c r="IB4">
        <f>SUMIFS('EIA Imports'!$D:$D,'EIA Imports'!$E:$E,$A4,'EIA Imports'!$B:$B,IB$1)</f>
        <v/>
      </c>
      <c r="IC4">
        <f>SUMIFS('EIA Imports'!$D:$D,'EIA Imports'!$E:$E,$A4,'EIA Imports'!$B:$B,IC$1)</f>
        <v/>
      </c>
      <c r="ID4">
        <f>SUMIFS('EIA Imports'!$D:$D,'EIA Imports'!$E:$E,$A4,'EIA Imports'!$B:$B,ID$1)</f>
        <v/>
      </c>
      <c r="IE4">
        <f>SUMIFS('EIA Imports'!$D:$D,'EIA Imports'!$E:$E,$A4,'EIA Imports'!$B:$B,IE$1)</f>
        <v/>
      </c>
      <c r="IF4">
        <f>SUMIFS('EIA Imports'!$D:$D,'EIA Imports'!$E:$E,$A4,'EIA Imports'!$B:$B,IF$1)</f>
        <v/>
      </c>
      <c r="IG4">
        <f>SUMIFS('EIA Imports'!$D:$D,'EIA Imports'!$E:$E,$A4,'EIA Imports'!$B:$B,IG$1)</f>
        <v/>
      </c>
      <c r="IH4">
        <f>SUMIFS('EIA Imports'!$D:$D,'EIA Imports'!$E:$E,$A4,'EIA Imports'!$B:$B,IH$1)</f>
        <v/>
      </c>
      <c r="II4">
        <f>SUMIFS('EIA Imports'!$D:$D,'EIA Imports'!$E:$E,$A4,'EIA Imports'!$B:$B,II$1)</f>
        <v/>
      </c>
      <c r="IJ4">
        <f>SUMIFS('EIA Imports'!$D:$D,'EIA Imports'!$E:$E,$A4,'EIA Imports'!$B:$B,IJ$1)</f>
        <v/>
      </c>
      <c r="IK4">
        <f>SUMIFS('EIA Imports'!$D:$D,'EIA Imports'!$E:$E,$A4,'EIA Imports'!$B:$B,IK$1)</f>
        <v/>
      </c>
      <c r="IL4">
        <f>SUMIFS('EIA Imports'!$D:$D,'EIA Imports'!$E:$E,$A4,'EIA Imports'!$B:$B,IL$1)</f>
        <v/>
      </c>
      <c r="IM4">
        <f>SUMIFS('EIA Imports'!$D:$D,'EIA Imports'!$E:$E,$A4,'EIA Imports'!$B:$B,IM$1)</f>
        <v/>
      </c>
      <c r="IN4">
        <f>SUMIFS('EIA Imports'!$D:$D,'EIA Imports'!$E:$E,$A4,'EIA Imports'!$B:$B,IN$1)</f>
        <v/>
      </c>
      <c r="IO4">
        <f>SUMIFS('EIA Imports'!$D:$D,'EIA Imports'!$E:$E,$A4,'EIA Imports'!$B:$B,IO$1)</f>
        <v/>
      </c>
      <c r="IP4">
        <f>SUMIFS('EIA Imports'!$D:$D,'EIA Imports'!$E:$E,$A4,'EIA Imports'!$B:$B,IP$1)</f>
        <v/>
      </c>
      <c r="IQ4">
        <f>SUMIFS('EIA Imports'!$D:$D,'EIA Imports'!$E:$E,$A4,'EIA Imports'!$B:$B,IQ$1)</f>
        <v/>
      </c>
      <c r="IR4">
        <f>SUMIFS('EIA Imports'!$D:$D,'EIA Imports'!$E:$E,$A4,'EIA Imports'!$B:$B,IR$1)</f>
        <v/>
      </c>
      <c r="IS4">
        <f>SUMIFS('EIA Imports'!$D:$D,'EIA Imports'!$E:$E,$A4,'EIA Imports'!$B:$B,IS$1)</f>
        <v/>
      </c>
      <c r="IT4">
        <f>SUMIFS('EIA Imports'!$D:$D,'EIA Imports'!$E:$E,$A4,'EIA Imports'!$B:$B,IT$1)</f>
        <v/>
      </c>
      <c r="IU4">
        <f>SUMIFS('EIA Imports'!$D:$D,'EIA Imports'!$E:$E,$A4,'EIA Imports'!$B:$B,IU$1)</f>
        <v/>
      </c>
      <c r="IV4">
        <f>SUMIFS('EIA Imports'!$D:$D,'EIA Imports'!$E:$E,$A4,'EIA Imports'!$B:$B,IV$1)</f>
        <v/>
      </c>
      <c r="IW4">
        <f>SUMIFS('EIA Imports'!$D:$D,'EIA Imports'!$E:$E,$A4,'EIA Imports'!$B:$B,IW$1)</f>
        <v/>
      </c>
      <c r="IX4">
        <f>SUMIFS('EIA Imports'!$D:$D,'EIA Imports'!$E:$E,$A4,'EIA Imports'!$B:$B,IX$1)</f>
        <v/>
      </c>
      <c r="IY4">
        <f>SUMIFS('EIA Imports'!$D:$D,'EIA Imports'!$E:$E,$A4,'EIA Imports'!$B:$B,IY$1)</f>
        <v/>
      </c>
      <c r="IZ4">
        <f>SUMIFS('EIA Imports'!$D:$D,'EIA Imports'!$E:$E,$A4,'EIA Imports'!$B:$B,IZ$1)</f>
        <v/>
      </c>
      <c r="JA4">
        <f>SUMIFS('EIA Imports'!$D:$D,'EIA Imports'!$E:$E,$A4,'EIA Imports'!$B:$B,JA$1)</f>
        <v/>
      </c>
      <c r="JB4">
        <f>SUMIFS('EIA Imports'!$D:$D,'EIA Imports'!$E:$E,$A4,'EIA Imports'!$B:$B,JB$1)</f>
        <v/>
      </c>
      <c r="JC4">
        <f>SUMIFS('EIA Imports'!$D:$D,'EIA Imports'!$E:$E,$A4,'EIA Imports'!$B:$B,JC$1)</f>
        <v/>
      </c>
      <c r="JD4">
        <f>SUMIFS('EIA Imports'!$D:$D,'EIA Imports'!$E:$E,$A4,'EIA Imports'!$B:$B,JD$1)</f>
        <v/>
      </c>
      <c r="JE4">
        <f>SUMIFS('EIA Imports'!$D:$D,'EIA Imports'!$E:$E,$A4,'EIA Imports'!$B:$B,JE$1)</f>
        <v/>
      </c>
      <c r="JF4">
        <f>SUMIFS('EIA Imports'!$D:$D,'EIA Imports'!$E:$E,$A4,'EIA Imports'!$B:$B,JF$1)</f>
        <v/>
      </c>
      <c r="JG4">
        <f>SUMIFS('EIA Imports'!$D:$D,'EIA Imports'!$E:$E,$A4,'EIA Imports'!$B:$B,JG$1)</f>
        <v/>
      </c>
      <c r="JH4">
        <f>SUMIFS('EIA Imports'!$D:$D,'EIA Imports'!$E:$E,$A4,'EIA Imports'!$B:$B,JH$1)</f>
        <v/>
      </c>
      <c r="JI4">
        <f>SUMIFS('EIA Imports'!$D:$D,'EIA Imports'!$E:$E,$A4,'EIA Imports'!$B:$B,JI$1)</f>
        <v/>
      </c>
      <c r="JJ4">
        <f>SUMIFS('EIA Imports'!$D:$D,'EIA Imports'!$E:$E,$A4,'EIA Imports'!$B:$B,JJ$1)</f>
        <v/>
      </c>
      <c r="JK4">
        <f>SUMIFS('EIA Imports'!$D:$D,'EIA Imports'!$E:$E,$A4,'EIA Imports'!$B:$B,JK$1)</f>
        <v/>
      </c>
      <c r="JL4">
        <f>SUMIFS('EIA Imports'!$D:$D,'EIA Imports'!$E:$E,$A4,'EIA Imports'!$B:$B,JL$1)</f>
        <v/>
      </c>
      <c r="JM4">
        <f>SUMIFS('EIA Imports'!$D:$D,'EIA Imports'!$E:$E,$A4,'EIA Imports'!$B:$B,JM$1)</f>
        <v/>
      </c>
      <c r="JN4">
        <f>SUMIFS('EIA Imports'!$D:$D,'EIA Imports'!$E:$E,$A4,'EIA Imports'!$B:$B,JN$1)</f>
        <v/>
      </c>
      <c r="JO4">
        <f>SUMIFS('EIA Imports'!$D:$D,'EIA Imports'!$E:$E,$A4,'EIA Imports'!$B:$B,JO$1)</f>
        <v/>
      </c>
      <c r="JP4">
        <f>SUMIFS('EIA Imports'!$D:$D,'EIA Imports'!$E:$E,$A4,'EIA Imports'!$B:$B,JP$1)</f>
        <v/>
      </c>
      <c r="JQ4">
        <f>SUMIFS('EIA Imports'!$D:$D,'EIA Imports'!$E:$E,$A4,'EIA Imports'!$B:$B,JQ$1)</f>
        <v/>
      </c>
      <c r="JR4">
        <f>SUMIFS('EIA Imports'!$D:$D,'EIA Imports'!$E:$E,$A4,'EIA Imports'!$B:$B,JR$1)</f>
        <v/>
      </c>
      <c r="JS4">
        <f>SUMIFS('EIA Imports'!$D:$D,'EIA Imports'!$E:$E,$A4,'EIA Imports'!$B:$B,JS$1)</f>
        <v/>
      </c>
      <c r="JT4">
        <f>SUMIFS('EIA Imports'!$D:$D,'EIA Imports'!$E:$E,$A4,'EIA Imports'!$B:$B,JT$1)</f>
        <v/>
      </c>
      <c r="JU4">
        <f>SUMIFS('EIA Imports'!$D:$D,'EIA Imports'!$E:$E,$A4,'EIA Imports'!$B:$B,JU$1)</f>
        <v/>
      </c>
      <c r="JV4">
        <f>SUMIFS('EIA Imports'!$D:$D,'EIA Imports'!$E:$E,$A4,'EIA Imports'!$B:$B,JV$1)</f>
        <v/>
      </c>
      <c r="JW4">
        <f>SUMIFS('EIA Imports'!$D:$D,'EIA Imports'!$E:$E,$A4,'EIA Imports'!$B:$B,JW$1)</f>
        <v/>
      </c>
      <c r="JX4">
        <f>SUMIFS('EIA Imports'!$D:$D,'EIA Imports'!$E:$E,$A4,'EIA Imports'!$B:$B,JX$1)</f>
        <v/>
      </c>
      <c r="JY4">
        <f>SUMIFS('EIA Imports'!$D:$D,'EIA Imports'!$E:$E,$A4,'EIA Imports'!$B:$B,JY$1)</f>
        <v/>
      </c>
      <c r="JZ4">
        <f>SUMIFS('EIA Imports'!$D:$D,'EIA Imports'!$E:$E,$A4,'EIA Imports'!$B:$B,JZ$1)</f>
        <v/>
      </c>
      <c r="KA4">
        <f>SUMIFS('EIA Imports'!$D:$D,'EIA Imports'!$E:$E,$A4,'EIA Imports'!$B:$B,KA$1)</f>
        <v/>
      </c>
      <c r="KB4">
        <f>SUMIFS('EIA Imports'!$D:$D,'EIA Imports'!$E:$E,$A4,'EIA Imports'!$B:$B,KB$1)</f>
        <v/>
      </c>
      <c r="KC4">
        <f>SUMIFS('EIA Imports'!$D:$D,'EIA Imports'!$E:$E,$A4,'EIA Imports'!$B:$B,KC$1)</f>
        <v/>
      </c>
      <c r="KD4">
        <f>SUMIFS('EIA Imports'!$D:$D,'EIA Imports'!$E:$E,$A4,'EIA Imports'!$B:$B,KD$1)</f>
        <v/>
      </c>
      <c r="KE4">
        <f>SUMIFS('EIA Imports'!$D:$D,'EIA Imports'!$E:$E,$A4,'EIA Imports'!$B:$B,KE$1)</f>
        <v/>
      </c>
      <c r="KF4">
        <f>SUMIFS('EIA Imports'!$D:$D,'EIA Imports'!$E:$E,$A4,'EIA Imports'!$B:$B,KF$1)</f>
        <v/>
      </c>
      <c r="KG4">
        <f>SUMIFS('EIA Imports'!$D:$D,'EIA Imports'!$E:$E,$A4,'EIA Imports'!$B:$B,KG$1)</f>
        <v/>
      </c>
      <c r="KH4">
        <f>SUMIFS('EIA Imports'!$D:$D,'EIA Imports'!$E:$E,$A4,'EIA Imports'!$B:$B,KH$1)</f>
        <v/>
      </c>
      <c r="KI4">
        <f>SUMIFS('EIA Imports'!$D:$D,'EIA Imports'!$E:$E,$A4,'EIA Imports'!$B:$B,KI$1)</f>
        <v/>
      </c>
      <c r="KJ4">
        <f>SUMIFS('EIA Imports'!$D:$D,'EIA Imports'!$E:$E,$A4,'EIA Imports'!$B:$B,KJ$1)</f>
        <v/>
      </c>
      <c r="KK4">
        <f>SUMIFS('EIA Imports'!$D:$D,'EIA Imports'!$E:$E,$A4,'EIA Imports'!$B:$B,KK$1)</f>
        <v/>
      </c>
      <c r="KL4">
        <f>SUMIFS('EIA Imports'!$D:$D,'EIA Imports'!$E:$E,$A4,'EIA Imports'!$B:$B,KL$1)</f>
        <v/>
      </c>
      <c r="KM4">
        <f>SUMIFS('EIA Imports'!$D:$D,'EIA Imports'!$E:$E,$A4,'EIA Imports'!$B:$B,KM$1)</f>
        <v/>
      </c>
      <c r="KN4">
        <f>SUMIFS('EIA Imports'!$D:$D,'EIA Imports'!$E:$E,$A4,'EIA Imports'!$B:$B,KN$1)</f>
        <v/>
      </c>
      <c r="KO4">
        <f>SUMIFS('EIA Imports'!$D:$D,'EIA Imports'!$E:$E,$A4,'EIA Imports'!$B:$B,KO$1)</f>
        <v/>
      </c>
      <c r="KP4">
        <f>SUMIFS('EIA Imports'!$D:$D,'EIA Imports'!$E:$E,$A4,'EIA Imports'!$B:$B,KP$1)</f>
        <v/>
      </c>
      <c r="KQ4">
        <f>SUMIFS('EIA Imports'!$D:$D,'EIA Imports'!$E:$E,$A4,'EIA Imports'!$B:$B,KQ$1)</f>
        <v/>
      </c>
      <c r="KR4">
        <f>SUMIFS('EIA Imports'!$D:$D,'EIA Imports'!$E:$E,$A4,'EIA Imports'!$B:$B,KR$1)</f>
        <v/>
      </c>
      <c r="KS4">
        <f>SUMIFS('EIA Imports'!$D:$D,'EIA Imports'!$E:$E,$A4,'EIA Imports'!$B:$B,KS$1)</f>
        <v/>
      </c>
      <c r="KT4">
        <f>SUMIFS('EIA Imports'!$D:$D,'EIA Imports'!$E:$E,$A4,'EIA Imports'!$B:$B,KT$1)</f>
        <v/>
      </c>
      <c r="KU4">
        <f>SUMIFS('EIA Imports'!$D:$D,'EIA Imports'!$E:$E,$A4,'EIA Imports'!$B:$B,KU$1)</f>
        <v/>
      </c>
      <c r="KV4">
        <f>SUMIFS('EIA Imports'!$D:$D,'EIA Imports'!$E:$E,$A4,'EIA Imports'!$B:$B,KV$1)</f>
        <v/>
      </c>
      <c r="KW4">
        <f>SUMIFS('EIA Imports'!$D:$D,'EIA Imports'!$E:$E,$A4,'EIA Imports'!$B:$B,KW$1)</f>
        <v/>
      </c>
      <c r="KX4">
        <f>SUMIFS('EIA Imports'!$D:$D,'EIA Imports'!$E:$E,$A4,'EIA Imports'!$B:$B,KX$1)</f>
        <v/>
      </c>
      <c r="KY4">
        <f>SUMIFS('EIA Imports'!$D:$D,'EIA Imports'!$E:$E,$A4,'EIA Imports'!$B:$B,KY$1)</f>
        <v/>
      </c>
      <c r="KZ4">
        <f>SUMIFS('EIA Imports'!$D:$D,'EIA Imports'!$E:$E,$A4,'EIA Imports'!$B:$B,KZ$1)</f>
        <v/>
      </c>
      <c r="LA4">
        <f>SUMIFS('EIA Imports'!$D:$D,'EIA Imports'!$E:$E,$A4,'EIA Imports'!$B:$B,LA$1)</f>
        <v/>
      </c>
      <c r="LB4">
        <f>SUMIFS('EIA Imports'!$D:$D,'EIA Imports'!$E:$E,$A4,'EIA Imports'!$B:$B,LB$1)</f>
        <v/>
      </c>
      <c r="LC4">
        <f>SUMIFS('EIA Imports'!$D:$D,'EIA Imports'!$E:$E,$A4,'EIA Imports'!$B:$B,LC$1)</f>
        <v/>
      </c>
      <c r="LD4">
        <f>SUMIFS('EIA Imports'!$D:$D,'EIA Imports'!$E:$E,$A4,'EIA Imports'!$B:$B,LD$1)</f>
        <v/>
      </c>
      <c r="LE4">
        <f>SUMIFS('EIA Imports'!$D:$D,'EIA Imports'!$E:$E,$A4,'EIA Imports'!$B:$B,LE$1)</f>
        <v/>
      </c>
      <c r="LF4">
        <f>SUMIFS('EIA Imports'!$D:$D,'EIA Imports'!$E:$E,$A4,'EIA Imports'!$B:$B,LF$1)</f>
        <v/>
      </c>
      <c r="LG4">
        <f>SUMIFS('EIA Imports'!$D:$D,'EIA Imports'!$E:$E,$A4,'EIA Imports'!$B:$B,LG$1)</f>
        <v/>
      </c>
      <c r="LH4">
        <f>SUMIFS('EIA Imports'!$D:$D,'EIA Imports'!$E:$E,$A4,'EIA Imports'!$B:$B,LH$1)</f>
        <v/>
      </c>
      <c r="LI4">
        <f>SUMIFS('EIA Imports'!$D:$D,'EIA Imports'!$E:$E,$A4,'EIA Imports'!$B:$B,LI$1)</f>
        <v/>
      </c>
      <c r="LJ4">
        <f>SUMIFS('EIA Imports'!$D:$D,'EIA Imports'!$E:$E,$A4,'EIA Imports'!$B:$B,LJ$1)</f>
        <v/>
      </c>
      <c r="LK4">
        <f>SUMIFS('EIA Imports'!$D:$D,'EIA Imports'!$E:$E,$A4,'EIA Imports'!$B:$B,LK$1)</f>
        <v/>
      </c>
      <c r="LL4">
        <f>SUMIFS('EIA Imports'!$D:$D,'EIA Imports'!$E:$E,$A4,'EIA Imports'!$B:$B,LL$1)</f>
        <v/>
      </c>
      <c r="LM4">
        <f>SUMIFS('EIA Imports'!$D:$D,'EIA Imports'!$E:$E,$A4,'EIA Imports'!$B:$B,LM$1)</f>
        <v/>
      </c>
      <c r="LN4">
        <f>SUMIFS('EIA Imports'!$D:$D,'EIA Imports'!$E:$E,$A4,'EIA Imports'!$B:$B,LN$1)</f>
        <v/>
      </c>
      <c r="LO4">
        <f>SUMIFS('EIA Imports'!$D:$D,'EIA Imports'!$E:$E,$A4,'EIA Imports'!$B:$B,LO$1)</f>
        <v/>
      </c>
      <c r="LP4">
        <f>SUMIFS('EIA Imports'!$D:$D,'EIA Imports'!$E:$E,$A4,'EIA Imports'!$B:$B,LP$1)</f>
        <v/>
      </c>
      <c r="LQ4">
        <f>SUMIFS('EIA Imports'!$D:$D,'EIA Imports'!$E:$E,$A4,'EIA Imports'!$B:$B,LQ$1)</f>
        <v/>
      </c>
      <c r="LR4">
        <f>SUMIFS('EIA Imports'!$D:$D,'EIA Imports'!$E:$E,$A4,'EIA Imports'!$B:$B,LR$1)</f>
        <v/>
      </c>
      <c r="LS4">
        <f>SUMIFS('EIA Imports'!$D:$D,'EIA Imports'!$E:$E,$A4,'EIA Imports'!$B:$B,LS$1)</f>
        <v/>
      </c>
      <c r="LT4">
        <f>SUMIFS('EIA Imports'!$D:$D,'EIA Imports'!$E:$E,$A4,'EIA Imports'!$B:$B,LT$1)</f>
        <v/>
      </c>
      <c r="LU4">
        <f>SUMIFS('EIA Imports'!$D:$D,'EIA Imports'!$E:$E,$A4,'EIA Imports'!$B:$B,LU$1)</f>
        <v/>
      </c>
      <c r="LV4">
        <f>SUMIFS('EIA Imports'!$D:$D,'EIA Imports'!$E:$E,$A4,'EIA Imports'!$B:$B,LV$1)</f>
        <v/>
      </c>
      <c r="LW4">
        <f>SUMIFS('EIA Imports'!$D:$D,'EIA Imports'!$E:$E,$A4,'EIA Imports'!$B:$B,LW$1)</f>
        <v/>
      </c>
      <c r="LX4">
        <f>SUMIFS('EIA Imports'!$D:$D,'EIA Imports'!$E:$E,$A4,'EIA Imports'!$B:$B,LX$1)</f>
        <v/>
      </c>
      <c r="LY4">
        <f>SUMIFS('EIA Imports'!$D:$D,'EIA Imports'!$E:$E,$A4,'EIA Imports'!$B:$B,LY$1)</f>
        <v/>
      </c>
      <c r="LZ4">
        <f>SUMIFS('EIA Imports'!$D:$D,'EIA Imports'!$E:$E,$A4,'EIA Imports'!$B:$B,LZ$1)</f>
        <v/>
      </c>
      <c r="MA4">
        <f>SUMIFS('EIA Imports'!$D:$D,'EIA Imports'!$E:$E,$A4,'EIA Imports'!$B:$B,MA$1)</f>
        <v/>
      </c>
      <c r="MB4">
        <f>SUMIFS('EIA Imports'!$D:$D,'EIA Imports'!$E:$E,$A4,'EIA Imports'!$B:$B,MB$1)</f>
        <v/>
      </c>
      <c r="MC4">
        <f>SUMIFS('EIA Imports'!$D:$D,'EIA Imports'!$E:$E,$A4,'EIA Imports'!$B:$B,MC$1)</f>
        <v/>
      </c>
      <c r="MD4">
        <f>SUMIFS('EIA Imports'!$D:$D,'EIA Imports'!$E:$E,$A4,'EIA Imports'!$B:$B,MD$1)</f>
        <v/>
      </c>
      <c r="ME4">
        <f>SUMIFS('EIA Imports'!$D:$D,'EIA Imports'!$E:$E,$A4,'EIA Imports'!$B:$B,ME$1)</f>
        <v/>
      </c>
      <c r="MF4">
        <f>SUMIFS('EIA Imports'!$D:$D,'EIA Imports'!$E:$E,$A4,'EIA Imports'!$B:$B,MF$1)</f>
        <v/>
      </c>
      <c r="MG4">
        <f>SUMIFS('EIA Imports'!$D:$D,'EIA Imports'!$E:$E,$A4,'EIA Imports'!$B:$B,MG$1)</f>
        <v/>
      </c>
      <c r="MH4">
        <f>SUMIFS('EIA Imports'!$D:$D,'EIA Imports'!$E:$E,$A4,'EIA Imports'!$B:$B,MH$1)</f>
        <v/>
      </c>
      <c r="MI4">
        <f>SUMIFS('EIA Imports'!$D:$D,'EIA Imports'!$E:$E,$A4,'EIA Imports'!$B:$B,MI$1)</f>
        <v/>
      </c>
      <c r="MJ4">
        <f>SUMIFS('EIA Imports'!$D:$D,'EIA Imports'!$E:$E,$A4,'EIA Imports'!$B:$B,MJ$1)</f>
        <v/>
      </c>
      <c r="MK4">
        <f>SUMIFS('EIA Imports'!$D:$D,'EIA Imports'!$E:$E,$A4,'EIA Imports'!$B:$B,MK$1)</f>
        <v/>
      </c>
      <c r="ML4">
        <f>SUMIFS('EIA Imports'!$D:$D,'EIA Imports'!$E:$E,$A4,'EIA Imports'!$B:$B,ML$1)</f>
        <v/>
      </c>
      <c r="MM4">
        <f>SUMIFS('EIA Imports'!$D:$D,'EIA Imports'!$E:$E,$A4,'EIA Imports'!$B:$B,MM$1)</f>
        <v/>
      </c>
      <c r="MN4">
        <f>SUMIFS('EIA Imports'!$D:$D,'EIA Imports'!$E:$E,$A4,'EIA Imports'!$B:$B,MN$1)</f>
        <v/>
      </c>
      <c r="MO4">
        <f>SUMIFS('EIA Imports'!$D:$D,'EIA Imports'!$E:$E,$A4,'EIA Imports'!$B:$B,MO$1)</f>
        <v/>
      </c>
      <c r="MP4">
        <f>SUMIFS('EIA Imports'!$D:$D,'EIA Imports'!$E:$E,$A4,'EIA Imports'!$B:$B,MP$1)</f>
        <v/>
      </c>
      <c r="MQ4">
        <f>SUMIFS('EIA Imports'!$D:$D,'EIA Imports'!$E:$E,$A4,'EIA Imports'!$B:$B,MQ$1)</f>
        <v/>
      </c>
      <c r="MR4">
        <f>SUMIFS('EIA Imports'!$D:$D,'EIA Imports'!$E:$E,$A4,'EIA Imports'!$B:$B,MR$1)</f>
        <v/>
      </c>
      <c r="MS4">
        <f>SUMIFS('EIA Imports'!$D:$D,'EIA Imports'!$E:$E,$A4,'EIA Imports'!$B:$B,MS$1)</f>
        <v/>
      </c>
      <c r="MT4">
        <f>SUMIFS('EIA Imports'!$D:$D,'EIA Imports'!$E:$E,$A4,'EIA Imports'!$B:$B,MT$1)</f>
        <v/>
      </c>
      <c r="MU4">
        <f>SUMIFS('EIA Imports'!$D:$D,'EIA Imports'!$E:$E,$A4,'EIA Imports'!$B:$B,MU$1)</f>
        <v/>
      </c>
      <c r="MV4">
        <f>SUMIFS('EIA Imports'!$D:$D,'EIA Imports'!$E:$E,$A4,'EIA Imports'!$B:$B,MV$1)</f>
        <v/>
      </c>
      <c r="MW4">
        <f>SUMIFS('EIA Imports'!$D:$D,'EIA Imports'!$E:$E,$A4,'EIA Imports'!$B:$B,MW$1)</f>
        <v/>
      </c>
      <c r="MX4">
        <f>SUMIFS('EIA Imports'!$D:$D,'EIA Imports'!$E:$E,$A4,'EIA Imports'!$B:$B,MX$1)</f>
        <v/>
      </c>
      <c r="MY4">
        <f>SUMIFS('EIA Imports'!$D:$D,'EIA Imports'!$E:$E,$A4,'EIA Imports'!$B:$B,MY$1)</f>
        <v/>
      </c>
      <c r="MZ4">
        <f>SUMIFS('EIA Imports'!$D:$D,'EIA Imports'!$E:$E,$A4,'EIA Imports'!$B:$B,MZ$1)</f>
        <v/>
      </c>
      <c r="NA4">
        <f>SUMIFS('EIA Imports'!$D:$D,'EIA Imports'!$E:$E,$A4,'EIA Imports'!$B:$B,NA$1)</f>
        <v/>
      </c>
      <c r="NB4">
        <f>SUMIFS('EIA Imports'!$D:$D,'EIA Imports'!$E:$E,$A4,'EIA Imports'!$B:$B,NB$1)</f>
        <v/>
      </c>
      <c r="NC4">
        <f>SUMIFS('EIA Imports'!$D:$D,'EIA Imports'!$E:$E,$A4,'EIA Imports'!$B:$B,NC$1)</f>
        <v/>
      </c>
      <c r="ND4">
        <f>SUMIFS('EIA Imports'!$D:$D,'EIA Imports'!$E:$E,$A4,'EIA Imports'!$B:$B,ND$1)</f>
        <v/>
      </c>
      <c r="NE4">
        <f>SUMIFS('EIA Imports'!$D:$D,'EIA Imports'!$E:$E,$A4,'EIA Imports'!$B:$B,NE$1)</f>
        <v/>
      </c>
      <c r="NF4">
        <f>SUMIFS('EIA Imports'!$D:$D,'EIA Imports'!$E:$E,$A4,'EIA Imports'!$B:$B,NF$1)</f>
        <v/>
      </c>
      <c r="NG4">
        <f>SUMIFS('EIA Imports'!$D:$D,'EIA Imports'!$E:$E,$A4,'EIA Imports'!$B:$B,NG$1)</f>
        <v/>
      </c>
      <c r="NH4">
        <f>SUMIFS('EIA Imports'!$D:$D,'EIA Imports'!$E:$E,$A4,'EIA Imports'!$B:$B,NH$1)</f>
        <v/>
      </c>
      <c r="NI4">
        <f>SUMIFS('EIA Imports'!$D:$D,'EIA Imports'!$E:$E,$A4,'EIA Imports'!$B:$B,NI$1)</f>
        <v/>
      </c>
      <c r="NJ4">
        <f>SUMIFS('EIA Imports'!$D:$D,'EIA Imports'!$E:$E,$A4,'EIA Imports'!$B:$B,NJ$1)</f>
        <v/>
      </c>
      <c r="NK4">
        <f>SUMIFS('EIA Imports'!$D:$D,'EIA Imports'!$E:$E,$A4,'EIA Imports'!$B:$B,NK$1)</f>
        <v/>
      </c>
      <c r="NL4">
        <f>SUMIFS('EIA Imports'!$D:$D,'EIA Imports'!$E:$E,$A4,'EIA Imports'!$B:$B,NL$1)</f>
        <v/>
      </c>
      <c r="NM4">
        <f>SUMIFS('EIA Imports'!$D:$D,'EIA Imports'!$E:$E,$A4,'EIA Imports'!$B:$B,NM$1)</f>
        <v/>
      </c>
      <c r="NN4">
        <f>SUMIFS('EIA Imports'!$D:$D,'EIA Imports'!$E:$E,$A4,'EIA Imports'!$B:$B,NN$1)</f>
        <v/>
      </c>
      <c r="NO4">
        <f>SUMIFS('EIA Imports'!$D:$D,'EIA Imports'!$E:$E,$A4,'EIA Imports'!$B:$B,NO$1)</f>
        <v/>
      </c>
      <c r="NP4">
        <f>SUMIFS('EIA Imports'!$D:$D,'EIA Imports'!$E:$E,$A4,'EIA Imports'!$B:$B,NP$1)</f>
        <v/>
      </c>
      <c r="NQ4">
        <f>SUMIFS('EIA Imports'!$D:$D,'EIA Imports'!$E:$E,$A4,'EIA Imports'!$B:$B,NQ$1)</f>
        <v/>
      </c>
      <c r="NR4">
        <f>SUMIFS('EIA Imports'!$D:$D,'EIA Imports'!$E:$E,$A4,'EIA Imports'!$B:$B,NR$1)</f>
        <v/>
      </c>
      <c r="NS4">
        <f>SUMIFS('EIA Imports'!$D:$D,'EIA Imports'!$E:$E,$A4,'EIA Imports'!$B:$B,NS$1)</f>
        <v/>
      </c>
      <c r="NT4">
        <f>SUMIFS('EIA Imports'!$D:$D,'EIA Imports'!$E:$E,$A4,'EIA Imports'!$B:$B,NT$1)</f>
        <v/>
      </c>
      <c r="NU4">
        <f>SUMIFS('EIA Imports'!$D:$D,'EIA Imports'!$E:$E,$A4,'EIA Imports'!$B:$B,NU$1)</f>
        <v/>
      </c>
      <c r="NV4">
        <f>SUMIFS('EIA Imports'!$D:$D,'EIA Imports'!$E:$E,$A4,'EIA Imports'!$B:$B,NV$1)</f>
        <v/>
      </c>
      <c r="NW4">
        <f>SUMIFS('EIA Imports'!$D:$D,'EIA Imports'!$E:$E,$A4,'EIA Imports'!$B:$B,NW$1)</f>
        <v/>
      </c>
      <c r="NX4">
        <f>SUMIFS('EIA Imports'!$D:$D,'EIA Imports'!$E:$E,$A4,'EIA Imports'!$B:$B,NX$1)</f>
        <v/>
      </c>
      <c r="NY4">
        <f>SUMIFS('EIA Imports'!$D:$D,'EIA Imports'!$E:$E,$A4,'EIA Imports'!$B:$B,NY$1)</f>
        <v/>
      </c>
      <c r="NZ4">
        <f>SUMIFS('EIA Imports'!$D:$D,'EIA Imports'!$E:$E,$A4,'EIA Imports'!$B:$B,NZ$1)</f>
        <v/>
      </c>
      <c r="OA4">
        <f>SUMIFS('EIA Imports'!$D:$D,'EIA Imports'!$E:$E,$A4,'EIA Imports'!$B:$B,OA$1)</f>
        <v/>
      </c>
      <c r="OB4">
        <f>SUMIFS('EIA Imports'!$D:$D,'EIA Imports'!$E:$E,$A4,'EIA Imports'!$B:$B,OB$1)</f>
        <v/>
      </c>
      <c r="OC4">
        <f>SUMIFS('EIA Imports'!$D:$D,'EIA Imports'!$E:$E,$A4,'EIA Imports'!$B:$B,OC$1)</f>
        <v/>
      </c>
      <c r="OD4">
        <f>SUMIFS('EIA Imports'!$D:$D,'EIA Imports'!$E:$E,$A4,'EIA Imports'!$B:$B,OD$1)</f>
        <v/>
      </c>
      <c r="OE4">
        <f>SUMIFS('EIA Imports'!$D:$D,'EIA Imports'!$E:$E,$A4,'EIA Imports'!$B:$B,OE$1)</f>
        <v/>
      </c>
      <c r="OF4">
        <f>SUMIFS('EIA Imports'!$D:$D,'EIA Imports'!$E:$E,$A4,'EIA Imports'!$B:$B,OF$1)</f>
        <v/>
      </c>
      <c r="OG4">
        <f>SUMIFS('EIA Imports'!$D:$D,'EIA Imports'!$E:$E,$A4,'EIA Imports'!$B:$B,OG$1)</f>
        <v/>
      </c>
      <c r="OH4">
        <f>SUMIFS('EIA Imports'!$D:$D,'EIA Imports'!$E:$E,$A4,'EIA Imports'!$B:$B,OH$1)</f>
        <v/>
      </c>
      <c r="OI4">
        <f>SUMIFS('EIA Imports'!$D:$D,'EIA Imports'!$E:$E,$A4,'EIA Imports'!$B:$B,OI$1)</f>
        <v/>
      </c>
      <c r="OJ4">
        <f>SUMIFS('EIA Imports'!$D:$D,'EIA Imports'!$E:$E,$A4,'EIA Imports'!$B:$B,OJ$1)</f>
        <v/>
      </c>
      <c r="OK4">
        <f>SUMIFS('EIA Imports'!$D:$D,'EIA Imports'!$E:$E,$A4,'EIA Imports'!$B:$B,OK$1)</f>
        <v/>
      </c>
      <c r="OL4">
        <f>SUMIFS('EIA Imports'!$D:$D,'EIA Imports'!$E:$E,$A4,'EIA Imports'!$B:$B,OL$1)</f>
        <v/>
      </c>
      <c r="OM4">
        <f>SUMIFS('EIA Imports'!$D:$D,'EIA Imports'!$E:$E,$A4,'EIA Imports'!$B:$B,OM$1)</f>
        <v/>
      </c>
      <c r="ON4">
        <f>SUMIFS('EIA Imports'!$D:$D,'EIA Imports'!$E:$E,$A4,'EIA Imports'!$B:$B,ON$1)</f>
        <v/>
      </c>
      <c r="OO4">
        <f>SUMIFS('EIA Imports'!$D:$D,'EIA Imports'!$E:$E,$A4,'EIA Imports'!$B:$B,OO$1)</f>
        <v/>
      </c>
      <c r="OP4">
        <f>SUMIFS('EIA Imports'!$D:$D,'EIA Imports'!$E:$E,$A4,'EIA Imports'!$B:$B,OP$1)</f>
        <v/>
      </c>
      <c r="OQ4">
        <f>SUMIFS('EIA Imports'!$D:$D,'EIA Imports'!$E:$E,$A4,'EIA Imports'!$B:$B,OQ$1)</f>
        <v/>
      </c>
      <c r="OR4">
        <f>SUMIFS('EIA Imports'!$D:$D,'EIA Imports'!$E:$E,$A4,'EIA Imports'!$B:$B,OR$1)</f>
        <v/>
      </c>
      <c r="OS4">
        <f>SUMIFS('EIA Imports'!$D:$D,'EIA Imports'!$E:$E,$A4,'EIA Imports'!$B:$B,OS$1)</f>
        <v/>
      </c>
      <c r="OT4">
        <f>SUMIFS('EIA Imports'!$D:$D,'EIA Imports'!$E:$E,$A4,'EIA Imports'!$B:$B,OT$1)</f>
        <v/>
      </c>
      <c r="OU4">
        <f>SUMIFS('EIA Imports'!$D:$D,'EIA Imports'!$E:$E,$A4,'EIA Imports'!$B:$B,OU$1)</f>
        <v/>
      </c>
      <c r="OV4">
        <f>SUMIFS('EIA Imports'!$D:$D,'EIA Imports'!$E:$E,$A4,'EIA Imports'!$B:$B,OV$1)</f>
        <v/>
      </c>
      <c r="OW4">
        <f>SUMIFS('EIA Imports'!$D:$D,'EIA Imports'!$E:$E,$A4,'EIA Imports'!$B:$B,OW$1)</f>
        <v/>
      </c>
      <c r="OX4">
        <f>SUMIFS('EIA Imports'!$D:$D,'EIA Imports'!$E:$E,$A4,'EIA Imports'!$B:$B,OX$1)</f>
        <v/>
      </c>
      <c r="OY4">
        <f>SUMIFS('EIA Imports'!$D:$D,'EIA Imports'!$E:$E,$A4,'EIA Imports'!$B:$B,OY$1)</f>
        <v/>
      </c>
      <c r="OZ4">
        <f>SUMIFS('EIA Imports'!$D:$D,'EIA Imports'!$E:$E,$A4,'EIA Imports'!$B:$B,OZ$1)</f>
        <v/>
      </c>
      <c r="PA4">
        <f>SUMIFS('EIA Imports'!$D:$D,'EIA Imports'!$E:$E,$A4,'EIA Imports'!$B:$B,PA$1)</f>
        <v/>
      </c>
      <c r="PB4">
        <f>SUMIFS('EIA Imports'!$D:$D,'EIA Imports'!$E:$E,$A4,'EIA Imports'!$B:$B,PB$1)</f>
        <v/>
      </c>
      <c r="PC4">
        <f>SUMIFS('EIA Imports'!$D:$D,'EIA Imports'!$E:$E,$A4,'EIA Imports'!$B:$B,PC$1)</f>
        <v/>
      </c>
      <c r="PD4">
        <f>SUMIFS('EIA Imports'!$D:$D,'EIA Imports'!$E:$E,$A4,'EIA Imports'!$B:$B,PD$1)</f>
        <v/>
      </c>
      <c r="PE4">
        <f>SUMIFS('EIA Imports'!$D:$D,'EIA Imports'!$E:$E,$A4,'EIA Imports'!$B:$B,PE$1)</f>
        <v/>
      </c>
      <c r="PF4">
        <f>SUMIFS('EIA Imports'!$D:$D,'EIA Imports'!$E:$E,$A4,'EIA Imports'!$B:$B,PF$1)</f>
        <v/>
      </c>
      <c r="PG4">
        <f>SUMIFS('EIA Imports'!$D:$D,'EIA Imports'!$E:$E,$A4,'EIA Imports'!$B:$B,PG$1)</f>
        <v/>
      </c>
      <c r="PH4">
        <f>SUMIFS('EIA Imports'!$D:$D,'EIA Imports'!$E:$E,$A4,'EIA Imports'!$B:$B,PH$1)</f>
        <v/>
      </c>
      <c r="PI4">
        <f>SUMIFS('EIA Imports'!$D:$D,'EIA Imports'!$E:$E,$A4,'EIA Imports'!$B:$B,PI$1)</f>
        <v/>
      </c>
      <c r="PJ4">
        <f>SUMIFS('EIA Imports'!$D:$D,'EIA Imports'!$E:$E,$A4,'EIA Imports'!$B:$B,PJ$1)</f>
        <v/>
      </c>
      <c r="PK4">
        <f>SUMIFS('EIA Imports'!$D:$D,'EIA Imports'!$E:$E,$A4,'EIA Imports'!$B:$B,PK$1)</f>
        <v/>
      </c>
      <c r="PL4">
        <f>SUMIFS('EIA Imports'!$D:$D,'EIA Imports'!$E:$E,$A4,'EIA Imports'!$B:$B,PL$1)</f>
        <v/>
      </c>
      <c r="PM4">
        <f>SUMIFS('EIA Imports'!$D:$D,'EIA Imports'!$E:$E,$A4,'EIA Imports'!$B:$B,PM$1)</f>
        <v/>
      </c>
      <c r="PN4">
        <f>SUMIFS('EIA Imports'!$D:$D,'EIA Imports'!$E:$E,$A4,'EIA Imports'!$B:$B,PN$1)</f>
        <v/>
      </c>
      <c r="PO4">
        <f>SUMIFS('EIA Imports'!$D:$D,'EIA Imports'!$E:$E,$A4,'EIA Imports'!$B:$B,PO$1)</f>
        <v/>
      </c>
      <c r="PP4">
        <f>SUMIFS('EIA Imports'!$D:$D,'EIA Imports'!$E:$E,$A4,'EIA Imports'!$B:$B,PP$1)</f>
        <v/>
      </c>
      <c r="PQ4">
        <f>SUMIFS('EIA Imports'!$D:$D,'EIA Imports'!$E:$E,$A4,'EIA Imports'!$B:$B,PQ$1)</f>
        <v/>
      </c>
      <c r="PR4">
        <f>SUMIFS('EIA Imports'!$D:$D,'EIA Imports'!$E:$E,$A4,'EIA Imports'!$B:$B,PR$1)</f>
        <v/>
      </c>
      <c r="PS4">
        <f>SUMIFS('EIA Imports'!$D:$D,'EIA Imports'!$E:$E,$A4,'EIA Imports'!$B:$B,PS$1)</f>
        <v/>
      </c>
      <c r="PT4">
        <f>SUMIFS('EIA Imports'!$D:$D,'EIA Imports'!$E:$E,$A4,'EIA Imports'!$B:$B,PT$1)</f>
        <v/>
      </c>
      <c r="PU4">
        <f>SUMIFS('EIA Imports'!$D:$D,'EIA Imports'!$E:$E,$A4,'EIA Imports'!$B:$B,PU$1)</f>
        <v/>
      </c>
      <c r="PV4">
        <f>SUMIFS('EIA Imports'!$D:$D,'EIA Imports'!$E:$E,$A4,'EIA Imports'!$B:$B,PV$1)</f>
        <v/>
      </c>
      <c r="PW4">
        <f>SUMIFS('EIA Imports'!$D:$D,'EIA Imports'!$E:$E,$A4,'EIA Imports'!$B:$B,PW$1)</f>
        <v/>
      </c>
      <c r="PX4">
        <f>SUMIFS('EIA Imports'!$D:$D,'EIA Imports'!$E:$E,$A4,'EIA Imports'!$B:$B,PX$1)</f>
        <v/>
      </c>
      <c r="PY4">
        <f>SUMIFS('EIA Imports'!$D:$D,'EIA Imports'!$E:$E,$A4,'EIA Imports'!$B:$B,PY$1)</f>
        <v/>
      </c>
      <c r="PZ4">
        <f>SUMIFS('EIA Imports'!$D:$D,'EIA Imports'!$E:$E,$A4,'EIA Imports'!$B:$B,PZ$1)</f>
        <v/>
      </c>
      <c r="QA4">
        <f>SUMIFS('EIA Imports'!$D:$D,'EIA Imports'!$E:$E,$A4,'EIA Imports'!$B:$B,QA$1)</f>
        <v/>
      </c>
      <c r="QB4">
        <f>SUMIFS('EIA Imports'!$D:$D,'EIA Imports'!$E:$E,$A4,'EIA Imports'!$B:$B,QB$1)</f>
        <v/>
      </c>
      <c r="QC4">
        <f>SUMIFS('EIA Imports'!$D:$D,'EIA Imports'!$E:$E,$A4,'EIA Imports'!$B:$B,QC$1)</f>
        <v/>
      </c>
      <c r="QD4">
        <f>SUMIFS('EIA Imports'!$D:$D,'EIA Imports'!$E:$E,$A4,'EIA Imports'!$B:$B,QD$1)</f>
        <v/>
      </c>
      <c r="QE4">
        <f>SUMIFS('EIA Imports'!$D:$D,'EIA Imports'!$E:$E,$A4,'EIA Imports'!$B:$B,QE$1)</f>
        <v/>
      </c>
      <c r="QF4">
        <f>SUMIFS('EIA Imports'!$D:$D,'EIA Imports'!$E:$E,$A4,'EIA Imports'!$B:$B,QF$1)</f>
        <v/>
      </c>
      <c r="QG4">
        <f>SUMIFS('EIA Imports'!$D:$D,'EIA Imports'!$E:$E,$A4,'EIA Imports'!$B:$B,QG$1)</f>
        <v/>
      </c>
      <c r="QH4">
        <f>SUMIFS('EIA Imports'!$D:$D,'EIA Imports'!$E:$E,$A4,'EIA Imports'!$B:$B,QH$1)</f>
        <v/>
      </c>
      <c r="QI4">
        <f>SUMIFS('EIA Imports'!$D:$D,'EIA Imports'!$E:$E,$A4,'EIA Imports'!$B:$B,QI$1)</f>
        <v/>
      </c>
      <c r="QJ4">
        <f>SUMIFS('EIA Imports'!$D:$D,'EIA Imports'!$E:$E,$A4,'EIA Imports'!$B:$B,QJ$1)</f>
        <v/>
      </c>
      <c r="QK4">
        <f>SUMIFS('EIA Imports'!$D:$D,'EIA Imports'!$E:$E,$A4,'EIA Imports'!$B:$B,QK$1)</f>
        <v/>
      </c>
      <c r="QL4">
        <f>SUMIFS('EIA Imports'!$D:$D,'EIA Imports'!$E:$E,$A4,'EIA Imports'!$B:$B,QL$1)</f>
        <v/>
      </c>
      <c r="QM4">
        <f>SUMIFS('EIA Imports'!$D:$D,'EIA Imports'!$E:$E,$A4,'EIA Imports'!$B:$B,QM$1)</f>
        <v/>
      </c>
      <c r="QN4">
        <f>SUMIFS('EIA Imports'!$D:$D,'EIA Imports'!$E:$E,$A4,'EIA Imports'!$B:$B,QN$1)</f>
        <v/>
      </c>
      <c r="QO4">
        <f>SUMIFS('EIA Imports'!$D:$D,'EIA Imports'!$E:$E,$A4,'EIA Imports'!$B:$B,QO$1)</f>
        <v/>
      </c>
      <c r="QP4">
        <f>SUMIFS('EIA Imports'!$D:$D,'EIA Imports'!$E:$E,$A4,'EIA Imports'!$B:$B,QP$1)</f>
        <v/>
      </c>
      <c r="QQ4">
        <f>SUMIFS('EIA Imports'!$D:$D,'EIA Imports'!$E:$E,$A4,'EIA Imports'!$B:$B,QQ$1)</f>
        <v/>
      </c>
      <c r="QR4">
        <f>SUMIFS('EIA Imports'!$D:$D,'EIA Imports'!$E:$E,$A4,'EIA Imports'!$B:$B,QR$1)</f>
        <v/>
      </c>
      <c r="QS4">
        <f>SUMIFS('EIA Imports'!$D:$D,'EIA Imports'!$E:$E,$A4,'EIA Imports'!$B:$B,QS$1)</f>
        <v/>
      </c>
      <c r="QT4">
        <f>SUMIFS('EIA Imports'!$D:$D,'EIA Imports'!$E:$E,$A4,'EIA Imports'!$B:$B,QT$1)</f>
        <v/>
      </c>
      <c r="QU4">
        <f>SUMIFS('EIA Imports'!$D:$D,'EIA Imports'!$E:$E,$A4,'EIA Imports'!$B:$B,QU$1)</f>
        <v/>
      </c>
      <c r="QV4">
        <f>SUMIFS('EIA Imports'!$D:$D,'EIA Imports'!$E:$E,$A4,'EIA Imports'!$B:$B,QV$1)</f>
        <v/>
      </c>
      <c r="QW4">
        <f>SUMIFS('EIA Imports'!$D:$D,'EIA Imports'!$E:$E,$A4,'EIA Imports'!$B:$B,QW$1)</f>
        <v/>
      </c>
      <c r="QX4">
        <f>SUMIFS('EIA Imports'!$D:$D,'EIA Imports'!$E:$E,$A4,'EIA Imports'!$B:$B,QX$1)</f>
        <v/>
      </c>
      <c r="QY4">
        <f>SUMIFS('EIA Imports'!$D:$D,'EIA Imports'!$E:$E,$A4,'EIA Imports'!$B:$B,QY$1)</f>
        <v/>
      </c>
      <c r="QZ4">
        <f>SUMIFS('EIA Imports'!$D:$D,'EIA Imports'!$E:$E,$A4,'EIA Imports'!$B:$B,QZ$1)</f>
        <v/>
      </c>
      <c r="RA4">
        <f>SUMIFS('EIA Imports'!$D:$D,'EIA Imports'!$E:$E,$A4,'EIA Imports'!$B:$B,RA$1)</f>
        <v/>
      </c>
      <c r="RB4">
        <f>SUMIFS('EIA Imports'!$D:$D,'EIA Imports'!$E:$E,$A4,'EIA Imports'!$B:$B,RB$1)</f>
        <v/>
      </c>
      <c r="RC4">
        <f>SUMIFS('EIA Imports'!$D:$D,'EIA Imports'!$E:$E,$A4,'EIA Imports'!$B:$B,RC$1)</f>
        <v/>
      </c>
      <c r="RD4">
        <f>SUMIFS('EIA Imports'!$D:$D,'EIA Imports'!$E:$E,$A4,'EIA Imports'!$B:$B,RD$1)</f>
        <v/>
      </c>
      <c r="RE4">
        <f>SUMIFS('EIA Imports'!$D:$D,'EIA Imports'!$E:$E,$A4,'EIA Imports'!$B:$B,RE$1)</f>
        <v/>
      </c>
      <c r="RF4">
        <f>SUMIFS('EIA Imports'!$D:$D,'EIA Imports'!$E:$E,$A4,'EIA Imports'!$B:$B,RF$1)</f>
        <v/>
      </c>
      <c r="RG4">
        <f>SUMIFS('EIA Imports'!$D:$D,'EIA Imports'!$E:$E,$A4,'EIA Imports'!$B:$B,RG$1)</f>
        <v/>
      </c>
      <c r="RH4">
        <f>SUMIFS('EIA Imports'!$D:$D,'EIA Imports'!$E:$E,$A4,'EIA Imports'!$B:$B,RH$1)</f>
        <v/>
      </c>
      <c r="RI4">
        <f>SUMIFS('EIA Imports'!$D:$D,'EIA Imports'!$E:$E,$A4,'EIA Imports'!$B:$B,RI$1)</f>
        <v/>
      </c>
      <c r="RJ4">
        <f>SUMIFS('EIA Imports'!$D:$D,'EIA Imports'!$E:$E,$A4,'EIA Imports'!$B:$B,RJ$1)</f>
        <v/>
      </c>
      <c r="RK4">
        <f>SUMIFS('EIA Imports'!$D:$D,'EIA Imports'!$E:$E,$A4,'EIA Imports'!$B:$B,RK$1)</f>
        <v/>
      </c>
      <c r="RL4">
        <f>SUMIFS('EIA Imports'!$D:$D,'EIA Imports'!$E:$E,$A4,'EIA Imports'!$B:$B,RL$1)</f>
        <v/>
      </c>
      <c r="RM4">
        <f>SUMIFS('EIA Imports'!$D:$D,'EIA Imports'!$E:$E,$A4,'EIA Imports'!$B:$B,RM$1)</f>
        <v/>
      </c>
      <c r="RN4">
        <f>SUMIFS('EIA Imports'!$D:$D,'EIA Imports'!$E:$E,$A4,'EIA Imports'!$B:$B,RN$1)</f>
        <v/>
      </c>
      <c r="RO4">
        <f>SUMIFS('EIA Imports'!$D:$D,'EIA Imports'!$E:$E,$A4,'EIA Imports'!$B:$B,RO$1)</f>
        <v/>
      </c>
      <c r="RP4">
        <f>SUMIFS('EIA Imports'!$D:$D,'EIA Imports'!$E:$E,$A4,'EIA Imports'!$B:$B,RP$1)</f>
        <v/>
      </c>
      <c r="RQ4">
        <f>SUMIFS('EIA Imports'!$D:$D,'EIA Imports'!$E:$E,$A4,'EIA Imports'!$B:$B,RQ$1)</f>
        <v/>
      </c>
      <c r="RR4">
        <f>SUMIFS('EIA Imports'!$D:$D,'EIA Imports'!$E:$E,$A4,'EIA Imports'!$B:$B,RR$1)</f>
        <v/>
      </c>
      <c r="RS4">
        <f>SUMIFS('EIA Imports'!$D:$D,'EIA Imports'!$E:$E,$A4,'EIA Imports'!$B:$B,RS$1)</f>
        <v/>
      </c>
      <c r="RT4">
        <f>SUMIFS('EIA Imports'!$D:$D,'EIA Imports'!$E:$E,$A4,'EIA Imports'!$B:$B,RT$1)</f>
        <v/>
      </c>
      <c r="RU4">
        <f>SUMIFS('EIA Imports'!$D:$D,'EIA Imports'!$E:$E,$A4,'EIA Imports'!$B:$B,RU$1)</f>
        <v/>
      </c>
      <c r="RV4">
        <f>SUMIFS('EIA Imports'!$D:$D,'EIA Imports'!$E:$E,$A4,'EIA Imports'!$B:$B,RV$1)</f>
        <v/>
      </c>
      <c r="RW4">
        <f>SUMIFS('EIA Imports'!$D:$D,'EIA Imports'!$E:$E,$A4,'EIA Imports'!$B:$B,RW$1)</f>
        <v/>
      </c>
      <c r="RX4">
        <f>SUMIFS('EIA Imports'!$D:$D,'EIA Imports'!$E:$E,$A4,'EIA Imports'!$B:$B,RX$1)</f>
        <v/>
      </c>
      <c r="RY4">
        <f>SUMIFS('EIA Imports'!$D:$D,'EIA Imports'!$E:$E,$A4,'EIA Imports'!$B:$B,RY$1)</f>
        <v/>
      </c>
      <c r="RZ4">
        <f>SUMIFS('EIA Imports'!$D:$D,'EIA Imports'!$E:$E,$A4,'EIA Imports'!$B:$B,RZ$1)</f>
        <v/>
      </c>
      <c r="SA4">
        <f>SUMIFS('EIA Imports'!$D:$D,'EIA Imports'!$E:$E,$A4,'EIA Imports'!$B:$B,SA$1)</f>
        <v/>
      </c>
      <c r="SB4">
        <f>SUMIFS('EIA Imports'!$D:$D,'EIA Imports'!$E:$E,$A4,'EIA Imports'!$B:$B,SB$1)</f>
        <v/>
      </c>
      <c r="SC4">
        <f>SUMIFS('EIA Imports'!$D:$D,'EIA Imports'!$E:$E,$A4,'EIA Imports'!$B:$B,SC$1)</f>
        <v/>
      </c>
      <c r="SD4">
        <f>SUMIFS('EIA Imports'!$D:$D,'EIA Imports'!$E:$E,$A4,'EIA Imports'!$B:$B,SD$1)</f>
        <v/>
      </c>
      <c r="SE4">
        <f>SUMIFS('EIA Imports'!$D:$D,'EIA Imports'!$E:$E,$A4,'EIA Imports'!$B:$B,SE$1)</f>
        <v/>
      </c>
      <c r="SF4">
        <f>SUMIFS('EIA Imports'!$D:$D,'EIA Imports'!$E:$E,$A4,'EIA Imports'!$B:$B,SF$1)</f>
        <v/>
      </c>
      <c r="SG4">
        <f>SUMIFS('EIA Imports'!$D:$D,'EIA Imports'!$E:$E,$A4,'EIA Imports'!$B:$B,SG$1)</f>
        <v/>
      </c>
      <c r="SH4">
        <f>SUMIFS('EIA Imports'!$D:$D,'EIA Imports'!$E:$E,$A4,'EIA Imports'!$B:$B,SH$1)</f>
        <v/>
      </c>
      <c r="SI4">
        <f>SUMIFS('EIA Imports'!$D:$D,'EIA Imports'!$E:$E,$A4,'EIA Imports'!$B:$B,SI$1)</f>
        <v/>
      </c>
      <c r="SJ4">
        <f>SUMIFS('EIA Imports'!$D:$D,'EIA Imports'!$E:$E,$A4,'EIA Imports'!$B:$B,SJ$1)</f>
        <v/>
      </c>
      <c r="SK4">
        <f>SUMIFS('EIA Imports'!$D:$D,'EIA Imports'!$E:$E,$A4,'EIA Imports'!$B:$B,SK$1)</f>
        <v/>
      </c>
      <c r="SL4">
        <f>SUMIFS('EIA Imports'!$D:$D,'EIA Imports'!$E:$E,$A4,'EIA Imports'!$B:$B,SL$1)</f>
        <v/>
      </c>
      <c r="SM4">
        <f>SUMIFS('EIA Imports'!$D:$D,'EIA Imports'!$E:$E,$A4,'EIA Imports'!$B:$B,SM$1)</f>
        <v/>
      </c>
      <c r="SN4">
        <f>SUMIFS('EIA Imports'!$D:$D,'EIA Imports'!$E:$E,$A4,'EIA Imports'!$B:$B,SN$1)</f>
        <v/>
      </c>
      <c r="SO4">
        <f>SUMIFS('EIA Imports'!$D:$D,'EIA Imports'!$E:$E,$A4,'EIA Imports'!$B:$B,SO$1)</f>
        <v/>
      </c>
      <c r="SP4">
        <f>SUMIFS('EIA Imports'!$D:$D,'EIA Imports'!$E:$E,$A4,'EIA Imports'!$B:$B,SP$1)</f>
        <v/>
      </c>
      <c r="SQ4">
        <f>SUMIFS('EIA Imports'!$D:$D,'EIA Imports'!$E:$E,$A4,'EIA Imports'!$B:$B,SQ$1)</f>
        <v/>
      </c>
      <c r="SR4">
        <f>SUMIFS('EIA Imports'!$D:$D,'EIA Imports'!$E:$E,$A4,'EIA Imports'!$B:$B,SR$1)</f>
        <v/>
      </c>
      <c r="SS4">
        <f>SUMIFS('EIA Imports'!$D:$D,'EIA Imports'!$E:$E,$A4,'EIA Imports'!$B:$B,SS$1)</f>
        <v/>
      </c>
      <c r="ST4">
        <f>SUMIFS('EIA Imports'!$D:$D,'EIA Imports'!$E:$E,$A4,'EIA Imports'!$B:$B,ST$1)</f>
        <v/>
      </c>
      <c r="SU4">
        <f>SUMIFS('EIA Imports'!$D:$D,'EIA Imports'!$E:$E,$A4,'EIA Imports'!$B:$B,SU$1)</f>
        <v/>
      </c>
      <c r="SV4">
        <f>SUMIFS('EIA Imports'!$D:$D,'EIA Imports'!$E:$E,$A4,'EIA Imports'!$B:$B,SV$1)</f>
        <v/>
      </c>
      <c r="SW4">
        <f>SUMIFS('EIA Imports'!$D:$D,'EIA Imports'!$E:$E,$A4,'EIA Imports'!$B:$B,SW$1)</f>
        <v/>
      </c>
      <c r="SX4">
        <f>SUMIFS('EIA Imports'!$D:$D,'EIA Imports'!$E:$E,$A4,'EIA Imports'!$B:$B,SX$1)</f>
        <v/>
      </c>
      <c r="SY4">
        <f>SUMIFS('EIA Imports'!$D:$D,'EIA Imports'!$E:$E,$A4,'EIA Imports'!$B:$B,SY$1)</f>
        <v/>
      </c>
      <c r="SZ4">
        <f>SUMIFS('EIA Imports'!$D:$D,'EIA Imports'!$E:$E,$A4,'EIA Imports'!$B:$B,SZ$1)</f>
        <v/>
      </c>
      <c r="TA4">
        <f>SUMIFS('EIA Imports'!$D:$D,'EIA Imports'!$E:$E,$A4,'EIA Imports'!$B:$B,TA$1)</f>
        <v/>
      </c>
      <c r="TB4">
        <f>SUMIFS('EIA Imports'!$D:$D,'EIA Imports'!$E:$E,$A4,'EIA Imports'!$B:$B,TB$1)</f>
        <v/>
      </c>
      <c r="TC4">
        <f>SUMIFS('EIA Imports'!$D:$D,'EIA Imports'!$E:$E,$A4,'EIA Imports'!$B:$B,TC$1)</f>
        <v/>
      </c>
      <c r="TD4">
        <f>SUMIFS('EIA Imports'!$D:$D,'EIA Imports'!$E:$E,$A4,'EIA Imports'!$B:$B,TD$1)</f>
        <v/>
      </c>
      <c r="TE4">
        <f>SUMIFS('EIA Imports'!$D:$D,'EIA Imports'!$E:$E,$A4,'EIA Imports'!$B:$B,TE$1)</f>
        <v/>
      </c>
      <c r="TF4">
        <f>SUMIFS('EIA Imports'!$D:$D,'EIA Imports'!$E:$E,$A4,'EIA Imports'!$B:$B,TF$1)</f>
        <v/>
      </c>
      <c r="TG4">
        <f>SUMIFS('EIA Imports'!$D:$D,'EIA Imports'!$E:$E,$A4,'EIA Imports'!$B:$B,TG$1)</f>
        <v/>
      </c>
      <c r="TH4">
        <f>SUMIFS('EIA Imports'!$D:$D,'EIA Imports'!$E:$E,$A4,'EIA Imports'!$B:$B,TH$1)</f>
        <v/>
      </c>
      <c r="TI4">
        <f>SUMIFS('EIA Imports'!$D:$D,'EIA Imports'!$E:$E,$A4,'EIA Imports'!$B:$B,TI$1)</f>
        <v/>
      </c>
      <c r="TJ4">
        <f>SUMIFS('EIA Imports'!$D:$D,'EIA Imports'!$E:$E,$A4,'EIA Imports'!$B:$B,TJ$1)</f>
        <v/>
      </c>
      <c r="TK4">
        <f>SUMIFS('EIA Imports'!$D:$D,'EIA Imports'!$E:$E,$A4,'EIA Imports'!$B:$B,TK$1)</f>
        <v/>
      </c>
      <c r="TL4">
        <f>SUMIFS('EIA Imports'!$D:$D,'EIA Imports'!$E:$E,$A4,'EIA Imports'!$B:$B,TL$1)</f>
        <v/>
      </c>
      <c r="TM4">
        <f>SUMIFS('EIA Imports'!$D:$D,'EIA Imports'!$E:$E,$A4,'EIA Imports'!$B:$B,TM$1)</f>
        <v/>
      </c>
      <c r="TN4">
        <f>SUMIFS('EIA Imports'!$D:$D,'EIA Imports'!$E:$E,$A4,'EIA Imports'!$B:$B,TN$1)</f>
        <v/>
      </c>
      <c r="TO4">
        <f>SUMIFS('EIA Imports'!$D:$D,'EIA Imports'!$E:$E,$A4,'EIA Imports'!$B:$B,TO$1)</f>
        <v/>
      </c>
      <c r="TP4">
        <f>SUMIFS('EIA Imports'!$D:$D,'EIA Imports'!$E:$E,$A4,'EIA Imports'!$B:$B,TP$1)</f>
        <v/>
      </c>
      <c r="TQ4">
        <f>SUMIFS('EIA Imports'!$D:$D,'EIA Imports'!$E:$E,$A4,'EIA Imports'!$B:$B,TQ$1)</f>
        <v/>
      </c>
      <c r="TR4">
        <f>SUMIFS('EIA Imports'!$D:$D,'EIA Imports'!$E:$E,$A4,'EIA Imports'!$B:$B,TR$1)</f>
        <v/>
      </c>
      <c r="TS4">
        <f>SUMIFS('EIA Imports'!$D:$D,'EIA Imports'!$E:$E,$A4,'EIA Imports'!$B:$B,TS$1)</f>
        <v/>
      </c>
      <c r="TT4">
        <f>SUMIFS('EIA Imports'!$D:$D,'EIA Imports'!$E:$E,$A4,'EIA Imports'!$B:$B,TT$1)</f>
        <v/>
      </c>
      <c r="TU4">
        <f>SUMIFS('EIA Imports'!$D:$D,'EIA Imports'!$E:$E,$A4,'EIA Imports'!$B:$B,TU$1)</f>
        <v/>
      </c>
    </row>
    <row r="5" spans="1:541">
      <c r="A5">
        <f>'EIA Petroleum Classification'!A5</f>
        <v/>
      </c>
      <c r="B5">
        <f>SUMIFS('EIA Imports'!$D:$D,'EIA Imports'!$E:$E,$A5,'EIA Imports'!$B:$B,B$1)</f>
        <v/>
      </c>
      <c r="C5">
        <f>SUMIFS('EIA Imports'!$D:$D,'EIA Imports'!$E:$E,$A5,'EIA Imports'!$B:$B,C$1)</f>
        <v/>
      </c>
      <c r="D5">
        <f>SUMIFS('EIA Imports'!$D:$D,'EIA Imports'!$E:$E,$A5,'EIA Imports'!$B:$B,D$1)</f>
        <v/>
      </c>
      <c r="E5">
        <f>SUMIFS('EIA Imports'!$D:$D,'EIA Imports'!$E:$E,$A5,'EIA Imports'!$B:$B,E$1)</f>
        <v/>
      </c>
      <c r="F5">
        <f>SUMIFS('EIA Imports'!$D:$D,'EIA Imports'!$E:$E,$A5,'EIA Imports'!$B:$B,F$1)</f>
        <v/>
      </c>
      <c r="G5">
        <f>SUMIFS('EIA Imports'!$D:$D,'EIA Imports'!$E:$E,$A5,'EIA Imports'!$B:$B,G$1)</f>
        <v/>
      </c>
      <c r="H5">
        <f>SUMIFS('EIA Imports'!$D:$D,'EIA Imports'!$E:$E,$A5,'EIA Imports'!$B:$B,H$1)</f>
        <v/>
      </c>
      <c r="I5">
        <f>SUMIFS('EIA Imports'!$D:$D,'EIA Imports'!$E:$E,$A5,'EIA Imports'!$B:$B,I$1)</f>
        <v/>
      </c>
      <c r="J5">
        <f>SUMIFS('EIA Imports'!$D:$D,'EIA Imports'!$E:$E,$A5,'EIA Imports'!$B:$B,J$1)</f>
        <v/>
      </c>
      <c r="K5">
        <f>SUMIFS('EIA Imports'!$D:$D,'EIA Imports'!$E:$E,$A5,'EIA Imports'!$B:$B,K$1)</f>
        <v/>
      </c>
      <c r="L5">
        <f>SUMIFS('EIA Imports'!$D:$D,'EIA Imports'!$E:$E,$A5,'EIA Imports'!$B:$B,L$1)</f>
        <v/>
      </c>
      <c r="M5">
        <f>SUMIFS('EIA Imports'!$D:$D,'EIA Imports'!$E:$E,$A5,'EIA Imports'!$B:$B,M$1)</f>
        <v/>
      </c>
      <c r="N5">
        <f>SUMIFS('EIA Imports'!$D:$D,'EIA Imports'!$E:$E,$A5,'EIA Imports'!$B:$B,N$1)</f>
        <v/>
      </c>
      <c r="O5">
        <f>SUMIFS('EIA Imports'!$D:$D,'EIA Imports'!$E:$E,$A5,'EIA Imports'!$B:$B,O$1)</f>
        <v/>
      </c>
      <c r="P5">
        <f>SUMIFS('EIA Imports'!$D:$D,'EIA Imports'!$E:$E,$A5,'EIA Imports'!$B:$B,P$1)</f>
        <v/>
      </c>
      <c r="Q5">
        <f>SUMIFS('EIA Imports'!$D:$D,'EIA Imports'!$E:$E,$A5,'EIA Imports'!$B:$B,Q$1)</f>
        <v/>
      </c>
      <c r="R5">
        <f>SUMIFS('EIA Imports'!$D:$D,'EIA Imports'!$E:$E,$A5,'EIA Imports'!$B:$B,R$1)</f>
        <v/>
      </c>
      <c r="S5">
        <f>SUMIFS('EIA Imports'!$D:$D,'EIA Imports'!$E:$E,$A5,'EIA Imports'!$B:$B,S$1)</f>
        <v/>
      </c>
      <c r="T5">
        <f>SUMIFS('EIA Imports'!$D:$D,'EIA Imports'!$E:$E,$A5,'EIA Imports'!$B:$B,T$1)</f>
        <v/>
      </c>
      <c r="U5">
        <f>SUMIFS('EIA Imports'!$D:$D,'EIA Imports'!$E:$E,$A5,'EIA Imports'!$B:$B,U$1)</f>
        <v/>
      </c>
      <c r="V5">
        <f>SUMIFS('EIA Imports'!$D:$D,'EIA Imports'!$E:$E,$A5,'EIA Imports'!$B:$B,V$1)</f>
        <v/>
      </c>
      <c r="W5">
        <f>SUMIFS('EIA Imports'!$D:$D,'EIA Imports'!$E:$E,$A5,'EIA Imports'!$B:$B,W$1)</f>
        <v/>
      </c>
      <c r="X5">
        <f>SUMIFS('EIA Imports'!$D:$D,'EIA Imports'!$E:$E,$A5,'EIA Imports'!$B:$B,X$1)</f>
        <v/>
      </c>
      <c r="Y5">
        <f>SUMIFS('EIA Imports'!$D:$D,'EIA Imports'!$E:$E,$A5,'EIA Imports'!$B:$B,Y$1)</f>
        <v/>
      </c>
      <c r="Z5">
        <f>SUMIFS('EIA Imports'!$D:$D,'EIA Imports'!$E:$E,$A5,'EIA Imports'!$B:$B,Z$1)</f>
        <v/>
      </c>
      <c r="AA5">
        <f>SUMIFS('EIA Imports'!$D:$D,'EIA Imports'!$E:$E,$A5,'EIA Imports'!$B:$B,AA$1)</f>
        <v/>
      </c>
      <c r="AB5">
        <f>SUMIFS('EIA Imports'!$D:$D,'EIA Imports'!$E:$E,$A5,'EIA Imports'!$B:$B,AB$1)</f>
        <v/>
      </c>
      <c r="AC5">
        <f>SUMIFS('EIA Imports'!$D:$D,'EIA Imports'!$E:$E,$A5,'EIA Imports'!$B:$B,AC$1)</f>
        <v/>
      </c>
      <c r="AD5">
        <f>SUMIFS('EIA Imports'!$D:$D,'EIA Imports'!$E:$E,$A5,'EIA Imports'!$B:$B,AD$1)</f>
        <v/>
      </c>
      <c r="AE5">
        <f>SUMIFS('EIA Imports'!$D:$D,'EIA Imports'!$E:$E,$A5,'EIA Imports'!$B:$B,AE$1)</f>
        <v/>
      </c>
      <c r="AF5">
        <f>SUMIFS('EIA Imports'!$D:$D,'EIA Imports'!$E:$E,$A5,'EIA Imports'!$B:$B,AF$1)</f>
        <v/>
      </c>
      <c r="AG5">
        <f>SUMIFS('EIA Imports'!$D:$D,'EIA Imports'!$E:$E,$A5,'EIA Imports'!$B:$B,AG$1)</f>
        <v/>
      </c>
      <c r="AH5">
        <f>SUMIFS('EIA Imports'!$D:$D,'EIA Imports'!$E:$E,$A5,'EIA Imports'!$B:$B,AH$1)</f>
        <v/>
      </c>
      <c r="AI5">
        <f>SUMIFS('EIA Imports'!$D:$D,'EIA Imports'!$E:$E,$A5,'EIA Imports'!$B:$B,AI$1)</f>
        <v/>
      </c>
      <c r="AJ5">
        <f>SUMIFS('EIA Imports'!$D:$D,'EIA Imports'!$E:$E,$A5,'EIA Imports'!$B:$B,AJ$1)</f>
        <v/>
      </c>
      <c r="AK5">
        <f>SUMIFS('EIA Imports'!$D:$D,'EIA Imports'!$E:$E,$A5,'EIA Imports'!$B:$B,AK$1)</f>
        <v/>
      </c>
      <c r="AL5">
        <f>SUMIFS('EIA Imports'!$D:$D,'EIA Imports'!$E:$E,$A5,'EIA Imports'!$B:$B,AL$1)</f>
        <v/>
      </c>
      <c r="AM5">
        <f>SUMIFS('EIA Imports'!$D:$D,'EIA Imports'!$E:$E,$A5,'EIA Imports'!$B:$B,AM$1)</f>
        <v/>
      </c>
      <c r="AN5">
        <f>SUMIFS('EIA Imports'!$D:$D,'EIA Imports'!$E:$E,$A5,'EIA Imports'!$B:$B,AN$1)</f>
        <v/>
      </c>
      <c r="AO5">
        <f>SUMIFS('EIA Imports'!$D:$D,'EIA Imports'!$E:$E,$A5,'EIA Imports'!$B:$B,AO$1)</f>
        <v/>
      </c>
      <c r="AP5">
        <f>SUMIFS('EIA Imports'!$D:$D,'EIA Imports'!$E:$E,$A5,'EIA Imports'!$B:$B,AP$1)</f>
        <v/>
      </c>
      <c r="AQ5">
        <f>SUMIFS('EIA Imports'!$D:$D,'EIA Imports'!$E:$E,$A5,'EIA Imports'!$B:$B,AQ$1)</f>
        <v/>
      </c>
      <c r="AR5">
        <f>SUMIFS('EIA Imports'!$D:$D,'EIA Imports'!$E:$E,$A5,'EIA Imports'!$B:$B,AR$1)</f>
        <v/>
      </c>
      <c r="AS5">
        <f>SUMIFS('EIA Imports'!$D:$D,'EIA Imports'!$E:$E,$A5,'EIA Imports'!$B:$B,AS$1)</f>
        <v/>
      </c>
      <c r="AT5">
        <f>SUMIFS('EIA Imports'!$D:$D,'EIA Imports'!$E:$E,$A5,'EIA Imports'!$B:$B,AT$1)</f>
        <v/>
      </c>
      <c r="AU5">
        <f>SUMIFS('EIA Imports'!$D:$D,'EIA Imports'!$E:$E,$A5,'EIA Imports'!$B:$B,AU$1)</f>
        <v/>
      </c>
      <c r="AV5">
        <f>SUMIFS('EIA Imports'!$D:$D,'EIA Imports'!$E:$E,$A5,'EIA Imports'!$B:$B,AV$1)</f>
        <v/>
      </c>
      <c r="AW5">
        <f>SUMIFS('EIA Imports'!$D:$D,'EIA Imports'!$E:$E,$A5,'EIA Imports'!$B:$B,AW$1)</f>
        <v/>
      </c>
      <c r="AX5">
        <f>SUMIFS('EIA Imports'!$D:$D,'EIA Imports'!$E:$E,$A5,'EIA Imports'!$B:$B,AX$1)</f>
        <v/>
      </c>
      <c r="AY5">
        <f>SUMIFS('EIA Imports'!$D:$D,'EIA Imports'!$E:$E,$A5,'EIA Imports'!$B:$B,AY$1)</f>
        <v/>
      </c>
      <c r="AZ5">
        <f>SUMIFS('EIA Imports'!$D:$D,'EIA Imports'!$E:$E,$A5,'EIA Imports'!$B:$B,AZ$1)</f>
        <v/>
      </c>
      <c r="BA5">
        <f>SUMIFS('EIA Imports'!$D:$D,'EIA Imports'!$E:$E,$A5,'EIA Imports'!$B:$B,BA$1)</f>
        <v/>
      </c>
      <c r="BB5">
        <f>SUMIFS('EIA Imports'!$D:$D,'EIA Imports'!$E:$E,$A5,'EIA Imports'!$B:$B,BB$1)</f>
        <v/>
      </c>
      <c r="BC5">
        <f>SUMIFS('EIA Imports'!$D:$D,'EIA Imports'!$E:$E,$A5,'EIA Imports'!$B:$B,BC$1)</f>
        <v/>
      </c>
      <c r="BD5">
        <f>SUMIFS('EIA Imports'!$D:$D,'EIA Imports'!$E:$E,$A5,'EIA Imports'!$B:$B,BD$1)</f>
        <v/>
      </c>
      <c r="BE5">
        <f>SUMIFS('EIA Imports'!$D:$D,'EIA Imports'!$E:$E,$A5,'EIA Imports'!$B:$B,BE$1)</f>
        <v/>
      </c>
      <c r="BF5">
        <f>SUMIFS('EIA Imports'!$D:$D,'EIA Imports'!$E:$E,$A5,'EIA Imports'!$B:$B,BF$1)</f>
        <v/>
      </c>
      <c r="BG5">
        <f>SUMIFS('EIA Imports'!$D:$D,'EIA Imports'!$E:$E,$A5,'EIA Imports'!$B:$B,BG$1)</f>
        <v/>
      </c>
      <c r="BH5">
        <f>SUMIFS('EIA Imports'!$D:$D,'EIA Imports'!$E:$E,$A5,'EIA Imports'!$B:$B,BH$1)</f>
        <v/>
      </c>
      <c r="BI5">
        <f>SUMIFS('EIA Imports'!$D:$D,'EIA Imports'!$E:$E,$A5,'EIA Imports'!$B:$B,BI$1)</f>
        <v/>
      </c>
      <c r="BJ5">
        <f>SUMIFS('EIA Imports'!$D:$D,'EIA Imports'!$E:$E,$A5,'EIA Imports'!$B:$B,BJ$1)</f>
        <v/>
      </c>
      <c r="BK5">
        <f>SUMIFS('EIA Imports'!$D:$D,'EIA Imports'!$E:$E,$A5,'EIA Imports'!$B:$B,BK$1)</f>
        <v/>
      </c>
      <c r="BL5">
        <f>SUMIFS('EIA Imports'!$D:$D,'EIA Imports'!$E:$E,$A5,'EIA Imports'!$B:$B,BL$1)</f>
        <v/>
      </c>
      <c r="BM5">
        <f>SUMIFS('EIA Imports'!$D:$D,'EIA Imports'!$E:$E,$A5,'EIA Imports'!$B:$B,BM$1)</f>
        <v/>
      </c>
      <c r="BN5">
        <f>SUMIFS('EIA Imports'!$D:$D,'EIA Imports'!$E:$E,$A5,'EIA Imports'!$B:$B,BN$1)</f>
        <v/>
      </c>
      <c r="BO5">
        <f>SUMIFS('EIA Imports'!$D:$D,'EIA Imports'!$E:$E,$A5,'EIA Imports'!$B:$B,BO$1)</f>
        <v/>
      </c>
      <c r="BP5">
        <f>SUMIFS('EIA Imports'!$D:$D,'EIA Imports'!$E:$E,$A5,'EIA Imports'!$B:$B,BP$1)</f>
        <v/>
      </c>
      <c r="BQ5">
        <f>SUMIFS('EIA Imports'!$D:$D,'EIA Imports'!$E:$E,$A5,'EIA Imports'!$B:$B,BQ$1)</f>
        <v/>
      </c>
      <c r="BR5">
        <f>SUMIFS('EIA Imports'!$D:$D,'EIA Imports'!$E:$E,$A5,'EIA Imports'!$B:$B,BR$1)</f>
        <v/>
      </c>
      <c r="BS5">
        <f>SUMIFS('EIA Imports'!$D:$D,'EIA Imports'!$E:$E,$A5,'EIA Imports'!$B:$B,BS$1)</f>
        <v/>
      </c>
      <c r="BT5">
        <f>SUMIFS('EIA Imports'!$D:$D,'EIA Imports'!$E:$E,$A5,'EIA Imports'!$B:$B,BT$1)</f>
        <v/>
      </c>
      <c r="BU5">
        <f>SUMIFS('EIA Imports'!$D:$D,'EIA Imports'!$E:$E,$A5,'EIA Imports'!$B:$B,BU$1)</f>
        <v/>
      </c>
      <c r="BV5">
        <f>SUMIFS('EIA Imports'!$D:$D,'EIA Imports'!$E:$E,$A5,'EIA Imports'!$B:$B,BV$1)</f>
        <v/>
      </c>
      <c r="BW5">
        <f>SUMIFS('EIA Imports'!$D:$D,'EIA Imports'!$E:$E,$A5,'EIA Imports'!$B:$B,BW$1)</f>
        <v/>
      </c>
      <c r="BX5">
        <f>SUMIFS('EIA Imports'!$D:$D,'EIA Imports'!$E:$E,$A5,'EIA Imports'!$B:$B,BX$1)</f>
        <v/>
      </c>
      <c r="BY5">
        <f>SUMIFS('EIA Imports'!$D:$D,'EIA Imports'!$E:$E,$A5,'EIA Imports'!$B:$B,BY$1)</f>
        <v/>
      </c>
      <c r="BZ5">
        <f>SUMIFS('EIA Imports'!$D:$D,'EIA Imports'!$E:$E,$A5,'EIA Imports'!$B:$B,BZ$1)</f>
        <v/>
      </c>
      <c r="CA5">
        <f>SUMIFS('EIA Imports'!$D:$D,'EIA Imports'!$E:$E,$A5,'EIA Imports'!$B:$B,CA$1)</f>
        <v/>
      </c>
      <c r="CB5">
        <f>SUMIFS('EIA Imports'!$D:$D,'EIA Imports'!$E:$E,$A5,'EIA Imports'!$B:$B,CB$1)</f>
        <v/>
      </c>
      <c r="CC5">
        <f>SUMIFS('EIA Imports'!$D:$D,'EIA Imports'!$E:$E,$A5,'EIA Imports'!$B:$B,CC$1)</f>
        <v/>
      </c>
      <c r="CD5">
        <f>SUMIFS('EIA Imports'!$D:$D,'EIA Imports'!$E:$E,$A5,'EIA Imports'!$B:$B,CD$1)</f>
        <v/>
      </c>
      <c r="CE5">
        <f>SUMIFS('EIA Imports'!$D:$D,'EIA Imports'!$E:$E,$A5,'EIA Imports'!$B:$B,CE$1)</f>
        <v/>
      </c>
      <c r="CF5">
        <f>SUMIFS('EIA Imports'!$D:$D,'EIA Imports'!$E:$E,$A5,'EIA Imports'!$B:$B,CF$1)</f>
        <v/>
      </c>
      <c r="CG5">
        <f>SUMIFS('EIA Imports'!$D:$D,'EIA Imports'!$E:$E,$A5,'EIA Imports'!$B:$B,CG$1)</f>
        <v/>
      </c>
      <c r="CH5">
        <f>SUMIFS('EIA Imports'!$D:$D,'EIA Imports'!$E:$E,$A5,'EIA Imports'!$B:$B,CH$1)</f>
        <v/>
      </c>
      <c r="CI5">
        <f>SUMIFS('EIA Imports'!$D:$D,'EIA Imports'!$E:$E,$A5,'EIA Imports'!$B:$B,CI$1)</f>
        <v/>
      </c>
      <c r="CJ5">
        <f>SUMIFS('EIA Imports'!$D:$D,'EIA Imports'!$E:$E,$A5,'EIA Imports'!$B:$B,CJ$1)</f>
        <v/>
      </c>
      <c r="CK5">
        <f>SUMIFS('EIA Imports'!$D:$D,'EIA Imports'!$E:$E,$A5,'EIA Imports'!$B:$B,CK$1)</f>
        <v/>
      </c>
      <c r="CL5">
        <f>SUMIFS('EIA Imports'!$D:$D,'EIA Imports'!$E:$E,$A5,'EIA Imports'!$B:$B,CL$1)</f>
        <v/>
      </c>
      <c r="CM5">
        <f>SUMIFS('EIA Imports'!$D:$D,'EIA Imports'!$E:$E,$A5,'EIA Imports'!$B:$B,CM$1)</f>
        <v/>
      </c>
      <c r="CN5">
        <f>SUMIFS('EIA Imports'!$D:$D,'EIA Imports'!$E:$E,$A5,'EIA Imports'!$B:$B,CN$1)</f>
        <v/>
      </c>
      <c r="CO5">
        <f>SUMIFS('EIA Imports'!$D:$D,'EIA Imports'!$E:$E,$A5,'EIA Imports'!$B:$B,CO$1)</f>
        <v/>
      </c>
      <c r="CP5">
        <f>SUMIFS('EIA Imports'!$D:$D,'EIA Imports'!$E:$E,$A5,'EIA Imports'!$B:$B,CP$1)</f>
        <v/>
      </c>
      <c r="CQ5">
        <f>SUMIFS('EIA Imports'!$D:$D,'EIA Imports'!$E:$E,$A5,'EIA Imports'!$B:$B,CQ$1)</f>
        <v/>
      </c>
      <c r="CR5">
        <f>SUMIFS('EIA Imports'!$D:$D,'EIA Imports'!$E:$E,$A5,'EIA Imports'!$B:$B,CR$1)</f>
        <v/>
      </c>
      <c r="CS5">
        <f>SUMIFS('EIA Imports'!$D:$D,'EIA Imports'!$E:$E,$A5,'EIA Imports'!$B:$B,CS$1)</f>
        <v/>
      </c>
      <c r="CT5">
        <f>SUMIFS('EIA Imports'!$D:$D,'EIA Imports'!$E:$E,$A5,'EIA Imports'!$B:$B,CT$1)</f>
        <v/>
      </c>
      <c r="CU5">
        <f>SUMIFS('EIA Imports'!$D:$D,'EIA Imports'!$E:$E,$A5,'EIA Imports'!$B:$B,CU$1)</f>
        <v/>
      </c>
      <c r="CV5">
        <f>SUMIFS('EIA Imports'!$D:$D,'EIA Imports'!$E:$E,$A5,'EIA Imports'!$B:$B,CV$1)</f>
        <v/>
      </c>
      <c r="CW5">
        <f>SUMIFS('EIA Imports'!$D:$D,'EIA Imports'!$E:$E,$A5,'EIA Imports'!$B:$B,CW$1)</f>
        <v/>
      </c>
      <c r="CX5">
        <f>SUMIFS('EIA Imports'!$D:$D,'EIA Imports'!$E:$E,$A5,'EIA Imports'!$B:$B,CX$1)</f>
        <v/>
      </c>
      <c r="CY5">
        <f>SUMIFS('EIA Imports'!$D:$D,'EIA Imports'!$E:$E,$A5,'EIA Imports'!$B:$B,CY$1)</f>
        <v/>
      </c>
      <c r="CZ5">
        <f>SUMIFS('EIA Imports'!$D:$D,'EIA Imports'!$E:$E,$A5,'EIA Imports'!$B:$B,CZ$1)</f>
        <v/>
      </c>
      <c r="DA5">
        <f>SUMIFS('EIA Imports'!$D:$D,'EIA Imports'!$E:$E,$A5,'EIA Imports'!$B:$B,DA$1)</f>
        <v/>
      </c>
      <c r="DB5">
        <f>SUMIFS('EIA Imports'!$D:$D,'EIA Imports'!$E:$E,$A5,'EIA Imports'!$B:$B,DB$1)</f>
        <v/>
      </c>
      <c r="DC5">
        <f>SUMIFS('EIA Imports'!$D:$D,'EIA Imports'!$E:$E,$A5,'EIA Imports'!$B:$B,DC$1)</f>
        <v/>
      </c>
      <c r="DD5">
        <f>SUMIFS('EIA Imports'!$D:$D,'EIA Imports'!$E:$E,$A5,'EIA Imports'!$B:$B,DD$1)</f>
        <v/>
      </c>
      <c r="DE5">
        <f>SUMIFS('EIA Imports'!$D:$D,'EIA Imports'!$E:$E,$A5,'EIA Imports'!$B:$B,DE$1)</f>
        <v/>
      </c>
      <c r="DF5">
        <f>SUMIFS('EIA Imports'!$D:$D,'EIA Imports'!$E:$E,$A5,'EIA Imports'!$B:$B,DF$1)</f>
        <v/>
      </c>
      <c r="DG5">
        <f>SUMIFS('EIA Imports'!$D:$D,'EIA Imports'!$E:$E,$A5,'EIA Imports'!$B:$B,DG$1)</f>
        <v/>
      </c>
      <c r="DH5">
        <f>SUMIFS('EIA Imports'!$D:$D,'EIA Imports'!$E:$E,$A5,'EIA Imports'!$B:$B,DH$1)</f>
        <v/>
      </c>
      <c r="DI5">
        <f>SUMIFS('EIA Imports'!$D:$D,'EIA Imports'!$E:$E,$A5,'EIA Imports'!$B:$B,DI$1)</f>
        <v/>
      </c>
      <c r="DJ5">
        <f>SUMIFS('EIA Imports'!$D:$D,'EIA Imports'!$E:$E,$A5,'EIA Imports'!$B:$B,DJ$1)</f>
        <v/>
      </c>
      <c r="DK5">
        <f>SUMIFS('EIA Imports'!$D:$D,'EIA Imports'!$E:$E,$A5,'EIA Imports'!$B:$B,DK$1)</f>
        <v/>
      </c>
      <c r="DL5">
        <f>SUMIFS('EIA Imports'!$D:$D,'EIA Imports'!$E:$E,$A5,'EIA Imports'!$B:$B,DL$1)</f>
        <v/>
      </c>
      <c r="DM5">
        <f>SUMIFS('EIA Imports'!$D:$D,'EIA Imports'!$E:$E,$A5,'EIA Imports'!$B:$B,DM$1)</f>
        <v/>
      </c>
      <c r="DN5">
        <f>SUMIFS('EIA Imports'!$D:$D,'EIA Imports'!$E:$E,$A5,'EIA Imports'!$B:$B,DN$1)</f>
        <v/>
      </c>
      <c r="DO5">
        <f>SUMIFS('EIA Imports'!$D:$D,'EIA Imports'!$E:$E,$A5,'EIA Imports'!$B:$B,DO$1)</f>
        <v/>
      </c>
      <c r="DP5">
        <f>SUMIFS('EIA Imports'!$D:$D,'EIA Imports'!$E:$E,$A5,'EIA Imports'!$B:$B,DP$1)</f>
        <v/>
      </c>
      <c r="DQ5">
        <f>SUMIFS('EIA Imports'!$D:$D,'EIA Imports'!$E:$E,$A5,'EIA Imports'!$B:$B,DQ$1)</f>
        <v/>
      </c>
      <c r="DR5">
        <f>SUMIFS('EIA Imports'!$D:$D,'EIA Imports'!$E:$E,$A5,'EIA Imports'!$B:$B,DR$1)</f>
        <v/>
      </c>
      <c r="DS5">
        <f>SUMIFS('EIA Imports'!$D:$D,'EIA Imports'!$E:$E,$A5,'EIA Imports'!$B:$B,DS$1)</f>
        <v/>
      </c>
      <c r="DT5">
        <f>SUMIFS('EIA Imports'!$D:$D,'EIA Imports'!$E:$E,$A5,'EIA Imports'!$B:$B,DT$1)</f>
        <v/>
      </c>
      <c r="DU5">
        <f>SUMIFS('EIA Imports'!$D:$D,'EIA Imports'!$E:$E,$A5,'EIA Imports'!$B:$B,DU$1)</f>
        <v/>
      </c>
      <c r="DV5">
        <f>SUMIFS('EIA Imports'!$D:$D,'EIA Imports'!$E:$E,$A5,'EIA Imports'!$B:$B,DV$1)</f>
        <v/>
      </c>
      <c r="DW5">
        <f>SUMIFS('EIA Imports'!$D:$D,'EIA Imports'!$E:$E,$A5,'EIA Imports'!$B:$B,DW$1)</f>
        <v/>
      </c>
      <c r="DX5">
        <f>SUMIFS('EIA Imports'!$D:$D,'EIA Imports'!$E:$E,$A5,'EIA Imports'!$B:$B,DX$1)</f>
        <v/>
      </c>
      <c r="DY5">
        <f>SUMIFS('EIA Imports'!$D:$D,'EIA Imports'!$E:$E,$A5,'EIA Imports'!$B:$B,DY$1)</f>
        <v/>
      </c>
      <c r="DZ5">
        <f>SUMIFS('EIA Imports'!$D:$D,'EIA Imports'!$E:$E,$A5,'EIA Imports'!$B:$B,DZ$1)</f>
        <v/>
      </c>
      <c r="EA5">
        <f>SUMIFS('EIA Imports'!$D:$D,'EIA Imports'!$E:$E,$A5,'EIA Imports'!$B:$B,EA$1)</f>
        <v/>
      </c>
      <c r="EB5">
        <f>SUMIFS('EIA Imports'!$D:$D,'EIA Imports'!$E:$E,$A5,'EIA Imports'!$B:$B,EB$1)</f>
        <v/>
      </c>
      <c r="EC5">
        <f>SUMIFS('EIA Imports'!$D:$D,'EIA Imports'!$E:$E,$A5,'EIA Imports'!$B:$B,EC$1)</f>
        <v/>
      </c>
      <c r="ED5">
        <f>SUMIFS('EIA Imports'!$D:$D,'EIA Imports'!$E:$E,$A5,'EIA Imports'!$B:$B,ED$1)</f>
        <v/>
      </c>
      <c r="EE5">
        <f>SUMIFS('EIA Imports'!$D:$D,'EIA Imports'!$E:$E,$A5,'EIA Imports'!$B:$B,EE$1)</f>
        <v/>
      </c>
      <c r="EF5">
        <f>SUMIFS('EIA Imports'!$D:$D,'EIA Imports'!$E:$E,$A5,'EIA Imports'!$B:$B,EF$1)</f>
        <v/>
      </c>
      <c r="EG5">
        <f>SUMIFS('EIA Imports'!$D:$D,'EIA Imports'!$E:$E,$A5,'EIA Imports'!$B:$B,EG$1)</f>
        <v/>
      </c>
      <c r="EH5">
        <f>SUMIFS('EIA Imports'!$D:$D,'EIA Imports'!$E:$E,$A5,'EIA Imports'!$B:$B,EH$1)</f>
        <v/>
      </c>
      <c r="EI5">
        <f>SUMIFS('EIA Imports'!$D:$D,'EIA Imports'!$E:$E,$A5,'EIA Imports'!$B:$B,EI$1)</f>
        <v/>
      </c>
      <c r="EJ5">
        <f>SUMIFS('EIA Imports'!$D:$D,'EIA Imports'!$E:$E,$A5,'EIA Imports'!$B:$B,EJ$1)</f>
        <v/>
      </c>
      <c r="EK5">
        <f>SUMIFS('EIA Imports'!$D:$D,'EIA Imports'!$E:$E,$A5,'EIA Imports'!$B:$B,EK$1)</f>
        <v/>
      </c>
      <c r="EL5">
        <f>SUMIFS('EIA Imports'!$D:$D,'EIA Imports'!$E:$E,$A5,'EIA Imports'!$B:$B,EL$1)</f>
        <v/>
      </c>
      <c r="EM5">
        <f>SUMIFS('EIA Imports'!$D:$D,'EIA Imports'!$E:$E,$A5,'EIA Imports'!$B:$B,EM$1)</f>
        <v/>
      </c>
      <c r="EN5">
        <f>SUMIFS('EIA Imports'!$D:$D,'EIA Imports'!$E:$E,$A5,'EIA Imports'!$B:$B,EN$1)</f>
        <v/>
      </c>
      <c r="EO5">
        <f>SUMIFS('EIA Imports'!$D:$D,'EIA Imports'!$E:$E,$A5,'EIA Imports'!$B:$B,EO$1)</f>
        <v/>
      </c>
      <c r="EP5">
        <f>SUMIFS('EIA Imports'!$D:$D,'EIA Imports'!$E:$E,$A5,'EIA Imports'!$B:$B,EP$1)</f>
        <v/>
      </c>
      <c r="EQ5">
        <f>SUMIFS('EIA Imports'!$D:$D,'EIA Imports'!$E:$E,$A5,'EIA Imports'!$B:$B,EQ$1)</f>
        <v/>
      </c>
      <c r="ER5">
        <f>SUMIFS('EIA Imports'!$D:$D,'EIA Imports'!$E:$E,$A5,'EIA Imports'!$B:$B,ER$1)</f>
        <v/>
      </c>
      <c r="ES5">
        <f>SUMIFS('EIA Imports'!$D:$D,'EIA Imports'!$E:$E,$A5,'EIA Imports'!$B:$B,ES$1)</f>
        <v/>
      </c>
      <c r="ET5">
        <f>SUMIFS('EIA Imports'!$D:$D,'EIA Imports'!$E:$E,$A5,'EIA Imports'!$B:$B,ET$1)</f>
        <v/>
      </c>
      <c r="EU5">
        <f>SUMIFS('EIA Imports'!$D:$D,'EIA Imports'!$E:$E,$A5,'EIA Imports'!$B:$B,EU$1)</f>
        <v/>
      </c>
      <c r="EV5">
        <f>SUMIFS('EIA Imports'!$D:$D,'EIA Imports'!$E:$E,$A5,'EIA Imports'!$B:$B,EV$1)</f>
        <v/>
      </c>
      <c r="EW5">
        <f>SUMIFS('EIA Imports'!$D:$D,'EIA Imports'!$E:$E,$A5,'EIA Imports'!$B:$B,EW$1)</f>
        <v/>
      </c>
      <c r="EX5">
        <f>SUMIFS('EIA Imports'!$D:$D,'EIA Imports'!$E:$E,$A5,'EIA Imports'!$B:$B,EX$1)</f>
        <v/>
      </c>
      <c r="EY5">
        <f>SUMIFS('EIA Imports'!$D:$D,'EIA Imports'!$E:$E,$A5,'EIA Imports'!$B:$B,EY$1)</f>
        <v/>
      </c>
      <c r="EZ5">
        <f>SUMIFS('EIA Imports'!$D:$D,'EIA Imports'!$E:$E,$A5,'EIA Imports'!$B:$B,EZ$1)</f>
        <v/>
      </c>
      <c r="FA5">
        <f>SUMIFS('EIA Imports'!$D:$D,'EIA Imports'!$E:$E,$A5,'EIA Imports'!$B:$B,FA$1)</f>
        <v/>
      </c>
      <c r="FB5">
        <f>SUMIFS('EIA Imports'!$D:$D,'EIA Imports'!$E:$E,$A5,'EIA Imports'!$B:$B,FB$1)</f>
        <v/>
      </c>
      <c r="FC5">
        <f>SUMIFS('EIA Imports'!$D:$D,'EIA Imports'!$E:$E,$A5,'EIA Imports'!$B:$B,FC$1)</f>
        <v/>
      </c>
      <c r="FD5">
        <f>SUMIFS('EIA Imports'!$D:$D,'EIA Imports'!$E:$E,$A5,'EIA Imports'!$B:$B,FD$1)</f>
        <v/>
      </c>
      <c r="FE5">
        <f>SUMIFS('EIA Imports'!$D:$D,'EIA Imports'!$E:$E,$A5,'EIA Imports'!$B:$B,FE$1)</f>
        <v/>
      </c>
      <c r="FF5">
        <f>SUMIFS('EIA Imports'!$D:$D,'EIA Imports'!$E:$E,$A5,'EIA Imports'!$B:$B,FF$1)</f>
        <v/>
      </c>
      <c r="FG5">
        <f>SUMIFS('EIA Imports'!$D:$D,'EIA Imports'!$E:$E,$A5,'EIA Imports'!$B:$B,FG$1)</f>
        <v/>
      </c>
      <c r="FH5">
        <f>SUMIFS('EIA Imports'!$D:$D,'EIA Imports'!$E:$E,$A5,'EIA Imports'!$B:$B,FH$1)</f>
        <v/>
      </c>
      <c r="FI5">
        <f>SUMIFS('EIA Imports'!$D:$D,'EIA Imports'!$E:$E,$A5,'EIA Imports'!$B:$B,FI$1)</f>
        <v/>
      </c>
      <c r="FJ5">
        <f>SUMIFS('EIA Imports'!$D:$D,'EIA Imports'!$E:$E,$A5,'EIA Imports'!$B:$B,FJ$1)</f>
        <v/>
      </c>
      <c r="FK5">
        <f>SUMIFS('EIA Imports'!$D:$D,'EIA Imports'!$E:$E,$A5,'EIA Imports'!$B:$B,FK$1)</f>
        <v/>
      </c>
      <c r="FL5">
        <f>SUMIFS('EIA Imports'!$D:$D,'EIA Imports'!$E:$E,$A5,'EIA Imports'!$B:$B,FL$1)</f>
        <v/>
      </c>
      <c r="FM5">
        <f>SUMIFS('EIA Imports'!$D:$D,'EIA Imports'!$E:$E,$A5,'EIA Imports'!$B:$B,FM$1)</f>
        <v/>
      </c>
      <c r="FN5">
        <f>SUMIFS('EIA Imports'!$D:$D,'EIA Imports'!$E:$E,$A5,'EIA Imports'!$B:$B,FN$1)</f>
        <v/>
      </c>
      <c r="FO5">
        <f>SUMIFS('EIA Imports'!$D:$D,'EIA Imports'!$E:$E,$A5,'EIA Imports'!$B:$B,FO$1)</f>
        <v/>
      </c>
      <c r="FP5">
        <f>SUMIFS('EIA Imports'!$D:$D,'EIA Imports'!$E:$E,$A5,'EIA Imports'!$B:$B,FP$1)</f>
        <v/>
      </c>
      <c r="FQ5">
        <f>SUMIFS('EIA Imports'!$D:$D,'EIA Imports'!$E:$E,$A5,'EIA Imports'!$B:$B,FQ$1)</f>
        <v/>
      </c>
      <c r="FR5">
        <f>SUMIFS('EIA Imports'!$D:$D,'EIA Imports'!$E:$E,$A5,'EIA Imports'!$B:$B,FR$1)</f>
        <v/>
      </c>
      <c r="FS5">
        <f>SUMIFS('EIA Imports'!$D:$D,'EIA Imports'!$E:$E,$A5,'EIA Imports'!$B:$B,FS$1)</f>
        <v/>
      </c>
      <c r="FT5">
        <f>SUMIFS('EIA Imports'!$D:$D,'EIA Imports'!$E:$E,$A5,'EIA Imports'!$B:$B,FT$1)</f>
        <v/>
      </c>
      <c r="FU5">
        <f>SUMIFS('EIA Imports'!$D:$D,'EIA Imports'!$E:$E,$A5,'EIA Imports'!$B:$B,FU$1)</f>
        <v/>
      </c>
      <c r="FV5">
        <f>SUMIFS('EIA Imports'!$D:$D,'EIA Imports'!$E:$E,$A5,'EIA Imports'!$B:$B,FV$1)</f>
        <v/>
      </c>
      <c r="FW5">
        <f>SUMIFS('EIA Imports'!$D:$D,'EIA Imports'!$E:$E,$A5,'EIA Imports'!$B:$B,FW$1)</f>
        <v/>
      </c>
      <c r="FX5">
        <f>SUMIFS('EIA Imports'!$D:$D,'EIA Imports'!$E:$E,$A5,'EIA Imports'!$B:$B,FX$1)</f>
        <v/>
      </c>
      <c r="FY5">
        <f>SUMIFS('EIA Imports'!$D:$D,'EIA Imports'!$E:$E,$A5,'EIA Imports'!$B:$B,FY$1)</f>
        <v/>
      </c>
      <c r="FZ5">
        <f>SUMIFS('EIA Imports'!$D:$D,'EIA Imports'!$E:$E,$A5,'EIA Imports'!$B:$B,FZ$1)</f>
        <v/>
      </c>
      <c r="GA5">
        <f>SUMIFS('EIA Imports'!$D:$D,'EIA Imports'!$E:$E,$A5,'EIA Imports'!$B:$B,GA$1)</f>
        <v/>
      </c>
      <c r="GB5">
        <f>SUMIFS('EIA Imports'!$D:$D,'EIA Imports'!$E:$E,$A5,'EIA Imports'!$B:$B,GB$1)</f>
        <v/>
      </c>
      <c r="GC5">
        <f>SUMIFS('EIA Imports'!$D:$D,'EIA Imports'!$E:$E,$A5,'EIA Imports'!$B:$B,GC$1)</f>
        <v/>
      </c>
      <c r="GD5">
        <f>SUMIFS('EIA Imports'!$D:$D,'EIA Imports'!$E:$E,$A5,'EIA Imports'!$B:$B,GD$1)</f>
        <v/>
      </c>
      <c r="GE5">
        <f>SUMIFS('EIA Imports'!$D:$D,'EIA Imports'!$E:$E,$A5,'EIA Imports'!$B:$B,GE$1)</f>
        <v/>
      </c>
      <c r="GF5">
        <f>SUMIFS('EIA Imports'!$D:$D,'EIA Imports'!$E:$E,$A5,'EIA Imports'!$B:$B,GF$1)</f>
        <v/>
      </c>
      <c r="GG5">
        <f>SUMIFS('EIA Imports'!$D:$D,'EIA Imports'!$E:$E,$A5,'EIA Imports'!$B:$B,GG$1)</f>
        <v/>
      </c>
      <c r="GH5">
        <f>SUMIFS('EIA Imports'!$D:$D,'EIA Imports'!$E:$E,$A5,'EIA Imports'!$B:$B,GH$1)</f>
        <v/>
      </c>
      <c r="GI5">
        <f>SUMIFS('EIA Imports'!$D:$D,'EIA Imports'!$E:$E,$A5,'EIA Imports'!$B:$B,GI$1)</f>
        <v/>
      </c>
      <c r="GJ5">
        <f>SUMIFS('EIA Imports'!$D:$D,'EIA Imports'!$E:$E,$A5,'EIA Imports'!$B:$B,GJ$1)</f>
        <v/>
      </c>
      <c r="GK5">
        <f>SUMIFS('EIA Imports'!$D:$D,'EIA Imports'!$E:$E,$A5,'EIA Imports'!$B:$B,GK$1)</f>
        <v/>
      </c>
      <c r="GL5">
        <f>SUMIFS('EIA Imports'!$D:$D,'EIA Imports'!$E:$E,$A5,'EIA Imports'!$B:$B,GL$1)</f>
        <v/>
      </c>
      <c r="GM5">
        <f>SUMIFS('EIA Imports'!$D:$D,'EIA Imports'!$E:$E,$A5,'EIA Imports'!$B:$B,GM$1)</f>
        <v/>
      </c>
      <c r="GN5">
        <f>SUMIFS('EIA Imports'!$D:$D,'EIA Imports'!$E:$E,$A5,'EIA Imports'!$B:$B,GN$1)</f>
        <v/>
      </c>
      <c r="GO5">
        <f>SUMIFS('EIA Imports'!$D:$D,'EIA Imports'!$E:$E,$A5,'EIA Imports'!$B:$B,GO$1)</f>
        <v/>
      </c>
      <c r="GP5">
        <f>SUMIFS('EIA Imports'!$D:$D,'EIA Imports'!$E:$E,$A5,'EIA Imports'!$B:$B,GP$1)</f>
        <v/>
      </c>
      <c r="GQ5">
        <f>SUMIFS('EIA Imports'!$D:$D,'EIA Imports'!$E:$E,$A5,'EIA Imports'!$B:$B,GQ$1)</f>
        <v/>
      </c>
      <c r="GR5">
        <f>SUMIFS('EIA Imports'!$D:$D,'EIA Imports'!$E:$E,$A5,'EIA Imports'!$B:$B,GR$1)</f>
        <v/>
      </c>
      <c r="GS5">
        <f>SUMIFS('EIA Imports'!$D:$D,'EIA Imports'!$E:$E,$A5,'EIA Imports'!$B:$B,GS$1)</f>
        <v/>
      </c>
      <c r="GT5">
        <f>SUMIFS('EIA Imports'!$D:$D,'EIA Imports'!$E:$E,$A5,'EIA Imports'!$B:$B,GT$1)</f>
        <v/>
      </c>
      <c r="GU5">
        <f>SUMIFS('EIA Imports'!$D:$D,'EIA Imports'!$E:$E,$A5,'EIA Imports'!$B:$B,GU$1)</f>
        <v/>
      </c>
      <c r="GV5">
        <f>SUMIFS('EIA Imports'!$D:$D,'EIA Imports'!$E:$E,$A5,'EIA Imports'!$B:$B,GV$1)</f>
        <v/>
      </c>
      <c r="GW5">
        <f>SUMIFS('EIA Imports'!$D:$D,'EIA Imports'!$E:$E,$A5,'EIA Imports'!$B:$B,GW$1)</f>
        <v/>
      </c>
      <c r="GX5">
        <f>SUMIFS('EIA Imports'!$D:$D,'EIA Imports'!$E:$E,$A5,'EIA Imports'!$B:$B,GX$1)</f>
        <v/>
      </c>
      <c r="GY5">
        <f>SUMIFS('EIA Imports'!$D:$D,'EIA Imports'!$E:$E,$A5,'EIA Imports'!$B:$B,GY$1)</f>
        <v/>
      </c>
      <c r="GZ5">
        <f>SUMIFS('EIA Imports'!$D:$D,'EIA Imports'!$E:$E,$A5,'EIA Imports'!$B:$B,GZ$1)</f>
        <v/>
      </c>
      <c r="HA5">
        <f>SUMIFS('EIA Imports'!$D:$D,'EIA Imports'!$E:$E,$A5,'EIA Imports'!$B:$B,HA$1)</f>
        <v/>
      </c>
      <c r="HB5">
        <f>SUMIFS('EIA Imports'!$D:$D,'EIA Imports'!$E:$E,$A5,'EIA Imports'!$B:$B,HB$1)</f>
        <v/>
      </c>
      <c r="HC5">
        <f>SUMIFS('EIA Imports'!$D:$D,'EIA Imports'!$E:$E,$A5,'EIA Imports'!$B:$B,HC$1)</f>
        <v/>
      </c>
      <c r="HD5">
        <f>SUMIFS('EIA Imports'!$D:$D,'EIA Imports'!$E:$E,$A5,'EIA Imports'!$B:$B,HD$1)</f>
        <v/>
      </c>
      <c r="HE5">
        <f>SUMIFS('EIA Imports'!$D:$D,'EIA Imports'!$E:$E,$A5,'EIA Imports'!$B:$B,HE$1)</f>
        <v/>
      </c>
      <c r="HF5">
        <f>SUMIFS('EIA Imports'!$D:$D,'EIA Imports'!$E:$E,$A5,'EIA Imports'!$B:$B,HF$1)</f>
        <v/>
      </c>
      <c r="HG5">
        <f>SUMIFS('EIA Imports'!$D:$D,'EIA Imports'!$E:$E,$A5,'EIA Imports'!$B:$B,HG$1)</f>
        <v/>
      </c>
      <c r="HH5">
        <f>SUMIFS('EIA Imports'!$D:$D,'EIA Imports'!$E:$E,$A5,'EIA Imports'!$B:$B,HH$1)</f>
        <v/>
      </c>
      <c r="HI5">
        <f>SUMIFS('EIA Imports'!$D:$D,'EIA Imports'!$E:$E,$A5,'EIA Imports'!$B:$B,HI$1)</f>
        <v/>
      </c>
      <c r="HJ5">
        <f>SUMIFS('EIA Imports'!$D:$D,'EIA Imports'!$E:$E,$A5,'EIA Imports'!$B:$B,HJ$1)</f>
        <v/>
      </c>
      <c r="HK5">
        <f>SUMIFS('EIA Imports'!$D:$D,'EIA Imports'!$E:$E,$A5,'EIA Imports'!$B:$B,HK$1)</f>
        <v/>
      </c>
      <c r="HL5">
        <f>SUMIFS('EIA Imports'!$D:$D,'EIA Imports'!$E:$E,$A5,'EIA Imports'!$B:$B,HL$1)</f>
        <v/>
      </c>
      <c r="HM5">
        <f>SUMIFS('EIA Imports'!$D:$D,'EIA Imports'!$E:$E,$A5,'EIA Imports'!$B:$B,HM$1)</f>
        <v/>
      </c>
      <c r="HN5">
        <f>SUMIFS('EIA Imports'!$D:$D,'EIA Imports'!$E:$E,$A5,'EIA Imports'!$B:$B,HN$1)</f>
        <v/>
      </c>
      <c r="HO5">
        <f>SUMIFS('EIA Imports'!$D:$D,'EIA Imports'!$E:$E,$A5,'EIA Imports'!$B:$B,HO$1)</f>
        <v/>
      </c>
      <c r="HP5">
        <f>SUMIFS('EIA Imports'!$D:$D,'EIA Imports'!$E:$E,$A5,'EIA Imports'!$B:$B,HP$1)</f>
        <v/>
      </c>
      <c r="HQ5">
        <f>SUMIFS('EIA Imports'!$D:$D,'EIA Imports'!$E:$E,$A5,'EIA Imports'!$B:$B,HQ$1)</f>
        <v/>
      </c>
      <c r="HR5">
        <f>SUMIFS('EIA Imports'!$D:$D,'EIA Imports'!$E:$E,$A5,'EIA Imports'!$B:$B,HR$1)</f>
        <v/>
      </c>
      <c r="HS5">
        <f>SUMIFS('EIA Imports'!$D:$D,'EIA Imports'!$E:$E,$A5,'EIA Imports'!$B:$B,HS$1)</f>
        <v/>
      </c>
      <c r="HT5">
        <f>SUMIFS('EIA Imports'!$D:$D,'EIA Imports'!$E:$E,$A5,'EIA Imports'!$B:$B,HT$1)</f>
        <v/>
      </c>
      <c r="HU5">
        <f>SUMIFS('EIA Imports'!$D:$D,'EIA Imports'!$E:$E,$A5,'EIA Imports'!$B:$B,HU$1)</f>
        <v/>
      </c>
      <c r="HV5">
        <f>SUMIFS('EIA Imports'!$D:$D,'EIA Imports'!$E:$E,$A5,'EIA Imports'!$B:$B,HV$1)</f>
        <v/>
      </c>
      <c r="HW5">
        <f>SUMIFS('EIA Imports'!$D:$D,'EIA Imports'!$E:$E,$A5,'EIA Imports'!$B:$B,HW$1)</f>
        <v/>
      </c>
      <c r="HX5">
        <f>SUMIFS('EIA Imports'!$D:$D,'EIA Imports'!$E:$E,$A5,'EIA Imports'!$B:$B,HX$1)</f>
        <v/>
      </c>
      <c r="HY5">
        <f>SUMIFS('EIA Imports'!$D:$D,'EIA Imports'!$E:$E,$A5,'EIA Imports'!$B:$B,HY$1)</f>
        <v/>
      </c>
      <c r="HZ5">
        <f>SUMIFS('EIA Imports'!$D:$D,'EIA Imports'!$E:$E,$A5,'EIA Imports'!$B:$B,HZ$1)</f>
        <v/>
      </c>
      <c r="IA5">
        <f>SUMIFS('EIA Imports'!$D:$D,'EIA Imports'!$E:$E,$A5,'EIA Imports'!$B:$B,IA$1)</f>
        <v/>
      </c>
      <c r="IB5">
        <f>SUMIFS('EIA Imports'!$D:$D,'EIA Imports'!$E:$E,$A5,'EIA Imports'!$B:$B,IB$1)</f>
        <v/>
      </c>
      <c r="IC5">
        <f>SUMIFS('EIA Imports'!$D:$D,'EIA Imports'!$E:$E,$A5,'EIA Imports'!$B:$B,IC$1)</f>
        <v/>
      </c>
      <c r="ID5">
        <f>SUMIFS('EIA Imports'!$D:$D,'EIA Imports'!$E:$E,$A5,'EIA Imports'!$B:$B,ID$1)</f>
        <v/>
      </c>
      <c r="IE5">
        <f>SUMIFS('EIA Imports'!$D:$D,'EIA Imports'!$E:$E,$A5,'EIA Imports'!$B:$B,IE$1)</f>
        <v/>
      </c>
      <c r="IF5">
        <f>SUMIFS('EIA Imports'!$D:$D,'EIA Imports'!$E:$E,$A5,'EIA Imports'!$B:$B,IF$1)</f>
        <v/>
      </c>
      <c r="IG5">
        <f>SUMIFS('EIA Imports'!$D:$D,'EIA Imports'!$E:$E,$A5,'EIA Imports'!$B:$B,IG$1)</f>
        <v/>
      </c>
      <c r="IH5">
        <f>SUMIFS('EIA Imports'!$D:$D,'EIA Imports'!$E:$E,$A5,'EIA Imports'!$B:$B,IH$1)</f>
        <v/>
      </c>
      <c r="II5">
        <f>SUMIFS('EIA Imports'!$D:$D,'EIA Imports'!$E:$E,$A5,'EIA Imports'!$B:$B,II$1)</f>
        <v/>
      </c>
      <c r="IJ5">
        <f>SUMIFS('EIA Imports'!$D:$D,'EIA Imports'!$E:$E,$A5,'EIA Imports'!$B:$B,IJ$1)</f>
        <v/>
      </c>
      <c r="IK5">
        <f>SUMIFS('EIA Imports'!$D:$D,'EIA Imports'!$E:$E,$A5,'EIA Imports'!$B:$B,IK$1)</f>
        <v/>
      </c>
      <c r="IL5">
        <f>SUMIFS('EIA Imports'!$D:$D,'EIA Imports'!$E:$E,$A5,'EIA Imports'!$B:$B,IL$1)</f>
        <v/>
      </c>
      <c r="IM5">
        <f>SUMIFS('EIA Imports'!$D:$D,'EIA Imports'!$E:$E,$A5,'EIA Imports'!$B:$B,IM$1)</f>
        <v/>
      </c>
      <c r="IN5">
        <f>SUMIFS('EIA Imports'!$D:$D,'EIA Imports'!$E:$E,$A5,'EIA Imports'!$B:$B,IN$1)</f>
        <v/>
      </c>
      <c r="IO5">
        <f>SUMIFS('EIA Imports'!$D:$D,'EIA Imports'!$E:$E,$A5,'EIA Imports'!$B:$B,IO$1)</f>
        <v/>
      </c>
      <c r="IP5">
        <f>SUMIFS('EIA Imports'!$D:$D,'EIA Imports'!$E:$E,$A5,'EIA Imports'!$B:$B,IP$1)</f>
        <v/>
      </c>
      <c r="IQ5">
        <f>SUMIFS('EIA Imports'!$D:$D,'EIA Imports'!$E:$E,$A5,'EIA Imports'!$B:$B,IQ$1)</f>
        <v/>
      </c>
      <c r="IR5">
        <f>SUMIFS('EIA Imports'!$D:$D,'EIA Imports'!$E:$E,$A5,'EIA Imports'!$B:$B,IR$1)</f>
        <v/>
      </c>
      <c r="IS5">
        <f>SUMIFS('EIA Imports'!$D:$D,'EIA Imports'!$E:$E,$A5,'EIA Imports'!$B:$B,IS$1)</f>
        <v/>
      </c>
      <c r="IT5">
        <f>SUMIFS('EIA Imports'!$D:$D,'EIA Imports'!$E:$E,$A5,'EIA Imports'!$B:$B,IT$1)</f>
        <v/>
      </c>
      <c r="IU5">
        <f>SUMIFS('EIA Imports'!$D:$D,'EIA Imports'!$E:$E,$A5,'EIA Imports'!$B:$B,IU$1)</f>
        <v/>
      </c>
      <c r="IV5">
        <f>SUMIFS('EIA Imports'!$D:$D,'EIA Imports'!$E:$E,$A5,'EIA Imports'!$B:$B,IV$1)</f>
        <v/>
      </c>
      <c r="IW5">
        <f>SUMIFS('EIA Imports'!$D:$D,'EIA Imports'!$E:$E,$A5,'EIA Imports'!$B:$B,IW$1)</f>
        <v/>
      </c>
      <c r="IX5">
        <f>SUMIFS('EIA Imports'!$D:$D,'EIA Imports'!$E:$E,$A5,'EIA Imports'!$B:$B,IX$1)</f>
        <v/>
      </c>
      <c r="IY5">
        <f>SUMIFS('EIA Imports'!$D:$D,'EIA Imports'!$E:$E,$A5,'EIA Imports'!$B:$B,IY$1)</f>
        <v/>
      </c>
      <c r="IZ5">
        <f>SUMIFS('EIA Imports'!$D:$D,'EIA Imports'!$E:$E,$A5,'EIA Imports'!$B:$B,IZ$1)</f>
        <v/>
      </c>
      <c r="JA5">
        <f>SUMIFS('EIA Imports'!$D:$D,'EIA Imports'!$E:$E,$A5,'EIA Imports'!$B:$B,JA$1)</f>
        <v/>
      </c>
      <c r="JB5">
        <f>SUMIFS('EIA Imports'!$D:$D,'EIA Imports'!$E:$E,$A5,'EIA Imports'!$B:$B,JB$1)</f>
        <v/>
      </c>
      <c r="JC5">
        <f>SUMIFS('EIA Imports'!$D:$D,'EIA Imports'!$E:$E,$A5,'EIA Imports'!$B:$B,JC$1)</f>
        <v/>
      </c>
      <c r="JD5">
        <f>SUMIFS('EIA Imports'!$D:$D,'EIA Imports'!$E:$E,$A5,'EIA Imports'!$B:$B,JD$1)</f>
        <v/>
      </c>
      <c r="JE5">
        <f>SUMIFS('EIA Imports'!$D:$D,'EIA Imports'!$E:$E,$A5,'EIA Imports'!$B:$B,JE$1)</f>
        <v/>
      </c>
      <c r="JF5">
        <f>SUMIFS('EIA Imports'!$D:$D,'EIA Imports'!$E:$E,$A5,'EIA Imports'!$B:$B,JF$1)</f>
        <v/>
      </c>
      <c r="JG5">
        <f>SUMIFS('EIA Imports'!$D:$D,'EIA Imports'!$E:$E,$A5,'EIA Imports'!$B:$B,JG$1)</f>
        <v/>
      </c>
      <c r="JH5">
        <f>SUMIFS('EIA Imports'!$D:$D,'EIA Imports'!$E:$E,$A5,'EIA Imports'!$B:$B,JH$1)</f>
        <v/>
      </c>
      <c r="JI5">
        <f>SUMIFS('EIA Imports'!$D:$D,'EIA Imports'!$E:$E,$A5,'EIA Imports'!$B:$B,JI$1)</f>
        <v/>
      </c>
      <c r="JJ5">
        <f>SUMIFS('EIA Imports'!$D:$D,'EIA Imports'!$E:$E,$A5,'EIA Imports'!$B:$B,JJ$1)</f>
        <v/>
      </c>
      <c r="JK5">
        <f>SUMIFS('EIA Imports'!$D:$D,'EIA Imports'!$E:$E,$A5,'EIA Imports'!$B:$B,JK$1)</f>
        <v/>
      </c>
      <c r="JL5">
        <f>SUMIFS('EIA Imports'!$D:$D,'EIA Imports'!$E:$E,$A5,'EIA Imports'!$B:$B,JL$1)</f>
        <v/>
      </c>
      <c r="JM5">
        <f>SUMIFS('EIA Imports'!$D:$D,'EIA Imports'!$E:$E,$A5,'EIA Imports'!$B:$B,JM$1)</f>
        <v/>
      </c>
      <c r="JN5">
        <f>SUMIFS('EIA Imports'!$D:$D,'EIA Imports'!$E:$E,$A5,'EIA Imports'!$B:$B,JN$1)</f>
        <v/>
      </c>
      <c r="JO5">
        <f>SUMIFS('EIA Imports'!$D:$D,'EIA Imports'!$E:$E,$A5,'EIA Imports'!$B:$B,JO$1)</f>
        <v/>
      </c>
      <c r="JP5">
        <f>SUMIFS('EIA Imports'!$D:$D,'EIA Imports'!$E:$E,$A5,'EIA Imports'!$B:$B,JP$1)</f>
        <v/>
      </c>
      <c r="JQ5">
        <f>SUMIFS('EIA Imports'!$D:$D,'EIA Imports'!$E:$E,$A5,'EIA Imports'!$B:$B,JQ$1)</f>
        <v/>
      </c>
      <c r="JR5">
        <f>SUMIFS('EIA Imports'!$D:$D,'EIA Imports'!$E:$E,$A5,'EIA Imports'!$B:$B,JR$1)</f>
        <v/>
      </c>
      <c r="JS5">
        <f>SUMIFS('EIA Imports'!$D:$D,'EIA Imports'!$E:$E,$A5,'EIA Imports'!$B:$B,JS$1)</f>
        <v/>
      </c>
      <c r="JT5">
        <f>SUMIFS('EIA Imports'!$D:$D,'EIA Imports'!$E:$E,$A5,'EIA Imports'!$B:$B,JT$1)</f>
        <v/>
      </c>
      <c r="JU5">
        <f>SUMIFS('EIA Imports'!$D:$D,'EIA Imports'!$E:$E,$A5,'EIA Imports'!$B:$B,JU$1)</f>
        <v/>
      </c>
      <c r="JV5">
        <f>SUMIFS('EIA Imports'!$D:$D,'EIA Imports'!$E:$E,$A5,'EIA Imports'!$B:$B,JV$1)</f>
        <v/>
      </c>
      <c r="JW5">
        <f>SUMIFS('EIA Imports'!$D:$D,'EIA Imports'!$E:$E,$A5,'EIA Imports'!$B:$B,JW$1)</f>
        <v/>
      </c>
      <c r="JX5">
        <f>SUMIFS('EIA Imports'!$D:$D,'EIA Imports'!$E:$E,$A5,'EIA Imports'!$B:$B,JX$1)</f>
        <v/>
      </c>
      <c r="JY5">
        <f>SUMIFS('EIA Imports'!$D:$D,'EIA Imports'!$E:$E,$A5,'EIA Imports'!$B:$B,JY$1)</f>
        <v/>
      </c>
      <c r="JZ5">
        <f>SUMIFS('EIA Imports'!$D:$D,'EIA Imports'!$E:$E,$A5,'EIA Imports'!$B:$B,JZ$1)</f>
        <v/>
      </c>
      <c r="KA5">
        <f>SUMIFS('EIA Imports'!$D:$D,'EIA Imports'!$E:$E,$A5,'EIA Imports'!$B:$B,KA$1)</f>
        <v/>
      </c>
      <c r="KB5">
        <f>SUMIFS('EIA Imports'!$D:$D,'EIA Imports'!$E:$E,$A5,'EIA Imports'!$B:$B,KB$1)</f>
        <v/>
      </c>
      <c r="KC5">
        <f>SUMIFS('EIA Imports'!$D:$D,'EIA Imports'!$E:$E,$A5,'EIA Imports'!$B:$B,KC$1)</f>
        <v/>
      </c>
      <c r="KD5">
        <f>SUMIFS('EIA Imports'!$D:$D,'EIA Imports'!$E:$E,$A5,'EIA Imports'!$B:$B,KD$1)</f>
        <v/>
      </c>
      <c r="KE5">
        <f>SUMIFS('EIA Imports'!$D:$D,'EIA Imports'!$E:$E,$A5,'EIA Imports'!$B:$B,KE$1)</f>
        <v/>
      </c>
      <c r="KF5">
        <f>SUMIFS('EIA Imports'!$D:$D,'EIA Imports'!$E:$E,$A5,'EIA Imports'!$B:$B,KF$1)</f>
        <v/>
      </c>
      <c r="KG5">
        <f>SUMIFS('EIA Imports'!$D:$D,'EIA Imports'!$E:$E,$A5,'EIA Imports'!$B:$B,KG$1)</f>
        <v/>
      </c>
      <c r="KH5">
        <f>SUMIFS('EIA Imports'!$D:$D,'EIA Imports'!$E:$E,$A5,'EIA Imports'!$B:$B,KH$1)</f>
        <v/>
      </c>
      <c r="KI5">
        <f>SUMIFS('EIA Imports'!$D:$D,'EIA Imports'!$E:$E,$A5,'EIA Imports'!$B:$B,KI$1)</f>
        <v/>
      </c>
      <c r="KJ5">
        <f>SUMIFS('EIA Imports'!$D:$D,'EIA Imports'!$E:$E,$A5,'EIA Imports'!$B:$B,KJ$1)</f>
        <v/>
      </c>
      <c r="KK5">
        <f>SUMIFS('EIA Imports'!$D:$D,'EIA Imports'!$E:$E,$A5,'EIA Imports'!$B:$B,KK$1)</f>
        <v/>
      </c>
      <c r="KL5">
        <f>SUMIFS('EIA Imports'!$D:$D,'EIA Imports'!$E:$E,$A5,'EIA Imports'!$B:$B,KL$1)</f>
        <v/>
      </c>
      <c r="KM5">
        <f>SUMIFS('EIA Imports'!$D:$D,'EIA Imports'!$E:$E,$A5,'EIA Imports'!$B:$B,KM$1)</f>
        <v/>
      </c>
      <c r="KN5">
        <f>SUMIFS('EIA Imports'!$D:$D,'EIA Imports'!$E:$E,$A5,'EIA Imports'!$B:$B,KN$1)</f>
        <v/>
      </c>
      <c r="KO5">
        <f>SUMIFS('EIA Imports'!$D:$D,'EIA Imports'!$E:$E,$A5,'EIA Imports'!$B:$B,KO$1)</f>
        <v/>
      </c>
      <c r="KP5">
        <f>SUMIFS('EIA Imports'!$D:$D,'EIA Imports'!$E:$E,$A5,'EIA Imports'!$B:$B,KP$1)</f>
        <v/>
      </c>
      <c r="KQ5">
        <f>SUMIFS('EIA Imports'!$D:$D,'EIA Imports'!$E:$E,$A5,'EIA Imports'!$B:$B,KQ$1)</f>
        <v/>
      </c>
      <c r="KR5">
        <f>SUMIFS('EIA Imports'!$D:$D,'EIA Imports'!$E:$E,$A5,'EIA Imports'!$B:$B,KR$1)</f>
        <v/>
      </c>
      <c r="KS5">
        <f>SUMIFS('EIA Imports'!$D:$D,'EIA Imports'!$E:$E,$A5,'EIA Imports'!$B:$B,KS$1)</f>
        <v/>
      </c>
      <c r="KT5">
        <f>SUMIFS('EIA Imports'!$D:$D,'EIA Imports'!$E:$E,$A5,'EIA Imports'!$B:$B,KT$1)</f>
        <v/>
      </c>
      <c r="KU5">
        <f>SUMIFS('EIA Imports'!$D:$D,'EIA Imports'!$E:$E,$A5,'EIA Imports'!$B:$B,KU$1)</f>
        <v/>
      </c>
      <c r="KV5">
        <f>SUMIFS('EIA Imports'!$D:$D,'EIA Imports'!$E:$E,$A5,'EIA Imports'!$B:$B,KV$1)</f>
        <v/>
      </c>
      <c r="KW5">
        <f>SUMIFS('EIA Imports'!$D:$D,'EIA Imports'!$E:$E,$A5,'EIA Imports'!$B:$B,KW$1)</f>
        <v/>
      </c>
      <c r="KX5">
        <f>SUMIFS('EIA Imports'!$D:$D,'EIA Imports'!$E:$E,$A5,'EIA Imports'!$B:$B,KX$1)</f>
        <v/>
      </c>
      <c r="KY5">
        <f>SUMIFS('EIA Imports'!$D:$D,'EIA Imports'!$E:$E,$A5,'EIA Imports'!$B:$B,KY$1)</f>
        <v/>
      </c>
      <c r="KZ5">
        <f>SUMIFS('EIA Imports'!$D:$D,'EIA Imports'!$E:$E,$A5,'EIA Imports'!$B:$B,KZ$1)</f>
        <v/>
      </c>
      <c r="LA5">
        <f>SUMIFS('EIA Imports'!$D:$D,'EIA Imports'!$E:$E,$A5,'EIA Imports'!$B:$B,LA$1)</f>
        <v/>
      </c>
      <c r="LB5">
        <f>SUMIFS('EIA Imports'!$D:$D,'EIA Imports'!$E:$E,$A5,'EIA Imports'!$B:$B,LB$1)</f>
        <v/>
      </c>
      <c r="LC5">
        <f>SUMIFS('EIA Imports'!$D:$D,'EIA Imports'!$E:$E,$A5,'EIA Imports'!$B:$B,LC$1)</f>
        <v/>
      </c>
      <c r="LD5">
        <f>SUMIFS('EIA Imports'!$D:$D,'EIA Imports'!$E:$E,$A5,'EIA Imports'!$B:$B,LD$1)</f>
        <v/>
      </c>
      <c r="LE5">
        <f>SUMIFS('EIA Imports'!$D:$D,'EIA Imports'!$E:$E,$A5,'EIA Imports'!$B:$B,LE$1)</f>
        <v/>
      </c>
      <c r="LF5">
        <f>SUMIFS('EIA Imports'!$D:$D,'EIA Imports'!$E:$E,$A5,'EIA Imports'!$B:$B,LF$1)</f>
        <v/>
      </c>
      <c r="LG5">
        <f>SUMIFS('EIA Imports'!$D:$D,'EIA Imports'!$E:$E,$A5,'EIA Imports'!$B:$B,LG$1)</f>
        <v/>
      </c>
      <c r="LH5">
        <f>SUMIFS('EIA Imports'!$D:$D,'EIA Imports'!$E:$E,$A5,'EIA Imports'!$B:$B,LH$1)</f>
        <v/>
      </c>
      <c r="LI5">
        <f>SUMIFS('EIA Imports'!$D:$D,'EIA Imports'!$E:$E,$A5,'EIA Imports'!$B:$B,LI$1)</f>
        <v/>
      </c>
      <c r="LJ5">
        <f>SUMIFS('EIA Imports'!$D:$D,'EIA Imports'!$E:$E,$A5,'EIA Imports'!$B:$B,LJ$1)</f>
        <v/>
      </c>
      <c r="LK5">
        <f>SUMIFS('EIA Imports'!$D:$D,'EIA Imports'!$E:$E,$A5,'EIA Imports'!$B:$B,LK$1)</f>
        <v/>
      </c>
      <c r="LL5">
        <f>SUMIFS('EIA Imports'!$D:$D,'EIA Imports'!$E:$E,$A5,'EIA Imports'!$B:$B,LL$1)</f>
        <v/>
      </c>
      <c r="LM5">
        <f>SUMIFS('EIA Imports'!$D:$D,'EIA Imports'!$E:$E,$A5,'EIA Imports'!$B:$B,LM$1)</f>
        <v/>
      </c>
      <c r="LN5">
        <f>SUMIFS('EIA Imports'!$D:$D,'EIA Imports'!$E:$E,$A5,'EIA Imports'!$B:$B,LN$1)</f>
        <v/>
      </c>
      <c r="LO5">
        <f>SUMIFS('EIA Imports'!$D:$D,'EIA Imports'!$E:$E,$A5,'EIA Imports'!$B:$B,LO$1)</f>
        <v/>
      </c>
      <c r="LP5">
        <f>SUMIFS('EIA Imports'!$D:$D,'EIA Imports'!$E:$E,$A5,'EIA Imports'!$B:$B,LP$1)</f>
        <v/>
      </c>
      <c r="LQ5">
        <f>SUMIFS('EIA Imports'!$D:$D,'EIA Imports'!$E:$E,$A5,'EIA Imports'!$B:$B,LQ$1)</f>
        <v/>
      </c>
      <c r="LR5">
        <f>SUMIFS('EIA Imports'!$D:$D,'EIA Imports'!$E:$E,$A5,'EIA Imports'!$B:$B,LR$1)</f>
        <v/>
      </c>
      <c r="LS5">
        <f>SUMIFS('EIA Imports'!$D:$D,'EIA Imports'!$E:$E,$A5,'EIA Imports'!$B:$B,LS$1)</f>
        <v/>
      </c>
      <c r="LT5">
        <f>SUMIFS('EIA Imports'!$D:$D,'EIA Imports'!$E:$E,$A5,'EIA Imports'!$B:$B,LT$1)</f>
        <v/>
      </c>
      <c r="LU5">
        <f>SUMIFS('EIA Imports'!$D:$D,'EIA Imports'!$E:$E,$A5,'EIA Imports'!$B:$B,LU$1)</f>
        <v/>
      </c>
      <c r="LV5">
        <f>SUMIFS('EIA Imports'!$D:$D,'EIA Imports'!$E:$E,$A5,'EIA Imports'!$B:$B,LV$1)</f>
        <v/>
      </c>
      <c r="LW5">
        <f>SUMIFS('EIA Imports'!$D:$D,'EIA Imports'!$E:$E,$A5,'EIA Imports'!$B:$B,LW$1)</f>
        <v/>
      </c>
      <c r="LX5">
        <f>SUMIFS('EIA Imports'!$D:$D,'EIA Imports'!$E:$E,$A5,'EIA Imports'!$B:$B,LX$1)</f>
        <v/>
      </c>
      <c r="LY5">
        <f>SUMIFS('EIA Imports'!$D:$D,'EIA Imports'!$E:$E,$A5,'EIA Imports'!$B:$B,LY$1)</f>
        <v/>
      </c>
      <c r="LZ5">
        <f>SUMIFS('EIA Imports'!$D:$D,'EIA Imports'!$E:$E,$A5,'EIA Imports'!$B:$B,LZ$1)</f>
        <v/>
      </c>
      <c r="MA5">
        <f>SUMIFS('EIA Imports'!$D:$D,'EIA Imports'!$E:$E,$A5,'EIA Imports'!$B:$B,MA$1)</f>
        <v/>
      </c>
      <c r="MB5">
        <f>SUMIFS('EIA Imports'!$D:$D,'EIA Imports'!$E:$E,$A5,'EIA Imports'!$B:$B,MB$1)</f>
        <v/>
      </c>
      <c r="MC5">
        <f>SUMIFS('EIA Imports'!$D:$D,'EIA Imports'!$E:$E,$A5,'EIA Imports'!$B:$B,MC$1)</f>
        <v/>
      </c>
      <c r="MD5">
        <f>SUMIFS('EIA Imports'!$D:$D,'EIA Imports'!$E:$E,$A5,'EIA Imports'!$B:$B,MD$1)</f>
        <v/>
      </c>
      <c r="ME5">
        <f>SUMIFS('EIA Imports'!$D:$D,'EIA Imports'!$E:$E,$A5,'EIA Imports'!$B:$B,ME$1)</f>
        <v/>
      </c>
      <c r="MF5">
        <f>SUMIFS('EIA Imports'!$D:$D,'EIA Imports'!$E:$E,$A5,'EIA Imports'!$B:$B,MF$1)</f>
        <v/>
      </c>
      <c r="MG5">
        <f>SUMIFS('EIA Imports'!$D:$D,'EIA Imports'!$E:$E,$A5,'EIA Imports'!$B:$B,MG$1)</f>
        <v/>
      </c>
      <c r="MH5">
        <f>SUMIFS('EIA Imports'!$D:$D,'EIA Imports'!$E:$E,$A5,'EIA Imports'!$B:$B,MH$1)</f>
        <v/>
      </c>
      <c r="MI5">
        <f>SUMIFS('EIA Imports'!$D:$D,'EIA Imports'!$E:$E,$A5,'EIA Imports'!$B:$B,MI$1)</f>
        <v/>
      </c>
      <c r="MJ5">
        <f>SUMIFS('EIA Imports'!$D:$D,'EIA Imports'!$E:$E,$A5,'EIA Imports'!$B:$B,MJ$1)</f>
        <v/>
      </c>
      <c r="MK5">
        <f>SUMIFS('EIA Imports'!$D:$D,'EIA Imports'!$E:$E,$A5,'EIA Imports'!$B:$B,MK$1)</f>
        <v/>
      </c>
      <c r="ML5">
        <f>SUMIFS('EIA Imports'!$D:$D,'EIA Imports'!$E:$E,$A5,'EIA Imports'!$B:$B,ML$1)</f>
        <v/>
      </c>
      <c r="MM5">
        <f>SUMIFS('EIA Imports'!$D:$D,'EIA Imports'!$E:$E,$A5,'EIA Imports'!$B:$B,MM$1)</f>
        <v/>
      </c>
      <c r="MN5">
        <f>SUMIFS('EIA Imports'!$D:$D,'EIA Imports'!$E:$E,$A5,'EIA Imports'!$B:$B,MN$1)</f>
        <v/>
      </c>
      <c r="MO5">
        <f>SUMIFS('EIA Imports'!$D:$D,'EIA Imports'!$E:$E,$A5,'EIA Imports'!$B:$B,MO$1)</f>
        <v/>
      </c>
      <c r="MP5">
        <f>SUMIFS('EIA Imports'!$D:$D,'EIA Imports'!$E:$E,$A5,'EIA Imports'!$B:$B,MP$1)</f>
        <v/>
      </c>
      <c r="MQ5">
        <f>SUMIFS('EIA Imports'!$D:$D,'EIA Imports'!$E:$E,$A5,'EIA Imports'!$B:$B,MQ$1)</f>
        <v/>
      </c>
      <c r="MR5">
        <f>SUMIFS('EIA Imports'!$D:$D,'EIA Imports'!$E:$E,$A5,'EIA Imports'!$B:$B,MR$1)</f>
        <v/>
      </c>
      <c r="MS5">
        <f>SUMIFS('EIA Imports'!$D:$D,'EIA Imports'!$E:$E,$A5,'EIA Imports'!$B:$B,MS$1)</f>
        <v/>
      </c>
      <c r="MT5">
        <f>SUMIFS('EIA Imports'!$D:$D,'EIA Imports'!$E:$E,$A5,'EIA Imports'!$B:$B,MT$1)</f>
        <v/>
      </c>
      <c r="MU5">
        <f>SUMIFS('EIA Imports'!$D:$D,'EIA Imports'!$E:$E,$A5,'EIA Imports'!$B:$B,MU$1)</f>
        <v/>
      </c>
      <c r="MV5">
        <f>SUMIFS('EIA Imports'!$D:$D,'EIA Imports'!$E:$E,$A5,'EIA Imports'!$B:$B,MV$1)</f>
        <v/>
      </c>
      <c r="MW5">
        <f>SUMIFS('EIA Imports'!$D:$D,'EIA Imports'!$E:$E,$A5,'EIA Imports'!$B:$B,MW$1)</f>
        <v/>
      </c>
      <c r="MX5">
        <f>SUMIFS('EIA Imports'!$D:$D,'EIA Imports'!$E:$E,$A5,'EIA Imports'!$B:$B,MX$1)</f>
        <v/>
      </c>
      <c r="MY5">
        <f>SUMIFS('EIA Imports'!$D:$D,'EIA Imports'!$E:$E,$A5,'EIA Imports'!$B:$B,MY$1)</f>
        <v/>
      </c>
      <c r="MZ5">
        <f>SUMIFS('EIA Imports'!$D:$D,'EIA Imports'!$E:$E,$A5,'EIA Imports'!$B:$B,MZ$1)</f>
        <v/>
      </c>
      <c r="NA5">
        <f>SUMIFS('EIA Imports'!$D:$D,'EIA Imports'!$E:$E,$A5,'EIA Imports'!$B:$B,NA$1)</f>
        <v/>
      </c>
      <c r="NB5">
        <f>SUMIFS('EIA Imports'!$D:$D,'EIA Imports'!$E:$E,$A5,'EIA Imports'!$B:$B,NB$1)</f>
        <v/>
      </c>
      <c r="NC5">
        <f>SUMIFS('EIA Imports'!$D:$D,'EIA Imports'!$E:$E,$A5,'EIA Imports'!$B:$B,NC$1)</f>
        <v/>
      </c>
      <c r="ND5">
        <f>SUMIFS('EIA Imports'!$D:$D,'EIA Imports'!$E:$E,$A5,'EIA Imports'!$B:$B,ND$1)</f>
        <v/>
      </c>
      <c r="NE5">
        <f>SUMIFS('EIA Imports'!$D:$D,'EIA Imports'!$E:$E,$A5,'EIA Imports'!$B:$B,NE$1)</f>
        <v/>
      </c>
      <c r="NF5">
        <f>SUMIFS('EIA Imports'!$D:$D,'EIA Imports'!$E:$E,$A5,'EIA Imports'!$B:$B,NF$1)</f>
        <v/>
      </c>
      <c r="NG5">
        <f>SUMIFS('EIA Imports'!$D:$D,'EIA Imports'!$E:$E,$A5,'EIA Imports'!$B:$B,NG$1)</f>
        <v/>
      </c>
      <c r="NH5">
        <f>SUMIFS('EIA Imports'!$D:$D,'EIA Imports'!$E:$E,$A5,'EIA Imports'!$B:$B,NH$1)</f>
        <v/>
      </c>
      <c r="NI5">
        <f>SUMIFS('EIA Imports'!$D:$D,'EIA Imports'!$E:$E,$A5,'EIA Imports'!$B:$B,NI$1)</f>
        <v/>
      </c>
      <c r="NJ5">
        <f>SUMIFS('EIA Imports'!$D:$D,'EIA Imports'!$E:$E,$A5,'EIA Imports'!$B:$B,NJ$1)</f>
        <v/>
      </c>
      <c r="NK5">
        <f>SUMIFS('EIA Imports'!$D:$D,'EIA Imports'!$E:$E,$A5,'EIA Imports'!$B:$B,NK$1)</f>
        <v/>
      </c>
      <c r="NL5">
        <f>SUMIFS('EIA Imports'!$D:$D,'EIA Imports'!$E:$E,$A5,'EIA Imports'!$B:$B,NL$1)</f>
        <v/>
      </c>
      <c r="NM5">
        <f>SUMIFS('EIA Imports'!$D:$D,'EIA Imports'!$E:$E,$A5,'EIA Imports'!$B:$B,NM$1)</f>
        <v/>
      </c>
      <c r="NN5">
        <f>SUMIFS('EIA Imports'!$D:$D,'EIA Imports'!$E:$E,$A5,'EIA Imports'!$B:$B,NN$1)</f>
        <v/>
      </c>
      <c r="NO5">
        <f>SUMIFS('EIA Imports'!$D:$D,'EIA Imports'!$E:$E,$A5,'EIA Imports'!$B:$B,NO$1)</f>
        <v/>
      </c>
      <c r="NP5">
        <f>SUMIFS('EIA Imports'!$D:$D,'EIA Imports'!$E:$E,$A5,'EIA Imports'!$B:$B,NP$1)</f>
        <v/>
      </c>
      <c r="NQ5">
        <f>SUMIFS('EIA Imports'!$D:$D,'EIA Imports'!$E:$E,$A5,'EIA Imports'!$B:$B,NQ$1)</f>
        <v/>
      </c>
      <c r="NR5">
        <f>SUMIFS('EIA Imports'!$D:$D,'EIA Imports'!$E:$E,$A5,'EIA Imports'!$B:$B,NR$1)</f>
        <v/>
      </c>
      <c r="NS5">
        <f>SUMIFS('EIA Imports'!$D:$D,'EIA Imports'!$E:$E,$A5,'EIA Imports'!$B:$B,NS$1)</f>
        <v/>
      </c>
      <c r="NT5">
        <f>SUMIFS('EIA Imports'!$D:$D,'EIA Imports'!$E:$E,$A5,'EIA Imports'!$B:$B,NT$1)</f>
        <v/>
      </c>
      <c r="NU5">
        <f>SUMIFS('EIA Imports'!$D:$D,'EIA Imports'!$E:$E,$A5,'EIA Imports'!$B:$B,NU$1)</f>
        <v/>
      </c>
      <c r="NV5">
        <f>SUMIFS('EIA Imports'!$D:$D,'EIA Imports'!$E:$E,$A5,'EIA Imports'!$B:$B,NV$1)</f>
        <v/>
      </c>
      <c r="NW5">
        <f>SUMIFS('EIA Imports'!$D:$D,'EIA Imports'!$E:$E,$A5,'EIA Imports'!$B:$B,NW$1)</f>
        <v/>
      </c>
      <c r="NX5">
        <f>SUMIFS('EIA Imports'!$D:$D,'EIA Imports'!$E:$E,$A5,'EIA Imports'!$B:$B,NX$1)</f>
        <v/>
      </c>
      <c r="NY5">
        <f>SUMIFS('EIA Imports'!$D:$D,'EIA Imports'!$E:$E,$A5,'EIA Imports'!$B:$B,NY$1)</f>
        <v/>
      </c>
      <c r="NZ5">
        <f>SUMIFS('EIA Imports'!$D:$D,'EIA Imports'!$E:$E,$A5,'EIA Imports'!$B:$B,NZ$1)</f>
        <v/>
      </c>
      <c r="OA5">
        <f>SUMIFS('EIA Imports'!$D:$D,'EIA Imports'!$E:$E,$A5,'EIA Imports'!$B:$B,OA$1)</f>
        <v/>
      </c>
      <c r="OB5">
        <f>SUMIFS('EIA Imports'!$D:$D,'EIA Imports'!$E:$E,$A5,'EIA Imports'!$B:$B,OB$1)</f>
        <v/>
      </c>
      <c r="OC5">
        <f>SUMIFS('EIA Imports'!$D:$D,'EIA Imports'!$E:$E,$A5,'EIA Imports'!$B:$B,OC$1)</f>
        <v/>
      </c>
      <c r="OD5">
        <f>SUMIFS('EIA Imports'!$D:$D,'EIA Imports'!$E:$E,$A5,'EIA Imports'!$B:$B,OD$1)</f>
        <v/>
      </c>
      <c r="OE5">
        <f>SUMIFS('EIA Imports'!$D:$D,'EIA Imports'!$E:$E,$A5,'EIA Imports'!$B:$B,OE$1)</f>
        <v/>
      </c>
      <c r="OF5">
        <f>SUMIFS('EIA Imports'!$D:$D,'EIA Imports'!$E:$E,$A5,'EIA Imports'!$B:$B,OF$1)</f>
        <v/>
      </c>
      <c r="OG5">
        <f>SUMIFS('EIA Imports'!$D:$D,'EIA Imports'!$E:$E,$A5,'EIA Imports'!$B:$B,OG$1)</f>
        <v/>
      </c>
      <c r="OH5">
        <f>SUMIFS('EIA Imports'!$D:$D,'EIA Imports'!$E:$E,$A5,'EIA Imports'!$B:$B,OH$1)</f>
        <v/>
      </c>
      <c r="OI5">
        <f>SUMIFS('EIA Imports'!$D:$D,'EIA Imports'!$E:$E,$A5,'EIA Imports'!$B:$B,OI$1)</f>
        <v/>
      </c>
      <c r="OJ5">
        <f>SUMIFS('EIA Imports'!$D:$D,'EIA Imports'!$E:$E,$A5,'EIA Imports'!$B:$B,OJ$1)</f>
        <v/>
      </c>
      <c r="OK5">
        <f>SUMIFS('EIA Imports'!$D:$D,'EIA Imports'!$E:$E,$A5,'EIA Imports'!$B:$B,OK$1)</f>
        <v/>
      </c>
      <c r="OL5">
        <f>SUMIFS('EIA Imports'!$D:$D,'EIA Imports'!$E:$E,$A5,'EIA Imports'!$B:$B,OL$1)</f>
        <v/>
      </c>
      <c r="OM5">
        <f>SUMIFS('EIA Imports'!$D:$D,'EIA Imports'!$E:$E,$A5,'EIA Imports'!$B:$B,OM$1)</f>
        <v/>
      </c>
      <c r="ON5">
        <f>SUMIFS('EIA Imports'!$D:$D,'EIA Imports'!$E:$E,$A5,'EIA Imports'!$B:$B,ON$1)</f>
        <v/>
      </c>
      <c r="OO5">
        <f>SUMIFS('EIA Imports'!$D:$D,'EIA Imports'!$E:$E,$A5,'EIA Imports'!$B:$B,OO$1)</f>
        <v/>
      </c>
      <c r="OP5">
        <f>SUMIFS('EIA Imports'!$D:$D,'EIA Imports'!$E:$E,$A5,'EIA Imports'!$B:$B,OP$1)</f>
        <v/>
      </c>
      <c r="OQ5">
        <f>SUMIFS('EIA Imports'!$D:$D,'EIA Imports'!$E:$E,$A5,'EIA Imports'!$B:$B,OQ$1)</f>
        <v/>
      </c>
      <c r="OR5">
        <f>SUMIFS('EIA Imports'!$D:$D,'EIA Imports'!$E:$E,$A5,'EIA Imports'!$B:$B,OR$1)</f>
        <v/>
      </c>
      <c r="OS5">
        <f>SUMIFS('EIA Imports'!$D:$D,'EIA Imports'!$E:$E,$A5,'EIA Imports'!$B:$B,OS$1)</f>
        <v/>
      </c>
      <c r="OT5">
        <f>SUMIFS('EIA Imports'!$D:$D,'EIA Imports'!$E:$E,$A5,'EIA Imports'!$B:$B,OT$1)</f>
        <v/>
      </c>
      <c r="OU5">
        <f>SUMIFS('EIA Imports'!$D:$D,'EIA Imports'!$E:$E,$A5,'EIA Imports'!$B:$B,OU$1)</f>
        <v/>
      </c>
      <c r="OV5">
        <f>SUMIFS('EIA Imports'!$D:$D,'EIA Imports'!$E:$E,$A5,'EIA Imports'!$B:$B,OV$1)</f>
        <v/>
      </c>
      <c r="OW5">
        <f>SUMIFS('EIA Imports'!$D:$D,'EIA Imports'!$E:$E,$A5,'EIA Imports'!$B:$B,OW$1)</f>
        <v/>
      </c>
      <c r="OX5">
        <f>SUMIFS('EIA Imports'!$D:$D,'EIA Imports'!$E:$E,$A5,'EIA Imports'!$B:$B,OX$1)</f>
        <v/>
      </c>
      <c r="OY5">
        <f>SUMIFS('EIA Imports'!$D:$D,'EIA Imports'!$E:$E,$A5,'EIA Imports'!$B:$B,OY$1)</f>
        <v/>
      </c>
      <c r="OZ5">
        <f>SUMIFS('EIA Imports'!$D:$D,'EIA Imports'!$E:$E,$A5,'EIA Imports'!$B:$B,OZ$1)</f>
        <v/>
      </c>
      <c r="PA5">
        <f>SUMIFS('EIA Imports'!$D:$D,'EIA Imports'!$E:$E,$A5,'EIA Imports'!$B:$B,PA$1)</f>
        <v/>
      </c>
      <c r="PB5">
        <f>SUMIFS('EIA Imports'!$D:$D,'EIA Imports'!$E:$E,$A5,'EIA Imports'!$B:$B,PB$1)</f>
        <v/>
      </c>
      <c r="PC5">
        <f>SUMIFS('EIA Imports'!$D:$D,'EIA Imports'!$E:$E,$A5,'EIA Imports'!$B:$B,PC$1)</f>
        <v/>
      </c>
      <c r="PD5">
        <f>SUMIFS('EIA Imports'!$D:$D,'EIA Imports'!$E:$E,$A5,'EIA Imports'!$B:$B,PD$1)</f>
        <v/>
      </c>
      <c r="PE5">
        <f>SUMIFS('EIA Imports'!$D:$D,'EIA Imports'!$E:$E,$A5,'EIA Imports'!$B:$B,PE$1)</f>
        <v/>
      </c>
      <c r="PF5">
        <f>SUMIFS('EIA Imports'!$D:$D,'EIA Imports'!$E:$E,$A5,'EIA Imports'!$B:$B,PF$1)</f>
        <v/>
      </c>
      <c r="PG5">
        <f>SUMIFS('EIA Imports'!$D:$D,'EIA Imports'!$E:$E,$A5,'EIA Imports'!$B:$B,PG$1)</f>
        <v/>
      </c>
      <c r="PH5">
        <f>SUMIFS('EIA Imports'!$D:$D,'EIA Imports'!$E:$E,$A5,'EIA Imports'!$B:$B,PH$1)</f>
        <v/>
      </c>
      <c r="PI5">
        <f>SUMIFS('EIA Imports'!$D:$D,'EIA Imports'!$E:$E,$A5,'EIA Imports'!$B:$B,PI$1)</f>
        <v/>
      </c>
      <c r="PJ5">
        <f>SUMIFS('EIA Imports'!$D:$D,'EIA Imports'!$E:$E,$A5,'EIA Imports'!$B:$B,PJ$1)</f>
        <v/>
      </c>
      <c r="PK5">
        <f>SUMIFS('EIA Imports'!$D:$D,'EIA Imports'!$E:$E,$A5,'EIA Imports'!$B:$B,PK$1)</f>
        <v/>
      </c>
      <c r="PL5">
        <f>SUMIFS('EIA Imports'!$D:$D,'EIA Imports'!$E:$E,$A5,'EIA Imports'!$B:$B,PL$1)</f>
        <v/>
      </c>
      <c r="PM5">
        <f>SUMIFS('EIA Imports'!$D:$D,'EIA Imports'!$E:$E,$A5,'EIA Imports'!$B:$B,PM$1)</f>
        <v/>
      </c>
      <c r="PN5">
        <f>SUMIFS('EIA Imports'!$D:$D,'EIA Imports'!$E:$E,$A5,'EIA Imports'!$B:$B,PN$1)</f>
        <v/>
      </c>
      <c r="PO5">
        <f>SUMIFS('EIA Imports'!$D:$D,'EIA Imports'!$E:$E,$A5,'EIA Imports'!$B:$B,PO$1)</f>
        <v/>
      </c>
      <c r="PP5">
        <f>SUMIFS('EIA Imports'!$D:$D,'EIA Imports'!$E:$E,$A5,'EIA Imports'!$B:$B,PP$1)</f>
        <v/>
      </c>
      <c r="PQ5">
        <f>SUMIFS('EIA Imports'!$D:$D,'EIA Imports'!$E:$E,$A5,'EIA Imports'!$B:$B,PQ$1)</f>
        <v/>
      </c>
      <c r="PR5">
        <f>SUMIFS('EIA Imports'!$D:$D,'EIA Imports'!$E:$E,$A5,'EIA Imports'!$B:$B,PR$1)</f>
        <v/>
      </c>
      <c r="PS5">
        <f>SUMIFS('EIA Imports'!$D:$D,'EIA Imports'!$E:$E,$A5,'EIA Imports'!$B:$B,PS$1)</f>
        <v/>
      </c>
      <c r="PT5">
        <f>SUMIFS('EIA Imports'!$D:$D,'EIA Imports'!$E:$E,$A5,'EIA Imports'!$B:$B,PT$1)</f>
        <v/>
      </c>
      <c r="PU5">
        <f>SUMIFS('EIA Imports'!$D:$D,'EIA Imports'!$E:$E,$A5,'EIA Imports'!$B:$B,PU$1)</f>
        <v/>
      </c>
      <c r="PV5">
        <f>SUMIFS('EIA Imports'!$D:$D,'EIA Imports'!$E:$E,$A5,'EIA Imports'!$B:$B,PV$1)</f>
        <v/>
      </c>
      <c r="PW5">
        <f>SUMIFS('EIA Imports'!$D:$D,'EIA Imports'!$E:$E,$A5,'EIA Imports'!$B:$B,PW$1)</f>
        <v/>
      </c>
      <c r="PX5">
        <f>SUMIFS('EIA Imports'!$D:$D,'EIA Imports'!$E:$E,$A5,'EIA Imports'!$B:$B,PX$1)</f>
        <v/>
      </c>
      <c r="PY5">
        <f>SUMIFS('EIA Imports'!$D:$D,'EIA Imports'!$E:$E,$A5,'EIA Imports'!$B:$B,PY$1)</f>
        <v/>
      </c>
      <c r="PZ5">
        <f>SUMIFS('EIA Imports'!$D:$D,'EIA Imports'!$E:$E,$A5,'EIA Imports'!$B:$B,PZ$1)</f>
        <v/>
      </c>
      <c r="QA5">
        <f>SUMIFS('EIA Imports'!$D:$D,'EIA Imports'!$E:$E,$A5,'EIA Imports'!$B:$B,QA$1)</f>
        <v/>
      </c>
      <c r="QB5">
        <f>SUMIFS('EIA Imports'!$D:$D,'EIA Imports'!$E:$E,$A5,'EIA Imports'!$B:$B,QB$1)</f>
        <v/>
      </c>
      <c r="QC5">
        <f>SUMIFS('EIA Imports'!$D:$D,'EIA Imports'!$E:$E,$A5,'EIA Imports'!$B:$B,QC$1)</f>
        <v/>
      </c>
      <c r="QD5">
        <f>SUMIFS('EIA Imports'!$D:$D,'EIA Imports'!$E:$E,$A5,'EIA Imports'!$B:$B,QD$1)</f>
        <v/>
      </c>
      <c r="QE5">
        <f>SUMIFS('EIA Imports'!$D:$D,'EIA Imports'!$E:$E,$A5,'EIA Imports'!$B:$B,QE$1)</f>
        <v/>
      </c>
      <c r="QF5">
        <f>SUMIFS('EIA Imports'!$D:$D,'EIA Imports'!$E:$E,$A5,'EIA Imports'!$B:$B,QF$1)</f>
        <v/>
      </c>
      <c r="QG5">
        <f>SUMIFS('EIA Imports'!$D:$D,'EIA Imports'!$E:$E,$A5,'EIA Imports'!$B:$B,QG$1)</f>
        <v/>
      </c>
      <c r="QH5">
        <f>SUMIFS('EIA Imports'!$D:$D,'EIA Imports'!$E:$E,$A5,'EIA Imports'!$B:$B,QH$1)</f>
        <v/>
      </c>
      <c r="QI5">
        <f>SUMIFS('EIA Imports'!$D:$D,'EIA Imports'!$E:$E,$A5,'EIA Imports'!$B:$B,QI$1)</f>
        <v/>
      </c>
      <c r="QJ5">
        <f>SUMIFS('EIA Imports'!$D:$D,'EIA Imports'!$E:$E,$A5,'EIA Imports'!$B:$B,QJ$1)</f>
        <v/>
      </c>
      <c r="QK5">
        <f>SUMIFS('EIA Imports'!$D:$D,'EIA Imports'!$E:$E,$A5,'EIA Imports'!$B:$B,QK$1)</f>
        <v/>
      </c>
      <c r="QL5">
        <f>SUMIFS('EIA Imports'!$D:$D,'EIA Imports'!$E:$E,$A5,'EIA Imports'!$B:$B,QL$1)</f>
        <v/>
      </c>
      <c r="QM5">
        <f>SUMIFS('EIA Imports'!$D:$D,'EIA Imports'!$E:$E,$A5,'EIA Imports'!$B:$B,QM$1)</f>
        <v/>
      </c>
      <c r="QN5">
        <f>SUMIFS('EIA Imports'!$D:$D,'EIA Imports'!$E:$E,$A5,'EIA Imports'!$B:$B,QN$1)</f>
        <v/>
      </c>
      <c r="QO5">
        <f>SUMIFS('EIA Imports'!$D:$D,'EIA Imports'!$E:$E,$A5,'EIA Imports'!$B:$B,QO$1)</f>
        <v/>
      </c>
      <c r="QP5">
        <f>SUMIFS('EIA Imports'!$D:$D,'EIA Imports'!$E:$E,$A5,'EIA Imports'!$B:$B,QP$1)</f>
        <v/>
      </c>
      <c r="QQ5">
        <f>SUMIFS('EIA Imports'!$D:$D,'EIA Imports'!$E:$E,$A5,'EIA Imports'!$B:$B,QQ$1)</f>
        <v/>
      </c>
      <c r="QR5">
        <f>SUMIFS('EIA Imports'!$D:$D,'EIA Imports'!$E:$E,$A5,'EIA Imports'!$B:$B,QR$1)</f>
        <v/>
      </c>
      <c r="QS5">
        <f>SUMIFS('EIA Imports'!$D:$D,'EIA Imports'!$E:$E,$A5,'EIA Imports'!$B:$B,QS$1)</f>
        <v/>
      </c>
      <c r="QT5">
        <f>SUMIFS('EIA Imports'!$D:$D,'EIA Imports'!$E:$E,$A5,'EIA Imports'!$B:$B,QT$1)</f>
        <v/>
      </c>
      <c r="QU5">
        <f>SUMIFS('EIA Imports'!$D:$D,'EIA Imports'!$E:$E,$A5,'EIA Imports'!$B:$B,QU$1)</f>
        <v/>
      </c>
      <c r="QV5">
        <f>SUMIFS('EIA Imports'!$D:$D,'EIA Imports'!$E:$E,$A5,'EIA Imports'!$B:$B,QV$1)</f>
        <v/>
      </c>
      <c r="QW5">
        <f>SUMIFS('EIA Imports'!$D:$D,'EIA Imports'!$E:$E,$A5,'EIA Imports'!$B:$B,QW$1)</f>
        <v/>
      </c>
      <c r="QX5">
        <f>SUMIFS('EIA Imports'!$D:$D,'EIA Imports'!$E:$E,$A5,'EIA Imports'!$B:$B,QX$1)</f>
        <v/>
      </c>
      <c r="QY5">
        <f>SUMIFS('EIA Imports'!$D:$D,'EIA Imports'!$E:$E,$A5,'EIA Imports'!$B:$B,QY$1)</f>
        <v/>
      </c>
      <c r="QZ5">
        <f>SUMIFS('EIA Imports'!$D:$D,'EIA Imports'!$E:$E,$A5,'EIA Imports'!$B:$B,QZ$1)</f>
        <v/>
      </c>
      <c r="RA5">
        <f>SUMIFS('EIA Imports'!$D:$D,'EIA Imports'!$E:$E,$A5,'EIA Imports'!$B:$B,RA$1)</f>
        <v/>
      </c>
      <c r="RB5">
        <f>SUMIFS('EIA Imports'!$D:$D,'EIA Imports'!$E:$E,$A5,'EIA Imports'!$B:$B,RB$1)</f>
        <v/>
      </c>
      <c r="RC5">
        <f>SUMIFS('EIA Imports'!$D:$D,'EIA Imports'!$E:$E,$A5,'EIA Imports'!$B:$B,RC$1)</f>
        <v/>
      </c>
      <c r="RD5">
        <f>SUMIFS('EIA Imports'!$D:$D,'EIA Imports'!$E:$E,$A5,'EIA Imports'!$B:$B,RD$1)</f>
        <v/>
      </c>
      <c r="RE5">
        <f>SUMIFS('EIA Imports'!$D:$D,'EIA Imports'!$E:$E,$A5,'EIA Imports'!$B:$B,RE$1)</f>
        <v/>
      </c>
      <c r="RF5">
        <f>SUMIFS('EIA Imports'!$D:$D,'EIA Imports'!$E:$E,$A5,'EIA Imports'!$B:$B,RF$1)</f>
        <v/>
      </c>
      <c r="RG5">
        <f>SUMIFS('EIA Imports'!$D:$D,'EIA Imports'!$E:$E,$A5,'EIA Imports'!$B:$B,RG$1)</f>
        <v/>
      </c>
      <c r="RH5">
        <f>SUMIFS('EIA Imports'!$D:$D,'EIA Imports'!$E:$E,$A5,'EIA Imports'!$B:$B,RH$1)</f>
        <v/>
      </c>
      <c r="RI5">
        <f>SUMIFS('EIA Imports'!$D:$D,'EIA Imports'!$E:$E,$A5,'EIA Imports'!$B:$B,RI$1)</f>
        <v/>
      </c>
      <c r="RJ5">
        <f>SUMIFS('EIA Imports'!$D:$D,'EIA Imports'!$E:$E,$A5,'EIA Imports'!$B:$B,RJ$1)</f>
        <v/>
      </c>
      <c r="RK5">
        <f>SUMIFS('EIA Imports'!$D:$D,'EIA Imports'!$E:$E,$A5,'EIA Imports'!$B:$B,RK$1)</f>
        <v/>
      </c>
      <c r="RL5">
        <f>SUMIFS('EIA Imports'!$D:$D,'EIA Imports'!$E:$E,$A5,'EIA Imports'!$B:$B,RL$1)</f>
        <v/>
      </c>
      <c r="RM5">
        <f>SUMIFS('EIA Imports'!$D:$D,'EIA Imports'!$E:$E,$A5,'EIA Imports'!$B:$B,RM$1)</f>
        <v/>
      </c>
      <c r="RN5">
        <f>SUMIFS('EIA Imports'!$D:$D,'EIA Imports'!$E:$E,$A5,'EIA Imports'!$B:$B,RN$1)</f>
        <v/>
      </c>
      <c r="RO5">
        <f>SUMIFS('EIA Imports'!$D:$D,'EIA Imports'!$E:$E,$A5,'EIA Imports'!$B:$B,RO$1)</f>
        <v/>
      </c>
      <c r="RP5">
        <f>SUMIFS('EIA Imports'!$D:$D,'EIA Imports'!$E:$E,$A5,'EIA Imports'!$B:$B,RP$1)</f>
        <v/>
      </c>
      <c r="RQ5">
        <f>SUMIFS('EIA Imports'!$D:$D,'EIA Imports'!$E:$E,$A5,'EIA Imports'!$B:$B,RQ$1)</f>
        <v/>
      </c>
      <c r="RR5">
        <f>SUMIFS('EIA Imports'!$D:$D,'EIA Imports'!$E:$E,$A5,'EIA Imports'!$B:$B,RR$1)</f>
        <v/>
      </c>
      <c r="RS5">
        <f>SUMIFS('EIA Imports'!$D:$D,'EIA Imports'!$E:$E,$A5,'EIA Imports'!$B:$B,RS$1)</f>
        <v/>
      </c>
      <c r="RT5">
        <f>SUMIFS('EIA Imports'!$D:$D,'EIA Imports'!$E:$E,$A5,'EIA Imports'!$B:$B,RT$1)</f>
        <v/>
      </c>
      <c r="RU5">
        <f>SUMIFS('EIA Imports'!$D:$D,'EIA Imports'!$E:$E,$A5,'EIA Imports'!$B:$B,RU$1)</f>
        <v/>
      </c>
      <c r="RV5">
        <f>SUMIFS('EIA Imports'!$D:$D,'EIA Imports'!$E:$E,$A5,'EIA Imports'!$B:$B,RV$1)</f>
        <v/>
      </c>
      <c r="RW5">
        <f>SUMIFS('EIA Imports'!$D:$D,'EIA Imports'!$E:$E,$A5,'EIA Imports'!$B:$B,RW$1)</f>
        <v/>
      </c>
      <c r="RX5">
        <f>SUMIFS('EIA Imports'!$D:$D,'EIA Imports'!$E:$E,$A5,'EIA Imports'!$B:$B,RX$1)</f>
        <v/>
      </c>
      <c r="RY5">
        <f>SUMIFS('EIA Imports'!$D:$D,'EIA Imports'!$E:$E,$A5,'EIA Imports'!$B:$B,RY$1)</f>
        <v/>
      </c>
      <c r="RZ5">
        <f>SUMIFS('EIA Imports'!$D:$D,'EIA Imports'!$E:$E,$A5,'EIA Imports'!$B:$B,RZ$1)</f>
        <v/>
      </c>
      <c r="SA5">
        <f>SUMIFS('EIA Imports'!$D:$D,'EIA Imports'!$E:$E,$A5,'EIA Imports'!$B:$B,SA$1)</f>
        <v/>
      </c>
      <c r="SB5">
        <f>SUMIFS('EIA Imports'!$D:$D,'EIA Imports'!$E:$E,$A5,'EIA Imports'!$B:$B,SB$1)</f>
        <v/>
      </c>
      <c r="SC5">
        <f>SUMIFS('EIA Imports'!$D:$D,'EIA Imports'!$E:$E,$A5,'EIA Imports'!$B:$B,SC$1)</f>
        <v/>
      </c>
      <c r="SD5">
        <f>SUMIFS('EIA Imports'!$D:$D,'EIA Imports'!$E:$E,$A5,'EIA Imports'!$B:$B,SD$1)</f>
        <v/>
      </c>
      <c r="SE5">
        <f>SUMIFS('EIA Imports'!$D:$D,'EIA Imports'!$E:$E,$A5,'EIA Imports'!$B:$B,SE$1)</f>
        <v/>
      </c>
      <c r="SF5">
        <f>SUMIFS('EIA Imports'!$D:$D,'EIA Imports'!$E:$E,$A5,'EIA Imports'!$B:$B,SF$1)</f>
        <v/>
      </c>
      <c r="SG5">
        <f>SUMIFS('EIA Imports'!$D:$D,'EIA Imports'!$E:$E,$A5,'EIA Imports'!$B:$B,SG$1)</f>
        <v/>
      </c>
      <c r="SH5">
        <f>SUMIFS('EIA Imports'!$D:$D,'EIA Imports'!$E:$E,$A5,'EIA Imports'!$B:$B,SH$1)</f>
        <v/>
      </c>
      <c r="SI5">
        <f>SUMIFS('EIA Imports'!$D:$D,'EIA Imports'!$E:$E,$A5,'EIA Imports'!$B:$B,SI$1)</f>
        <v/>
      </c>
      <c r="SJ5">
        <f>SUMIFS('EIA Imports'!$D:$D,'EIA Imports'!$E:$E,$A5,'EIA Imports'!$B:$B,SJ$1)</f>
        <v/>
      </c>
      <c r="SK5">
        <f>SUMIFS('EIA Imports'!$D:$D,'EIA Imports'!$E:$E,$A5,'EIA Imports'!$B:$B,SK$1)</f>
        <v/>
      </c>
      <c r="SL5">
        <f>SUMIFS('EIA Imports'!$D:$D,'EIA Imports'!$E:$E,$A5,'EIA Imports'!$B:$B,SL$1)</f>
        <v/>
      </c>
      <c r="SM5">
        <f>SUMIFS('EIA Imports'!$D:$D,'EIA Imports'!$E:$E,$A5,'EIA Imports'!$B:$B,SM$1)</f>
        <v/>
      </c>
      <c r="SN5">
        <f>SUMIFS('EIA Imports'!$D:$D,'EIA Imports'!$E:$E,$A5,'EIA Imports'!$B:$B,SN$1)</f>
        <v/>
      </c>
      <c r="SO5">
        <f>SUMIFS('EIA Imports'!$D:$D,'EIA Imports'!$E:$E,$A5,'EIA Imports'!$B:$B,SO$1)</f>
        <v/>
      </c>
      <c r="SP5">
        <f>SUMIFS('EIA Imports'!$D:$D,'EIA Imports'!$E:$E,$A5,'EIA Imports'!$B:$B,SP$1)</f>
        <v/>
      </c>
      <c r="SQ5">
        <f>SUMIFS('EIA Imports'!$D:$D,'EIA Imports'!$E:$E,$A5,'EIA Imports'!$B:$B,SQ$1)</f>
        <v/>
      </c>
      <c r="SR5">
        <f>SUMIFS('EIA Imports'!$D:$D,'EIA Imports'!$E:$E,$A5,'EIA Imports'!$B:$B,SR$1)</f>
        <v/>
      </c>
      <c r="SS5">
        <f>SUMIFS('EIA Imports'!$D:$D,'EIA Imports'!$E:$E,$A5,'EIA Imports'!$B:$B,SS$1)</f>
        <v/>
      </c>
      <c r="ST5">
        <f>SUMIFS('EIA Imports'!$D:$D,'EIA Imports'!$E:$E,$A5,'EIA Imports'!$B:$B,ST$1)</f>
        <v/>
      </c>
      <c r="SU5">
        <f>SUMIFS('EIA Imports'!$D:$D,'EIA Imports'!$E:$E,$A5,'EIA Imports'!$B:$B,SU$1)</f>
        <v/>
      </c>
      <c r="SV5">
        <f>SUMIFS('EIA Imports'!$D:$D,'EIA Imports'!$E:$E,$A5,'EIA Imports'!$B:$B,SV$1)</f>
        <v/>
      </c>
      <c r="SW5">
        <f>SUMIFS('EIA Imports'!$D:$D,'EIA Imports'!$E:$E,$A5,'EIA Imports'!$B:$B,SW$1)</f>
        <v/>
      </c>
      <c r="SX5">
        <f>SUMIFS('EIA Imports'!$D:$D,'EIA Imports'!$E:$E,$A5,'EIA Imports'!$B:$B,SX$1)</f>
        <v/>
      </c>
      <c r="SY5">
        <f>SUMIFS('EIA Imports'!$D:$D,'EIA Imports'!$E:$E,$A5,'EIA Imports'!$B:$B,SY$1)</f>
        <v/>
      </c>
      <c r="SZ5">
        <f>SUMIFS('EIA Imports'!$D:$D,'EIA Imports'!$E:$E,$A5,'EIA Imports'!$B:$B,SZ$1)</f>
        <v/>
      </c>
      <c r="TA5">
        <f>SUMIFS('EIA Imports'!$D:$D,'EIA Imports'!$E:$E,$A5,'EIA Imports'!$B:$B,TA$1)</f>
        <v/>
      </c>
      <c r="TB5">
        <f>SUMIFS('EIA Imports'!$D:$D,'EIA Imports'!$E:$E,$A5,'EIA Imports'!$B:$B,TB$1)</f>
        <v/>
      </c>
      <c r="TC5">
        <f>SUMIFS('EIA Imports'!$D:$D,'EIA Imports'!$E:$E,$A5,'EIA Imports'!$B:$B,TC$1)</f>
        <v/>
      </c>
      <c r="TD5">
        <f>SUMIFS('EIA Imports'!$D:$D,'EIA Imports'!$E:$E,$A5,'EIA Imports'!$B:$B,TD$1)</f>
        <v/>
      </c>
      <c r="TE5">
        <f>SUMIFS('EIA Imports'!$D:$D,'EIA Imports'!$E:$E,$A5,'EIA Imports'!$B:$B,TE$1)</f>
        <v/>
      </c>
      <c r="TF5">
        <f>SUMIFS('EIA Imports'!$D:$D,'EIA Imports'!$E:$E,$A5,'EIA Imports'!$B:$B,TF$1)</f>
        <v/>
      </c>
      <c r="TG5">
        <f>SUMIFS('EIA Imports'!$D:$D,'EIA Imports'!$E:$E,$A5,'EIA Imports'!$B:$B,TG$1)</f>
        <v/>
      </c>
      <c r="TH5">
        <f>SUMIFS('EIA Imports'!$D:$D,'EIA Imports'!$E:$E,$A5,'EIA Imports'!$B:$B,TH$1)</f>
        <v/>
      </c>
      <c r="TI5">
        <f>SUMIFS('EIA Imports'!$D:$D,'EIA Imports'!$E:$E,$A5,'EIA Imports'!$B:$B,TI$1)</f>
        <v/>
      </c>
      <c r="TJ5">
        <f>SUMIFS('EIA Imports'!$D:$D,'EIA Imports'!$E:$E,$A5,'EIA Imports'!$B:$B,TJ$1)</f>
        <v/>
      </c>
      <c r="TK5">
        <f>SUMIFS('EIA Imports'!$D:$D,'EIA Imports'!$E:$E,$A5,'EIA Imports'!$B:$B,TK$1)</f>
        <v/>
      </c>
      <c r="TL5">
        <f>SUMIFS('EIA Imports'!$D:$D,'EIA Imports'!$E:$E,$A5,'EIA Imports'!$B:$B,TL$1)</f>
        <v/>
      </c>
      <c r="TM5">
        <f>SUMIFS('EIA Imports'!$D:$D,'EIA Imports'!$E:$E,$A5,'EIA Imports'!$B:$B,TM$1)</f>
        <v/>
      </c>
      <c r="TN5">
        <f>SUMIFS('EIA Imports'!$D:$D,'EIA Imports'!$E:$E,$A5,'EIA Imports'!$B:$B,TN$1)</f>
        <v/>
      </c>
      <c r="TO5">
        <f>SUMIFS('EIA Imports'!$D:$D,'EIA Imports'!$E:$E,$A5,'EIA Imports'!$B:$B,TO$1)</f>
        <v/>
      </c>
      <c r="TP5">
        <f>SUMIFS('EIA Imports'!$D:$D,'EIA Imports'!$E:$E,$A5,'EIA Imports'!$B:$B,TP$1)</f>
        <v/>
      </c>
      <c r="TQ5">
        <f>SUMIFS('EIA Imports'!$D:$D,'EIA Imports'!$E:$E,$A5,'EIA Imports'!$B:$B,TQ$1)</f>
        <v/>
      </c>
      <c r="TR5">
        <f>SUMIFS('EIA Imports'!$D:$D,'EIA Imports'!$E:$E,$A5,'EIA Imports'!$B:$B,TR$1)</f>
        <v/>
      </c>
      <c r="TS5">
        <f>SUMIFS('EIA Imports'!$D:$D,'EIA Imports'!$E:$E,$A5,'EIA Imports'!$B:$B,TS$1)</f>
        <v/>
      </c>
      <c r="TT5">
        <f>SUMIFS('EIA Imports'!$D:$D,'EIA Imports'!$E:$E,$A5,'EIA Imports'!$B:$B,TT$1)</f>
        <v/>
      </c>
      <c r="TU5">
        <f>SUMIFS('EIA Imports'!$D:$D,'EIA Imports'!$E:$E,$A5,'EIA Imports'!$B:$B,TU$1)</f>
        <v/>
      </c>
    </row>
    <row r="6" spans="1:541">
      <c r="A6">
        <f>'EIA Petroleum Classification'!A6</f>
        <v/>
      </c>
      <c r="B6">
        <f>SUMIFS('EIA Imports'!$D:$D,'EIA Imports'!$E:$E,$A6,'EIA Imports'!$B:$B,B$1)</f>
        <v/>
      </c>
      <c r="C6">
        <f>SUMIFS('EIA Imports'!$D:$D,'EIA Imports'!$E:$E,$A6,'EIA Imports'!$B:$B,C$1)</f>
        <v/>
      </c>
      <c r="D6">
        <f>SUMIFS('EIA Imports'!$D:$D,'EIA Imports'!$E:$E,$A6,'EIA Imports'!$B:$B,D$1)</f>
        <v/>
      </c>
      <c r="E6">
        <f>SUMIFS('EIA Imports'!$D:$D,'EIA Imports'!$E:$E,$A6,'EIA Imports'!$B:$B,E$1)</f>
        <v/>
      </c>
      <c r="F6">
        <f>SUMIFS('EIA Imports'!$D:$D,'EIA Imports'!$E:$E,$A6,'EIA Imports'!$B:$B,F$1)</f>
        <v/>
      </c>
      <c r="G6">
        <f>SUMIFS('EIA Imports'!$D:$D,'EIA Imports'!$E:$E,$A6,'EIA Imports'!$B:$B,G$1)</f>
        <v/>
      </c>
      <c r="H6">
        <f>SUMIFS('EIA Imports'!$D:$D,'EIA Imports'!$E:$E,$A6,'EIA Imports'!$B:$B,H$1)</f>
        <v/>
      </c>
      <c r="I6">
        <f>SUMIFS('EIA Imports'!$D:$D,'EIA Imports'!$E:$E,$A6,'EIA Imports'!$B:$B,I$1)</f>
        <v/>
      </c>
      <c r="J6">
        <f>SUMIFS('EIA Imports'!$D:$D,'EIA Imports'!$E:$E,$A6,'EIA Imports'!$B:$B,J$1)</f>
        <v/>
      </c>
      <c r="K6">
        <f>SUMIFS('EIA Imports'!$D:$D,'EIA Imports'!$E:$E,$A6,'EIA Imports'!$B:$B,K$1)</f>
        <v/>
      </c>
      <c r="L6">
        <f>SUMIFS('EIA Imports'!$D:$D,'EIA Imports'!$E:$E,$A6,'EIA Imports'!$B:$B,L$1)</f>
        <v/>
      </c>
      <c r="M6">
        <f>SUMIFS('EIA Imports'!$D:$D,'EIA Imports'!$E:$E,$A6,'EIA Imports'!$B:$B,M$1)</f>
        <v/>
      </c>
      <c r="N6">
        <f>SUMIFS('EIA Imports'!$D:$D,'EIA Imports'!$E:$E,$A6,'EIA Imports'!$B:$B,N$1)</f>
        <v/>
      </c>
      <c r="O6">
        <f>SUMIFS('EIA Imports'!$D:$D,'EIA Imports'!$E:$E,$A6,'EIA Imports'!$B:$B,O$1)</f>
        <v/>
      </c>
      <c r="P6">
        <f>SUMIFS('EIA Imports'!$D:$D,'EIA Imports'!$E:$E,$A6,'EIA Imports'!$B:$B,P$1)</f>
        <v/>
      </c>
      <c r="Q6">
        <f>SUMIFS('EIA Imports'!$D:$D,'EIA Imports'!$E:$E,$A6,'EIA Imports'!$B:$B,Q$1)</f>
        <v/>
      </c>
      <c r="R6">
        <f>SUMIFS('EIA Imports'!$D:$D,'EIA Imports'!$E:$E,$A6,'EIA Imports'!$B:$B,R$1)</f>
        <v/>
      </c>
      <c r="S6">
        <f>SUMIFS('EIA Imports'!$D:$D,'EIA Imports'!$E:$E,$A6,'EIA Imports'!$B:$B,S$1)</f>
        <v/>
      </c>
      <c r="T6">
        <f>SUMIFS('EIA Imports'!$D:$D,'EIA Imports'!$E:$E,$A6,'EIA Imports'!$B:$B,T$1)</f>
        <v/>
      </c>
      <c r="U6">
        <f>SUMIFS('EIA Imports'!$D:$D,'EIA Imports'!$E:$E,$A6,'EIA Imports'!$B:$B,U$1)</f>
        <v/>
      </c>
      <c r="V6">
        <f>SUMIFS('EIA Imports'!$D:$D,'EIA Imports'!$E:$E,$A6,'EIA Imports'!$B:$B,V$1)</f>
        <v/>
      </c>
      <c r="W6">
        <f>SUMIFS('EIA Imports'!$D:$D,'EIA Imports'!$E:$E,$A6,'EIA Imports'!$B:$B,W$1)</f>
        <v/>
      </c>
      <c r="X6">
        <f>SUMIFS('EIA Imports'!$D:$D,'EIA Imports'!$E:$E,$A6,'EIA Imports'!$B:$B,X$1)</f>
        <v/>
      </c>
      <c r="Y6">
        <f>SUMIFS('EIA Imports'!$D:$D,'EIA Imports'!$E:$E,$A6,'EIA Imports'!$B:$B,Y$1)</f>
        <v/>
      </c>
      <c r="Z6">
        <f>SUMIFS('EIA Imports'!$D:$D,'EIA Imports'!$E:$E,$A6,'EIA Imports'!$B:$B,Z$1)</f>
        <v/>
      </c>
      <c r="AA6">
        <f>SUMIFS('EIA Imports'!$D:$D,'EIA Imports'!$E:$E,$A6,'EIA Imports'!$B:$B,AA$1)</f>
        <v/>
      </c>
      <c r="AB6">
        <f>SUMIFS('EIA Imports'!$D:$D,'EIA Imports'!$E:$E,$A6,'EIA Imports'!$B:$B,AB$1)</f>
        <v/>
      </c>
      <c r="AC6">
        <f>SUMIFS('EIA Imports'!$D:$D,'EIA Imports'!$E:$E,$A6,'EIA Imports'!$B:$B,AC$1)</f>
        <v/>
      </c>
      <c r="AD6">
        <f>SUMIFS('EIA Imports'!$D:$D,'EIA Imports'!$E:$E,$A6,'EIA Imports'!$B:$B,AD$1)</f>
        <v/>
      </c>
      <c r="AE6">
        <f>SUMIFS('EIA Imports'!$D:$D,'EIA Imports'!$E:$E,$A6,'EIA Imports'!$B:$B,AE$1)</f>
        <v/>
      </c>
      <c r="AF6">
        <f>SUMIFS('EIA Imports'!$D:$D,'EIA Imports'!$E:$E,$A6,'EIA Imports'!$B:$B,AF$1)</f>
        <v/>
      </c>
      <c r="AG6">
        <f>SUMIFS('EIA Imports'!$D:$D,'EIA Imports'!$E:$E,$A6,'EIA Imports'!$B:$B,AG$1)</f>
        <v/>
      </c>
      <c r="AH6">
        <f>SUMIFS('EIA Imports'!$D:$D,'EIA Imports'!$E:$E,$A6,'EIA Imports'!$B:$B,AH$1)</f>
        <v/>
      </c>
      <c r="AI6">
        <f>SUMIFS('EIA Imports'!$D:$D,'EIA Imports'!$E:$E,$A6,'EIA Imports'!$B:$B,AI$1)</f>
        <v/>
      </c>
      <c r="AJ6">
        <f>SUMIFS('EIA Imports'!$D:$D,'EIA Imports'!$E:$E,$A6,'EIA Imports'!$B:$B,AJ$1)</f>
        <v/>
      </c>
      <c r="AK6">
        <f>SUMIFS('EIA Imports'!$D:$D,'EIA Imports'!$E:$E,$A6,'EIA Imports'!$B:$B,AK$1)</f>
        <v/>
      </c>
      <c r="AL6">
        <f>SUMIFS('EIA Imports'!$D:$D,'EIA Imports'!$E:$E,$A6,'EIA Imports'!$B:$B,AL$1)</f>
        <v/>
      </c>
      <c r="AM6">
        <f>SUMIFS('EIA Imports'!$D:$D,'EIA Imports'!$E:$E,$A6,'EIA Imports'!$B:$B,AM$1)</f>
        <v/>
      </c>
      <c r="AN6">
        <f>SUMIFS('EIA Imports'!$D:$D,'EIA Imports'!$E:$E,$A6,'EIA Imports'!$B:$B,AN$1)</f>
        <v/>
      </c>
      <c r="AO6">
        <f>SUMIFS('EIA Imports'!$D:$D,'EIA Imports'!$E:$E,$A6,'EIA Imports'!$B:$B,AO$1)</f>
        <v/>
      </c>
      <c r="AP6">
        <f>SUMIFS('EIA Imports'!$D:$D,'EIA Imports'!$E:$E,$A6,'EIA Imports'!$B:$B,AP$1)</f>
        <v/>
      </c>
      <c r="AQ6">
        <f>SUMIFS('EIA Imports'!$D:$D,'EIA Imports'!$E:$E,$A6,'EIA Imports'!$B:$B,AQ$1)</f>
        <v/>
      </c>
      <c r="AR6">
        <f>SUMIFS('EIA Imports'!$D:$D,'EIA Imports'!$E:$E,$A6,'EIA Imports'!$B:$B,AR$1)</f>
        <v/>
      </c>
      <c r="AS6">
        <f>SUMIFS('EIA Imports'!$D:$D,'EIA Imports'!$E:$E,$A6,'EIA Imports'!$B:$B,AS$1)</f>
        <v/>
      </c>
      <c r="AT6">
        <f>SUMIFS('EIA Imports'!$D:$D,'EIA Imports'!$E:$E,$A6,'EIA Imports'!$B:$B,AT$1)</f>
        <v/>
      </c>
      <c r="AU6">
        <f>SUMIFS('EIA Imports'!$D:$D,'EIA Imports'!$E:$E,$A6,'EIA Imports'!$B:$B,AU$1)</f>
        <v/>
      </c>
      <c r="AV6">
        <f>SUMIFS('EIA Imports'!$D:$D,'EIA Imports'!$E:$E,$A6,'EIA Imports'!$B:$B,AV$1)</f>
        <v/>
      </c>
      <c r="AW6">
        <f>SUMIFS('EIA Imports'!$D:$D,'EIA Imports'!$E:$E,$A6,'EIA Imports'!$B:$B,AW$1)</f>
        <v/>
      </c>
      <c r="AX6">
        <f>SUMIFS('EIA Imports'!$D:$D,'EIA Imports'!$E:$E,$A6,'EIA Imports'!$B:$B,AX$1)</f>
        <v/>
      </c>
      <c r="AY6">
        <f>SUMIFS('EIA Imports'!$D:$D,'EIA Imports'!$E:$E,$A6,'EIA Imports'!$B:$B,AY$1)</f>
        <v/>
      </c>
      <c r="AZ6">
        <f>SUMIFS('EIA Imports'!$D:$D,'EIA Imports'!$E:$E,$A6,'EIA Imports'!$B:$B,AZ$1)</f>
        <v/>
      </c>
      <c r="BA6">
        <f>SUMIFS('EIA Imports'!$D:$D,'EIA Imports'!$E:$E,$A6,'EIA Imports'!$B:$B,BA$1)</f>
        <v/>
      </c>
      <c r="BB6">
        <f>SUMIFS('EIA Imports'!$D:$D,'EIA Imports'!$E:$E,$A6,'EIA Imports'!$B:$B,BB$1)</f>
        <v/>
      </c>
      <c r="BC6">
        <f>SUMIFS('EIA Imports'!$D:$D,'EIA Imports'!$E:$E,$A6,'EIA Imports'!$B:$B,BC$1)</f>
        <v/>
      </c>
      <c r="BD6">
        <f>SUMIFS('EIA Imports'!$D:$D,'EIA Imports'!$E:$E,$A6,'EIA Imports'!$B:$B,BD$1)</f>
        <v/>
      </c>
      <c r="BE6">
        <f>SUMIFS('EIA Imports'!$D:$D,'EIA Imports'!$E:$E,$A6,'EIA Imports'!$B:$B,BE$1)</f>
        <v/>
      </c>
      <c r="BF6">
        <f>SUMIFS('EIA Imports'!$D:$D,'EIA Imports'!$E:$E,$A6,'EIA Imports'!$B:$B,BF$1)</f>
        <v/>
      </c>
      <c r="BG6">
        <f>SUMIFS('EIA Imports'!$D:$D,'EIA Imports'!$E:$E,$A6,'EIA Imports'!$B:$B,BG$1)</f>
        <v/>
      </c>
      <c r="BH6">
        <f>SUMIFS('EIA Imports'!$D:$D,'EIA Imports'!$E:$E,$A6,'EIA Imports'!$B:$B,BH$1)</f>
        <v/>
      </c>
      <c r="BI6">
        <f>SUMIFS('EIA Imports'!$D:$D,'EIA Imports'!$E:$E,$A6,'EIA Imports'!$B:$B,BI$1)</f>
        <v/>
      </c>
      <c r="BJ6">
        <f>SUMIFS('EIA Imports'!$D:$D,'EIA Imports'!$E:$E,$A6,'EIA Imports'!$B:$B,BJ$1)</f>
        <v/>
      </c>
      <c r="BK6">
        <f>SUMIFS('EIA Imports'!$D:$D,'EIA Imports'!$E:$E,$A6,'EIA Imports'!$B:$B,BK$1)</f>
        <v/>
      </c>
      <c r="BL6">
        <f>SUMIFS('EIA Imports'!$D:$D,'EIA Imports'!$E:$E,$A6,'EIA Imports'!$B:$B,BL$1)</f>
        <v/>
      </c>
      <c r="BM6">
        <f>SUMIFS('EIA Imports'!$D:$D,'EIA Imports'!$E:$E,$A6,'EIA Imports'!$B:$B,BM$1)</f>
        <v/>
      </c>
      <c r="BN6">
        <f>SUMIFS('EIA Imports'!$D:$D,'EIA Imports'!$E:$E,$A6,'EIA Imports'!$B:$B,BN$1)</f>
        <v/>
      </c>
      <c r="BO6">
        <f>SUMIFS('EIA Imports'!$D:$D,'EIA Imports'!$E:$E,$A6,'EIA Imports'!$B:$B,BO$1)</f>
        <v/>
      </c>
      <c r="BP6">
        <f>SUMIFS('EIA Imports'!$D:$D,'EIA Imports'!$E:$E,$A6,'EIA Imports'!$B:$B,BP$1)</f>
        <v/>
      </c>
      <c r="BQ6">
        <f>SUMIFS('EIA Imports'!$D:$D,'EIA Imports'!$E:$E,$A6,'EIA Imports'!$B:$B,BQ$1)</f>
        <v/>
      </c>
      <c r="BR6">
        <f>SUMIFS('EIA Imports'!$D:$D,'EIA Imports'!$E:$E,$A6,'EIA Imports'!$B:$B,BR$1)</f>
        <v/>
      </c>
      <c r="BS6">
        <f>SUMIFS('EIA Imports'!$D:$D,'EIA Imports'!$E:$E,$A6,'EIA Imports'!$B:$B,BS$1)</f>
        <v/>
      </c>
      <c r="BT6">
        <f>SUMIFS('EIA Imports'!$D:$D,'EIA Imports'!$E:$E,$A6,'EIA Imports'!$B:$B,BT$1)</f>
        <v/>
      </c>
      <c r="BU6">
        <f>SUMIFS('EIA Imports'!$D:$D,'EIA Imports'!$E:$E,$A6,'EIA Imports'!$B:$B,BU$1)</f>
        <v/>
      </c>
      <c r="BV6">
        <f>SUMIFS('EIA Imports'!$D:$D,'EIA Imports'!$E:$E,$A6,'EIA Imports'!$B:$B,BV$1)</f>
        <v/>
      </c>
      <c r="BW6">
        <f>SUMIFS('EIA Imports'!$D:$D,'EIA Imports'!$E:$E,$A6,'EIA Imports'!$B:$B,BW$1)</f>
        <v/>
      </c>
      <c r="BX6">
        <f>SUMIFS('EIA Imports'!$D:$D,'EIA Imports'!$E:$E,$A6,'EIA Imports'!$B:$B,BX$1)</f>
        <v/>
      </c>
      <c r="BY6">
        <f>SUMIFS('EIA Imports'!$D:$D,'EIA Imports'!$E:$E,$A6,'EIA Imports'!$B:$B,BY$1)</f>
        <v/>
      </c>
      <c r="BZ6">
        <f>SUMIFS('EIA Imports'!$D:$D,'EIA Imports'!$E:$E,$A6,'EIA Imports'!$B:$B,BZ$1)</f>
        <v/>
      </c>
      <c r="CA6">
        <f>SUMIFS('EIA Imports'!$D:$D,'EIA Imports'!$E:$E,$A6,'EIA Imports'!$B:$B,CA$1)</f>
        <v/>
      </c>
      <c r="CB6">
        <f>SUMIFS('EIA Imports'!$D:$D,'EIA Imports'!$E:$E,$A6,'EIA Imports'!$B:$B,CB$1)</f>
        <v/>
      </c>
      <c r="CC6">
        <f>SUMIFS('EIA Imports'!$D:$D,'EIA Imports'!$E:$E,$A6,'EIA Imports'!$B:$B,CC$1)</f>
        <v/>
      </c>
      <c r="CD6">
        <f>SUMIFS('EIA Imports'!$D:$D,'EIA Imports'!$E:$E,$A6,'EIA Imports'!$B:$B,CD$1)</f>
        <v/>
      </c>
      <c r="CE6">
        <f>SUMIFS('EIA Imports'!$D:$D,'EIA Imports'!$E:$E,$A6,'EIA Imports'!$B:$B,CE$1)</f>
        <v/>
      </c>
      <c r="CF6">
        <f>SUMIFS('EIA Imports'!$D:$D,'EIA Imports'!$E:$E,$A6,'EIA Imports'!$B:$B,CF$1)</f>
        <v/>
      </c>
      <c r="CG6">
        <f>SUMIFS('EIA Imports'!$D:$D,'EIA Imports'!$E:$E,$A6,'EIA Imports'!$B:$B,CG$1)</f>
        <v/>
      </c>
      <c r="CH6">
        <f>SUMIFS('EIA Imports'!$D:$D,'EIA Imports'!$E:$E,$A6,'EIA Imports'!$B:$B,CH$1)</f>
        <v/>
      </c>
      <c r="CI6">
        <f>SUMIFS('EIA Imports'!$D:$D,'EIA Imports'!$E:$E,$A6,'EIA Imports'!$B:$B,CI$1)</f>
        <v/>
      </c>
      <c r="CJ6">
        <f>SUMIFS('EIA Imports'!$D:$D,'EIA Imports'!$E:$E,$A6,'EIA Imports'!$B:$B,CJ$1)</f>
        <v/>
      </c>
      <c r="CK6">
        <f>SUMIFS('EIA Imports'!$D:$D,'EIA Imports'!$E:$E,$A6,'EIA Imports'!$B:$B,CK$1)</f>
        <v/>
      </c>
      <c r="CL6">
        <f>SUMIFS('EIA Imports'!$D:$D,'EIA Imports'!$E:$E,$A6,'EIA Imports'!$B:$B,CL$1)</f>
        <v/>
      </c>
      <c r="CM6">
        <f>SUMIFS('EIA Imports'!$D:$D,'EIA Imports'!$E:$E,$A6,'EIA Imports'!$B:$B,CM$1)</f>
        <v/>
      </c>
      <c r="CN6">
        <f>SUMIFS('EIA Imports'!$D:$D,'EIA Imports'!$E:$E,$A6,'EIA Imports'!$B:$B,CN$1)</f>
        <v/>
      </c>
      <c r="CO6">
        <f>SUMIFS('EIA Imports'!$D:$D,'EIA Imports'!$E:$E,$A6,'EIA Imports'!$B:$B,CO$1)</f>
        <v/>
      </c>
      <c r="CP6">
        <f>SUMIFS('EIA Imports'!$D:$D,'EIA Imports'!$E:$E,$A6,'EIA Imports'!$B:$B,CP$1)</f>
        <v/>
      </c>
      <c r="CQ6">
        <f>SUMIFS('EIA Imports'!$D:$D,'EIA Imports'!$E:$E,$A6,'EIA Imports'!$B:$B,CQ$1)</f>
        <v/>
      </c>
      <c r="CR6">
        <f>SUMIFS('EIA Imports'!$D:$D,'EIA Imports'!$E:$E,$A6,'EIA Imports'!$B:$B,CR$1)</f>
        <v/>
      </c>
      <c r="CS6">
        <f>SUMIFS('EIA Imports'!$D:$D,'EIA Imports'!$E:$E,$A6,'EIA Imports'!$B:$B,CS$1)</f>
        <v/>
      </c>
      <c r="CT6">
        <f>SUMIFS('EIA Imports'!$D:$D,'EIA Imports'!$E:$E,$A6,'EIA Imports'!$B:$B,CT$1)</f>
        <v/>
      </c>
      <c r="CU6">
        <f>SUMIFS('EIA Imports'!$D:$D,'EIA Imports'!$E:$E,$A6,'EIA Imports'!$B:$B,CU$1)</f>
        <v/>
      </c>
      <c r="CV6">
        <f>SUMIFS('EIA Imports'!$D:$D,'EIA Imports'!$E:$E,$A6,'EIA Imports'!$B:$B,CV$1)</f>
        <v/>
      </c>
      <c r="CW6">
        <f>SUMIFS('EIA Imports'!$D:$D,'EIA Imports'!$E:$E,$A6,'EIA Imports'!$B:$B,CW$1)</f>
        <v/>
      </c>
      <c r="CX6">
        <f>SUMIFS('EIA Imports'!$D:$D,'EIA Imports'!$E:$E,$A6,'EIA Imports'!$B:$B,CX$1)</f>
        <v/>
      </c>
      <c r="CY6">
        <f>SUMIFS('EIA Imports'!$D:$D,'EIA Imports'!$E:$E,$A6,'EIA Imports'!$B:$B,CY$1)</f>
        <v/>
      </c>
      <c r="CZ6">
        <f>SUMIFS('EIA Imports'!$D:$D,'EIA Imports'!$E:$E,$A6,'EIA Imports'!$B:$B,CZ$1)</f>
        <v/>
      </c>
      <c r="DA6">
        <f>SUMIFS('EIA Imports'!$D:$D,'EIA Imports'!$E:$E,$A6,'EIA Imports'!$B:$B,DA$1)</f>
        <v/>
      </c>
      <c r="DB6">
        <f>SUMIFS('EIA Imports'!$D:$D,'EIA Imports'!$E:$E,$A6,'EIA Imports'!$B:$B,DB$1)</f>
        <v/>
      </c>
      <c r="DC6">
        <f>SUMIFS('EIA Imports'!$D:$D,'EIA Imports'!$E:$E,$A6,'EIA Imports'!$B:$B,DC$1)</f>
        <v/>
      </c>
      <c r="DD6">
        <f>SUMIFS('EIA Imports'!$D:$D,'EIA Imports'!$E:$E,$A6,'EIA Imports'!$B:$B,DD$1)</f>
        <v/>
      </c>
      <c r="DE6">
        <f>SUMIFS('EIA Imports'!$D:$D,'EIA Imports'!$E:$E,$A6,'EIA Imports'!$B:$B,DE$1)</f>
        <v/>
      </c>
      <c r="DF6">
        <f>SUMIFS('EIA Imports'!$D:$D,'EIA Imports'!$E:$E,$A6,'EIA Imports'!$B:$B,DF$1)</f>
        <v/>
      </c>
      <c r="DG6">
        <f>SUMIFS('EIA Imports'!$D:$D,'EIA Imports'!$E:$E,$A6,'EIA Imports'!$B:$B,DG$1)</f>
        <v/>
      </c>
      <c r="DH6">
        <f>SUMIFS('EIA Imports'!$D:$D,'EIA Imports'!$E:$E,$A6,'EIA Imports'!$B:$B,DH$1)</f>
        <v/>
      </c>
      <c r="DI6">
        <f>SUMIFS('EIA Imports'!$D:$D,'EIA Imports'!$E:$E,$A6,'EIA Imports'!$B:$B,DI$1)</f>
        <v/>
      </c>
      <c r="DJ6">
        <f>SUMIFS('EIA Imports'!$D:$D,'EIA Imports'!$E:$E,$A6,'EIA Imports'!$B:$B,DJ$1)</f>
        <v/>
      </c>
      <c r="DK6">
        <f>SUMIFS('EIA Imports'!$D:$D,'EIA Imports'!$E:$E,$A6,'EIA Imports'!$B:$B,DK$1)</f>
        <v/>
      </c>
      <c r="DL6">
        <f>SUMIFS('EIA Imports'!$D:$D,'EIA Imports'!$E:$E,$A6,'EIA Imports'!$B:$B,DL$1)</f>
        <v/>
      </c>
      <c r="DM6">
        <f>SUMIFS('EIA Imports'!$D:$D,'EIA Imports'!$E:$E,$A6,'EIA Imports'!$B:$B,DM$1)</f>
        <v/>
      </c>
      <c r="DN6">
        <f>SUMIFS('EIA Imports'!$D:$D,'EIA Imports'!$E:$E,$A6,'EIA Imports'!$B:$B,DN$1)</f>
        <v/>
      </c>
      <c r="DO6">
        <f>SUMIFS('EIA Imports'!$D:$D,'EIA Imports'!$E:$E,$A6,'EIA Imports'!$B:$B,DO$1)</f>
        <v/>
      </c>
      <c r="DP6">
        <f>SUMIFS('EIA Imports'!$D:$D,'EIA Imports'!$E:$E,$A6,'EIA Imports'!$B:$B,DP$1)</f>
        <v/>
      </c>
      <c r="DQ6">
        <f>SUMIFS('EIA Imports'!$D:$D,'EIA Imports'!$E:$E,$A6,'EIA Imports'!$B:$B,DQ$1)</f>
        <v/>
      </c>
      <c r="DR6">
        <f>SUMIFS('EIA Imports'!$D:$D,'EIA Imports'!$E:$E,$A6,'EIA Imports'!$B:$B,DR$1)</f>
        <v/>
      </c>
      <c r="DS6">
        <f>SUMIFS('EIA Imports'!$D:$D,'EIA Imports'!$E:$E,$A6,'EIA Imports'!$B:$B,DS$1)</f>
        <v/>
      </c>
      <c r="DT6">
        <f>SUMIFS('EIA Imports'!$D:$D,'EIA Imports'!$E:$E,$A6,'EIA Imports'!$B:$B,DT$1)</f>
        <v/>
      </c>
      <c r="DU6">
        <f>SUMIFS('EIA Imports'!$D:$D,'EIA Imports'!$E:$E,$A6,'EIA Imports'!$B:$B,DU$1)</f>
        <v/>
      </c>
      <c r="DV6">
        <f>SUMIFS('EIA Imports'!$D:$D,'EIA Imports'!$E:$E,$A6,'EIA Imports'!$B:$B,DV$1)</f>
        <v/>
      </c>
      <c r="DW6">
        <f>SUMIFS('EIA Imports'!$D:$D,'EIA Imports'!$E:$E,$A6,'EIA Imports'!$B:$B,DW$1)</f>
        <v/>
      </c>
      <c r="DX6">
        <f>SUMIFS('EIA Imports'!$D:$D,'EIA Imports'!$E:$E,$A6,'EIA Imports'!$B:$B,DX$1)</f>
        <v/>
      </c>
      <c r="DY6">
        <f>SUMIFS('EIA Imports'!$D:$D,'EIA Imports'!$E:$E,$A6,'EIA Imports'!$B:$B,DY$1)</f>
        <v/>
      </c>
      <c r="DZ6">
        <f>SUMIFS('EIA Imports'!$D:$D,'EIA Imports'!$E:$E,$A6,'EIA Imports'!$B:$B,DZ$1)</f>
        <v/>
      </c>
      <c r="EA6">
        <f>SUMIFS('EIA Imports'!$D:$D,'EIA Imports'!$E:$E,$A6,'EIA Imports'!$B:$B,EA$1)</f>
        <v/>
      </c>
      <c r="EB6">
        <f>SUMIFS('EIA Imports'!$D:$D,'EIA Imports'!$E:$E,$A6,'EIA Imports'!$B:$B,EB$1)</f>
        <v/>
      </c>
      <c r="EC6">
        <f>SUMIFS('EIA Imports'!$D:$D,'EIA Imports'!$E:$E,$A6,'EIA Imports'!$B:$B,EC$1)</f>
        <v/>
      </c>
      <c r="ED6">
        <f>SUMIFS('EIA Imports'!$D:$D,'EIA Imports'!$E:$E,$A6,'EIA Imports'!$B:$B,ED$1)</f>
        <v/>
      </c>
      <c r="EE6">
        <f>SUMIFS('EIA Imports'!$D:$D,'EIA Imports'!$E:$E,$A6,'EIA Imports'!$B:$B,EE$1)</f>
        <v/>
      </c>
      <c r="EF6">
        <f>SUMIFS('EIA Imports'!$D:$D,'EIA Imports'!$E:$E,$A6,'EIA Imports'!$B:$B,EF$1)</f>
        <v/>
      </c>
      <c r="EG6">
        <f>SUMIFS('EIA Imports'!$D:$D,'EIA Imports'!$E:$E,$A6,'EIA Imports'!$B:$B,EG$1)</f>
        <v/>
      </c>
      <c r="EH6">
        <f>SUMIFS('EIA Imports'!$D:$D,'EIA Imports'!$E:$E,$A6,'EIA Imports'!$B:$B,EH$1)</f>
        <v/>
      </c>
      <c r="EI6">
        <f>SUMIFS('EIA Imports'!$D:$D,'EIA Imports'!$E:$E,$A6,'EIA Imports'!$B:$B,EI$1)</f>
        <v/>
      </c>
      <c r="EJ6">
        <f>SUMIFS('EIA Imports'!$D:$D,'EIA Imports'!$E:$E,$A6,'EIA Imports'!$B:$B,EJ$1)</f>
        <v/>
      </c>
      <c r="EK6">
        <f>SUMIFS('EIA Imports'!$D:$D,'EIA Imports'!$E:$E,$A6,'EIA Imports'!$B:$B,EK$1)</f>
        <v/>
      </c>
      <c r="EL6">
        <f>SUMIFS('EIA Imports'!$D:$D,'EIA Imports'!$E:$E,$A6,'EIA Imports'!$B:$B,EL$1)</f>
        <v/>
      </c>
      <c r="EM6">
        <f>SUMIFS('EIA Imports'!$D:$D,'EIA Imports'!$E:$E,$A6,'EIA Imports'!$B:$B,EM$1)</f>
        <v/>
      </c>
      <c r="EN6">
        <f>SUMIFS('EIA Imports'!$D:$D,'EIA Imports'!$E:$E,$A6,'EIA Imports'!$B:$B,EN$1)</f>
        <v/>
      </c>
      <c r="EO6">
        <f>SUMIFS('EIA Imports'!$D:$D,'EIA Imports'!$E:$E,$A6,'EIA Imports'!$B:$B,EO$1)</f>
        <v/>
      </c>
      <c r="EP6">
        <f>SUMIFS('EIA Imports'!$D:$D,'EIA Imports'!$E:$E,$A6,'EIA Imports'!$B:$B,EP$1)</f>
        <v/>
      </c>
      <c r="EQ6">
        <f>SUMIFS('EIA Imports'!$D:$D,'EIA Imports'!$E:$E,$A6,'EIA Imports'!$B:$B,EQ$1)</f>
        <v/>
      </c>
      <c r="ER6">
        <f>SUMIFS('EIA Imports'!$D:$D,'EIA Imports'!$E:$E,$A6,'EIA Imports'!$B:$B,ER$1)</f>
        <v/>
      </c>
      <c r="ES6">
        <f>SUMIFS('EIA Imports'!$D:$D,'EIA Imports'!$E:$E,$A6,'EIA Imports'!$B:$B,ES$1)</f>
        <v/>
      </c>
      <c r="ET6">
        <f>SUMIFS('EIA Imports'!$D:$D,'EIA Imports'!$E:$E,$A6,'EIA Imports'!$B:$B,ET$1)</f>
        <v/>
      </c>
      <c r="EU6">
        <f>SUMIFS('EIA Imports'!$D:$D,'EIA Imports'!$E:$E,$A6,'EIA Imports'!$B:$B,EU$1)</f>
        <v/>
      </c>
      <c r="EV6">
        <f>SUMIFS('EIA Imports'!$D:$D,'EIA Imports'!$E:$E,$A6,'EIA Imports'!$B:$B,EV$1)</f>
        <v/>
      </c>
      <c r="EW6">
        <f>SUMIFS('EIA Imports'!$D:$D,'EIA Imports'!$E:$E,$A6,'EIA Imports'!$B:$B,EW$1)</f>
        <v/>
      </c>
      <c r="EX6">
        <f>SUMIFS('EIA Imports'!$D:$D,'EIA Imports'!$E:$E,$A6,'EIA Imports'!$B:$B,EX$1)</f>
        <v/>
      </c>
      <c r="EY6">
        <f>SUMIFS('EIA Imports'!$D:$D,'EIA Imports'!$E:$E,$A6,'EIA Imports'!$B:$B,EY$1)</f>
        <v/>
      </c>
      <c r="EZ6">
        <f>SUMIFS('EIA Imports'!$D:$D,'EIA Imports'!$E:$E,$A6,'EIA Imports'!$B:$B,EZ$1)</f>
        <v/>
      </c>
      <c r="FA6">
        <f>SUMIFS('EIA Imports'!$D:$D,'EIA Imports'!$E:$E,$A6,'EIA Imports'!$B:$B,FA$1)</f>
        <v/>
      </c>
      <c r="FB6">
        <f>SUMIFS('EIA Imports'!$D:$D,'EIA Imports'!$E:$E,$A6,'EIA Imports'!$B:$B,FB$1)</f>
        <v/>
      </c>
      <c r="FC6">
        <f>SUMIFS('EIA Imports'!$D:$D,'EIA Imports'!$E:$E,$A6,'EIA Imports'!$B:$B,FC$1)</f>
        <v/>
      </c>
      <c r="FD6">
        <f>SUMIFS('EIA Imports'!$D:$D,'EIA Imports'!$E:$E,$A6,'EIA Imports'!$B:$B,FD$1)</f>
        <v/>
      </c>
      <c r="FE6">
        <f>SUMIFS('EIA Imports'!$D:$D,'EIA Imports'!$E:$E,$A6,'EIA Imports'!$B:$B,FE$1)</f>
        <v/>
      </c>
      <c r="FF6">
        <f>SUMIFS('EIA Imports'!$D:$D,'EIA Imports'!$E:$E,$A6,'EIA Imports'!$B:$B,FF$1)</f>
        <v/>
      </c>
      <c r="FG6">
        <f>SUMIFS('EIA Imports'!$D:$D,'EIA Imports'!$E:$E,$A6,'EIA Imports'!$B:$B,FG$1)</f>
        <v/>
      </c>
      <c r="FH6">
        <f>SUMIFS('EIA Imports'!$D:$D,'EIA Imports'!$E:$E,$A6,'EIA Imports'!$B:$B,FH$1)</f>
        <v/>
      </c>
      <c r="FI6">
        <f>SUMIFS('EIA Imports'!$D:$D,'EIA Imports'!$E:$E,$A6,'EIA Imports'!$B:$B,FI$1)</f>
        <v/>
      </c>
      <c r="FJ6">
        <f>SUMIFS('EIA Imports'!$D:$D,'EIA Imports'!$E:$E,$A6,'EIA Imports'!$B:$B,FJ$1)</f>
        <v/>
      </c>
      <c r="FK6">
        <f>SUMIFS('EIA Imports'!$D:$D,'EIA Imports'!$E:$E,$A6,'EIA Imports'!$B:$B,FK$1)</f>
        <v/>
      </c>
      <c r="FL6">
        <f>SUMIFS('EIA Imports'!$D:$D,'EIA Imports'!$E:$E,$A6,'EIA Imports'!$B:$B,FL$1)</f>
        <v/>
      </c>
      <c r="FM6">
        <f>SUMIFS('EIA Imports'!$D:$D,'EIA Imports'!$E:$E,$A6,'EIA Imports'!$B:$B,FM$1)</f>
        <v/>
      </c>
      <c r="FN6">
        <f>SUMIFS('EIA Imports'!$D:$D,'EIA Imports'!$E:$E,$A6,'EIA Imports'!$B:$B,FN$1)</f>
        <v/>
      </c>
      <c r="FO6">
        <f>SUMIFS('EIA Imports'!$D:$D,'EIA Imports'!$E:$E,$A6,'EIA Imports'!$B:$B,FO$1)</f>
        <v/>
      </c>
      <c r="FP6">
        <f>SUMIFS('EIA Imports'!$D:$D,'EIA Imports'!$E:$E,$A6,'EIA Imports'!$B:$B,FP$1)</f>
        <v/>
      </c>
      <c r="FQ6">
        <f>SUMIFS('EIA Imports'!$D:$D,'EIA Imports'!$E:$E,$A6,'EIA Imports'!$B:$B,FQ$1)</f>
        <v/>
      </c>
      <c r="FR6">
        <f>SUMIFS('EIA Imports'!$D:$D,'EIA Imports'!$E:$E,$A6,'EIA Imports'!$B:$B,FR$1)</f>
        <v/>
      </c>
      <c r="FS6">
        <f>SUMIFS('EIA Imports'!$D:$D,'EIA Imports'!$E:$E,$A6,'EIA Imports'!$B:$B,FS$1)</f>
        <v/>
      </c>
      <c r="FT6">
        <f>SUMIFS('EIA Imports'!$D:$D,'EIA Imports'!$E:$E,$A6,'EIA Imports'!$B:$B,FT$1)</f>
        <v/>
      </c>
      <c r="FU6">
        <f>SUMIFS('EIA Imports'!$D:$D,'EIA Imports'!$E:$E,$A6,'EIA Imports'!$B:$B,FU$1)</f>
        <v/>
      </c>
      <c r="FV6">
        <f>SUMIFS('EIA Imports'!$D:$D,'EIA Imports'!$E:$E,$A6,'EIA Imports'!$B:$B,FV$1)</f>
        <v/>
      </c>
      <c r="FW6">
        <f>SUMIFS('EIA Imports'!$D:$D,'EIA Imports'!$E:$E,$A6,'EIA Imports'!$B:$B,FW$1)</f>
        <v/>
      </c>
      <c r="FX6">
        <f>SUMIFS('EIA Imports'!$D:$D,'EIA Imports'!$E:$E,$A6,'EIA Imports'!$B:$B,FX$1)</f>
        <v/>
      </c>
      <c r="FY6">
        <f>SUMIFS('EIA Imports'!$D:$D,'EIA Imports'!$E:$E,$A6,'EIA Imports'!$B:$B,FY$1)</f>
        <v/>
      </c>
      <c r="FZ6">
        <f>SUMIFS('EIA Imports'!$D:$D,'EIA Imports'!$E:$E,$A6,'EIA Imports'!$B:$B,FZ$1)</f>
        <v/>
      </c>
      <c r="GA6">
        <f>SUMIFS('EIA Imports'!$D:$D,'EIA Imports'!$E:$E,$A6,'EIA Imports'!$B:$B,GA$1)</f>
        <v/>
      </c>
      <c r="GB6">
        <f>SUMIFS('EIA Imports'!$D:$D,'EIA Imports'!$E:$E,$A6,'EIA Imports'!$B:$B,GB$1)</f>
        <v/>
      </c>
      <c r="GC6">
        <f>SUMIFS('EIA Imports'!$D:$D,'EIA Imports'!$E:$E,$A6,'EIA Imports'!$B:$B,GC$1)</f>
        <v/>
      </c>
      <c r="GD6">
        <f>SUMIFS('EIA Imports'!$D:$D,'EIA Imports'!$E:$E,$A6,'EIA Imports'!$B:$B,GD$1)</f>
        <v/>
      </c>
      <c r="GE6">
        <f>SUMIFS('EIA Imports'!$D:$D,'EIA Imports'!$E:$E,$A6,'EIA Imports'!$B:$B,GE$1)</f>
        <v/>
      </c>
      <c r="GF6">
        <f>SUMIFS('EIA Imports'!$D:$D,'EIA Imports'!$E:$E,$A6,'EIA Imports'!$B:$B,GF$1)</f>
        <v/>
      </c>
      <c r="GG6">
        <f>SUMIFS('EIA Imports'!$D:$D,'EIA Imports'!$E:$E,$A6,'EIA Imports'!$B:$B,GG$1)</f>
        <v/>
      </c>
      <c r="GH6">
        <f>SUMIFS('EIA Imports'!$D:$D,'EIA Imports'!$E:$E,$A6,'EIA Imports'!$B:$B,GH$1)</f>
        <v/>
      </c>
      <c r="GI6">
        <f>SUMIFS('EIA Imports'!$D:$D,'EIA Imports'!$E:$E,$A6,'EIA Imports'!$B:$B,GI$1)</f>
        <v/>
      </c>
      <c r="GJ6">
        <f>SUMIFS('EIA Imports'!$D:$D,'EIA Imports'!$E:$E,$A6,'EIA Imports'!$B:$B,GJ$1)</f>
        <v/>
      </c>
      <c r="GK6">
        <f>SUMIFS('EIA Imports'!$D:$D,'EIA Imports'!$E:$E,$A6,'EIA Imports'!$B:$B,GK$1)</f>
        <v/>
      </c>
      <c r="GL6">
        <f>SUMIFS('EIA Imports'!$D:$D,'EIA Imports'!$E:$E,$A6,'EIA Imports'!$B:$B,GL$1)</f>
        <v/>
      </c>
      <c r="GM6">
        <f>SUMIFS('EIA Imports'!$D:$D,'EIA Imports'!$E:$E,$A6,'EIA Imports'!$B:$B,GM$1)</f>
        <v/>
      </c>
      <c r="GN6">
        <f>SUMIFS('EIA Imports'!$D:$D,'EIA Imports'!$E:$E,$A6,'EIA Imports'!$B:$B,GN$1)</f>
        <v/>
      </c>
      <c r="GO6">
        <f>SUMIFS('EIA Imports'!$D:$D,'EIA Imports'!$E:$E,$A6,'EIA Imports'!$B:$B,GO$1)</f>
        <v/>
      </c>
      <c r="GP6">
        <f>SUMIFS('EIA Imports'!$D:$D,'EIA Imports'!$E:$E,$A6,'EIA Imports'!$B:$B,GP$1)</f>
        <v/>
      </c>
      <c r="GQ6">
        <f>SUMIFS('EIA Imports'!$D:$D,'EIA Imports'!$E:$E,$A6,'EIA Imports'!$B:$B,GQ$1)</f>
        <v/>
      </c>
      <c r="GR6">
        <f>SUMIFS('EIA Imports'!$D:$D,'EIA Imports'!$E:$E,$A6,'EIA Imports'!$B:$B,GR$1)</f>
        <v/>
      </c>
      <c r="GS6">
        <f>SUMIFS('EIA Imports'!$D:$D,'EIA Imports'!$E:$E,$A6,'EIA Imports'!$B:$B,GS$1)</f>
        <v/>
      </c>
      <c r="GT6">
        <f>SUMIFS('EIA Imports'!$D:$D,'EIA Imports'!$E:$E,$A6,'EIA Imports'!$B:$B,GT$1)</f>
        <v/>
      </c>
      <c r="GU6">
        <f>SUMIFS('EIA Imports'!$D:$D,'EIA Imports'!$E:$E,$A6,'EIA Imports'!$B:$B,GU$1)</f>
        <v/>
      </c>
      <c r="GV6">
        <f>SUMIFS('EIA Imports'!$D:$D,'EIA Imports'!$E:$E,$A6,'EIA Imports'!$B:$B,GV$1)</f>
        <v/>
      </c>
      <c r="GW6">
        <f>SUMIFS('EIA Imports'!$D:$D,'EIA Imports'!$E:$E,$A6,'EIA Imports'!$B:$B,GW$1)</f>
        <v/>
      </c>
      <c r="GX6">
        <f>SUMIFS('EIA Imports'!$D:$D,'EIA Imports'!$E:$E,$A6,'EIA Imports'!$B:$B,GX$1)</f>
        <v/>
      </c>
      <c r="GY6">
        <f>SUMIFS('EIA Imports'!$D:$D,'EIA Imports'!$E:$E,$A6,'EIA Imports'!$B:$B,GY$1)</f>
        <v/>
      </c>
      <c r="GZ6">
        <f>SUMIFS('EIA Imports'!$D:$D,'EIA Imports'!$E:$E,$A6,'EIA Imports'!$B:$B,GZ$1)</f>
        <v/>
      </c>
      <c r="HA6">
        <f>SUMIFS('EIA Imports'!$D:$D,'EIA Imports'!$E:$E,$A6,'EIA Imports'!$B:$B,HA$1)</f>
        <v/>
      </c>
      <c r="HB6">
        <f>SUMIFS('EIA Imports'!$D:$D,'EIA Imports'!$E:$E,$A6,'EIA Imports'!$B:$B,HB$1)</f>
        <v/>
      </c>
      <c r="HC6">
        <f>SUMIFS('EIA Imports'!$D:$D,'EIA Imports'!$E:$E,$A6,'EIA Imports'!$B:$B,HC$1)</f>
        <v/>
      </c>
      <c r="HD6">
        <f>SUMIFS('EIA Imports'!$D:$D,'EIA Imports'!$E:$E,$A6,'EIA Imports'!$B:$B,HD$1)</f>
        <v/>
      </c>
      <c r="HE6">
        <f>SUMIFS('EIA Imports'!$D:$D,'EIA Imports'!$E:$E,$A6,'EIA Imports'!$B:$B,HE$1)</f>
        <v/>
      </c>
      <c r="HF6">
        <f>SUMIFS('EIA Imports'!$D:$D,'EIA Imports'!$E:$E,$A6,'EIA Imports'!$B:$B,HF$1)</f>
        <v/>
      </c>
      <c r="HG6">
        <f>SUMIFS('EIA Imports'!$D:$D,'EIA Imports'!$E:$E,$A6,'EIA Imports'!$B:$B,HG$1)</f>
        <v/>
      </c>
      <c r="HH6">
        <f>SUMIFS('EIA Imports'!$D:$D,'EIA Imports'!$E:$E,$A6,'EIA Imports'!$B:$B,HH$1)</f>
        <v/>
      </c>
      <c r="HI6">
        <f>SUMIFS('EIA Imports'!$D:$D,'EIA Imports'!$E:$E,$A6,'EIA Imports'!$B:$B,HI$1)</f>
        <v/>
      </c>
      <c r="HJ6">
        <f>SUMIFS('EIA Imports'!$D:$D,'EIA Imports'!$E:$E,$A6,'EIA Imports'!$B:$B,HJ$1)</f>
        <v/>
      </c>
      <c r="HK6">
        <f>SUMIFS('EIA Imports'!$D:$D,'EIA Imports'!$E:$E,$A6,'EIA Imports'!$B:$B,HK$1)</f>
        <v/>
      </c>
      <c r="HL6">
        <f>SUMIFS('EIA Imports'!$D:$D,'EIA Imports'!$E:$E,$A6,'EIA Imports'!$B:$B,HL$1)</f>
        <v/>
      </c>
      <c r="HM6">
        <f>SUMIFS('EIA Imports'!$D:$D,'EIA Imports'!$E:$E,$A6,'EIA Imports'!$B:$B,HM$1)</f>
        <v/>
      </c>
      <c r="HN6">
        <f>SUMIFS('EIA Imports'!$D:$D,'EIA Imports'!$E:$E,$A6,'EIA Imports'!$B:$B,HN$1)</f>
        <v/>
      </c>
      <c r="HO6">
        <f>SUMIFS('EIA Imports'!$D:$D,'EIA Imports'!$E:$E,$A6,'EIA Imports'!$B:$B,HO$1)</f>
        <v/>
      </c>
      <c r="HP6">
        <f>SUMIFS('EIA Imports'!$D:$D,'EIA Imports'!$E:$E,$A6,'EIA Imports'!$B:$B,HP$1)</f>
        <v/>
      </c>
      <c r="HQ6">
        <f>SUMIFS('EIA Imports'!$D:$D,'EIA Imports'!$E:$E,$A6,'EIA Imports'!$B:$B,HQ$1)</f>
        <v/>
      </c>
      <c r="HR6">
        <f>SUMIFS('EIA Imports'!$D:$D,'EIA Imports'!$E:$E,$A6,'EIA Imports'!$B:$B,HR$1)</f>
        <v/>
      </c>
      <c r="HS6">
        <f>SUMIFS('EIA Imports'!$D:$D,'EIA Imports'!$E:$E,$A6,'EIA Imports'!$B:$B,HS$1)</f>
        <v/>
      </c>
      <c r="HT6">
        <f>SUMIFS('EIA Imports'!$D:$D,'EIA Imports'!$E:$E,$A6,'EIA Imports'!$B:$B,HT$1)</f>
        <v/>
      </c>
      <c r="HU6">
        <f>SUMIFS('EIA Imports'!$D:$D,'EIA Imports'!$E:$E,$A6,'EIA Imports'!$B:$B,HU$1)</f>
        <v/>
      </c>
      <c r="HV6">
        <f>SUMIFS('EIA Imports'!$D:$D,'EIA Imports'!$E:$E,$A6,'EIA Imports'!$B:$B,HV$1)</f>
        <v/>
      </c>
      <c r="HW6">
        <f>SUMIFS('EIA Imports'!$D:$D,'EIA Imports'!$E:$E,$A6,'EIA Imports'!$B:$B,HW$1)</f>
        <v/>
      </c>
      <c r="HX6">
        <f>SUMIFS('EIA Imports'!$D:$D,'EIA Imports'!$E:$E,$A6,'EIA Imports'!$B:$B,HX$1)</f>
        <v/>
      </c>
      <c r="HY6">
        <f>SUMIFS('EIA Imports'!$D:$D,'EIA Imports'!$E:$E,$A6,'EIA Imports'!$B:$B,HY$1)</f>
        <v/>
      </c>
      <c r="HZ6">
        <f>SUMIFS('EIA Imports'!$D:$D,'EIA Imports'!$E:$E,$A6,'EIA Imports'!$B:$B,HZ$1)</f>
        <v/>
      </c>
      <c r="IA6">
        <f>SUMIFS('EIA Imports'!$D:$D,'EIA Imports'!$E:$E,$A6,'EIA Imports'!$B:$B,IA$1)</f>
        <v/>
      </c>
      <c r="IB6">
        <f>SUMIFS('EIA Imports'!$D:$D,'EIA Imports'!$E:$E,$A6,'EIA Imports'!$B:$B,IB$1)</f>
        <v/>
      </c>
      <c r="IC6">
        <f>SUMIFS('EIA Imports'!$D:$D,'EIA Imports'!$E:$E,$A6,'EIA Imports'!$B:$B,IC$1)</f>
        <v/>
      </c>
      <c r="ID6">
        <f>SUMIFS('EIA Imports'!$D:$D,'EIA Imports'!$E:$E,$A6,'EIA Imports'!$B:$B,ID$1)</f>
        <v/>
      </c>
      <c r="IE6">
        <f>SUMIFS('EIA Imports'!$D:$D,'EIA Imports'!$E:$E,$A6,'EIA Imports'!$B:$B,IE$1)</f>
        <v/>
      </c>
      <c r="IF6">
        <f>SUMIFS('EIA Imports'!$D:$D,'EIA Imports'!$E:$E,$A6,'EIA Imports'!$B:$B,IF$1)</f>
        <v/>
      </c>
      <c r="IG6">
        <f>SUMIFS('EIA Imports'!$D:$D,'EIA Imports'!$E:$E,$A6,'EIA Imports'!$B:$B,IG$1)</f>
        <v/>
      </c>
      <c r="IH6">
        <f>SUMIFS('EIA Imports'!$D:$D,'EIA Imports'!$E:$E,$A6,'EIA Imports'!$B:$B,IH$1)</f>
        <v/>
      </c>
      <c r="II6">
        <f>SUMIFS('EIA Imports'!$D:$D,'EIA Imports'!$E:$E,$A6,'EIA Imports'!$B:$B,II$1)</f>
        <v/>
      </c>
      <c r="IJ6">
        <f>SUMIFS('EIA Imports'!$D:$D,'EIA Imports'!$E:$E,$A6,'EIA Imports'!$B:$B,IJ$1)</f>
        <v/>
      </c>
      <c r="IK6">
        <f>SUMIFS('EIA Imports'!$D:$D,'EIA Imports'!$E:$E,$A6,'EIA Imports'!$B:$B,IK$1)</f>
        <v/>
      </c>
      <c r="IL6">
        <f>SUMIFS('EIA Imports'!$D:$D,'EIA Imports'!$E:$E,$A6,'EIA Imports'!$B:$B,IL$1)</f>
        <v/>
      </c>
      <c r="IM6">
        <f>SUMIFS('EIA Imports'!$D:$D,'EIA Imports'!$E:$E,$A6,'EIA Imports'!$B:$B,IM$1)</f>
        <v/>
      </c>
      <c r="IN6">
        <f>SUMIFS('EIA Imports'!$D:$D,'EIA Imports'!$E:$E,$A6,'EIA Imports'!$B:$B,IN$1)</f>
        <v/>
      </c>
      <c r="IO6">
        <f>SUMIFS('EIA Imports'!$D:$D,'EIA Imports'!$E:$E,$A6,'EIA Imports'!$B:$B,IO$1)</f>
        <v/>
      </c>
      <c r="IP6">
        <f>SUMIFS('EIA Imports'!$D:$D,'EIA Imports'!$E:$E,$A6,'EIA Imports'!$B:$B,IP$1)</f>
        <v/>
      </c>
      <c r="IQ6">
        <f>SUMIFS('EIA Imports'!$D:$D,'EIA Imports'!$E:$E,$A6,'EIA Imports'!$B:$B,IQ$1)</f>
        <v/>
      </c>
      <c r="IR6">
        <f>SUMIFS('EIA Imports'!$D:$D,'EIA Imports'!$E:$E,$A6,'EIA Imports'!$B:$B,IR$1)</f>
        <v/>
      </c>
      <c r="IS6">
        <f>SUMIFS('EIA Imports'!$D:$D,'EIA Imports'!$E:$E,$A6,'EIA Imports'!$B:$B,IS$1)</f>
        <v/>
      </c>
      <c r="IT6">
        <f>SUMIFS('EIA Imports'!$D:$D,'EIA Imports'!$E:$E,$A6,'EIA Imports'!$B:$B,IT$1)</f>
        <v/>
      </c>
      <c r="IU6">
        <f>SUMIFS('EIA Imports'!$D:$D,'EIA Imports'!$E:$E,$A6,'EIA Imports'!$B:$B,IU$1)</f>
        <v/>
      </c>
      <c r="IV6">
        <f>SUMIFS('EIA Imports'!$D:$D,'EIA Imports'!$E:$E,$A6,'EIA Imports'!$B:$B,IV$1)</f>
        <v/>
      </c>
      <c r="IW6">
        <f>SUMIFS('EIA Imports'!$D:$D,'EIA Imports'!$E:$E,$A6,'EIA Imports'!$B:$B,IW$1)</f>
        <v/>
      </c>
      <c r="IX6">
        <f>SUMIFS('EIA Imports'!$D:$D,'EIA Imports'!$E:$E,$A6,'EIA Imports'!$B:$B,IX$1)</f>
        <v/>
      </c>
      <c r="IY6">
        <f>SUMIFS('EIA Imports'!$D:$D,'EIA Imports'!$E:$E,$A6,'EIA Imports'!$B:$B,IY$1)</f>
        <v/>
      </c>
      <c r="IZ6">
        <f>SUMIFS('EIA Imports'!$D:$D,'EIA Imports'!$E:$E,$A6,'EIA Imports'!$B:$B,IZ$1)</f>
        <v/>
      </c>
      <c r="JA6">
        <f>SUMIFS('EIA Imports'!$D:$D,'EIA Imports'!$E:$E,$A6,'EIA Imports'!$B:$B,JA$1)</f>
        <v/>
      </c>
      <c r="JB6">
        <f>SUMIFS('EIA Imports'!$D:$D,'EIA Imports'!$E:$E,$A6,'EIA Imports'!$B:$B,JB$1)</f>
        <v/>
      </c>
      <c r="JC6">
        <f>SUMIFS('EIA Imports'!$D:$D,'EIA Imports'!$E:$E,$A6,'EIA Imports'!$B:$B,JC$1)</f>
        <v/>
      </c>
      <c r="JD6">
        <f>SUMIFS('EIA Imports'!$D:$D,'EIA Imports'!$E:$E,$A6,'EIA Imports'!$B:$B,JD$1)</f>
        <v/>
      </c>
      <c r="JE6">
        <f>SUMIFS('EIA Imports'!$D:$D,'EIA Imports'!$E:$E,$A6,'EIA Imports'!$B:$B,JE$1)</f>
        <v/>
      </c>
      <c r="JF6">
        <f>SUMIFS('EIA Imports'!$D:$D,'EIA Imports'!$E:$E,$A6,'EIA Imports'!$B:$B,JF$1)</f>
        <v/>
      </c>
      <c r="JG6">
        <f>SUMIFS('EIA Imports'!$D:$D,'EIA Imports'!$E:$E,$A6,'EIA Imports'!$B:$B,JG$1)</f>
        <v/>
      </c>
      <c r="JH6">
        <f>SUMIFS('EIA Imports'!$D:$D,'EIA Imports'!$E:$E,$A6,'EIA Imports'!$B:$B,JH$1)</f>
        <v/>
      </c>
      <c r="JI6">
        <f>SUMIFS('EIA Imports'!$D:$D,'EIA Imports'!$E:$E,$A6,'EIA Imports'!$B:$B,JI$1)</f>
        <v/>
      </c>
      <c r="JJ6">
        <f>SUMIFS('EIA Imports'!$D:$D,'EIA Imports'!$E:$E,$A6,'EIA Imports'!$B:$B,JJ$1)</f>
        <v/>
      </c>
      <c r="JK6">
        <f>SUMIFS('EIA Imports'!$D:$D,'EIA Imports'!$E:$E,$A6,'EIA Imports'!$B:$B,JK$1)</f>
        <v/>
      </c>
      <c r="JL6">
        <f>SUMIFS('EIA Imports'!$D:$D,'EIA Imports'!$E:$E,$A6,'EIA Imports'!$B:$B,JL$1)</f>
        <v/>
      </c>
      <c r="JM6">
        <f>SUMIFS('EIA Imports'!$D:$D,'EIA Imports'!$E:$E,$A6,'EIA Imports'!$B:$B,JM$1)</f>
        <v/>
      </c>
      <c r="JN6">
        <f>SUMIFS('EIA Imports'!$D:$D,'EIA Imports'!$E:$E,$A6,'EIA Imports'!$B:$B,JN$1)</f>
        <v/>
      </c>
      <c r="JO6">
        <f>SUMIFS('EIA Imports'!$D:$D,'EIA Imports'!$E:$E,$A6,'EIA Imports'!$B:$B,JO$1)</f>
        <v/>
      </c>
      <c r="JP6">
        <f>SUMIFS('EIA Imports'!$D:$D,'EIA Imports'!$E:$E,$A6,'EIA Imports'!$B:$B,JP$1)</f>
        <v/>
      </c>
      <c r="JQ6">
        <f>SUMIFS('EIA Imports'!$D:$D,'EIA Imports'!$E:$E,$A6,'EIA Imports'!$B:$B,JQ$1)</f>
        <v/>
      </c>
      <c r="JR6">
        <f>SUMIFS('EIA Imports'!$D:$D,'EIA Imports'!$E:$E,$A6,'EIA Imports'!$B:$B,JR$1)</f>
        <v/>
      </c>
      <c r="JS6">
        <f>SUMIFS('EIA Imports'!$D:$D,'EIA Imports'!$E:$E,$A6,'EIA Imports'!$B:$B,JS$1)</f>
        <v/>
      </c>
      <c r="JT6">
        <f>SUMIFS('EIA Imports'!$D:$D,'EIA Imports'!$E:$E,$A6,'EIA Imports'!$B:$B,JT$1)</f>
        <v/>
      </c>
      <c r="JU6">
        <f>SUMIFS('EIA Imports'!$D:$D,'EIA Imports'!$E:$E,$A6,'EIA Imports'!$B:$B,JU$1)</f>
        <v/>
      </c>
      <c r="JV6">
        <f>SUMIFS('EIA Imports'!$D:$D,'EIA Imports'!$E:$E,$A6,'EIA Imports'!$B:$B,JV$1)</f>
        <v/>
      </c>
      <c r="JW6">
        <f>SUMIFS('EIA Imports'!$D:$D,'EIA Imports'!$E:$E,$A6,'EIA Imports'!$B:$B,JW$1)</f>
        <v/>
      </c>
      <c r="JX6">
        <f>SUMIFS('EIA Imports'!$D:$D,'EIA Imports'!$E:$E,$A6,'EIA Imports'!$B:$B,JX$1)</f>
        <v/>
      </c>
      <c r="JY6">
        <f>SUMIFS('EIA Imports'!$D:$D,'EIA Imports'!$E:$E,$A6,'EIA Imports'!$B:$B,JY$1)</f>
        <v/>
      </c>
      <c r="JZ6">
        <f>SUMIFS('EIA Imports'!$D:$D,'EIA Imports'!$E:$E,$A6,'EIA Imports'!$B:$B,JZ$1)</f>
        <v/>
      </c>
      <c r="KA6">
        <f>SUMIFS('EIA Imports'!$D:$D,'EIA Imports'!$E:$E,$A6,'EIA Imports'!$B:$B,KA$1)</f>
        <v/>
      </c>
      <c r="KB6">
        <f>SUMIFS('EIA Imports'!$D:$D,'EIA Imports'!$E:$E,$A6,'EIA Imports'!$B:$B,KB$1)</f>
        <v/>
      </c>
      <c r="KC6">
        <f>SUMIFS('EIA Imports'!$D:$D,'EIA Imports'!$E:$E,$A6,'EIA Imports'!$B:$B,KC$1)</f>
        <v/>
      </c>
      <c r="KD6">
        <f>SUMIFS('EIA Imports'!$D:$D,'EIA Imports'!$E:$E,$A6,'EIA Imports'!$B:$B,KD$1)</f>
        <v/>
      </c>
      <c r="KE6">
        <f>SUMIFS('EIA Imports'!$D:$D,'EIA Imports'!$E:$E,$A6,'EIA Imports'!$B:$B,KE$1)</f>
        <v/>
      </c>
      <c r="KF6">
        <f>SUMIFS('EIA Imports'!$D:$D,'EIA Imports'!$E:$E,$A6,'EIA Imports'!$B:$B,KF$1)</f>
        <v/>
      </c>
      <c r="KG6">
        <f>SUMIFS('EIA Imports'!$D:$D,'EIA Imports'!$E:$E,$A6,'EIA Imports'!$B:$B,KG$1)</f>
        <v/>
      </c>
      <c r="KH6">
        <f>SUMIFS('EIA Imports'!$D:$D,'EIA Imports'!$E:$E,$A6,'EIA Imports'!$B:$B,KH$1)</f>
        <v/>
      </c>
      <c r="KI6">
        <f>SUMIFS('EIA Imports'!$D:$D,'EIA Imports'!$E:$E,$A6,'EIA Imports'!$B:$B,KI$1)</f>
        <v/>
      </c>
      <c r="KJ6">
        <f>SUMIFS('EIA Imports'!$D:$D,'EIA Imports'!$E:$E,$A6,'EIA Imports'!$B:$B,KJ$1)</f>
        <v/>
      </c>
      <c r="KK6">
        <f>SUMIFS('EIA Imports'!$D:$D,'EIA Imports'!$E:$E,$A6,'EIA Imports'!$B:$B,KK$1)</f>
        <v/>
      </c>
      <c r="KL6">
        <f>SUMIFS('EIA Imports'!$D:$D,'EIA Imports'!$E:$E,$A6,'EIA Imports'!$B:$B,KL$1)</f>
        <v/>
      </c>
      <c r="KM6">
        <f>SUMIFS('EIA Imports'!$D:$D,'EIA Imports'!$E:$E,$A6,'EIA Imports'!$B:$B,KM$1)</f>
        <v/>
      </c>
      <c r="KN6">
        <f>SUMIFS('EIA Imports'!$D:$D,'EIA Imports'!$E:$E,$A6,'EIA Imports'!$B:$B,KN$1)</f>
        <v/>
      </c>
      <c r="KO6">
        <f>SUMIFS('EIA Imports'!$D:$D,'EIA Imports'!$E:$E,$A6,'EIA Imports'!$B:$B,KO$1)</f>
        <v/>
      </c>
      <c r="KP6">
        <f>SUMIFS('EIA Imports'!$D:$D,'EIA Imports'!$E:$E,$A6,'EIA Imports'!$B:$B,KP$1)</f>
        <v/>
      </c>
      <c r="KQ6">
        <f>SUMIFS('EIA Imports'!$D:$D,'EIA Imports'!$E:$E,$A6,'EIA Imports'!$B:$B,KQ$1)</f>
        <v/>
      </c>
      <c r="KR6">
        <f>SUMIFS('EIA Imports'!$D:$D,'EIA Imports'!$E:$E,$A6,'EIA Imports'!$B:$B,KR$1)</f>
        <v/>
      </c>
      <c r="KS6">
        <f>SUMIFS('EIA Imports'!$D:$D,'EIA Imports'!$E:$E,$A6,'EIA Imports'!$B:$B,KS$1)</f>
        <v/>
      </c>
      <c r="KT6">
        <f>SUMIFS('EIA Imports'!$D:$D,'EIA Imports'!$E:$E,$A6,'EIA Imports'!$B:$B,KT$1)</f>
        <v/>
      </c>
      <c r="KU6">
        <f>SUMIFS('EIA Imports'!$D:$D,'EIA Imports'!$E:$E,$A6,'EIA Imports'!$B:$B,KU$1)</f>
        <v/>
      </c>
      <c r="KV6">
        <f>SUMIFS('EIA Imports'!$D:$D,'EIA Imports'!$E:$E,$A6,'EIA Imports'!$B:$B,KV$1)</f>
        <v/>
      </c>
      <c r="KW6">
        <f>SUMIFS('EIA Imports'!$D:$D,'EIA Imports'!$E:$E,$A6,'EIA Imports'!$B:$B,KW$1)</f>
        <v/>
      </c>
      <c r="KX6">
        <f>SUMIFS('EIA Imports'!$D:$D,'EIA Imports'!$E:$E,$A6,'EIA Imports'!$B:$B,KX$1)</f>
        <v/>
      </c>
      <c r="KY6">
        <f>SUMIFS('EIA Imports'!$D:$D,'EIA Imports'!$E:$E,$A6,'EIA Imports'!$B:$B,KY$1)</f>
        <v/>
      </c>
      <c r="KZ6">
        <f>SUMIFS('EIA Imports'!$D:$D,'EIA Imports'!$E:$E,$A6,'EIA Imports'!$B:$B,KZ$1)</f>
        <v/>
      </c>
      <c r="LA6">
        <f>SUMIFS('EIA Imports'!$D:$D,'EIA Imports'!$E:$E,$A6,'EIA Imports'!$B:$B,LA$1)</f>
        <v/>
      </c>
      <c r="LB6">
        <f>SUMIFS('EIA Imports'!$D:$D,'EIA Imports'!$E:$E,$A6,'EIA Imports'!$B:$B,LB$1)</f>
        <v/>
      </c>
      <c r="LC6">
        <f>SUMIFS('EIA Imports'!$D:$D,'EIA Imports'!$E:$E,$A6,'EIA Imports'!$B:$B,LC$1)</f>
        <v/>
      </c>
      <c r="LD6">
        <f>SUMIFS('EIA Imports'!$D:$D,'EIA Imports'!$E:$E,$A6,'EIA Imports'!$B:$B,LD$1)</f>
        <v/>
      </c>
      <c r="LE6">
        <f>SUMIFS('EIA Imports'!$D:$D,'EIA Imports'!$E:$E,$A6,'EIA Imports'!$B:$B,LE$1)</f>
        <v/>
      </c>
      <c r="LF6">
        <f>SUMIFS('EIA Imports'!$D:$D,'EIA Imports'!$E:$E,$A6,'EIA Imports'!$B:$B,LF$1)</f>
        <v/>
      </c>
      <c r="LG6">
        <f>SUMIFS('EIA Imports'!$D:$D,'EIA Imports'!$E:$E,$A6,'EIA Imports'!$B:$B,LG$1)</f>
        <v/>
      </c>
      <c r="LH6">
        <f>SUMIFS('EIA Imports'!$D:$D,'EIA Imports'!$E:$E,$A6,'EIA Imports'!$B:$B,LH$1)</f>
        <v/>
      </c>
      <c r="LI6">
        <f>SUMIFS('EIA Imports'!$D:$D,'EIA Imports'!$E:$E,$A6,'EIA Imports'!$B:$B,LI$1)</f>
        <v/>
      </c>
      <c r="LJ6">
        <f>SUMIFS('EIA Imports'!$D:$D,'EIA Imports'!$E:$E,$A6,'EIA Imports'!$B:$B,LJ$1)</f>
        <v/>
      </c>
      <c r="LK6">
        <f>SUMIFS('EIA Imports'!$D:$D,'EIA Imports'!$E:$E,$A6,'EIA Imports'!$B:$B,LK$1)</f>
        <v/>
      </c>
      <c r="LL6">
        <f>SUMIFS('EIA Imports'!$D:$D,'EIA Imports'!$E:$E,$A6,'EIA Imports'!$B:$B,LL$1)</f>
        <v/>
      </c>
      <c r="LM6">
        <f>SUMIFS('EIA Imports'!$D:$D,'EIA Imports'!$E:$E,$A6,'EIA Imports'!$B:$B,LM$1)</f>
        <v/>
      </c>
      <c r="LN6">
        <f>SUMIFS('EIA Imports'!$D:$D,'EIA Imports'!$E:$E,$A6,'EIA Imports'!$B:$B,LN$1)</f>
        <v/>
      </c>
      <c r="LO6">
        <f>SUMIFS('EIA Imports'!$D:$D,'EIA Imports'!$E:$E,$A6,'EIA Imports'!$B:$B,LO$1)</f>
        <v/>
      </c>
      <c r="LP6">
        <f>SUMIFS('EIA Imports'!$D:$D,'EIA Imports'!$E:$E,$A6,'EIA Imports'!$B:$B,LP$1)</f>
        <v/>
      </c>
      <c r="LQ6">
        <f>SUMIFS('EIA Imports'!$D:$D,'EIA Imports'!$E:$E,$A6,'EIA Imports'!$B:$B,LQ$1)</f>
        <v/>
      </c>
      <c r="LR6">
        <f>SUMIFS('EIA Imports'!$D:$D,'EIA Imports'!$E:$E,$A6,'EIA Imports'!$B:$B,LR$1)</f>
        <v/>
      </c>
      <c r="LS6">
        <f>SUMIFS('EIA Imports'!$D:$D,'EIA Imports'!$E:$E,$A6,'EIA Imports'!$B:$B,LS$1)</f>
        <v/>
      </c>
      <c r="LT6">
        <f>SUMIFS('EIA Imports'!$D:$D,'EIA Imports'!$E:$E,$A6,'EIA Imports'!$B:$B,LT$1)</f>
        <v/>
      </c>
      <c r="LU6">
        <f>SUMIFS('EIA Imports'!$D:$D,'EIA Imports'!$E:$E,$A6,'EIA Imports'!$B:$B,LU$1)</f>
        <v/>
      </c>
      <c r="LV6">
        <f>SUMIFS('EIA Imports'!$D:$D,'EIA Imports'!$E:$E,$A6,'EIA Imports'!$B:$B,LV$1)</f>
        <v/>
      </c>
      <c r="LW6">
        <f>SUMIFS('EIA Imports'!$D:$D,'EIA Imports'!$E:$E,$A6,'EIA Imports'!$B:$B,LW$1)</f>
        <v/>
      </c>
      <c r="LX6">
        <f>SUMIFS('EIA Imports'!$D:$D,'EIA Imports'!$E:$E,$A6,'EIA Imports'!$B:$B,LX$1)</f>
        <v/>
      </c>
      <c r="LY6">
        <f>SUMIFS('EIA Imports'!$D:$D,'EIA Imports'!$E:$E,$A6,'EIA Imports'!$B:$B,LY$1)</f>
        <v/>
      </c>
      <c r="LZ6">
        <f>SUMIFS('EIA Imports'!$D:$D,'EIA Imports'!$E:$E,$A6,'EIA Imports'!$B:$B,LZ$1)</f>
        <v/>
      </c>
      <c r="MA6">
        <f>SUMIFS('EIA Imports'!$D:$D,'EIA Imports'!$E:$E,$A6,'EIA Imports'!$B:$B,MA$1)</f>
        <v/>
      </c>
      <c r="MB6">
        <f>SUMIFS('EIA Imports'!$D:$D,'EIA Imports'!$E:$E,$A6,'EIA Imports'!$B:$B,MB$1)</f>
        <v/>
      </c>
      <c r="MC6">
        <f>SUMIFS('EIA Imports'!$D:$D,'EIA Imports'!$E:$E,$A6,'EIA Imports'!$B:$B,MC$1)</f>
        <v/>
      </c>
      <c r="MD6">
        <f>SUMIFS('EIA Imports'!$D:$D,'EIA Imports'!$E:$E,$A6,'EIA Imports'!$B:$B,MD$1)</f>
        <v/>
      </c>
      <c r="ME6">
        <f>SUMIFS('EIA Imports'!$D:$D,'EIA Imports'!$E:$E,$A6,'EIA Imports'!$B:$B,ME$1)</f>
        <v/>
      </c>
      <c r="MF6">
        <f>SUMIFS('EIA Imports'!$D:$D,'EIA Imports'!$E:$E,$A6,'EIA Imports'!$B:$B,MF$1)</f>
        <v/>
      </c>
      <c r="MG6">
        <f>SUMIFS('EIA Imports'!$D:$D,'EIA Imports'!$E:$E,$A6,'EIA Imports'!$B:$B,MG$1)</f>
        <v/>
      </c>
      <c r="MH6">
        <f>SUMIFS('EIA Imports'!$D:$D,'EIA Imports'!$E:$E,$A6,'EIA Imports'!$B:$B,MH$1)</f>
        <v/>
      </c>
      <c r="MI6">
        <f>SUMIFS('EIA Imports'!$D:$D,'EIA Imports'!$E:$E,$A6,'EIA Imports'!$B:$B,MI$1)</f>
        <v/>
      </c>
      <c r="MJ6">
        <f>SUMIFS('EIA Imports'!$D:$D,'EIA Imports'!$E:$E,$A6,'EIA Imports'!$B:$B,MJ$1)</f>
        <v/>
      </c>
      <c r="MK6">
        <f>SUMIFS('EIA Imports'!$D:$D,'EIA Imports'!$E:$E,$A6,'EIA Imports'!$B:$B,MK$1)</f>
        <v/>
      </c>
      <c r="ML6">
        <f>SUMIFS('EIA Imports'!$D:$D,'EIA Imports'!$E:$E,$A6,'EIA Imports'!$B:$B,ML$1)</f>
        <v/>
      </c>
      <c r="MM6">
        <f>SUMIFS('EIA Imports'!$D:$D,'EIA Imports'!$E:$E,$A6,'EIA Imports'!$B:$B,MM$1)</f>
        <v/>
      </c>
      <c r="MN6">
        <f>SUMIFS('EIA Imports'!$D:$D,'EIA Imports'!$E:$E,$A6,'EIA Imports'!$B:$B,MN$1)</f>
        <v/>
      </c>
      <c r="MO6">
        <f>SUMIFS('EIA Imports'!$D:$D,'EIA Imports'!$E:$E,$A6,'EIA Imports'!$B:$B,MO$1)</f>
        <v/>
      </c>
      <c r="MP6">
        <f>SUMIFS('EIA Imports'!$D:$D,'EIA Imports'!$E:$E,$A6,'EIA Imports'!$B:$B,MP$1)</f>
        <v/>
      </c>
      <c r="MQ6">
        <f>SUMIFS('EIA Imports'!$D:$D,'EIA Imports'!$E:$E,$A6,'EIA Imports'!$B:$B,MQ$1)</f>
        <v/>
      </c>
      <c r="MR6">
        <f>SUMIFS('EIA Imports'!$D:$D,'EIA Imports'!$E:$E,$A6,'EIA Imports'!$B:$B,MR$1)</f>
        <v/>
      </c>
      <c r="MS6">
        <f>SUMIFS('EIA Imports'!$D:$D,'EIA Imports'!$E:$E,$A6,'EIA Imports'!$B:$B,MS$1)</f>
        <v/>
      </c>
      <c r="MT6">
        <f>SUMIFS('EIA Imports'!$D:$D,'EIA Imports'!$E:$E,$A6,'EIA Imports'!$B:$B,MT$1)</f>
        <v/>
      </c>
      <c r="MU6">
        <f>SUMIFS('EIA Imports'!$D:$D,'EIA Imports'!$E:$E,$A6,'EIA Imports'!$B:$B,MU$1)</f>
        <v/>
      </c>
      <c r="MV6">
        <f>SUMIFS('EIA Imports'!$D:$D,'EIA Imports'!$E:$E,$A6,'EIA Imports'!$B:$B,MV$1)</f>
        <v/>
      </c>
      <c r="MW6">
        <f>SUMIFS('EIA Imports'!$D:$D,'EIA Imports'!$E:$E,$A6,'EIA Imports'!$B:$B,MW$1)</f>
        <v/>
      </c>
      <c r="MX6">
        <f>SUMIFS('EIA Imports'!$D:$D,'EIA Imports'!$E:$E,$A6,'EIA Imports'!$B:$B,MX$1)</f>
        <v/>
      </c>
      <c r="MY6">
        <f>SUMIFS('EIA Imports'!$D:$D,'EIA Imports'!$E:$E,$A6,'EIA Imports'!$B:$B,MY$1)</f>
        <v/>
      </c>
      <c r="MZ6">
        <f>SUMIFS('EIA Imports'!$D:$D,'EIA Imports'!$E:$E,$A6,'EIA Imports'!$B:$B,MZ$1)</f>
        <v/>
      </c>
      <c r="NA6">
        <f>SUMIFS('EIA Imports'!$D:$D,'EIA Imports'!$E:$E,$A6,'EIA Imports'!$B:$B,NA$1)</f>
        <v/>
      </c>
      <c r="NB6">
        <f>SUMIFS('EIA Imports'!$D:$D,'EIA Imports'!$E:$E,$A6,'EIA Imports'!$B:$B,NB$1)</f>
        <v/>
      </c>
      <c r="NC6">
        <f>SUMIFS('EIA Imports'!$D:$D,'EIA Imports'!$E:$E,$A6,'EIA Imports'!$B:$B,NC$1)</f>
        <v/>
      </c>
      <c r="ND6">
        <f>SUMIFS('EIA Imports'!$D:$D,'EIA Imports'!$E:$E,$A6,'EIA Imports'!$B:$B,ND$1)</f>
        <v/>
      </c>
      <c r="NE6">
        <f>SUMIFS('EIA Imports'!$D:$D,'EIA Imports'!$E:$E,$A6,'EIA Imports'!$B:$B,NE$1)</f>
        <v/>
      </c>
      <c r="NF6">
        <f>SUMIFS('EIA Imports'!$D:$D,'EIA Imports'!$E:$E,$A6,'EIA Imports'!$B:$B,NF$1)</f>
        <v/>
      </c>
      <c r="NG6">
        <f>SUMIFS('EIA Imports'!$D:$D,'EIA Imports'!$E:$E,$A6,'EIA Imports'!$B:$B,NG$1)</f>
        <v/>
      </c>
      <c r="NH6">
        <f>SUMIFS('EIA Imports'!$D:$D,'EIA Imports'!$E:$E,$A6,'EIA Imports'!$B:$B,NH$1)</f>
        <v/>
      </c>
      <c r="NI6">
        <f>SUMIFS('EIA Imports'!$D:$D,'EIA Imports'!$E:$E,$A6,'EIA Imports'!$B:$B,NI$1)</f>
        <v/>
      </c>
      <c r="NJ6">
        <f>SUMIFS('EIA Imports'!$D:$D,'EIA Imports'!$E:$E,$A6,'EIA Imports'!$B:$B,NJ$1)</f>
        <v/>
      </c>
      <c r="NK6">
        <f>SUMIFS('EIA Imports'!$D:$D,'EIA Imports'!$E:$E,$A6,'EIA Imports'!$B:$B,NK$1)</f>
        <v/>
      </c>
      <c r="NL6">
        <f>SUMIFS('EIA Imports'!$D:$D,'EIA Imports'!$E:$E,$A6,'EIA Imports'!$B:$B,NL$1)</f>
        <v/>
      </c>
      <c r="NM6">
        <f>SUMIFS('EIA Imports'!$D:$D,'EIA Imports'!$E:$E,$A6,'EIA Imports'!$B:$B,NM$1)</f>
        <v/>
      </c>
      <c r="NN6">
        <f>SUMIFS('EIA Imports'!$D:$D,'EIA Imports'!$E:$E,$A6,'EIA Imports'!$B:$B,NN$1)</f>
        <v/>
      </c>
      <c r="NO6">
        <f>SUMIFS('EIA Imports'!$D:$D,'EIA Imports'!$E:$E,$A6,'EIA Imports'!$B:$B,NO$1)</f>
        <v/>
      </c>
      <c r="NP6">
        <f>SUMIFS('EIA Imports'!$D:$D,'EIA Imports'!$E:$E,$A6,'EIA Imports'!$B:$B,NP$1)</f>
        <v/>
      </c>
      <c r="NQ6">
        <f>SUMIFS('EIA Imports'!$D:$D,'EIA Imports'!$E:$E,$A6,'EIA Imports'!$B:$B,NQ$1)</f>
        <v/>
      </c>
      <c r="NR6">
        <f>SUMIFS('EIA Imports'!$D:$D,'EIA Imports'!$E:$E,$A6,'EIA Imports'!$B:$B,NR$1)</f>
        <v/>
      </c>
      <c r="NS6">
        <f>SUMIFS('EIA Imports'!$D:$D,'EIA Imports'!$E:$E,$A6,'EIA Imports'!$B:$B,NS$1)</f>
        <v/>
      </c>
      <c r="NT6">
        <f>SUMIFS('EIA Imports'!$D:$D,'EIA Imports'!$E:$E,$A6,'EIA Imports'!$B:$B,NT$1)</f>
        <v/>
      </c>
      <c r="NU6">
        <f>SUMIFS('EIA Imports'!$D:$D,'EIA Imports'!$E:$E,$A6,'EIA Imports'!$B:$B,NU$1)</f>
        <v/>
      </c>
      <c r="NV6">
        <f>SUMIFS('EIA Imports'!$D:$D,'EIA Imports'!$E:$E,$A6,'EIA Imports'!$B:$B,NV$1)</f>
        <v/>
      </c>
      <c r="NW6">
        <f>SUMIFS('EIA Imports'!$D:$D,'EIA Imports'!$E:$E,$A6,'EIA Imports'!$B:$B,NW$1)</f>
        <v/>
      </c>
      <c r="NX6">
        <f>SUMIFS('EIA Imports'!$D:$D,'EIA Imports'!$E:$E,$A6,'EIA Imports'!$B:$B,NX$1)</f>
        <v/>
      </c>
      <c r="NY6">
        <f>SUMIFS('EIA Imports'!$D:$D,'EIA Imports'!$E:$E,$A6,'EIA Imports'!$B:$B,NY$1)</f>
        <v/>
      </c>
      <c r="NZ6">
        <f>SUMIFS('EIA Imports'!$D:$D,'EIA Imports'!$E:$E,$A6,'EIA Imports'!$B:$B,NZ$1)</f>
        <v/>
      </c>
      <c r="OA6">
        <f>SUMIFS('EIA Imports'!$D:$D,'EIA Imports'!$E:$E,$A6,'EIA Imports'!$B:$B,OA$1)</f>
        <v/>
      </c>
      <c r="OB6">
        <f>SUMIFS('EIA Imports'!$D:$D,'EIA Imports'!$E:$E,$A6,'EIA Imports'!$B:$B,OB$1)</f>
        <v/>
      </c>
      <c r="OC6">
        <f>SUMIFS('EIA Imports'!$D:$D,'EIA Imports'!$E:$E,$A6,'EIA Imports'!$B:$B,OC$1)</f>
        <v/>
      </c>
      <c r="OD6">
        <f>SUMIFS('EIA Imports'!$D:$D,'EIA Imports'!$E:$E,$A6,'EIA Imports'!$B:$B,OD$1)</f>
        <v/>
      </c>
      <c r="OE6">
        <f>SUMIFS('EIA Imports'!$D:$D,'EIA Imports'!$E:$E,$A6,'EIA Imports'!$B:$B,OE$1)</f>
        <v/>
      </c>
      <c r="OF6">
        <f>SUMIFS('EIA Imports'!$D:$D,'EIA Imports'!$E:$E,$A6,'EIA Imports'!$B:$B,OF$1)</f>
        <v/>
      </c>
      <c r="OG6">
        <f>SUMIFS('EIA Imports'!$D:$D,'EIA Imports'!$E:$E,$A6,'EIA Imports'!$B:$B,OG$1)</f>
        <v/>
      </c>
      <c r="OH6">
        <f>SUMIFS('EIA Imports'!$D:$D,'EIA Imports'!$E:$E,$A6,'EIA Imports'!$B:$B,OH$1)</f>
        <v/>
      </c>
      <c r="OI6">
        <f>SUMIFS('EIA Imports'!$D:$D,'EIA Imports'!$E:$E,$A6,'EIA Imports'!$B:$B,OI$1)</f>
        <v/>
      </c>
      <c r="OJ6">
        <f>SUMIFS('EIA Imports'!$D:$D,'EIA Imports'!$E:$E,$A6,'EIA Imports'!$B:$B,OJ$1)</f>
        <v/>
      </c>
      <c r="OK6">
        <f>SUMIFS('EIA Imports'!$D:$D,'EIA Imports'!$E:$E,$A6,'EIA Imports'!$B:$B,OK$1)</f>
        <v/>
      </c>
      <c r="OL6">
        <f>SUMIFS('EIA Imports'!$D:$D,'EIA Imports'!$E:$E,$A6,'EIA Imports'!$B:$B,OL$1)</f>
        <v/>
      </c>
      <c r="OM6">
        <f>SUMIFS('EIA Imports'!$D:$D,'EIA Imports'!$E:$E,$A6,'EIA Imports'!$B:$B,OM$1)</f>
        <v/>
      </c>
      <c r="ON6">
        <f>SUMIFS('EIA Imports'!$D:$D,'EIA Imports'!$E:$E,$A6,'EIA Imports'!$B:$B,ON$1)</f>
        <v/>
      </c>
      <c r="OO6">
        <f>SUMIFS('EIA Imports'!$D:$D,'EIA Imports'!$E:$E,$A6,'EIA Imports'!$B:$B,OO$1)</f>
        <v/>
      </c>
      <c r="OP6">
        <f>SUMIFS('EIA Imports'!$D:$D,'EIA Imports'!$E:$E,$A6,'EIA Imports'!$B:$B,OP$1)</f>
        <v/>
      </c>
      <c r="OQ6">
        <f>SUMIFS('EIA Imports'!$D:$D,'EIA Imports'!$E:$E,$A6,'EIA Imports'!$B:$B,OQ$1)</f>
        <v/>
      </c>
      <c r="OR6">
        <f>SUMIFS('EIA Imports'!$D:$D,'EIA Imports'!$E:$E,$A6,'EIA Imports'!$B:$B,OR$1)</f>
        <v/>
      </c>
      <c r="OS6">
        <f>SUMIFS('EIA Imports'!$D:$D,'EIA Imports'!$E:$E,$A6,'EIA Imports'!$B:$B,OS$1)</f>
        <v/>
      </c>
      <c r="OT6">
        <f>SUMIFS('EIA Imports'!$D:$D,'EIA Imports'!$E:$E,$A6,'EIA Imports'!$B:$B,OT$1)</f>
        <v/>
      </c>
      <c r="OU6">
        <f>SUMIFS('EIA Imports'!$D:$D,'EIA Imports'!$E:$E,$A6,'EIA Imports'!$B:$B,OU$1)</f>
        <v/>
      </c>
      <c r="OV6">
        <f>SUMIFS('EIA Imports'!$D:$D,'EIA Imports'!$E:$E,$A6,'EIA Imports'!$B:$B,OV$1)</f>
        <v/>
      </c>
      <c r="OW6">
        <f>SUMIFS('EIA Imports'!$D:$D,'EIA Imports'!$E:$E,$A6,'EIA Imports'!$B:$B,OW$1)</f>
        <v/>
      </c>
      <c r="OX6">
        <f>SUMIFS('EIA Imports'!$D:$D,'EIA Imports'!$E:$E,$A6,'EIA Imports'!$B:$B,OX$1)</f>
        <v/>
      </c>
      <c r="OY6">
        <f>SUMIFS('EIA Imports'!$D:$D,'EIA Imports'!$E:$E,$A6,'EIA Imports'!$B:$B,OY$1)</f>
        <v/>
      </c>
      <c r="OZ6">
        <f>SUMIFS('EIA Imports'!$D:$D,'EIA Imports'!$E:$E,$A6,'EIA Imports'!$B:$B,OZ$1)</f>
        <v/>
      </c>
      <c r="PA6">
        <f>SUMIFS('EIA Imports'!$D:$D,'EIA Imports'!$E:$E,$A6,'EIA Imports'!$B:$B,PA$1)</f>
        <v/>
      </c>
      <c r="PB6">
        <f>SUMIFS('EIA Imports'!$D:$D,'EIA Imports'!$E:$E,$A6,'EIA Imports'!$B:$B,PB$1)</f>
        <v/>
      </c>
      <c r="PC6">
        <f>SUMIFS('EIA Imports'!$D:$D,'EIA Imports'!$E:$E,$A6,'EIA Imports'!$B:$B,PC$1)</f>
        <v/>
      </c>
      <c r="PD6">
        <f>SUMIFS('EIA Imports'!$D:$D,'EIA Imports'!$E:$E,$A6,'EIA Imports'!$B:$B,PD$1)</f>
        <v/>
      </c>
      <c r="PE6">
        <f>SUMIFS('EIA Imports'!$D:$D,'EIA Imports'!$E:$E,$A6,'EIA Imports'!$B:$B,PE$1)</f>
        <v/>
      </c>
      <c r="PF6">
        <f>SUMIFS('EIA Imports'!$D:$D,'EIA Imports'!$E:$E,$A6,'EIA Imports'!$B:$B,PF$1)</f>
        <v/>
      </c>
      <c r="PG6">
        <f>SUMIFS('EIA Imports'!$D:$D,'EIA Imports'!$E:$E,$A6,'EIA Imports'!$B:$B,PG$1)</f>
        <v/>
      </c>
      <c r="PH6">
        <f>SUMIFS('EIA Imports'!$D:$D,'EIA Imports'!$E:$E,$A6,'EIA Imports'!$B:$B,PH$1)</f>
        <v/>
      </c>
      <c r="PI6">
        <f>SUMIFS('EIA Imports'!$D:$D,'EIA Imports'!$E:$E,$A6,'EIA Imports'!$B:$B,PI$1)</f>
        <v/>
      </c>
      <c r="PJ6">
        <f>SUMIFS('EIA Imports'!$D:$D,'EIA Imports'!$E:$E,$A6,'EIA Imports'!$B:$B,PJ$1)</f>
        <v/>
      </c>
      <c r="PK6">
        <f>SUMIFS('EIA Imports'!$D:$D,'EIA Imports'!$E:$E,$A6,'EIA Imports'!$B:$B,PK$1)</f>
        <v/>
      </c>
      <c r="PL6">
        <f>SUMIFS('EIA Imports'!$D:$D,'EIA Imports'!$E:$E,$A6,'EIA Imports'!$B:$B,PL$1)</f>
        <v/>
      </c>
      <c r="PM6">
        <f>SUMIFS('EIA Imports'!$D:$D,'EIA Imports'!$E:$E,$A6,'EIA Imports'!$B:$B,PM$1)</f>
        <v/>
      </c>
      <c r="PN6">
        <f>SUMIFS('EIA Imports'!$D:$D,'EIA Imports'!$E:$E,$A6,'EIA Imports'!$B:$B,PN$1)</f>
        <v/>
      </c>
      <c r="PO6">
        <f>SUMIFS('EIA Imports'!$D:$D,'EIA Imports'!$E:$E,$A6,'EIA Imports'!$B:$B,PO$1)</f>
        <v/>
      </c>
      <c r="PP6">
        <f>SUMIFS('EIA Imports'!$D:$D,'EIA Imports'!$E:$E,$A6,'EIA Imports'!$B:$B,PP$1)</f>
        <v/>
      </c>
      <c r="PQ6">
        <f>SUMIFS('EIA Imports'!$D:$D,'EIA Imports'!$E:$E,$A6,'EIA Imports'!$B:$B,PQ$1)</f>
        <v/>
      </c>
      <c r="PR6">
        <f>SUMIFS('EIA Imports'!$D:$D,'EIA Imports'!$E:$E,$A6,'EIA Imports'!$B:$B,PR$1)</f>
        <v/>
      </c>
      <c r="PS6">
        <f>SUMIFS('EIA Imports'!$D:$D,'EIA Imports'!$E:$E,$A6,'EIA Imports'!$B:$B,PS$1)</f>
        <v/>
      </c>
      <c r="PT6">
        <f>SUMIFS('EIA Imports'!$D:$D,'EIA Imports'!$E:$E,$A6,'EIA Imports'!$B:$B,PT$1)</f>
        <v/>
      </c>
      <c r="PU6">
        <f>SUMIFS('EIA Imports'!$D:$D,'EIA Imports'!$E:$E,$A6,'EIA Imports'!$B:$B,PU$1)</f>
        <v/>
      </c>
      <c r="PV6">
        <f>SUMIFS('EIA Imports'!$D:$D,'EIA Imports'!$E:$E,$A6,'EIA Imports'!$B:$B,PV$1)</f>
        <v/>
      </c>
      <c r="PW6">
        <f>SUMIFS('EIA Imports'!$D:$D,'EIA Imports'!$E:$E,$A6,'EIA Imports'!$B:$B,PW$1)</f>
        <v/>
      </c>
      <c r="PX6">
        <f>SUMIFS('EIA Imports'!$D:$D,'EIA Imports'!$E:$E,$A6,'EIA Imports'!$B:$B,PX$1)</f>
        <v/>
      </c>
      <c r="PY6">
        <f>SUMIFS('EIA Imports'!$D:$D,'EIA Imports'!$E:$E,$A6,'EIA Imports'!$B:$B,PY$1)</f>
        <v/>
      </c>
      <c r="PZ6">
        <f>SUMIFS('EIA Imports'!$D:$D,'EIA Imports'!$E:$E,$A6,'EIA Imports'!$B:$B,PZ$1)</f>
        <v/>
      </c>
      <c r="QA6">
        <f>SUMIFS('EIA Imports'!$D:$D,'EIA Imports'!$E:$E,$A6,'EIA Imports'!$B:$B,QA$1)</f>
        <v/>
      </c>
      <c r="QB6">
        <f>SUMIFS('EIA Imports'!$D:$D,'EIA Imports'!$E:$E,$A6,'EIA Imports'!$B:$B,QB$1)</f>
        <v/>
      </c>
      <c r="QC6">
        <f>SUMIFS('EIA Imports'!$D:$D,'EIA Imports'!$E:$E,$A6,'EIA Imports'!$B:$B,QC$1)</f>
        <v/>
      </c>
      <c r="QD6">
        <f>SUMIFS('EIA Imports'!$D:$D,'EIA Imports'!$E:$E,$A6,'EIA Imports'!$B:$B,QD$1)</f>
        <v/>
      </c>
      <c r="QE6">
        <f>SUMIFS('EIA Imports'!$D:$D,'EIA Imports'!$E:$E,$A6,'EIA Imports'!$B:$B,QE$1)</f>
        <v/>
      </c>
      <c r="QF6">
        <f>SUMIFS('EIA Imports'!$D:$D,'EIA Imports'!$E:$E,$A6,'EIA Imports'!$B:$B,QF$1)</f>
        <v/>
      </c>
      <c r="QG6">
        <f>SUMIFS('EIA Imports'!$D:$D,'EIA Imports'!$E:$E,$A6,'EIA Imports'!$B:$B,QG$1)</f>
        <v/>
      </c>
      <c r="QH6">
        <f>SUMIFS('EIA Imports'!$D:$D,'EIA Imports'!$E:$E,$A6,'EIA Imports'!$B:$B,QH$1)</f>
        <v/>
      </c>
      <c r="QI6">
        <f>SUMIFS('EIA Imports'!$D:$D,'EIA Imports'!$E:$E,$A6,'EIA Imports'!$B:$B,QI$1)</f>
        <v/>
      </c>
      <c r="QJ6">
        <f>SUMIFS('EIA Imports'!$D:$D,'EIA Imports'!$E:$E,$A6,'EIA Imports'!$B:$B,QJ$1)</f>
        <v/>
      </c>
      <c r="QK6">
        <f>SUMIFS('EIA Imports'!$D:$D,'EIA Imports'!$E:$E,$A6,'EIA Imports'!$B:$B,QK$1)</f>
        <v/>
      </c>
      <c r="QL6">
        <f>SUMIFS('EIA Imports'!$D:$D,'EIA Imports'!$E:$E,$A6,'EIA Imports'!$B:$B,QL$1)</f>
        <v/>
      </c>
      <c r="QM6">
        <f>SUMIFS('EIA Imports'!$D:$D,'EIA Imports'!$E:$E,$A6,'EIA Imports'!$B:$B,QM$1)</f>
        <v/>
      </c>
      <c r="QN6">
        <f>SUMIFS('EIA Imports'!$D:$D,'EIA Imports'!$E:$E,$A6,'EIA Imports'!$B:$B,QN$1)</f>
        <v/>
      </c>
      <c r="QO6">
        <f>SUMIFS('EIA Imports'!$D:$D,'EIA Imports'!$E:$E,$A6,'EIA Imports'!$B:$B,QO$1)</f>
        <v/>
      </c>
      <c r="QP6">
        <f>SUMIFS('EIA Imports'!$D:$D,'EIA Imports'!$E:$E,$A6,'EIA Imports'!$B:$B,QP$1)</f>
        <v/>
      </c>
      <c r="QQ6">
        <f>SUMIFS('EIA Imports'!$D:$D,'EIA Imports'!$E:$E,$A6,'EIA Imports'!$B:$B,QQ$1)</f>
        <v/>
      </c>
      <c r="QR6">
        <f>SUMIFS('EIA Imports'!$D:$D,'EIA Imports'!$E:$E,$A6,'EIA Imports'!$B:$B,QR$1)</f>
        <v/>
      </c>
      <c r="QS6">
        <f>SUMIFS('EIA Imports'!$D:$D,'EIA Imports'!$E:$E,$A6,'EIA Imports'!$B:$B,QS$1)</f>
        <v/>
      </c>
      <c r="QT6">
        <f>SUMIFS('EIA Imports'!$D:$D,'EIA Imports'!$E:$E,$A6,'EIA Imports'!$B:$B,QT$1)</f>
        <v/>
      </c>
      <c r="QU6">
        <f>SUMIFS('EIA Imports'!$D:$D,'EIA Imports'!$E:$E,$A6,'EIA Imports'!$B:$B,QU$1)</f>
        <v/>
      </c>
      <c r="QV6">
        <f>SUMIFS('EIA Imports'!$D:$D,'EIA Imports'!$E:$E,$A6,'EIA Imports'!$B:$B,QV$1)</f>
        <v/>
      </c>
      <c r="QW6">
        <f>SUMIFS('EIA Imports'!$D:$D,'EIA Imports'!$E:$E,$A6,'EIA Imports'!$B:$B,QW$1)</f>
        <v/>
      </c>
      <c r="QX6">
        <f>SUMIFS('EIA Imports'!$D:$D,'EIA Imports'!$E:$E,$A6,'EIA Imports'!$B:$B,QX$1)</f>
        <v/>
      </c>
      <c r="QY6">
        <f>SUMIFS('EIA Imports'!$D:$D,'EIA Imports'!$E:$E,$A6,'EIA Imports'!$B:$B,QY$1)</f>
        <v/>
      </c>
      <c r="QZ6">
        <f>SUMIFS('EIA Imports'!$D:$D,'EIA Imports'!$E:$E,$A6,'EIA Imports'!$B:$B,QZ$1)</f>
        <v/>
      </c>
      <c r="RA6">
        <f>SUMIFS('EIA Imports'!$D:$D,'EIA Imports'!$E:$E,$A6,'EIA Imports'!$B:$B,RA$1)</f>
        <v/>
      </c>
      <c r="RB6">
        <f>SUMIFS('EIA Imports'!$D:$D,'EIA Imports'!$E:$E,$A6,'EIA Imports'!$B:$B,RB$1)</f>
        <v/>
      </c>
      <c r="RC6">
        <f>SUMIFS('EIA Imports'!$D:$D,'EIA Imports'!$E:$E,$A6,'EIA Imports'!$B:$B,RC$1)</f>
        <v/>
      </c>
      <c r="RD6">
        <f>SUMIFS('EIA Imports'!$D:$D,'EIA Imports'!$E:$E,$A6,'EIA Imports'!$B:$B,RD$1)</f>
        <v/>
      </c>
      <c r="RE6">
        <f>SUMIFS('EIA Imports'!$D:$D,'EIA Imports'!$E:$E,$A6,'EIA Imports'!$B:$B,RE$1)</f>
        <v/>
      </c>
      <c r="RF6">
        <f>SUMIFS('EIA Imports'!$D:$D,'EIA Imports'!$E:$E,$A6,'EIA Imports'!$B:$B,RF$1)</f>
        <v/>
      </c>
      <c r="RG6">
        <f>SUMIFS('EIA Imports'!$D:$D,'EIA Imports'!$E:$E,$A6,'EIA Imports'!$B:$B,RG$1)</f>
        <v/>
      </c>
      <c r="RH6">
        <f>SUMIFS('EIA Imports'!$D:$D,'EIA Imports'!$E:$E,$A6,'EIA Imports'!$B:$B,RH$1)</f>
        <v/>
      </c>
      <c r="RI6">
        <f>SUMIFS('EIA Imports'!$D:$D,'EIA Imports'!$E:$E,$A6,'EIA Imports'!$B:$B,RI$1)</f>
        <v/>
      </c>
      <c r="RJ6">
        <f>SUMIFS('EIA Imports'!$D:$D,'EIA Imports'!$E:$E,$A6,'EIA Imports'!$B:$B,RJ$1)</f>
        <v/>
      </c>
      <c r="RK6">
        <f>SUMIFS('EIA Imports'!$D:$D,'EIA Imports'!$E:$E,$A6,'EIA Imports'!$B:$B,RK$1)</f>
        <v/>
      </c>
      <c r="RL6">
        <f>SUMIFS('EIA Imports'!$D:$D,'EIA Imports'!$E:$E,$A6,'EIA Imports'!$B:$B,RL$1)</f>
        <v/>
      </c>
      <c r="RM6">
        <f>SUMIFS('EIA Imports'!$D:$D,'EIA Imports'!$E:$E,$A6,'EIA Imports'!$B:$B,RM$1)</f>
        <v/>
      </c>
      <c r="RN6">
        <f>SUMIFS('EIA Imports'!$D:$D,'EIA Imports'!$E:$E,$A6,'EIA Imports'!$B:$B,RN$1)</f>
        <v/>
      </c>
      <c r="RO6">
        <f>SUMIFS('EIA Imports'!$D:$D,'EIA Imports'!$E:$E,$A6,'EIA Imports'!$B:$B,RO$1)</f>
        <v/>
      </c>
      <c r="RP6">
        <f>SUMIFS('EIA Imports'!$D:$D,'EIA Imports'!$E:$E,$A6,'EIA Imports'!$B:$B,RP$1)</f>
        <v/>
      </c>
      <c r="RQ6">
        <f>SUMIFS('EIA Imports'!$D:$D,'EIA Imports'!$E:$E,$A6,'EIA Imports'!$B:$B,RQ$1)</f>
        <v/>
      </c>
      <c r="RR6">
        <f>SUMIFS('EIA Imports'!$D:$D,'EIA Imports'!$E:$E,$A6,'EIA Imports'!$B:$B,RR$1)</f>
        <v/>
      </c>
      <c r="RS6">
        <f>SUMIFS('EIA Imports'!$D:$D,'EIA Imports'!$E:$E,$A6,'EIA Imports'!$B:$B,RS$1)</f>
        <v/>
      </c>
      <c r="RT6">
        <f>SUMIFS('EIA Imports'!$D:$D,'EIA Imports'!$E:$E,$A6,'EIA Imports'!$B:$B,RT$1)</f>
        <v/>
      </c>
      <c r="RU6">
        <f>SUMIFS('EIA Imports'!$D:$D,'EIA Imports'!$E:$E,$A6,'EIA Imports'!$B:$B,RU$1)</f>
        <v/>
      </c>
      <c r="RV6">
        <f>SUMIFS('EIA Imports'!$D:$D,'EIA Imports'!$E:$E,$A6,'EIA Imports'!$B:$B,RV$1)</f>
        <v/>
      </c>
      <c r="RW6">
        <f>SUMIFS('EIA Imports'!$D:$D,'EIA Imports'!$E:$E,$A6,'EIA Imports'!$B:$B,RW$1)</f>
        <v/>
      </c>
      <c r="RX6">
        <f>SUMIFS('EIA Imports'!$D:$D,'EIA Imports'!$E:$E,$A6,'EIA Imports'!$B:$B,RX$1)</f>
        <v/>
      </c>
      <c r="RY6">
        <f>SUMIFS('EIA Imports'!$D:$D,'EIA Imports'!$E:$E,$A6,'EIA Imports'!$B:$B,RY$1)</f>
        <v/>
      </c>
      <c r="RZ6">
        <f>SUMIFS('EIA Imports'!$D:$D,'EIA Imports'!$E:$E,$A6,'EIA Imports'!$B:$B,RZ$1)</f>
        <v/>
      </c>
      <c r="SA6">
        <f>SUMIFS('EIA Imports'!$D:$D,'EIA Imports'!$E:$E,$A6,'EIA Imports'!$B:$B,SA$1)</f>
        <v/>
      </c>
      <c r="SB6">
        <f>SUMIFS('EIA Imports'!$D:$D,'EIA Imports'!$E:$E,$A6,'EIA Imports'!$B:$B,SB$1)</f>
        <v/>
      </c>
      <c r="SC6">
        <f>SUMIFS('EIA Imports'!$D:$D,'EIA Imports'!$E:$E,$A6,'EIA Imports'!$B:$B,SC$1)</f>
        <v/>
      </c>
      <c r="SD6">
        <f>SUMIFS('EIA Imports'!$D:$D,'EIA Imports'!$E:$E,$A6,'EIA Imports'!$B:$B,SD$1)</f>
        <v/>
      </c>
      <c r="SE6">
        <f>SUMIFS('EIA Imports'!$D:$D,'EIA Imports'!$E:$E,$A6,'EIA Imports'!$B:$B,SE$1)</f>
        <v/>
      </c>
      <c r="SF6">
        <f>SUMIFS('EIA Imports'!$D:$D,'EIA Imports'!$E:$E,$A6,'EIA Imports'!$B:$B,SF$1)</f>
        <v/>
      </c>
      <c r="SG6">
        <f>SUMIFS('EIA Imports'!$D:$D,'EIA Imports'!$E:$E,$A6,'EIA Imports'!$B:$B,SG$1)</f>
        <v/>
      </c>
      <c r="SH6">
        <f>SUMIFS('EIA Imports'!$D:$D,'EIA Imports'!$E:$E,$A6,'EIA Imports'!$B:$B,SH$1)</f>
        <v/>
      </c>
      <c r="SI6">
        <f>SUMIFS('EIA Imports'!$D:$D,'EIA Imports'!$E:$E,$A6,'EIA Imports'!$B:$B,SI$1)</f>
        <v/>
      </c>
      <c r="SJ6">
        <f>SUMIFS('EIA Imports'!$D:$D,'EIA Imports'!$E:$E,$A6,'EIA Imports'!$B:$B,SJ$1)</f>
        <v/>
      </c>
      <c r="SK6">
        <f>SUMIFS('EIA Imports'!$D:$D,'EIA Imports'!$E:$E,$A6,'EIA Imports'!$B:$B,SK$1)</f>
        <v/>
      </c>
      <c r="SL6">
        <f>SUMIFS('EIA Imports'!$D:$D,'EIA Imports'!$E:$E,$A6,'EIA Imports'!$B:$B,SL$1)</f>
        <v/>
      </c>
      <c r="SM6">
        <f>SUMIFS('EIA Imports'!$D:$D,'EIA Imports'!$E:$E,$A6,'EIA Imports'!$B:$B,SM$1)</f>
        <v/>
      </c>
      <c r="SN6">
        <f>SUMIFS('EIA Imports'!$D:$D,'EIA Imports'!$E:$E,$A6,'EIA Imports'!$B:$B,SN$1)</f>
        <v/>
      </c>
      <c r="SO6">
        <f>SUMIFS('EIA Imports'!$D:$D,'EIA Imports'!$E:$E,$A6,'EIA Imports'!$B:$B,SO$1)</f>
        <v/>
      </c>
      <c r="SP6">
        <f>SUMIFS('EIA Imports'!$D:$D,'EIA Imports'!$E:$E,$A6,'EIA Imports'!$B:$B,SP$1)</f>
        <v/>
      </c>
      <c r="SQ6">
        <f>SUMIFS('EIA Imports'!$D:$D,'EIA Imports'!$E:$E,$A6,'EIA Imports'!$B:$B,SQ$1)</f>
        <v/>
      </c>
      <c r="SR6">
        <f>SUMIFS('EIA Imports'!$D:$D,'EIA Imports'!$E:$E,$A6,'EIA Imports'!$B:$B,SR$1)</f>
        <v/>
      </c>
      <c r="SS6">
        <f>SUMIFS('EIA Imports'!$D:$D,'EIA Imports'!$E:$E,$A6,'EIA Imports'!$B:$B,SS$1)</f>
        <v/>
      </c>
      <c r="ST6">
        <f>SUMIFS('EIA Imports'!$D:$D,'EIA Imports'!$E:$E,$A6,'EIA Imports'!$B:$B,ST$1)</f>
        <v/>
      </c>
      <c r="SU6">
        <f>SUMIFS('EIA Imports'!$D:$D,'EIA Imports'!$E:$E,$A6,'EIA Imports'!$B:$B,SU$1)</f>
        <v/>
      </c>
      <c r="SV6">
        <f>SUMIFS('EIA Imports'!$D:$D,'EIA Imports'!$E:$E,$A6,'EIA Imports'!$B:$B,SV$1)</f>
        <v/>
      </c>
      <c r="SW6">
        <f>SUMIFS('EIA Imports'!$D:$D,'EIA Imports'!$E:$E,$A6,'EIA Imports'!$B:$B,SW$1)</f>
        <v/>
      </c>
      <c r="SX6">
        <f>SUMIFS('EIA Imports'!$D:$D,'EIA Imports'!$E:$E,$A6,'EIA Imports'!$B:$B,SX$1)</f>
        <v/>
      </c>
      <c r="SY6">
        <f>SUMIFS('EIA Imports'!$D:$D,'EIA Imports'!$E:$E,$A6,'EIA Imports'!$B:$B,SY$1)</f>
        <v/>
      </c>
      <c r="SZ6">
        <f>SUMIFS('EIA Imports'!$D:$D,'EIA Imports'!$E:$E,$A6,'EIA Imports'!$B:$B,SZ$1)</f>
        <v/>
      </c>
      <c r="TA6">
        <f>SUMIFS('EIA Imports'!$D:$D,'EIA Imports'!$E:$E,$A6,'EIA Imports'!$B:$B,TA$1)</f>
        <v/>
      </c>
      <c r="TB6">
        <f>SUMIFS('EIA Imports'!$D:$D,'EIA Imports'!$E:$E,$A6,'EIA Imports'!$B:$B,TB$1)</f>
        <v/>
      </c>
      <c r="TC6">
        <f>SUMIFS('EIA Imports'!$D:$D,'EIA Imports'!$E:$E,$A6,'EIA Imports'!$B:$B,TC$1)</f>
        <v/>
      </c>
      <c r="TD6">
        <f>SUMIFS('EIA Imports'!$D:$D,'EIA Imports'!$E:$E,$A6,'EIA Imports'!$B:$B,TD$1)</f>
        <v/>
      </c>
      <c r="TE6">
        <f>SUMIFS('EIA Imports'!$D:$D,'EIA Imports'!$E:$E,$A6,'EIA Imports'!$B:$B,TE$1)</f>
        <v/>
      </c>
      <c r="TF6">
        <f>SUMIFS('EIA Imports'!$D:$D,'EIA Imports'!$E:$E,$A6,'EIA Imports'!$B:$B,TF$1)</f>
        <v/>
      </c>
      <c r="TG6">
        <f>SUMIFS('EIA Imports'!$D:$D,'EIA Imports'!$E:$E,$A6,'EIA Imports'!$B:$B,TG$1)</f>
        <v/>
      </c>
      <c r="TH6">
        <f>SUMIFS('EIA Imports'!$D:$D,'EIA Imports'!$E:$E,$A6,'EIA Imports'!$B:$B,TH$1)</f>
        <v/>
      </c>
      <c r="TI6">
        <f>SUMIFS('EIA Imports'!$D:$D,'EIA Imports'!$E:$E,$A6,'EIA Imports'!$B:$B,TI$1)</f>
        <v/>
      </c>
      <c r="TJ6">
        <f>SUMIFS('EIA Imports'!$D:$D,'EIA Imports'!$E:$E,$A6,'EIA Imports'!$B:$B,TJ$1)</f>
        <v/>
      </c>
      <c r="TK6">
        <f>SUMIFS('EIA Imports'!$D:$D,'EIA Imports'!$E:$E,$A6,'EIA Imports'!$B:$B,TK$1)</f>
        <v/>
      </c>
      <c r="TL6">
        <f>SUMIFS('EIA Imports'!$D:$D,'EIA Imports'!$E:$E,$A6,'EIA Imports'!$B:$B,TL$1)</f>
        <v/>
      </c>
      <c r="TM6">
        <f>SUMIFS('EIA Imports'!$D:$D,'EIA Imports'!$E:$E,$A6,'EIA Imports'!$B:$B,TM$1)</f>
        <v/>
      </c>
      <c r="TN6">
        <f>SUMIFS('EIA Imports'!$D:$D,'EIA Imports'!$E:$E,$A6,'EIA Imports'!$B:$B,TN$1)</f>
        <v/>
      </c>
      <c r="TO6">
        <f>SUMIFS('EIA Imports'!$D:$D,'EIA Imports'!$E:$E,$A6,'EIA Imports'!$B:$B,TO$1)</f>
        <v/>
      </c>
      <c r="TP6">
        <f>SUMIFS('EIA Imports'!$D:$D,'EIA Imports'!$E:$E,$A6,'EIA Imports'!$B:$B,TP$1)</f>
        <v/>
      </c>
      <c r="TQ6">
        <f>SUMIFS('EIA Imports'!$D:$D,'EIA Imports'!$E:$E,$A6,'EIA Imports'!$B:$B,TQ$1)</f>
        <v/>
      </c>
      <c r="TR6">
        <f>SUMIFS('EIA Imports'!$D:$D,'EIA Imports'!$E:$E,$A6,'EIA Imports'!$B:$B,TR$1)</f>
        <v/>
      </c>
      <c r="TS6">
        <f>SUMIFS('EIA Imports'!$D:$D,'EIA Imports'!$E:$E,$A6,'EIA Imports'!$B:$B,TS$1)</f>
        <v/>
      </c>
      <c r="TT6">
        <f>SUMIFS('EIA Imports'!$D:$D,'EIA Imports'!$E:$E,$A6,'EIA Imports'!$B:$B,TT$1)</f>
        <v/>
      </c>
      <c r="TU6">
        <f>SUMIFS('EIA Imports'!$D:$D,'EIA Imports'!$E:$E,$A6,'EIA Imports'!$B:$B,TU$1)</f>
        <v/>
      </c>
    </row>
    <row r="7" spans="1:541">
      <c r="A7">
        <f>'EIA Petroleum Classification'!A7</f>
        <v/>
      </c>
      <c r="B7">
        <f>SUMIFS('EIA Imports'!$D:$D,'EIA Imports'!$E:$E,$A7,'EIA Imports'!$B:$B,B$1)</f>
        <v/>
      </c>
      <c r="C7">
        <f>SUMIFS('EIA Imports'!$D:$D,'EIA Imports'!$E:$E,$A7,'EIA Imports'!$B:$B,C$1)</f>
        <v/>
      </c>
      <c r="D7">
        <f>SUMIFS('EIA Imports'!$D:$D,'EIA Imports'!$E:$E,$A7,'EIA Imports'!$B:$B,D$1)</f>
        <v/>
      </c>
      <c r="E7">
        <f>SUMIFS('EIA Imports'!$D:$D,'EIA Imports'!$E:$E,$A7,'EIA Imports'!$B:$B,E$1)</f>
        <v/>
      </c>
      <c r="F7">
        <f>SUMIFS('EIA Imports'!$D:$D,'EIA Imports'!$E:$E,$A7,'EIA Imports'!$B:$B,F$1)</f>
        <v/>
      </c>
      <c r="G7">
        <f>SUMIFS('EIA Imports'!$D:$D,'EIA Imports'!$E:$E,$A7,'EIA Imports'!$B:$B,G$1)</f>
        <v/>
      </c>
      <c r="H7">
        <f>SUMIFS('EIA Imports'!$D:$D,'EIA Imports'!$E:$E,$A7,'EIA Imports'!$B:$B,H$1)</f>
        <v/>
      </c>
      <c r="I7">
        <f>SUMIFS('EIA Imports'!$D:$D,'EIA Imports'!$E:$E,$A7,'EIA Imports'!$B:$B,I$1)</f>
        <v/>
      </c>
      <c r="J7">
        <f>SUMIFS('EIA Imports'!$D:$D,'EIA Imports'!$E:$E,$A7,'EIA Imports'!$B:$B,J$1)</f>
        <v/>
      </c>
      <c r="K7">
        <f>SUMIFS('EIA Imports'!$D:$D,'EIA Imports'!$E:$E,$A7,'EIA Imports'!$B:$B,K$1)</f>
        <v/>
      </c>
      <c r="L7">
        <f>SUMIFS('EIA Imports'!$D:$D,'EIA Imports'!$E:$E,$A7,'EIA Imports'!$B:$B,L$1)</f>
        <v/>
      </c>
      <c r="M7">
        <f>SUMIFS('EIA Imports'!$D:$D,'EIA Imports'!$E:$E,$A7,'EIA Imports'!$B:$B,M$1)</f>
        <v/>
      </c>
      <c r="N7">
        <f>SUMIFS('EIA Imports'!$D:$D,'EIA Imports'!$E:$E,$A7,'EIA Imports'!$B:$B,N$1)</f>
        <v/>
      </c>
      <c r="O7">
        <f>SUMIFS('EIA Imports'!$D:$D,'EIA Imports'!$E:$E,$A7,'EIA Imports'!$B:$B,O$1)</f>
        <v/>
      </c>
      <c r="P7">
        <f>SUMIFS('EIA Imports'!$D:$D,'EIA Imports'!$E:$E,$A7,'EIA Imports'!$B:$B,P$1)</f>
        <v/>
      </c>
      <c r="Q7">
        <f>SUMIFS('EIA Imports'!$D:$D,'EIA Imports'!$E:$E,$A7,'EIA Imports'!$B:$B,Q$1)</f>
        <v/>
      </c>
      <c r="R7">
        <f>SUMIFS('EIA Imports'!$D:$D,'EIA Imports'!$E:$E,$A7,'EIA Imports'!$B:$B,R$1)</f>
        <v/>
      </c>
      <c r="S7">
        <f>SUMIFS('EIA Imports'!$D:$D,'EIA Imports'!$E:$E,$A7,'EIA Imports'!$B:$B,S$1)</f>
        <v/>
      </c>
      <c r="T7">
        <f>SUMIFS('EIA Imports'!$D:$D,'EIA Imports'!$E:$E,$A7,'EIA Imports'!$B:$B,T$1)</f>
        <v/>
      </c>
      <c r="U7">
        <f>SUMIFS('EIA Imports'!$D:$D,'EIA Imports'!$E:$E,$A7,'EIA Imports'!$B:$B,U$1)</f>
        <v/>
      </c>
      <c r="V7">
        <f>SUMIFS('EIA Imports'!$D:$D,'EIA Imports'!$E:$E,$A7,'EIA Imports'!$B:$B,V$1)</f>
        <v/>
      </c>
      <c r="W7">
        <f>SUMIFS('EIA Imports'!$D:$D,'EIA Imports'!$E:$E,$A7,'EIA Imports'!$B:$B,W$1)</f>
        <v/>
      </c>
      <c r="X7">
        <f>SUMIFS('EIA Imports'!$D:$D,'EIA Imports'!$E:$E,$A7,'EIA Imports'!$B:$B,X$1)</f>
        <v/>
      </c>
      <c r="Y7">
        <f>SUMIFS('EIA Imports'!$D:$D,'EIA Imports'!$E:$E,$A7,'EIA Imports'!$B:$B,Y$1)</f>
        <v/>
      </c>
      <c r="Z7">
        <f>SUMIFS('EIA Imports'!$D:$D,'EIA Imports'!$E:$E,$A7,'EIA Imports'!$B:$B,Z$1)</f>
        <v/>
      </c>
      <c r="AA7">
        <f>SUMIFS('EIA Imports'!$D:$D,'EIA Imports'!$E:$E,$A7,'EIA Imports'!$B:$B,AA$1)</f>
        <v/>
      </c>
      <c r="AB7">
        <f>SUMIFS('EIA Imports'!$D:$D,'EIA Imports'!$E:$E,$A7,'EIA Imports'!$B:$B,AB$1)</f>
        <v/>
      </c>
      <c r="AC7">
        <f>SUMIFS('EIA Imports'!$D:$D,'EIA Imports'!$E:$E,$A7,'EIA Imports'!$B:$B,AC$1)</f>
        <v/>
      </c>
      <c r="AD7">
        <f>SUMIFS('EIA Imports'!$D:$D,'EIA Imports'!$E:$E,$A7,'EIA Imports'!$B:$B,AD$1)</f>
        <v/>
      </c>
      <c r="AE7">
        <f>SUMIFS('EIA Imports'!$D:$D,'EIA Imports'!$E:$E,$A7,'EIA Imports'!$B:$B,AE$1)</f>
        <v/>
      </c>
      <c r="AF7">
        <f>SUMIFS('EIA Imports'!$D:$D,'EIA Imports'!$E:$E,$A7,'EIA Imports'!$B:$B,AF$1)</f>
        <v/>
      </c>
      <c r="AG7">
        <f>SUMIFS('EIA Imports'!$D:$D,'EIA Imports'!$E:$E,$A7,'EIA Imports'!$B:$B,AG$1)</f>
        <v/>
      </c>
      <c r="AH7">
        <f>SUMIFS('EIA Imports'!$D:$D,'EIA Imports'!$E:$E,$A7,'EIA Imports'!$B:$B,AH$1)</f>
        <v/>
      </c>
      <c r="AI7">
        <f>SUMIFS('EIA Imports'!$D:$D,'EIA Imports'!$E:$E,$A7,'EIA Imports'!$B:$B,AI$1)</f>
        <v/>
      </c>
      <c r="AJ7">
        <f>SUMIFS('EIA Imports'!$D:$D,'EIA Imports'!$E:$E,$A7,'EIA Imports'!$B:$B,AJ$1)</f>
        <v/>
      </c>
      <c r="AK7">
        <f>SUMIFS('EIA Imports'!$D:$D,'EIA Imports'!$E:$E,$A7,'EIA Imports'!$B:$B,AK$1)</f>
        <v/>
      </c>
      <c r="AL7">
        <f>SUMIFS('EIA Imports'!$D:$D,'EIA Imports'!$E:$E,$A7,'EIA Imports'!$B:$B,AL$1)</f>
        <v/>
      </c>
      <c r="AM7">
        <f>SUMIFS('EIA Imports'!$D:$D,'EIA Imports'!$E:$E,$A7,'EIA Imports'!$B:$B,AM$1)</f>
        <v/>
      </c>
      <c r="AN7">
        <f>SUMIFS('EIA Imports'!$D:$D,'EIA Imports'!$E:$E,$A7,'EIA Imports'!$B:$B,AN$1)</f>
        <v/>
      </c>
      <c r="AO7">
        <f>SUMIFS('EIA Imports'!$D:$D,'EIA Imports'!$E:$E,$A7,'EIA Imports'!$B:$B,AO$1)</f>
        <v/>
      </c>
      <c r="AP7">
        <f>SUMIFS('EIA Imports'!$D:$D,'EIA Imports'!$E:$E,$A7,'EIA Imports'!$B:$B,AP$1)</f>
        <v/>
      </c>
      <c r="AQ7">
        <f>SUMIFS('EIA Imports'!$D:$D,'EIA Imports'!$E:$E,$A7,'EIA Imports'!$B:$B,AQ$1)</f>
        <v/>
      </c>
      <c r="AR7">
        <f>SUMIFS('EIA Imports'!$D:$D,'EIA Imports'!$E:$E,$A7,'EIA Imports'!$B:$B,AR$1)</f>
        <v/>
      </c>
      <c r="AS7">
        <f>SUMIFS('EIA Imports'!$D:$D,'EIA Imports'!$E:$E,$A7,'EIA Imports'!$B:$B,AS$1)</f>
        <v/>
      </c>
      <c r="AT7">
        <f>SUMIFS('EIA Imports'!$D:$D,'EIA Imports'!$E:$E,$A7,'EIA Imports'!$B:$B,AT$1)</f>
        <v/>
      </c>
      <c r="AU7">
        <f>SUMIFS('EIA Imports'!$D:$D,'EIA Imports'!$E:$E,$A7,'EIA Imports'!$B:$B,AU$1)</f>
        <v/>
      </c>
      <c r="AV7">
        <f>SUMIFS('EIA Imports'!$D:$D,'EIA Imports'!$E:$E,$A7,'EIA Imports'!$B:$B,AV$1)</f>
        <v/>
      </c>
      <c r="AW7">
        <f>SUMIFS('EIA Imports'!$D:$D,'EIA Imports'!$E:$E,$A7,'EIA Imports'!$B:$B,AW$1)</f>
        <v/>
      </c>
      <c r="AX7">
        <f>SUMIFS('EIA Imports'!$D:$D,'EIA Imports'!$E:$E,$A7,'EIA Imports'!$B:$B,AX$1)</f>
        <v/>
      </c>
      <c r="AY7">
        <f>SUMIFS('EIA Imports'!$D:$D,'EIA Imports'!$E:$E,$A7,'EIA Imports'!$B:$B,AY$1)</f>
        <v/>
      </c>
      <c r="AZ7">
        <f>SUMIFS('EIA Imports'!$D:$D,'EIA Imports'!$E:$E,$A7,'EIA Imports'!$B:$B,AZ$1)</f>
        <v/>
      </c>
      <c r="BA7">
        <f>SUMIFS('EIA Imports'!$D:$D,'EIA Imports'!$E:$E,$A7,'EIA Imports'!$B:$B,BA$1)</f>
        <v/>
      </c>
      <c r="BB7">
        <f>SUMIFS('EIA Imports'!$D:$D,'EIA Imports'!$E:$E,$A7,'EIA Imports'!$B:$B,BB$1)</f>
        <v/>
      </c>
      <c r="BC7">
        <f>SUMIFS('EIA Imports'!$D:$D,'EIA Imports'!$E:$E,$A7,'EIA Imports'!$B:$B,BC$1)</f>
        <v/>
      </c>
      <c r="BD7">
        <f>SUMIFS('EIA Imports'!$D:$D,'EIA Imports'!$E:$E,$A7,'EIA Imports'!$B:$B,BD$1)</f>
        <v/>
      </c>
      <c r="BE7">
        <f>SUMIFS('EIA Imports'!$D:$D,'EIA Imports'!$E:$E,$A7,'EIA Imports'!$B:$B,BE$1)</f>
        <v/>
      </c>
      <c r="BF7">
        <f>SUMIFS('EIA Imports'!$D:$D,'EIA Imports'!$E:$E,$A7,'EIA Imports'!$B:$B,BF$1)</f>
        <v/>
      </c>
      <c r="BG7">
        <f>SUMIFS('EIA Imports'!$D:$D,'EIA Imports'!$E:$E,$A7,'EIA Imports'!$B:$B,BG$1)</f>
        <v/>
      </c>
      <c r="BH7">
        <f>SUMIFS('EIA Imports'!$D:$D,'EIA Imports'!$E:$E,$A7,'EIA Imports'!$B:$B,BH$1)</f>
        <v/>
      </c>
      <c r="BI7">
        <f>SUMIFS('EIA Imports'!$D:$D,'EIA Imports'!$E:$E,$A7,'EIA Imports'!$B:$B,BI$1)</f>
        <v/>
      </c>
      <c r="BJ7">
        <f>SUMIFS('EIA Imports'!$D:$D,'EIA Imports'!$E:$E,$A7,'EIA Imports'!$B:$B,BJ$1)</f>
        <v/>
      </c>
      <c r="BK7">
        <f>SUMIFS('EIA Imports'!$D:$D,'EIA Imports'!$E:$E,$A7,'EIA Imports'!$B:$B,BK$1)</f>
        <v/>
      </c>
      <c r="BL7">
        <f>SUMIFS('EIA Imports'!$D:$D,'EIA Imports'!$E:$E,$A7,'EIA Imports'!$B:$B,BL$1)</f>
        <v/>
      </c>
      <c r="BM7">
        <f>SUMIFS('EIA Imports'!$D:$D,'EIA Imports'!$E:$E,$A7,'EIA Imports'!$B:$B,BM$1)</f>
        <v/>
      </c>
      <c r="BN7">
        <f>SUMIFS('EIA Imports'!$D:$D,'EIA Imports'!$E:$E,$A7,'EIA Imports'!$B:$B,BN$1)</f>
        <v/>
      </c>
      <c r="BO7">
        <f>SUMIFS('EIA Imports'!$D:$D,'EIA Imports'!$E:$E,$A7,'EIA Imports'!$B:$B,BO$1)</f>
        <v/>
      </c>
      <c r="BP7">
        <f>SUMIFS('EIA Imports'!$D:$D,'EIA Imports'!$E:$E,$A7,'EIA Imports'!$B:$B,BP$1)</f>
        <v/>
      </c>
      <c r="BQ7">
        <f>SUMIFS('EIA Imports'!$D:$D,'EIA Imports'!$E:$E,$A7,'EIA Imports'!$B:$B,BQ$1)</f>
        <v/>
      </c>
      <c r="BR7">
        <f>SUMIFS('EIA Imports'!$D:$D,'EIA Imports'!$E:$E,$A7,'EIA Imports'!$B:$B,BR$1)</f>
        <v/>
      </c>
      <c r="BS7">
        <f>SUMIFS('EIA Imports'!$D:$D,'EIA Imports'!$E:$E,$A7,'EIA Imports'!$B:$B,BS$1)</f>
        <v/>
      </c>
      <c r="BT7">
        <f>SUMIFS('EIA Imports'!$D:$D,'EIA Imports'!$E:$E,$A7,'EIA Imports'!$B:$B,BT$1)</f>
        <v/>
      </c>
      <c r="BU7">
        <f>SUMIFS('EIA Imports'!$D:$D,'EIA Imports'!$E:$E,$A7,'EIA Imports'!$B:$B,BU$1)</f>
        <v/>
      </c>
      <c r="BV7">
        <f>SUMIFS('EIA Imports'!$D:$D,'EIA Imports'!$E:$E,$A7,'EIA Imports'!$B:$B,BV$1)</f>
        <v/>
      </c>
      <c r="BW7">
        <f>SUMIFS('EIA Imports'!$D:$D,'EIA Imports'!$E:$E,$A7,'EIA Imports'!$B:$B,BW$1)</f>
        <v/>
      </c>
      <c r="BX7">
        <f>SUMIFS('EIA Imports'!$D:$D,'EIA Imports'!$E:$E,$A7,'EIA Imports'!$B:$B,BX$1)</f>
        <v/>
      </c>
      <c r="BY7">
        <f>SUMIFS('EIA Imports'!$D:$D,'EIA Imports'!$E:$E,$A7,'EIA Imports'!$B:$B,BY$1)</f>
        <v/>
      </c>
      <c r="BZ7">
        <f>SUMIFS('EIA Imports'!$D:$D,'EIA Imports'!$E:$E,$A7,'EIA Imports'!$B:$B,BZ$1)</f>
        <v/>
      </c>
      <c r="CA7">
        <f>SUMIFS('EIA Imports'!$D:$D,'EIA Imports'!$E:$E,$A7,'EIA Imports'!$B:$B,CA$1)</f>
        <v/>
      </c>
      <c r="CB7">
        <f>SUMIFS('EIA Imports'!$D:$D,'EIA Imports'!$E:$E,$A7,'EIA Imports'!$B:$B,CB$1)</f>
        <v/>
      </c>
      <c r="CC7">
        <f>SUMIFS('EIA Imports'!$D:$D,'EIA Imports'!$E:$E,$A7,'EIA Imports'!$B:$B,CC$1)</f>
        <v/>
      </c>
      <c r="CD7">
        <f>SUMIFS('EIA Imports'!$D:$D,'EIA Imports'!$E:$E,$A7,'EIA Imports'!$B:$B,CD$1)</f>
        <v/>
      </c>
      <c r="CE7">
        <f>SUMIFS('EIA Imports'!$D:$D,'EIA Imports'!$E:$E,$A7,'EIA Imports'!$B:$B,CE$1)</f>
        <v/>
      </c>
      <c r="CF7">
        <f>SUMIFS('EIA Imports'!$D:$D,'EIA Imports'!$E:$E,$A7,'EIA Imports'!$B:$B,CF$1)</f>
        <v/>
      </c>
      <c r="CG7">
        <f>SUMIFS('EIA Imports'!$D:$D,'EIA Imports'!$E:$E,$A7,'EIA Imports'!$B:$B,CG$1)</f>
        <v/>
      </c>
      <c r="CH7">
        <f>SUMIFS('EIA Imports'!$D:$D,'EIA Imports'!$E:$E,$A7,'EIA Imports'!$B:$B,CH$1)</f>
        <v/>
      </c>
      <c r="CI7">
        <f>SUMIFS('EIA Imports'!$D:$D,'EIA Imports'!$E:$E,$A7,'EIA Imports'!$B:$B,CI$1)</f>
        <v/>
      </c>
      <c r="CJ7">
        <f>SUMIFS('EIA Imports'!$D:$D,'EIA Imports'!$E:$E,$A7,'EIA Imports'!$B:$B,CJ$1)</f>
        <v/>
      </c>
      <c r="CK7">
        <f>SUMIFS('EIA Imports'!$D:$D,'EIA Imports'!$E:$E,$A7,'EIA Imports'!$B:$B,CK$1)</f>
        <v/>
      </c>
      <c r="CL7">
        <f>SUMIFS('EIA Imports'!$D:$D,'EIA Imports'!$E:$E,$A7,'EIA Imports'!$B:$B,CL$1)</f>
        <v/>
      </c>
      <c r="CM7">
        <f>SUMIFS('EIA Imports'!$D:$D,'EIA Imports'!$E:$E,$A7,'EIA Imports'!$B:$B,CM$1)</f>
        <v/>
      </c>
      <c r="CN7">
        <f>SUMIFS('EIA Imports'!$D:$D,'EIA Imports'!$E:$E,$A7,'EIA Imports'!$B:$B,CN$1)</f>
        <v/>
      </c>
      <c r="CO7">
        <f>SUMIFS('EIA Imports'!$D:$D,'EIA Imports'!$E:$E,$A7,'EIA Imports'!$B:$B,CO$1)</f>
        <v/>
      </c>
      <c r="CP7">
        <f>SUMIFS('EIA Imports'!$D:$D,'EIA Imports'!$E:$E,$A7,'EIA Imports'!$B:$B,CP$1)</f>
        <v/>
      </c>
      <c r="CQ7">
        <f>SUMIFS('EIA Imports'!$D:$D,'EIA Imports'!$E:$E,$A7,'EIA Imports'!$B:$B,CQ$1)</f>
        <v/>
      </c>
      <c r="CR7">
        <f>SUMIFS('EIA Imports'!$D:$D,'EIA Imports'!$E:$E,$A7,'EIA Imports'!$B:$B,CR$1)</f>
        <v/>
      </c>
      <c r="CS7">
        <f>SUMIFS('EIA Imports'!$D:$D,'EIA Imports'!$E:$E,$A7,'EIA Imports'!$B:$B,CS$1)</f>
        <v/>
      </c>
      <c r="CT7">
        <f>SUMIFS('EIA Imports'!$D:$D,'EIA Imports'!$E:$E,$A7,'EIA Imports'!$B:$B,CT$1)</f>
        <v/>
      </c>
      <c r="CU7">
        <f>SUMIFS('EIA Imports'!$D:$D,'EIA Imports'!$E:$E,$A7,'EIA Imports'!$B:$B,CU$1)</f>
        <v/>
      </c>
      <c r="CV7">
        <f>SUMIFS('EIA Imports'!$D:$D,'EIA Imports'!$E:$E,$A7,'EIA Imports'!$B:$B,CV$1)</f>
        <v/>
      </c>
      <c r="CW7">
        <f>SUMIFS('EIA Imports'!$D:$D,'EIA Imports'!$E:$E,$A7,'EIA Imports'!$B:$B,CW$1)</f>
        <v/>
      </c>
      <c r="CX7">
        <f>SUMIFS('EIA Imports'!$D:$D,'EIA Imports'!$E:$E,$A7,'EIA Imports'!$B:$B,CX$1)</f>
        <v/>
      </c>
      <c r="CY7">
        <f>SUMIFS('EIA Imports'!$D:$D,'EIA Imports'!$E:$E,$A7,'EIA Imports'!$B:$B,CY$1)</f>
        <v/>
      </c>
      <c r="CZ7">
        <f>SUMIFS('EIA Imports'!$D:$D,'EIA Imports'!$E:$E,$A7,'EIA Imports'!$B:$B,CZ$1)</f>
        <v/>
      </c>
      <c r="DA7">
        <f>SUMIFS('EIA Imports'!$D:$D,'EIA Imports'!$E:$E,$A7,'EIA Imports'!$B:$B,DA$1)</f>
        <v/>
      </c>
      <c r="DB7">
        <f>SUMIFS('EIA Imports'!$D:$D,'EIA Imports'!$E:$E,$A7,'EIA Imports'!$B:$B,DB$1)</f>
        <v/>
      </c>
      <c r="DC7">
        <f>SUMIFS('EIA Imports'!$D:$D,'EIA Imports'!$E:$E,$A7,'EIA Imports'!$B:$B,DC$1)</f>
        <v/>
      </c>
      <c r="DD7">
        <f>SUMIFS('EIA Imports'!$D:$D,'EIA Imports'!$E:$E,$A7,'EIA Imports'!$B:$B,DD$1)</f>
        <v/>
      </c>
      <c r="DE7">
        <f>SUMIFS('EIA Imports'!$D:$D,'EIA Imports'!$E:$E,$A7,'EIA Imports'!$B:$B,DE$1)</f>
        <v/>
      </c>
      <c r="DF7">
        <f>SUMIFS('EIA Imports'!$D:$D,'EIA Imports'!$E:$E,$A7,'EIA Imports'!$B:$B,DF$1)</f>
        <v/>
      </c>
      <c r="DG7">
        <f>SUMIFS('EIA Imports'!$D:$D,'EIA Imports'!$E:$E,$A7,'EIA Imports'!$B:$B,DG$1)</f>
        <v/>
      </c>
      <c r="DH7">
        <f>SUMIFS('EIA Imports'!$D:$D,'EIA Imports'!$E:$E,$A7,'EIA Imports'!$B:$B,DH$1)</f>
        <v/>
      </c>
      <c r="DI7">
        <f>SUMIFS('EIA Imports'!$D:$D,'EIA Imports'!$E:$E,$A7,'EIA Imports'!$B:$B,DI$1)</f>
        <v/>
      </c>
      <c r="DJ7">
        <f>SUMIFS('EIA Imports'!$D:$D,'EIA Imports'!$E:$E,$A7,'EIA Imports'!$B:$B,DJ$1)</f>
        <v/>
      </c>
      <c r="DK7">
        <f>SUMIFS('EIA Imports'!$D:$D,'EIA Imports'!$E:$E,$A7,'EIA Imports'!$B:$B,DK$1)</f>
        <v/>
      </c>
      <c r="DL7">
        <f>SUMIFS('EIA Imports'!$D:$D,'EIA Imports'!$E:$E,$A7,'EIA Imports'!$B:$B,DL$1)</f>
        <v/>
      </c>
      <c r="DM7">
        <f>SUMIFS('EIA Imports'!$D:$D,'EIA Imports'!$E:$E,$A7,'EIA Imports'!$B:$B,DM$1)</f>
        <v/>
      </c>
      <c r="DN7">
        <f>SUMIFS('EIA Imports'!$D:$D,'EIA Imports'!$E:$E,$A7,'EIA Imports'!$B:$B,DN$1)</f>
        <v/>
      </c>
      <c r="DO7">
        <f>SUMIFS('EIA Imports'!$D:$D,'EIA Imports'!$E:$E,$A7,'EIA Imports'!$B:$B,DO$1)</f>
        <v/>
      </c>
      <c r="DP7">
        <f>SUMIFS('EIA Imports'!$D:$D,'EIA Imports'!$E:$E,$A7,'EIA Imports'!$B:$B,DP$1)</f>
        <v/>
      </c>
      <c r="DQ7">
        <f>SUMIFS('EIA Imports'!$D:$D,'EIA Imports'!$E:$E,$A7,'EIA Imports'!$B:$B,DQ$1)</f>
        <v/>
      </c>
      <c r="DR7">
        <f>SUMIFS('EIA Imports'!$D:$D,'EIA Imports'!$E:$E,$A7,'EIA Imports'!$B:$B,DR$1)</f>
        <v/>
      </c>
      <c r="DS7">
        <f>SUMIFS('EIA Imports'!$D:$D,'EIA Imports'!$E:$E,$A7,'EIA Imports'!$B:$B,DS$1)</f>
        <v/>
      </c>
      <c r="DT7">
        <f>SUMIFS('EIA Imports'!$D:$D,'EIA Imports'!$E:$E,$A7,'EIA Imports'!$B:$B,DT$1)</f>
        <v/>
      </c>
      <c r="DU7">
        <f>SUMIFS('EIA Imports'!$D:$D,'EIA Imports'!$E:$E,$A7,'EIA Imports'!$B:$B,DU$1)</f>
        <v/>
      </c>
      <c r="DV7">
        <f>SUMIFS('EIA Imports'!$D:$D,'EIA Imports'!$E:$E,$A7,'EIA Imports'!$B:$B,DV$1)</f>
        <v/>
      </c>
      <c r="DW7">
        <f>SUMIFS('EIA Imports'!$D:$D,'EIA Imports'!$E:$E,$A7,'EIA Imports'!$B:$B,DW$1)</f>
        <v/>
      </c>
      <c r="DX7">
        <f>SUMIFS('EIA Imports'!$D:$D,'EIA Imports'!$E:$E,$A7,'EIA Imports'!$B:$B,DX$1)</f>
        <v/>
      </c>
      <c r="DY7">
        <f>SUMIFS('EIA Imports'!$D:$D,'EIA Imports'!$E:$E,$A7,'EIA Imports'!$B:$B,DY$1)</f>
        <v/>
      </c>
      <c r="DZ7">
        <f>SUMIFS('EIA Imports'!$D:$D,'EIA Imports'!$E:$E,$A7,'EIA Imports'!$B:$B,DZ$1)</f>
        <v/>
      </c>
      <c r="EA7">
        <f>SUMIFS('EIA Imports'!$D:$D,'EIA Imports'!$E:$E,$A7,'EIA Imports'!$B:$B,EA$1)</f>
        <v/>
      </c>
      <c r="EB7">
        <f>SUMIFS('EIA Imports'!$D:$D,'EIA Imports'!$E:$E,$A7,'EIA Imports'!$B:$B,EB$1)</f>
        <v/>
      </c>
      <c r="EC7">
        <f>SUMIFS('EIA Imports'!$D:$D,'EIA Imports'!$E:$E,$A7,'EIA Imports'!$B:$B,EC$1)</f>
        <v/>
      </c>
      <c r="ED7">
        <f>SUMIFS('EIA Imports'!$D:$D,'EIA Imports'!$E:$E,$A7,'EIA Imports'!$B:$B,ED$1)</f>
        <v/>
      </c>
      <c r="EE7">
        <f>SUMIFS('EIA Imports'!$D:$D,'EIA Imports'!$E:$E,$A7,'EIA Imports'!$B:$B,EE$1)</f>
        <v/>
      </c>
      <c r="EF7">
        <f>SUMIFS('EIA Imports'!$D:$D,'EIA Imports'!$E:$E,$A7,'EIA Imports'!$B:$B,EF$1)</f>
        <v/>
      </c>
      <c r="EG7">
        <f>SUMIFS('EIA Imports'!$D:$D,'EIA Imports'!$E:$E,$A7,'EIA Imports'!$B:$B,EG$1)</f>
        <v/>
      </c>
      <c r="EH7">
        <f>SUMIFS('EIA Imports'!$D:$D,'EIA Imports'!$E:$E,$A7,'EIA Imports'!$B:$B,EH$1)</f>
        <v/>
      </c>
      <c r="EI7">
        <f>SUMIFS('EIA Imports'!$D:$D,'EIA Imports'!$E:$E,$A7,'EIA Imports'!$B:$B,EI$1)</f>
        <v/>
      </c>
      <c r="EJ7">
        <f>SUMIFS('EIA Imports'!$D:$D,'EIA Imports'!$E:$E,$A7,'EIA Imports'!$B:$B,EJ$1)</f>
        <v/>
      </c>
      <c r="EK7">
        <f>SUMIFS('EIA Imports'!$D:$D,'EIA Imports'!$E:$E,$A7,'EIA Imports'!$B:$B,EK$1)</f>
        <v/>
      </c>
      <c r="EL7">
        <f>SUMIFS('EIA Imports'!$D:$D,'EIA Imports'!$E:$E,$A7,'EIA Imports'!$B:$B,EL$1)</f>
        <v/>
      </c>
      <c r="EM7">
        <f>SUMIFS('EIA Imports'!$D:$D,'EIA Imports'!$E:$E,$A7,'EIA Imports'!$B:$B,EM$1)</f>
        <v/>
      </c>
      <c r="EN7">
        <f>SUMIFS('EIA Imports'!$D:$D,'EIA Imports'!$E:$E,$A7,'EIA Imports'!$B:$B,EN$1)</f>
        <v/>
      </c>
      <c r="EO7">
        <f>SUMIFS('EIA Imports'!$D:$D,'EIA Imports'!$E:$E,$A7,'EIA Imports'!$B:$B,EO$1)</f>
        <v/>
      </c>
      <c r="EP7">
        <f>SUMIFS('EIA Imports'!$D:$D,'EIA Imports'!$E:$E,$A7,'EIA Imports'!$B:$B,EP$1)</f>
        <v/>
      </c>
      <c r="EQ7">
        <f>SUMIFS('EIA Imports'!$D:$D,'EIA Imports'!$E:$E,$A7,'EIA Imports'!$B:$B,EQ$1)</f>
        <v/>
      </c>
      <c r="ER7">
        <f>SUMIFS('EIA Imports'!$D:$D,'EIA Imports'!$E:$E,$A7,'EIA Imports'!$B:$B,ER$1)</f>
        <v/>
      </c>
      <c r="ES7">
        <f>SUMIFS('EIA Imports'!$D:$D,'EIA Imports'!$E:$E,$A7,'EIA Imports'!$B:$B,ES$1)</f>
        <v/>
      </c>
      <c r="ET7">
        <f>SUMIFS('EIA Imports'!$D:$D,'EIA Imports'!$E:$E,$A7,'EIA Imports'!$B:$B,ET$1)</f>
        <v/>
      </c>
      <c r="EU7">
        <f>SUMIFS('EIA Imports'!$D:$D,'EIA Imports'!$E:$E,$A7,'EIA Imports'!$B:$B,EU$1)</f>
        <v/>
      </c>
      <c r="EV7">
        <f>SUMIFS('EIA Imports'!$D:$D,'EIA Imports'!$E:$E,$A7,'EIA Imports'!$B:$B,EV$1)</f>
        <v/>
      </c>
      <c r="EW7">
        <f>SUMIFS('EIA Imports'!$D:$D,'EIA Imports'!$E:$E,$A7,'EIA Imports'!$B:$B,EW$1)</f>
        <v/>
      </c>
      <c r="EX7">
        <f>SUMIFS('EIA Imports'!$D:$D,'EIA Imports'!$E:$E,$A7,'EIA Imports'!$B:$B,EX$1)</f>
        <v/>
      </c>
      <c r="EY7">
        <f>SUMIFS('EIA Imports'!$D:$D,'EIA Imports'!$E:$E,$A7,'EIA Imports'!$B:$B,EY$1)</f>
        <v/>
      </c>
      <c r="EZ7">
        <f>SUMIFS('EIA Imports'!$D:$D,'EIA Imports'!$E:$E,$A7,'EIA Imports'!$B:$B,EZ$1)</f>
        <v/>
      </c>
      <c r="FA7">
        <f>SUMIFS('EIA Imports'!$D:$D,'EIA Imports'!$E:$E,$A7,'EIA Imports'!$B:$B,FA$1)</f>
        <v/>
      </c>
      <c r="FB7">
        <f>SUMIFS('EIA Imports'!$D:$D,'EIA Imports'!$E:$E,$A7,'EIA Imports'!$B:$B,FB$1)</f>
        <v/>
      </c>
      <c r="FC7">
        <f>SUMIFS('EIA Imports'!$D:$D,'EIA Imports'!$E:$E,$A7,'EIA Imports'!$B:$B,FC$1)</f>
        <v/>
      </c>
      <c r="FD7">
        <f>SUMIFS('EIA Imports'!$D:$D,'EIA Imports'!$E:$E,$A7,'EIA Imports'!$B:$B,FD$1)</f>
        <v/>
      </c>
      <c r="FE7">
        <f>SUMIFS('EIA Imports'!$D:$D,'EIA Imports'!$E:$E,$A7,'EIA Imports'!$B:$B,FE$1)</f>
        <v/>
      </c>
      <c r="FF7">
        <f>SUMIFS('EIA Imports'!$D:$D,'EIA Imports'!$E:$E,$A7,'EIA Imports'!$B:$B,FF$1)</f>
        <v/>
      </c>
      <c r="FG7">
        <f>SUMIFS('EIA Imports'!$D:$D,'EIA Imports'!$E:$E,$A7,'EIA Imports'!$B:$B,FG$1)</f>
        <v/>
      </c>
      <c r="FH7">
        <f>SUMIFS('EIA Imports'!$D:$D,'EIA Imports'!$E:$E,$A7,'EIA Imports'!$B:$B,FH$1)</f>
        <v/>
      </c>
      <c r="FI7">
        <f>SUMIFS('EIA Imports'!$D:$D,'EIA Imports'!$E:$E,$A7,'EIA Imports'!$B:$B,FI$1)</f>
        <v/>
      </c>
      <c r="FJ7">
        <f>SUMIFS('EIA Imports'!$D:$D,'EIA Imports'!$E:$E,$A7,'EIA Imports'!$B:$B,FJ$1)</f>
        <v/>
      </c>
      <c r="FK7">
        <f>SUMIFS('EIA Imports'!$D:$D,'EIA Imports'!$E:$E,$A7,'EIA Imports'!$B:$B,FK$1)</f>
        <v/>
      </c>
      <c r="FL7">
        <f>SUMIFS('EIA Imports'!$D:$D,'EIA Imports'!$E:$E,$A7,'EIA Imports'!$B:$B,FL$1)</f>
        <v/>
      </c>
      <c r="FM7">
        <f>SUMIFS('EIA Imports'!$D:$D,'EIA Imports'!$E:$E,$A7,'EIA Imports'!$B:$B,FM$1)</f>
        <v/>
      </c>
      <c r="FN7">
        <f>SUMIFS('EIA Imports'!$D:$D,'EIA Imports'!$E:$E,$A7,'EIA Imports'!$B:$B,FN$1)</f>
        <v/>
      </c>
      <c r="FO7">
        <f>SUMIFS('EIA Imports'!$D:$D,'EIA Imports'!$E:$E,$A7,'EIA Imports'!$B:$B,FO$1)</f>
        <v/>
      </c>
      <c r="FP7">
        <f>SUMIFS('EIA Imports'!$D:$D,'EIA Imports'!$E:$E,$A7,'EIA Imports'!$B:$B,FP$1)</f>
        <v/>
      </c>
      <c r="FQ7">
        <f>SUMIFS('EIA Imports'!$D:$D,'EIA Imports'!$E:$E,$A7,'EIA Imports'!$B:$B,FQ$1)</f>
        <v/>
      </c>
      <c r="FR7">
        <f>SUMIFS('EIA Imports'!$D:$D,'EIA Imports'!$E:$E,$A7,'EIA Imports'!$B:$B,FR$1)</f>
        <v/>
      </c>
      <c r="FS7">
        <f>SUMIFS('EIA Imports'!$D:$D,'EIA Imports'!$E:$E,$A7,'EIA Imports'!$B:$B,FS$1)</f>
        <v/>
      </c>
      <c r="FT7">
        <f>SUMIFS('EIA Imports'!$D:$D,'EIA Imports'!$E:$E,$A7,'EIA Imports'!$B:$B,FT$1)</f>
        <v/>
      </c>
      <c r="FU7">
        <f>SUMIFS('EIA Imports'!$D:$D,'EIA Imports'!$E:$E,$A7,'EIA Imports'!$B:$B,FU$1)</f>
        <v/>
      </c>
      <c r="FV7">
        <f>SUMIFS('EIA Imports'!$D:$D,'EIA Imports'!$E:$E,$A7,'EIA Imports'!$B:$B,FV$1)</f>
        <v/>
      </c>
      <c r="FW7">
        <f>SUMIFS('EIA Imports'!$D:$D,'EIA Imports'!$E:$E,$A7,'EIA Imports'!$B:$B,FW$1)</f>
        <v/>
      </c>
      <c r="FX7">
        <f>SUMIFS('EIA Imports'!$D:$D,'EIA Imports'!$E:$E,$A7,'EIA Imports'!$B:$B,FX$1)</f>
        <v/>
      </c>
      <c r="FY7">
        <f>SUMIFS('EIA Imports'!$D:$D,'EIA Imports'!$E:$E,$A7,'EIA Imports'!$B:$B,FY$1)</f>
        <v/>
      </c>
      <c r="FZ7">
        <f>SUMIFS('EIA Imports'!$D:$D,'EIA Imports'!$E:$E,$A7,'EIA Imports'!$B:$B,FZ$1)</f>
        <v/>
      </c>
      <c r="GA7">
        <f>SUMIFS('EIA Imports'!$D:$D,'EIA Imports'!$E:$E,$A7,'EIA Imports'!$B:$B,GA$1)</f>
        <v/>
      </c>
      <c r="GB7">
        <f>SUMIFS('EIA Imports'!$D:$D,'EIA Imports'!$E:$E,$A7,'EIA Imports'!$B:$B,GB$1)</f>
        <v/>
      </c>
      <c r="GC7">
        <f>SUMIFS('EIA Imports'!$D:$D,'EIA Imports'!$E:$E,$A7,'EIA Imports'!$B:$B,GC$1)</f>
        <v/>
      </c>
      <c r="GD7">
        <f>SUMIFS('EIA Imports'!$D:$D,'EIA Imports'!$E:$E,$A7,'EIA Imports'!$B:$B,GD$1)</f>
        <v/>
      </c>
      <c r="GE7">
        <f>SUMIFS('EIA Imports'!$D:$D,'EIA Imports'!$E:$E,$A7,'EIA Imports'!$B:$B,GE$1)</f>
        <v/>
      </c>
      <c r="GF7">
        <f>SUMIFS('EIA Imports'!$D:$D,'EIA Imports'!$E:$E,$A7,'EIA Imports'!$B:$B,GF$1)</f>
        <v/>
      </c>
      <c r="GG7">
        <f>SUMIFS('EIA Imports'!$D:$D,'EIA Imports'!$E:$E,$A7,'EIA Imports'!$B:$B,GG$1)</f>
        <v/>
      </c>
      <c r="GH7">
        <f>SUMIFS('EIA Imports'!$D:$D,'EIA Imports'!$E:$E,$A7,'EIA Imports'!$B:$B,GH$1)</f>
        <v/>
      </c>
      <c r="GI7">
        <f>SUMIFS('EIA Imports'!$D:$D,'EIA Imports'!$E:$E,$A7,'EIA Imports'!$B:$B,GI$1)</f>
        <v/>
      </c>
      <c r="GJ7">
        <f>SUMIFS('EIA Imports'!$D:$D,'EIA Imports'!$E:$E,$A7,'EIA Imports'!$B:$B,GJ$1)</f>
        <v/>
      </c>
      <c r="GK7">
        <f>SUMIFS('EIA Imports'!$D:$D,'EIA Imports'!$E:$E,$A7,'EIA Imports'!$B:$B,GK$1)</f>
        <v/>
      </c>
      <c r="GL7">
        <f>SUMIFS('EIA Imports'!$D:$D,'EIA Imports'!$E:$E,$A7,'EIA Imports'!$B:$B,GL$1)</f>
        <v/>
      </c>
      <c r="GM7">
        <f>SUMIFS('EIA Imports'!$D:$D,'EIA Imports'!$E:$E,$A7,'EIA Imports'!$B:$B,GM$1)</f>
        <v/>
      </c>
      <c r="GN7">
        <f>SUMIFS('EIA Imports'!$D:$D,'EIA Imports'!$E:$E,$A7,'EIA Imports'!$B:$B,GN$1)</f>
        <v/>
      </c>
      <c r="GO7">
        <f>SUMIFS('EIA Imports'!$D:$D,'EIA Imports'!$E:$E,$A7,'EIA Imports'!$B:$B,GO$1)</f>
        <v/>
      </c>
      <c r="GP7">
        <f>SUMIFS('EIA Imports'!$D:$D,'EIA Imports'!$E:$E,$A7,'EIA Imports'!$B:$B,GP$1)</f>
        <v/>
      </c>
      <c r="GQ7">
        <f>SUMIFS('EIA Imports'!$D:$D,'EIA Imports'!$E:$E,$A7,'EIA Imports'!$B:$B,GQ$1)</f>
        <v/>
      </c>
      <c r="GR7">
        <f>SUMIFS('EIA Imports'!$D:$D,'EIA Imports'!$E:$E,$A7,'EIA Imports'!$B:$B,GR$1)</f>
        <v/>
      </c>
      <c r="GS7">
        <f>SUMIFS('EIA Imports'!$D:$D,'EIA Imports'!$E:$E,$A7,'EIA Imports'!$B:$B,GS$1)</f>
        <v/>
      </c>
      <c r="GT7">
        <f>SUMIFS('EIA Imports'!$D:$D,'EIA Imports'!$E:$E,$A7,'EIA Imports'!$B:$B,GT$1)</f>
        <v/>
      </c>
      <c r="GU7">
        <f>SUMIFS('EIA Imports'!$D:$D,'EIA Imports'!$E:$E,$A7,'EIA Imports'!$B:$B,GU$1)</f>
        <v/>
      </c>
      <c r="GV7">
        <f>SUMIFS('EIA Imports'!$D:$D,'EIA Imports'!$E:$E,$A7,'EIA Imports'!$B:$B,GV$1)</f>
        <v/>
      </c>
      <c r="GW7">
        <f>SUMIFS('EIA Imports'!$D:$D,'EIA Imports'!$E:$E,$A7,'EIA Imports'!$B:$B,GW$1)</f>
        <v/>
      </c>
      <c r="GX7">
        <f>SUMIFS('EIA Imports'!$D:$D,'EIA Imports'!$E:$E,$A7,'EIA Imports'!$B:$B,GX$1)</f>
        <v/>
      </c>
      <c r="GY7">
        <f>SUMIFS('EIA Imports'!$D:$D,'EIA Imports'!$E:$E,$A7,'EIA Imports'!$B:$B,GY$1)</f>
        <v/>
      </c>
      <c r="GZ7">
        <f>SUMIFS('EIA Imports'!$D:$D,'EIA Imports'!$E:$E,$A7,'EIA Imports'!$B:$B,GZ$1)</f>
        <v/>
      </c>
      <c r="HA7">
        <f>SUMIFS('EIA Imports'!$D:$D,'EIA Imports'!$E:$E,$A7,'EIA Imports'!$B:$B,HA$1)</f>
        <v/>
      </c>
      <c r="HB7">
        <f>SUMIFS('EIA Imports'!$D:$D,'EIA Imports'!$E:$E,$A7,'EIA Imports'!$B:$B,HB$1)</f>
        <v/>
      </c>
      <c r="HC7">
        <f>SUMIFS('EIA Imports'!$D:$D,'EIA Imports'!$E:$E,$A7,'EIA Imports'!$B:$B,HC$1)</f>
        <v/>
      </c>
      <c r="HD7">
        <f>SUMIFS('EIA Imports'!$D:$D,'EIA Imports'!$E:$E,$A7,'EIA Imports'!$B:$B,HD$1)</f>
        <v/>
      </c>
      <c r="HE7">
        <f>SUMIFS('EIA Imports'!$D:$D,'EIA Imports'!$E:$E,$A7,'EIA Imports'!$B:$B,HE$1)</f>
        <v/>
      </c>
      <c r="HF7">
        <f>SUMIFS('EIA Imports'!$D:$D,'EIA Imports'!$E:$E,$A7,'EIA Imports'!$B:$B,HF$1)</f>
        <v/>
      </c>
      <c r="HG7">
        <f>SUMIFS('EIA Imports'!$D:$D,'EIA Imports'!$E:$E,$A7,'EIA Imports'!$B:$B,HG$1)</f>
        <v/>
      </c>
      <c r="HH7">
        <f>SUMIFS('EIA Imports'!$D:$D,'EIA Imports'!$E:$E,$A7,'EIA Imports'!$B:$B,HH$1)</f>
        <v/>
      </c>
      <c r="HI7">
        <f>SUMIFS('EIA Imports'!$D:$D,'EIA Imports'!$E:$E,$A7,'EIA Imports'!$B:$B,HI$1)</f>
        <v/>
      </c>
      <c r="HJ7">
        <f>SUMIFS('EIA Imports'!$D:$D,'EIA Imports'!$E:$E,$A7,'EIA Imports'!$B:$B,HJ$1)</f>
        <v/>
      </c>
      <c r="HK7">
        <f>SUMIFS('EIA Imports'!$D:$D,'EIA Imports'!$E:$E,$A7,'EIA Imports'!$B:$B,HK$1)</f>
        <v/>
      </c>
      <c r="HL7">
        <f>SUMIFS('EIA Imports'!$D:$D,'EIA Imports'!$E:$E,$A7,'EIA Imports'!$B:$B,HL$1)</f>
        <v/>
      </c>
      <c r="HM7">
        <f>SUMIFS('EIA Imports'!$D:$D,'EIA Imports'!$E:$E,$A7,'EIA Imports'!$B:$B,HM$1)</f>
        <v/>
      </c>
      <c r="HN7">
        <f>SUMIFS('EIA Imports'!$D:$D,'EIA Imports'!$E:$E,$A7,'EIA Imports'!$B:$B,HN$1)</f>
        <v/>
      </c>
      <c r="HO7">
        <f>SUMIFS('EIA Imports'!$D:$D,'EIA Imports'!$E:$E,$A7,'EIA Imports'!$B:$B,HO$1)</f>
        <v/>
      </c>
      <c r="HP7">
        <f>SUMIFS('EIA Imports'!$D:$D,'EIA Imports'!$E:$E,$A7,'EIA Imports'!$B:$B,HP$1)</f>
        <v/>
      </c>
      <c r="HQ7">
        <f>SUMIFS('EIA Imports'!$D:$D,'EIA Imports'!$E:$E,$A7,'EIA Imports'!$B:$B,HQ$1)</f>
        <v/>
      </c>
      <c r="HR7">
        <f>SUMIFS('EIA Imports'!$D:$D,'EIA Imports'!$E:$E,$A7,'EIA Imports'!$B:$B,HR$1)</f>
        <v/>
      </c>
      <c r="HS7">
        <f>SUMIFS('EIA Imports'!$D:$D,'EIA Imports'!$E:$E,$A7,'EIA Imports'!$B:$B,HS$1)</f>
        <v/>
      </c>
      <c r="HT7">
        <f>SUMIFS('EIA Imports'!$D:$D,'EIA Imports'!$E:$E,$A7,'EIA Imports'!$B:$B,HT$1)</f>
        <v/>
      </c>
      <c r="HU7">
        <f>SUMIFS('EIA Imports'!$D:$D,'EIA Imports'!$E:$E,$A7,'EIA Imports'!$B:$B,HU$1)</f>
        <v/>
      </c>
      <c r="HV7">
        <f>SUMIFS('EIA Imports'!$D:$D,'EIA Imports'!$E:$E,$A7,'EIA Imports'!$B:$B,HV$1)</f>
        <v/>
      </c>
      <c r="HW7">
        <f>SUMIFS('EIA Imports'!$D:$D,'EIA Imports'!$E:$E,$A7,'EIA Imports'!$B:$B,HW$1)</f>
        <v/>
      </c>
      <c r="HX7">
        <f>SUMIFS('EIA Imports'!$D:$D,'EIA Imports'!$E:$E,$A7,'EIA Imports'!$B:$B,HX$1)</f>
        <v/>
      </c>
      <c r="HY7">
        <f>SUMIFS('EIA Imports'!$D:$D,'EIA Imports'!$E:$E,$A7,'EIA Imports'!$B:$B,HY$1)</f>
        <v/>
      </c>
      <c r="HZ7">
        <f>SUMIFS('EIA Imports'!$D:$D,'EIA Imports'!$E:$E,$A7,'EIA Imports'!$B:$B,HZ$1)</f>
        <v/>
      </c>
      <c r="IA7">
        <f>SUMIFS('EIA Imports'!$D:$D,'EIA Imports'!$E:$E,$A7,'EIA Imports'!$B:$B,IA$1)</f>
        <v/>
      </c>
      <c r="IB7">
        <f>SUMIFS('EIA Imports'!$D:$D,'EIA Imports'!$E:$E,$A7,'EIA Imports'!$B:$B,IB$1)</f>
        <v/>
      </c>
      <c r="IC7">
        <f>SUMIFS('EIA Imports'!$D:$D,'EIA Imports'!$E:$E,$A7,'EIA Imports'!$B:$B,IC$1)</f>
        <v/>
      </c>
      <c r="ID7">
        <f>SUMIFS('EIA Imports'!$D:$D,'EIA Imports'!$E:$E,$A7,'EIA Imports'!$B:$B,ID$1)</f>
        <v/>
      </c>
      <c r="IE7">
        <f>SUMIFS('EIA Imports'!$D:$D,'EIA Imports'!$E:$E,$A7,'EIA Imports'!$B:$B,IE$1)</f>
        <v/>
      </c>
      <c r="IF7">
        <f>SUMIFS('EIA Imports'!$D:$D,'EIA Imports'!$E:$E,$A7,'EIA Imports'!$B:$B,IF$1)</f>
        <v/>
      </c>
      <c r="IG7">
        <f>SUMIFS('EIA Imports'!$D:$D,'EIA Imports'!$E:$E,$A7,'EIA Imports'!$B:$B,IG$1)</f>
        <v/>
      </c>
      <c r="IH7">
        <f>SUMIFS('EIA Imports'!$D:$D,'EIA Imports'!$E:$E,$A7,'EIA Imports'!$B:$B,IH$1)</f>
        <v/>
      </c>
      <c r="II7">
        <f>SUMIFS('EIA Imports'!$D:$D,'EIA Imports'!$E:$E,$A7,'EIA Imports'!$B:$B,II$1)</f>
        <v/>
      </c>
      <c r="IJ7">
        <f>SUMIFS('EIA Imports'!$D:$D,'EIA Imports'!$E:$E,$A7,'EIA Imports'!$B:$B,IJ$1)</f>
        <v/>
      </c>
      <c r="IK7">
        <f>SUMIFS('EIA Imports'!$D:$D,'EIA Imports'!$E:$E,$A7,'EIA Imports'!$B:$B,IK$1)</f>
        <v/>
      </c>
      <c r="IL7">
        <f>SUMIFS('EIA Imports'!$D:$D,'EIA Imports'!$E:$E,$A7,'EIA Imports'!$B:$B,IL$1)</f>
        <v/>
      </c>
      <c r="IM7">
        <f>SUMIFS('EIA Imports'!$D:$D,'EIA Imports'!$E:$E,$A7,'EIA Imports'!$B:$B,IM$1)</f>
        <v/>
      </c>
      <c r="IN7">
        <f>SUMIFS('EIA Imports'!$D:$D,'EIA Imports'!$E:$E,$A7,'EIA Imports'!$B:$B,IN$1)</f>
        <v/>
      </c>
      <c r="IO7">
        <f>SUMIFS('EIA Imports'!$D:$D,'EIA Imports'!$E:$E,$A7,'EIA Imports'!$B:$B,IO$1)</f>
        <v/>
      </c>
      <c r="IP7">
        <f>SUMIFS('EIA Imports'!$D:$D,'EIA Imports'!$E:$E,$A7,'EIA Imports'!$B:$B,IP$1)</f>
        <v/>
      </c>
      <c r="IQ7">
        <f>SUMIFS('EIA Imports'!$D:$D,'EIA Imports'!$E:$E,$A7,'EIA Imports'!$B:$B,IQ$1)</f>
        <v/>
      </c>
      <c r="IR7">
        <f>SUMIFS('EIA Imports'!$D:$D,'EIA Imports'!$E:$E,$A7,'EIA Imports'!$B:$B,IR$1)</f>
        <v/>
      </c>
      <c r="IS7">
        <f>SUMIFS('EIA Imports'!$D:$D,'EIA Imports'!$E:$E,$A7,'EIA Imports'!$B:$B,IS$1)</f>
        <v/>
      </c>
      <c r="IT7">
        <f>SUMIFS('EIA Imports'!$D:$D,'EIA Imports'!$E:$E,$A7,'EIA Imports'!$B:$B,IT$1)</f>
        <v/>
      </c>
      <c r="IU7">
        <f>SUMIFS('EIA Imports'!$D:$D,'EIA Imports'!$E:$E,$A7,'EIA Imports'!$B:$B,IU$1)</f>
        <v/>
      </c>
      <c r="IV7">
        <f>SUMIFS('EIA Imports'!$D:$D,'EIA Imports'!$E:$E,$A7,'EIA Imports'!$B:$B,IV$1)</f>
        <v/>
      </c>
      <c r="IW7">
        <f>SUMIFS('EIA Imports'!$D:$D,'EIA Imports'!$E:$E,$A7,'EIA Imports'!$B:$B,IW$1)</f>
        <v/>
      </c>
      <c r="IX7">
        <f>SUMIFS('EIA Imports'!$D:$D,'EIA Imports'!$E:$E,$A7,'EIA Imports'!$B:$B,IX$1)</f>
        <v/>
      </c>
      <c r="IY7">
        <f>SUMIFS('EIA Imports'!$D:$D,'EIA Imports'!$E:$E,$A7,'EIA Imports'!$B:$B,IY$1)</f>
        <v/>
      </c>
      <c r="IZ7">
        <f>SUMIFS('EIA Imports'!$D:$D,'EIA Imports'!$E:$E,$A7,'EIA Imports'!$B:$B,IZ$1)</f>
        <v/>
      </c>
      <c r="JA7">
        <f>SUMIFS('EIA Imports'!$D:$D,'EIA Imports'!$E:$E,$A7,'EIA Imports'!$B:$B,JA$1)</f>
        <v/>
      </c>
      <c r="JB7">
        <f>SUMIFS('EIA Imports'!$D:$D,'EIA Imports'!$E:$E,$A7,'EIA Imports'!$B:$B,JB$1)</f>
        <v/>
      </c>
      <c r="JC7">
        <f>SUMIFS('EIA Imports'!$D:$D,'EIA Imports'!$E:$E,$A7,'EIA Imports'!$B:$B,JC$1)</f>
        <v/>
      </c>
      <c r="JD7">
        <f>SUMIFS('EIA Imports'!$D:$D,'EIA Imports'!$E:$E,$A7,'EIA Imports'!$B:$B,JD$1)</f>
        <v/>
      </c>
      <c r="JE7">
        <f>SUMIFS('EIA Imports'!$D:$D,'EIA Imports'!$E:$E,$A7,'EIA Imports'!$B:$B,JE$1)</f>
        <v/>
      </c>
      <c r="JF7">
        <f>SUMIFS('EIA Imports'!$D:$D,'EIA Imports'!$E:$E,$A7,'EIA Imports'!$B:$B,JF$1)</f>
        <v/>
      </c>
      <c r="JG7">
        <f>SUMIFS('EIA Imports'!$D:$D,'EIA Imports'!$E:$E,$A7,'EIA Imports'!$B:$B,JG$1)</f>
        <v/>
      </c>
      <c r="JH7">
        <f>SUMIFS('EIA Imports'!$D:$D,'EIA Imports'!$E:$E,$A7,'EIA Imports'!$B:$B,JH$1)</f>
        <v/>
      </c>
      <c r="JI7">
        <f>SUMIFS('EIA Imports'!$D:$D,'EIA Imports'!$E:$E,$A7,'EIA Imports'!$B:$B,JI$1)</f>
        <v/>
      </c>
      <c r="JJ7">
        <f>SUMIFS('EIA Imports'!$D:$D,'EIA Imports'!$E:$E,$A7,'EIA Imports'!$B:$B,JJ$1)</f>
        <v/>
      </c>
      <c r="JK7">
        <f>SUMIFS('EIA Imports'!$D:$D,'EIA Imports'!$E:$E,$A7,'EIA Imports'!$B:$B,JK$1)</f>
        <v/>
      </c>
      <c r="JL7">
        <f>SUMIFS('EIA Imports'!$D:$D,'EIA Imports'!$E:$E,$A7,'EIA Imports'!$B:$B,JL$1)</f>
        <v/>
      </c>
      <c r="JM7">
        <f>SUMIFS('EIA Imports'!$D:$D,'EIA Imports'!$E:$E,$A7,'EIA Imports'!$B:$B,JM$1)</f>
        <v/>
      </c>
      <c r="JN7">
        <f>SUMIFS('EIA Imports'!$D:$D,'EIA Imports'!$E:$E,$A7,'EIA Imports'!$B:$B,JN$1)</f>
        <v/>
      </c>
      <c r="JO7">
        <f>SUMIFS('EIA Imports'!$D:$D,'EIA Imports'!$E:$E,$A7,'EIA Imports'!$B:$B,JO$1)</f>
        <v/>
      </c>
      <c r="JP7">
        <f>SUMIFS('EIA Imports'!$D:$D,'EIA Imports'!$E:$E,$A7,'EIA Imports'!$B:$B,JP$1)</f>
        <v/>
      </c>
      <c r="JQ7">
        <f>SUMIFS('EIA Imports'!$D:$D,'EIA Imports'!$E:$E,$A7,'EIA Imports'!$B:$B,JQ$1)</f>
        <v/>
      </c>
      <c r="JR7">
        <f>SUMIFS('EIA Imports'!$D:$D,'EIA Imports'!$E:$E,$A7,'EIA Imports'!$B:$B,JR$1)</f>
        <v/>
      </c>
      <c r="JS7">
        <f>SUMIFS('EIA Imports'!$D:$D,'EIA Imports'!$E:$E,$A7,'EIA Imports'!$B:$B,JS$1)</f>
        <v/>
      </c>
      <c r="JT7">
        <f>SUMIFS('EIA Imports'!$D:$D,'EIA Imports'!$E:$E,$A7,'EIA Imports'!$B:$B,JT$1)</f>
        <v/>
      </c>
      <c r="JU7">
        <f>SUMIFS('EIA Imports'!$D:$D,'EIA Imports'!$E:$E,$A7,'EIA Imports'!$B:$B,JU$1)</f>
        <v/>
      </c>
      <c r="JV7">
        <f>SUMIFS('EIA Imports'!$D:$D,'EIA Imports'!$E:$E,$A7,'EIA Imports'!$B:$B,JV$1)</f>
        <v/>
      </c>
      <c r="JW7">
        <f>SUMIFS('EIA Imports'!$D:$D,'EIA Imports'!$E:$E,$A7,'EIA Imports'!$B:$B,JW$1)</f>
        <v/>
      </c>
      <c r="JX7">
        <f>SUMIFS('EIA Imports'!$D:$D,'EIA Imports'!$E:$E,$A7,'EIA Imports'!$B:$B,JX$1)</f>
        <v/>
      </c>
      <c r="JY7">
        <f>SUMIFS('EIA Imports'!$D:$D,'EIA Imports'!$E:$E,$A7,'EIA Imports'!$B:$B,JY$1)</f>
        <v/>
      </c>
      <c r="JZ7">
        <f>SUMIFS('EIA Imports'!$D:$D,'EIA Imports'!$E:$E,$A7,'EIA Imports'!$B:$B,JZ$1)</f>
        <v/>
      </c>
      <c r="KA7">
        <f>SUMIFS('EIA Imports'!$D:$D,'EIA Imports'!$E:$E,$A7,'EIA Imports'!$B:$B,KA$1)</f>
        <v/>
      </c>
      <c r="KB7">
        <f>SUMIFS('EIA Imports'!$D:$D,'EIA Imports'!$E:$E,$A7,'EIA Imports'!$B:$B,KB$1)</f>
        <v/>
      </c>
      <c r="KC7">
        <f>SUMIFS('EIA Imports'!$D:$D,'EIA Imports'!$E:$E,$A7,'EIA Imports'!$B:$B,KC$1)</f>
        <v/>
      </c>
      <c r="KD7">
        <f>SUMIFS('EIA Imports'!$D:$D,'EIA Imports'!$E:$E,$A7,'EIA Imports'!$B:$B,KD$1)</f>
        <v/>
      </c>
      <c r="KE7">
        <f>SUMIFS('EIA Imports'!$D:$D,'EIA Imports'!$E:$E,$A7,'EIA Imports'!$B:$B,KE$1)</f>
        <v/>
      </c>
      <c r="KF7">
        <f>SUMIFS('EIA Imports'!$D:$D,'EIA Imports'!$E:$E,$A7,'EIA Imports'!$B:$B,KF$1)</f>
        <v/>
      </c>
      <c r="KG7">
        <f>SUMIFS('EIA Imports'!$D:$D,'EIA Imports'!$E:$E,$A7,'EIA Imports'!$B:$B,KG$1)</f>
        <v/>
      </c>
      <c r="KH7">
        <f>SUMIFS('EIA Imports'!$D:$D,'EIA Imports'!$E:$E,$A7,'EIA Imports'!$B:$B,KH$1)</f>
        <v/>
      </c>
      <c r="KI7">
        <f>SUMIFS('EIA Imports'!$D:$D,'EIA Imports'!$E:$E,$A7,'EIA Imports'!$B:$B,KI$1)</f>
        <v/>
      </c>
      <c r="KJ7">
        <f>SUMIFS('EIA Imports'!$D:$D,'EIA Imports'!$E:$E,$A7,'EIA Imports'!$B:$B,KJ$1)</f>
        <v/>
      </c>
      <c r="KK7">
        <f>SUMIFS('EIA Imports'!$D:$D,'EIA Imports'!$E:$E,$A7,'EIA Imports'!$B:$B,KK$1)</f>
        <v/>
      </c>
      <c r="KL7">
        <f>SUMIFS('EIA Imports'!$D:$D,'EIA Imports'!$E:$E,$A7,'EIA Imports'!$B:$B,KL$1)</f>
        <v/>
      </c>
      <c r="KM7">
        <f>SUMIFS('EIA Imports'!$D:$D,'EIA Imports'!$E:$E,$A7,'EIA Imports'!$B:$B,KM$1)</f>
        <v/>
      </c>
      <c r="KN7">
        <f>SUMIFS('EIA Imports'!$D:$D,'EIA Imports'!$E:$E,$A7,'EIA Imports'!$B:$B,KN$1)</f>
        <v/>
      </c>
      <c r="KO7">
        <f>SUMIFS('EIA Imports'!$D:$D,'EIA Imports'!$E:$E,$A7,'EIA Imports'!$B:$B,KO$1)</f>
        <v/>
      </c>
      <c r="KP7">
        <f>SUMIFS('EIA Imports'!$D:$D,'EIA Imports'!$E:$E,$A7,'EIA Imports'!$B:$B,KP$1)</f>
        <v/>
      </c>
      <c r="KQ7">
        <f>SUMIFS('EIA Imports'!$D:$D,'EIA Imports'!$E:$E,$A7,'EIA Imports'!$B:$B,KQ$1)</f>
        <v/>
      </c>
      <c r="KR7">
        <f>SUMIFS('EIA Imports'!$D:$D,'EIA Imports'!$E:$E,$A7,'EIA Imports'!$B:$B,KR$1)</f>
        <v/>
      </c>
      <c r="KS7">
        <f>SUMIFS('EIA Imports'!$D:$D,'EIA Imports'!$E:$E,$A7,'EIA Imports'!$B:$B,KS$1)</f>
        <v/>
      </c>
      <c r="KT7">
        <f>SUMIFS('EIA Imports'!$D:$D,'EIA Imports'!$E:$E,$A7,'EIA Imports'!$B:$B,KT$1)</f>
        <v/>
      </c>
      <c r="KU7">
        <f>SUMIFS('EIA Imports'!$D:$D,'EIA Imports'!$E:$E,$A7,'EIA Imports'!$B:$B,KU$1)</f>
        <v/>
      </c>
      <c r="KV7">
        <f>SUMIFS('EIA Imports'!$D:$D,'EIA Imports'!$E:$E,$A7,'EIA Imports'!$B:$B,KV$1)</f>
        <v/>
      </c>
      <c r="KW7">
        <f>SUMIFS('EIA Imports'!$D:$D,'EIA Imports'!$E:$E,$A7,'EIA Imports'!$B:$B,KW$1)</f>
        <v/>
      </c>
      <c r="KX7">
        <f>SUMIFS('EIA Imports'!$D:$D,'EIA Imports'!$E:$E,$A7,'EIA Imports'!$B:$B,KX$1)</f>
        <v/>
      </c>
      <c r="KY7">
        <f>SUMIFS('EIA Imports'!$D:$D,'EIA Imports'!$E:$E,$A7,'EIA Imports'!$B:$B,KY$1)</f>
        <v/>
      </c>
      <c r="KZ7">
        <f>SUMIFS('EIA Imports'!$D:$D,'EIA Imports'!$E:$E,$A7,'EIA Imports'!$B:$B,KZ$1)</f>
        <v/>
      </c>
      <c r="LA7">
        <f>SUMIFS('EIA Imports'!$D:$D,'EIA Imports'!$E:$E,$A7,'EIA Imports'!$B:$B,LA$1)</f>
        <v/>
      </c>
      <c r="LB7">
        <f>SUMIFS('EIA Imports'!$D:$D,'EIA Imports'!$E:$E,$A7,'EIA Imports'!$B:$B,LB$1)</f>
        <v/>
      </c>
      <c r="LC7">
        <f>SUMIFS('EIA Imports'!$D:$D,'EIA Imports'!$E:$E,$A7,'EIA Imports'!$B:$B,LC$1)</f>
        <v/>
      </c>
      <c r="LD7">
        <f>SUMIFS('EIA Imports'!$D:$D,'EIA Imports'!$E:$E,$A7,'EIA Imports'!$B:$B,LD$1)</f>
        <v/>
      </c>
      <c r="LE7">
        <f>SUMIFS('EIA Imports'!$D:$D,'EIA Imports'!$E:$E,$A7,'EIA Imports'!$B:$B,LE$1)</f>
        <v/>
      </c>
      <c r="LF7">
        <f>SUMIFS('EIA Imports'!$D:$D,'EIA Imports'!$E:$E,$A7,'EIA Imports'!$B:$B,LF$1)</f>
        <v/>
      </c>
      <c r="LG7">
        <f>SUMIFS('EIA Imports'!$D:$D,'EIA Imports'!$E:$E,$A7,'EIA Imports'!$B:$B,LG$1)</f>
        <v/>
      </c>
      <c r="LH7">
        <f>SUMIFS('EIA Imports'!$D:$D,'EIA Imports'!$E:$E,$A7,'EIA Imports'!$B:$B,LH$1)</f>
        <v/>
      </c>
      <c r="LI7">
        <f>SUMIFS('EIA Imports'!$D:$D,'EIA Imports'!$E:$E,$A7,'EIA Imports'!$B:$B,LI$1)</f>
        <v/>
      </c>
      <c r="LJ7">
        <f>SUMIFS('EIA Imports'!$D:$D,'EIA Imports'!$E:$E,$A7,'EIA Imports'!$B:$B,LJ$1)</f>
        <v/>
      </c>
      <c r="LK7">
        <f>SUMIFS('EIA Imports'!$D:$D,'EIA Imports'!$E:$E,$A7,'EIA Imports'!$B:$B,LK$1)</f>
        <v/>
      </c>
      <c r="LL7">
        <f>SUMIFS('EIA Imports'!$D:$D,'EIA Imports'!$E:$E,$A7,'EIA Imports'!$B:$B,LL$1)</f>
        <v/>
      </c>
      <c r="LM7">
        <f>SUMIFS('EIA Imports'!$D:$D,'EIA Imports'!$E:$E,$A7,'EIA Imports'!$B:$B,LM$1)</f>
        <v/>
      </c>
      <c r="LN7">
        <f>SUMIFS('EIA Imports'!$D:$D,'EIA Imports'!$E:$E,$A7,'EIA Imports'!$B:$B,LN$1)</f>
        <v/>
      </c>
      <c r="LO7">
        <f>SUMIFS('EIA Imports'!$D:$D,'EIA Imports'!$E:$E,$A7,'EIA Imports'!$B:$B,LO$1)</f>
        <v/>
      </c>
      <c r="LP7">
        <f>SUMIFS('EIA Imports'!$D:$D,'EIA Imports'!$E:$E,$A7,'EIA Imports'!$B:$B,LP$1)</f>
        <v/>
      </c>
      <c r="LQ7">
        <f>SUMIFS('EIA Imports'!$D:$D,'EIA Imports'!$E:$E,$A7,'EIA Imports'!$B:$B,LQ$1)</f>
        <v/>
      </c>
      <c r="LR7">
        <f>SUMIFS('EIA Imports'!$D:$D,'EIA Imports'!$E:$E,$A7,'EIA Imports'!$B:$B,LR$1)</f>
        <v/>
      </c>
      <c r="LS7">
        <f>SUMIFS('EIA Imports'!$D:$D,'EIA Imports'!$E:$E,$A7,'EIA Imports'!$B:$B,LS$1)</f>
        <v/>
      </c>
      <c r="LT7">
        <f>SUMIFS('EIA Imports'!$D:$D,'EIA Imports'!$E:$E,$A7,'EIA Imports'!$B:$B,LT$1)</f>
        <v/>
      </c>
      <c r="LU7">
        <f>SUMIFS('EIA Imports'!$D:$D,'EIA Imports'!$E:$E,$A7,'EIA Imports'!$B:$B,LU$1)</f>
        <v/>
      </c>
      <c r="LV7">
        <f>SUMIFS('EIA Imports'!$D:$D,'EIA Imports'!$E:$E,$A7,'EIA Imports'!$B:$B,LV$1)</f>
        <v/>
      </c>
      <c r="LW7">
        <f>SUMIFS('EIA Imports'!$D:$D,'EIA Imports'!$E:$E,$A7,'EIA Imports'!$B:$B,LW$1)</f>
        <v/>
      </c>
      <c r="LX7">
        <f>SUMIFS('EIA Imports'!$D:$D,'EIA Imports'!$E:$E,$A7,'EIA Imports'!$B:$B,LX$1)</f>
        <v/>
      </c>
      <c r="LY7">
        <f>SUMIFS('EIA Imports'!$D:$D,'EIA Imports'!$E:$E,$A7,'EIA Imports'!$B:$B,LY$1)</f>
        <v/>
      </c>
      <c r="LZ7">
        <f>SUMIFS('EIA Imports'!$D:$D,'EIA Imports'!$E:$E,$A7,'EIA Imports'!$B:$B,LZ$1)</f>
        <v/>
      </c>
      <c r="MA7">
        <f>SUMIFS('EIA Imports'!$D:$D,'EIA Imports'!$E:$E,$A7,'EIA Imports'!$B:$B,MA$1)</f>
        <v/>
      </c>
      <c r="MB7">
        <f>SUMIFS('EIA Imports'!$D:$D,'EIA Imports'!$E:$E,$A7,'EIA Imports'!$B:$B,MB$1)</f>
        <v/>
      </c>
      <c r="MC7">
        <f>SUMIFS('EIA Imports'!$D:$D,'EIA Imports'!$E:$E,$A7,'EIA Imports'!$B:$B,MC$1)</f>
        <v/>
      </c>
      <c r="MD7">
        <f>SUMIFS('EIA Imports'!$D:$D,'EIA Imports'!$E:$E,$A7,'EIA Imports'!$B:$B,MD$1)</f>
        <v/>
      </c>
      <c r="ME7">
        <f>SUMIFS('EIA Imports'!$D:$D,'EIA Imports'!$E:$E,$A7,'EIA Imports'!$B:$B,ME$1)</f>
        <v/>
      </c>
      <c r="MF7">
        <f>SUMIFS('EIA Imports'!$D:$D,'EIA Imports'!$E:$E,$A7,'EIA Imports'!$B:$B,MF$1)</f>
        <v/>
      </c>
      <c r="MG7">
        <f>SUMIFS('EIA Imports'!$D:$D,'EIA Imports'!$E:$E,$A7,'EIA Imports'!$B:$B,MG$1)</f>
        <v/>
      </c>
      <c r="MH7">
        <f>SUMIFS('EIA Imports'!$D:$D,'EIA Imports'!$E:$E,$A7,'EIA Imports'!$B:$B,MH$1)</f>
        <v/>
      </c>
      <c r="MI7">
        <f>SUMIFS('EIA Imports'!$D:$D,'EIA Imports'!$E:$E,$A7,'EIA Imports'!$B:$B,MI$1)</f>
        <v/>
      </c>
      <c r="MJ7">
        <f>SUMIFS('EIA Imports'!$D:$D,'EIA Imports'!$E:$E,$A7,'EIA Imports'!$B:$B,MJ$1)</f>
        <v/>
      </c>
      <c r="MK7">
        <f>SUMIFS('EIA Imports'!$D:$D,'EIA Imports'!$E:$E,$A7,'EIA Imports'!$B:$B,MK$1)</f>
        <v/>
      </c>
      <c r="ML7">
        <f>SUMIFS('EIA Imports'!$D:$D,'EIA Imports'!$E:$E,$A7,'EIA Imports'!$B:$B,ML$1)</f>
        <v/>
      </c>
      <c r="MM7">
        <f>SUMIFS('EIA Imports'!$D:$D,'EIA Imports'!$E:$E,$A7,'EIA Imports'!$B:$B,MM$1)</f>
        <v/>
      </c>
      <c r="MN7">
        <f>SUMIFS('EIA Imports'!$D:$D,'EIA Imports'!$E:$E,$A7,'EIA Imports'!$B:$B,MN$1)</f>
        <v/>
      </c>
      <c r="MO7">
        <f>SUMIFS('EIA Imports'!$D:$D,'EIA Imports'!$E:$E,$A7,'EIA Imports'!$B:$B,MO$1)</f>
        <v/>
      </c>
      <c r="MP7">
        <f>SUMIFS('EIA Imports'!$D:$D,'EIA Imports'!$E:$E,$A7,'EIA Imports'!$B:$B,MP$1)</f>
        <v/>
      </c>
      <c r="MQ7">
        <f>SUMIFS('EIA Imports'!$D:$D,'EIA Imports'!$E:$E,$A7,'EIA Imports'!$B:$B,MQ$1)</f>
        <v/>
      </c>
      <c r="MR7">
        <f>SUMIFS('EIA Imports'!$D:$D,'EIA Imports'!$E:$E,$A7,'EIA Imports'!$B:$B,MR$1)</f>
        <v/>
      </c>
      <c r="MS7">
        <f>SUMIFS('EIA Imports'!$D:$D,'EIA Imports'!$E:$E,$A7,'EIA Imports'!$B:$B,MS$1)</f>
        <v/>
      </c>
      <c r="MT7">
        <f>SUMIFS('EIA Imports'!$D:$D,'EIA Imports'!$E:$E,$A7,'EIA Imports'!$B:$B,MT$1)</f>
        <v/>
      </c>
      <c r="MU7">
        <f>SUMIFS('EIA Imports'!$D:$D,'EIA Imports'!$E:$E,$A7,'EIA Imports'!$B:$B,MU$1)</f>
        <v/>
      </c>
      <c r="MV7">
        <f>SUMIFS('EIA Imports'!$D:$D,'EIA Imports'!$E:$E,$A7,'EIA Imports'!$B:$B,MV$1)</f>
        <v/>
      </c>
      <c r="MW7">
        <f>SUMIFS('EIA Imports'!$D:$D,'EIA Imports'!$E:$E,$A7,'EIA Imports'!$B:$B,MW$1)</f>
        <v/>
      </c>
      <c r="MX7">
        <f>SUMIFS('EIA Imports'!$D:$D,'EIA Imports'!$E:$E,$A7,'EIA Imports'!$B:$B,MX$1)</f>
        <v/>
      </c>
      <c r="MY7">
        <f>SUMIFS('EIA Imports'!$D:$D,'EIA Imports'!$E:$E,$A7,'EIA Imports'!$B:$B,MY$1)</f>
        <v/>
      </c>
      <c r="MZ7">
        <f>SUMIFS('EIA Imports'!$D:$D,'EIA Imports'!$E:$E,$A7,'EIA Imports'!$B:$B,MZ$1)</f>
        <v/>
      </c>
      <c r="NA7">
        <f>SUMIFS('EIA Imports'!$D:$D,'EIA Imports'!$E:$E,$A7,'EIA Imports'!$B:$B,NA$1)</f>
        <v/>
      </c>
      <c r="NB7">
        <f>SUMIFS('EIA Imports'!$D:$D,'EIA Imports'!$E:$E,$A7,'EIA Imports'!$B:$B,NB$1)</f>
        <v/>
      </c>
      <c r="NC7">
        <f>SUMIFS('EIA Imports'!$D:$D,'EIA Imports'!$E:$E,$A7,'EIA Imports'!$B:$B,NC$1)</f>
        <v/>
      </c>
      <c r="ND7">
        <f>SUMIFS('EIA Imports'!$D:$D,'EIA Imports'!$E:$E,$A7,'EIA Imports'!$B:$B,ND$1)</f>
        <v/>
      </c>
      <c r="NE7">
        <f>SUMIFS('EIA Imports'!$D:$D,'EIA Imports'!$E:$E,$A7,'EIA Imports'!$B:$B,NE$1)</f>
        <v/>
      </c>
      <c r="NF7">
        <f>SUMIFS('EIA Imports'!$D:$D,'EIA Imports'!$E:$E,$A7,'EIA Imports'!$B:$B,NF$1)</f>
        <v/>
      </c>
      <c r="NG7">
        <f>SUMIFS('EIA Imports'!$D:$D,'EIA Imports'!$E:$E,$A7,'EIA Imports'!$B:$B,NG$1)</f>
        <v/>
      </c>
      <c r="NH7">
        <f>SUMIFS('EIA Imports'!$D:$D,'EIA Imports'!$E:$E,$A7,'EIA Imports'!$B:$B,NH$1)</f>
        <v/>
      </c>
      <c r="NI7">
        <f>SUMIFS('EIA Imports'!$D:$D,'EIA Imports'!$E:$E,$A7,'EIA Imports'!$B:$B,NI$1)</f>
        <v/>
      </c>
      <c r="NJ7">
        <f>SUMIFS('EIA Imports'!$D:$D,'EIA Imports'!$E:$E,$A7,'EIA Imports'!$B:$B,NJ$1)</f>
        <v/>
      </c>
      <c r="NK7">
        <f>SUMIFS('EIA Imports'!$D:$D,'EIA Imports'!$E:$E,$A7,'EIA Imports'!$B:$B,NK$1)</f>
        <v/>
      </c>
      <c r="NL7">
        <f>SUMIFS('EIA Imports'!$D:$D,'EIA Imports'!$E:$E,$A7,'EIA Imports'!$B:$B,NL$1)</f>
        <v/>
      </c>
      <c r="NM7">
        <f>SUMIFS('EIA Imports'!$D:$D,'EIA Imports'!$E:$E,$A7,'EIA Imports'!$B:$B,NM$1)</f>
        <v/>
      </c>
      <c r="NN7">
        <f>SUMIFS('EIA Imports'!$D:$D,'EIA Imports'!$E:$E,$A7,'EIA Imports'!$B:$B,NN$1)</f>
        <v/>
      </c>
      <c r="NO7">
        <f>SUMIFS('EIA Imports'!$D:$D,'EIA Imports'!$E:$E,$A7,'EIA Imports'!$B:$B,NO$1)</f>
        <v/>
      </c>
      <c r="NP7">
        <f>SUMIFS('EIA Imports'!$D:$D,'EIA Imports'!$E:$E,$A7,'EIA Imports'!$B:$B,NP$1)</f>
        <v/>
      </c>
      <c r="NQ7">
        <f>SUMIFS('EIA Imports'!$D:$D,'EIA Imports'!$E:$E,$A7,'EIA Imports'!$B:$B,NQ$1)</f>
        <v/>
      </c>
      <c r="NR7">
        <f>SUMIFS('EIA Imports'!$D:$D,'EIA Imports'!$E:$E,$A7,'EIA Imports'!$B:$B,NR$1)</f>
        <v/>
      </c>
      <c r="NS7">
        <f>SUMIFS('EIA Imports'!$D:$D,'EIA Imports'!$E:$E,$A7,'EIA Imports'!$B:$B,NS$1)</f>
        <v/>
      </c>
      <c r="NT7">
        <f>SUMIFS('EIA Imports'!$D:$D,'EIA Imports'!$E:$E,$A7,'EIA Imports'!$B:$B,NT$1)</f>
        <v/>
      </c>
      <c r="NU7">
        <f>SUMIFS('EIA Imports'!$D:$D,'EIA Imports'!$E:$E,$A7,'EIA Imports'!$B:$B,NU$1)</f>
        <v/>
      </c>
      <c r="NV7">
        <f>SUMIFS('EIA Imports'!$D:$D,'EIA Imports'!$E:$E,$A7,'EIA Imports'!$B:$B,NV$1)</f>
        <v/>
      </c>
      <c r="NW7">
        <f>SUMIFS('EIA Imports'!$D:$D,'EIA Imports'!$E:$E,$A7,'EIA Imports'!$B:$B,NW$1)</f>
        <v/>
      </c>
      <c r="NX7">
        <f>SUMIFS('EIA Imports'!$D:$D,'EIA Imports'!$E:$E,$A7,'EIA Imports'!$B:$B,NX$1)</f>
        <v/>
      </c>
      <c r="NY7">
        <f>SUMIFS('EIA Imports'!$D:$D,'EIA Imports'!$E:$E,$A7,'EIA Imports'!$B:$B,NY$1)</f>
        <v/>
      </c>
      <c r="NZ7">
        <f>SUMIFS('EIA Imports'!$D:$D,'EIA Imports'!$E:$E,$A7,'EIA Imports'!$B:$B,NZ$1)</f>
        <v/>
      </c>
      <c r="OA7">
        <f>SUMIFS('EIA Imports'!$D:$D,'EIA Imports'!$E:$E,$A7,'EIA Imports'!$B:$B,OA$1)</f>
        <v/>
      </c>
      <c r="OB7">
        <f>SUMIFS('EIA Imports'!$D:$D,'EIA Imports'!$E:$E,$A7,'EIA Imports'!$B:$B,OB$1)</f>
        <v/>
      </c>
      <c r="OC7">
        <f>SUMIFS('EIA Imports'!$D:$D,'EIA Imports'!$E:$E,$A7,'EIA Imports'!$B:$B,OC$1)</f>
        <v/>
      </c>
      <c r="OD7">
        <f>SUMIFS('EIA Imports'!$D:$D,'EIA Imports'!$E:$E,$A7,'EIA Imports'!$B:$B,OD$1)</f>
        <v/>
      </c>
      <c r="OE7">
        <f>SUMIFS('EIA Imports'!$D:$D,'EIA Imports'!$E:$E,$A7,'EIA Imports'!$B:$B,OE$1)</f>
        <v/>
      </c>
      <c r="OF7">
        <f>SUMIFS('EIA Imports'!$D:$D,'EIA Imports'!$E:$E,$A7,'EIA Imports'!$B:$B,OF$1)</f>
        <v/>
      </c>
      <c r="OG7">
        <f>SUMIFS('EIA Imports'!$D:$D,'EIA Imports'!$E:$E,$A7,'EIA Imports'!$B:$B,OG$1)</f>
        <v/>
      </c>
      <c r="OH7">
        <f>SUMIFS('EIA Imports'!$D:$D,'EIA Imports'!$E:$E,$A7,'EIA Imports'!$B:$B,OH$1)</f>
        <v/>
      </c>
      <c r="OI7">
        <f>SUMIFS('EIA Imports'!$D:$D,'EIA Imports'!$E:$E,$A7,'EIA Imports'!$B:$B,OI$1)</f>
        <v/>
      </c>
      <c r="OJ7">
        <f>SUMIFS('EIA Imports'!$D:$D,'EIA Imports'!$E:$E,$A7,'EIA Imports'!$B:$B,OJ$1)</f>
        <v/>
      </c>
      <c r="OK7">
        <f>SUMIFS('EIA Imports'!$D:$D,'EIA Imports'!$E:$E,$A7,'EIA Imports'!$B:$B,OK$1)</f>
        <v/>
      </c>
      <c r="OL7">
        <f>SUMIFS('EIA Imports'!$D:$D,'EIA Imports'!$E:$E,$A7,'EIA Imports'!$B:$B,OL$1)</f>
        <v/>
      </c>
      <c r="OM7">
        <f>SUMIFS('EIA Imports'!$D:$D,'EIA Imports'!$E:$E,$A7,'EIA Imports'!$B:$B,OM$1)</f>
        <v/>
      </c>
      <c r="ON7">
        <f>SUMIFS('EIA Imports'!$D:$D,'EIA Imports'!$E:$E,$A7,'EIA Imports'!$B:$B,ON$1)</f>
        <v/>
      </c>
      <c r="OO7">
        <f>SUMIFS('EIA Imports'!$D:$D,'EIA Imports'!$E:$E,$A7,'EIA Imports'!$B:$B,OO$1)</f>
        <v/>
      </c>
      <c r="OP7">
        <f>SUMIFS('EIA Imports'!$D:$D,'EIA Imports'!$E:$E,$A7,'EIA Imports'!$B:$B,OP$1)</f>
        <v/>
      </c>
      <c r="OQ7">
        <f>SUMIFS('EIA Imports'!$D:$D,'EIA Imports'!$E:$E,$A7,'EIA Imports'!$B:$B,OQ$1)</f>
        <v/>
      </c>
      <c r="OR7">
        <f>SUMIFS('EIA Imports'!$D:$D,'EIA Imports'!$E:$E,$A7,'EIA Imports'!$B:$B,OR$1)</f>
        <v/>
      </c>
      <c r="OS7">
        <f>SUMIFS('EIA Imports'!$D:$D,'EIA Imports'!$E:$E,$A7,'EIA Imports'!$B:$B,OS$1)</f>
        <v/>
      </c>
      <c r="OT7">
        <f>SUMIFS('EIA Imports'!$D:$D,'EIA Imports'!$E:$E,$A7,'EIA Imports'!$B:$B,OT$1)</f>
        <v/>
      </c>
      <c r="OU7">
        <f>SUMIFS('EIA Imports'!$D:$D,'EIA Imports'!$E:$E,$A7,'EIA Imports'!$B:$B,OU$1)</f>
        <v/>
      </c>
      <c r="OV7">
        <f>SUMIFS('EIA Imports'!$D:$D,'EIA Imports'!$E:$E,$A7,'EIA Imports'!$B:$B,OV$1)</f>
        <v/>
      </c>
      <c r="OW7">
        <f>SUMIFS('EIA Imports'!$D:$D,'EIA Imports'!$E:$E,$A7,'EIA Imports'!$B:$B,OW$1)</f>
        <v/>
      </c>
      <c r="OX7">
        <f>SUMIFS('EIA Imports'!$D:$D,'EIA Imports'!$E:$E,$A7,'EIA Imports'!$B:$B,OX$1)</f>
        <v/>
      </c>
      <c r="OY7">
        <f>SUMIFS('EIA Imports'!$D:$D,'EIA Imports'!$E:$E,$A7,'EIA Imports'!$B:$B,OY$1)</f>
        <v/>
      </c>
      <c r="OZ7">
        <f>SUMIFS('EIA Imports'!$D:$D,'EIA Imports'!$E:$E,$A7,'EIA Imports'!$B:$B,OZ$1)</f>
        <v/>
      </c>
      <c r="PA7">
        <f>SUMIFS('EIA Imports'!$D:$D,'EIA Imports'!$E:$E,$A7,'EIA Imports'!$B:$B,PA$1)</f>
        <v/>
      </c>
      <c r="PB7">
        <f>SUMIFS('EIA Imports'!$D:$D,'EIA Imports'!$E:$E,$A7,'EIA Imports'!$B:$B,PB$1)</f>
        <v/>
      </c>
      <c r="PC7">
        <f>SUMIFS('EIA Imports'!$D:$D,'EIA Imports'!$E:$E,$A7,'EIA Imports'!$B:$B,PC$1)</f>
        <v/>
      </c>
      <c r="PD7">
        <f>SUMIFS('EIA Imports'!$D:$D,'EIA Imports'!$E:$E,$A7,'EIA Imports'!$B:$B,PD$1)</f>
        <v/>
      </c>
      <c r="PE7">
        <f>SUMIFS('EIA Imports'!$D:$D,'EIA Imports'!$E:$E,$A7,'EIA Imports'!$B:$B,PE$1)</f>
        <v/>
      </c>
      <c r="PF7">
        <f>SUMIFS('EIA Imports'!$D:$D,'EIA Imports'!$E:$E,$A7,'EIA Imports'!$B:$B,PF$1)</f>
        <v/>
      </c>
      <c r="PG7">
        <f>SUMIFS('EIA Imports'!$D:$D,'EIA Imports'!$E:$E,$A7,'EIA Imports'!$B:$B,PG$1)</f>
        <v/>
      </c>
      <c r="PH7">
        <f>SUMIFS('EIA Imports'!$D:$D,'EIA Imports'!$E:$E,$A7,'EIA Imports'!$B:$B,PH$1)</f>
        <v/>
      </c>
      <c r="PI7">
        <f>SUMIFS('EIA Imports'!$D:$D,'EIA Imports'!$E:$E,$A7,'EIA Imports'!$B:$B,PI$1)</f>
        <v/>
      </c>
      <c r="PJ7">
        <f>SUMIFS('EIA Imports'!$D:$D,'EIA Imports'!$E:$E,$A7,'EIA Imports'!$B:$B,PJ$1)</f>
        <v/>
      </c>
      <c r="PK7">
        <f>SUMIFS('EIA Imports'!$D:$D,'EIA Imports'!$E:$E,$A7,'EIA Imports'!$B:$B,PK$1)</f>
        <v/>
      </c>
      <c r="PL7">
        <f>SUMIFS('EIA Imports'!$D:$D,'EIA Imports'!$E:$E,$A7,'EIA Imports'!$B:$B,PL$1)</f>
        <v/>
      </c>
      <c r="PM7">
        <f>SUMIFS('EIA Imports'!$D:$D,'EIA Imports'!$E:$E,$A7,'EIA Imports'!$B:$B,PM$1)</f>
        <v/>
      </c>
      <c r="PN7">
        <f>SUMIFS('EIA Imports'!$D:$D,'EIA Imports'!$E:$E,$A7,'EIA Imports'!$B:$B,PN$1)</f>
        <v/>
      </c>
      <c r="PO7">
        <f>SUMIFS('EIA Imports'!$D:$D,'EIA Imports'!$E:$E,$A7,'EIA Imports'!$B:$B,PO$1)</f>
        <v/>
      </c>
      <c r="PP7">
        <f>SUMIFS('EIA Imports'!$D:$D,'EIA Imports'!$E:$E,$A7,'EIA Imports'!$B:$B,PP$1)</f>
        <v/>
      </c>
      <c r="PQ7">
        <f>SUMIFS('EIA Imports'!$D:$D,'EIA Imports'!$E:$E,$A7,'EIA Imports'!$B:$B,PQ$1)</f>
        <v/>
      </c>
      <c r="PR7">
        <f>SUMIFS('EIA Imports'!$D:$D,'EIA Imports'!$E:$E,$A7,'EIA Imports'!$B:$B,PR$1)</f>
        <v/>
      </c>
      <c r="PS7">
        <f>SUMIFS('EIA Imports'!$D:$D,'EIA Imports'!$E:$E,$A7,'EIA Imports'!$B:$B,PS$1)</f>
        <v/>
      </c>
      <c r="PT7">
        <f>SUMIFS('EIA Imports'!$D:$D,'EIA Imports'!$E:$E,$A7,'EIA Imports'!$B:$B,PT$1)</f>
        <v/>
      </c>
      <c r="PU7">
        <f>SUMIFS('EIA Imports'!$D:$D,'EIA Imports'!$E:$E,$A7,'EIA Imports'!$B:$B,PU$1)</f>
        <v/>
      </c>
      <c r="PV7">
        <f>SUMIFS('EIA Imports'!$D:$D,'EIA Imports'!$E:$E,$A7,'EIA Imports'!$B:$B,PV$1)</f>
        <v/>
      </c>
      <c r="PW7">
        <f>SUMIFS('EIA Imports'!$D:$D,'EIA Imports'!$E:$E,$A7,'EIA Imports'!$B:$B,PW$1)</f>
        <v/>
      </c>
      <c r="PX7">
        <f>SUMIFS('EIA Imports'!$D:$D,'EIA Imports'!$E:$E,$A7,'EIA Imports'!$B:$B,PX$1)</f>
        <v/>
      </c>
      <c r="PY7">
        <f>SUMIFS('EIA Imports'!$D:$D,'EIA Imports'!$E:$E,$A7,'EIA Imports'!$B:$B,PY$1)</f>
        <v/>
      </c>
      <c r="PZ7">
        <f>SUMIFS('EIA Imports'!$D:$D,'EIA Imports'!$E:$E,$A7,'EIA Imports'!$B:$B,PZ$1)</f>
        <v/>
      </c>
      <c r="QA7">
        <f>SUMIFS('EIA Imports'!$D:$D,'EIA Imports'!$E:$E,$A7,'EIA Imports'!$B:$B,QA$1)</f>
        <v/>
      </c>
      <c r="QB7">
        <f>SUMIFS('EIA Imports'!$D:$D,'EIA Imports'!$E:$E,$A7,'EIA Imports'!$B:$B,QB$1)</f>
        <v/>
      </c>
      <c r="QC7">
        <f>SUMIFS('EIA Imports'!$D:$D,'EIA Imports'!$E:$E,$A7,'EIA Imports'!$B:$B,QC$1)</f>
        <v/>
      </c>
      <c r="QD7">
        <f>SUMIFS('EIA Imports'!$D:$D,'EIA Imports'!$E:$E,$A7,'EIA Imports'!$B:$B,QD$1)</f>
        <v/>
      </c>
      <c r="QE7">
        <f>SUMIFS('EIA Imports'!$D:$D,'EIA Imports'!$E:$E,$A7,'EIA Imports'!$B:$B,QE$1)</f>
        <v/>
      </c>
      <c r="QF7">
        <f>SUMIFS('EIA Imports'!$D:$D,'EIA Imports'!$E:$E,$A7,'EIA Imports'!$B:$B,QF$1)</f>
        <v/>
      </c>
      <c r="QG7">
        <f>SUMIFS('EIA Imports'!$D:$D,'EIA Imports'!$E:$E,$A7,'EIA Imports'!$B:$B,QG$1)</f>
        <v/>
      </c>
      <c r="QH7">
        <f>SUMIFS('EIA Imports'!$D:$D,'EIA Imports'!$E:$E,$A7,'EIA Imports'!$B:$B,QH$1)</f>
        <v/>
      </c>
      <c r="QI7">
        <f>SUMIFS('EIA Imports'!$D:$D,'EIA Imports'!$E:$E,$A7,'EIA Imports'!$B:$B,QI$1)</f>
        <v/>
      </c>
      <c r="QJ7">
        <f>SUMIFS('EIA Imports'!$D:$D,'EIA Imports'!$E:$E,$A7,'EIA Imports'!$B:$B,QJ$1)</f>
        <v/>
      </c>
      <c r="QK7">
        <f>SUMIFS('EIA Imports'!$D:$D,'EIA Imports'!$E:$E,$A7,'EIA Imports'!$B:$B,QK$1)</f>
        <v/>
      </c>
      <c r="QL7">
        <f>SUMIFS('EIA Imports'!$D:$D,'EIA Imports'!$E:$E,$A7,'EIA Imports'!$B:$B,QL$1)</f>
        <v/>
      </c>
      <c r="QM7">
        <f>SUMIFS('EIA Imports'!$D:$D,'EIA Imports'!$E:$E,$A7,'EIA Imports'!$B:$B,QM$1)</f>
        <v/>
      </c>
      <c r="QN7">
        <f>SUMIFS('EIA Imports'!$D:$D,'EIA Imports'!$E:$E,$A7,'EIA Imports'!$B:$B,QN$1)</f>
        <v/>
      </c>
      <c r="QO7">
        <f>SUMIFS('EIA Imports'!$D:$D,'EIA Imports'!$E:$E,$A7,'EIA Imports'!$B:$B,QO$1)</f>
        <v/>
      </c>
      <c r="QP7">
        <f>SUMIFS('EIA Imports'!$D:$D,'EIA Imports'!$E:$E,$A7,'EIA Imports'!$B:$B,QP$1)</f>
        <v/>
      </c>
      <c r="QQ7">
        <f>SUMIFS('EIA Imports'!$D:$D,'EIA Imports'!$E:$E,$A7,'EIA Imports'!$B:$B,QQ$1)</f>
        <v/>
      </c>
      <c r="QR7">
        <f>SUMIFS('EIA Imports'!$D:$D,'EIA Imports'!$E:$E,$A7,'EIA Imports'!$B:$B,QR$1)</f>
        <v/>
      </c>
      <c r="QS7">
        <f>SUMIFS('EIA Imports'!$D:$D,'EIA Imports'!$E:$E,$A7,'EIA Imports'!$B:$B,QS$1)</f>
        <v/>
      </c>
      <c r="QT7">
        <f>SUMIFS('EIA Imports'!$D:$D,'EIA Imports'!$E:$E,$A7,'EIA Imports'!$B:$B,QT$1)</f>
        <v/>
      </c>
      <c r="QU7">
        <f>SUMIFS('EIA Imports'!$D:$D,'EIA Imports'!$E:$E,$A7,'EIA Imports'!$B:$B,QU$1)</f>
        <v/>
      </c>
      <c r="QV7">
        <f>SUMIFS('EIA Imports'!$D:$D,'EIA Imports'!$E:$E,$A7,'EIA Imports'!$B:$B,QV$1)</f>
        <v/>
      </c>
      <c r="QW7">
        <f>SUMIFS('EIA Imports'!$D:$D,'EIA Imports'!$E:$E,$A7,'EIA Imports'!$B:$B,QW$1)</f>
        <v/>
      </c>
      <c r="QX7">
        <f>SUMIFS('EIA Imports'!$D:$D,'EIA Imports'!$E:$E,$A7,'EIA Imports'!$B:$B,QX$1)</f>
        <v/>
      </c>
      <c r="QY7">
        <f>SUMIFS('EIA Imports'!$D:$D,'EIA Imports'!$E:$E,$A7,'EIA Imports'!$B:$B,QY$1)</f>
        <v/>
      </c>
      <c r="QZ7">
        <f>SUMIFS('EIA Imports'!$D:$D,'EIA Imports'!$E:$E,$A7,'EIA Imports'!$B:$B,QZ$1)</f>
        <v/>
      </c>
      <c r="RA7">
        <f>SUMIFS('EIA Imports'!$D:$D,'EIA Imports'!$E:$E,$A7,'EIA Imports'!$B:$B,RA$1)</f>
        <v/>
      </c>
      <c r="RB7">
        <f>SUMIFS('EIA Imports'!$D:$D,'EIA Imports'!$E:$E,$A7,'EIA Imports'!$B:$B,RB$1)</f>
        <v/>
      </c>
      <c r="RC7">
        <f>SUMIFS('EIA Imports'!$D:$D,'EIA Imports'!$E:$E,$A7,'EIA Imports'!$B:$B,RC$1)</f>
        <v/>
      </c>
      <c r="RD7">
        <f>SUMIFS('EIA Imports'!$D:$D,'EIA Imports'!$E:$E,$A7,'EIA Imports'!$B:$B,RD$1)</f>
        <v/>
      </c>
      <c r="RE7">
        <f>SUMIFS('EIA Imports'!$D:$D,'EIA Imports'!$E:$E,$A7,'EIA Imports'!$B:$B,RE$1)</f>
        <v/>
      </c>
      <c r="RF7">
        <f>SUMIFS('EIA Imports'!$D:$D,'EIA Imports'!$E:$E,$A7,'EIA Imports'!$B:$B,RF$1)</f>
        <v/>
      </c>
      <c r="RG7">
        <f>SUMIFS('EIA Imports'!$D:$D,'EIA Imports'!$E:$E,$A7,'EIA Imports'!$B:$B,RG$1)</f>
        <v/>
      </c>
      <c r="RH7">
        <f>SUMIFS('EIA Imports'!$D:$D,'EIA Imports'!$E:$E,$A7,'EIA Imports'!$B:$B,RH$1)</f>
        <v/>
      </c>
      <c r="RI7">
        <f>SUMIFS('EIA Imports'!$D:$D,'EIA Imports'!$E:$E,$A7,'EIA Imports'!$B:$B,RI$1)</f>
        <v/>
      </c>
      <c r="RJ7">
        <f>SUMIFS('EIA Imports'!$D:$D,'EIA Imports'!$E:$E,$A7,'EIA Imports'!$B:$B,RJ$1)</f>
        <v/>
      </c>
      <c r="RK7">
        <f>SUMIFS('EIA Imports'!$D:$D,'EIA Imports'!$E:$E,$A7,'EIA Imports'!$B:$B,RK$1)</f>
        <v/>
      </c>
      <c r="RL7">
        <f>SUMIFS('EIA Imports'!$D:$D,'EIA Imports'!$E:$E,$A7,'EIA Imports'!$B:$B,RL$1)</f>
        <v/>
      </c>
      <c r="RM7">
        <f>SUMIFS('EIA Imports'!$D:$D,'EIA Imports'!$E:$E,$A7,'EIA Imports'!$B:$B,RM$1)</f>
        <v/>
      </c>
      <c r="RN7">
        <f>SUMIFS('EIA Imports'!$D:$D,'EIA Imports'!$E:$E,$A7,'EIA Imports'!$B:$B,RN$1)</f>
        <v/>
      </c>
      <c r="RO7">
        <f>SUMIFS('EIA Imports'!$D:$D,'EIA Imports'!$E:$E,$A7,'EIA Imports'!$B:$B,RO$1)</f>
        <v/>
      </c>
      <c r="RP7">
        <f>SUMIFS('EIA Imports'!$D:$D,'EIA Imports'!$E:$E,$A7,'EIA Imports'!$B:$B,RP$1)</f>
        <v/>
      </c>
      <c r="RQ7">
        <f>SUMIFS('EIA Imports'!$D:$D,'EIA Imports'!$E:$E,$A7,'EIA Imports'!$B:$B,RQ$1)</f>
        <v/>
      </c>
      <c r="RR7">
        <f>SUMIFS('EIA Imports'!$D:$D,'EIA Imports'!$E:$E,$A7,'EIA Imports'!$B:$B,RR$1)</f>
        <v/>
      </c>
      <c r="RS7">
        <f>SUMIFS('EIA Imports'!$D:$D,'EIA Imports'!$E:$E,$A7,'EIA Imports'!$B:$B,RS$1)</f>
        <v/>
      </c>
      <c r="RT7">
        <f>SUMIFS('EIA Imports'!$D:$D,'EIA Imports'!$E:$E,$A7,'EIA Imports'!$B:$B,RT$1)</f>
        <v/>
      </c>
      <c r="RU7">
        <f>SUMIFS('EIA Imports'!$D:$D,'EIA Imports'!$E:$E,$A7,'EIA Imports'!$B:$B,RU$1)</f>
        <v/>
      </c>
      <c r="RV7">
        <f>SUMIFS('EIA Imports'!$D:$D,'EIA Imports'!$E:$E,$A7,'EIA Imports'!$B:$B,RV$1)</f>
        <v/>
      </c>
      <c r="RW7">
        <f>SUMIFS('EIA Imports'!$D:$D,'EIA Imports'!$E:$E,$A7,'EIA Imports'!$B:$B,RW$1)</f>
        <v/>
      </c>
      <c r="RX7">
        <f>SUMIFS('EIA Imports'!$D:$D,'EIA Imports'!$E:$E,$A7,'EIA Imports'!$B:$B,RX$1)</f>
        <v/>
      </c>
      <c r="RY7">
        <f>SUMIFS('EIA Imports'!$D:$D,'EIA Imports'!$E:$E,$A7,'EIA Imports'!$B:$B,RY$1)</f>
        <v/>
      </c>
      <c r="RZ7">
        <f>SUMIFS('EIA Imports'!$D:$D,'EIA Imports'!$E:$E,$A7,'EIA Imports'!$B:$B,RZ$1)</f>
        <v/>
      </c>
      <c r="SA7">
        <f>SUMIFS('EIA Imports'!$D:$D,'EIA Imports'!$E:$E,$A7,'EIA Imports'!$B:$B,SA$1)</f>
        <v/>
      </c>
      <c r="SB7">
        <f>SUMIFS('EIA Imports'!$D:$D,'EIA Imports'!$E:$E,$A7,'EIA Imports'!$B:$B,SB$1)</f>
        <v/>
      </c>
      <c r="SC7">
        <f>SUMIFS('EIA Imports'!$D:$D,'EIA Imports'!$E:$E,$A7,'EIA Imports'!$B:$B,SC$1)</f>
        <v/>
      </c>
      <c r="SD7">
        <f>SUMIFS('EIA Imports'!$D:$D,'EIA Imports'!$E:$E,$A7,'EIA Imports'!$B:$B,SD$1)</f>
        <v/>
      </c>
      <c r="SE7">
        <f>SUMIFS('EIA Imports'!$D:$D,'EIA Imports'!$E:$E,$A7,'EIA Imports'!$B:$B,SE$1)</f>
        <v/>
      </c>
      <c r="SF7">
        <f>SUMIFS('EIA Imports'!$D:$D,'EIA Imports'!$E:$E,$A7,'EIA Imports'!$B:$B,SF$1)</f>
        <v/>
      </c>
      <c r="SG7">
        <f>SUMIFS('EIA Imports'!$D:$D,'EIA Imports'!$E:$E,$A7,'EIA Imports'!$B:$B,SG$1)</f>
        <v/>
      </c>
      <c r="SH7">
        <f>SUMIFS('EIA Imports'!$D:$D,'EIA Imports'!$E:$E,$A7,'EIA Imports'!$B:$B,SH$1)</f>
        <v/>
      </c>
      <c r="SI7">
        <f>SUMIFS('EIA Imports'!$D:$D,'EIA Imports'!$E:$E,$A7,'EIA Imports'!$B:$B,SI$1)</f>
        <v/>
      </c>
      <c r="SJ7">
        <f>SUMIFS('EIA Imports'!$D:$D,'EIA Imports'!$E:$E,$A7,'EIA Imports'!$B:$B,SJ$1)</f>
        <v/>
      </c>
      <c r="SK7">
        <f>SUMIFS('EIA Imports'!$D:$D,'EIA Imports'!$E:$E,$A7,'EIA Imports'!$B:$B,SK$1)</f>
        <v/>
      </c>
      <c r="SL7">
        <f>SUMIFS('EIA Imports'!$D:$D,'EIA Imports'!$E:$E,$A7,'EIA Imports'!$B:$B,SL$1)</f>
        <v/>
      </c>
      <c r="SM7">
        <f>SUMIFS('EIA Imports'!$D:$D,'EIA Imports'!$E:$E,$A7,'EIA Imports'!$B:$B,SM$1)</f>
        <v/>
      </c>
      <c r="SN7">
        <f>SUMIFS('EIA Imports'!$D:$D,'EIA Imports'!$E:$E,$A7,'EIA Imports'!$B:$B,SN$1)</f>
        <v/>
      </c>
      <c r="SO7">
        <f>SUMIFS('EIA Imports'!$D:$D,'EIA Imports'!$E:$E,$A7,'EIA Imports'!$B:$B,SO$1)</f>
        <v/>
      </c>
      <c r="SP7">
        <f>SUMIFS('EIA Imports'!$D:$D,'EIA Imports'!$E:$E,$A7,'EIA Imports'!$B:$B,SP$1)</f>
        <v/>
      </c>
      <c r="SQ7">
        <f>SUMIFS('EIA Imports'!$D:$D,'EIA Imports'!$E:$E,$A7,'EIA Imports'!$B:$B,SQ$1)</f>
        <v/>
      </c>
      <c r="SR7">
        <f>SUMIFS('EIA Imports'!$D:$D,'EIA Imports'!$E:$E,$A7,'EIA Imports'!$B:$B,SR$1)</f>
        <v/>
      </c>
      <c r="SS7">
        <f>SUMIFS('EIA Imports'!$D:$D,'EIA Imports'!$E:$E,$A7,'EIA Imports'!$B:$B,SS$1)</f>
        <v/>
      </c>
      <c r="ST7">
        <f>SUMIFS('EIA Imports'!$D:$D,'EIA Imports'!$E:$E,$A7,'EIA Imports'!$B:$B,ST$1)</f>
        <v/>
      </c>
      <c r="SU7">
        <f>SUMIFS('EIA Imports'!$D:$D,'EIA Imports'!$E:$E,$A7,'EIA Imports'!$B:$B,SU$1)</f>
        <v/>
      </c>
      <c r="SV7">
        <f>SUMIFS('EIA Imports'!$D:$D,'EIA Imports'!$E:$E,$A7,'EIA Imports'!$B:$B,SV$1)</f>
        <v/>
      </c>
      <c r="SW7">
        <f>SUMIFS('EIA Imports'!$D:$D,'EIA Imports'!$E:$E,$A7,'EIA Imports'!$B:$B,SW$1)</f>
        <v/>
      </c>
      <c r="SX7">
        <f>SUMIFS('EIA Imports'!$D:$D,'EIA Imports'!$E:$E,$A7,'EIA Imports'!$B:$B,SX$1)</f>
        <v/>
      </c>
      <c r="SY7">
        <f>SUMIFS('EIA Imports'!$D:$D,'EIA Imports'!$E:$E,$A7,'EIA Imports'!$B:$B,SY$1)</f>
        <v/>
      </c>
      <c r="SZ7">
        <f>SUMIFS('EIA Imports'!$D:$D,'EIA Imports'!$E:$E,$A7,'EIA Imports'!$B:$B,SZ$1)</f>
        <v/>
      </c>
      <c r="TA7">
        <f>SUMIFS('EIA Imports'!$D:$D,'EIA Imports'!$E:$E,$A7,'EIA Imports'!$B:$B,TA$1)</f>
        <v/>
      </c>
      <c r="TB7">
        <f>SUMIFS('EIA Imports'!$D:$D,'EIA Imports'!$E:$E,$A7,'EIA Imports'!$B:$B,TB$1)</f>
        <v/>
      </c>
      <c r="TC7">
        <f>SUMIFS('EIA Imports'!$D:$D,'EIA Imports'!$E:$E,$A7,'EIA Imports'!$B:$B,TC$1)</f>
        <v/>
      </c>
      <c r="TD7">
        <f>SUMIFS('EIA Imports'!$D:$D,'EIA Imports'!$E:$E,$A7,'EIA Imports'!$B:$B,TD$1)</f>
        <v/>
      </c>
      <c r="TE7">
        <f>SUMIFS('EIA Imports'!$D:$D,'EIA Imports'!$E:$E,$A7,'EIA Imports'!$B:$B,TE$1)</f>
        <v/>
      </c>
      <c r="TF7">
        <f>SUMIFS('EIA Imports'!$D:$D,'EIA Imports'!$E:$E,$A7,'EIA Imports'!$B:$B,TF$1)</f>
        <v/>
      </c>
      <c r="TG7">
        <f>SUMIFS('EIA Imports'!$D:$D,'EIA Imports'!$E:$E,$A7,'EIA Imports'!$B:$B,TG$1)</f>
        <v/>
      </c>
      <c r="TH7">
        <f>SUMIFS('EIA Imports'!$D:$D,'EIA Imports'!$E:$E,$A7,'EIA Imports'!$B:$B,TH$1)</f>
        <v/>
      </c>
      <c r="TI7">
        <f>SUMIFS('EIA Imports'!$D:$D,'EIA Imports'!$E:$E,$A7,'EIA Imports'!$B:$B,TI$1)</f>
        <v/>
      </c>
      <c r="TJ7">
        <f>SUMIFS('EIA Imports'!$D:$D,'EIA Imports'!$E:$E,$A7,'EIA Imports'!$B:$B,TJ$1)</f>
        <v/>
      </c>
      <c r="TK7">
        <f>SUMIFS('EIA Imports'!$D:$D,'EIA Imports'!$E:$E,$A7,'EIA Imports'!$B:$B,TK$1)</f>
        <v/>
      </c>
      <c r="TL7">
        <f>SUMIFS('EIA Imports'!$D:$D,'EIA Imports'!$E:$E,$A7,'EIA Imports'!$B:$B,TL$1)</f>
        <v/>
      </c>
      <c r="TM7">
        <f>SUMIFS('EIA Imports'!$D:$D,'EIA Imports'!$E:$E,$A7,'EIA Imports'!$B:$B,TM$1)</f>
        <v/>
      </c>
      <c r="TN7">
        <f>SUMIFS('EIA Imports'!$D:$D,'EIA Imports'!$E:$E,$A7,'EIA Imports'!$B:$B,TN$1)</f>
        <v/>
      </c>
      <c r="TO7">
        <f>SUMIFS('EIA Imports'!$D:$D,'EIA Imports'!$E:$E,$A7,'EIA Imports'!$B:$B,TO$1)</f>
        <v/>
      </c>
      <c r="TP7">
        <f>SUMIFS('EIA Imports'!$D:$D,'EIA Imports'!$E:$E,$A7,'EIA Imports'!$B:$B,TP$1)</f>
        <v/>
      </c>
      <c r="TQ7">
        <f>SUMIFS('EIA Imports'!$D:$D,'EIA Imports'!$E:$E,$A7,'EIA Imports'!$B:$B,TQ$1)</f>
        <v/>
      </c>
      <c r="TR7">
        <f>SUMIFS('EIA Imports'!$D:$D,'EIA Imports'!$E:$E,$A7,'EIA Imports'!$B:$B,TR$1)</f>
        <v/>
      </c>
      <c r="TS7">
        <f>SUMIFS('EIA Imports'!$D:$D,'EIA Imports'!$E:$E,$A7,'EIA Imports'!$B:$B,TS$1)</f>
        <v/>
      </c>
      <c r="TT7">
        <f>SUMIFS('EIA Imports'!$D:$D,'EIA Imports'!$E:$E,$A7,'EIA Imports'!$B:$B,TT$1)</f>
        <v/>
      </c>
      <c r="TU7">
        <f>SUMIFS('EIA Imports'!$D:$D,'EIA Imports'!$E:$E,$A7,'EIA Imports'!$B:$B,TU$1)</f>
        <v/>
      </c>
    </row>
    <row r="8" spans="1:541">
      <c r="A8">
        <f>'EIA Petroleum Classification'!A8</f>
        <v/>
      </c>
      <c r="B8">
        <f>SUMIFS('EIA Imports'!$D:$D,'EIA Imports'!$E:$E,$A8,'EIA Imports'!$B:$B,B$1)</f>
        <v/>
      </c>
      <c r="C8">
        <f>SUMIFS('EIA Imports'!$D:$D,'EIA Imports'!$E:$E,$A8,'EIA Imports'!$B:$B,C$1)</f>
        <v/>
      </c>
      <c r="D8">
        <f>SUMIFS('EIA Imports'!$D:$D,'EIA Imports'!$E:$E,$A8,'EIA Imports'!$B:$B,D$1)</f>
        <v/>
      </c>
      <c r="E8">
        <f>SUMIFS('EIA Imports'!$D:$D,'EIA Imports'!$E:$E,$A8,'EIA Imports'!$B:$B,E$1)</f>
        <v/>
      </c>
      <c r="F8">
        <f>SUMIFS('EIA Imports'!$D:$D,'EIA Imports'!$E:$E,$A8,'EIA Imports'!$B:$B,F$1)</f>
        <v/>
      </c>
      <c r="G8">
        <f>SUMIFS('EIA Imports'!$D:$D,'EIA Imports'!$E:$E,$A8,'EIA Imports'!$B:$B,G$1)</f>
        <v/>
      </c>
      <c r="H8">
        <f>SUMIFS('EIA Imports'!$D:$D,'EIA Imports'!$E:$E,$A8,'EIA Imports'!$B:$B,H$1)</f>
        <v/>
      </c>
      <c r="I8">
        <f>SUMIFS('EIA Imports'!$D:$D,'EIA Imports'!$E:$E,$A8,'EIA Imports'!$B:$B,I$1)</f>
        <v/>
      </c>
      <c r="J8">
        <f>SUMIFS('EIA Imports'!$D:$D,'EIA Imports'!$E:$E,$A8,'EIA Imports'!$B:$B,J$1)</f>
        <v/>
      </c>
      <c r="K8">
        <f>SUMIFS('EIA Imports'!$D:$D,'EIA Imports'!$E:$E,$A8,'EIA Imports'!$B:$B,K$1)</f>
        <v/>
      </c>
      <c r="L8">
        <f>SUMIFS('EIA Imports'!$D:$D,'EIA Imports'!$E:$E,$A8,'EIA Imports'!$B:$B,L$1)</f>
        <v/>
      </c>
      <c r="M8">
        <f>SUMIFS('EIA Imports'!$D:$D,'EIA Imports'!$E:$E,$A8,'EIA Imports'!$B:$B,M$1)</f>
        <v/>
      </c>
      <c r="N8">
        <f>SUMIFS('EIA Imports'!$D:$D,'EIA Imports'!$E:$E,$A8,'EIA Imports'!$B:$B,N$1)</f>
        <v/>
      </c>
      <c r="O8">
        <f>SUMIFS('EIA Imports'!$D:$D,'EIA Imports'!$E:$E,$A8,'EIA Imports'!$B:$B,O$1)</f>
        <v/>
      </c>
      <c r="P8">
        <f>SUMIFS('EIA Imports'!$D:$D,'EIA Imports'!$E:$E,$A8,'EIA Imports'!$B:$B,P$1)</f>
        <v/>
      </c>
      <c r="Q8">
        <f>SUMIFS('EIA Imports'!$D:$D,'EIA Imports'!$E:$E,$A8,'EIA Imports'!$B:$B,Q$1)</f>
        <v/>
      </c>
      <c r="R8">
        <f>SUMIFS('EIA Imports'!$D:$D,'EIA Imports'!$E:$E,$A8,'EIA Imports'!$B:$B,R$1)</f>
        <v/>
      </c>
      <c r="S8">
        <f>SUMIFS('EIA Imports'!$D:$D,'EIA Imports'!$E:$E,$A8,'EIA Imports'!$B:$B,S$1)</f>
        <v/>
      </c>
      <c r="T8">
        <f>SUMIFS('EIA Imports'!$D:$D,'EIA Imports'!$E:$E,$A8,'EIA Imports'!$B:$B,T$1)</f>
        <v/>
      </c>
      <c r="U8">
        <f>SUMIFS('EIA Imports'!$D:$D,'EIA Imports'!$E:$E,$A8,'EIA Imports'!$B:$B,U$1)</f>
        <v/>
      </c>
      <c r="V8">
        <f>SUMIFS('EIA Imports'!$D:$D,'EIA Imports'!$E:$E,$A8,'EIA Imports'!$B:$B,V$1)</f>
        <v/>
      </c>
      <c r="W8">
        <f>SUMIFS('EIA Imports'!$D:$D,'EIA Imports'!$E:$E,$A8,'EIA Imports'!$B:$B,W$1)</f>
        <v/>
      </c>
      <c r="X8">
        <f>SUMIFS('EIA Imports'!$D:$D,'EIA Imports'!$E:$E,$A8,'EIA Imports'!$B:$B,X$1)</f>
        <v/>
      </c>
      <c r="Y8">
        <f>SUMIFS('EIA Imports'!$D:$D,'EIA Imports'!$E:$E,$A8,'EIA Imports'!$B:$B,Y$1)</f>
        <v/>
      </c>
      <c r="Z8">
        <f>SUMIFS('EIA Imports'!$D:$D,'EIA Imports'!$E:$E,$A8,'EIA Imports'!$B:$B,Z$1)</f>
        <v/>
      </c>
      <c r="AA8">
        <f>SUMIFS('EIA Imports'!$D:$D,'EIA Imports'!$E:$E,$A8,'EIA Imports'!$B:$B,AA$1)</f>
        <v/>
      </c>
      <c r="AB8">
        <f>SUMIFS('EIA Imports'!$D:$D,'EIA Imports'!$E:$E,$A8,'EIA Imports'!$B:$B,AB$1)</f>
        <v/>
      </c>
      <c r="AC8">
        <f>SUMIFS('EIA Imports'!$D:$D,'EIA Imports'!$E:$E,$A8,'EIA Imports'!$B:$B,AC$1)</f>
        <v/>
      </c>
      <c r="AD8">
        <f>SUMIFS('EIA Imports'!$D:$D,'EIA Imports'!$E:$E,$A8,'EIA Imports'!$B:$B,AD$1)</f>
        <v/>
      </c>
      <c r="AE8">
        <f>SUMIFS('EIA Imports'!$D:$D,'EIA Imports'!$E:$E,$A8,'EIA Imports'!$B:$B,AE$1)</f>
        <v/>
      </c>
      <c r="AF8">
        <f>SUMIFS('EIA Imports'!$D:$D,'EIA Imports'!$E:$E,$A8,'EIA Imports'!$B:$B,AF$1)</f>
        <v/>
      </c>
      <c r="AG8">
        <f>SUMIFS('EIA Imports'!$D:$D,'EIA Imports'!$E:$E,$A8,'EIA Imports'!$B:$B,AG$1)</f>
        <v/>
      </c>
      <c r="AH8">
        <f>SUMIFS('EIA Imports'!$D:$D,'EIA Imports'!$E:$E,$A8,'EIA Imports'!$B:$B,AH$1)</f>
        <v/>
      </c>
      <c r="AI8">
        <f>SUMIFS('EIA Imports'!$D:$D,'EIA Imports'!$E:$E,$A8,'EIA Imports'!$B:$B,AI$1)</f>
        <v/>
      </c>
      <c r="AJ8">
        <f>SUMIFS('EIA Imports'!$D:$D,'EIA Imports'!$E:$E,$A8,'EIA Imports'!$B:$B,AJ$1)</f>
        <v/>
      </c>
      <c r="AK8">
        <f>SUMIFS('EIA Imports'!$D:$D,'EIA Imports'!$E:$E,$A8,'EIA Imports'!$B:$B,AK$1)</f>
        <v/>
      </c>
      <c r="AL8">
        <f>SUMIFS('EIA Imports'!$D:$D,'EIA Imports'!$E:$E,$A8,'EIA Imports'!$B:$B,AL$1)</f>
        <v/>
      </c>
      <c r="AM8">
        <f>SUMIFS('EIA Imports'!$D:$D,'EIA Imports'!$E:$E,$A8,'EIA Imports'!$B:$B,AM$1)</f>
        <v/>
      </c>
      <c r="AN8">
        <f>SUMIFS('EIA Imports'!$D:$D,'EIA Imports'!$E:$E,$A8,'EIA Imports'!$B:$B,AN$1)</f>
        <v/>
      </c>
      <c r="AO8">
        <f>SUMIFS('EIA Imports'!$D:$D,'EIA Imports'!$E:$E,$A8,'EIA Imports'!$B:$B,AO$1)</f>
        <v/>
      </c>
      <c r="AP8">
        <f>SUMIFS('EIA Imports'!$D:$D,'EIA Imports'!$E:$E,$A8,'EIA Imports'!$B:$B,AP$1)</f>
        <v/>
      </c>
      <c r="AQ8">
        <f>SUMIFS('EIA Imports'!$D:$D,'EIA Imports'!$E:$E,$A8,'EIA Imports'!$B:$B,AQ$1)</f>
        <v/>
      </c>
      <c r="AR8">
        <f>SUMIFS('EIA Imports'!$D:$D,'EIA Imports'!$E:$E,$A8,'EIA Imports'!$B:$B,AR$1)</f>
        <v/>
      </c>
      <c r="AS8">
        <f>SUMIFS('EIA Imports'!$D:$D,'EIA Imports'!$E:$E,$A8,'EIA Imports'!$B:$B,AS$1)</f>
        <v/>
      </c>
      <c r="AT8">
        <f>SUMIFS('EIA Imports'!$D:$D,'EIA Imports'!$E:$E,$A8,'EIA Imports'!$B:$B,AT$1)</f>
        <v/>
      </c>
      <c r="AU8">
        <f>SUMIFS('EIA Imports'!$D:$D,'EIA Imports'!$E:$E,$A8,'EIA Imports'!$B:$B,AU$1)</f>
        <v/>
      </c>
      <c r="AV8">
        <f>SUMIFS('EIA Imports'!$D:$D,'EIA Imports'!$E:$E,$A8,'EIA Imports'!$B:$B,AV$1)</f>
        <v/>
      </c>
      <c r="AW8">
        <f>SUMIFS('EIA Imports'!$D:$D,'EIA Imports'!$E:$E,$A8,'EIA Imports'!$B:$B,AW$1)</f>
        <v/>
      </c>
      <c r="AX8">
        <f>SUMIFS('EIA Imports'!$D:$D,'EIA Imports'!$E:$E,$A8,'EIA Imports'!$B:$B,AX$1)</f>
        <v/>
      </c>
      <c r="AY8">
        <f>SUMIFS('EIA Imports'!$D:$D,'EIA Imports'!$E:$E,$A8,'EIA Imports'!$B:$B,AY$1)</f>
        <v/>
      </c>
      <c r="AZ8">
        <f>SUMIFS('EIA Imports'!$D:$D,'EIA Imports'!$E:$E,$A8,'EIA Imports'!$B:$B,AZ$1)</f>
        <v/>
      </c>
      <c r="BA8">
        <f>SUMIFS('EIA Imports'!$D:$D,'EIA Imports'!$E:$E,$A8,'EIA Imports'!$B:$B,BA$1)</f>
        <v/>
      </c>
      <c r="BB8">
        <f>SUMIFS('EIA Imports'!$D:$D,'EIA Imports'!$E:$E,$A8,'EIA Imports'!$B:$B,BB$1)</f>
        <v/>
      </c>
      <c r="BC8">
        <f>SUMIFS('EIA Imports'!$D:$D,'EIA Imports'!$E:$E,$A8,'EIA Imports'!$B:$B,BC$1)</f>
        <v/>
      </c>
      <c r="BD8">
        <f>SUMIFS('EIA Imports'!$D:$D,'EIA Imports'!$E:$E,$A8,'EIA Imports'!$B:$B,BD$1)</f>
        <v/>
      </c>
      <c r="BE8">
        <f>SUMIFS('EIA Imports'!$D:$D,'EIA Imports'!$E:$E,$A8,'EIA Imports'!$B:$B,BE$1)</f>
        <v/>
      </c>
      <c r="BF8">
        <f>SUMIFS('EIA Imports'!$D:$D,'EIA Imports'!$E:$E,$A8,'EIA Imports'!$B:$B,BF$1)</f>
        <v/>
      </c>
      <c r="BG8">
        <f>SUMIFS('EIA Imports'!$D:$D,'EIA Imports'!$E:$E,$A8,'EIA Imports'!$B:$B,BG$1)</f>
        <v/>
      </c>
      <c r="BH8">
        <f>SUMIFS('EIA Imports'!$D:$D,'EIA Imports'!$E:$E,$A8,'EIA Imports'!$B:$B,BH$1)</f>
        <v/>
      </c>
      <c r="BI8">
        <f>SUMIFS('EIA Imports'!$D:$D,'EIA Imports'!$E:$E,$A8,'EIA Imports'!$B:$B,BI$1)</f>
        <v/>
      </c>
      <c r="BJ8">
        <f>SUMIFS('EIA Imports'!$D:$D,'EIA Imports'!$E:$E,$A8,'EIA Imports'!$B:$B,BJ$1)</f>
        <v/>
      </c>
      <c r="BK8">
        <f>SUMIFS('EIA Imports'!$D:$D,'EIA Imports'!$E:$E,$A8,'EIA Imports'!$B:$B,BK$1)</f>
        <v/>
      </c>
      <c r="BL8">
        <f>SUMIFS('EIA Imports'!$D:$D,'EIA Imports'!$E:$E,$A8,'EIA Imports'!$B:$B,BL$1)</f>
        <v/>
      </c>
      <c r="BM8">
        <f>SUMIFS('EIA Imports'!$D:$D,'EIA Imports'!$E:$E,$A8,'EIA Imports'!$B:$B,BM$1)</f>
        <v/>
      </c>
      <c r="BN8">
        <f>SUMIFS('EIA Imports'!$D:$D,'EIA Imports'!$E:$E,$A8,'EIA Imports'!$B:$B,BN$1)</f>
        <v/>
      </c>
      <c r="BO8">
        <f>SUMIFS('EIA Imports'!$D:$D,'EIA Imports'!$E:$E,$A8,'EIA Imports'!$B:$B,BO$1)</f>
        <v/>
      </c>
      <c r="BP8">
        <f>SUMIFS('EIA Imports'!$D:$D,'EIA Imports'!$E:$E,$A8,'EIA Imports'!$B:$B,BP$1)</f>
        <v/>
      </c>
      <c r="BQ8">
        <f>SUMIFS('EIA Imports'!$D:$D,'EIA Imports'!$E:$E,$A8,'EIA Imports'!$B:$B,BQ$1)</f>
        <v/>
      </c>
      <c r="BR8">
        <f>SUMIFS('EIA Imports'!$D:$D,'EIA Imports'!$E:$E,$A8,'EIA Imports'!$B:$B,BR$1)</f>
        <v/>
      </c>
      <c r="BS8">
        <f>SUMIFS('EIA Imports'!$D:$D,'EIA Imports'!$E:$E,$A8,'EIA Imports'!$B:$B,BS$1)</f>
        <v/>
      </c>
      <c r="BT8">
        <f>SUMIFS('EIA Imports'!$D:$D,'EIA Imports'!$E:$E,$A8,'EIA Imports'!$B:$B,BT$1)</f>
        <v/>
      </c>
      <c r="BU8">
        <f>SUMIFS('EIA Imports'!$D:$D,'EIA Imports'!$E:$E,$A8,'EIA Imports'!$B:$B,BU$1)</f>
        <v/>
      </c>
      <c r="BV8">
        <f>SUMIFS('EIA Imports'!$D:$D,'EIA Imports'!$E:$E,$A8,'EIA Imports'!$B:$B,BV$1)</f>
        <v/>
      </c>
      <c r="BW8">
        <f>SUMIFS('EIA Imports'!$D:$D,'EIA Imports'!$E:$E,$A8,'EIA Imports'!$B:$B,BW$1)</f>
        <v/>
      </c>
      <c r="BX8">
        <f>SUMIFS('EIA Imports'!$D:$D,'EIA Imports'!$E:$E,$A8,'EIA Imports'!$B:$B,BX$1)</f>
        <v/>
      </c>
      <c r="BY8">
        <f>SUMIFS('EIA Imports'!$D:$D,'EIA Imports'!$E:$E,$A8,'EIA Imports'!$B:$B,BY$1)</f>
        <v/>
      </c>
      <c r="BZ8">
        <f>SUMIFS('EIA Imports'!$D:$D,'EIA Imports'!$E:$E,$A8,'EIA Imports'!$B:$B,BZ$1)</f>
        <v/>
      </c>
      <c r="CA8">
        <f>SUMIFS('EIA Imports'!$D:$D,'EIA Imports'!$E:$E,$A8,'EIA Imports'!$B:$B,CA$1)</f>
        <v/>
      </c>
      <c r="CB8">
        <f>SUMIFS('EIA Imports'!$D:$D,'EIA Imports'!$E:$E,$A8,'EIA Imports'!$B:$B,CB$1)</f>
        <v/>
      </c>
      <c r="CC8">
        <f>SUMIFS('EIA Imports'!$D:$D,'EIA Imports'!$E:$E,$A8,'EIA Imports'!$B:$B,CC$1)</f>
        <v/>
      </c>
      <c r="CD8">
        <f>SUMIFS('EIA Imports'!$D:$D,'EIA Imports'!$E:$E,$A8,'EIA Imports'!$B:$B,CD$1)</f>
        <v/>
      </c>
      <c r="CE8">
        <f>SUMIFS('EIA Imports'!$D:$D,'EIA Imports'!$E:$E,$A8,'EIA Imports'!$B:$B,CE$1)</f>
        <v/>
      </c>
      <c r="CF8">
        <f>SUMIFS('EIA Imports'!$D:$D,'EIA Imports'!$E:$E,$A8,'EIA Imports'!$B:$B,CF$1)</f>
        <v/>
      </c>
      <c r="CG8">
        <f>SUMIFS('EIA Imports'!$D:$D,'EIA Imports'!$E:$E,$A8,'EIA Imports'!$B:$B,CG$1)</f>
        <v/>
      </c>
      <c r="CH8">
        <f>SUMIFS('EIA Imports'!$D:$D,'EIA Imports'!$E:$E,$A8,'EIA Imports'!$B:$B,CH$1)</f>
        <v/>
      </c>
      <c r="CI8">
        <f>SUMIFS('EIA Imports'!$D:$D,'EIA Imports'!$E:$E,$A8,'EIA Imports'!$B:$B,CI$1)</f>
        <v/>
      </c>
      <c r="CJ8">
        <f>SUMIFS('EIA Imports'!$D:$D,'EIA Imports'!$E:$E,$A8,'EIA Imports'!$B:$B,CJ$1)</f>
        <v/>
      </c>
      <c r="CK8">
        <f>SUMIFS('EIA Imports'!$D:$D,'EIA Imports'!$E:$E,$A8,'EIA Imports'!$B:$B,CK$1)</f>
        <v/>
      </c>
      <c r="CL8">
        <f>SUMIFS('EIA Imports'!$D:$D,'EIA Imports'!$E:$E,$A8,'EIA Imports'!$B:$B,CL$1)</f>
        <v/>
      </c>
      <c r="CM8">
        <f>SUMIFS('EIA Imports'!$D:$D,'EIA Imports'!$E:$E,$A8,'EIA Imports'!$B:$B,CM$1)</f>
        <v/>
      </c>
      <c r="CN8">
        <f>SUMIFS('EIA Imports'!$D:$D,'EIA Imports'!$E:$E,$A8,'EIA Imports'!$B:$B,CN$1)</f>
        <v/>
      </c>
      <c r="CO8">
        <f>SUMIFS('EIA Imports'!$D:$D,'EIA Imports'!$E:$E,$A8,'EIA Imports'!$B:$B,CO$1)</f>
        <v/>
      </c>
      <c r="CP8">
        <f>SUMIFS('EIA Imports'!$D:$D,'EIA Imports'!$E:$E,$A8,'EIA Imports'!$B:$B,CP$1)</f>
        <v/>
      </c>
      <c r="CQ8">
        <f>SUMIFS('EIA Imports'!$D:$D,'EIA Imports'!$E:$E,$A8,'EIA Imports'!$B:$B,CQ$1)</f>
        <v/>
      </c>
      <c r="CR8">
        <f>SUMIFS('EIA Imports'!$D:$D,'EIA Imports'!$E:$E,$A8,'EIA Imports'!$B:$B,CR$1)</f>
        <v/>
      </c>
      <c r="CS8">
        <f>SUMIFS('EIA Imports'!$D:$D,'EIA Imports'!$E:$E,$A8,'EIA Imports'!$B:$B,CS$1)</f>
        <v/>
      </c>
      <c r="CT8">
        <f>SUMIFS('EIA Imports'!$D:$D,'EIA Imports'!$E:$E,$A8,'EIA Imports'!$B:$B,CT$1)</f>
        <v/>
      </c>
      <c r="CU8">
        <f>SUMIFS('EIA Imports'!$D:$D,'EIA Imports'!$E:$E,$A8,'EIA Imports'!$B:$B,CU$1)</f>
        <v/>
      </c>
      <c r="CV8">
        <f>SUMIFS('EIA Imports'!$D:$D,'EIA Imports'!$E:$E,$A8,'EIA Imports'!$B:$B,CV$1)</f>
        <v/>
      </c>
      <c r="CW8">
        <f>SUMIFS('EIA Imports'!$D:$D,'EIA Imports'!$E:$E,$A8,'EIA Imports'!$B:$B,CW$1)</f>
        <v/>
      </c>
      <c r="CX8">
        <f>SUMIFS('EIA Imports'!$D:$D,'EIA Imports'!$E:$E,$A8,'EIA Imports'!$B:$B,CX$1)</f>
        <v/>
      </c>
      <c r="CY8">
        <f>SUMIFS('EIA Imports'!$D:$D,'EIA Imports'!$E:$E,$A8,'EIA Imports'!$B:$B,CY$1)</f>
        <v/>
      </c>
      <c r="CZ8">
        <f>SUMIFS('EIA Imports'!$D:$D,'EIA Imports'!$E:$E,$A8,'EIA Imports'!$B:$B,CZ$1)</f>
        <v/>
      </c>
      <c r="DA8">
        <f>SUMIFS('EIA Imports'!$D:$D,'EIA Imports'!$E:$E,$A8,'EIA Imports'!$B:$B,DA$1)</f>
        <v/>
      </c>
      <c r="DB8">
        <f>SUMIFS('EIA Imports'!$D:$D,'EIA Imports'!$E:$E,$A8,'EIA Imports'!$B:$B,DB$1)</f>
        <v/>
      </c>
      <c r="DC8">
        <f>SUMIFS('EIA Imports'!$D:$D,'EIA Imports'!$E:$E,$A8,'EIA Imports'!$B:$B,DC$1)</f>
        <v/>
      </c>
      <c r="DD8">
        <f>SUMIFS('EIA Imports'!$D:$D,'EIA Imports'!$E:$E,$A8,'EIA Imports'!$B:$B,DD$1)</f>
        <v/>
      </c>
      <c r="DE8">
        <f>SUMIFS('EIA Imports'!$D:$D,'EIA Imports'!$E:$E,$A8,'EIA Imports'!$B:$B,DE$1)</f>
        <v/>
      </c>
      <c r="DF8">
        <f>SUMIFS('EIA Imports'!$D:$D,'EIA Imports'!$E:$E,$A8,'EIA Imports'!$B:$B,DF$1)</f>
        <v/>
      </c>
      <c r="DG8">
        <f>SUMIFS('EIA Imports'!$D:$D,'EIA Imports'!$E:$E,$A8,'EIA Imports'!$B:$B,DG$1)</f>
        <v/>
      </c>
      <c r="DH8">
        <f>SUMIFS('EIA Imports'!$D:$D,'EIA Imports'!$E:$E,$A8,'EIA Imports'!$B:$B,DH$1)</f>
        <v/>
      </c>
      <c r="DI8">
        <f>SUMIFS('EIA Imports'!$D:$D,'EIA Imports'!$E:$E,$A8,'EIA Imports'!$B:$B,DI$1)</f>
        <v/>
      </c>
      <c r="DJ8">
        <f>SUMIFS('EIA Imports'!$D:$D,'EIA Imports'!$E:$E,$A8,'EIA Imports'!$B:$B,DJ$1)</f>
        <v/>
      </c>
      <c r="DK8">
        <f>SUMIFS('EIA Imports'!$D:$D,'EIA Imports'!$E:$E,$A8,'EIA Imports'!$B:$B,DK$1)</f>
        <v/>
      </c>
      <c r="DL8">
        <f>SUMIFS('EIA Imports'!$D:$D,'EIA Imports'!$E:$E,$A8,'EIA Imports'!$B:$B,DL$1)</f>
        <v/>
      </c>
      <c r="DM8">
        <f>SUMIFS('EIA Imports'!$D:$D,'EIA Imports'!$E:$E,$A8,'EIA Imports'!$B:$B,DM$1)</f>
        <v/>
      </c>
      <c r="DN8">
        <f>SUMIFS('EIA Imports'!$D:$D,'EIA Imports'!$E:$E,$A8,'EIA Imports'!$B:$B,DN$1)</f>
        <v/>
      </c>
      <c r="DO8">
        <f>SUMIFS('EIA Imports'!$D:$D,'EIA Imports'!$E:$E,$A8,'EIA Imports'!$B:$B,DO$1)</f>
        <v/>
      </c>
      <c r="DP8">
        <f>SUMIFS('EIA Imports'!$D:$D,'EIA Imports'!$E:$E,$A8,'EIA Imports'!$B:$B,DP$1)</f>
        <v/>
      </c>
      <c r="DQ8">
        <f>SUMIFS('EIA Imports'!$D:$D,'EIA Imports'!$E:$E,$A8,'EIA Imports'!$B:$B,DQ$1)</f>
        <v/>
      </c>
      <c r="DR8">
        <f>SUMIFS('EIA Imports'!$D:$D,'EIA Imports'!$E:$E,$A8,'EIA Imports'!$B:$B,DR$1)</f>
        <v/>
      </c>
      <c r="DS8">
        <f>SUMIFS('EIA Imports'!$D:$D,'EIA Imports'!$E:$E,$A8,'EIA Imports'!$B:$B,DS$1)</f>
        <v/>
      </c>
      <c r="DT8">
        <f>SUMIFS('EIA Imports'!$D:$D,'EIA Imports'!$E:$E,$A8,'EIA Imports'!$B:$B,DT$1)</f>
        <v/>
      </c>
      <c r="DU8">
        <f>SUMIFS('EIA Imports'!$D:$D,'EIA Imports'!$E:$E,$A8,'EIA Imports'!$B:$B,DU$1)</f>
        <v/>
      </c>
      <c r="DV8">
        <f>SUMIFS('EIA Imports'!$D:$D,'EIA Imports'!$E:$E,$A8,'EIA Imports'!$B:$B,DV$1)</f>
        <v/>
      </c>
      <c r="DW8">
        <f>SUMIFS('EIA Imports'!$D:$D,'EIA Imports'!$E:$E,$A8,'EIA Imports'!$B:$B,DW$1)</f>
        <v/>
      </c>
      <c r="DX8">
        <f>SUMIFS('EIA Imports'!$D:$D,'EIA Imports'!$E:$E,$A8,'EIA Imports'!$B:$B,DX$1)</f>
        <v/>
      </c>
      <c r="DY8">
        <f>SUMIFS('EIA Imports'!$D:$D,'EIA Imports'!$E:$E,$A8,'EIA Imports'!$B:$B,DY$1)</f>
        <v/>
      </c>
      <c r="DZ8">
        <f>SUMIFS('EIA Imports'!$D:$D,'EIA Imports'!$E:$E,$A8,'EIA Imports'!$B:$B,DZ$1)</f>
        <v/>
      </c>
      <c r="EA8">
        <f>SUMIFS('EIA Imports'!$D:$D,'EIA Imports'!$E:$E,$A8,'EIA Imports'!$B:$B,EA$1)</f>
        <v/>
      </c>
      <c r="EB8">
        <f>SUMIFS('EIA Imports'!$D:$D,'EIA Imports'!$E:$E,$A8,'EIA Imports'!$B:$B,EB$1)</f>
        <v/>
      </c>
      <c r="EC8">
        <f>SUMIFS('EIA Imports'!$D:$D,'EIA Imports'!$E:$E,$A8,'EIA Imports'!$B:$B,EC$1)</f>
        <v/>
      </c>
      <c r="ED8">
        <f>SUMIFS('EIA Imports'!$D:$D,'EIA Imports'!$E:$E,$A8,'EIA Imports'!$B:$B,ED$1)</f>
        <v/>
      </c>
      <c r="EE8">
        <f>SUMIFS('EIA Imports'!$D:$D,'EIA Imports'!$E:$E,$A8,'EIA Imports'!$B:$B,EE$1)</f>
        <v/>
      </c>
      <c r="EF8">
        <f>SUMIFS('EIA Imports'!$D:$D,'EIA Imports'!$E:$E,$A8,'EIA Imports'!$B:$B,EF$1)</f>
        <v/>
      </c>
      <c r="EG8">
        <f>SUMIFS('EIA Imports'!$D:$D,'EIA Imports'!$E:$E,$A8,'EIA Imports'!$B:$B,EG$1)</f>
        <v/>
      </c>
      <c r="EH8">
        <f>SUMIFS('EIA Imports'!$D:$D,'EIA Imports'!$E:$E,$A8,'EIA Imports'!$B:$B,EH$1)</f>
        <v/>
      </c>
      <c r="EI8">
        <f>SUMIFS('EIA Imports'!$D:$D,'EIA Imports'!$E:$E,$A8,'EIA Imports'!$B:$B,EI$1)</f>
        <v/>
      </c>
      <c r="EJ8">
        <f>SUMIFS('EIA Imports'!$D:$D,'EIA Imports'!$E:$E,$A8,'EIA Imports'!$B:$B,EJ$1)</f>
        <v/>
      </c>
      <c r="EK8">
        <f>SUMIFS('EIA Imports'!$D:$D,'EIA Imports'!$E:$E,$A8,'EIA Imports'!$B:$B,EK$1)</f>
        <v/>
      </c>
      <c r="EL8">
        <f>SUMIFS('EIA Imports'!$D:$D,'EIA Imports'!$E:$E,$A8,'EIA Imports'!$B:$B,EL$1)</f>
        <v/>
      </c>
      <c r="EM8">
        <f>SUMIFS('EIA Imports'!$D:$D,'EIA Imports'!$E:$E,$A8,'EIA Imports'!$B:$B,EM$1)</f>
        <v/>
      </c>
      <c r="EN8">
        <f>SUMIFS('EIA Imports'!$D:$D,'EIA Imports'!$E:$E,$A8,'EIA Imports'!$B:$B,EN$1)</f>
        <v/>
      </c>
      <c r="EO8">
        <f>SUMIFS('EIA Imports'!$D:$D,'EIA Imports'!$E:$E,$A8,'EIA Imports'!$B:$B,EO$1)</f>
        <v/>
      </c>
      <c r="EP8">
        <f>SUMIFS('EIA Imports'!$D:$D,'EIA Imports'!$E:$E,$A8,'EIA Imports'!$B:$B,EP$1)</f>
        <v/>
      </c>
      <c r="EQ8">
        <f>SUMIFS('EIA Imports'!$D:$D,'EIA Imports'!$E:$E,$A8,'EIA Imports'!$B:$B,EQ$1)</f>
        <v/>
      </c>
      <c r="ER8">
        <f>SUMIFS('EIA Imports'!$D:$D,'EIA Imports'!$E:$E,$A8,'EIA Imports'!$B:$B,ER$1)</f>
        <v/>
      </c>
      <c r="ES8">
        <f>SUMIFS('EIA Imports'!$D:$D,'EIA Imports'!$E:$E,$A8,'EIA Imports'!$B:$B,ES$1)</f>
        <v/>
      </c>
      <c r="ET8">
        <f>SUMIFS('EIA Imports'!$D:$D,'EIA Imports'!$E:$E,$A8,'EIA Imports'!$B:$B,ET$1)</f>
        <v/>
      </c>
      <c r="EU8">
        <f>SUMIFS('EIA Imports'!$D:$D,'EIA Imports'!$E:$E,$A8,'EIA Imports'!$B:$B,EU$1)</f>
        <v/>
      </c>
      <c r="EV8">
        <f>SUMIFS('EIA Imports'!$D:$D,'EIA Imports'!$E:$E,$A8,'EIA Imports'!$B:$B,EV$1)</f>
        <v/>
      </c>
      <c r="EW8">
        <f>SUMIFS('EIA Imports'!$D:$D,'EIA Imports'!$E:$E,$A8,'EIA Imports'!$B:$B,EW$1)</f>
        <v/>
      </c>
      <c r="EX8">
        <f>SUMIFS('EIA Imports'!$D:$D,'EIA Imports'!$E:$E,$A8,'EIA Imports'!$B:$B,EX$1)</f>
        <v/>
      </c>
      <c r="EY8">
        <f>SUMIFS('EIA Imports'!$D:$D,'EIA Imports'!$E:$E,$A8,'EIA Imports'!$B:$B,EY$1)</f>
        <v/>
      </c>
      <c r="EZ8">
        <f>SUMIFS('EIA Imports'!$D:$D,'EIA Imports'!$E:$E,$A8,'EIA Imports'!$B:$B,EZ$1)</f>
        <v/>
      </c>
      <c r="FA8">
        <f>SUMIFS('EIA Imports'!$D:$D,'EIA Imports'!$E:$E,$A8,'EIA Imports'!$B:$B,FA$1)</f>
        <v/>
      </c>
      <c r="FB8">
        <f>SUMIFS('EIA Imports'!$D:$D,'EIA Imports'!$E:$E,$A8,'EIA Imports'!$B:$B,FB$1)</f>
        <v/>
      </c>
      <c r="FC8">
        <f>SUMIFS('EIA Imports'!$D:$D,'EIA Imports'!$E:$E,$A8,'EIA Imports'!$B:$B,FC$1)</f>
        <v/>
      </c>
      <c r="FD8">
        <f>SUMIFS('EIA Imports'!$D:$D,'EIA Imports'!$E:$E,$A8,'EIA Imports'!$B:$B,FD$1)</f>
        <v/>
      </c>
      <c r="FE8">
        <f>SUMIFS('EIA Imports'!$D:$D,'EIA Imports'!$E:$E,$A8,'EIA Imports'!$B:$B,FE$1)</f>
        <v/>
      </c>
      <c r="FF8">
        <f>SUMIFS('EIA Imports'!$D:$D,'EIA Imports'!$E:$E,$A8,'EIA Imports'!$B:$B,FF$1)</f>
        <v/>
      </c>
      <c r="FG8">
        <f>SUMIFS('EIA Imports'!$D:$D,'EIA Imports'!$E:$E,$A8,'EIA Imports'!$B:$B,FG$1)</f>
        <v/>
      </c>
      <c r="FH8">
        <f>SUMIFS('EIA Imports'!$D:$D,'EIA Imports'!$E:$E,$A8,'EIA Imports'!$B:$B,FH$1)</f>
        <v/>
      </c>
      <c r="FI8">
        <f>SUMIFS('EIA Imports'!$D:$D,'EIA Imports'!$E:$E,$A8,'EIA Imports'!$B:$B,FI$1)</f>
        <v/>
      </c>
      <c r="FJ8">
        <f>SUMIFS('EIA Imports'!$D:$D,'EIA Imports'!$E:$E,$A8,'EIA Imports'!$B:$B,FJ$1)</f>
        <v/>
      </c>
      <c r="FK8">
        <f>SUMIFS('EIA Imports'!$D:$D,'EIA Imports'!$E:$E,$A8,'EIA Imports'!$B:$B,FK$1)</f>
        <v/>
      </c>
      <c r="FL8">
        <f>SUMIFS('EIA Imports'!$D:$D,'EIA Imports'!$E:$E,$A8,'EIA Imports'!$B:$B,FL$1)</f>
        <v/>
      </c>
      <c r="FM8">
        <f>SUMIFS('EIA Imports'!$D:$D,'EIA Imports'!$E:$E,$A8,'EIA Imports'!$B:$B,FM$1)</f>
        <v/>
      </c>
      <c r="FN8">
        <f>SUMIFS('EIA Imports'!$D:$D,'EIA Imports'!$E:$E,$A8,'EIA Imports'!$B:$B,FN$1)</f>
        <v/>
      </c>
      <c r="FO8">
        <f>SUMIFS('EIA Imports'!$D:$D,'EIA Imports'!$E:$E,$A8,'EIA Imports'!$B:$B,FO$1)</f>
        <v/>
      </c>
      <c r="FP8">
        <f>SUMIFS('EIA Imports'!$D:$D,'EIA Imports'!$E:$E,$A8,'EIA Imports'!$B:$B,FP$1)</f>
        <v/>
      </c>
      <c r="FQ8">
        <f>SUMIFS('EIA Imports'!$D:$D,'EIA Imports'!$E:$E,$A8,'EIA Imports'!$B:$B,FQ$1)</f>
        <v/>
      </c>
      <c r="FR8">
        <f>SUMIFS('EIA Imports'!$D:$D,'EIA Imports'!$E:$E,$A8,'EIA Imports'!$B:$B,FR$1)</f>
        <v/>
      </c>
      <c r="FS8">
        <f>SUMIFS('EIA Imports'!$D:$D,'EIA Imports'!$E:$E,$A8,'EIA Imports'!$B:$B,FS$1)</f>
        <v/>
      </c>
      <c r="FT8">
        <f>SUMIFS('EIA Imports'!$D:$D,'EIA Imports'!$E:$E,$A8,'EIA Imports'!$B:$B,FT$1)</f>
        <v/>
      </c>
      <c r="FU8">
        <f>SUMIFS('EIA Imports'!$D:$D,'EIA Imports'!$E:$E,$A8,'EIA Imports'!$B:$B,FU$1)</f>
        <v/>
      </c>
      <c r="FV8">
        <f>SUMIFS('EIA Imports'!$D:$D,'EIA Imports'!$E:$E,$A8,'EIA Imports'!$B:$B,FV$1)</f>
        <v/>
      </c>
      <c r="FW8">
        <f>SUMIFS('EIA Imports'!$D:$D,'EIA Imports'!$E:$E,$A8,'EIA Imports'!$B:$B,FW$1)</f>
        <v/>
      </c>
      <c r="FX8">
        <f>SUMIFS('EIA Imports'!$D:$D,'EIA Imports'!$E:$E,$A8,'EIA Imports'!$B:$B,FX$1)</f>
        <v/>
      </c>
      <c r="FY8">
        <f>SUMIFS('EIA Imports'!$D:$D,'EIA Imports'!$E:$E,$A8,'EIA Imports'!$B:$B,FY$1)</f>
        <v/>
      </c>
      <c r="FZ8">
        <f>SUMIFS('EIA Imports'!$D:$D,'EIA Imports'!$E:$E,$A8,'EIA Imports'!$B:$B,FZ$1)</f>
        <v/>
      </c>
      <c r="GA8">
        <f>SUMIFS('EIA Imports'!$D:$D,'EIA Imports'!$E:$E,$A8,'EIA Imports'!$B:$B,GA$1)</f>
        <v/>
      </c>
      <c r="GB8">
        <f>SUMIFS('EIA Imports'!$D:$D,'EIA Imports'!$E:$E,$A8,'EIA Imports'!$B:$B,GB$1)</f>
        <v/>
      </c>
      <c r="GC8">
        <f>SUMIFS('EIA Imports'!$D:$D,'EIA Imports'!$E:$E,$A8,'EIA Imports'!$B:$B,GC$1)</f>
        <v/>
      </c>
      <c r="GD8">
        <f>SUMIFS('EIA Imports'!$D:$D,'EIA Imports'!$E:$E,$A8,'EIA Imports'!$B:$B,GD$1)</f>
        <v/>
      </c>
      <c r="GE8">
        <f>SUMIFS('EIA Imports'!$D:$D,'EIA Imports'!$E:$E,$A8,'EIA Imports'!$B:$B,GE$1)</f>
        <v/>
      </c>
      <c r="GF8">
        <f>SUMIFS('EIA Imports'!$D:$D,'EIA Imports'!$E:$E,$A8,'EIA Imports'!$B:$B,GF$1)</f>
        <v/>
      </c>
      <c r="GG8">
        <f>SUMIFS('EIA Imports'!$D:$D,'EIA Imports'!$E:$E,$A8,'EIA Imports'!$B:$B,GG$1)</f>
        <v/>
      </c>
      <c r="GH8">
        <f>SUMIFS('EIA Imports'!$D:$D,'EIA Imports'!$E:$E,$A8,'EIA Imports'!$B:$B,GH$1)</f>
        <v/>
      </c>
      <c r="GI8">
        <f>SUMIFS('EIA Imports'!$D:$D,'EIA Imports'!$E:$E,$A8,'EIA Imports'!$B:$B,GI$1)</f>
        <v/>
      </c>
      <c r="GJ8">
        <f>SUMIFS('EIA Imports'!$D:$D,'EIA Imports'!$E:$E,$A8,'EIA Imports'!$B:$B,GJ$1)</f>
        <v/>
      </c>
      <c r="GK8">
        <f>SUMIFS('EIA Imports'!$D:$D,'EIA Imports'!$E:$E,$A8,'EIA Imports'!$B:$B,GK$1)</f>
        <v/>
      </c>
      <c r="GL8">
        <f>SUMIFS('EIA Imports'!$D:$D,'EIA Imports'!$E:$E,$A8,'EIA Imports'!$B:$B,GL$1)</f>
        <v/>
      </c>
      <c r="GM8">
        <f>SUMIFS('EIA Imports'!$D:$D,'EIA Imports'!$E:$E,$A8,'EIA Imports'!$B:$B,GM$1)</f>
        <v/>
      </c>
      <c r="GN8">
        <f>SUMIFS('EIA Imports'!$D:$D,'EIA Imports'!$E:$E,$A8,'EIA Imports'!$B:$B,GN$1)</f>
        <v/>
      </c>
      <c r="GO8">
        <f>SUMIFS('EIA Imports'!$D:$D,'EIA Imports'!$E:$E,$A8,'EIA Imports'!$B:$B,GO$1)</f>
        <v/>
      </c>
      <c r="GP8">
        <f>SUMIFS('EIA Imports'!$D:$D,'EIA Imports'!$E:$E,$A8,'EIA Imports'!$B:$B,GP$1)</f>
        <v/>
      </c>
      <c r="GQ8">
        <f>SUMIFS('EIA Imports'!$D:$D,'EIA Imports'!$E:$E,$A8,'EIA Imports'!$B:$B,GQ$1)</f>
        <v/>
      </c>
      <c r="GR8">
        <f>SUMIFS('EIA Imports'!$D:$D,'EIA Imports'!$E:$E,$A8,'EIA Imports'!$B:$B,GR$1)</f>
        <v/>
      </c>
      <c r="GS8">
        <f>SUMIFS('EIA Imports'!$D:$D,'EIA Imports'!$E:$E,$A8,'EIA Imports'!$B:$B,GS$1)</f>
        <v/>
      </c>
      <c r="GT8">
        <f>SUMIFS('EIA Imports'!$D:$D,'EIA Imports'!$E:$E,$A8,'EIA Imports'!$B:$B,GT$1)</f>
        <v/>
      </c>
      <c r="GU8">
        <f>SUMIFS('EIA Imports'!$D:$D,'EIA Imports'!$E:$E,$A8,'EIA Imports'!$B:$B,GU$1)</f>
        <v/>
      </c>
      <c r="GV8">
        <f>SUMIFS('EIA Imports'!$D:$D,'EIA Imports'!$E:$E,$A8,'EIA Imports'!$B:$B,GV$1)</f>
        <v/>
      </c>
      <c r="GW8">
        <f>SUMIFS('EIA Imports'!$D:$D,'EIA Imports'!$E:$E,$A8,'EIA Imports'!$B:$B,GW$1)</f>
        <v/>
      </c>
      <c r="GX8">
        <f>SUMIFS('EIA Imports'!$D:$D,'EIA Imports'!$E:$E,$A8,'EIA Imports'!$B:$B,GX$1)</f>
        <v/>
      </c>
      <c r="GY8">
        <f>SUMIFS('EIA Imports'!$D:$D,'EIA Imports'!$E:$E,$A8,'EIA Imports'!$B:$B,GY$1)</f>
        <v/>
      </c>
      <c r="GZ8">
        <f>SUMIFS('EIA Imports'!$D:$D,'EIA Imports'!$E:$E,$A8,'EIA Imports'!$B:$B,GZ$1)</f>
        <v/>
      </c>
      <c r="HA8">
        <f>SUMIFS('EIA Imports'!$D:$D,'EIA Imports'!$E:$E,$A8,'EIA Imports'!$B:$B,HA$1)</f>
        <v/>
      </c>
      <c r="HB8">
        <f>SUMIFS('EIA Imports'!$D:$D,'EIA Imports'!$E:$E,$A8,'EIA Imports'!$B:$B,HB$1)</f>
        <v/>
      </c>
      <c r="HC8">
        <f>SUMIFS('EIA Imports'!$D:$D,'EIA Imports'!$E:$E,$A8,'EIA Imports'!$B:$B,HC$1)</f>
        <v/>
      </c>
      <c r="HD8">
        <f>SUMIFS('EIA Imports'!$D:$D,'EIA Imports'!$E:$E,$A8,'EIA Imports'!$B:$B,HD$1)</f>
        <v/>
      </c>
      <c r="HE8">
        <f>SUMIFS('EIA Imports'!$D:$D,'EIA Imports'!$E:$E,$A8,'EIA Imports'!$B:$B,HE$1)</f>
        <v/>
      </c>
      <c r="HF8">
        <f>SUMIFS('EIA Imports'!$D:$D,'EIA Imports'!$E:$E,$A8,'EIA Imports'!$B:$B,HF$1)</f>
        <v/>
      </c>
      <c r="HG8">
        <f>SUMIFS('EIA Imports'!$D:$D,'EIA Imports'!$E:$E,$A8,'EIA Imports'!$B:$B,HG$1)</f>
        <v/>
      </c>
      <c r="HH8">
        <f>SUMIFS('EIA Imports'!$D:$D,'EIA Imports'!$E:$E,$A8,'EIA Imports'!$B:$B,HH$1)</f>
        <v/>
      </c>
      <c r="HI8">
        <f>SUMIFS('EIA Imports'!$D:$D,'EIA Imports'!$E:$E,$A8,'EIA Imports'!$B:$B,HI$1)</f>
        <v/>
      </c>
      <c r="HJ8">
        <f>SUMIFS('EIA Imports'!$D:$D,'EIA Imports'!$E:$E,$A8,'EIA Imports'!$B:$B,HJ$1)</f>
        <v/>
      </c>
      <c r="HK8">
        <f>SUMIFS('EIA Imports'!$D:$D,'EIA Imports'!$E:$E,$A8,'EIA Imports'!$B:$B,HK$1)</f>
        <v/>
      </c>
      <c r="HL8">
        <f>SUMIFS('EIA Imports'!$D:$D,'EIA Imports'!$E:$E,$A8,'EIA Imports'!$B:$B,HL$1)</f>
        <v/>
      </c>
      <c r="HM8">
        <f>SUMIFS('EIA Imports'!$D:$D,'EIA Imports'!$E:$E,$A8,'EIA Imports'!$B:$B,HM$1)</f>
        <v/>
      </c>
      <c r="HN8">
        <f>SUMIFS('EIA Imports'!$D:$D,'EIA Imports'!$E:$E,$A8,'EIA Imports'!$B:$B,HN$1)</f>
        <v/>
      </c>
      <c r="HO8">
        <f>SUMIFS('EIA Imports'!$D:$D,'EIA Imports'!$E:$E,$A8,'EIA Imports'!$B:$B,HO$1)</f>
        <v/>
      </c>
      <c r="HP8">
        <f>SUMIFS('EIA Imports'!$D:$D,'EIA Imports'!$E:$E,$A8,'EIA Imports'!$B:$B,HP$1)</f>
        <v/>
      </c>
      <c r="HQ8">
        <f>SUMIFS('EIA Imports'!$D:$D,'EIA Imports'!$E:$E,$A8,'EIA Imports'!$B:$B,HQ$1)</f>
        <v/>
      </c>
      <c r="HR8">
        <f>SUMIFS('EIA Imports'!$D:$D,'EIA Imports'!$E:$E,$A8,'EIA Imports'!$B:$B,HR$1)</f>
        <v/>
      </c>
      <c r="HS8">
        <f>SUMIFS('EIA Imports'!$D:$D,'EIA Imports'!$E:$E,$A8,'EIA Imports'!$B:$B,HS$1)</f>
        <v/>
      </c>
      <c r="HT8">
        <f>SUMIFS('EIA Imports'!$D:$D,'EIA Imports'!$E:$E,$A8,'EIA Imports'!$B:$B,HT$1)</f>
        <v/>
      </c>
      <c r="HU8">
        <f>SUMIFS('EIA Imports'!$D:$D,'EIA Imports'!$E:$E,$A8,'EIA Imports'!$B:$B,HU$1)</f>
        <v/>
      </c>
      <c r="HV8">
        <f>SUMIFS('EIA Imports'!$D:$D,'EIA Imports'!$E:$E,$A8,'EIA Imports'!$B:$B,HV$1)</f>
        <v/>
      </c>
      <c r="HW8">
        <f>SUMIFS('EIA Imports'!$D:$D,'EIA Imports'!$E:$E,$A8,'EIA Imports'!$B:$B,HW$1)</f>
        <v/>
      </c>
      <c r="HX8">
        <f>SUMIFS('EIA Imports'!$D:$D,'EIA Imports'!$E:$E,$A8,'EIA Imports'!$B:$B,HX$1)</f>
        <v/>
      </c>
      <c r="HY8">
        <f>SUMIFS('EIA Imports'!$D:$D,'EIA Imports'!$E:$E,$A8,'EIA Imports'!$B:$B,HY$1)</f>
        <v/>
      </c>
      <c r="HZ8">
        <f>SUMIFS('EIA Imports'!$D:$D,'EIA Imports'!$E:$E,$A8,'EIA Imports'!$B:$B,HZ$1)</f>
        <v/>
      </c>
      <c r="IA8">
        <f>SUMIFS('EIA Imports'!$D:$D,'EIA Imports'!$E:$E,$A8,'EIA Imports'!$B:$B,IA$1)</f>
        <v/>
      </c>
      <c r="IB8">
        <f>SUMIFS('EIA Imports'!$D:$D,'EIA Imports'!$E:$E,$A8,'EIA Imports'!$B:$B,IB$1)</f>
        <v/>
      </c>
      <c r="IC8">
        <f>SUMIFS('EIA Imports'!$D:$D,'EIA Imports'!$E:$E,$A8,'EIA Imports'!$B:$B,IC$1)</f>
        <v/>
      </c>
      <c r="ID8">
        <f>SUMIFS('EIA Imports'!$D:$D,'EIA Imports'!$E:$E,$A8,'EIA Imports'!$B:$B,ID$1)</f>
        <v/>
      </c>
      <c r="IE8">
        <f>SUMIFS('EIA Imports'!$D:$D,'EIA Imports'!$E:$E,$A8,'EIA Imports'!$B:$B,IE$1)</f>
        <v/>
      </c>
      <c r="IF8">
        <f>SUMIFS('EIA Imports'!$D:$D,'EIA Imports'!$E:$E,$A8,'EIA Imports'!$B:$B,IF$1)</f>
        <v/>
      </c>
      <c r="IG8">
        <f>SUMIFS('EIA Imports'!$D:$D,'EIA Imports'!$E:$E,$A8,'EIA Imports'!$B:$B,IG$1)</f>
        <v/>
      </c>
      <c r="IH8">
        <f>SUMIFS('EIA Imports'!$D:$D,'EIA Imports'!$E:$E,$A8,'EIA Imports'!$B:$B,IH$1)</f>
        <v/>
      </c>
      <c r="II8">
        <f>SUMIFS('EIA Imports'!$D:$D,'EIA Imports'!$E:$E,$A8,'EIA Imports'!$B:$B,II$1)</f>
        <v/>
      </c>
      <c r="IJ8">
        <f>SUMIFS('EIA Imports'!$D:$D,'EIA Imports'!$E:$E,$A8,'EIA Imports'!$B:$B,IJ$1)</f>
        <v/>
      </c>
      <c r="IK8">
        <f>SUMIFS('EIA Imports'!$D:$D,'EIA Imports'!$E:$E,$A8,'EIA Imports'!$B:$B,IK$1)</f>
        <v/>
      </c>
      <c r="IL8">
        <f>SUMIFS('EIA Imports'!$D:$D,'EIA Imports'!$E:$E,$A8,'EIA Imports'!$B:$B,IL$1)</f>
        <v/>
      </c>
      <c r="IM8">
        <f>SUMIFS('EIA Imports'!$D:$D,'EIA Imports'!$E:$E,$A8,'EIA Imports'!$B:$B,IM$1)</f>
        <v/>
      </c>
      <c r="IN8">
        <f>SUMIFS('EIA Imports'!$D:$D,'EIA Imports'!$E:$E,$A8,'EIA Imports'!$B:$B,IN$1)</f>
        <v/>
      </c>
      <c r="IO8">
        <f>SUMIFS('EIA Imports'!$D:$D,'EIA Imports'!$E:$E,$A8,'EIA Imports'!$B:$B,IO$1)</f>
        <v/>
      </c>
      <c r="IP8">
        <f>SUMIFS('EIA Imports'!$D:$D,'EIA Imports'!$E:$E,$A8,'EIA Imports'!$B:$B,IP$1)</f>
        <v/>
      </c>
      <c r="IQ8">
        <f>SUMIFS('EIA Imports'!$D:$D,'EIA Imports'!$E:$E,$A8,'EIA Imports'!$B:$B,IQ$1)</f>
        <v/>
      </c>
      <c r="IR8">
        <f>SUMIFS('EIA Imports'!$D:$D,'EIA Imports'!$E:$E,$A8,'EIA Imports'!$B:$B,IR$1)</f>
        <v/>
      </c>
      <c r="IS8">
        <f>SUMIFS('EIA Imports'!$D:$D,'EIA Imports'!$E:$E,$A8,'EIA Imports'!$B:$B,IS$1)</f>
        <v/>
      </c>
      <c r="IT8">
        <f>SUMIFS('EIA Imports'!$D:$D,'EIA Imports'!$E:$E,$A8,'EIA Imports'!$B:$B,IT$1)</f>
        <v/>
      </c>
      <c r="IU8">
        <f>SUMIFS('EIA Imports'!$D:$D,'EIA Imports'!$E:$E,$A8,'EIA Imports'!$B:$B,IU$1)</f>
        <v/>
      </c>
      <c r="IV8">
        <f>SUMIFS('EIA Imports'!$D:$D,'EIA Imports'!$E:$E,$A8,'EIA Imports'!$B:$B,IV$1)</f>
        <v/>
      </c>
      <c r="IW8">
        <f>SUMIFS('EIA Imports'!$D:$D,'EIA Imports'!$E:$E,$A8,'EIA Imports'!$B:$B,IW$1)</f>
        <v/>
      </c>
      <c r="IX8">
        <f>SUMIFS('EIA Imports'!$D:$D,'EIA Imports'!$E:$E,$A8,'EIA Imports'!$B:$B,IX$1)</f>
        <v/>
      </c>
      <c r="IY8">
        <f>SUMIFS('EIA Imports'!$D:$D,'EIA Imports'!$E:$E,$A8,'EIA Imports'!$B:$B,IY$1)</f>
        <v/>
      </c>
      <c r="IZ8">
        <f>SUMIFS('EIA Imports'!$D:$D,'EIA Imports'!$E:$E,$A8,'EIA Imports'!$B:$B,IZ$1)</f>
        <v/>
      </c>
      <c r="JA8">
        <f>SUMIFS('EIA Imports'!$D:$D,'EIA Imports'!$E:$E,$A8,'EIA Imports'!$B:$B,JA$1)</f>
        <v/>
      </c>
      <c r="JB8">
        <f>SUMIFS('EIA Imports'!$D:$D,'EIA Imports'!$E:$E,$A8,'EIA Imports'!$B:$B,JB$1)</f>
        <v/>
      </c>
      <c r="JC8">
        <f>SUMIFS('EIA Imports'!$D:$D,'EIA Imports'!$E:$E,$A8,'EIA Imports'!$B:$B,JC$1)</f>
        <v/>
      </c>
      <c r="JD8">
        <f>SUMIFS('EIA Imports'!$D:$D,'EIA Imports'!$E:$E,$A8,'EIA Imports'!$B:$B,JD$1)</f>
        <v/>
      </c>
      <c r="JE8">
        <f>SUMIFS('EIA Imports'!$D:$D,'EIA Imports'!$E:$E,$A8,'EIA Imports'!$B:$B,JE$1)</f>
        <v/>
      </c>
      <c r="JF8">
        <f>SUMIFS('EIA Imports'!$D:$D,'EIA Imports'!$E:$E,$A8,'EIA Imports'!$B:$B,JF$1)</f>
        <v/>
      </c>
      <c r="JG8">
        <f>SUMIFS('EIA Imports'!$D:$D,'EIA Imports'!$E:$E,$A8,'EIA Imports'!$B:$B,JG$1)</f>
        <v/>
      </c>
      <c r="JH8">
        <f>SUMIFS('EIA Imports'!$D:$D,'EIA Imports'!$E:$E,$A8,'EIA Imports'!$B:$B,JH$1)</f>
        <v/>
      </c>
      <c r="JI8">
        <f>SUMIFS('EIA Imports'!$D:$D,'EIA Imports'!$E:$E,$A8,'EIA Imports'!$B:$B,JI$1)</f>
        <v/>
      </c>
      <c r="JJ8">
        <f>SUMIFS('EIA Imports'!$D:$D,'EIA Imports'!$E:$E,$A8,'EIA Imports'!$B:$B,JJ$1)</f>
        <v/>
      </c>
      <c r="JK8">
        <f>SUMIFS('EIA Imports'!$D:$D,'EIA Imports'!$E:$E,$A8,'EIA Imports'!$B:$B,JK$1)</f>
        <v/>
      </c>
      <c r="JL8">
        <f>SUMIFS('EIA Imports'!$D:$D,'EIA Imports'!$E:$E,$A8,'EIA Imports'!$B:$B,JL$1)</f>
        <v/>
      </c>
      <c r="JM8">
        <f>SUMIFS('EIA Imports'!$D:$D,'EIA Imports'!$E:$E,$A8,'EIA Imports'!$B:$B,JM$1)</f>
        <v/>
      </c>
      <c r="JN8">
        <f>SUMIFS('EIA Imports'!$D:$D,'EIA Imports'!$E:$E,$A8,'EIA Imports'!$B:$B,JN$1)</f>
        <v/>
      </c>
      <c r="JO8">
        <f>SUMIFS('EIA Imports'!$D:$D,'EIA Imports'!$E:$E,$A8,'EIA Imports'!$B:$B,JO$1)</f>
        <v/>
      </c>
      <c r="JP8">
        <f>SUMIFS('EIA Imports'!$D:$D,'EIA Imports'!$E:$E,$A8,'EIA Imports'!$B:$B,JP$1)</f>
        <v/>
      </c>
      <c r="JQ8">
        <f>SUMIFS('EIA Imports'!$D:$D,'EIA Imports'!$E:$E,$A8,'EIA Imports'!$B:$B,JQ$1)</f>
        <v/>
      </c>
      <c r="JR8">
        <f>SUMIFS('EIA Imports'!$D:$D,'EIA Imports'!$E:$E,$A8,'EIA Imports'!$B:$B,JR$1)</f>
        <v/>
      </c>
      <c r="JS8">
        <f>SUMIFS('EIA Imports'!$D:$D,'EIA Imports'!$E:$E,$A8,'EIA Imports'!$B:$B,JS$1)</f>
        <v/>
      </c>
      <c r="JT8">
        <f>SUMIFS('EIA Imports'!$D:$D,'EIA Imports'!$E:$E,$A8,'EIA Imports'!$B:$B,JT$1)</f>
        <v/>
      </c>
      <c r="JU8">
        <f>SUMIFS('EIA Imports'!$D:$D,'EIA Imports'!$E:$E,$A8,'EIA Imports'!$B:$B,JU$1)</f>
        <v/>
      </c>
      <c r="JV8">
        <f>SUMIFS('EIA Imports'!$D:$D,'EIA Imports'!$E:$E,$A8,'EIA Imports'!$B:$B,JV$1)</f>
        <v/>
      </c>
      <c r="JW8">
        <f>SUMIFS('EIA Imports'!$D:$D,'EIA Imports'!$E:$E,$A8,'EIA Imports'!$B:$B,JW$1)</f>
        <v/>
      </c>
      <c r="JX8">
        <f>SUMIFS('EIA Imports'!$D:$D,'EIA Imports'!$E:$E,$A8,'EIA Imports'!$B:$B,JX$1)</f>
        <v/>
      </c>
      <c r="JY8">
        <f>SUMIFS('EIA Imports'!$D:$D,'EIA Imports'!$E:$E,$A8,'EIA Imports'!$B:$B,JY$1)</f>
        <v/>
      </c>
      <c r="JZ8">
        <f>SUMIFS('EIA Imports'!$D:$D,'EIA Imports'!$E:$E,$A8,'EIA Imports'!$B:$B,JZ$1)</f>
        <v/>
      </c>
      <c r="KA8">
        <f>SUMIFS('EIA Imports'!$D:$D,'EIA Imports'!$E:$E,$A8,'EIA Imports'!$B:$B,KA$1)</f>
        <v/>
      </c>
      <c r="KB8">
        <f>SUMIFS('EIA Imports'!$D:$D,'EIA Imports'!$E:$E,$A8,'EIA Imports'!$B:$B,KB$1)</f>
        <v/>
      </c>
      <c r="KC8">
        <f>SUMIFS('EIA Imports'!$D:$D,'EIA Imports'!$E:$E,$A8,'EIA Imports'!$B:$B,KC$1)</f>
        <v/>
      </c>
      <c r="KD8">
        <f>SUMIFS('EIA Imports'!$D:$D,'EIA Imports'!$E:$E,$A8,'EIA Imports'!$B:$B,KD$1)</f>
        <v/>
      </c>
      <c r="KE8">
        <f>SUMIFS('EIA Imports'!$D:$D,'EIA Imports'!$E:$E,$A8,'EIA Imports'!$B:$B,KE$1)</f>
        <v/>
      </c>
      <c r="KF8">
        <f>SUMIFS('EIA Imports'!$D:$D,'EIA Imports'!$E:$E,$A8,'EIA Imports'!$B:$B,KF$1)</f>
        <v/>
      </c>
      <c r="KG8">
        <f>SUMIFS('EIA Imports'!$D:$D,'EIA Imports'!$E:$E,$A8,'EIA Imports'!$B:$B,KG$1)</f>
        <v/>
      </c>
      <c r="KH8">
        <f>SUMIFS('EIA Imports'!$D:$D,'EIA Imports'!$E:$E,$A8,'EIA Imports'!$B:$B,KH$1)</f>
        <v/>
      </c>
      <c r="KI8">
        <f>SUMIFS('EIA Imports'!$D:$D,'EIA Imports'!$E:$E,$A8,'EIA Imports'!$B:$B,KI$1)</f>
        <v/>
      </c>
      <c r="KJ8">
        <f>SUMIFS('EIA Imports'!$D:$D,'EIA Imports'!$E:$E,$A8,'EIA Imports'!$B:$B,KJ$1)</f>
        <v/>
      </c>
      <c r="KK8">
        <f>SUMIFS('EIA Imports'!$D:$D,'EIA Imports'!$E:$E,$A8,'EIA Imports'!$B:$B,KK$1)</f>
        <v/>
      </c>
      <c r="KL8">
        <f>SUMIFS('EIA Imports'!$D:$D,'EIA Imports'!$E:$E,$A8,'EIA Imports'!$B:$B,KL$1)</f>
        <v/>
      </c>
      <c r="KM8">
        <f>SUMIFS('EIA Imports'!$D:$D,'EIA Imports'!$E:$E,$A8,'EIA Imports'!$B:$B,KM$1)</f>
        <v/>
      </c>
      <c r="KN8">
        <f>SUMIFS('EIA Imports'!$D:$D,'EIA Imports'!$E:$E,$A8,'EIA Imports'!$B:$B,KN$1)</f>
        <v/>
      </c>
      <c r="KO8">
        <f>SUMIFS('EIA Imports'!$D:$D,'EIA Imports'!$E:$E,$A8,'EIA Imports'!$B:$B,KO$1)</f>
        <v/>
      </c>
      <c r="KP8">
        <f>SUMIFS('EIA Imports'!$D:$D,'EIA Imports'!$E:$E,$A8,'EIA Imports'!$B:$B,KP$1)</f>
        <v/>
      </c>
      <c r="KQ8">
        <f>SUMIFS('EIA Imports'!$D:$D,'EIA Imports'!$E:$E,$A8,'EIA Imports'!$B:$B,KQ$1)</f>
        <v/>
      </c>
      <c r="KR8">
        <f>SUMIFS('EIA Imports'!$D:$D,'EIA Imports'!$E:$E,$A8,'EIA Imports'!$B:$B,KR$1)</f>
        <v/>
      </c>
      <c r="KS8">
        <f>SUMIFS('EIA Imports'!$D:$D,'EIA Imports'!$E:$E,$A8,'EIA Imports'!$B:$B,KS$1)</f>
        <v/>
      </c>
      <c r="KT8">
        <f>SUMIFS('EIA Imports'!$D:$D,'EIA Imports'!$E:$E,$A8,'EIA Imports'!$B:$B,KT$1)</f>
        <v/>
      </c>
      <c r="KU8">
        <f>SUMIFS('EIA Imports'!$D:$D,'EIA Imports'!$E:$E,$A8,'EIA Imports'!$B:$B,KU$1)</f>
        <v/>
      </c>
      <c r="KV8">
        <f>SUMIFS('EIA Imports'!$D:$D,'EIA Imports'!$E:$E,$A8,'EIA Imports'!$B:$B,KV$1)</f>
        <v/>
      </c>
      <c r="KW8">
        <f>SUMIFS('EIA Imports'!$D:$D,'EIA Imports'!$E:$E,$A8,'EIA Imports'!$B:$B,KW$1)</f>
        <v/>
      </c>
      <c r="KX8">
        <f>SUMIFS('EIA Imports'!$D:$D,'EIA Imports'!$E:$E,$A8,'EIA Imports'!$B:$B,KX$1)</f>
        <v/>
      </c>
      <c r="KY8">
        <f>SUMIFS('EIA Imports'!$D:$D,'EIA Imports'!$E:$E,$A8,'EIA Imports'!$B:$B,KY$1)</f>
        <v/>
      </c>
      <c r="KZ8">
        <f>SUMIFS('EIA Imports'!$D:$D,'EIA Imports'!$E:$E,$A8,'EIA Imports'!$B:$B,KZ$1)</f>
        <v/>
      </c>
      <c r="LA8">
        <f>SUMIFS('EIA Imports'!$D:$D,'EIA Imports'!$E:$E,$A8,'EIA Imports'!$B:$B,LA$1)</f>
        <v/>
      </c>
      <c r="LB8">
        <f>SUMIFS('EIA Imports'!$D:$D,'EIA Imports'!$E:$E,$A8,'EIA Imports'!$B:$B,LB$1)</f>
        <v/>
      </c>
      <c r="LC8">
        <f>SUMIFS('EIA Imports'!$D:$D,'EIA Imports'!$E:$E,$A8,'EIA Imports'!$B:$B,LC$1)</f>
        <v/>
      </c>
      <c r="LD8">
        <f>SUMIFS('EIA Imports'!$D:$D,'EIA Imports'!$E:$E,$A8,'EIA Imports'!$B:$B,LD$1)</f>
        <v/>
      </c>
      <c r="LE8">
        <f>SUMIFS('EIA Imports'!$D:$D,'EIA Imports'!$E:$E,$A8,'EIA Imports'!$B:$B,LE$1)</f>
        <v/>
      </c>
      <c r="LF8">
        <f>SUMIFS('EIA Imports'!$D:$D,'EIA Imports'!$E:$E,$A8,'EIA Imports'!$B:$B,LF$1)</f>
        <v/>
      </c>
      <c r="LG8">
        <f>SUMIFS('EIA Imports'!$D:$D,'EIA Imports'!$E:$E,$A8,'EIA Imports'!$B:$B,LG$1)</f>
        <v/>
      </c>
      <c r="LH8">
        <f>SUMIFS('EIA Imports'!$D:$D,'EIA Imports'!$E:$E,$A8,'EIA Imports'!$B:$B,LH$1)</f>
        <v/>
      </c>
      <c r="LI8">
        <f>SUMIFS('EIA Imports'!$D:$D,'EIA Imports'!$E:$E,$A8,'EIA Imports'!$B:$B,LI$1)</f>
        <v/>
      </c>
      <c r="LJ8">
        <f>SUMIFS('EIA Imports'!$D:$D,'EIA Imports'!$E:$E,$A8,'EIA Imports'!$B:$B,LJ$1)</f>
        <v/>
      </c>
      <c r="LK8">
        <f>SUMIFS('EIA Imports'!$D:$D,'EIA Imports'!$E:$E,$A8,'EIA Imports'!$B:$B,LK$1)</f>
        <v/>
      </c>
      <c r="LL8">
        <f>SUMIFS('EIA Imports'!$D:$D,'EIA Imports'!$E:$E,$A8,'EIA Imports'!$B:$B,LL$1)</f>
        <v/>
      </c>
      <c r="LM8">
        <f>SUMIFS('EIA Imports'!$D:$D,'EIA Imports'!$E:$E,$A8,'EIA Imports'!$B:$B,LM$1)</f>
        <v/>
      </c>
      <c r="LN8">
        <f>SUMIFS('EIA Imports'!$D:$D,'EIA Imports'!$E:$E,$A8,'EIA Imports'!$B:$B,LN$1)</f>
        <v/>
      </c>
      <c r="LO8">
        <f>SUMIFS('EIA Imports'!$D:$D,'EIA Imports'!$E:$E,$A8,'EIA Imports'!$B:$B,LO$1)</f>
        <v/>
      </c>
      <c r="LP8">
        <f>SUMIFS('EIA Imports'!$D:$D,'EIA Imports'!$E:$E,$A8,'EIA Imports'!$B:$B,LP$1)</f>
        <v/>
      </c>
      <c r="LQ8">
        <f>SUMIFS('EIA Imports'!$D:$D,'EIA Imports'!$E:$E,$A8,'EIA Imports'!$B:$B,LQ$1)</f>
        <v/>
      </c>
      <c r="LR8">
        <f>SUMIFS('EIA Imports'!$D:$D,'EIA Imports'!$E:$E,$A8,'EIA Imports'!$B:$B,LR$1)</f>
        <v/>
      </c>
      <c r="LS8">
        <f>SUMIFS('EIA Imports'!$D:$D,'EIA Imports'!$E:$E,$A8,'EIA Imports'!$B:$B,LS$1)</f>
        <v/>
      </c>
      <c r="LT8">
        <f>SUMIFS('EIA Imports'!$D:$D,'EIA Imports'!$E:$E,$A8,'EIA Imports'!$B:$B,LT$1)</f>
        <v/>
      </c>
      <c r="LU8">
        <f>SUMIFS('EIA Imports'!$D:$D,'EIA Imports'!$E:$E,$A8,'EIA Imports'!$B:$B,LU$1)</f>
        <v/>
      </c>
      <c r="LV8">
        <f>SUMIFS('EIA Imports'!$D:$D,'EIA Imports'!$E:$E,$A8,'EIA Imports'!$B:$B,LV$1)</f>
        <v/>
      </c>
      <c r="LW8">
        <f>SUMIFS('EIA Imports'!$D:$D,'EIA Imports'!$E:$E,$A8,'EIA Imports'!$B:$B,LW$1)</f>
        <v/>
      </c>
      <c r="LX8">
        <f>SUMIFS('EIA Imports'!$D:$D,'EIA Imports'!$E:$E,$A8,'EIA Imports'!$B:$B,LX$1)</f>
        <v/>
      </c>
      <c r="LY8">
        <f>SUMIFS('EIA Imports'!$D:$D,'EIA Imports'!$E:$E,$A8,'EIA Imports'!$B:$B,LY$1)</f>
        <v/>
      </c>
      <c r="LZ8">
        <f>SUMIFS('EIA Imports'!$D:$D,'EIA Imports'!$E:$E,$A8,'EIA Imports'!$B:$B,LZ$1)</f>
        <v/>
      </c>
      <c r="MA8">
        <f>SUMIFS('EIA Imports'!$D:$D,'EIA Imports'!$E:$E,$A8,'EIA Imports'!$B:$B,MA$1)</f>
        <v/>
      </c>
      <c r="MB8">
        <f>SUMIFS('EIA Imports'!$D:$D,'EIA Imports'!$E:$E,$A8,'EIA Imports'!$B:$B,MB$1)</f>
        <v/>
      </c>
      <c r="MC8">
        <f>SUMIFS('EIA Imports'!$D:$D,'EIA Imports'!$E:$E,$A8,'EIA Imports'!$B:$B,MC$1)</f>
        <v/>
      </c>
      <c r="MD8">
        <f>SUMIFS('EIA Imports'!$D:$D,'EIA Imports'!$E:$E,$A8,'EIA Imports'!$B:$B,MD$1)</f>
        <v/>
      </c>
      <c r="ME8">
        <f>SUMIFS('EIA Imports'!$D:$D,'EIA Imports'!$E:$E,$A8,'EIA Imports'!$B:$B,ME$1)</f>
        <v/>
      </c>
      <c r="MF8">
        <f>SUMIFS('EIA Imports'!$D:$D,'EIA Imports'!$E:$E,$A8,'EIA Imports'!$B:$B,MF$1)</f>
        <v/>
      </c>
      <c r="MG8">
        <f>SUMIFS('EIA Imports'!$D:$D,'EIA Imports'!$E:$E,$A8,'EIA Imports'!$B:$B,MG$1)</f>
        <v/>
      </c>
      <c r="MH8">
        <f>SUMIFS('EIA Imports'!$D:$D,'EIA Imports'!$E:$E,$A8,'EIA Imports'!$B:$B,MH$1)</f>
        <v/>
      </c>
      <c r="MI8">
        <f>SUMIFS('EIA Imports'!$D:$D,'EIA Imports'!$E:$E,$A8,'EIA Imports'!$B:$B,MI$1)</f>
        <v/>
      </c>
      <c r="MJ8">
        <f>SUMIFS('EIA Imports'!$D:$D,'EIA Imports'!$E:$E,$A8,'EIA Imports'!$B:$B,MJ$1)</f>
        <v/>
      </c>
      <c r="MK8">
        <f>SUMIFS('EIA Imports'!$D:$D,'EIA Imports'!$E:$E,$A8,'EIA Imports'!$B:$B,MK$1)</f>
        <v/>
      </c>
      <c r="ML8">
        <f>SUMIFS('EIA Imports'!$D:$D,'EIA Imports'!$E:$E,$A8,'EIA Imports'!$B:$B,ML$1)</f>
        <v/>
      </c>
      <c r="MM8">
        <f>SUMIFS('EIA Imports'!$D:$D,'EIA Imports'!$E:$E,$A8,'EIA Imports'!$B:$B,MM$1)</f>
        <v/>
      </c>
      <c r="MN8">
        <f>SUMIFS('EIA Imports'!$D:$D,'EIA Imports'!$E:$E,$A8,'EIA Imports'!$B:$B,MN$1)</f>
        <v/>
      </c>
      <c r="MO8">
        <f>SUMIFS('EIA Imports'!$D:$D,'EIA Imports'!$E:$E,$A8,'EIA Imports'!$B:$B,MO$1)</f>
        <v/>
      </c>
      <c r="MP8">
        <f>SUMIFS('EIA Imports'!$D:$D,'EIA Imports'!$E:$E,$A8,'EIA Imports'!$B:$B,MP$1)</f>
        <v/>
      </c>
      <c r="MQ8">
        <f>SUMIFS('EIA Imports'!$D:$D,'EIA Imports'!$E:$E,$A8,'EIA Imports'!$B:$B,MQ$1)</f>
        <v/>
      </c>
      <c r="MR8">
        <f>SUMIFS('EIA Imports'!$D:$D,'EIA Imports'!$E:$E,$A8,'EIA Imports'!$B:$B,MR$1)</f>
        <v/>
      </c>
      <c r="MS8">
        <f>SUMIFS('EIA Imports'!$D:$D,'EIA Imports'!$E:$E,$A8,'EIA Imports'!$B:$B,MS$1)</f>
        <v/>
      </c>
      <c r="MT8">
        <f>SUMIFS('EIA Imports'!$D:$D,'EIA Imports'!$E:$E,$A8,'EIA Imports'!$B:$B,MT$1)</f>
        <v/>
      </c>
      <c r="MU8">
        <f>SUMIFS('EIA Imports'!$D:$D,'EIA Imports'!$E:$E,$A8,'EIA Imports'!$B:$B,MU$1)</f>
        <v/>
      </c>
      <c r="MV8">
        <f>SUMIFS('EIA Imports'!$D:$D,'EIA Imports'!$E:$E,$A8,'EIA Imports'!$B:$B,MV$1)</f>
        <v/>
      </c>
      <c r="MW8">
        <f>SUMIFS('EIA Imports'!$D:$D,'EIA Imports'!$E:$E,$A8,'EIA Imports'!$B:$B,MW$1)</f>
        <v/>
      </c>
      <c r="MX8">
        <f>SUMIFS('EIA Imports'!$D:$D,'EIA Imports'!$E:$E,$A8,'EIA Imports'!$B:$B,MX$1)</f>
        <v/>
      </c>
      <c r="MY8">
        <f>SUMIFS('EIA Imports'!$D:$D,'EIA Imports'!$E:$E,$A8,'EIA Imports'!$B:$B,MY$1)</f>
        <v/>
      </c>
      <c r="MZ8">
        <f>SUMIFS('EIA Imports'!$D:$D,'EIA Imports'!$E:$E,$A8,'EIA Imports'!$B:$B,MZ$1)</f>
        <v/>
      </c>
      <c r="NA8">
        <f>SUMIFS('EIA Imports'!$D:$D,'EIA Imports'!$E:$E,$A8,'EIA Imports'!$B:$B,NA$1)</f>
        <v/>
      </c>
      <c r="NB8">
        <f>SUMIFS('EIA Imports'!$D:$D,'EIA Imports'!$E:$E,$A8,'EIA Imports'!$B:$B,NB$1)</f>
        <v/>
      </c>
      <c r="NC8">
        <f>SUMIFS('EIA Imports'!$D:$D,'EIA Imports'!$E:$E,$A8,'EIA Imports'!$B:$B,NC$1)</f>
        <v/>
      </c>
      <c r="ND8">
        <f>SUMIFS('EIA Imports'!$D:$D,'EIA Imports'!$E:$E,$A8,'EIA Imports'!$B:$B,ND$1)</f>
        <v/>
      </c>
      <c r="NE8">
        <f>SUMIFS('EIA Imports'!$D:$D,'EIA Imports'!$E:$E,$A8,'EIA Imports'!$B:$B,NE$1)</f>
        <v/>
      </c>
      <c r="NF8">
        <f>SUMIFS('EIA Imports'!$D:$D,'EIA Imports'!$E:$E,$A8,'EIA Imports'!$B:$B,NF$1)</f>
        <v/>
      </c>
      <c r="NG8">
        <f>SUMIFS('EIA Imports'!$D:$D,'EIA Imports'!$E:$E,$A8,'EIA Imports'!$B:$B,NG$1)</f>
        <v/>
      </c>
      <c r="NH8">
        <f>SUMIFS('EIA Imports'!$D:$D,'EIA Imports'!$E:$E,$A8,'EIA Imports'!$B:$B,NH$1)</f>
        <v/>
      </c>
      <c r="NI8">
        <f>SUMIFS('EIA Imports'!$D:$D,'EIA Imports'!$E:$E,$A8,'EIA Imports'!$B:$B,NI$1)</f>
        <v/>
      </c>
      <c r="NJ8">
        <f>SUMIFS('EIA Imports'!$D:$D,'EIA Imports'!$E:$E,$A8,'EIA Imports'!$B:$B,NJ$1)</f>
        <v/>
      </c>
      <c r="NK8">
        <f>SUMIFS('EIA Imports'!$D:$D,'EIA Imports'!$E:$E,$A8,'EIA Imports'!$B:$B,NK$1)</f>
        <v/>
      </c>
      <c r="NL8">
        <f>SUMIFS('EIA Imports'!$D:$D,'EIA Imports'!$E:$E,$A8,'EIA Imports'!$B:$B,NL$1)</f>
        <v/>
      </c>
      <c r="NM8">
        <f>SUMIFS('EIA Imports'!$D:$D,'EIA Imports'!$E:$E,$A8,'EIA Imports'!$B:$B,NM$1)</f>
        <v/>
      </c>
      <c r="NN8">
        <f>SUMIFS('EIA Imports'!$D:$D,'EIA Imports'!$E:$E,$A8,'EIA Imports'!$B:$B,NN$1)</f>
        <v/>
      </c>
      <c r="NO8">
        <f>SUMIFS('EIA Imports'!$D:$D,'EIA Imports'!$E:$E,$A8,'EIA Imports'!$B:$B,NO$1)</f>
        <v/>
      </c>
      <c r="NP8">
        <f>SUMIFS('EIA Imports'!$D:$D,'EIA Imports'!$E:$E,$A8,'EIA Imports'!$B:$B,NP$1)</f>
        <v/>
      </c>
      <c r="NQ8">
        <f>SUMIFS('EIA Imports'!$D:$D,'EIA Imports'!$E:$E,$A8,'EIA Imports'!$B:$B,NQ$1)</f>
        <v/>
      </c>
      <c r="NR8">
        <f>SUMIFS('EIA Imports'!$D:$D,'EIA Imports'!$E:$E,$A8,'EIA Imports'!$B:$B,NR$1)</f>
        <v/>
      </c>
      <c r="NS8">
        <f>SUMIFS('EIA Imports'!$D:$D,'EIA Imports'!$E:$E,$A8,'EIA Imports'!$B:$B,NS$1)</f>
        <v/>
      </c>
      <c r="NT8">
        <f>SUMIFS('EIA Imports'!$D:$D,'EIA Imports'!$E:$E,$A8,'EIA Imports'!$B:$B,NT$1)</f>
        <v/>
      </c>
      <c r="NU8">
        <f>SUMIFS('EIA Imports'!$D:$D,'EIA Imports'!$E:$E,$A8,'EIA Imports'!$B:$B,NU$1)</f>
        <v/>
      </c>
      <c r="NV8">
        <f>SUMIFS('EIA Imports'!$D:$D,'EIA Imports'!$E:$E,$A8,'EIA Imports'!$B:$B,NV$1)</f>
        <v/>
      </c>
      <c r="NW8">
        <f>SUMIFS('EIA Imports'!$D:$D,'EIA Imports'!$E:$E,$A8,'EIA Imports'!$B:$B,NW$1)</f>
        <v/>
      </c>
      <c r="NX8">
        <f>SUMIFS('EIA Imports'!$D:$D,'EIA Imports'!$E:$E,$A8,'EIA Imports'!$B:$B,NX$1)</f>
        <v/>
      </c>
      <c r="NY8">
        <f>SUMIFS('EIA Imports'!$D:$D,'EIA Imports'!$E:$E,$A8,'EIA Imports'!$B:$B,NY$1)</f>
        <v/>
      </c>
      <c r="NZ8">
        <f>SUMIFS('EIA Imports'!$D:$D,'EIA Imports'!$E:$E,$A8,'EIA Imports'!$B:$B,NZ$1)</f>
        <v/>
      </c>
      <c r="OA8">
        <f>SUMIFS('EIA Imports'!$D:$D,'EIA Imports'!$E:$E,$A8,'EIA Imports'!$B:$B,OA$1)</f>
        <v/>
      </c>
      <c r="OB8">
        <f>SUMIFS('EIA Imports'!$D:$D,'EIA Imports'!$E:$E,$A8,'EIA Imports'!$B:$B,OB$1)</f>
        <v/>
      </c>
      <c r="OC8">
        <f>SUMIFS('EIA Imports'!$D:$D,'EIA Imports'!$E:$E,$A8,'EIA Imports'!$B:$B,OC$1)</f>
        <v/>
      </c>
      <c r="OD8">
        <f>SUMIFS('EIA Imports'!$D:$D,'EIA Imports'!$E:$E,$A8,'EIA Imports'!$B:$B,OD$1)</f>
        <v/>
      </c>
      <c r="OE8">
        <f>SUMIFS('EIA Imports'!$D:$D,'EIA Imports'!$E:$E,$A8,'EIA Imports'!$B:$B,OE$1)</f>
        <v/>
      </c>
      <c r="OF8">
        <f>SUMIFS('EIA Imports'!$D:$D,'EIA Imports'!$E:$E,$A8,'EIA Imports'!$B:$B,OF$1)</f>
        <v/>
      </c>
      <c r="OG8">
        <f>SUMIFS('EIA Imports'!$D:$D,'EIA Imports'!$E:$E,$A8,'EIA Imports'!$B:$B,OG$1)</f>
        <v/>
      </c>
      <c r="OH8">
        <f>SUMIFS('EIA Imports'!$D:$D,'EIA Imports'!$E:$E,$A8,'EIA Imports'!$B:$B,OH$1)</f>
        <v/>
      </c>
      <c r="OI8">
        <f>SUMIFS('EIA Imports'!$D:$D,'EIA Imports'!$E:$E,$A8,'EIA Imports'!$B:$B,OI$1)</f>
        <v/>
      </c>
      <c r="OJ8">
        <f>SUMIFS('EIA Imports'!$D:$D,'EIA Imports'!$E:$E,$A8,'EIA Imports'!$B:$B,OJ$1)</f>
        <v/>
      </c>
      <c r="OK8">
        <f>SUMIFS('EIA Imports'!$D:$D,'EIA Imports'!$E:$E,$A8,'EIA Imports'!$B:$B,OK$1)</f>
        <v/>
      </c>
      <c r="OL8">
        <f>SUMIFS('EIA Imports'!$D:$D,'EIA Imports'!$E:$E,$A8,'EIA Imports'!$B:$B,OL$1)</f>
        <v/>
      </c>
      <c r="OM8">
        <f>SUMIFS('EIA Imports'!$D:$D,'EIA Imports'!$E:$E,$A8,'EIA Imports'!$B:$B,OM$1)</f>
        <v/>
      </c>
      <c r="ON8">
        <f>SUMIFS('EIA Imports'!$D:$D,'EIA Imports'!$E:$E,$A8,'EIA Imports'!$B:$B,ON$1)</f>
        <v/>
      </c>
      <c r="OO8">
        <f>SUMIFS('EIA Imports'!$D:$D,'EIA Imports'!$E:$E,$A8,'EIA Imports'!$B:$B,OO$1)</f>
        <v/>
      </c>
      <c r="OP8">
        <f>SUMIFS('EIA Imports'!$D:$D,'EIA Imports'!$E:$E,$A8,'EIA Imports'!$B:$B,OP$1)</f>
        <v/>
      </c>
      <c r="OQ8">
        <f>SUMIFS('EIA Imports'!$D:$D,'EIA Imports'!$E:$E,$A8,'EIA Imports'!$B:$B,OQ$1)</f>
        <v/>
      </c>
      <c r="OR8">
        <f>SUMIFS('EIA Imports'!$D:$D,'EIA Imports'!$E:$E,$A8,'EIA Imports'!$B:$B,OR$1)</f>
        <v/>
      </c>
      <c r="OS8">
        <f>SUMIFS('EIA Imports'!$D:$D,'EIA Imports'!$E:$E,$A8,'EIA Imports'!$B:$B,OS$1)</f>
        <v/>
      </c>
      <c r="OT8">
        <f>SUMIFS('EIA Imports'!$D:$D,'EIA Imports'!$E:$E,$A8,'EIA Imports'!$B:$B,OT$1)</f>
        <v/>
      </c>
      <c r="OU8">
        <f>SUMIFS('EIA Imports'!$D:$D,'EIA Imports'!$E:$E,$A8,'EIA Imports'!$B:$B,OU$1)</f>
        <v/>
      </c>
      <c r="OV8">
        <f>SUMIFS('EIA Imports'!$D:$D,'EIA Imports'!$E:$E,$A8,'EIA Imports'!$B:$B,OV$1)</f>
        <v/>
      </c>
      <c r="OW8">
        <f>SUMIFS('EIA Imports'!$D:$D,'EIA Imports'!$E:$E,$A8,'EIA Imports'!$B:$B,OW$1)</f>
        <v/>
      </c>
      <c r="OX8">
        <f>SUMIFS('EIA Imports'!$D:$D,'EIA Imports'!$E:$E,$A8,'EIA Imports'!$B:$B,OX$1)</f>
        <v/>
      </c>
      <c r="OY8">
        <f>SUMIFS('EIA Imports'!$D:$D,'EIA Imports'!$E:$E,$A8,'EIA Imports'!$B:$B,OY$1)</f>
        <v/>
      </c>
      <c r="OZ8">
        <f>SUMIFS('EIA Imports'!$D:$D,'EIA Imports'!$E:$E,$A8,'EIA Imports'!$B:$B,OZ$1)</f>
        <v/>
      </c>
      <c r="PA8">
        <f>SUMIFS('EIA Imports'!$D:$D,'EIA Imports'!$E:$E,$A8,'EIA Imports'!$B:$B,PA$1)</f>
        <v/>
      </c>
      <c r="PB8">
        <f>SUMIFS('EIA Imports'!$D:$D,'EIA Imports'!$E:$E,$A8,'EIA Imports'!$B:$B,PB$1)</f>
        <v/>
      </c>
      <c r="PC8">
        <f>SUMIFS('EIA Imports'!$D:$D,'EIA Imports'!$E:$E,$A8,'EIA Imports'!$B:$B,PC$1)</f>
        <v/>
      </c>
      <c r="PD8">
        <f>SUMIFS('EIA Imports'!$D:$D,'EIA Imports'!$E:$E,$A8,'EIA Imports'!$B:$B,PD$1)</f>
        <v/>
      </c>
      <c r="PE8">
        <f>SUMIFS('EIA Imports'!$D:$D,'EIA Imports'!$E:$E,$A8,'EIA Imports'!$B:$B,PE$1)</f>
        <v/>
      </c>
      <c r="PF8">
        <f>SUMIFS('EIA Imports'!$D:$D,'EIA Imports'!$E:$E,$A8,'EIA Imports'!$B:$B,PF$1)</f>
        <v/>
      </c>
      <c r="PG8">
        <f>SUMIFS('EIA Imports'!$D:$D,'EIA Imports'!$E:$E,$A8,'EIA Imports'!$B:$B,PG$1)</f>
        <v/>
      </c>
      <c r="PH8">
        <f>SUMIFS('EIA Imports'!$D:$D,'EIA Imports'!$E:$E,$A8,'EIA Imports'!$B:$B,PH$1)</f>
        <v/>
      </c>
      <c r="PI8">
        <f>SUMIFS('EIA Imports'!$D:$D,'EIA Imports'!$E:$E,$A8,'EIA Imports'!$B:$B,PI$1)</f>
        <v/>
      </c>
      <c r="PJ8">
        <f>SUMIFS('EIA Imports'!$D:$D,'EIA Imports'!$E:$E,$A8,'EIA Imports'!$B:$B,PJ$1)</f>
        <v/>
      </c>
      <c r="PK8">
        <f>SUMIFS('EIA Imports'!$D:$D,'EIA Imports'!$E:$E,$A8,'EIA Imports'!$B:$B,PK$1)</f>
        <v/>
      </c>
      <c r="PL8">
        <f>SUMIFS('EIA Imports'!$D:$D,'EIA Imports'!$E:$E,$A8,'EIA Imports'!$B:$B,PL$1)</f>
        <v/>
      </c>
      <c r="PM8">
        <f>SUMIFS('EIA Imports'!$D:$D,'EIA Imports'!$E:$E,$A8,'EIA Imports'!$B:$B,PM$1)</f>
        <v/>
      </c>
      <c r="PN8">
        <f>SUMIFS('EIA Imports'!$D:$D,'EIA Imports'!$E:$E,$A8,'EIA Imports'!$B:$B,PN$1)</f>
        <v/>
      </c>
      <c r="PO8">
        <f>SUMIFS('EIA Imports'!$D:$D,'EIA Imports'!$E:$E,$A8,'EIA Imports'!$B:$B,PO$1)</f>
        <v/>
      </c>
      <c r="PP8">
        <f>SUMIFS('EIA Imports'!$D:$D,'EIA Imports'!$E:$E,$A8,'EIA Imports'!$B:$B,PP$1)</f>
        <v/>
      </c>
      <c r="PQ8">
        <f>SUMIFS('EIA Imports'!$D:$D,'EIA Imports'!$E:$E,$A8,'EIA Imports'!$B:$B,PQ$1)</f>
        <v/>
      </c>
      <c r="PR8">
        <f>SUMIFS('EIA Imports'!$D:$D,'EIA Imports'!$E:$E,$A8,'EIA Imports'!$B:$B,PR$1)</f>
        <v/>
      </c>
      <c r="PS8">
        <f>SUMIFS('EIA Imports'!$D:$D,'EIA Imports'!$E:$E,$A8,'EIA Imports'!$B:$B,PS$1)</f>
        <v/>
      </c>
      <c r="PT8">
        <f>SUMIFS('EIA Imports'!$D:$D,'EIA Imports'!$E:$E,$A8,'EIA Imports'!$B:$B,PT$1)</f>
        <v/>
      </c>
      <c r="PU8">
        <f>SUMIFS('EIA Imports'!$D:$D,'EIA Imports'!$E:$E,$A8,'EIA Imports'!$B:$B,PU$1)</f>
        <v/>
      </c>
      <c r="PV8">
        <f>SUMIFS('EIA Imports'!$D:$D,'EIA Imports'!$E:$E,$A8,'EIA Imports'!$B:$B,PV$1)</f>
        <v/>
      </c>
      <c r="PW8">
        <f>SUMIFS('EIA Imports'!$D:$D,'EIA Imports'!$E:$E,$A8,'EIA Imports'!$B:$B,PW$1)</f>
        <v/>
      </c>
      <c r="PX8">
        <f>SUMIFS('EIA Imports'!$D:$D,'EIA Imports'!$E:$E,$A8,'EIA Imports'!$B:$B,PX$1)</f>
        <v/>
      </c>
      <c r="PY8">
        <f>SUMIFS('EIA Imports'!$D:$D,'EIA Imports'!$E:$E,$A8,'EIA Imports'!$B:$B,PY$1)</f>
        <v/>
      </c>
      <c r="PZ8">
        <f>SUMIFS('EIA Imports'!$D:$D,'EIA Imports'!$E:$E,$A8,'EIA Imports'!$B:$B,PZ$1)</f>
        <v/>
      </c>
      <c r="QA8">
        <f>SUMIFS('EIA Imports'!$D:$D,'EIA Imports'!$E:$E,$A8,'EIA Imports'!$B:$B,QA$1)</f>
        <v/>
      </c>
      <c r="QB8">
        <f>SUMIFS('EIA Imports'!$D:$D,'EIA Imports'!$E:$E,$A8,'EIA Imports'!$B:$B,QB$1)</f>
        <v/>
      </c>
      <c r="QC8">
        <f>SUMIFS('EIA Imports'!$D:$D,'EIA Imports'!$E:$E,$A8,'EIA Imports'!$B:$B,QC$1)</f>
        <v/>
      </c>
      <c r="QD8">
        <f>SUMIFS('EIA Imports'!$D:$D,'EIA Imports'!$E:$E,$A8,'EIA Imports'!$B:$B,QD$1)</f>
        <v/>
      </c>
      <c r="QE8">
        <f>SUMIFS('EIA Imports'!$D:$D,'EIA Imports'!$E:$E,$A8,'EIA Imports'!$B:$B,QE$1)</f>
        <v/>
      </c>
      <c r="QF8">
        <f>SUMIFS('EIA Imports'!$D:$D,'EIA Imports'!$E:$E,$A8,'EIA Imports'!$B:$B,QF$1)</f>
        <v/>
      </c>
      <c r="QG8">
        <f>SUMIFS('EIA Imports'!$D:$D,'EIA Imports'!$E:$E,$A8,'EIA Imports'!$B:$B,QG$1)</f>
        <v/>
      </c>
      <c r="QH8">
        <f>SUMIFS('EIA Imports'!$D:$D,'EIA Imports'!$E:$E,$A8,'EIA Imports'!$B:$B,QH$1)</f>
        <v/>
      </c>
      <c r="QI8">
        <f>SUMIFS('EIA Imports'!$D:$D,'EIA Imports'!$E:$E,$A8,'EIA Imports'!$B:$B,QI$1)</f>
        <v/>
      </c>
      <c r="QJ8">
        <f>SUMIFS('EIA Imports'!$D:$D,'EIA Imports'!$E:$E,$A8,'EIA Imports'!$B:$B,QJ$1)</f>
        <v/>
      </c>
      <c r="QK8">
        <f>SUMIFS('EIA Imports'!$D:$D,'EIA Imports'!$E:$E,$A8,'EIA Imports'!$B:$B,QK$1)</f>
        <v/>
      </c>
      <c r="QL8">
        <f>SUMIFS('EIA Imports'!$D:$D,'EIA Imports'!$E:$E,$A8,'EIA Imports'!$B:$B,QL$1)</f>
        <v/>
      </c>
      <c r="QM8">
        <f>SUMIFS('EIA Imports'!$D:$D,'EIA Imports'!$E:$E,$A8,'EIA Imports'!$B:$B,QM$1)</f>
        <v/>
      </c>
      <c r="QN8">
        <f>SUMIFS('EIA Imports'!$D:$D,'EIA Imports'!$E:$E,$A8,'EIA Imports'!$B:$B,QN$1)</f>
        <v/>
      </c>
      <c r="QO8">
        <f>SUMIFS('EIA Imports'!$D:$D,'EIA Imports'!$E:$E,$A8,'EIA Imports'!$B:$B,QO$1)</f>
        <v/>
      </c>
      <c r="QP8">
        <f>SUMIFS('EIA Imports'!$D:$D,'EIA Imports'!$E:$E,$A8,'EIA Imports'!$B:$B,QP$1)</f>
        <v/>
      </c>
      <c r="QQ8">
        <f>SUMIFS('EIA Imports'!$D:$D,'EIA Imports'!$E:$E,$A8,'EIA Imports'!$B:$B,QQ$1)</f>
        <v/>
      </c>
      <c r="QR8">
        <f>SUMIFS('EIA Imports'!$D:$D,'EIA Imports'!$E:$E,$A8,'EIA Imports'!$B:$B,QR$1)</f>
        <v/>
      </c>
      <c r="QS8">
        <f>SUMIFS('EIA Imports'!$D:$D,'EIA Imports'!$E:$E,$A8,'EIA Imports'!$B:$B,QS$1)</f>
        <v/>
      </c>
      <c r="QT8">
        <f>SUMIFS('EIA Imports'!$D:$D,'EIA Imports'!$E:$E,$A8,'EIA Imports'!$B:$B,QT$1)</f>
        <v/>
      </c>
      <c r="QU8">
        <f>SUMIFS('EIA Imports'!$D:$D,'EIA Imports'!$E:$E,$A8,'EIA Imports'!$B:$B,QU$1)</f>
        <v/>
      </c>
      <c r="QV8">
        <f>SUMIFS('EIA Imports'!$D:$D,'EIA Imports'!$E:$E,$A8,'EIA Imports'!$B:$B,QV$1)</f>
        <v/>
      </c>
      <c r="QW8">
        <f>SUMIFS('EIA Imports'!$D:$D,'EIA Imports'!$E:$E,$A8,'EIA Imports'!$B:$B,QW$1)</f>
        <v/>
      </c>
      <c r="QX8">
        <f>SUMIFS('EIA Imports'!$D:$D,'EIA Imports'!$E:$E,$A8,'EIA Imports'!$B:$B,QX$1)</f>
        <v/>
      </c>
      <c r="QY8">
        <f>SUMIFS('EIA Imports'!$D:$D,'EIA Imports'!$E:$E,$A8,'EIA Imports'!$B:$B,QY$1)</f>
        <v/>
      </c>
      <c r="QZ8">
        <f>SUMIFS('EIA Imports'!$D:$D,'EIA Imports'!$E:$E,$A8,'EIA Imports'!$B:$B,QZ$1)</f>
        <v/>
      </c>
      <c r="RA8">
        <f>SUMIFS('EIA Imports'!$D:$D,'EIA Imports'!$E:$E,$A8,'EIA Imports'!$B:$B,RA$1)</f>
        <v/>
      </c>
      <c r="RB8">
        <f>SUMIFS('EIA Imports'!$D:$D,'EIA Imports'!$E:$E,$A8,'EIA Imports'!$B:$B,RB$1)</f>
        <v/>
      </c>
      <c r="RC8">
        <f>SUMIFS('EIA Imports'!$D:$D,'EIA Imports'!$E:$E,$A8,'EIA Imports'!$B:$B,RC$1)</f>
        <v/>
      </c>
      <c r="RD8">
        <f>SUMIFS('EIA Imports'!$D:$D,'EIA Imports'!$E:$E,$A8,'EIA Imports'!$B:$B,RD$1)</f>
        <v/>
      </c>
      <c r="RE8">
        <f>SUMIFS('EIA Imports'!$D:$D,'EIA Imports'!$E:$E,$A8,'EIA Imports'!$B:$B,RE$1)</f>
        <v/>
      </c>
      <c r="RF8">
        <f>SUMIFS('EIA Imports'!$D:$D,'EIA Imports'!$E:$E,$A8,'EIA Imports'!$B:$B,RF$1)</f>
        <v/>
      </c>
      <c r="RG8">
        <f>SUMIFS('EIA Imports'!$D:$D,'EIA Imports'!$E:$E,$A8,'EIA Imports'!$B:$B,RG$1)</f>
        <v/>
      </c>
      <c r="RH8">
        <f>SUMIFS('EIA Imports'!$D:$D,'EIA Imports'!$E:$E,$A8,'EIA Imports'!$B:$B,RH$1)</f>
        <v/>
      </c>
      <c r="RI8">
        <f>SUMIFS('EIA Imports'!$D:$D,'EIA Imports'!$E:$E,$A8,'EIA Imports'!$B:$B,RI$1)</f>
        <v/>
      </c>
      <c r="RJ8">
        <f>SUMIFS('EIA Imports'!$D:$D,'EIA Imports'!$E:$E,$A8,'EIA Imports'!$B:$B,RJ$1)</f>
        <v/>
      </c>
      <c r="RK8">
        <f>SUMIFS('EIA Imports'!$D:$D,'EIA Imports'!$E:$E,$A8,'EIA Imports'!$B:$B,RK$1)</f>
        <v/>
      </c>
      <c r="RL8">
        <f>SUMIFS('EIA Imports'!$D:$D,'EIA Imports'!$E:$E,$A8,'EIA Imports'!$B:$B,RL$1)</f>
        <v/>
      </c>
      <c r="RM8">
        <f>SUMIFS('EIA Imports'!$D:$D,'EIA Imports'!$E:$E,$A8,'EIA Imports'!$B:$B,RM$1)</f>
        <v/>
      </c>
      <c r="RN8">
        <f>SUMIFS('EIA Imports'!$D:$D,'EIA Imports'!$E:$E,$A8,'EIA Imports'!$B:$B,RN$1)</f>
        <v/>
      </c>
      <c r="RO8">
        <f>SUMIFS('EIA Imports'!$D:$D,'EIA Imports'!$E:$E,$A8,'EIA Imports'!$B:$B,RO$1)</f>
        <v/>
      </c>
      <c r="RP8">
        <f>SUMIFS('EIA Imports'!$D:$D,'EIA Imports'!$E:$E,$A8,'EIA Imports'!$B:$B,RP$1)</f>
        <v/>
      </c>
      <c r="RQ8">
        <f>SUMIFS('EIA Imports'!$D:$D,'EIA Imports'!$E:$E,$A8,'EIA Imports'!$B:$B,RQ$1)</f>
        <v/>
      </c>
      <c r="RR8">
        <f>SUMIFS('EIA Imports'!$D:$D,'EIA Imports'!$E:$E,$A8,'EIA Imports'!$B:$B,RR$1)</f>
        <v/>
      </c>
      <c r="RS8">
        <f>SUMIFS('EIA Imports'!$D:$D,'EIA Imports'!$E:$E,$A8,'EIA Imports'!$B:$B,RS$1)</f>
        <v/>
      </c>
      <c r="RT8">
        <f>SUMIFS('EIA Imports'!$D:$D,'EIA Imports'!$E:$E,$A8,'EIA Imports'!$B:$B,RT$1)</f>
        <v/>
      </c>
      <c r="RU8">
        <f>SUMIFS('EIA Imports'!$D:$D,'EIA Imports'!$E:$E,$A8,'EIA Imports'!$B:$B,RU$1)</f>
        <v/>
      </c>
      <c r="RV8">
        <f>SUMIFS('EIA Imports'!$D:$D,'EIA Imports'!$E:$E,$A8,'EIA Imports'!$B:$B,RV$1)</f>
        <v/>
      </c>
      <c r="RW8">
        <f>SUMIFS('EIA Imports'!$D:$D,'EIA Imports'!$E:$E,$A8,'EIA Imports'!$B:$B,RW$1)</f>
        <v/>
      </c>
      <c r="RX8">
        <f>SUMIFS('EIA Imports'!$D:$D,'EIA Imports'!$E:$E,$A8,'EIA Imports'!$B:$B,RX$1)</f>
        <v/>
      </c>
      <c r="RY8">
        <f>SUMIFS('EIA Imports'!$D:$D,'EIA Imports'!$E:$E,$A8,'EIA Imports'!$B:$B,RY$1)</f>
        <v/>
      </c>
      <c r="RZ8">
        <f>SUMIFS('EIA Imports'!$D:$D,'EIA Imports'!$E:$E,$A8,'EIA Imports'!$B:$B,RZ$1)</f>
        <v/>
      </c>
      <c r="SA8">
        <f>SUMIFS('EIA Imports'!$D:$D,'EIA Imports'!$E:$E,$A8,'EIA Imports'!$B:$B,SA$1)</f>
        <v/>
      </c>
      <c r="SB8">
        <f>SUMIFS('EIA Imports'!$D:$D,'EIA Imports'!$E:$E,$A8,'EIA Imports'!$B:$B,SB$1)</f>
        <v/>
      </c>
      <c r="SC8">
        <f>SUMIFS('EIA Imports'!$D:$D,'EIA Imports'!$E:$E,$A8,'EIA Imports'!$B:$B,SC$1)</f>
        <v/>
      </c>
      <c r="SD8">
        <f>SUMIFS('EIA Imports'!$D:$D,'EIA Imports'!$E:$E,$A8,'EIA Imports'!$B:$B,SD$1)</f>
        <v/>
      </c>
      <c r="SE8">
        <f>SUMIFS('EIA Imports'!$D:$D,'EIA Imports'!$E:$E,$A8,'EIA Imports'!$B:$B,SE$1)</f>
        <v/>
      </c>
      <c r="SF8">
        <f>SUMIFS('EIA Imports'!$D:$D,'EIA Imports'!$E:$E,$A8,'EIA Imports'!$B:$B,SF$1)</f>
        <v/>
      </c>
      <c r="SG8">
        <f>SUMIFS('EIA Imports'!$D:$D,'EIA Imports'!$E:$E,$A8,'EIA Imports'!$B:$B,SG$1)</f>
        <v/>
      </c>
      <c r="SH8">
        <f>SUMIFS('EIA Imports'!$D:$D,'EIA Imports'!$E:$E,$A8,'EIA Imports'!$B:$B,SH$1)</f>
        <v/>
      </c>
      <c r="SI8">
        <f>SUMIFS('EIA Imports'!$D:$D,'EIA Imports'!$E:$E,$A8,'EIA Imports'!$B:$B,SI$1)</f>
        <v/>
      </c>
      <c r="SJ8">
        <f>SUMIFS('EIA Imports'!$D:$D,'EIA Imports'!$E:$E,$A8,'EIA Imports'!$B:$B,SJ$1)</f>
        <v/>
      </c>
      <c r="SK8">
        <f>SUMIFS('EIA Imports'!$D:$D,'EIA Imports'!$E:$E,$A8,'EIA Imports'!$B:$B,SK$1)</f>
        <v/>
      </c>
      <c r="SL8">
        <f>SUMIFS('EIA Imports'!$D:$D,'EIA Imports'!$E:$E,$A8,'EIA Imports'!$B:$B,SL$1)</f>
        <v/>
      </c>
      <c r="SM8">
        <f>SUMIFS('EIA Imports'!$D:$D,'EIA Imports'!$E:$E,$A8,'EIA Imports'!$B:$B,SM$1)</f>
        <v/>
      </c>
      <c r="SN8">
        <f>SUMIFS('EIA Imports'!$D:$D,'EIA Imports'!$E:$E,$A8,'EIA Imports'!$B:$B,SN$1)</f>
        <v/>
      </c>
      <c r="SO8">
        <f>SUMIFS('EIA Imports'!$D:$D,'EIA Imports'!$E:$E,$A8,'EIA Imports'!$B:$B,SO$1)</f>
        <v/>
      </c>
      <c r="SP8">
        <f>SUMIFS('EIA Imports'!$D:$D,'EIA Imports'!$E:$E,$A8,'EIA Imports'!$B:$B,SP$1)</f>
        <v/>
      </c>
      <c r="SQ8">
        <f>SUMIFS('EIA Imports'!$D:$D,'EIA Imports'!$E:$E,$A8,'EIA Imports'!$B:$B,SQ$1)</f>
        <v/>
      </c>
      <c r="SR8">
        <f>SUMIFS('EIA Imports'!$D:$D,'EIA Imports'!$E:$E,$A8,'EIA Imports'!$B:$B,SR$1)</f>
        <v/>
      </c>
      <c r="SS8">
        <f>SUMIFS('EIA Imports'!$D:$D,'EIA Imports'!$E:$E,$A8,'EIA Imports'!$B:$B,SS$1)</f>
        <v/>
      </c>
      <c r="ST8">
        <f>SUMIFS('EIA Imports'!$D:$D,'EIA Imports'!$E:$E,$A8,'EIA Imports'!$B:$B,ST$1)</f>
        <v/>
      </c>
      <c r="SU8">
        <f>SUMIFS('EIA Imports'!$D:$D,'EIA Imports'!$E:$E,$A8,'EIA Imports'!$B:$B,SU$1)</f>
        <v/>
      </c>
      <c r="SV8">
        <f>SUMIFS('EIA Imports'!$D:$D,'EIA Imports'!$E:$E,$A8,'EIA Imports'!$B:$B,SV$1)</f>
        <v/>
      </c>
      <c r="SW8">
        <f>SUMIFS('EIA Imports'!$D:$D,'EIA Imports'!$E:$E,$A8,'EIA Imports'!$B:$B,SW$1)</f>
        <v/>
      </c>
      <c r="SX8">
        <f>SUMIFS('EIA Imports'!$D:$D,'EIA Imports'!$E:$E,$A8,'EIA Imports'!$B:$B,SX$1)</f>
        <v/>
      </c>
      <c r="SY8">
        <f>SUMIFS('EIA Imports'!$D:$D,'EIA Imports'!$E:$E,$A8,'EIA Imports'!$B:$B,SY$1)</f>
        <v/>
      </c>
      <c r="SZ8">
        <f>SUMIFS('EIA Imports'!$D:$D,'EIA Imports'!$E:$E,$A8,'EIA Imports'!$B:$B,SZ$1)</f>
        <v/>
      </c>
      <c r="TA8">
        <f>SUMIFS('EIA Imports'!$D:$D,'EIA Imports'!$E:$E,$A8,'EIA Imports'!$B:$B,TA$1)</f>
        <v/>
      </c>
      <c r="TB8">
        <f>SUMIFS('EIA Imports'!$D:$D,'EIA Imports'!$E:$E,$A8,'EIA Imports'!$B:$B,TB$1)</f>
        <v/>
      </c>
      <c r="TC8">
        <f>SUMIFS('EIA Imports'!$D:$D,'EIA Imports'!$E:$E,$A8,'EIA Imports'!$B:$B,TC$1)</f>
        <v/>
      </c>
      <c r="TD8">
        <f>SUMIFS('EIA Imports'!$D:$D,'EIA Imports'!$E:$E,$A8,'EIA Imports'!$B:$B,TD$1)</f>
        <v/>
      </c>
      <c r="TE8">
        <f>SUMIFS('EIA Imports'!$D:$D,'EIA Imports'!$E:$E,$A8,'EIA Imports'!$B:$B,TE$1)</f>
        <v/>
      </c>
      <c r="TF8">
        <f>SUMIFS('EIA Imports'!$D:$D,'EIA Imports'!$E:$E,$A8,'EIA Imports'!$B:$B,TF$1)</f>
        <v/>
      </c>
      <c r="TG8">
        <f>SUMIFS('EIA Imports'!$D:$D,'EIA Imports'!$E:$E,$A8,'EIA Imports'!$B:$B,TG$1)</f>
        <v/>
      </c>
      <c r="TH8">
        <f>SUMIFS('EIA Imports'!$D:$D,'EIA Imports'!$E:$E,$A8,'EIA Imports'!$B:$B,TH$1)</f>
        <v/>
      </c>
      <c r="TI8">
        <f>SUMIFS('EIA Imports'!$D:$D,'EIA Imports'!$E:$E,$A8,'EIA Imports'!$B:$B,TI$1)</f>
        <v/>
      </c>
      <c r="TJ8">
        <f>SUMIFS('EIA Imports'!$D:$D,'EIA Imports'!$E:$E,$A8,'EIA Imports'!$B:$B,TJ$1)</f>
        <v/>
      </c>
      <c r="TK8">
        <f>SUMIFS('EIA Imports'!$D:$D,'EIA Imports'!$E:$E,$A8,'EIA Imports'!$B:$B,TK$1)</f>
        <v/>
      </c>
      <c r="TL8">
        <f>SUMIFS('EIA Imports'!$D:$D,'EIA Imports'!$E:$E,$A8,'EIA Imports'!$B:$B,TL$1)</f>
        <v/>
      </c>
      <c r="TM8">
        <f>SUMIFS('EIA Imports'!$D:$D,'EIA Imports'!$E:$E,$A8,'EIA Imports'!$B:$B,TM$1)</f>
        <v/>
      </c>
      <c r="TN8">
        <f>SUMIFS('EIA Imports'!$D:$D,'EIA Imports'!$E:$E,$A8,'EIA Imports'!$B:$B,TN$1)</f>
        <v/>
      </c>
      <c r="TO8">
        <f>SUMIFS('EIA Imports'!$D:$D,'EIA Imports'!$E:$E,$A8,'EIA Imports'!$B:$B,TO$1)</f>
        <v/>
      </c>
      <c r="TP8">
        <f>SUMIFS('EIA Imports'!$D:$D,'EIA Imports'!$E:$E,$A8,'EIA Imports'!$B:$B,TP$1)</f>
        <v/>
      </c>
      <c r="TQ8">
        <f>SUMIFS('EIA Imports'!$D:$D,'EIA Imports'!$E:$E,$A8,'EIA Imports'!$B:$B,TQ$1)</f>
        <v/>
      </c>
      <c r="TR8">
        <f>SUMIFS('EIA Imports'!$D:$D,'EIA Imports'!$E:$E,$A8,'EIA Imports'!$B:$B,TR$1)</f>
        <v/>
      </c>
      <c r="TS8">
        <f>SUMIFS('EIA Imports'!$D:$D,'EIA Imports'!$E:$E,$A8,'EIA Imports'!$B:$B,TS$1)</f>
        <v/>
      </c>
      <c r="TT8">
        <f>SUMIFS('EIA Imports'!$D:$D,'EIA Imports'!$E:$E,$A8,'EIA Imports'!$B:$B,TT$1)</f>
        <v/>
      </c>
      <c r="TU8">
        <f>SUMIFS('EIA Imports'!$D:$D,'EIA Imports'!$E:$E,$A8,'EIA Imports'!$B:$B,TU$1)</f>
        <v/>
      </c>
    </row>
    <row r="9" spans="1:541">
      <c r="A9">
        <f>'EIA Petroleum Classification'!A9</f>
        <v/>
      </c>
      <c r="B9">
        <f>SUMIFS('EIA Imports'!$D:$D,'EIA Imports'!$E:$E,$A9,'EIA Imports'!$B:$B,B$1)</f>
        <v/>
      </c>
      <c r="C9">
        <f>SUMIFS('EIA Imports'!$D:$D,'EIA Imports'!$E:$E,$A9,'EIA Imports'!$B:$B,C$1)</f>
        <v/>
      </c>
      <c r="D9">
        <f>SUMIFS('EIA Imports'!$D:$D,'EIA Imports'!$E:$E,$A9,'EIA Imports'!$B:$B,D$1)</f>
        <v/>
      </c>
      <c r="E9">
        <f>SUMIFS('EIA Imports'!$D:$D,'EIA Imports'!$E:$E,$A9,'EIA Imports'!$B:$B,E$1)</f>
        <v/>
      </c>
      <c r="F9">
        <f>SUMIFS('EIA Imports'!$D:$D,'EIA Imports'!$E:$E,$A9,'EIA Imports'!$B:$B,F$1)</f>
        <v/>
      </c>
      <c r="G9">
        <f>SUMIFS('EIA Imports'!$D:$D,'EIA Imports'!$E:$E,$A9,'EIA Imports'!$B:$B,G$1)</f>
        <v/>
      </c>
      <c r="H9">
        <f>SUMIFS('EIA Imports'!$D:$D,'EIA Imports'!$E:$E,$A9,'EIA Imports'!$B:$B,H$1)</f>
        <v/>
      </c>
      <c r="I9">
        <f>SUMIFS('EIA Imports'!$D:$D,'EIA Imports'!$E:$E,$A9,'EIA Imports'!$B:$B,I$1)</f>
        <v/>
      </c>
      <c r="J9">
        <f>SUMIFS('EIA Imports'!$D:$D,'EIA Imports'!$E:$E,$A9,'EIA Imports'!$B:$B,J$1)</f>
        <v/>
      </c>
      <c r="K9">
        <f>SUMIFS('EIA Imports'!$D:$D,'EIA Imports'!$E:$E,$A9,'EIA Imports'!$B:$B,K$1)</f>
        <v/>
      </c>
      <c r="L9">
        <f>SUMIFS('EIA Imports'!$D:$D,'EIA Imports'!$E:$E,$A9,'EIA Imports'!$B:$B,L$1)</f>
        <v/>
      </c>
      <c r="M9">
        <f>SUMIFS('EIA Imports'!$D:$D,'EIA Imports'!$E:$E,$A9,'EIA Imports'!$B:$B,M$1)</f>
        <v/>
      </c>
      <c r="N9">
        <f>SUMIFS('EIA Imports'!$D:$D,'EIA Imports'!$E:$E,$A9,'EIA Imports'!$B:$B,N$1)</f>
        <v/>
      </c>
      <c r="O9">
        <f>SUMIFS('EIA Imports'!$D:$D,'EIA Imports'!$E:$E,$A9,'EIA Imports'!$B:$B,O$1)</f>
        <v/>
      </c>
      <c r="P9">
        <f>SUMIFS('EIA Imports'!$D:$D,'EIA Imports'!$E:$E,$A9,'EIA Imports'!$B:$B,P$1)</f>
        <v/>
      </c>
      <c r="Q9">
        <f>SUMIFS('EIA Imports'!$D:$D,'EIA Imports'!$E:$E,$A9,'EIA Imports'!$B:$B,Q$1)</f>
        <v/>
      </c>
      <c r="R9">
        <f>SUMIFS('EIA Imports'!$D:$D,'EIA Imports'!$E:$E,$A9,'EIA Imports'!$B:$B,R$1)</f>
        <v/>
      </c>
      <c r="S9">
        <f>SUMIFS('EIA Imports'!$D:$D,'EIA Imports'!$E:$E,$A9,'EIA Imports'!$B:$B,S$1)</f>
        <v/>
      </c>
      <c r="T9">
        <f>SUMIFS('EIA Imports'!$D:$D,'EIA Imports'!$E:$E,$A9,'EIA Imports'!$B:$B,T$1)</f>
        <v/>
      </c>
      <c r="U9">
        <f>SUMIFS('EIA Imports'!$D:$D,'EIA Imports'!$E:$E,$A9,'EIA Imports'!$B:$B,U$1)</f>
        <v/>
      </c>
      <c r="V9">
        <f>SUMIFS('EIA Imports'!$D:$D,'EIA Imports'!$E:$E,$A9,'EIA Imports'!$B:$B,V$1)</f>
        <v/>
      </c>
      <c r="W9">
        <f>SUMIFS('EIA Imports'!$D:$D,'EIA Imports'!$E:$E,$A9,'EIA Imports'!$B:$B,W$1)</f>
        <v/>
      </c>
      <c r="X9">
        <f>SUMIFS('EIA Imports'!$D:$D,'EIA Imports'!$E:$E,$A9,'EIA Imports'!$B:$B,X$1)</f>
        <v/>
      </c>
      <c r="Y9">
        <f>SUMIFS('EIA Imports'!$D:$D,'EIA Imports'!$E:$E,$A9,'EIA Imports'!$B:$B,Y$1)</f>
        <v/>
      </c>
      <c r="Z9">
        <f>SUMIFS('EIA Imports'!$D:$D,'EIA Imports'!$E:$E,$A9,'EIA Imports'!$B:$B,Z$1)</f>
        <v/>
      </c>
      <c r="AA9">
        <f>SUMIFS('EIA Imports'!$D:$D,'EIA Imports'!$E:$E,$A9,'EIA Imports'!$B:$B,AA$1)</f>
        <v/>
      </c>
      <c r="AB9">
        <f>SUMIFS('EIA Imports'!$D:$D,'EIA Imports'!$E:$E,$A9,'EIA Imports'!$B:$B,AB$1)</f>
        <v/>
      </c>
      <c r="AC9">
        <f>SUMIFS('EIA Imports'!$D:$D,'EIA Imports'!$E:$E,$A9,'EIA Imports'!$B:$B,AC$1)</f>
        <v/>
      </c>
      <c r="AD9">
        <f>SUMIFS('EIA Imports'!$D:$D,'EIA Imports'!$E:$E,$A9,'EIA Imports'!$B:$B,AD$1)</f>
        <v/>
      </c>
      <c r="AE9">
        <f>SUMIFS('EIA Imports'!$D:$D,'EIA Imports'!$E:$E,$A9,'EIA Imports'!$B:$B,AE$1)</f>
        <v/>
      </c>
      <c r="AF9">
        <f>SUMIFS('EIA Imports'!$D:$D,'EIA Imports'!$E:$E,$A9,'EIA Imports'!$B:$B,AF$1)</f>
        <v/>
      </c>
      <c r="AG9">
        <f>SUMIFS('EIA Imports'!$D:$D,'EIA Imports'!$E:$E,$A9,'EIA Imports'!$B:$B,AG$1)</f>
        <v/>
      </c>
      <c r="AH9">
        <f>SUMIFS('EIA Imports'!$D:$D,'EIA Imports'!$E:$E,$A9,'EIA Imports'!$B:$B,AH$1)</f>
        <v/>
      </c>
      <c r="AI9">
        <f>SUMIFS('EIA Imports'!$D:$D,'EIA Imports'!$E:$E,$A9,'EIA Imports'!$B:$B,AI$1)</f>
        <v/>
      </c>
      <c r="AJ9">
        <f>SUMIFS('EIA Imports'!$D:$D,'EIA Imports'!$E:$E,$A9,'EIA Imports'!$B:$B,AJ$1)</f>
        <v/>
      </c>
      <c r="AK9">
        <f>SUMIFS('EIA Imports'!$D:$D,'EIA Imports'!$E:$E,$A9,'EIA Imports'!$B:$B,AK$1)</f>
        <v/>
      </c>
      <c r="AL9">
        <f>SUMIFS('EIA Imports'!$D:$D,'EIA Imports'!$E:$E,$A9,'EIA Imports'!$B:$B,AL$1)</f>
        <v/>
      </c>
      <c r="AM9">
        <f>SUMIFS('EIA Imports'!$D:$D,'EIA Imports'!$E:$E,$A9,'EIA Imports'!$B:$B,AM$1)</f>
        <v/>
      </c>
      <c r="AN9">
        <f>SUMIFS('EIA Imports'!$D:$D,'EIA Imports'!$E:$E,$A9,'EIA Imports'!$B:$B,AN$1)</f>
        <v/>
      </c>
      <c r="AO9">
        <f>SUMIFS('EIA Imports'!$D:$D,'EIA Imports'!$E:$E,$A9,'EIA Imports'!$B:$B,AO$1)</f>
        <v/>
      </c>
      <c r="AP9">
        <f>SUMIFS('EIA Imports'!$D:$D,'EIA Imports'!$E:$E,$A9,'EIA Imports'!$B:$B,AP$1)</f>
        <v/>
      </c>
      <c r="AQ9">
        <f>SUMIFS('EIA Imports'!$D:$D,'EIA Imports'!$E:$E,$A9,'EIA Imports'!$B:$B,AQ$1)</f>
        <v/>
      </c>
      <c r="AR9">
        <f>SUMIFS('EIA Imports'!$D:$D,'EIA Imports'!$E:$E,$A9,'EIA Imports'!$B:$B,AR$1)</f>
        <v/>
      </c>
      <c r="AS9">
        <f>SUMIFS('EIA Imports'!$D:$D,'EIA Imports'!$E:$E,$A9,'EIA Imports'!$B:$B,AS$1)</f>
        <v/>
      </c>
      <c r="AT9">
        <f>SUMIFS('EIA Imports'!$D:$D,'EIA Imports'!$E:$E,$A9,'EIA Imports'!$B:$B,AT$1)</f>
        <v/>
      </c>
      <c r="AU9">
        <f>SUMIFS('EIA Imports'!$D:$D,'EIA Imports'!$E:$E,$A9,'EIA Imports'!$B:$B,AU$1)</f>
        <v/>
      </c>
      <c r="AV9">
        <f>SUMIFS('EIA Imports'!$D:$D,'EIA Imports'!$E:$E,$A9,'EIA Imports'!$B:$B,AV$1)</f>
        <v/>
      </c>
      <c r="AW9">
        <f>SUMIFS('EIA Imports'!$D:$D,'EIA Imports'!$E:$E,$A9,'EIA Imports'!$B:$B,AW$1)</f>
        <v/>
      </c>
      <c r="AX9">
        <f>SUMIFS('EIA Imports'!$D:$D,'EIA Imports'!$E:$E,$A9,'EIA Imports'!$B:$B,AX$1)</f>
        <v/>
      </c>
      <c r="AY9">
        <f>SUMIFS('EIA Imports'!$D:$D,'EIA Imports'!$E:$E,$A9,'EIA Imports'!$B:$B,AY$1)</f>
        <v/>
      </c>
      <c r="AZ9">
        <f>SUMIFS('EIA Imports'!$D:$D,'EIA Imports'!$E:$E,$A9,'EIA Imports'!$B:$B,AZ$1)</f>
        <v/>
      </c>
      <c r="BA9">
        <f>SUMIFS('EIA Imports'!$D:$D,'EIA Imports'!$E:$E,$A9,'EIA Imports'!$B:$B,BA$1)</f>
        <v/>
      </c>
      <c r="BB9">
        <f>SUMIFS('EIA Imports'!$D:$D,'EIA Imports'!$E:$E,$A9,'EIA Imports'!$B:$B,BB$1)</f>
        <v/>
      </c>
      <c r="BC9">
        <f>SUMIFS('EIA Imports'!$D:$D,'EIA Imports'!$E:$E,$A9,'EIA Imports'!$B:$B,BC$1)</f>
        <v/>
      </c>
      <c r="BD9">
        <f>SUMIFS('EIA Imports'!$D:$D,'EIA Imports'!$E:$E,$A9,'EIA Imports'!$B:$B,BD$1)</f>
        <v/>
      </c>
      <c r="BE9">
        <f>SUMIFS('EIA Imports'!$D:$D,'EIA Imports'!$E:$E,$A9,'EIA Imports'!$B:$B,BE$1)</f>
        <v/>
      </c>
      <c r="BF9">
        <f>SUMIFS('EIA Imports'!$D:$D,'EIA Imports'!$E:$E,$A9,'EIA Imports'!$B:$B,BF$1)</f>
        <v/>
      </c>
      <c r="BG9">
        <f>SUMIFS('EIA Imports'!$D:$D,'EIA Imports'!$E:$E,$A9,'EIA Imports'!$B:$B,BG$1)</f>
        <v/>
      </c>
      <c r="BH9">
        <f>SUMIFS('EIA Imports'!$D:$D,'EIA Imports'!$E:$E,$A9,'EIA Imports'!$B:$B,BH$1)</f>
        <v/>
      </c>
      <c r="BI9">
        <f>SUMIFS('EIA Imports'!$D:$D,'EIA Imports'!$E:$E,$A9,'EIA Imports'!$B:$B,BI$1)</f>
        <v/>
      </c>
      <c r="BJ9">
        <f>SUMIFS('EIA Imports'!$D:$D,'EIA Imports'!$E:$E,$A9,'EIA Imports'!$B:$B,BJ$1)</f>
        <v/>
      </c>
      <c r="BK9">
        <f>SUMIFS('EIA Imports'!$D:$D,'EIA Imports'!$E:$E,$A9,'EIA Imports'!$B:$B,BK$1)</f>
        <v/>
      </c>
      <c r="BL9">
        <f>SUMIFS('EIA Imports'!$D:$D,'EIA Imports'!$E:$E,$A9,'EIA Imports'!$B:$B,BL$1)</f>
        <v/>
      </c>
      <c r="BM9">
        <f>SUMIFS('EIA Imports'!$D:$D,'EIA Imports'!$E:$E,$A9,'EIA Imports'!$B:$B,BM$1)</f>
        <v/>
      </c>
      <c r="BN9">
        <f>SUMIFS('EIA Imports'!$D:$D,'EIA Imports'!$E:$E,$A9,'EIA Imports'!$B:$B,BN$1)</f>
        <v/>
      </c>
      <c r="BO9">
        <f>SUMIFS('EIA Imports'!$D:$D,'EIA Imports'!$E:$E,$A9,'EIA Imports'!$B:$B,BO$1)</f>
        <v/>
      </c>
      <c r="BP9">
        <f>SUMIFS('EIA Imports'!$D:$D,'EIA Imports'!$E:$E,$A9,'EIA Imports'!$B:$B,BP$1)</f>
        <v/>
      </c>
      <c r="BQ9">
        <f>SUMIFS('EIA Imports'!$D:$D,'EIA Imports'!$E:$E,$A9,'EIA Imports'!$B:$B,BQ$1)</f>
        <v/>
      </c>
      <c r="BR9">
        <f>SUMIFS('EIA Imports'!$D:$D,'EIA Imports'!$E:$E,$A9,'EIA Imports'!$B:$B,BR$1)</f>
        <v/>
      </c>
      <c r="BS9">
        <f>SUMIFS('EIA Imports'!$D:$D,'EIA Imports'!$E:$E,$A9,'EIA Imports'!$B:$B,BS$1)</f>
        <v/>
      </c>
      <c r="BT9">
        <f>SUMIFS('EIA Imports'!$D:$D,'EIA Imports'!$E:$E,$A9,'EIA Imports'!$B:$B,BT$1)</f>
        <v/>
      </c>
      <c r="BU9">
        <f>SUMIFS('EIA Imports'!$D:$D,'EIA Imports'!$E:$E,$A9,'EIA Imports'!$B:$B,BU$1)</f>
        <v/>
      </c>
      <c r="BV9">
        <f>SUMIFS('EIA Imports'!$D:$D,'EIA Imports'!$E:$E,$A9,'EIA Imports'!$B:$B,BV$1)</f>
        <v/>
      </c>
      <c r="BW9">
        <f>SUMIFS('EIA Imports'!$D:$D,'EIA Imports'!$E:$E,$A9,'EIA Imports'!$B:$B,BW$1)</f>
        <v/>
      </c>
      <c r="BX9">
        <f>SUMIFS('EIA Imports'!$D:$D,'EIA Imports'!$E:$E,$A9,'EIA Imports'!$B:$B,BX$1)</f>
        <v/>
      </c>
      <c r="BY9">
        <f>SUMIFS('EIA Imports'!$D:$D,'EIA Imports'!$E:$E,$A9,'EIA Imports'!$B:$B,BY$1)</f>
        <v/>
      </c>
      <c r="BZ9">
        <f>SUMIFS('EIA Imports'!$D:$D,'EIA Imports'!$E:$E,$A9,'EIA Imports'!$B:$B,BZ$1)</f>
        <v/>
      </c>
      <c r="CA9">
        <f>SUMIFS('EIA Imports'!$D:$D,'EIA Imports'!$E:$E,$A9,'EIA Imports'!$B:$B,CA$1)</f>
        <v/>
      </c>
      <c r="CB9">
        <f>SUMIFS('EIA Imports'!$D:$D,'EIA Imports'!$E:$E,$A9,'EIA Imports'!$B:$B,CB$1)</f>
        <v/>
      </c>
      <c r="CC9">
        <f>SUMIFS('EIA Imports'!$D:$D,'EIA Imports'!$E:$E,$A9,'EIA Imports'!$B:$B,CC$1)</f>
        <v/>
      </c>
      <c r="CD9">
        <f>SUMIFS('EIA Imports'!$D:$D,'EIA Imports'!$E:$E,$A9,'EIA Imports'!$B:$B,CD$1)</f>
        <v/>
      </c>
      <c r="CE9">
        <f>SUMIFS('EIA Imports'!$D:$D,'EIA Imports'!$E:$E,$A9,'EIA Imports'!$B:$B,CE$1)</f>
        <v/>
      </c>
      <c r="CF9">
        <f>SUMIFS('EIA Imports'!$D:$D,'EIA Imports'!$E:$E,$A9,'EIA Imports'!$B:$B,CF$1)</f>
        <v/>
      </c>
      <c r="CG9">
        <f>SUMIFS('EIA Imports'!$D:$D,'EIA Imports'!$E:$E,$A9,'EIA Imports'!$B:$B,CG$1)</f>
        <v/>
      </c>
      <c r="CH9">
        <f>SUMIFS('EIA Imports'!$D:$D,'EIA Imports'!$E:$E,$A9,'EIA Imports'!$B:$B,CH$1)</f>
        <v/>
      </c>
      <c r="CI9">
        <f>SUMIFS('EIA Imports'!$D:$D,'EIA Imports'!$E:$E,$A9,'EIA Imports'!$B:$B,CI$1)</f>
        <v/>
      </c>
      <c r="CJ9">
        <f>SUMIFS('EIA Imports'!$D:$D,'EIA Imports'!$E:$E,$A9,'EIA Imports'!$B:$B,CJ$1)</f>
        <v/>
      </c>
      <c r="CK9">
        <f>SUMIFS('EIA Imports'!$D:$D,'EIA Imports'!$E:$E,$A9,'EIA Imports'!$B:$B,CK$1)</f>
        <v/>
      </c>
      <c r="CL9">
        <f>SUMIFS('EIA Imports'!$D:$D,'EIA Imports'!$E:$E,$A9,'EIA Imports'!$B:$B,CL$1)</f>
        <v/>
      </c>
      <c r="CM9">
        <f>SUMIFS('EIA Imports'!$D:$D,'EIA Imports'!$E:$E,$A9,'EIA Imports'!$B:$B,CM$1)</f>
        <v/>
      </c>
      <c r="CN9">
        <f>SUMIFS('EIA Imports'!$D:$D,'EIA Imports'!$E:$E,$A9,'EIA Imports'!$B:$B,CN$1)</f>
        <v/>
      </c>
      <c r="CO9">
        <f>SUMIFS('EIA Imports'!$D:$D,'EIA Imports'!$E:$E,$A9,'EIA Imports'!$B:$B,CO$1)</f>
        <v/>
      </c>
      <c r="CP9">
        <f>SUMIFS('EIA Imports'!$D:$D,'EIA Imports'!$E:$E,$A9,'EIA Imports'!$B:$B,CP$1)</f>
        <v/>
      </c>
      <c r="CQ9">
        <f>SUMIFS('EIA Imports'!$D:$D,'EIA Imports'!$E:$E,$A9,'EIA Imports'!$B:$B,CQ$1)</f>
        <v/>
      </c>
      <c r="CR9">
        <f>SUMIFS('EIA Imports'!$D:$D,'EIA Imports'!$E:$E,$A9,'EIA Imports'!$B:$B,CR$1)</f>
        <v/>
      </c>
      <c r="CS9">
        <f>SUMIFS('EIA Imports'!$D:$D,'EIA Imports'!$E:$E,$A9,'EIA Imports'!$B:$B,CS$1)</f>
        <v/>
      </c>
      <c r="CT9">
        <f>SUMIFS('EIA Imports'!$D:$D,'EIA Imports'!$E:$E,$A9,'EIA Imports'!$B:$B,CT$1)</f>
        <v/>
      </c>
      <c r="CU9">
        <f>SUMIFS('EIA Imports'!$D:$D,'EIA Imports'!$E:$E,$A9,'EIA Imports'!$B:$B,CU$1)</f>
        <v/>
      </c>
      <c r="CV9">
        <f>SUMIFS('EIA Imports'!$D:$D,'EIA Imports'!$E:$E,$A9,'EIA Imports'!$B:$B,CV$1)</f>
        <v/>
      </c>
      <c r="CW9">
        <f>SUMIFS('EIA Imports'!$D:$D,'EIA Imports'!$E:$E,$A9,'EIA Imports'!$B:$B,CW$1)</f>
        <v/>
      </c>
      <c r="CX9">
        <f>SUMIFS('EIA Imports'!$D:$D,'EIA Imports'!$E:$E,$A9,'EIA Imports'!$B:$B,CX$1)</f>
        <v/>
      </c>
      <c r="CY9">
        <f>SUMIFS('EIA Imports'!$D:$D,'EIA Imports'!$E:$E,$A9,'EIA Imports'!$B:$B,CY$1)</f>
        <v/>
      </c>
      <c r="CZ9">
        <f>SUMIFS('EIA Imports'!$D:$D,'EIA Imports'!$E:$E,$A9,'EIA Imports'!$B:$B,CZ$1)</f>
        <v/>
      </c>
      <c r="DA9">
        <f>SUMIFS('EIA Imports'!$D:$D,'EIA Imports'!$E:$E,$A9,'EIA Imports'!$B:$B,DA$1)</f>
        <v/>
      </c>
      <c r="DB9">
        <f>SUMIFS('EIA Imports'!$D:$D,'EIA Imports'!$E:$E,$A9,'EIA Imports'!$B:$B,DB$1)</f>
        <v/>
      </c>
      <c r="DC9">
        <f>SUMIFS('EIA Imports'!$D:$D,'EIA Imports'!$E:$E,$A9,'EIA Imports'!$B:$B,DC$1)</f>
        <v/>
      </c>
      <c r="DD9">
        <f>SUMIFS('EIA Imports'!$D:$D,'EIA Imports'!$E:$E,$A9,'EIA Imports'!$B:$B,DD$1)</f>
        <v/>
      </c>
      <c r="DE9">
        <f>SUMIFS('EIA Imports'!$D:$D,'EIA Imports'!$E:$E,$A9,'EIA Imports'!$B:$B,DE$1)</f>
        <v/>
      </c>
      <c r="DF9">
        <f>SUMIFS('EIA Imports'!$D:$D,'EIA Imports'!$E:$E,$A9,'EIA Imports'!$B:$B,DF$1)</f>
        <v/>
      </c>
      <c r="DG9">
        <f>SUMIFS('EIA Imports'!$D:$D,'EIA Imports'!$E:$E,$A9,'EIA Imports'!$B:$B,DG$1)</f>
        <v/>
      </c>
      <c r="DH9">
        <f>SUMIFS('EIA Imports'!$D:$D,'EIA Imports'!$E:$E,$A9,'EIA Imports'!$B:$B,DH$1)</f>
        <v/>
      </c>
      <c r="DI9">
        <f>SUMIFS('EIA Imports'!$D:$D,'EIA Imports'!$E:$E,$A9,'EIA Imports'!$B:$B,DI$1)</f>
        <v/>
      </c>
      <c r="DJ9">
        <f>SUMIFS('EIA Imports'!$D:$D,'EIA Imports'!$E:$E,$A9,'EIA Imports'!$B:$B,DJ$1)</f>
        <v/>
      </c>
      <c r="DK9">
        <f>SUMIFS('EIA Imports'!$D:$D,'EIA Imports'!$E:$E,$A9,'EIA Imports'!$B:$B,DK$1)</f>
        <v/>
      </c>
      <c r="DL9">
        <f>SUMIFS('EIA Imports'!$D:$D,'EIA Imports'!$E:$E,$A9,'EIA Imports'!$B:$B,DL$1)</f>
        <v/>
      </c>
      <c r="DM9">
        <f>SUMIFS('EIA Imports'!$D:$D,'EIA Imports'!$E:$E,$A9,'EIA Imports'!$B:$B,DM$1)</f>
        <v/>
      </c>
      <c r="DN9">
        <f>SUMIFS('EIA Imports'!$D:$D,'EIA Imports'!$E:$E,$A9,'EIA Imports'!$B:$B,DN$1)</f>
        <v/>
      </c>
      <c r="DO9">
        <f>SUMIFS('EIA Imports'!$D:$D,'EIA Imports'!$E:$E,$A9,'EIA Imports'!$B:$B,DO$1)</f>
        <v/>
      </c>
      <c r="DP9">
        <f>SUMIFS('EIA Imports'!$D:$D,'EIA Imports'!$E:$E,$A9,'EIA Imports'!$B:$B,DP$1)</f>
        <v/>
      </c>
      <c r="DQ9">
        <f>SUMIFS('EIA Imports'!$D:$D,'EIA Imports'!$E:$E,$A9,'EIA Imports'!$B:$B,DQ$1)</f>
        <v/>
      </c>
      <c r="DR9">
        <f>SUMIFS('EIA Imports'!$D:$D,'EIA Imports'!$E:$E,$A9,'EIA Imports'!$B:$B,DR$1)</f>
        <v/>
      </c>
      <c r="DS9">
        <f>SUMIFS('EIA Imports'!$D:$D,'EIA Imports'!$E:$E,$A9,'EIA Imports'!$B:$B,DS$1)</f>
        <v/>
      </c>
      <c r="DT9">
        <f>SUMIFS('EIA Imports'!$D:$D,'EIA Imports'!$E:$E,$A9,'EIA Imports'!$B:$B,DT$1)</f>
        <v/>
      </c>
      <c r="DU9">
        <f>SUMIFS('EIA Imports'!$D:$D,'EIA Imports'!$E:$E,$A9,'EIA Imports'!$B:$B,DU$1)</f>
        <v/>
      </c>
      <c r="DV9">
        <f>SUMIFS('EIA Imports'!$D:$D,'EIA Imports'!$E:$E,$A9,'EIA Imports'!$B:$B,DV$1)</f>
        <v/>
      </c>
      <c r="DW9">
        <f>SUMIFS('EIA Imports'!$D:$D,'EIA Imports'!$E:$E,$A9,'EIA Imports'!$B:$B,DW$1)</f>
        <v/>
      </c>
      <c r="DX9">
        <f>SUMIFS('EIA Imports'!$D:$D,'EIA Imports'!$E:$E,$A9,'EIA Imports'!$B:$B,DX$1)</f>
        <v/>
      </c>
      <c r="DY9">
        <f>SUMIFS('EIA Imports'!$D:$D,'EIA Imports'!$E:$E,$A9,'EIA Imports'!$B:$B,DY$1)</f>
        <v/>
      </c>
      <c r="DZ9">
        <f>SUMIFS('EIA Imports'!$D:$D,'EIA Imports'!$E:$E,$A9,'EIA Imports'!$B:$B,DZ$1)</f>
        <v/>
      </c>
      <c r="EA9">
        <f>SUMIFS('EIA Imports'!$D:$D,'EIA Imports'!$E:$E,$A9,'EIA Imports'!$B:$B,EA$1)</f>
        <v/>
      </c>
      <c r="EB9">
        <f>SUMIFS('EIA Imports'!$D:$D,'EIA Imports'!$E:$E,$A9,'EIA Imports'!$B:$B,EB$1)</f>
        <v/>
      </c>
      <c r="EC9">
        <f>SUMIFS('EIA Imports'!$D:$D,'EIA Imports'!$E:$E,$A9,'EIA Imports'!$B:$B,EC$1)</f>
        <v/>
      </c>
      <c r="ED9">
        <f>SUMIFS('EIA Imports'!$D:$D,'EIA Imports'!$E:$E,$A9,'EIA Imports'!$B:$B,ED$1)</f>
        <v/>
      </c>
      <c r="EE9">
        <f>SUMIFS('EIA Imports'!$D:$D,'EIA Imports'!$E:$E,$A9,'EIA Imports'!$B:$B,EE$1)</f>
        <v/>
      </c>
      <c r="EF9">
        <f>SUMIFS('EIA Imports'!$D:$D,'EIA Imports'!$E:$E,$A9,'EIA Imports'!$B:$B,EF$1)</f>
        <v/>
      </c>
      <c r="EG9">
        <f>SUMIFS('EIA Imports'!$D:$D,'EIA Imports'!$E:$E,$A9,'EIA Imports'!$B:$B,EG$1)</f>
        <v/>
      </c>
      <c r="EH9">
        <f>SUMIFS('EIA Imports'!$D:$D,'EIA Imports'!$E:$E,$A9,'EIA Imports'!$B:$B,EH$1)</f>
        <v/>
      </c>
      <c r="EI9">
        <f>SUMIFS('EIA Imports'!$D:$D,'EIA Imports'!$E:$E,$A9,'EIA Imports'!$B:$B,EI$1)</f>
        <v/>
      </c>
      <c r="EJ9">
        <f>SUMIFS('EIA Imports'!$D:$D,'EIA Imports'!$E:$E,$A9,'EIA Imports'!$B:$B,EJ$1)</f>
        <v/>
      </c>
      <c r="EK9">
        <f>SUMIFS('EIA Imports'!$D:$D,'EIA Imports'!$E:$E,$A9,'EIA Imports'!$B:$B,EK$1)</f>
        <v/>
      </c>
      <c r="EL9">
        <f>SUMIFS('EIA Imports'!$D:$D,'EIA Imports'!$E:$E,$A9,'EIA Imports'!$B:$B,EL$1)</f>
        <v/>
      </c>
      <c r="EM9">
        <f>SUMIFS('EIA Imports'!$D:$D,'EIA Imports'!$E:$E,$A9,'EIA Imports'!$B:$B,EM$1)</f>
        <v/>
      </c>
      <c r="EN9">
        <f>SUMIFS('EIA Imports'!$D:$D,'EIA Imports'!$E:$E,$A9,'EIA Imports'!$B:$B,EN$1)</f>
        <v/>
      </c>
      <c r="EO9">
        <f>SUMIFS('EIA Imports'!$D:$D,'EIA Imports'!$E:$E,$A9,'EIA Imports'!$B:$B,EO$1)</f>
        <v/>
      </c>
      <c r="EP9">
        <f>SUMIFS('EIA Imports'!$D:$D,'EIA Imports'!$E:$E,$A9,'EIA Imports'!$B:$B,EP$1)</f>
        <v/>
      </c>
      <c r="EQ9">
        <f>SUMIFS('EIA Imports'!$D:$D,'EIA Imports'!$E:$E,$A9,'EIA Imports'!$B:$B,EQ$1)</f>
        <v/>
      </c>
      <c r="ER9">
        <f>SUMIFS('EIA Imports'!$D:$D,'EIA Imports'!$E:$E,$A9,'EIA Imports'!$B:$B,ER$1)</f>
        <v/>
      </c>
      <c r="ES9">
        <f>SUMIFS('EIA Imports'!$D:$D,'EIA Imports'!$E:$E,$A9,'EIA Imports'!$B:$B,ES$1)</f>
        <v/>
      </c>
      <c r="ET9">
        <f>SUMIFS('EIA Imports'!$D:$D,'EIA Imports'!$E:$E,$A9,'EIA Imports'!$B:$B,ET$1)</f>
        <v/>
      </c>
      <c r="EU9">
        <f>SUMIFS('EIA Imports'!$D:$D,'EIA Imports'!$E:$E,$A9,'EIA Imports'!$B:$B,EU$1)</f>
        <v/>
      </c>
      <c r="EV9">
        <f>SUMIFS('EIA Imports'!$D:$D,'EIA Imports'!$E:$E,$A9,'EIA Imports'!$B:$B,EV$1)</f>
        <v/>
      </c>
      <c r="EW9">
        <f>SUMIFS('EIA Imports'!$D:$D,'EIA Imports'!$E:$E,$A9,'EIA Imports'!$B:$B,EW$1)</f>
        <v/>
      </c>
      <c r="EX9">
        <f>SUMIFS('EIA Imports'!$D:$D,'EIA Imports'!$E:$E,$A9,'EIA Imports'!$B:$B,EX$1)</f>
        <v/>
      </c>
      <c r="EY9">
        <f>SUMIFS('EIA Imports'!$D:$D,'EIA Imports'!$E:$E,$A9,'EIA Imports'!$B:$B,EY$1)</f>
        <v/>
      </c>
      <c r="EZ9">
        <f>SUMIFS('EIA Imports'!$D:$D,'EIA Imports'!$E:$E,$A9,'EIA Imports'!$B:$B,EZ$1)</f>
        <v/>
      </c>
      <c r="FA9">
        <f>SUMIFS('EIA Imports'!$D:$D,'EIA Imports'!$E:$E,$A9,'EIA Imports'!$B:$B,FA$1)</f>
        <v/>
      </c>
      <c r="FB9">
        <f>SUMIFS('EIA Imports'!$D:$D,'EIA Imports'!$E:$E,$A9,'EIA Imports'!$B:$B,FB$1)</f>
        <v/>
      </c>
      <c r="FC9">
        <f>SUMIFS('EIA Imports'!$D:$D,'EIA Imports'!$E:$E,$A9,'EIA Imports'!$B:$B,FC$1)</f>
        <v/>
      </c>
      <c r="FD9">
        <f>SUMIFS('EIA Imports'!$D:$D,'EIA Imports'!$E:$E,$A9,'EIA Imports'!$B:$B,FD$1)</f>
        <v/>
      </c>
      <c r="FE9">
        <f>SUMIFS('EIA Imports'!$D:$D,'EIA Imports'!$E:$E,$A9,'EIA Imports'!$B:$B,FE$1)</f>
        <v/>
      </c>
      <c r="FF9">
        <f>SUMIFS('EIA Imports'!$D:$D,'EIA Imports'!$E:$E,$A9,'EIA Imports'!$B:$B,FF$1)</f>
        <v/>
      </c>
      <c r="FG9">
        <f>SUMIFS('EIA Imports'!$D:$D,'EIA Imports'!$E:$E,$A9,'EIA Imports'!$B:$B,FG$1)</f>
        <v/>
      </c>
      <c r="FH9">
        <f>SUMIFS('EIA Imports'!$D:$D,'EIA Imports'!$E:$E,$A9,'EIA Imports'!$B:$B,FH$1)</f>
        <v/>
      </c>
      <c r="FI9">
        <f>SUMIFS('EIA Imports'!$D:$D,'EIA Imports'!$E:$E,$A9,'EIA Imports'!$B:$B,FI$1)</f>
        <v/>
      </c>
      <c r="FJ9">
        <f>SUMIFS('EIA Imports'!$D:$D,'EIA Imports'!$E:$E,$A9,'EIA Imports'!$B:$B,FJ$1)</f>
        <v/>
      </c>
      <c r="FK9">
        <f>SUMIFS('EIA Imports'!$D:$D,'EIA Imports'!$E:$E,$A9,'EIA Imports'!$B:$B,FK$1)</f>
        <v/>
      </c>
      <c r="FL9">
        <f>SUMIFS('EIA Imports'!$D:$D,'EIA Imports'!$E:$E,$A9,'EIA Imports'!$B:$B,FL$1)</f>
        <v/>
      </c>
      <c r="FM9">
        <f>SUMIFS('EIA Imports'!$D:$D,'EIA Imports'!$E:$E,$A9,'EIA Imports'!$B:$B,FM$1)</f>
        <v/>
      </c>
      <c r="FN9">
        <f>SUMIFS('EIA Imports'!$D:$D,'EIA Imports'!$E:$E,$A9,'EIA Imports'!$B:$B,FN$1)</f>
        <v/>
      </c>
      <c r="FO9">
        <f>SUMIFS('EIA Imports'!$D:$D,'EIA Imports'!$E:$E,$A9,'EIA Imports'!$B:$B,FO$1)</f>
        <v/>
      </c>
      <c r="FP9">
        <f>SUMIFS('EIA Imports'!$D:$D,'EIA Imports'!$E:$E,$A9,'EIA Imports'!$B:$B,FP$1)</f>
        <v/>
      </c>
      <c r="FQ9">
        <f>SUMIFS('EIA Imports'!$D:$D,'EIA Imports'!$E:$E,$A9,'EIA Imports'!$B:$B,FQ$1)</f>
        <v/>
      </c>
      <c r="FR9">
        <f>SUMIFS('EIA Imports'!$D:$D,'EIA Imports'!$E:$E,$A9,'EIA Imports'!$B:$B,FR$1)</f>
        <v/>
      </c>
      <c r="FS9">
        <f>SUMIFS('EIA Imports'!$D:$D,'EIA Imports'!$E:$E,$A9,'EIA Imports'!$B:$B,FS$1)</f>
        <v/>
      </c>
      <c r="FT9">
        <f>SUMIFS('EIA Imports'!$D:$D,'EIA Imports'!$E:$E,$A9,'EIA Imports'!$B:$B,FT$1)</f>
        <v/>
      </c>
      <c r="FU9">
        <f>SUMIFS('EIA Imports'!$D:$D,'EIA Imports'!$E:$E,$A9,'EIA Imports'!$B:$B,FU$1)</f>
        <v/>
      </c>
      <c r="FV9">
        <f>SUMIFS('EIA Imports'!$D:$D,'EIA Imports'!$E:$E,$A9,'EIA Imports'!$B:$B,FV$1)</f>
        <v/>
      </c>
      <c r="FW9">
        <f>SUMIFS('EIA Imports'!$D:$D,'EIA Imports'!$E:$E,$A9,'EIA Imports'!$B:$B,FW$1)</f>
        <v/>
      </c>
      <c r="FX9">
        <f>SUMIFS('EIA Imports'!$D:$D,'EIA Imports'!$E:$E,$A9,'EIA Imports'!$B:$B,FX$1)</f>
        <v/>
      </c>
      <c r="FY9">
        <f>SUMIFS('EIA Imports'!$D:$D,'EIA Imports'!$E:$E,$A9,'EIA Imports'!$B:$B,FY$1)</f>
        <v/>
      </c>
      <c r="FZ9">
        <f>SUMIFS('EIA Imports'!$D:$D,'EIA Imports'!$E:$E,$A9,'EIA Imports'!$B:$B,FZ$1)</f>
        <v/>
      </c>
      <c r="GA9">
        <f>SUMIFS('EIA Imports'!$D:$D,'EIA Imports'!$E:$E,$A9,'EIA Imports'!$B:$B,GA$1)</f>
        <v/>
      </c>
      <c r="GB9">
        <f>SUMIFS('EIA Imports'!$D:$D,'EIA Imports'!$E:$E,$A9,'EIA Imports'!$B:$B,GB$1)</f>
        <v/>
      </c>
      <c r="GC9">
        <f>SUMIFS('EIA Imports'!$D:$D,'EIA Imports'!$E:$E,$A9,'EIA Imports'!$B:$B,GC$1)</f>
        <v/>
      </c>
      <c r="GD9">
        <f>SUMIFS('EIA Imports'!$D:$D,'EIA Imports'!$E:$E,$A9,'EIA Imports'!$B:$B,GD$1)</f>
        <v/>
      </c>
      <c r="GE9">
        <f>SUMIFS('EIA Imports'!$D:$D,'EIA Imports'!$E:$E,$A9,'EIA Imports'!$B:$B,GE$1)</f>
        <v/>
      </c>
      <c r="GF9">
        <f>SUMIFS('EIA Imports'!$D:$D,'EIA Imports'!$E:$E,$A9,'EIA Imports'!$B:$B,GF$1)</f>
        <v/>
      </c>
      <c r="GG9">
        <f>SUMIFS('EIA Imports'!$D:$D,'EIA Imports'!$E:$E,$A9,'EIA Imports'!$B:$B,GG$1)</f>
        <v/>
      </c>
      <c r="GH9">
        <f>SUMIFS('EIA Imports'!$D:$D,'EIA Imports'!$E:$E,$A9,'EIA Imports'!$B:$B,GH$1)</f>
        <v/>
      </c>
      <c r="GI9">
        <f>SUMIFS('EIA Imports'!$D:$D,'EIA Imports'!$E:$E,$A9,'EIA Imports'!$B:$B,GI$1)</f>
        <v/>
      </c>
      <c r="GJ9">
        <f>SUMIFS('EIA Imports'!$D:$D,'EIA Imports'!$E:$E,$A9,'EIA Imports'!$B:$B,GJ$1)</f>
        <v/>
      </c>
      <c r="GK9">
        <f>SUMIFS('EIA Imports'!$D:$D,'EIA Imports'!$E:$E,$A9,'EIA Imports'!$B:$B,GK$1)</f>
        <v/>
      </c>
      <c r="GL9">
        <f>SUMIFS('EIA Imports'!$D:$D,'EIA Imports'!$E:$E,$A9,'EIA Imports'!$B:$B,GL$1)</f>
        <v/>
      </c>
      <c r="GM9">
        <f>SUMIFS('EIA Imports'!$D:$D,'EIA Imports'!$E:$E,$A9,'EIA Imports'!$B:$B,GM$1)</f>
        <v/>
      </c>
      <c r="GN9">
        <f>SUMIFS('EIA Imports'!$D:$D,'EIA Imports'!$E:$E,$A9,'EIA Imports'!$B:$B,GN$1)</f>
        <v/>
      </c>
      <c r="GO9">
        <f>SUMIFS('EIA Imports'!$D:$D,'EIA Imports'!$E:$E,$A9,'EIA Imports'!$B:$B,GO$1)</f>
        <v/>
      </c>
      <c r="GP9">
        <f>SUMIFS('EIA Imports'!$D:$D,'EIA Imports'!$E:$E,$A9,'EIA Imports'!$B:$B,GP$1)</f>
        <v/>
      </c>
      <c r="GQ9">
        <f>SUMIFS('EIA Imports'!$D:$D,'EIA Imports'!$E:$E,$A9,'EIA Imports'!$B:$B,GQ$1)</f>
        <v/>
      </c>
      <c r="GR9">
        <f>SUMIFS('EIA Imports'!$D:$D,'EIA Imports'!$E:$E,$A9,'EIA Imports'!$B:$B,GR$1)</f>
        <v/>
      </c>
      <c r="GS9">
        <f>SUMIFS('EIA Imports'!$D:$D,'EIA Imports'!$E:$E,$A9,'EIA Imports'!$B:$B,GS$1)</f>
        <v/>
      </c>
      <c r="GT9">
        <f>SUMIFS('EIA Imports'!$D:$D,'EIA Imports'!$E:$E,$A9,'EIA Imports'!$B:$B,GT$1)</f>
        <v/>
      </c>
      <c r="GU9">
        <f>SUMIFS('EIA Imports'!$D:$D,'EIA Imports'!$E:$E,$A9,'EIA Imports'!$B:$B,GU$1)</f>
        <v/>
      </c>
      <c r="GV9">
        <f>SUMIFS('EIA Imports'!$D:$D,'EIA Imports'!$E:$E,$A9,'EIA Imports'!$B:$B,GV$1)</f>
        <v/>
      </c>
      <c r="GW9">
        <f>SUMIFS('EIA Imports'!$D:$D,'EIA Imports'!$E:$E,$A9,'EIA Imports'!$B:$B,GW$1)</f>
        <v/>
      </c>
      <c r="GX9">
        <f>SUMIFS('EIA Imports'!$D:$D,'EIA Imports'!$E:$E,$A9,'EIA Imports'!$B:$B,GX$1)</f>
        <v/>
      </c>
      <c r="GY9">
        <f>SUMIFS('EIA Imports'!$D:$D,'EIA Imports'!$E:$E,$A9,'EIA Imports'!$B:$B,GY$1)</f>
        <v/>
      </c>
      <c r="GZ9">
        <f>SUMIFS('EIA Imports'!$D:$D,'EIA Imports'!$E:$E,$A9,'EIA Imports'!$B:$B,GZ$1)</f>
        <v/>
      </c>
      <c r="HA9">
        <f>SUMIFS('EIA Imports'!$D:$D,'EIA Imports'!$E:$E,$A9,'EIA Imports'!$B:$B,HA$1)</f>
        <v/>
      </c>
      <c r="HB9">
        <f>SUMIFS('EIA Imports'!$D:$D,'EIA Imports'!$E:$E,$A9,'EIA Imports'!$B:$B,HB$1)</f>
        <v/>
      </c>
      <c r="HC9">
        <f>SUMIFS('EIA Imports'!$D:$D,'EIA Imports'!$E:$E,$A9,'EIA Imports'!$B:$B,HC$1)</f>
        <v/>
      </c>
      <c r="HD9">
        <f>SUMIFS('EIA Imports'!$D:$D,'EIA Imports'!$E:$E,$A9,'EIA Imports'!$B:$B,HD$1)</f>
        <v/>
      </c>
      <c r="HE9">
        <f>SUMIFS('EIA Imports'!$D:$D,'EIA Imports'!$E:$E,$A9,'EIA Imports'!$B:$B,HE$1)</f>
        <v/>
      </c>
      <c r="HF9">
        <f>SUMIFS('EIA Imports'!$D:$D,'EIA Imports'!$E:$E,$A9,'EIA Imports'!$B:$B,HF$1)</f>
        <v/>
      </c>
      <c r="HG9">
        <f>SUMIFS('EIA Imports'!$D:$D,'EIA Imports'!$E:$E,$A9,'EIA Imports'!$B:$B,HG$1)</f>
        <v/>
      </c>
      <c r="HH9">
        <f>SUMIFS('EIA Imports'!$D:$D,'EIA Imports'!$E:$E,$A9,'EIA Imports'!$B:$B,HH$1)</f>
        <v/>
      </c>
      <c r="HI9">
        <f>SUMIFS('EIA Imports'!$D:$D,'EIA Imports'!$E:$E,$A9,'EIA Imports'!$B:$B,HI$1)</f>
        <v/>
      </c>
      <c r="HJ9">
        <f>SUMIFS('EIA Imports'!$D:$D,'EIA Imports'!$E:$E,$A9,'EIA Imports'!$B:$B,HJ$1)</f>
        <v/>
      </c>
      <c r="HK9">
        <f>SUMIFS('EIA Imports'!$D:$D,'EIA Imports'!$E:$E,$A9,'EIA Imports'!$B:$B,HK$1)</f>
        <v/>
      </c>
      <c r="HL9">
        <f>SUMIFS('EIA Imports'!$D:$D,'EIA Imports'!$E:$E,$A9,'EIA Imports'!$B:$B,HL$1)</f>
        <v/>
      </c>
      <c r="HM9">
        <f>SUMIFS('EIA Imports'!$D:$D,'EIA Imports'!$E:$E,$A9,'EIA Imports'!$B:$B,HM$1)</f>
        <v/>
      </c>
      <c r="HN9">
        <f>SUMIFS('EIA Imports'!$D:$D,'EIA Imports'!$E:$E,$A9,'EIA Imports'!$B:$B,HN$1)</f>
        <v/>
      </c>
      <c r="HO9">
        <f>SUMIFS('EIA Imports'!$D:$D,'EIA Imports'!$E:$E,$A9,'EIA Imports'!$B:$B,HO$1)</f>
        <v/>
      </c>
      <c r="HP9">
        <f>SUMIFS('EIA Imports'!$D:$D,'EIA Imports'!$E:$E,$A9,'EIA Imports'!$B:$B,HP$1)</f>
        <v/>
      </c>
      <c r="HQ9">
        <f>SUMIFS('EIA Imports'!$D:$D,'EIA Imports'!$E:$E,$A9,'EIA Imports'!$B:$B,HQ$1)</f>
        <v/>
      </c>
      <c r="HR9">
        <f>SUMIFS('EIA Imports'!$D:$D,'EIA Imports'!$E:$E,$A9,'EIA Imports'!$B:$B,HR$1)</f>
        <v/>
      </c>
      <c r="HS9">
        <f>SUMIFS('EIA Imports'!$D:$D,'EIA Imports'!$E:$E,$A9,'EIA Imports'!$B:$B,HS$1)</f>
        <v/>
      </c>
      <c r="HT9">
        <f>SUMIFS('EIA Imports'!$D:$D,'EIA Imports'!$E:$E,$A9,'EIA Imports'!$B:$B,HT$1)</f>
        <v/>
      </c>
      <c r="HU9">
        <f>SUMIFS('EIA Imports'!$D:$D,'EIA Imports'!$E:$E,$A9,'EIA Imports'!$B:$B,HU$1)</f>
        <v/>
      </c>
      <c r="HV9">
        <f>SUMIFS('EIA Imports'!$D:$D,'EIA Imports'!$E:$E,$A9,'EIA Imports'!$B:$B,HV$1)</f>
        <v/>
      </c>
      <c r="HW9">
        <f>SUMIFS('EIA Imports'!$D:$D,'EIA Imports'!$E:$E,$A9,'EIA Imports'!$B:$B,HW$1)</f>
        <v/>
      </c>
      <c r="HX9">
        <f>SUMIFS('EIA Imports'!$D:$D,'EIA Imports'!$E:$E,$A9,'EIA Imports'!$B:$B,HX$1)</f>
        <v/>
      </c>
      <c r="HY9">
        <f>SUMIFS('EIA Imports'!$D:$D,'EIA Imports'!$E:$E,$A9,'EIA Imports'!$B:$B,HY$1)</f>
        <v/>
      </c>
      <c r="HZ9">
        <f>SUMIFS('EIA Imports'!$D:$D,'EIA Imports'!$E:$E,$A9,'EIA Imports'!$B:$B,HZ$1)</f>
        <v/>
      </c>
      <c r="IA9">
        <f>SUMIFS('EIA Imports'!$D:$D,'EIA Imports'!$E:$E,$A9,'EIA Imports'!$B:$B,IA$1)</f>
        <v/>
      </c>
      <c r="IB9">
        <f>SUMIFS('EIA Imports'!$D:$D,'EIA Imports'!$E:$E,$A9,'EIA Imports'!$B:$B,IB$1)</f>
        <v/>
      </c>
      <c r="IC9">
        <f>SUMIFS('EIA Imports'!$D:$D,'EIA Imports'!$E:$E,$A9,'EIA Imports'!$B:$B,IC$1)</f>
        <v/>
      </c>
      <c r="ID9">
        <f>SUMIFS('EIA Imports'!$D:$D,'EIA Imports'!$E:$E,$A9,'EIA Imports'!$B:$B,ID$1)</f>
        <v/>
      </c>
      <c r="IE9">
        <f>SUMIFS('EIA Imports'!$D:$D,'EIA Imports'!$E:$E,$A9,'EIA Imports'!$B:$B,IE$1)</f>
        <v/>
      </c>
      <c r="IF9">
        <f>SUMIFS('EIA Imports'!$D:$D,'EIA Imports'!$E:$E,$A9,'EIA Imports'!$B:$B,IF$1)</f>
        <v/>
      </c>
      <c r="IG9">
        <f>SUMIFS('EIA Imports'!$D:$D,'EIA Imports'!$E:$E,$A9,'EIA Imports'!$B:$B,IG$1)</f>
        <v/>
      </c>
      <c r="IH9">
        <f>SUMIFS('EIA Imports'!$D:$D,'EIA Imports'!$E:$E,$A9,'EIA Imports'!$B:$B,IH$1)</f>
        <v/>
      </c>
      <c r="II9">
        <f>SUMIFS('EIA Imports'!$D:$D,'EIA Imports'!$E:$E,$A9,'EIA Imports'!$B:$B,II$1)</f>
        <v/>
      </c>
      <c r="IJ9">
        <f>SUMIFS('EIA Imports'!$D:$D,'EIA Imports'!$E:$E,$A9,'EIA Imports'!$B:$B,IJ$1)</f>
        <v/>
      </c>
      <c r="IK9">
        <f>SUMIFS('EIA Imports'!$D:$D,'EIA Imports'!$E:$E,$A9,'EIA Imports'!$B:$B,IK$1)</f>
        <v/>
      </c>
      <c r="IL9">
        <f>SUMIFS('EIA Imports'!$D:$D,'EIA Imports'!$E:$E,$A9,'EIA Imports'!$B:$B,IL$1)</f>
        <v/>
      </c>
      <c r="IM9">
        <f>SUMIFS('EIA Imports'!$D:$D,'EIA Imports'!$E:$E,$A9,'EIA Imports'!$B:$B,IM$1)</f>
        <v/>
      </c>
      <c r="IN9">
        <f>SUMIFS('EIA Imports'!$D:$D,'EIA Imports'!$E:$E,$A9,'EIA Imports'!$B:$B,IN$1)</f>
        <v/>
      </c>
      <c r="IO9">
        <f>SUMIFS('EIA Imports'!$D:$D,'EIA Imports'!$E:$E,$A9,'EIA Imports'!$B:$B,IO$1)</f>
        <v/>
      </c>
      <c r="IP9">
        <f>SUMIFS('EIA Imports'!$D:$D,'EIA Imports'!$E:$E,$A9,'EIA Imports'!$B:$B,IP$1)</f>
        <v/>
      </c>
      <c r="IQ9">
        <f>SUMIFS('EIA Imports'!$D:$D,'EIA Imports'!$E:$E,$A9,'EIA Imports'!$B:$B,IQ$1)</f>
        <v/>
      </c>
      <c r="IR9">
        <f>SUMIFS('EIA Imports'!$D:$D,'EIA Imports'!$E:$E,$A9,'EIA Imports'!$B:$B,IR$1)</f>
        <v/>
      </c>
      <c r="IS9">
        <f>SUMIFS('EIA Imports'!$D:$D,'EIA Imports'!$E:$E,$A9,'EIA Imports'!$B:$B,IS$1)</f>
        <v/>
      </c>
      <c r="IT9">
        <f>SUMIFS('EIA Imports'!$D:$D,'EIA Imports'!$E:$E,$A9,'EIA Imports'!$B:$B,IT$1)</f>
        <v/>
      </c>
      <c r="IU9">
        <f>SUMIFS('EIA Imports'!$D:$D,'EIA Imports'!$E:$E,$A9,'EIA Imports'!$B:$B,IU$1)</f>
        <v/>
      </c>
      <c r="IV9">
        <f>SUMIFS('EIA Imports'!$D:$D,'EIA Imports'!$E:$E,$A9,'EIA Imports'!$B:$B,IV$1)</f>
        <v/>
      </c>
      <c r="IW9">
        <f>SUMIFS('EIA Imports'!$D:$D,'EIA Imports'!$E:$E,$A9,'EIA Imports'!$B:$B,IW$1)</f>
        <v/>
      </c>
      <c r="IX9">
        <f>SUMIFS('EIA Imports'!$D:$D,'EIA Imports'!$E:$E,$A9,'EIA Imports'!$B:$B,IX$1)</f>
        <v/>
      </c>
      <c r="IY9">
        <f>SUMIFS('EIA Imports'!$D:$D,'EIA Imports'!$E:$E,$A9,'EIA Imports'!$B:$B,IY$1)</f>
        <v/>
      </c>
      <c r="IZ9">
        <f>SUMIFS('EIA Imports'!$D:$D,'EIA Imports'!$E:$E,$A9,'EIA Imports'!$B:$B,IZ$1)</f>
        <v/>
      </c>
      <c r="JA9">
        <f>SUMIFS('EIA Imports'!$D:$D,'EIA Imports'!$E:$E,$A9,'EIA Imports'!$B:$B,JA$1)</f>
        <v/>
      </c>
      <c r="JB9">
        <f>SUMIFS('EIA Imports'!$D:$D,'EIA Imports'!$E:$E,$A9,'EIA Imports'!$B:$B,JB$1)</f>
        <v/>
      </c>
      <c r="JC9">
        <f>SUMIFS('EIA Imports'!$D:$D,'EIA Imports'!$E:$E,$A9,'EIA Imports'!$B:$B,JC$1)</f>
        <v/>
      </c>
      <c r="JD9">
        <f>SUMIFS('EIA Imports'!$D:$D,'EIA Imports'!$E:$E,$A9,'EIA Imports'!$B:$B,JD$1)</f>
        <v/>
      </c>
      <c r="JE9">
        <f>SUMIFS('EIA Imports'!$D:$D,'EIA Imports'!$E:$E,$A9,'EIA Imports'!$B:$B,JE$1)</f>
        <v/>
      </c>
      <c r="JF9">
        <f>SUMIFS('EIA Imports'!$D:$D,'EIA Imports'!$E:$E,$A9,'EIA Imports'!$B:$B,JF$1)</f>
        <v/>
      </c>
      <c r="JG9">
        <f>SUMIFS('EIA Imports'!$D:$D,'EIA Imports'!$E:$E,$A9,'EIA Imports'!$B:$B,JG$1)</f>
        <v/>
      </c>
      <c r="JH9">
        <f>SUMIFS('EIA Imports'!$D:$D,'EIA Imports'!$E:$E,$A9,'EIA Imports'!$B:$B,JH$1)</f>
        <v/>
      </c>
      <c r="JI9">
        <f>SUMIFS('EIA Imports'!$D:$D,'EIA Imports'!$E:$E,$A9,'EIA Imports'!$B:$B,JI$1)</f>
        <v/>
      </c>
      <c r="JJ9">
        <f>SUMIFS('EIA Imports'!$D:$D,'EIA Imports'!$E:$E,$A9,'EIA Imports'!$B:$B,JJ$1)</f>
        <v/>
      </c>
      <c r="JK9">
        <f>SUMIFS('EIA Imports'!$D:$D,'EIA Imports'!$E:$E,$A9,'EIA Imports'!$B:$B,JK$1)</f>
        <v/>
      </c>
      <c r="JL9">
        <f>SUMIFS('EIA Imports'!$D:$D,'EIA Imports'!$E:$E,$A9,'EIA Imports'!$B:$B,JL$1)</f>
        <v/>
      </c>
      <c r="JM9">
        <f>SUMIFS('EIA Imports'!$D:$D,'EIA Imports'!$E:$E,$A9,'EIA Imports'!$B:$B,JM$1)</f>
        <v/>
      </c>
      <c r="JN9">
        <f>SUMIFS('EIA Imports'!$D:$D,'EIA Imports'!$E:$E,$A9,'EIA Imports'!$B:$B,JN$1)</f>
        <v/>
      </c>
      <c r="JO9">
        <f>SUMIFS('EIA Imports'!$D:$D,'EIA Imports'!$E:$E,$A9,'EIA Imports'!$B:$B,JO$1)</f>
        <v/>
      </c>
      <c r="JP9">
        <f>SUMIFS('EIA Imports'!$D:$D,'EIA Imports'!$E:$E,$A9,'EIA Imports'!$B:$B,JP$1)</f>
        <v/>
      </c>
      <c r="JQ9">
        <f>SUMIFS('EIA Imports'!$D:$D,'EIA Imports'!$E:$E,$A9,'EIA Imports'!$B:$B,JQ$1)</f>
        <v/>
      </c>
      <c r="JR9">
        <f>SUMIFS('EIA Imports'!$D:$D,'EIA Imports'!$E:$E,$A9,'EIA Imports'!$B:$B,JR$1)</f>
        <v/>
      </c>
      <c r="JS9">
        <f>SUMIFS('EIA Imports'!$D:$D,'EIA Imports'!$E:$E,$A9,'EIA Imports'!$B:$B,JS$1)</f>
        <v/>
      </c>
      <c r="JT9">
        <f>SUMIFS('EIA Imports'!$D:$D,'EIA Imports'!$E:$E,$A9,'EIA Imports'!$B:$B,JT$1)</f>
        <v/>
      </c>
      <c r="JU9">
        <f>SUMIFS('EIA Imports'!$D:$D,'EIA Imports'!$E:$E,$A9,'EIA Imports'!$B:$B,JU$1)</f>
        <v/>
      </c>
      <c r="JV9">
        <f>SUMIFS('EIA Imports'!$D:$D,'EIA Imports'!$E:$E,$A9,'EIA Imports'!$B:$B,JV$1)</f>
        <v/>
      </c>
      <c r="JW9">
        <f>SUMIFS('EIA Imports'!$D:$D,'EIA Imports'!$E:$E,$A9,'EIA Imports'!$B:$B,JW$1)</f>
        <v/>
      </c>
      <c r="JX9">
        <f>SUMIFS('EIA Imports'!$D:$D,'EIA Imports'!$E:$E,$A9,'EIA Imports'!$B:$B,JX$1)</f>
        <v/>
      </c>
      <c r="JY9">
        <f>SUMIFS('EIA Imports'!$D:$D,'EIA Imports'!$E:$E,$A9,'EIA Imports'!$B:$B,JY$1)</f>
        <v/>
      </c>
      <c r="JZ9">
        <f>SUMIFS('EIA Imports'!$D:$D,'EIA Imports'!$E:$E,$A9,'EIA Imports'!$B:$B,JZ$1)</f>
        <v/>
      </c>
      <c r="KA9">
        <f>SUMIFS('EIA Imports'!$D:$D,'EIA Imports'!$E:$E,$A9,'EIA Imports'!$B:$B,KA$1)</f>
        <v/>
      </c>
      <c r="KB9">
        <f>SUMIFS('EIA Imports'!$D:$D,'EIA Imports'!$E:$E,$A9,'EIA Imports'!$B:$B,KB$1)</f>
        <v/>
      </c>
      <c r="KC9">
        <f>SUMIFS('EIA Imports'!$D:$D,'EIA Imports'!$E:$E,$A9,'EIA Imports'!$B:$B,KC$1)</f>
        <v/>
      </c>
      <c r="KD9">
        <f>SUMIFS('EIA Imports'!$D:$D,'EIA Imports'!$E:$E,$A9,'EIA Imports'!$B:$B,KD$1)</f>
        <v/>
      </c>
      <c r="KE9">
        <f>SUMIFS('EIA Imports'!$D:$D,'EIA Imports'!$E:$E,$A9,'EIA Imports'!$B:$B,KE$1)</f>
        <v/>
      </c>
      <c r="KF9">
        <f>SUMIFS('EIA Imports'!$D:$D,'EIA Imports'!$E:$E,$A9,'EIA Imports'!$B:$B,KF$1)</f>
        <v/>
      </c>
      <c r="KG9">
        <f>SUMIFS('EIA Imports'!$D:$D,'EIA Imports'!$E:$E,$A9,'EIA Imports'!$B:$B,KG$1)</f>
        <v/>
      </c>
      <c r="KH9">
        <f>SUMIFS('EIA Imports'!$D:$D,'EIA Imports'!$E:$E,$A9,'EIA Imports'!$B:$B,KH$1)</f>
        <v/>
      </c>
      <c r="KI9">
        <f>SUMIFS('EIA Imports'!$D:$D,'EIA Imports'!$E:$E,$A9,'EIA Imports'!$B:$B,KI$1)</f>
        <v/>
      </c>
      <c r="KJ9">
        <f>SUMIFS('EIA Imports'!$D:$D,'EIA Imports'!$E:$E,$A9,'EIA Imports'!$B:$B,KJ$1)</f>
        <v/>
      </c>
      <c r="KK9">
        <f>SUMIFS('EIA Imports'!$D:$D,'EIA Imports'!$E:$E,$A9,'EIA Imports'!$B:$B,KK$1)</f>
        <v/>
      </c>
      <c r="KL9">
        <f>SUMIFS('EIA Imports'!$D:$D,'EIA Imports'!$E:$E,$A9,'EIA Imports'!$B:$B,KL$1)</f>
        <v/>
      </c>
      <c r="KM9">
        <f>SUMIFS('EIA Imports'!$D:$D,'EIA Imports'!$E:$E,$A9,'EIA Imports'!$B:$B,KM$1)</f>
        <v/>
      </c>
      <c r="KN9">
        <f>SUMIFS('EIA Imports'!$D:$D,'EIA Imports'!$E:$E,$A9,'EIA Imports'!$B:$B,KN$1)</f>
        <v/>
      </c>
      <c r="KO9">
        <f>SUMIFS('EIA Imports'!$D:$D,'EIA Imports'!$E:$E,$A9,'EIA Imports'!$B:$B,KO$1)</f>
        <v/>
      </c>
      <c r="KP9">
        <f>SUMIFS('EIA Imports'!$D:$D,'EIA Imports'!$E:$E,$A9,'EIA Imports'!$B:$B,KP$1)</f>
        <v/>
      </c>
      <c r="KQ9">
        <f>SUMIFS('EIA Imports'!$D:$D,'EIA Imports'!$E:$E,$A9,'EIA Imports'!$B:$B,KQ$1)</f>
        <v/>
      </c>
      <c r="KR9">
        <f>SUMIFS('EIA Imports'!$D:$D,'EIA Imports'!$E:$E,$A9,'EIA Imports'!$B:$B,KR$1)</f>
        <v/>
      </c>
      <c r="KS9">
        <f>SUMIFS('EIA Imports'!$D:$D,'EIA Imports'!$E:$E,$A9,'EIA Imports'!$B:$B,KS$1)</f>
        <v/>
      </c>
      <c r="KT9">
        <f>SUMIFS('EIA Imports'!$D:$D,'EIA Imports'!$E:$E,$A9,'EIA Imports'!$B:$B,KT$1)</f>
        <v/>
      </c>
      <c r="KU9">
        <f>SUMIFS('EIA Imports'!$D:$D,'EIA Imports'!$E:$E,$A9,'EIA Imports'!$B:$B,KU$1)</f>
        <v/>
      </c>
      <c r="KV9">
        <f>SUMIFS('EIA Imports'!$D:$D,'EIA Imports'!$E:$E,$A9,'EIA Imports'!$B:$B,KV$1)</f>
        <v/>
      </c>
      <c r="KW9">
        <f>SUMIFS('EIA Imports'!$D:$D,'EIA Imports'!$E:$E,$A9,'EIA Imports'!$B:$B,KW$1)</f>
        <v/>
      </c>
      <c r="KX9">
        <f>SUMIFS('EIA Imports'!$D:$D,'EIA Imports'!$E:$E,$A9,'EIA Imports'!$B:$B,KX$1)</f>
        <v/>
      </c>
      <c r="KY9">
        <f>SUMIFS('EIA Imports'!$D:$D,'EIA Imports'!$E:$E,$A9,'EIA Imports'!$B:$B,KY$1)</f>
        <v/>
      </c>
      <c r="KZ9">
        <f>SUMIFS('EIA Imports'!$D:$D,'EIA Imports'!$E:$E,$A9,'EIA Imports'!$B:$B,KZ$1)</f>
        <v/>
      </c>
      <c r="LA9">
        <f>SUMIFS('EIA Imports'!$D:$D,'EIA Imports'!$E:$E,$A9,'EIA Imports'!$B:$B,LA$1)</f>
        <v/>
      </c>
      <c r="LB9">
        <f>SUMIFS('EIA Imports'!$D:$D,'EIA Imports'!$E:$E,$A9,'EIA Imports'!$B:$B,LB$1)</f>
        <v/>
      </c>
      <c r="LC9">
        <f>SUMIFS('EIA Imports'!$D:$D,'EIA Imports'!$E:$E,$A9,'EIA Imports'!$B:$B,LC$1)</f>
        <v/>
      </c>
      <c r="LD9">
        <f>SUMIFS('EIA Imports'!$D:$D,'EIA Imports'!$E:$E,$A9,'EIA Imports'!$B:$B,LD$1)</f>
        <v/>
      </c>
      <c r="LE9">
        <f>SUMIFS('EIA Imports'!$D:$D,'EIA Imports'!$E:$E,$A9,'EIA Imports'!$B:$B,LE$1)</f>
        <v/>
      </c>
      <c r="LF9">
        <f>SUMIFS('EIA Imports'!$D:$D,'EIA Imports'!$E:$E,$A9,'EIA Imports'!$B:$B,LF$1)</f>
        <v/>
      </c>
      <c r="LG9">
        <f>SUMIFS('EIA Imports'!$D:$D,'EIA Imports'!$E:$E,$A9,'EIA Imports'!$B:$B,LG$1)</f>
        <v/>
      </c>
      <c r="LH9">
        <f>SUMIFS('EIA Imports'!$D:$D,'EIA Imports'!$E:$E,$A9,'EIA Imports'!$B:$B,LH$1)</f>
        <v/>
      </c>
      <c r="LI9">
        <f>SUMIFS('EIA Imports'!$D:$D,'EIA Imports'!$E:$E,$A9,'EIA Imports'!$B:$B,LI$1)</f>
        <v/>
      </c>
      <c r="LJ9">
        <f>SUMIFS('EIA Imports'!$D:$D,'EIA Imports'!$E:$E,$A9,'EIA Imports'!$B:$B,LJ$1)</f>
        <v/>
      </c>
      <c r="LK9">
        <f>SUMIFS('EIA Imports'!$D:$D,'EIA Imports'!$E:$E,$A9,'EIA Imports'!$B:$B,LK$1)</f>
        <v/>
      </c>
      <c r="LL9">
        <f>SUMIFS('EIA Imports'!$D:$D,'EIA Imports'!$E:$E,$A9,'EIA Imports'!$B:$B,LL$1)</f>
        <v/>
      </c>
      <c r="LM9">
        <f>SUMIFS('EIA Imports'!$D:$D,'EIA Imports'!$E:$E,$A9,'EIA Imports'!$B:$B,LM$1)</f>
        <v/>
      </c>
      <c r="LN9">
        <f>SUMIFS('EIA Imports'!$D:$D,'EIA Imports'!$E:$E,$A9,'EIA Imports'!$B:$B,LN$1)</f>
        <v/>
      </c>
      <c r="LO9">
        <f>SUMIFS('EIA Imports'!$D:$D,'EIA Imports'!$E:$E,$A9,'EIA Imports'!$B:$B,LO$1)</f>
        <v/>
      </c>
      <c r="LP9">
        <f>SUMIFS('EIA Imports'!$D:$D,'EIA Imports'!$E:$E,$A9,'EIA Imports'!$B:$B,LP$1)</f>
        <v/>
      </c>
      <c r="LQ9">
        <f>SUMIFS('EIA Imports'!$D:$D,'EIA Imports'!$E:$E,$A9,'EIA Imports'!$B:$B,LQ$1)</f>
        <v/>
      </c>
      <c r="LR9">
        <f>SUMIFS('EIA Imports'!$D:$D,'EIA Imports'!$E:$E,$A9,'EIA Imports'!$B:$B,LR$1)</f>
        <v/>
      </c>
      <c r="LS9">
        <f>SUMIFS('EIA Imports'!$D:$D,'EIA Imports'!$E:$E,$A9,'EIA Imports'!$B:$B,LS$1)</f>
        <v/>
      </c>
      <c r="LT9">
        <f>SUMIFS('EIA Imports'!$D:$D,'EIA Imports'!$E:$E,$A9,'EIA Imports'!$B:$B,LT$1)</f>
        <v/>
      </c>
      <c r="LU9">
        <f>SUMIFS('EIA Imports'!$D:$D,'EIA Imports'!$E:$E,$A9,'EIA Imports'!$B:$B,LU$1)</f>
        <v/>
      </c>
      <c r="LV9">
        <f>SUMIFS('EIA Imports'!$D:$D,'EIA Imports'!$E:$E,$A9,'EIA Imports'!$B:$B,LV$1)</f>
        <v/>
      </c>
      <c r="LW9">
        <f>SUMIFS('EIA Imports'!$D:$D,'EIA Imports'!$E:$E,$A9,'EIA Imports'!$B:$B,LW$1)</f>
        <v/>
      </c>
      <c r="LX9">
        <f>SUMIFS('EIA Imports'!$D:$D,'EIA Imports'!$E:$E,$A9,'EIA Imports'!$B:$B,LX$1)</f>
        <v/>
      </c>
      <c r="LY9">
        <f>SUMIFS('EIA Imports'!$D:$D,'EIA Imports'!$E:$E,$A9,'EIA Imports'!$B:$B,LY$1)</f>
        <v/>
      </c>
      <c r="LZ9">
        <f>SUMIFS('EIA Imports'!$D:$D,'EIA Imports'!$E:$E,$A9,'EIA Imports'!$B:$B,LZ$1)</f>
        <v/>
      </c>
      <c r="MA9">
        <f>SUMIFS('EIA Imports'!$D:$D,'EIA Imports'!$E:$E,$A9,'EIA Imports'!$B:$B,MA$1)</f>
        <v/>
      </c>
      <c r="MB9">
        <f>SUMIFS('EIA Imports'!$D:$D,'EIA Imports'!$E:$E,$A9,'EIA Imports'!$B:$B,MB$1)</f>
        <v/>
      </c>
      <c r="MC9">
        <f>SUMIFS('EIA Imports'!$D:$D,'EIA Imports'!$E:$E,$A9,'EIA Imports'!$B:$B,MC$1)</f>
        <v/>
      </c>
      <c r="MD9">
        <f>SUMIFS('EIA Imports'!$D:$D,'EIA Imports'!$E:$E,$A9,'EIA Imports'!$B:$B,MD$1)</f>
        <v/>
      </c>
      <c r="ME9">
        <f>SUMIFS('EIA Imports'!$D:$D,'EIA Imports'!$E:$E,$A9,'EIA Imports'!$B:$B,ME$1)</f>
        <v/>
      </c>
      <c r="MF9">
        <f>SUMIFS('EIA Imports'!$D:$D,'EIA Imports'!$E:$E,$A9,'EIA Imports'!$B:$B,MF$1)</f>
        <v/>
      </c>
      <c r="MG9">
        <f>SUMIFS('EIA Imports'!$D:$D,'EIA Imports'!$E:$E,$A9,'EIA Imports'!$B:$B,MG$1)</f>
        <v/>
      </c>
      <c r="MH9">
        <f>SUMIFS('EIA Imports'!$D:$D,'EIA Imports'!$E:$E,$A9,'EIA Imports'!$B:$B,MH$1)</f>
        <v/>
      </c>
      <c r="MI9">
        <f>SUMIFS('EIA Imports'!$D:$D,'EIA Imports'!$E:$E,$A9,'EIA Imports'!$B:$B,MI$1)</f>
        <v/>
      </c>
      <c r="MJ9">
        <f>SUMIFS('EIA Imports'!$D:$D,'EIA Imports'!$E:$E,$A9,'EIA Imports'!$B:$B,MJ$1)</f>
        <v/>
      </c>
      <c r="MK9">
        <f>SUMIFS('EIA Imports'!$D:$D,'EIA Imports'!$E:$E,$A9,'EIA Imports'!$B:$B,MK$1)</f>
        <v/>
      </c>
      <c r="ML9">
        <f>SUMIFS('EIA Imports'!$D:$D,'EIA Imports'!$E:$E,$A9,'EIA Imports'!$B:$B,ML$1)</f>
        <v/>
      </c>
      <c r="MM9">
        <f>SUMIFS('EIA Imports'!$D:$D,'EIA Imports'!$E:$E,$A9,'EIA Imports'!$B:$B,MM$1)</f>
        <v/>
      </c>
      <c r="MN9">
        <f>SUMIFS('EIA Imports'!$D:$D,'EIA Imports'!$E:$E,$A9,'EIA Imports'!$B:$B,MN$1)</f>
        <v/>
      </c>
      <c r="MO9">
        <f>SUMIFS('EIA Imports'!$D:$D,'EIA Imports'!$E:$E,$A9,'EIA Imports'!$B:$B,MO$1)</f>
        <v/>
      </c>
      <c r="MP9">
        <f>SUMIFS('EIA Imports'!$D:$D,'EIA Imports'!$E:$E,$A9,'EIA Imports'!$B:$B,MP$1)</f>
        <v/>
      </c>
      <c r="MQ9">
        <f>SUMIFS('EIA Imports'!$D:$D,'EIA Imports'!$E:$E,$A9,'EIA Imports'!$B:$B,MQ$1)</f>
        <v/>
      </c>
      <c r="MR9">
        <f>SUMIFS('EIA Imports'!$D:$D,'EIA Imports'!$E:$E,$A9,'EIA Imports'!$B:$B,MR$1)</f>
        <v/>
      </c>
      <c r="MS9">
        <f>SUMIFS('EIA Imports'!$D:$D,'EIA Imports'!$E:$E,$A9,'EIA Imports'!$B:$B,MS$1)</f>
        <v/>
      </c>
      <c r="MT9">
        <f>SUMIFS('EIA Imports'!$D:$D,'EIA Imports'!$E:$E,$A9,'EIA Imports'!$B:$B,MT$1)</f>
        <v/>
      </c>
      <c r="MU9">
        <f>SUMIFS('EIA Imports'!$D:$D,'EIA Imports'!$E:$E,$A9,'EIA Imports'!$B:$B,MU$1)</f>
        <v/>
      </c>
      <c r="MV9">
        <f>SUMIFS('EIA Imports'!$D:$D,'EIA Imports'!$E:$E,$A9,'EIA Imports'!$B:$B,MV$1)</f>
        <v/>
      </c>
      <c r="MW9">
        <f>SUMIFS('EIA Imports'!$D:$D,'EIA Imports'!$E:$E,$A9,'EIA Imports'!$B:$B,MW$1)</f>
        <v/>
      </c>
      <c r="MX9">
        <f>SUMIFS('EIA Imports'!$D:$D,'EIA Imports'!$E:$E,$A9,'EIA Imports'!$B:$B,MX$1)</f>
        <v/>
      </c>
      <c r="MY9">
        <f>SUMIFS('EIA Imports'!$D:$D,'EIA Imports'!$E:$E,$A9,'EIA Imports'!$B:$B,MY$1)</f>
        <v/>
      </c>
      <c r="MZ9">
        <f>SUMIFS('EIA Imports'!$D:$D,'EIA Imports'!$E:$E,$A9,'EIA Imports'!$B:$B,MZ$1)</f>
        <v/>
      </c>
      <c r="NA9">
        <f>SUMIFS('EIA Imports'!$D:$D,'EIA Imports'!$E:$E,$A9,'EIA Imports'!$B:$B,NA$1)</f>
        <v/>
      </c>
      <c r="NB9">
        <f>SUMIFS('EIA Imports'!$D:$D,'EIA Imports'!$E:$E,$A9,'EIA Imports'!$B:$B,NB$1)</f>
        <v/>
      </c>
      <c r="NC9">
        <f>SUMIFS('EIA Imports'!$D:$D,'EIA Imports'!$E:$E,$A9,'EIA Imports'!$B:$B,NC$1)</f>
        <v/>
      </c>
      <c r="ND9">
        <f>SUMIFS('EIA Imports'!$D:$D,'EIA Imports'!$E:$E,$A9,'EIA Imports'!$B:$B,ND$1)</f>
        <v/>
      </c>
      <c r="NE9">
        <f>SUMIFS('EIA Imports'!$D:$D,'EIA Imports'!$E:$E,$A9,'EIA Imports'!$B:$B,NE$1)</f>
        <v/>
      </c>
      <c r="NF9">
        <f>SUMIFS('EIA Imports'!$D:$D,'EIA Imports'!$E:$E,$A9,'EIA Imports'!$B:$B,NF$1)</f>
        <v/>
      </c>
      <c r="NG9">
        <f>SUMIFS('EIA Imports'!$D:$D,'EIA Imports'!$E:$E,$A9,'EIA Imports'!$B:$B,NG$1)</f>
        <v/>
      </c>
      <c r="NH9">
        <f>SUMIFS('EIA Imports'!$D:$D,'EIA Imports'!$E:$E,$A9,'EIA Imports'!$B:$B,NH$1)</f>
        <v/>
      </c>
      <c r="NI9">
        <f>SUMIFS('EIA Imports'!$D:$D,'EIA Imports'!$E:$E,$A9,'EIA Imports'!$B:$B,NI$1)</f>
        <v/>
      </c>
      <c r="NJ9">
        <f>SUMIFS('EIA Imports'!$D:$D,'EIA Imports'!$E:$E,$A9,'EIA Imports'!$B:$B,NJ$1)</f>
        <v/>
      </c>
      <c r="NK9">
        <f>SUMIFS('EIA Imports'!$D:$D,'EIA Imports'!$E:$E,$A9,'EIA Imports'!$B:$B,NK$1)</f>
        <v/>
      </c>
      <c r="NL9">
        <f>SUMIFS('EIA Imports'!$D:$D,'EIA Imports'!$E:$E,$A9,'EIA Imports'!$B:$B,NL$1)</f>
        <v/>
      </c>
      <c r="NM9">
        <f>SUMIFS('EIA Imports'!$D:$D,'EIA Imports'!$E:$E,$A9,'EIA Imports'!$B:$B,NM$1)</f>
        <v/>
      </c>
      <c r="NN9">
        <f>SUMIFS('EIA Imports'!$D:$D,'EIA Imports'!$E:$E,$A9,'EIA Imports'!$B:$B,NN$1)</f>
        <v/>
      </c>
      <c r="NO9">
        <f>SUMIFS('EIA Imports'!$D:$D,'EIA Imports'!$E:$E,$A9,'EIA Imports'!$B:$B,NO$1)</f>
        <v/>
      </c>
      <c r="NP9">
        <f>SUMIFS('EIA Imports'!$D:$D,'EIA Imports'!$E:$E,$A9,'EIA Imports'!$B:$B,NP$1)</f>
        <v/>
      </c>
      <c r="NQ9">
        <f>SUMIFS('EIA Imports'!$D:$D,'EIA Imports'!$E:$E,$A9,'EIA Imports'!$B:$B,NQ$1)</f>
        <v/>
      </c>
      <c r="NR9">
        <f>SUMIFS('EIA Imports'!$D:$D,'EIA Imports'!$E:$E,$A9,'EIA Imports'!$B:$B,NR$1)</f>
        <v/>
      </c>
      <c r="NS9">
        <f>SUMIFS('EIA Imports'!$D:$D,'EIA Imports'!$E:$E,$A9,'EIA Imports'!$B:$B,NS$1)</f>
        <v/>
      </c>
      <c r="NT9">
        <f>SUMIFS('EIA Imports'!$D:$D,'EIA Imports'!$E:$E,$A9,'EIA Imports'!$B:$B,NT$1)</f>
        <v/>
      </c>
      <c r="NU9">
        <f>SUMIFS('EIA Imports'!$D:$D,'EIA Imports'!$E:$E,$A9,'EIA Imports'!$B:$B,NU$1)</f>
        <v/>
      </c>
      <c r="NV9">
        <f>SUMIFS('EIA Imports'!$D:$D,'EIA Imports'!$E:$E,$A9,'EIA Imports'!$B:$B,NV$1)</f>
        <v/>
      </c>
      <c r="NW9">
        <f>SUMIFS('EIA Imports'!$D:$D,'EIA Imports'!$E:$E,$A9,'EIA Imports'!$B:$B,NW$1)</f>
        <v/>
      </c>
      <c r="NX9">
        <f>SUMIFS('EIA Imports'!$D:$D,'EIA Imports'!$E:$E,$A9,'EIA Imports'!$B:$B,NX$1)</f>
        <v/>
      </c>
      <c r="NY9">
        <f>SUMIFS('EIA Imports'!$D:$D,'EIA Imports'!$E:$E,$A9,'EIA Imports'!$B:$B,NY$1)</f>
        <v/>
      </c>
      <c r="NZ9">
        <f>SUMIFS('EIA Imports'!$D:$D,'EIA Imports'!$E:$E,$A9,'EIA Imports'!$B:$B,NZ$1)</f>
        <v/>
      </c>
      <c r="OA9">
        <f>SUMIFS('EIA Imports'!$D:$D,'EIA Imports'!$E:$E,$A9,'EIA Imports'!$B:$B,OA$1)</f>
        <v/>
      </c>
      <c r="OB9">
        <f>SUMIFS('EIA Imports'!$D:$D,'EIA Imports'!$E:$E,$A9,'EIA Imports'!$B:$B,OB$1)</f>
        <v/>
      </c>
      <c r="OC9">
        <f>SUMIFS('EIA Imports'!$D:$D,'EIA Imports'!$E:$E,$A9,'EIA Imports'!$B:$B,OC$1)</f>
        <v/>
      </c>
      <c r="OD9">
        <f>SUMIFS('EIA Imports'!$D:$D,'EIA Imports'!$E:$E,$A9,'EIA Imports'!$B:$B,OD$1)</f>
        <v/>
      </c>
      <c r="OE9">
        <f>SUMIFS('EIA Imports'!$D:$D,'EIA Imports'!$E:$E,$A9,'EIA Imports'!$B:$B,OE$1)</f>
        <v/>
      </c>
      <c r="OF9">
        <f>SUMIFS('EIA Imports'!$D:$D,'EIA Imports'!$E:$E,$A9,'EIA Imports'!$B:$B,OF$1)</f>
        <v/>
      </c>
      <c r="OG9">
        <f>SUMIFS('EIA Imports'!$D:$D,'EIA Imports'!$E:$E,$A9,'EIA Imports'!$B:$B,OG$1)</f>
        <v/>
      </c>
      <c r="OH9">
        <f>SUMIFS('EIA Imports'!$D:$D,'EIA Imports'!$E:$E,$A9,'EIA Imports'!$B:$B,OH$1)</f>
        <v/>
      </c>
      <c r="OI9">
        <f>SUMIFS('EIA Imports'!$D:$D,'EIA Imports'!$E:$E,$A9,'EIA Imports'!$B:$B,OI$1)</f>
        <v/>
      </c>
      <c r="OJ9">
        <f>SUMIFS('EIA Imports'!$D:$D,'EIA Imports'!$E:$E,$A9,'EIA Imports'!$B:$B,OJ$1)</f>
        <v/>
      </c>
      <c r="OK9">
        <f>SUMIFS('EIA Imports'!$D:$D,'EIA Imports'!$E:$E,$A9,'EIA Imports'!$B:$B,OK$1)</f>
        <v/>
      </c>
      <c r="OL9">
        <f>SUMIFS('EIA Imports'!$D:$D,'EIA Imports'!$E:$E,$A9,'EIA Imports'!$B:$B,OL$1)</f>
        <v/>
      </c>
      <c r="OM9">
        <f>SUMIFS('EIA Imports'!$D:$D,'EIA Imports'!$E:$E,$A9,'EIA Imports'!$B:$B,OM$1)</f>
        <v/>
      </c>
      <c r="ON9">
        <f>SUMIFS('EIA Imports'!$D:$D,'EIA Imports'!$E:$E,$A9,'EIA Imports'!$B:$B,ON$1)</f>
        <v/>
      </c>
      <c r="OO9">
        <f>SUMIFS('EIA Imports'!$D:$D,'EIA Imports'!$E:$E,$A9,'EIA Imports'!$B:$B,OO$1)</f>
        <v/>
      </c>
      <c r="OP9">
        <f>SUMIFS('EIA Imports'!$D:$D,'EIA Imports'!$E:$E,$A9,'EIA Imports'!$B:$B,OP$1)</f>
        <v/>
      </c>
      <c r="OQ9">
        <f>SUMIFS('EIA Imports'!$D:$D,'EIA Imports'!$E:$E,$A9,'EIA Imports'!$B:$B,OQ$1)</f>
        <v/>
      </c>
      <c r="OR9">
        <f>SUMIFS('EIA Imports'!$D:$D,'EIA Imports'!$E:$E,$A9,'EIA Imports'!$B:$B,OR$1)</f>
        <v/>
      </c>
      <c r="OS9">
        <f>SUMIFS('EIA Imports'!$D:$D,'EIA Imports'!$E:$E,$A9,'EIA Imports'!$B:$B,OS$1)</f>
        <v/>
      </c>
      <c r="OT9">
        <f>SUMIFS('EIA Imports'!$D:$D,'EIA Imports'!$E:$E,$A9,'EIA Imports'!$B:$B,OT$1)</f>
        <v/>
      </c>
      <c r="OU9">
        <f>SUMIFS('EIA Imports'!$D:$D,'EIA Imports'!$E:$E,$A9,'EIA Imports'!$B:$B,OU$1)</f>
        <v/>
      </c>
      <c r="OV9">
        <f>SUMIFS('EIA Imports'!$D:$D,'EIA Imports'!$E:$E,$A9,'EIA Imports'!$B:$B,OV$1)</f>
        <v/>
      </c>
      <c r="OW9">
        <f>SUMIFS('EIA Imports'!$D:$D,'EIA Imports'!$E:$E,$A9,'EIA Imports'!$B:$B,OW$1)</f>
        <v/>
      </c>
      <c r="OX9">
        <f>SUMIFS('EIA Imports'!$D:$D,'EIA Imports'!$E:$E,$A9,'EIA Imports'!$B:$B,OX$1)</f>
        <v/>
      </c>
      <c r="OY9">
        <f>SUMIFS('EIA Imports'!$D:$D,'EIA Imports'!$E:$E,$A9,'EIA Imports'!$B:$B,OY$1)</f>
        <v/>
      </c>
      <c r="OZ9">
        <f>SUMIFS('EIA Imports'!$D:$D,'EIA Imports'!$E:$E,$A9,'EIA Imports'!$B:$B,OZ$1)</f>
        <v/>
      </c>
      <c r="PA9">
        <f>SUMIFS('EIA Imports'!$D:$D,'EIA Imports'!$E:$E,$A9,'EIA Imports'!$B:$B,PA$1)</f>
        <v/>
      </c>
      <c r="PB9">
        <f>SUMIFS('EIA Imports'!$D:$D,'EIA Imports'!$E:$E,$A9,'EIA Imports'!$B:$B,PB$1)</f>
        <v/>
      </c>
      <c r="PC9">
        <f>SUMIFS('EIA Imports'!$D:$D,'EIA Imports'!$E:$E,$A9,'EIA Imports'!$B:$B,PC$1)</f>
        <v/>
      </c>
      <c r="PD9">
        <f>SUMIFS('EIA Imports'!$D:$D,'EIA Imports'!$E:$E,$A9,'EIA Imports'!$B:$B,PD$1)</f>
        <v/>
      </c>
      <c r="PE9">
        <f>SUMIFS('EIA Imports'!$D:$D,'EIA Imports'!$E:$E,$A9,'EIA Imports'!$B:$B,PE$1)</f>
        <v/>
      </c>
      <c r="PF9">
        <f>SUMIFS('EIA Imports'!$D:$D,'EIA Imports'!$E:$E,$A9,'EIA Imports'!$B:$B,PF$1)</f>
        <v/>
      </c>
      <c r="PG9">
        <f>SUMIFS('EIA Imports'!$D:$D,'EIA Imports'!$E:$E,$A9,'EIA Imports'!$B:$B,PG$1)</f>
        <v/>
      </c>
      <c r="PH9">
        <f>SUMIFS('EIA Imports'!$D:$D,'EIA Imports'!$E:$E,$A9,'EIA Imports'!$B:$B,PH$1)</f>
        <v/>
      </c>
      <c r="PI9">
        <f>SUMIFS('EIA Imports'!$D:$D,'EIA Imports'!$E:$E,$A9,'EIA Imports'!$B:$B,PI$1)</f>
        <v/>
      </c>
      <c r="PJ9">
        <f>SUMIFS('EIA Imports'!$D:$D,'EIA Imports'!$E:$E,$A9,'EIA Imports'!$B:$B,PJ$1)</f>
        <v/>
      </c>
      <c r="PK9">
        <f>SUMIFS('EIA Imports'!$D:$D,'EIA Imports'!$E:$E,$A9,'EIA Imports'!$B:$B,PK$1)</f>
        <v/>
      </c>
      <c r="PL9">
        <f>SUMIFS('EIA Imports'!$D:$D,'EIA Imports'!$E:$E,$A9,'EIA Imports'!$B:$B,PL$1)</f>
        <v/>
      </c>
      <c r="PM9">
        <f>SUMIFS('EIA Imports'!$D:$D,'EIA Imports'!$E:$E,$A9,'EIA Imports'!$B:$B,PM$1)</f>
        <v/>
      </c>
      <c r="PN9">
        <f>SUMIFS('EIA Imports'!$D:$D,'EIA Imports'!$E:$E,$A9,'EIA Imports'!$B:$B,PN$1)</f>
        <v/>
      </c>
      <c r="PO9">
        <f>SUMIFS('EIA Imports'!$D:$D,'EIA Imports'!$E:$E,$A9,'EIA Imports'!$B:$B,PO$1)</f>
        <v/>
      </c>
      <c r="PP9">
        <f>SUMIFS('EIA Imports'!$D:$D,'EIA Imports'!$E:$E,$A9,'EIA Imports'!$B:$B,PP$1)</f>
        <v/>
      </c>
      <c r="PQ9">
        <f>SUMIFS('EIA Imports'!$D:$D,'EIA Imports'!$E:$E,$A9,'EIA Imports'!$B:$B,PQ$1)</f>
        <v/>
      </c>
      <c r="PR9">
        <f>SUMIFS('EIA Imports'!$D:$D,'EIA Imports'!$E:$E,$A9,'EIA Imports'!$B:$B,PR$1)</f>
        <v/>
      </c>
      <c r="PS9">
        <f>SUMIFS('EIA Imports'!$D:$D,'EIA Imports'!$E:$E,$A9,'EIA Imports'!$B:$B,PS$1)</f>
        <v/>
      </c>
      <c r="PT9">
        <f>SUMIFS('EIA Imports'!$D:$D,'EIA Imports'!$E:$E,$A9,'EIA Imports'!$B:$B,PT$1)</f>
        <v/>
      </c>
      <c r="PU9">
        <f>SUMIFS('EIA Imports'!$D:$D,'EIA Imports'!$E:$E,$A9,'EIA Imports'!$B:$B,PU$1)</f>
        <v/>
      </c>
      <c r="PV9">
        <f>SUMIFS('EIA Imports'!$D:$D,'EIA Imports'!$E:$E,$A9,'EIA Imports'!$B:$B,PV$1)</f>
        <v/>
      </c>
      <c r="PW9">
        <f>SUMIFS('EIA Imports'!$D:$D,'EIA Imports'!$E:$E,$A9,'EIA Imports'!$B:$B,PW$1)</f>
        <v/>
      </c>
      <c r="PX9">
        <f>SUMIFS('EIA Imports'!$D:$D,'EIA Imports'!$E:$E,$A9,'EIA Imports'!$B:$B,PX$1)</f>
        <v/>
      </c>
      <c r="PY9">
        <f>SUMIFS('EIA Imports'!$D:$D,'EIA Imports'!$E:$E,$A9,'EIA Imports'!$B:$B,PY$1)</f>
        <v/>
      </c>
      <c r="PZ9">
        <f>SUMIFS('EIA Imports'!$D:$D,'EIA Imports'!$E:$E,$A9,'EIA Imports'!$B:$B,PZ$1)</f>
        <v/>
      </c>
      <c r="QA9">
        <f>SUMIFS('EIA Imports'!$D:$D,'EIA Imports'!$E:$E,$A9,'EIA Imports'!$B:$B,QA$1)</f>
        <v/>
      </c>
      <c r="QB9">
        <f>SUMIFS('EIA Imports'!$D:$D,'EIA Imports'!$E:$E,$A9,'EIA Imports'!$B:$B,QB$1)</f>
        <v/>
      </c>
      <c r="QC9">
        <f>SUMIFS('EIA Imports'!$D:$D,'EIA Imports'!$E:$E,$A9,'EIA Imports'!$B:$B,QC$1)</f>
        <v/>
      </c>
      <c r="QD9">
        <f>SUMIFS('EIA Imports'!$D:$D,'EIA Imports'!$E:$E,$A9,'EIA Imports'!$B:$B,QD$1)</f>
        <v/>
      </c>
      <c r="QE9">
        <f>SUMIFS('EIA Imports'!$D:$D,'EIA Imports'!$E:$E,$A9,'EIA Imports'!$B:$B,QE$1)</f>
        <v/>
      </c>
      <c r="QF9">
        <f>SUMIFS('EIA Imports'!$D:$D,'EIA Imports'!$E:$E,$A9,'EIA Imports'!$B:$B,QF$1)</f>
        <v/>
      </c>
      <c r="QG9">
        <f>SUMIFS('EIA Imports'!$D:$D,'EIA Imports'!$E:$E,$A9,'EIA Imports'!$B:$B,QG$1)</f>
        <v/>
      </c>
      <c r="QH9">
        <f>SUMIFS('EIA Imports'!$D:$D,'EIA Imports'!$E:$E,$A9,'EIA Imports'!$B:$B,QH$1)</f>
        <v/>
      </c>
      <c r="QI9">
        <f>SUMIFS('EIA Imports'!$D:$D,'EIA Imports'!$E:$E,$A9,'EIA Imports'!$B:$B,QI$1)</f>
        <v/>
      </c>
      <c r="QJ9">
        <f>SUMIFS('EIA Imports'!$D:$D,'EIA Imports'!$E:$E,$A9,'EIA Imports'!$B:$B,QJ$1)</f>
        <v/>
      </c>
      <c r="QK9">
        <f>SUMIFS('EIA Imports'!$D:$D,'EIA Imports'!$E:$E,$A9,'EIA Imports'!$B:$B,QK$1)</f>
        <v/>
      </c>
      <c r="QL9">
        <f>SUMIFS('EIA Imports'!$D:$D,'EIA Imports'!$E:$E,$A9,'EIA Imports'!$B:$B,QL$1)</f>
        <v/>
      </c>
      <c r="QM9">
        <f>SUMIFS('EIA Imports'!$D:$D,'EIA Imports'!$E:$E,$A9,'EIA Imports'!$B:$B,QM$1)</f>
        <v/>
      </c>
      <c r="QN9">
        <f>SUMIFS('EIA Imports'!$D:$D,'EIA Imports'!$E:$E,$A9,'EIA Imports'!$B:$B,QN$1)</f>
        <v/>
      </c>
      <c r="QO9">
        <f>SUMIFS('EIA Imports'!$D:$D,'EIA Imports'!$E:$E,$A9,'EIA Imports'!$B:$B,QO$1)</f>
        <v/>
      </c>
      <c r="QP9">
        <f>SUMIFS('EIA Imports'!$D:$D,'EIA Imports'!$E:$E,$A9,'EIA Imports'!$B:$B,QP$1)</f>
        <v/>
      </c>
      <c r="QQ9">
        <f>SUMIFS('EIA Imports'!$D:$D,'EIA Imports'!$E:$E,$A9,'EIA Imports'!$B:$B,QQ$1)</f>
        <v/>
      </c>
      <c r="QR9">
        <f>SUMIFS('EIA Imports'!$D:$D,'EIA Imports'!$E:$E,$A9,'EIA Imports'!$B:$B,QR$1)</f>
        <v/>
      </c>
      <c r="QS9">
        <f>SUMIFS('EIA Imports'!$D:$D,'EIA Imports'!$E:$E,$A9,'EIA Imports'!$B:$B,QS$1)</f>
        <v/>
      </c>
      <c r="QT9">
        <f>SUMIFS('EIA Imports'!$D:$D,'EIA Imports'!$E:$E,$A9,'EIA Imports'!$B:$B,QT$1)</f>
        <v/>
      </c>
      <c r="QU9">
        <f>SUMIFS('EIA Imports'!$D:$D,'EIA Imports'!$E:$E,$A9,'EIA Imports'!$B:$B,QU$1)</f>
        <v/>
      </c>
      <c r="QV9">
        <f>SUMIFS('EIA Imports'!$D:$D,'EIA Imports'!$E:$E,$A9,'EIA Imports'!$B:$B,QV$1)</f>
        <v/>
      </c>
      <c r="QW9">
        <f>SUMIFS('EIA Imports'!$D:$D,'EIA Imports'!$E:$E,$A9,'EIA Imports'!$B:$B,QW$1)</f>
        <v/>
      </c>
      <c r="QX9">
        <f>SUMIFS('EIA Imports'!$D:$D,'EIA Imports'!$E:$E,$A9,'EIA Imports'!$B:$B,QX$1)</f>
        <v/>
      </c>
      <c r="QY9">
        <f>SUMIFS('EIA Imports'!$D:$D,'EIA Imports'!$E:$E,$A9,'EIA Imports'!$B:$B,QY$1)</f>
        <v/>
      </c>
      <c r="QZ9">
        <f>SUMIFS('EIA Imports'!$D:$D,'EIA Imports'!$E:$E,$A9,'EIA Imports'!$B:$B,QZ$1)</f>
        <v/>
      </c>
      <c r="RA9">
        <f>SUMIFS('EIA Imports'!$D:$D,'EIA Imports'!$E:$E,$A9,'EIA Imports'!$B:$B,RA$1)</f>
        <v/>
      </c>
      <c r="RB9">
        <f>SUMIFS('EIA Imports'!$D:$D,'EIA Imports'!$E:$E,$A9,'EIA Imports'!$B:$B,RB$1)</f>
        <v/>
      </c>
      <c r="RC9">
        <f>SUMIFS('EIA Imports'!$D:$D,'EIA Imports'!$E:$E,$A9,'EIA Imports'!$B:$B,RC$1)</f>
        <v/>
      </c>
      <c r="RD9">
        <f>SUMIFS('EIA Imports'!$D:$D,'EIA Imports'!$E:$E,$A9,'EIA Imports'!$B:$B,RD$1)</f>
        <v/>
      </c>
      <c r="RE9">
        <f>SUMIFS('EIA Imports'!$D:$D,'EIA Imports'!$E:$E,$A9,'EIA Imports'!$B:$B,RE$1)</f>
        <v/>
      </c>
      <c r="RF9">
        <f>SUMIFS('EIA Imports'!$D:$D,'EIA Imports'!$E:$E,$A9,'EIA Imports'!$B:$B,RF$1)</f>
        <v/>
      </c>
      <c r="RG9">
        <f>SUMIFS('EIA Imports'!$D:$D,'EIA Imports'!$E:$E,$A9,'EIA Imports'!$B:$B,RG$1)</f>
        <v/>
      </c>
      <c r="RH9">
        <f>SUMIFS('EIA Imports'!$D:$D,'EIA Imports'!$E:$E,$A9,'EIA Imports'!$B:$B,RH$1)</f>
        <v/>
      </c>
      <c r="RI9">
        <f>SUMIFS('EIA Imports'!$D:$D,'EIA Imports'!$E:$E,$A9,'EIA Imports'!$B:$B,RI$1)</f>
        <v/>
      </c>
      <c r="RJ9">
        <f>SUMIFS('EIA Imports'!$D:$D,'EIA Imports'!$E:$E,$A9,'EIA Imports'!$B:$B,RJ$1)</f>
        <v/>
      </c>
      <c r="RK9">
        <f>SUMIFS('EIA Imports'!$D:$D,'EIA Imports'!$E:$E,$A9,'EIA Imports'!$B:$B,RK$1)</f>
        <v/>
      </c>
      <c r="RL9">
        <f>SUMIFS('EIA Imports'!$D:$D,'EIA Imports'!$E:$E,$A9,'EIA Imports'!$B:$B,RL$1)</f>
        <v/>
      </c>
      <c r="RM9">
        <f>SUMIFS('EIA Imports'!$D:$D,'EIA Imports'!$E:$E,$A9,'EIA Imports'!$B:$B,RM$1)</f>
        <v/>
      </c>
      <c r="RN9">
        <f>SUMIFS('EIA Imports'!$D:$D,'EIA Imports'!$E:$E,$A9,'EIA Imports'!$B:$B,RN$1)</f>
        <v/>
      </c>
      <c r="RO9">
        <f>SUMIFS('EIA Imports'!$D:$D,'EIA Imports'!$E:$E,$A9,'EIA Imports'!$B:$B,RO$1)</f>
        <v/>
      </c>
      <c r="RP9">
        <f>SUMIFS('EIA Imports'!$D:$D,'EIA Imports'!$E:$E,$A9,'EIA Imports'!$B:$B,RP$1)</f>
        <v/>
      </c>
      <c r="RQ9">
        <f>SUMIFS('EIA Imports'!$D:$D,'EIA Imports'!$E:$E,$A9,'EIA Imports'!$B:$B,RQ$1)</f>
        <v/>
      </c>
      <c r="RR9">
        <f>SUMIFS('EIA Imports'!$D:$D,'EIA Imports'!$E:$E,$A9,'EIA Imports'!$B:$B,RR$1)</f>
        <v/>
      </c>
      <c r="RS9">
        <f>SUMIFS('EIA Imports'!$D:$D,'EIA Imports'!$E:$E,$A9,'EIA Imports'!$B:$B,RS$1)</f>
        <v/>
      </c>
      <c r="RT9">
        <f>SUMIFS('EIA Imports'!$D:$D,'EIA Imports'!$E:$E,$A9,'EIA Imports'!$B:$B,RT$1)</f>
        <v/>
      </c>
      <c r="RU9">
        <f>SUMIFS('EIA Imports'!$D:$D,'EIA Imports'!$E:$E,$A9,'EIA Imports'!$B:$B,RU$1)</f>
        <v/>
      </c>
      <c r="RV9">
        <f>SUMIFS('EIA Imports'!$D:$D,'EIA Imports'!$E:$E,$A9,'EIA Imports'!$B:$B,RV$1)</f>
        <v/>
      </c>
      <c r="RW9">
        <f>SUMIFS('EIA Imports'!$D:$D,'EIA Imports'!$E:$E,$A9,'EIA Imports'!$B:$B,RW$1)</f>
        <v/>
      </c>
      <c r="RX9">
        <f>SUMIFS('EIA Imports'!$D:$D,'EIA Imports'!$E:$E,$A9,'EIA Imports'!$B:$B,RX$1)</f>
        <v/>
      </c>
      <c r="RY9">
        <f>SUMIFS('EIA Imports'!$D:$D,'EIA Imports'!$E:$E,$A9,'EIA Imports'!$B:$B,RY$1)</f>
        <v/>
      </c>
      <c r="RZ9">
        <f>SUMIFS('EIA Imports'!$D:$D,'EIA Imports'!$E:$E,$A9,'EIA Imports'!$B:$B,RZ$1)</f>
        <v/>
      </c>
      <c r="SA9">
        <f>SUMIFS('EIA Imports'!$D:$D,'EIA Imports'!$E:$E,$A9,'EIA Imports'!$B:$B,SA$1)</f>
        <v/>
      </c>
      <c r="SB9">
        <f>SUMIFS('EIA Imports'!$D:$D,'EIA Imports'!$E:$E,$A9,'EIA Imports'!$B:$B,SB$1)</f>
        <v/>
      </c>
      <c r="SC9">
        <f>SUMIFS('EIA Imports'!$D:$D,'EIA Imports'!$E:$E,$A9,'EIA Imports'!$B:$B,SC$1)</f>
        <v/>
      </c>
      <c r="SD9">
        <f>SUMIFS('EIA Imports'!$D:$D,'EIA Imports'!$E:$E,$A9,'EIA Imports'!$B:$B,SD$1)</f>
        <v/>
      </c>
      <c r="SE9">
        <f>SUMIFS('EIA Imports'!$D:$D,'EIA Imports'!$E:$E,$A9,'EIA Imports'!$B:$B,SE$1)</f>
        <v/>
      </c>
      <c r="SF9">
        <f>SUMIFS('EIA Imports'!$D:$D,'EIA Imports'!$E:$E,$A9,'EIA Imports'!$B:$B,SF$1)</f>
        <v/>
      </c>
      <c r="SG9">
        <f>SUMIFS('EIA Imports'!$D:$D,'EIA Imports'!$E:$E,$A9,'EIA Imports'!$B:$B,SG$1)</f>
        <v/>
      </c>
      <c r="SH9">
        <f>SUMIFS('EIA Imports'!$D:$D,'EIA Imports'!$E:$E,$A9,'EIA Imports'!$B:$B,SH$1)</f>
        <v/>
      </c>
      <c r="SI9">
        <f>SUMIFS('EIA Imports'!$D:$D,'EIA Imports'!$E:$E,$A9,'EIA Imports'!$B:$B,SI$1)</f>
        <v/>
      </c>
      <c r="SJ9">
        <f>SUMIFS('EIA Imports'!$D:$D,'EIA Imports'!$E:$E,$A9,'EIA Imports'!$B:$B,SJ$1)</f>
        <v/>
      </c>
      <c r="SK9">
        <f>SUMIFS('EIA Imports'!$D:$D,'EIA Imports'!$E:$E,$A9,'EIA Imports'!$B:$B,SK$1)</f>
        <v/>
      </c>
      <c r="SL9">
        <f>SUMIFS('EIA Imports'!$D:$D,'EIA Imports'!$E:$E,$A9,'EIA Imports'!$B:$B,SL$1)</f>
        <v/>
      </c>
      <c r="SM9">
        <f>SUMIFS('EIA Imports'!$D:$D,'EIA Imports'!$E:$E,$A9,'EIA Imports'!$B:$B,SM$1)</f>
        <v/>
      </c>
      <c r="SN9">
        <f>SUMIFS('EIA Imports'!$D:$D,'EIA Imports'!$E:$E,$A9,'EIA Imports'!$B:$B,SN$1)</f>
        <v/>
      </c>
      <c r="SO9">
        <f>SUMIFS('EIA Imports'!$D:$D,'EIA Imports'!$E:$E,$A9,'EIA Imports'!$B:$B,SO$1)</f>
        <v/>
      </c>
      <c r="SP9">
        <f>SUMIFS('EIA Imports'!$D:$D,'EIA Imports'!$E:$E,$A9,'EIA Imports'!$B:$B,SP$1)</f>
        <v/>
      </c>
      <c r="SQ9">
        <f>SUMIFS('EIA Imports'!$D:$D,'EIA Imports'!$E:$E,$A9,'EIA Imports'!$B:$B,SQ$1)</f>
        <v/>
      </c>
      <c r="SR9">
        <f>SUMIFS('EIA Imports'!$D:$D,'EIA Imports'!$E:$E,$A9,'EIA Imports'!$B:$B,SR$1)</f>
        <v/>
      </c>
      <c r="SS9">
        <f>SUMIFS('EIA Imports'!$D:$D,'EIA Imports'!$E:$E,$A9,'EIA Imports'!$B:$B,SS$1)</f>
        <v/>
      </c>
      <c r="ST9">
        <f>SUMIFS('EIA Imports'!$D:$D,'EIA Imports'!$E:$E,$A9,'EIA Imports'!$B:$B,ST$1)</f>
        <v/>
      </c>
      <c r="SU9">
        <f>SUMIFS('EIA Imports'!$D:$D,'EIA Imports'!$E:$E,$A9,'EIA Imports'!$B:$B,SU$1)</f>
        <v/>
      </c>
      <c r="SV9">
        <f>SUMIFS('EIA Imports'!$D:$D,'EIA Imports'!$E:$E,$A9,'EIA Imports'!$B:$B,SV$1)</f>
        <v/>
      </c>
      <c r="SW9">
        <f>SUMIFS('EIA Imports'!$D:$D,'EIA Imports'!$E:$E,$A9,'EIA Imports'!$B:$B,SW$1)</f>
        <v/>
      </c>
      <c r="SX9">
        <f>SUMIFS('EIA Imports'!$D:$D,'EIA Imports'!$E:$E,$A9,'EIA Imports'!$B:$B,SX$1)</f>
        <v/>
      </c>
      <c r="SY9">
        <f>SUMIFS('EIA Imports'!$D:$D,'EIA Imports'!$E:$E,$A9,'EIA Imports'!$B:$B,SY$1)</f>
        <v/>
      </c>
      <c r="SZ9">
        <f>SUMIFS('EIA Imports'!$D:$D,'EIA Imports'!$E:$E,$A9,'EIA Imports'!$B:$B,SZ$1)</f>
        <v/>
      </c>
      <c r="TA9">
        <f>SUMIFS('EIA Imports'!$D:$D,'EIA Imports'!$E:$E,$A9,'EIA Imports'!$B:$B,TA$1)</f>
        <v/>
      </c>
      <c r="TB9">
        <f>SUMIFS('EIA Imports'!$D:$D,'EIA Imports'!$E:$E,$A9,'EIA Imports'!$B:$B,TB$1)</f>
        <v/>
      </c>
      <c r="TC9">
        <f>SUMIFS('EIA Imports'!$D:$D,'EIA Imports'!$E:$E,$A9,'EIA Imports'!$B:$B,TC$1)</f>
        <v/>
      </c>
      <c r="TD9">
        <f>SUMIFS('EIA Imports'!$D:$D,'EIA Imports'!$E:$E,$A9,'EIA Imports'!$B:$B,TD$1)</f>
        <v/>
      </c>
      <c r="TE9">
        <f>SUMIFS('EIA Imports'!$D:$D,'EIA Imports'!$E:$E,$A9,'EIA Imports'!$B:$B,TE$1)</f>
        <v/>
      </c>
      <c r="TF9">
        <f>SUMIFS('EIA Imports'!$D:$D,'EIA Imports'!$E:$E,$A9,'EIA Imports'!$B:$B,TF$1)</f>
        <v/>
      </c>
      <c r="TG9">
        <f>SUMIFS('EIA Imports'!$D:$D,'EIA Imports'!$E:$E,$A9,'EIA Imports'!$B:$B,TG$1)</f>
        <v/>
      </c>
      <c r="TH9">
        <f>SUMIFS('EIA Imports'!$D:$D,'EIA Imports'!$E:$E,$A9,'EIA Imports'!$B:$B,TH$1)</f>
        <v/>
      </c>
      <c r="TI9">
        <f>SUMIFS('EIA Imports'!$D:$D,'EIA Imports'!$E:$E,$A9,'EIA Imports'!$B:$B,TI$1)</f>
        <v/>
      </c>
      <c r="TJ9">
        <f>SUMIFS('EIA Imports'!$D:$D,'EIA Imports'!$E:$E,$A9,'EIA Imports'!$B:$B,TJ$1)</f>
        <v/>
      </c>
      <c r="TK9">
        <f>SUMIFS('EIA Imports'!$D:$D,'EIA Imports'!$E:$E,$A9,'EIA Imports'!$B:$B,TK$1)</f>
        <v/>
      </c>
      <c r="TL9">
        <f>SUMIFS('EIA Imports'!$D:$D,'EIA Imports'!$E:$E,$A9,'EIA Imports'!$B:$B,TL$1)</f>
        <v/>
      </c>
      <c r="TM9">
        <f>SUMIFS('EIA Imports'!$D:$D,'EIA Imports'!$E:$E,$A9,'EIA Imports'!$B:$B,TM$1)</f>
        <v/>
      </c>
      <c r="TN9">
        <f>SUMIFS('EIA Imports'!$D:$D,'EIA Imports'!$E:$E,$A9,'EIA Imports'!$B:$B,TN$1)</f>
        <v/>
      </c>
      <c r="TO9">
        <f>SUMIFS('EIA Imports'!$D:$D,'EIA Imports'!$E:$E,$A9,'EIA Imports'!$B:$B,TO$1)</f>
        <v/>
      </c>
      <c r="TP9">
        <f>SUMIFS('EIA Imports'!$D:$D,'EIA Imports'!$E:$E,$A9,'EIA Imports'!$B:$B,TP$1)</f>
        <v/>
      </c>
      <c r="TQ9">
        <f>SUMIFS('EIA Imports'!$D:$D,'EIA Imports'!$E:$E,$A9,'EIA Imports'!$B:$B,TQ$1)</f>
        <v/>
      </c>
      <c r="TR9">
        <f>SUMIFS('EIA Imports'!$D:$D,'EIA Imports'!$E:$E,$A9,'EIA Imports'!$B:$B,TR$1)</f>
        <v/>
      </c>
      <c r="TS9">
        <f>SUMIFS('EIA Imports'!$D:$D,'EIA Imports'!$E:$E,$A9,'EIA Imports'!$B:$B,TS$1)</f>
        <v/>
      </c>
      <c r="TT9">
        <f>SUMIFS('EIA Imports'!$D:$D,'EIA Imports'!$E:$E,$A9,'EIA Imports'!$B:$B,TT$1)</f>
        <v/>
      </c>
      <c r="TU9">
        <f>SUMIFS('EIA Imports'!$D:$D,'EIA Imports'!$E:$E,$A9,'EIA Imports'!$B:$B,TU$1)</f>
        <v/>
      </c>
    </row>
    <row r="10" spans="1:541">
      <c r="A10">
        <f>'EIA Petroleum Classification'!A10</f>
        <v/>
      </c>
      <c r="B10">
        <f>SUMIFS('EIA Imports'!$D:$D,'EIA Imports'!$E:$E,$A10,'EIA Imports'!$B:$B,B$1)</f>
        <v/>
      </c>
      <c r="C10">
        <f>SUMIFS('EIA Imports'!$D:$D,'EIA Imports'!$E:$E,$A10,'EIA Imports'!$B:$B,C$1)</f>
        <v/>
      </c>
      <c r="D10">
        <f>SUMIFS('EIA Imports'!$D:$D,'EIA Imports'!$E:$E,$A10,'EIA Imports'!$B:$B,D$1)</f>
        <v/>
      </c>
      <c r="E10">
        <f>SUMIFS('EIA Imports'!$D:$D,'EIA Imports'!$E:$E,$A10,'EIA Imports'!$B:$B,E$1)</f>
        <v/>
      </c>
      <c r="F10">
        <f>SUMIFS('EIA Imports'!$D:$D,'EIA Imports'!$E:$E,$A10,'EIA Imports'!$B:$B,F$1)</f>
        <v/>
      </c>
      <c r="G10">
        <f>SUMIFS('EIA Imports'!$D:$D,'EIA Imports'!$E:$E,$A10,'EIA Imports'!$B:$B,G$1)</f>
        <v/>
      </c>
      <c r="H10">
        <f>SUMIFS('EIA Imports'!$D:$D,'EIA Imports'!$E:$E,$A10,'EIA Imports'!$B:$B,H$1)</f>
        <v/>
      </c>
      <c r="I10">
        <f>SUMIFS('EIA Imports'!$D:$D,'EIA Imports'!$E:$E,$A10,'EIA Imports'!$B:$B,I$1)</f>
        <v/>
      </c>
      <c r="J10">
        <f>SUMIFS('EIA Imports'!$D:$D,'EIA Imports'!$E:$E,$A10,'EIA Imports'!$B:$B,J$1)</f>
        <v/>
      </c>
      <c r="K10">
        <f>SUMIFS('EIA Imports'!$D:$D,'EIA Imports'!$E:$E,$A10,'EIA Imports'!$B:$B,K$1)</f>
        <v/>
      </c>
      <c r="L10">
        <f>SUMIFS('EIA Imports'!$D:$D,'EIA Imports'!$E:$E,$A10,'EIA Imports'!$B:$B,L$1)</f>
        <v/>
      </c>
      <c r="M10">
        <f>SUMIFS('EIA Imports'!$D:$D,'EIA Imports'!$E:$E,$A10,'EIA Imports'!$B:$B,M$1)</f>
        <v/>
      </c>
      <c r="N10">
        <f>SUMIFS('EIA Imports'!$D:$D,'EIA Imports'!$E:$E,$A10,'EIA Imports'!$B:$B,N$1)</f>
        <v/>
      </c>
      <c r="O10">
        <f>SUMIFS('EIA Imports'!$D:$D,'EIA Imports'!$E:$E,$A10,'EIA Imports'!$B:$B,O$1)</f>
        <v/>
      </c>
      <c r="P10">
        <f>SUMIFS('EIA Imports'!$D:$D,'EIA Imports'!$E:$E,$A10,'EIA Imports'!$B:$B,P$1)</f>
        <v/>
      </c>
      <c r="Q10">
        <f>SUMIFS('EIA Imports'!$D:$D,'EIA Imports'!$E:$E,$A10,'EIA Imports'!$B:$B,Q$1)</f>
        <v/>
      </c>
      <c r="R10">
        <f>SUMIFS('EIA Imports'!$D:$D,'EIA Imports'!$E:$E,$A10,'EIA Imports'!$B:$B,R$1)</f>
        <v/>
      </c>
      <c r="S10">
        <f>SUMIFS('EIA Imports'!$D:$D,'EIA Imports'!$E:$E,$A10,'EIA Imports'!$B:$B,S$1)</f>
        <v/>
      </c>
      <c r="T10">
        <f>SUMIFS('EIA Imports'!$D:$D,'EIA Imports'!$E:$E,$A10,'EIA Imports'!$B:$B,T$1)</f>
        <v/>
      </c>
      <c r="U10">
        <f>SUMIFS('EIA Imports'!$D:$D,'EIA Imports'!$E:$E,$A10,'EIA Imports'!$B:$B,U$1)</f>
        <v/>
      </c>
      <c r="V10">
        <f>SUMIFS('EIA Imports'!$D:$D,'EIA Imports'!$E:$E,$A10,'EIA Imports'!$B:$B,V$1)</f>
        <v/>
      </c>
      <c r="W10">
        <f>SUMIFS('EIA Imports'!$D:$D,'EIA Imports'!$E:$E,$A10,'EIA Imports'!$B:$B,W$1)</f>
        <v/>
      </c>
      <c r="X10">
        <f>SUMIFS('EIA Imports'!$D:$D,'EIA Imports'!$E:$E,$A10,'EIA Imports'!$B:$B,X$1)</f>
        <v/>
      </c>
      <c r="Y10">
        <f>SUMIFS('EIA Imports'!$D:$D,'EIA Imports'!$E:$E,$A10,'EIA Imports'!$B:$B,Y$1)</f>
        <v/>
      </c>
      <c r="Z10">
        <f>SUMIFS('EIA Imports'!$D:$D,'EIA Imports'!$E:$E,$A10,'EIA Imports'!$B:$B,Z$1)</f>
        <v/>
      </c>
      <c r="AA10">
        <f>SUMIFS('EIA Imports'!$D:$D,'EIA Imports'!$E:$E,$A10,'EIA Imports'!$B:$B,AA$1)</f>
        <v/>
      </c>
      <c r="AB10">
        <f>SUMIFS('EIA Imports'!$D:$D,'EIA Imports'!$E:$E,$A10,'EIA Imports'!$B:$B,AB$1)</f>
        <v/>
      </c>
      <c r="AC10">
        <f>SUMIFS('EIA Imports'!$D:$D,'EIA Imports'!$E:$E,$A10,'EIA Imports'!$B:$B,AC$1)</f>
        <v/>
      </c>
      <c r="AD10">
        <f>SUMIFS('EIA Imports'!$D:$D,'EIA Imports'!$E:$E,$A10,'EIA Imports'!$B:$B,AD$1)</f>
        <v/>
      </c>
      <c r="AE10">
        <f>SUMIFS('EIA Imports'!$D:$D,'EIA Imports'!$E:$E,$A10,'EIA Imports'!$B:$B,AE$1)</f>
        <v/>
      </c>
      <c r="AF10">
        <f>SUMIFS('EIA Imports'!$D:$D,'EIA Imports'!$E:$E,$A10,'EIA Imports'!$B:$B,AF$1)</f>
        <v/>
      </c>
      <c r="AG10">
        <f>SUMIFS('EIA Imports'!$D:$D,'EIA Imports'!$E:$E,$A10,'EIA Imports'!$B:$B,AG$1)</f>
        <v/>
      </c>
      <c r="AH10">
        <f>SUMIFS('EIA Imports'!$D:$D,'EIA Imports'!$E:$E,$A10,'EIA Imports'!$B:$B,AH$1)</f>
        <v/>
      </c>
      <c r="AI10">
        <f>SUMIFS('EIA Imports'!$D:$D,'EIA Imports'!$E:$E,$A10,'EIA Imports'!$B:$B,AI$1)</f>
        <v/>
      </c>
      <c r="AJ10">
        <f>SUMIFS('EIA Imports'!$D:$D,'EIA Imports'!$E:$E,$A10,'EIA Imports'!$B:$B,AJ$1)</f>
        <v/>
      </c>
      <c r="AK10">
        <f>SUMIFS('EIA Imports'!$D:$D,'EIA Imports'!$E:$E,$A10,'EIA Imports'!$B:$B,AK$1)</f>
        <v/>
      </c>
      <c r="AL10">
        <f>SUMIFS('EIA Imports'!$D:$D,'EIA Imports'!$E:$E,$A10,'EIA Imports'!$B:$B,AL$1)</f>
        <v/>
      </c>
      <c r="AM10">
        <f>SUMIFS('EIA Imports'!$D:$D,'EIA Imports'!$E:$E,$A10,'EIA Imports'!$B:$B,AM$1)</f>
        <v/>
      </c>
      <c r="AN10">
        <f>SUMIFS('EIA Imports'!$D:$D,'EIA Imports'!$E:$E,$A10,'EIA Imports'!$B:$B,AN$1)</f>
        <v/>
      </c>
      <c r="AO10">
        <f>SUMIFS('EIA Imports'!$D:$D,'EIA Imports'!$E:$E,$A10,'EIA Imports'!$B:$B,AO$1)</f>
        <v/>
      </c>
      <c r="AP10">
        <f>SUMIFS('EIA Imports'!$D:$D,'EIA Imports'!$E:$E,$A10,'EIA Imports'!$B:$B,AP$1)</f>
        <v/>
      </c>
      <c r="AQ10">
        <f>SUMIFS('EIA Imports'!$D:$D,'EIA Imports'!$E:$E,$A10,'EIA Imports'!$B:$B,AQ$1)</f>
        <v/>
      </c>
      <c r="AR10">
        <f>SUMIFS('EIA Imports'!$D:$D,'EIA Imports'!$E:$E,$A10,'EIA Imports'!$B:$B,AR$1)</f>
        <v/>
      </c>
      <c r="AS10">
        <f>SUMIFS('EIA Imports'!$D:$D,'EIA Imports'!$E:$E,$A10,'EIA Imports'!$B:$B,AS$1)</f>
        <v/>
      </c>
      <c r="AT10">
        <f>SUMIFS('EIA Imports'!$D:$D,'EIA Imports'!$E:$E,$A10,'EIA Imports'!$B:$B,AT$1)</f>
        <v/>
      </c>
      <c r="AU10">
        <f>SUMIFS('EIA Imports'!$D:$D,'EIA Imports'!$E:$E,$A10,'EIA Imports'!$B:$B,AU$1)</f>
        <v/>
      </c>
      <c r="AV10">
        <f>SUMIFS('EIA Imports'!$D:$D,'EIA Imports'!$E:$E,$A10,'EIA Imports'!$B:$B,AV$1)</f>
        <v/>
      </c>
      <c r="AW10">
        <f>SUMIFS('EIA Imports'!$D:$D,'EIA Imports'!$E:$E,$A10,'EIA Imports'!$B:$B,AW$1)</f>
        <v/>
      </c>
      <c r="AX10">
        <f>SUMIFS('EIA Imports'!$D:$D,'EIA Imports'!$E:$E,$A10,'EIA Imports'!$B:$B,AX$1)</f>
        <v/>
      </c>
      <c r="AY10">
        <f>SUMIFS('EIA Imports'!$D:$D,'EIA Imports'!$E:$E,$A10,'EIA Imports'!$B:$B,AY$1)</f>
        <v/>
      </c>
      <c r="AZ10">
        <f>SUMIFS('EIA Imports'!$D:$D,'EIA Imports'!$E:$E,$A10,'EIA Imports'!$B:$B,AZ$1)</f>
        <v/>
      </c>
      <c r="BA10">
        <f>SUMIFS('EIA Imports'!$D:$D,'EIA Imports'!$E:$E,$A10,'EIA Imports'!$B:$B,BA$1)</f>
        <v/>
      </c>
      <c r="BB10">
        <f>SUMIFS('EIA Imports'!$D:$D,'EIA Imports'!$E:$E,$A10,'EIA Imports'!$B:$B,BB$1)</f>
        <v/>
      </c>
      <c r="BC10">
        <f>SUMIFS('EIA Imports'!$D:$D,'EIA Imports'!$E:$E,$A10,'EIA Imports'!$B:$B,BC$1)</f>
        <v/>
      </c>
      <c r="BD10">
        <f>SUMIFS('EIA Imports'!$D:$D,'EIA Imports'!$E:$E,$A10,'EIA Imports'!$B:$B,BD$1)</f>
        <v/>
      </c>
      <c r="BE10">
        <f>SUMIFS('EIA Imports'!$D:$D,'EIA Imports'!$E:$E,$A10,'EIA Imports'!$B:$B,BE$1)</f>
        <v/>
      </c>
      <c r="BF10">
        <f>SUMIFS('EIA Imports'!$D:$D,'EIA Imports'!$E:$E,$A10,'EIA Imports'!$B:$B,BF$1)</f>
        <v/>
      </c>
      <c r="BG10">
        <f>SUMIFS('EIA Imports'!$D:$D,'EIA Imports'!$E:$E,$A10,'EIA Imports'!$B:$B,BG$1)</f>
        <v/>
      </c>
      <c r="BH10">
        <f>SUMIFS('EIA Imports'!$D:$D,'EIA Imports'!$E:$E,$A10,'EIA Imports'!$B:$B,BH$1)</f>
        <v/>
      </c>
      <c r="BI10">
        <f>SUMIFS('EIA Imports'!$D:$D,'EIA Imports'!$E:$E,$A10,'EIA Imports'!$B:$B,BI$1)</f>
        <v/>
      </c>
      <c r="BJ10">
        <f>SUMIFS('EIA Imports'!$D:$D,'EIA Imports'!$E:$E,$A10,'EIA Imports'!$B:$B,BJ$1)</f>
        <v/>
      </c>
      <c r="BK10">
        <f>SUMIFS('EIA Imports'!$D:$D,'EIA Imports'!$E:$E,$A10,'EIA Imports'!$B:$B,BK$1)</f>
        <v/>
      </c>
      <c r="BL10">
        <f>SUMIFS('EIA Imports'!$D:$D,'EIA Imports'!$E:$E,$A10,'EIA Imports'!$B:$B,BL$1)</f>
        <v/>
      </c>
      <c r="BM10">
        <f>SUMIFS('EIA Imports'!$D:$D,'EIA Imports'!$E:$E,$A10,'EIA Imports'!$B:$B,BM$1)</f>
        <v/>
      </c>
      <c r="BN10">
        <f>SUMIFS('EIA Imports'!$D:$D,'EIA Imports'!$E:$E,$A10,'EIA Imports'!$B:$B,BN$1)</f>
        <v/>
      </c>
      <c r="BO10">
        <f>SUMIFS('EIA Imports'!$D:$D,'EIA Imports'!$E:$E,$A10,'EIA Imports'!$B:$B,BO$1)</f>
        <v/>
      </c>
      <c r="BP10">
        <f>SUMIFS('EIA Imports'!$D:$D,'EIA Imports'!$E:$E,$A10,'EIA Imports'!$B:$B,BP$1)</f>
        <v/>
      </c>
      <c r="BQ10">
        <f>SUMIFS('EIA Imports'!$D:$D,'EIA Imports'!$E:$E,$A10,'EIA Imports'!$B:$B,BQ$1)</f>
        <v/>
      </c>
      <c r="BR10">
        <f>SUMIFS('EIA Imports'!$D:$D,'EIA Imports'!$E:$E,$A10,'EIA Imports'!$B:$B,BR$1)</f>
        <v/>
      </c>
      <c r="BS10">
        <f>SUMIFS('EIA Imports'!$D:$D,'EIA Imports'!$E:$E,$A10,'EIA Imports'!$B:$B,BS$1)</f>
        <v/>
      </c>
      <c r="BT10">
        <f>SUMIFS('EIA Imports'!$D:$D,'EIA Imports'!$E:$E,$A10,'EIA Imports'!$B:$B,BT$1)</f>
        <v/>
      </c>
      <c r="BU10">
        <f>SUMIFS('EIA Imports'!$D:$D,'EIA Imports'!$E:$E,$A10,'EIA Imports'!$B:$B,BU$1)</f>
        <v/>
      </c>
      <c r="BV10">
        <f>SUMIFS('EIA Imports'!$D:$D,'EIA Imports'!$E:$E,$A10,'EIA Imports'!$B:$B,BV$1)</f>
        <v/>
      </c>
      <c r="BW10">
        <f>SUMIFS('EIA Imports'!$D:$D,'EIA Imports'!$E:$E,$A10,'EIA Imports'!$B:$B,BW$1)</f>
        <v/>
      </c>
      <c r="BX10">
        <f>SUMIFS('EIA Imports'!$D:$D,'EIA Imports'!$E:$E,$A10,'EIA Imports'!$B:$B,BX$1)</f>
        <v/>
      </c>
      <c r="BY10">
        <f>SUMIFS('EIA Imports'!$D:$D,'EIA Imports'!$E:$E,$A10,'EIA Imports'!$B:$B,BY$1)</f>
        <v/>
      </c>
      <c r="BZ10">
        <f>SUMIFS('EIA Imports'!$D:$D,'EIA Imports'!$E:$E,$A10,'EIA Imports'!$B:$B,BZ$1)</f>
        <v/>
      </c>
      <c r="CA10">
        <f>SUMIFS('EIA Imports'!$D:$D,'EIA Imports'!$E:$E,$A10,'EIA Imports'!$B:$B,CA$1)</f>
        <v/>
      </c>
      <c r="CB10">
        <f>SUMIFS('EIA Imports'!$D:$D,'EIA Imports'!$E:$E,$A10,'EIA Imports'!$B:$B,CB$1)</f>
        <v/>
      </c>
      <c r="CC10">
        <f>SUMIFS('EIA Imports'!$D:$D,'EIA Imports'!$E:$E,$A10,'EIA Imports'!$B:$B,CC$1)</f>
        <v/>
      </c>
      <c r="CD10">
        <f>SUMIFS('EIA Imports'!$D:$D,'EIA Imports'!$E:$E,$A10,'EIA Imports'!$B:$B,CD$1)</f>
        <v/>
      </c>
      <c r="CE10">
        <f>SUMIFS('EIA Imports'!$D:$D,'EIA Imports'!$E:$E,$A10,'EIA Imports'!$B:$B,CE$1)</f>
        <v/>
      </c>
      <c r="CF10">
        <f>SUMIFS('EIA Imports'!$D:$D,'EIA Imports'!$E:$E,$A10,'EIA Imports'!$B:$B,CF$1)</f>
        <v/>
      </c>
      <c r="CG10">
        <f>SUMIFS('EIA Imports'!$D:$D,'EIA Imports'!$E:$E,$A10,'EIA Imports'!$B:$B,CG$1)</f>
        <v/>
      </c>
      <c r="CH10">
        <f>SUMIFS('EIA Imports'!$D:$D,'EIA Imports'!$E:$E,$A10,'EIA Imports'!$B:$B,CH$1)</f>
        <v/>
      </c>
      <c r="CI10">
        <f>SUMIFS('EIA Imports'!$D:$D,'EIA Imports'!$E:$E,$A10,'EIA Imports'!$B:$B,CI$1)</f>
        <v/>
      </c>
      <c r="CJ10">
        <f>SUMIFS('EIA Imports'!$D:$D,'EIA Imports'!$E:$E,$A10,'EIA Imports'!$B:$B,CJ$1)</f>
        <v/>
      </c>
      <c r="CK10">
        <f>SUMIFS('EIA Imports'!$D:$D,'EIA Imports'!$E:$E,$A10,'EIA Imports'!$B:$B,CK$1)</f>
        <v/>
      </c>
      <c r="CL10">
        <f>SUMIFS('EIA Imports'!$D:$D,'EIA Imports'!$E:$E,$A10,'EIA Imports'!$B:$B,CL$1)</f>
        <v/>
      </c>
      <c r="CM10">
        <f>SUMIFS('EIA Imports'!$D:$D,'EIA Imports'!$E:$E,$A10,'EIA Imports'!$B:$B,CM$1)</f>
        <v/>
      </c>
      <c r="CN10">
        <f>SUMIFS('EIA Imports'!$D:$D,'EIA Imports'!$E:$E,$A10,'EIA Imports'!$B:$B,CN$1)</f>
        <v/>
      </c>
      <c r="CO10">
        <f>SUMIFS('EIA Imports'!$D:$D,'EIA Imports'!$E:$E,$A10,'EIA Imports'!$B:$B,CO$1)</f>
        <v/>
      </c>
      <c r="CP10">
        <f>SUMIFS('EIA Imports'!$D:$D,'EIA Imports'!$E:$E,$A10,'EIA Imports'!$B:$B,CP$1)</f>
        <v/>
      </c>
      <c r="CQ10">
        <f>SUMIFS('EIA Imports'!$D:$D,'EIA Imports'!$E:$E,$A10,'EIA Imports'!$B:$B,CQ$1)</f>
        <v/>
      </c>
      <c r="CR10">
        <f>SUMIFS('EIA Imports'!$D:$D,'EIA Imports'!$E:$E,$A10,'EIA Imports'!$B:$B,CR$1)</f>
        <v/>
      </c>
      <c r="CS10">
        <f>SUMIFS('EIA Imports'!$D:$D,'EIA Imports'!$E:$E,$A10,'EIA Imports'!$B:$B,CS$1)</f>
        <v/>
      </c>
      <c r="CT10">
        <f>SUMIFS('EIA Imports'!$D:$D,'EIA Imports'!$E:$E,$A10,'EIA Imports'!$B:$B,CT$1)</f>
        <v/>
      </c>
      <c r="CU10">
        <f>SUMIFS('EIA Imports'!$D:$D,'EIA Imports'!$E:$E,$A10,'EIA Imports'!$B:$B,CU$1)</f>
        <v/>
      </c>
      <c r="CV10">
        <f>SUMIFS('EIA Imports'!$D:$D,'EIA Imports'!$E:$E,$A10,'EIA Imports'!$B:$B,CV$1)</f>
        <v/>
      </c>
      <c r="CW10">
        <f>SUMIFS('EIA Imports'!$D:$D,'EIA Imports'!$E:$E,$A10,'EIA Imports'!$B:$B,CW$1)</f>
        <v/>
      </c>
      <c r="CX10">
        <f>SUMIFS('EIA Imports'!$D:$D,'EIA Imports'!$E:$E,$A10,'EIA Imports'!$B:$B,CX$1)</f>
        <v/>
      </c>
      <c r="CY10">
        <f>SUMIFS('EIA Imports'!$D:$D,'EIA Imports'!$E:$E,$A10,'EIA Imports'!$B:$B,CY$1)</f>
        <v/>
      </c>
      <c r="CZ10">
        <f>SUMIFS('EIA Imports'!$D:$D,'EIA Imports'!$E:$E,$A10,'EIA Imports'!$B:$B,CZ$1)</f>
        <v/>
      </c>
      <c r="DA10">
        <f>SUMIFS('EIA Imports'!$D:$D,'EIA Imports'!$E:$E,$A10,'EIA Imports'!$B:$B,DA$1)</f>
        <v/>
      </c>
      <c r="DB10">
        <f>SUMIFS('EIA Imports'!$D:$D,'EIA Imports'!$E:$E,$A10,'EIA Imports'!$B:$B,DB$1)</f>
        <v/>
      </c>
      <c r="DC10">
        <f>SUMIFS('EIA Imports'!$D:$D,'EIA Imports'!$E:$E,$A10,'EIA Imports'!$B:$B,DC$1)</f>
        <v/>
      </c>
      <c r="DD10">
        <f>SUMIFS('EIA Imports'!$D:$D,'EIA Imports'!$E:$E,$A10,'EIA Imports'!$B:$B,DD$1)</f>
        <v/>
      </c>
      <c r="DE10">
        <f>SUMIFS('EIA Imports'!$D:$D,'EIA Imports'!$E:$E,$A10,'EIA Imports'!$B:$B,DE$1)</f>
        <v/>
      </c>
      <c r="DF10">
        <f>SUMIFS('EIA Imports'!$D:$D,'EIA Imports'!$E:$E,$A10,'EIA Imports'!$B:$B,DF$1)</f>
        <v/>
      </c>
      <c r="DG10">
        <f>SUMIFS('EIA Imports'!$D:$D,'EIA Imports'!$E:$E,$A10,'EIA Imports'!$B:$B,DG$1)</f>
        <v/>
      </c>
      <c r="DH10">
        <f>SUMIFS('EIA Imports'!$D:$D,'EIA Imports'!$E:$E,$A10,'EIA Imports'!$B:$B,DH$1)</f>
        <v/>
      </c>
      <c r="DI10">
        <f>SUMIFS('EIA Imports'!$D:$D,'EIA Imports'!$E:$E,$A10,'EIA Imports'!$B:$B,DI$1)</f>
        <v/>
      </c>
      <c r="DJ10">
        <f>SUMIFS('EIA Imports'!$D:$D,'EIA Imports'!$E:$E,$A10,'EIA Imports'!$B:$B,DJ$1)</f>
        <v/>
      </c>
      <c r="DK10">
        <f>SUMIFS('EIA Imports'!$D:$D,'EIA Imports'!$E:$E,$A10,'EIA Imports'!$B:$B,DK$1)</f>
        <v/>
      </c>
      <c r="DL10">
        <f>SUMIFS('EIA Imports'!$D:$D,'EIA Imports'!$E:$E,$A10,'EIA Imports'!$B:$B,DL$1)</f>
        <v/>
      </c>
      <c r="DM10">
        <f>SUMIFS('EIA Imports'!$D:$D,'EIA Imports'!$E:$E,$A10,'EIA Imports'!$B:$B,DM$1)</f>
        <v/>
      </c>
      <c r="DN10">
        <f>SUMIFS('EIA Imports'!$D:$D,'EIA Imports'!$E:$E,$A10,'EIA Imports'!$B:$B,DN$1)</f>
        <v/>
      </c>
      <c r="DO10">
        <f>SUMIFS('EIA Imports'!$D:$D,'EIA Imports'!$E:$E,$A10,'EIA Imports'!$B:$B,DO$1)</f>
        <v/>
      </c>
      <c r="DP10">
        <f>SUMIFS('EIA Imports'!$D:$D,'EIA Imports'!$E:$E,$A10,'EIA Imports'!$B:$B,DP$1)</f>
        <v/>
      </c>
      <c r="DQ10">
        <f>SUMIFS('EIA Imports'!$D:$D,'EIA Imports'!$E:$E,$A10,'EIA Imports'!$B:$B,DQ$1)</f>
        <v/>
      </c>
      <c r="DR10">
        <f>SUMIFS('EIA Imports'!$D:$D,'EIA Imports'!$E:$E,$A10,'EIA Imports'!$B:$B,DR$1)</f>
        <v/>
      </c>
      <c r="DS10">
        <f>SUMIFS('EIA Imports'!$D:$D,'EIA Imports'!$E:$E,$A10,'EIA Imports'!$B:$B,DS$1)</f>
        <v/>
      </c>
      <c r="DT10">
        <f>SUMIFS('EIA Imports'!$D:$D,'EIA Imports'!$E:$E,$A10,'EIA Imports'!$B:$B,DT$1)</f>
        <v/>
      </c>
      <c r="DU10">
        <f>SUMIFS('EIA Imports'!$D:$D,'EIA Imports'!$E:$E,$A10,'EIA Imports'!$B:$B,DU$1)</f>
        <v/>
      </c>
      <c r="DV10">
        <f>SUMIFS('EIA Imports'!$D:$D,'EIA Imports'!$E:$E,$A10,'EIA Imports'!$B:$B,DV$1)</f>
        <v/>
      </c>
      <c r="DW10">
        <f>SUMIFS('EIA Imports'!$D:$D,'EIA Imports'!$E:$E,$A10,'EIA Imports'!$B:$B,DW$1)</f>
        <v/>
      </c>
      <c r="DX10">
        <f>SUMIFS('EIA Imports'!$D:$D,'EIA Imports'!$E:$E,$A10,'EIA Imports'!$B:$B,DX$1)</f>
        <v/>
      </c>
      <c r="DY10">
        <f>SUMIFS('EIA Imports'!$D:$D,'EIA Imports'!$E:$E,$A10,'EIA Imports'!$B:$B,DY$1)</f>
        <v/>
      </c>
      <c r="DZ10">
        <f>SUMIFS('EIA Imports'!$D:$D,'EIA Imports'!$E:$E,$A10,'EIA Imports'!$B:$B,DZ$1)</f>
        <v/>
      </c>
      <c r="EA10">
        <f>SUMIFS('EIA Imports'!$D:$D,'EIA Imports'!$E:$E,$A10,'EIA Imports'!$B:$B,EA$1)</f>
        <v/>
      </c>
      <c r="EB10">
        <f>SUMIFS('EIA Imports'!$D:$D,'EIA Imports'!$E:$E,$A10,'EIA Imports'!$B:$B,EB$1)</f>
        <v/>
      </c>
      <c r="EC10">
        <f>SUMIFS('EIA Imports'!$D:$D,'EIA Imports'!$E:$E,$A10,'EIA Imports'!$B:$B,EC$1)</f>
        <v/>
      </c>
      <c r="ED10">
        <f>SUMIFS('EIA Imports'!$D:$D,'EIA Imports'!$E:$E,$A10,'EIA Imports'!$B:$B,ED$1)</f>
        <v/>
      </c>
      <c r="EE10">
        <f>SUMIFS('EIA Imports'!$D:$D,'EIA Imports'!$E:$E,$A10,'EIA Imports'!$B:$B,EE$1)</f>
        <v/>
      </c>
      <c r="EF10">
        <f>SUMIFS('EIA Imports'!$D:$D,'EIA Imports'!$E:$E,$A10,'EIA Imports'!$B:$B,EF$1)</f>
        <v/>
      </c>
      <c r="EG10">
        <f>SUMIFS('EIA Imports'!$D:$D,'EIA Imports'!$E:$E,$A10,'EIA Imports'!$B:$B,EG$1)</f>
        <v/>
      </c>
      <c r="EH10">
        <f>SUMIFS('EIA Imports'!$D:$D,'EIA Imports'!$E:$E,$A10,'EIA Imports'!$B:$B,EH$1)</f>
        <v/>
      </c>
      <c r="EI10">
        <f>SUMIFS('EIA Imports'!$D:$D,'EIA Imports'!$E:$E,$A10,'EIA Imports'!$B:$B,EI$1)</f>
        <v/>
      </c>
      <c r="EJ10">
        <f>SUMIFS('EIA Imports'!$D:$D,'EIA Imports'!$E:$E,$A10,'EIA Imports'!$B:$B,EJ$1)</f>
        <v/>
      </c>
      <c r="EK10">
        <f>SUMIFS('EIA Imports'!$D:$D,'EIA Imports'!$E:$E,$A10,'EIA Imports'!$B:$B,EK$1)</f>
        <v/>
      </c>
      <c r="EL10">
        <f>SUMIFS('EIA Imports'!$D:$D,'EIA Imports'!$E:$E,$A10,'EIA Imports'!$B:$B,EL$1)</f>
        <v/>
      </c>
      <c r="EM10">
        <f>SUMIFS('EIA Imports'!$D:$D,'EIA Imports'!$E:$E,$A10,'EIA Imports'!$B:$B,EM$1)</f>
        <v/>
      </c>
      <c r="EN10">
        <f>SUMIFS('EIA Imports'!$D:$D,'EIA Imports'!$E:$E,$A10,'EIA Imports'!$B:$B,EN$1)</f>
        <v/>
      </c>
      <c r="EO10">
        <f>SUMIFS('EIA Imports'!$D:$D,'EIA Imports'!$E:$E,$A10,'EIA Imports'!$B:$B,EO$1)</f>
        <v/>
      </c>
      <c r="EP10">
        <f>SUMIFS('EIA Imports'!$D:$D,'EIA Imports'!$E:$E,$A10,'EIA Imports'!$B:$B,EP$1)</f>
        <v/>
      </c>
      <c r="EQ10">
        <f>SUMIFS('EIA Imports'!$D:$D,'EIA Imports'!$E:$E,$A10,'EIA Imports'!$B:$B,EQ$1)</f>
        <v/>
      </c>
      <c r="ER10">
        <f>SUMIFS('EIA Imports'!$D:$D,'EIA Imports'!$E:$E,$A10,'EIA Imports'!$B:$B,ER$1)</f>
        <v/>
      </c>
      <c r="ES10">
        <f>SUMIFS('EIA Imports'!$D:$D,'EIA Imports'!$E:$E,$A10,'EIA Imports'!$B:$B,ES$1)</f>
        <v/>
      </c>
      <c r="ET10">
        <f>SUMIFS('EIA Imports'!$D:$D,'EIA Imports'!$E:$E,$A10,'EIA Imports'!$B:$B,ET$1)</f>
        <v/>
      </c>
      <c r="EU10">
        <f>SUMIFS('EIA Imports'!$D:$D,'EIA Imports'!$E:$E,$A10,'EIA Imports'!$B:$B,EU$1)</f>
        <v/>
      </c>
      <c r="EV10">
        <f>SUMIFS('EIA Imports'!$D:$D,'EIA Imports'!$E:$E,$A10,'EIA Imports'!$B:$B,EV$1)</f>
        <v/>
      </c>
      <c r="EW10">
        <f>SUMIFS('EIA Imports'!$D:$D,'EIA Imports'!$E:$E,$A10,'EIA Imports'!$B:$B,EW$1)</f>
        <v/>
      </c>
      <c r="EX10">
        <f>SUMIFS('EIA Imports'!$D:$D,'EIA Imports'!$E:$E,$A10,'EIA Imports'!$B:$B,EX$1)</f>
        <v/>
      </c>
      <c r="EY10">
        <f>SUMIFS('EIA Imports'!$D:$D,'EIA Imports'!$E:$E,$A10,'EIA Imports'!$B:$B,EY$1)</f>
        <v/>
      </c>
      <c r="EZ10">
        <f>SUMIFS('EIA Imports'!$D:$D,'EIA Imports'!$E:$E,$A10,'EIA Imports'!$B:$B,EZ$1)</f>
        <v/>
      </c>
      <c r="FA10">
        <f>SUMIFS('EIA Imports'!$D:$D,'EIA Imports'!$E:$E,$A10,'EIA Imports'!$B:$B,FA$1)</f>
        <v/>
      </c>
      <c r="FB10">
        <f>SUMIFS('EIA Imports'!$D:$D,'EIA Imports'!$E:$E,$A10,'EIA Imports'!$B:$B,FB$1)</f>
        <v/>
      </c>
      <c r="FC10">
        <f>SUMIFS('EIA Imports'!$D:$D,'EIA Imports'!$E:$E,$A10,'EIA Imports'!$B:$B,FC$1)</f>
        <v/>
      </c>
      <c r="FD10">
        <f>SUMIFS('EIA Imports'!$D:$D,'EIA Imports'!$E:$E,$A10,'EIA Imports'!$B:$B,FD$1)</f>
        <v/>
      </c>
      <c r="FE10">
        <f>SUMIFS('EIA Imports'!$D:$D,'EIA Imports'!$E:$E,$A10,'EIA Imports'!$B:$B,FE$1)</f>
        <v/>
      </c>
      <c r="FF10">
        <f>SUMIFS('EIA Imports'!$D:$D,'EIA Imports'!$E:$E,$A10,'EIA Imports'!$B:$B,FF$1)</f>
        <v/>
      </c>
      <c r="FG10">
        <f>SUMIFS('EIA Imports'!$D:$D,'EIA Imports'!$E:$E,$A10,'EIA Imports'!$B:$B,FG$1)</f>
        <v/>
      </c>
      <c r="FH10">
        <f>SUMIFS('EIA Imports'!$D:$D,'EIA Imports'!$E:$E,$A10,'EIA Imports'!$B:$B,FH$1)</f>
        <v/>
      </c>
      <c r="FI10">
        <f>SUMIFS('EIA Imports'!$D:$D,'EIA Imports'!$E:$E,$A10,'EIA Imports'!$B:$B,FI$1)</f>
        <v/>
      </c>
      <c r="FJ10">
        <f>SUMIFS('EIA Imports'!$D:$D,'EIA Imports'!$E:$E,$A10,'EIA Imports'!$B:$B,FJ$1)</f>
        <v/>
      </c>
      <c r="FK10">
        <f>SUMIFS('EIA Imports'!$D:$D,'EIA Imports'!$E:$E,$A10,'EIA Imports'!$B:$B,FK$1)</f>
        <v/>
      </c>
      <c r="FL10">
        <f>SUMIFS('EIA Imports'!$D:$D,'EIA Imports'!$E:$E,$A10,'EIA Imports'!$B:$B,FL$1)</f>
        <v/>
      </c>
      <c r="FM10">
        <f>SUMIFS('EIA Imports'!$D:$D,'EIA Imports'!$E:$E,$A10,'EIA Imports'!$B:$B,FM$1)</f>
        <v/>
      </c>
      <c r="FN10">
        <f>SUMIFS('EIA Imports'!$D:$D,'EIA Imports'!$E:$E,$A10,'EIA Imports'!$B:$B,FN$1)</f>
        <v/>
      </c>
      <c r="FO10">
        <f>SUMIFS('EIA Imports'!$D:$D,'EIA Imports'!$E:$E,$A10,'EIA Imports'!$B:$B,FO$1)</f>
        <v/>
      </c>
      <c r="FP10">
        <f>SUMIFS('EIA Imports'!$D:$D,'EIA Imports'!$E:$E,$A10,'EIA Imports'!$B:$B,FP$1)</f>
        <v/>
      </c>
      <c r="FQ10">
        <f>SUMIFS('EIA Imports'!$D:$D,'EIA Imports'!$E:$E,$A10,'EIA Imports'!$B:$B,FQ$1)</f>
        <v/>
      </c>
      <c r="FR10">
        <f>SUMIFS('EIA Imports'!$D:$D,'EIA Imports'!$E:$E,$A10,'EIA Imports'!$B:$B,FR$1)</f>
        <v/>
      </c>
      <c r="FS10">
        <f>SUMIFS('EIA Imports'!$D:$D,'EIA Imports'!$E:$E,$A10,'EIA Imports'!$B:$B,FS$1)</f>
        <v/>
      </c>
      <c r="FT10">
        <f>SUMIFS('EIA Imports'!$D:$D,'EIA Imports'!$E:$E,$A10,'EIA Imports'!$B:$B,FT$1)</f>
        <v/>
      </c>
      <c r="FU10">
        <f>SUMIFS('EIA Imports'!$D:$D,'EIA Imports'!$E:$E,$A10,'EIA Imports'!$B:$B,FU$1)</f>
        <v/>
      </c>
      <c r="FV10">
        <f>SUMIFS('EIA Imports'!$D:$D,'EIA Imports'!$E:$E,$A10,'EIA Imports'!$B:$B,FV$1)</f>
        <v/>
      </c>
      <c r="FW10">
        <f>SUMIFS('EIA Imports'!$D:$D,'EIA Imports'!$E:$E,$A10,'EIA Imports'!$B:$B,FW$1)</f>
        <v/>
      </c>
      <c r="FX10">
        <f>SUMIFS('EIA Imports'!$D:$D,'EIA Imports'!$E:$E,$A10,'EIA Imports'!$B:$B,FX$1)</f>
        <v/>
      </c>
      <c r="FY10">
        <f>SUMIFS('EIA Imports'!$D:$D,'EIA Imports'!$E:$E,$A10,'EIA Imports'!$B:$B,FY$1)</f>
        <v/>
      </c>
      <c r="FZ10">
        <f>SUMIFS('EIA Imports'!$D:$D,'EIA Imports'!$E:$E,$A10,'EIA Imports'!$B:$B,FZ$1)</f>
        <v/>
      </c>
      <c r="GA10">
        <f>SUMIFS('EIA Imports'!$D:$D,'EIA Imports'!$E:$E,$A10,'EIA Imports'!$B:$B,GA$1)</f>
        <v/>
      </c>
      <c r="GB10">
        <f>SUMIFS('EIA Imports'!$D:$D,'EIA Imports'!$E:$E,$A10,'EIA Imports'!$B:$B,GB$1)</f>
        <v/>
      </c>
      <c r="GC10">
        <f>SUMIFS('EIA Imports'!$D:$D,'EIA Imports'!$E:$E,$A10,'EIA Imports'!$B:$B,GC$1)</f>
        <v/>
      </c>
      <c r="GD10">
        <f>SUMIFS('EIA Imports'!$D:$D,'EIA Imports'!$E:$E,$A10,'EIA Imports'!$B:$B,GD$1)</f>
        <v/>
      </c>
      <c r="GE10">
        <f>SUMIFS('EIA Imports'!$D:$D,'EIA Imports'!$E:$E,$A10,'EIA Imports'!$B:$B,GE$1)</f>
        <v/>
      </c>
      <c r="GF10">
        <f>SUMIFS('EIA Imports'!$D:$D,'EIA Imports'!$E:$E,$A10,'EIA Imports'!$B:$B,GF$1)</f>
        <v/>
      </c>
      <c r="GG10">
        <f>SUMIFS('EIA Imports'!$D:$D,'EIA Imports'!$E:$E,$A10,'EIA Imports'!$B:$B,GG$1)</f>
        <v/>
      </c>
      <c r="GH10">
        <f>SUMIFS('EIA Imports'!$D:$D,'EIA Imports'!$E:$E,$A10,'EIA Imports'!$B:$B,GH$1)</f>
        <v/>
      </c>
      <c r="GI10">
        <f>SUMIFS('EIA Imports'!$D:$D,'EIA Imports'!$E:$E,$A10,'EIA Imports'!$B:$B,GI$1)</f>
        <v/>
      </c>
      <c r="GJ10">
        <f>SUMIFS('EIA Imports'!$D:$D,'EIA Imports'!$E:$E,$A10,'EIA Imports'!$B:$B,GJ$1)</f>
        <v/>
      </c>
      <c r="GK10">
        <f>SUMIFS('EIA Imports'!$D:$D,'EIA Imports'!$E:$E,$A10,'EIA Imports'!$B:$B,GK$1)</f>
        <v/>
      </c>
      <c r="GL10">
        <f>SUMIFS('EIA Imports'!$D:$D,'EIA Imports'!$E:$E,$A10,'EIA Imports'!$B:$B,GL$1)</f>
        <v/>
      </c>
      <c r="GM10">
        <f>SUMIFS('EIA Imports'!$D:$D,'EIA Imports'!$E:$E,$A10,'EIA Imports'!$B:$B,GM$1)</f>
        <v/>
      </c>
      <c r="GN10">
        <f>SUMIFS('EIA Imports'!$D:$D,'EIA Imports'!$E:$E,$A10,'EIA Imports'!$B:$B,GN$1)</f>
        <v/>
      </c>
      <c r="GO10">
        <f>SUMIFS('EIA Imports'!$D:$D,'EIA Imports'!$E:$E,$A10,'EIA Imports'!$B:$B,GO$1)</f>
        <v/>
      </c>
      <c r="GP10">
        <f>SUMIFS('EIA Imports'!$D:$D,'EIA Imports'!$E:$E,$A10,'EIA Imports'!$B:$B,GP$1)</f>
        <v/>
      </c>
      <c r="GQ10">
        <f>SUMIFS('EIA Imports'!$D:$D,'EIA Imports'!$E:$E,$A10,'EIA Imports'!$B:$B,GQ$1)</f>
        <v/>
      </c>
      <c r="GR10">
        <f>SUMIFS('EIA Imports'!$D:$D,'EIA Imports'!$E:$E,$A10,'EIA Imports'!$B:$B,GR$1)</f>
        <v/>
      </c>
      <c r="GS10">
        <f>SUMIFS('EIA Imports'!$D:$D,'EIA Imports'!$E:$E,$A10,'EIA Imports'!$B:$B,GS$1)</f>
        <v/>
      </c>
      <c r="GT10">
        <f>SUMIFS('EIA Imports'!$D:$D,'EIA Imports'!$E:$E,$A10,'EIA Imports'!$B:$B,GT$1)</f>
        <v/>
      </c>
      <c r="GU10">
        <f>SUMIFS('EIA Imports'!$D:$D,'EIA Imports'!$E:$E,$A10,'EIA Imports'!$B:$B,GU$1)</f>
        <v/>
      </c>
      <c r="GV10">
        <f>SUMIFS('EIA Imports'!$D:$D,'EIA Imports'!$E:$E,$A10,'EIA Imports'!$B:$B,GV$1)</f>
        <v/>
      </c>
      <c r="GW10">
        <f>SUMIFS('EIA Imports'!$D:$D,'EIA Imports'!$E:$E,$A10,'EIA Imports'!$B:$B,GW$1)</f>
        <v/>
      </c>
      <c r="GX10">
        <f>SUMIFS('EIA Imports'!$D:$D,'EIA Imports'!$E:$E,$A10,'EIA Imports'!$B:$B,GX$1)</f>
        <v/>
      </c>
      <c r="GY10">
        <f>SUMIFS('EIA Imports'!$D:$D,'EIA Imports'!$E:$E,$A10,'EIA Imports'!$B:$B,GY$1)</f>
        <v/>
      </c>
      <c r="GZ10">
        <f>SUMIFS('EIA Imports'!$D:$D,'EIA Imports'!$E:$E,$A10,'EIA Imports'!$B:$B,GZ$1)</f>
        <v/>
      </c>
      <c r="HA10">
        <f>SUMIFS('EIA Imports'!$D:$D,'EIA Imports'!$E:$E,$A10,'EIA Imports'!$B:$B,HA$1)</f>
        <v/>
      </c>
      <c r="HB10">
        <f>SUMIFS('EIA Imports'!$D:$D,'EIA Imports'!$E:$E,$A10,'EIA Imports'!$B:$B,HB$1)</f>
        <v/>
      </c>
      <c r="HC10">
        <f>SUMIFS('EIA Imports'!$D:$D,'EIA Imports'!$E:$E,$A10,'EIA Imports'!$B:$B,HC$1)</f>
        <v/>
      </c>
      <c r="HD10">
        <f>SUMIFS('EIA Imports'!$D:$D,'EIA Imports'!$E:$E,$A10,'EIA Imports'!$B:$B,HD$1)</f>
        <v/>
      </c>
      <c r="HE10">
        <f>SUMIFS('EIA Imports'!$D:$D,'EIA Imports'!$E:$E,$A10,'EIA Imports'!$B:$B,HE$1)</f>
        <v/>
      </c>
      <c r="HF10">
        <f>SUMIFS('EIA Imports'!$D:$D,'EIA Imports'!$E:$E,$A10,'EIA Imports'!$B:$B,HF$1)</f>
        <v/>
      </c>
      <c r="HG10">
        <f>SUMIFS('EIA Imports'!$D:$D,'EIA Imports'!$E:$E,$A10,'EIA Imports'!$B:$B,HG$1)</f>
        <v/>
      </c>
      <c r="HH10">
        <f>SUMIFS('EIA Imports'!$D:$D,'EIA Imports'!$E:$E,$A10,'EIA Imports'!$B:$B,HH$1)</f>
        <v/>
      </c>
      <c r="HI10">
        <f>SUMIFS('EIA Imports'!$D:$D,'EIA Imports'!$E:$E,$A10,'EIA Imports'!$B:$B,HI$1)</f>
        <v/>
      </c>
      <c r="HJ10">
        <f>SUMIFS('EIA Imports'!$D:$D,'EIA Imports'!$E:$E,$A10,'EIA Imports'!$B:$B,HJ$1)</f>
        <v/>
      </c>
      <c r="HK10">
        <f>SUMIFS('EIA Imports'!$D:$D,'EIA Imports'!$E:$E,$A10,'EIA Imports'!$B:$B,HK$1)</f>
        <v/>
      </c>
      <c r="HL10">
        <f>SUMIFS('EIA Imports'!$D:$D,'EIA Imports'!$E:$E,$A10,'EIA Imports'!$B:$B,HL$1)</f>
        <v/>
      </c>
      <c r="HM10">
        <f>SUMIFS('EIA Imports'!$D:$D,'EIA Imports'!$E:$E,$A10,'EIA Imports'!$B:$B,HM$1)</f>
        <v/>
      </c>
      <c r="HN10">
        <f>SUMIFS('EIA Imports'!$D:$D,'EIA Imports'!$E:$E,$A10,'EIA Imports'!$B:$B,HN$1)</f>
        <v/>
      </c>
      <c r="HO10">
        <f>SUMIFS('EIA Imports'!$D:$D,'EIA Imports'!$E:$E,$A10,'EIA Imports'!$B:$B,HO$1)</f>
        <v/>
      </c>
      <c r="HP10">
        <f>SUMIFS('EIA Imports'!$D:$D,'EIA Imports'!$E:$E,$A10,'EIA Imports'!$B:$B,HP$1)</f>
        <v/>
      </c>
      <c r="HQ10">
        <f>SUMIFS('EIA Imports'!$D:$D,'EIA Imports'!$E:$E,$A10,'EIA Imports'!$B:$B,HQ$1)</f>
        <v/>
      </c>
      <c r="HR10">
        <f>SUMIFS('EIA Imports'!$D:$D,'EIA Imports'!$E:$E,$A10,'EIA Imports'!$B:$B,HR$1)</f>
        <v/>
      </c>
      <c r="HS10">
        <f>SUMIFS('EIA Imports'!$D:$D,'EIA Imports'!$E:$E,$A10,'EIA Imports'!$B:$B,HS$1)</f>
        <v/>
      </c>
      <c r="HT10">
        <f>SUMIFS('EIA Imports'!$D:$D,'EIA Imports'!$E:$E,$A10,'EIA Imports'!$B:$B,HT$1)</f>
        <v/>
      </c>
      <c r="HU10">
        <f>SUMIFS('EIA Imports'!$D:$D,'EIA Imports'!$E:$E,$A10,'EIA Imports'!$B:$B,HU$1)</f>
        <v/>
      </c>
      <c r="HV10">
        <f>SUMIFS('EIA Imports'!$D:$D,'EIA Imports'!$E:$E,$A10,'EIA Imports'!$B:$B,HV$1)</f>
        <v/>
      </c>
      <c r="HW10">
        <f>SUMIFS('EIA Imports'!$D:$D,'EIA Imports'!$E:$E,$A10,'EIA Imports'!$B:$B,HW$1)</f>
        <v/>
      </c>
      <c r="HX10">
        <f>SUMIFS('EIA Imports'!$D:$D,'EIA Imports'!$E:$E,$A10,'EIA Imports'!$B:$B,HX$1)</f>
        <v/>
      </c>
      <c r="HY10">
        <f>SUMIFS('EIA Imports'!$D:$D,'EIA Imports'!$E:$E,$A10,'EIA Imports'!$B:$B,HY$1)</f>
        <v/>
      </c>
      <c r="HZ10">
        <f>SUMIFS('EIA Imports'!$D:$D,'EIA Imports'!$E:$E,$A10,'EIA Imports'!$B:$B,HZ$1)</f>
        <v/>
      </c>
      <c r="IA10">
        <f>SUMIFS('EIA Imports'!$D:$D,'EIA Imports'!$E:$E,$A10,'EIA Imports'!$B:$B,IA$1)</f>
        <v/>
      </c>
      <c r="IB10">
        <f>SUMIFS('EIA Imports'!$D:$D,'EIA Imports'!$E:$E,$A10,'EIA Imports'!$B:$B,IB$1)</f>
        <v/>
      </c>
      <c r="IC10">
        <f>SUMIFS('EIA Imports'!$D:$D,'EIA Imports'!$E:$E,$A10,'EIA Imports'!$B:$B,IC$1)</f>
        <v/>
      </c>
      <c r="ID10">
        <f>SUMIFS('EIA Imports'!$D:$D,'EIA Imports'!$E:$E,$A10,'EIA Imports'!$B:$B,ID$1)</f>
        <v/>
      </c>
      <c r="IE10">
        <f>SUMIFS('EIA Imports'!$D:$D,'EIA Imports'!$E:$E,$A10,'EIA Imports'!$B:$B,IE$1)</f>
        <v/>
      </c>
      <c r="IF10">
        <f>SUMIFS('EIA Imports'!$D:$D,'EIA Imports'!$E:$E,$A10,'EIA Imports'!$B:$B,IF$1)</f>
        <v/>
      </c>
      <c r="IG10">
        <f>SUMIFS('EIA Imports'!$D:$D,'EIA Imports'!$E:$E,$A10,'EIA Imports'!$B:$B,IG$1)</f>
        <v/>
      </c>
      <c r="IH10">
        <f>SUMIFS('EIA Imports'!$D:$D,'EIA Imports'!$E:$E,$A10,'EIA Imports'!$B:$B,IH$1)</f>
        <v/>
      </c>
      <c r="II10">
        <f>SUMIFS('EIA Imports'!$D:$D,'EIA Imports'!$E:$E,$A10,'EIA Imports'!$B:$B,II$1)</f>
        <v/>
      </c>
      <c r="IJ10">
        <f>SUMIFS('EIA Imports'!$D:$D,'EIA Imports'!$E:$E,$A10,'EIA Imports'!$B:$B,IJ$1)</f>
        <v/>
      </c>
      <c r="IK10">
        <f>SUMIFS('EIA Imports'!$D:$D,'EIA Imports'!$E:$E,$A10,'EIA Imports'!$B:$B,IK$1)</f>
        <v/>
      </c>
      <c r="IL10">
        <f>SUMIFS('EIA Imports'!$D:$D,'EIA Imports'!$E:$E,$A10,'EIA Imports'!$B:$B,IL$1)</f>
        <v/>
      </c>
      <c r="IM10">
        <f>SUMIFS('EIA Imports'!$D:$D,'EIA Imports'!$E:$E,$A10,'EIA Imports'!$B:$B,IM$1)</f>
        <v/>
      </c>
      <c r="IN10">
        <f>SUMIFS('EIA Imports'!$D:$D,'EIA Imports'!$E:$E,$A10,'EIA Imports'!$B:$B,IN$1)</f>
        <v/>
      </c>
      <c r="IO10">
        <f>SUMIFS('EIA Imports'!$D:$D,'EIA Imports'!$E:$E,$A10,'EIA Imports'!$B:$B,IO$1)</f>
        <v/>
      </c>
      <c r="IP10">
        <f>SUMIFS('EIA Imports'!$D:$D,'EIA Imports'!$E:$E,$A10,'EIA Imports'!$B:$B,IP$1)</f>
        <v/>
      </c>
      <c r="IQ10">
        <f>SUMIFS('EIA Imports'!$D:$D,'EIA Imports'!$E:$E,$A10,'EIA Imports'!$B:$B,IQ$1)</f>
        <v/>
      </c>
      <c r="IR10">
        <f>SUMIFS('EIA Imports'!$D:$D,'EIA Imports'!$E:$E,$A10,'EIA Imports'!$B:$B,IR$1)</f>
        <v/>
      </c>
      <c r="IS10">
        <f>SUMIFS('EIA Imports'!$D:$D,'EIA Imports'!$E:$E,$A10,'EIA Imports'!$B:$B,IS$1)</f>
        <v/>
      </c>
      <c r="IT10">
        <f>SUMIFS('EIA Imports'!$D:$D,'EIA Imports'!$E:$E,$A10,'EIA Imports'!$B:$B,IT$1)</f>
        <v/>
      </c>
      <c r="IU10">
        <f>SUMIFS('EIA Imports'!$D:$D,'EIA Imports'!$E:$E,$A10,'EIA Imports'!$B:$B,IU$1)</f>
        <v/>
      </c>
      <c r="IV10">
        <f>SUMIFS('EIA Imports'!$D:$D,'EIA Imports'!$E:$E,$A10,'EIA Imports'!$B:$B,IV$1)</f>
        <v/>
      </c>
      <c r="IW10">
        <f>SUMIFS('EIA Imports'!$D:$D,'EIA Imports'!$E:$E,$A10,'EIA Imports'!$B:$B,IW$1)</f>
        <v/>
      </c>
      <c r="IX10">
        <f>SUMIFS('EIA Imports'!$D:$D,'EIA Imports'!$E:$E,$A10,'EIA Imports'!$B:$B,IX$1)</f>
        <v/>
      </c>
      <c r="IY10">
        <f>SUMIFS('EIA Imports'!$D:$D,'EIA Imports'!$E:$E,$A10,'EIA Imports'!$B:$B,IY$1)</f>
        <v/>
      </c>
      <c r="IZ10">
        <f>SUMIFS('EIA Imports'!$D:$D,'EIA Imports'!$E:$E,$A10,'EIA Imports'!$B:$B,IZ$1)</f>
        <v/>
      </c>
      <c r="JA10">
        <f>SUMIFS('EIA Imports'!$D:$D,'EIA Imports'!$E:$E,$A10,'EIA Imports'!$B:$B,JA$1)</f>
        <v/>
      </c>
      <c r="JB10">
        <f>SUMIFS('EIA Imports'!$D:$D,'EIA Imports'!$E:$E,$A10,'EIA Imports'!$B:$B,JB$1)</f>
        <v/>
      </c>
      <c r="JC10">
        <f>SUMIFS('EIA Imports'!$D:$D,'EIA Imports'!$E:$E,$A10,'EIA Imports'!$B:$B,JC$1)</f>
        <v/>
      </c>
      <c r="JD10">
        <f>SUMIFS('EIA Imports'!$D:$D,'EIA Imports'!$E:$E,$A10,'EIA Imports'!$B:$B,JD$1)</f>
        <v/>
      </c>
      <c r="JE10">
        <f>SUMIFS('EIA Imports'!$D:$D,'EIA Imports'!$E:$E,$A10,'EIA Imports'!$B:$B,JE$1)</f>
        <v/>
      </c>
      <c r="JF10">
        <f>SUMIFS('EIA Imports'!$D:$D,'EIA Imports'!$E:$E,$A10,'EIA Imports'!$B:$B,JF$1)</f>
        <v/>
      </c>
      <c r="JG10">
        <f>SUMIFS('EIA Imports'!$D:$D,'EIA Imports'!$E:$E,$A10,'EIA Imports'!$B:$B,JG$1)</f>
        <v/>
      </c>
      <c r="JH10">
        <f>SUMIFS('EIA Imports'!$D:$D,'EIA Imports'!$E:$E,$A10,'EIA Imports'!$B:$B,JH$1)</f>
        <v/>
      </c>
      <c r="JI10">
        <f>SUMIFS('EIA Imports'!$D:$D,'EIA Imports'!$E:$E,$A10,'EIA Imports'!$B:$B,JI$1)</f>
        <v/>
      </c>
      <c r="JJ10">
        <f>SUMIFS('EIA Imports'!$D:$D,'EIA Imports'!$E:$E,$A10,'EIA Imports'!$B:$B,JJ$1)</f>
        <v/>
      </c>
      <c r="JK10">
        <f>SUMIFS('EIA Imports'!$D:$D,'EIA Imports'!$E:$E,$A10,'EIA Imports'!$B:$B,JK$1)</f>
        <v/>
      </c>
      <c r="JL10">
        <f>SUMIFS('EIA Imports'!$D:$D,'EIA Imports'!$E:$E,$A10,'EIA Imports'!$B:$B,JL$1)</f>
        <v/>
      </c>
      <c r="JM10">
        <f>SUMIFS('EIA Imports'!$D:$D,'EIA Imports'!$E:$E,$A10,'EIA Imports'!$B:$B,JM$1)</f>
        <v/>
      </c>
      <c r="JN10">
        <f>SUMIFS('EIA Imports'!$D:$D,'EIA Imports'!$E:$E,$A10,'EIA Imports'!$B:$B,JN$1)</f>
        <v/>
      </c>
      <c r="JO10">
        <f>SUMIFS('EIA Imports'!$D:$D,'EIA Imports'!$E:$E,$A10,'EIA Imports'!$B:$B,JO$1)</f>
        <v/>
      </c>
      <c r="JP10">
        <f>SUMIFS('EIA Imports'!$D:$D,'EIA Imports'!$E:$E,$A10,'EIA Imports'!$B:$B,JP$1)</f>
        <v/>
      </c>
      <c r="JQ10">
        <f>SUMIFS('EIA Imports'!$D:$D,'EIA Imports'!$E:$E,$A10,'EIA Imports'!$B:$B,JQ$1)</f>
        <v/>
      </c>
      <c r="JR10">
        <f>SUMIFS('EIA Imports'!$D:$D,'EIA Imports'!$E:$E,$A10,'EIA Imports'!$B:$B,JR$1)</f>
        <v/>
      </c>
      <c r="JS10">
        <f>SUMIFS('EIA Imports'!$D:$D,'EIA Imports'!$E:$E,$A10,'EIA Imports'!$B:$B,JS$1)</f>
        <v/>
      </c>
      <c r="JT10">
        <f>SUMIFS('EIA Imports'!$D:$D,'EIA Imports'!$E:$E,$A10,'EIA Imports'!$B:$B,JT$1)</f>
        <v/>
      </c>
      <c r="JU10">
        <f>SUMIFS('EIA Imports'!$D:$D,'EIA Imports'!$E:$E,$A10,'EIA Imports'!$B:$B,JU$1)</f>
        <v/>
      </c>
      <c r="JV10">
        <f>SUMIFS('EIA Imports'!$D:$D,'EIA Imports'!$E:$E,$A10,'EIA Imports'!$B:$B,JV$1)</f>
        <v/>
      </c>
      <c r="JW10">
        <f>SUMIFS('EIA Imports'!$D:$D,'EIA Imports'!$E:$E,$A10,'EIA Imports'!$B:$B,JW$1)</f>
        <v/>
      </c>
      <c r="JX10">
        <f>SUMIFS('EIA Imports'!$D:$D,'EIA Imports'!$E:$E,$A10,'EIA Imports'!$B:$B,JX$1)</f>
        <v/>
      </c>
      <c r="JY10">
        <f>SUMIFS('EIA Imports'!$D:$D,'EIA Imports'!$E:$E,$A10,'EIA Imports'!$B:$B,JY$1)</f>
        <v/>
      </c>
      <c r="JZ10">
        <f>SUMIFS('EIA Imports'!$D:$D,'EIA Imports'!$E:$E,$A10,'EIA Imports'!$B:$B,JZ$1)</f>
        <v/>
      </c>
      <c r="KA10">
        <f>SUMIFS('EIA Imports'!$D:$D,'EIA Imports'!$E:$E,$A10,'EIA Imports'!$B:$B,KA$1)</f>
        <v/>
      </c>
      <c r="KB10">
        <f>SUMIFS('EIA Imports'!$D:$D,'EIA Imports'!$E:$E,$A10,'EIA Imports'!$B:$B,KB$1)</f>
        <v/>
      </c>
      <c r="KC10">
        <f>SUMIFS('EIA Imports'!$D:$D,'EIA Imports'!$E:$E,$A10,'EIA Imports'!$B:$B,KC$1)</f>
        <v/>
      </c>
      <c r="KD10">
        <f>SUMIFS('EIA Imports'!$D:$D,'EIA Imports'!$E:$E,$A10,'EIA Imports'!$B:$B,KD$1)</f>
        <v/>
      </c>
      <c r="KE10">
        <f>SUMIFS('EIA Imports'!$D:$D,'EIA Imports'!$E:$E,$A10,'EIA Imports'!$B:$B,KE$1)</f>
        <v/>
      </c>
      <c r="KF10">
        <f>SUMIFS('EIA Imports'!$D:$D,'EIA Imports'!$E:$E,$A10,'EIA Imports'!$B:$B,KF$1)</f>
        <v/>
      </c>
      <c r="KG10">
        <f>SUMIFS('EIA Imports'!$D:$D,'EIA Imports'!$E:$E,$A10,'EIA Imports'!$B:$B,KG$1)</f>
        <v/>
      </c>
      <c r="KH10">
        <f>SUMIFS('EIA Imports'!$D:$D,'EIA Imports'!$E:$E,$A10,'EIA Imports'!$B:$B,KH$1)</f>
        <v/>
      </c>
      <c r="KI10">
        <f>SUMIFS('EIA Imports'!$D:$D,'EIA Imports'!$E:$E,$A10,'EIA Imports'!$B:$B,KI$1)</f>
        <v/>
      </c>
      <c r="KJ10">
        <f>SUMIFS('EIA Imports'!$D:$D,'EIA Imports'!$E:$E,$A10,'EIA Imports'!$B:$B,KJ$1)</f>
        <v/>
      </c>
      <c r="KK10">
        <f>SUMIFS('EIA Imports'!$D:$D,'EIA Imports'!$E:$E,$A10,'EIA Imports'!$B:$B,KK$1)</f>
        <v/>
      </c>
      <c r="KL10">
        <f>SUMIFS('EIA Imports'!$D:$D,'EIA Imports'!$E:$E,$A10,'EIA Imports'!$B:$B,KL$1)</f>
        <v/>
      </c>
      <c r="KM10">
        <f>SUMIFS('EIA Imports'!$D:$D,'EIA Imports'!$E:$E,$A10,'EIA Imports'!$B:$B,KM$1)</f>
        <v/>
      </c>
      <c r="KN10">
        <f>SUMIFS('EIA Imports'!$D:$D,'EIA Imports'!$E:$E,$A10,'EIA Imports'!$B:$B,KN$1)</f>
        <v/>
      </c>
      <c r="KO10">
        <f>SUMIFS('EIA Imports'!$D:$D,'EIA Imports'!$E:$E,$A10,'EIA Imports'!$B:$B,KO$1)</f>
        <v/>
      </c>
      <c r="KP10">
        <f>SUMIFS('EIA Imports'!$D:$D,'EIA Imports'!$E:$E,$A10,'EIA Imports'!$B:$B,KP$1)</f>
        <v/>
      </c>
      <c r="KQ10">
        <f>SUMIFS('EIA Imports'!$D:$D,'EIA Imports'!$E:$E,$A10,'EIA Imports'!$B:$B,KQ$1)</f>
        <v/>
      </c>
      <c r="KR10">
        <f>SUMIFS('EIA Imports'!$D:$D,'EIA Imports'!$E:$E,$A10,'EIA Imports'!$B:$B,KR$1)</f>
        <v/>
      </c>
      <c r="KS10">
        <f>SUMIFS('EIA Imports'!$D:$D,'EIA Imports'!$E:$E,$A10,'EIA Imports'!$B:$B,KS$1)</f>
        <v/>
      </c>
      <c r="KT10">
        <f>SUMIFS('EIA Imports'!$D:$D,'EIA Imports'!$E:$E,$A10,'EIA Imports'!$B:$B,KT$1)</f>
        <v/>
      </c>
      <c r="KU10">
        <f>SUMIFS('EIA Imports'!$D:$D,'EIA Imports'!$E:$E,$A10,'EIA Imports'!$B:$B,KU$1)</f>
        <v/>
      </c>
      <c r="KV10">
        <f>SUMIFS('EIA Imports'!$D:$D,'EIA Imports'!$E:$E,$A10,'EIA Imports'!$B:$B,KV$1)</f>
        <v/>
      </c>
      <c r="KW10">
        <f>SUMIFS('EIA Imports'!$D:$D,'EIA Imports'!$E:$E,$A10,'EIA Imports'!$B:$B,KW$1)</f>
        <v/>
      </c>
      <c r="KX10">
        <f>SUMIFS('EIA Imports'!$D:$D,'EIA Imports'!$E:$E,$A10,'EIA Imports'!$B:$B,KX$1)</f>
        <v/>
      </c>
      <c r="KY10">
        <f>SUMIFS('EIA Imports'!$D:$D,'EIA Imports'!$E:$E,$A10,'EIA Imports'!$B:$B,KY$1)</f>
        <v/>
      </c>
      <c r="KZ10">
        <f>SUMIFS('EIA Imports'!$D:$D,'EIA Imports'!$E:$E,$A10,'EIA Imports'!$B:$B,KZ$1)</f>
        <v/>
      </c>
      <c r="LA10">
        <f>SUMIFS('EIA Imports'!$D:$D,'EIA Imports'!$E:$E,$A10,'EIA Imports'!$B:$B,LA$1)</f>
        <v/>
      </c>
      <c r="LB10">
        <f>SUMIFS('EIA Imports'!$D:$D,'EIA Imports'!$E:$E,$A10,'EIA Imports'!$B:$B,LB$1)</f>
        <v/>
      </c>
      <c r="LC10">
        <f>SUMIFS('EIA Imports'!$D:$D,'EIA Imports'!$E:$E,$A10,'EIA Imports'!$B:$B,LC$1)</f>
        <v/>
      </c>
      <c r="LD10">
        <f>SUMIFS('EIA Imports'!$D:$D,'EIA Imports'!$E:$E,$A10,'EIA Imports'!$B:$B,LD$1)</f>
        <v/>
      </c>
      <c r="LE10">
        <f>SUMIFS('EIA Imports'!$D:$D,'EIA Imports'!$E:$E,$A10,'EIA Imports'!$B:$B,LE$1)</f>
        <v/>
      </c>
      <c r="LF10">
        <f>SUMIFS('EIA Imports'!$D:$D,'EIA Imports'!$E:$E,$A10,'EIA Imports'!$B:$B,LF$1)</f>
        <v/>
      </c>
      <c r="LG10">
        <f>SUMIFS('EIA Imports'!$D:$D,'EIA Imports'!$E:$E,$A10,'EIA Imports'!$B:$B,LG$1)</f>
        <v/>
      </c>
      <c r="LH10">
        <f>SUMIFS('EIA Imports'!$D:$D,'EIA Imports'!$E:$E,$A10,'EIA Imports'!$B:$B,LH$1)</f>
        <v/>
      </c>
      <c r="LI10">
        <f>SUMIFS('EIA Imports'!$D:$D,'EIA Imports'!$E:$E,$A10,'EIA Imports'!$B:$B,LI$1)</f>
        <v/>
      </c>
      <c r="LJ10">
        <f>SUMIFS('EIA Imports'!$D:$D,'EIA Imports'!$E:$E,$A10,'EIA Imports'!$B:$B,LJ$1)</f>
        <v/>
      </c>
      <c r="LK10">
        <f>SUMIFS('EIA Imports'!$D:$D,'EIA Imports'!$E:$E,$A10,'EIA Imports'!$B:$B,LK$1)</f>
        <v/>
      </c>
      <c r="LL10">
        <f>SUMIFS('EIA Imports'!$D:$D,'EIA Imports'!$E:$E,$A10,'EIA Imports'!$B:$B,LL$1)</f>
        <v/>
      </c>
      <c r="LM10">
        <f>SUMIFS('EIA Imports'!$D:$D,'EIA Imports'!$E:$E,$A10,'EIA Imports'!$B:$B,LM$1)</f>
        <v/>
      </c>
      <c r="LN10">
        <f>SUMIFS('EIA Imports'!$D:$D,'EIA Imports'!$E:$E,$A10,'EIA Imports'!$B:$B,LN$1)</f>
        <v/>
      </c>
      <c r="LO10">
        <f>SUMIFS('EIA Imports'!$D:$D,'EIA Imports'!$E:$E,$A10,'EIA Imports'!$B:$B,LO$1)</f>
        <v/>
      </c>
      <c r="LP10">
        <f>SUMIFS('EIA Imports'!$D:$D,'EIA Imports'!$E:$E,$A10,'EIA Imports'!$B:$B,LP$1)</f>
        <v/>
      </c>
      <c r="LQ10">
        <f>SUMIFS('EIA Imports'!$D:$D,'EIA Imports'!$E:$E,$A10,'EIA Imports'!$B:$B,LQ$1)</f>
        <v/>
      </c>
      <c r="LR10">
        <f>SUMIFS('EIA Imports'!$D:$D,'EIA Imports'!$E:$E,$A10,'EIA Imports'!$B:$B,LR$1)</f>
        <v/>
      </c>
      <c r="LS10">
        <f>SUMIFS('EIA Imports'!$D:$D,'EIA Imports'!$E:$E,$A10,'EIA Imports'!$B:$B,LS$1)</f>
        <v/>
      </c>
      <c r="LT10">
        <f>SUMIFS('EIA Imports'!$D:$D,'EIA Imports'!$E:$E,$A10,'EIA Imports'!$B:$B,LT$1)</f>
        <v/>
      </c>
      <c r="LU10">
        <f>SUMIFS('EIA Imports'!$D:$D,'EIA Imports'!$E:$E,$A10,'EIA Imports'!$B:$B,LU$1)</f>
        <v/>
      </c>
      <c r="LV10">
        <f>SUMIFS('EIA Imports'!$D:$D,'EIA Imports'!$E:$E,$A10,'EIA Imports'!$B:$B,LV$1)</f>
        <v/>
      </c>
      <c r="LW10">
        <f>SUMIFS('EIA Imports'!$D:$D,'EIA Imports'!$E:$E,$A10,'EIA Imports'!$B:$B,LW$1)</f>
        <v/>
      </c>
      <c r="LX10">
        <f>SUMIFS('EIA Imports'!$D:$D,'EIA Imports'!$E:$E,$A10,'EIA Imports'!$B:$B,LX$1)</f>
        <v/>
      </c>
      <c r="LY10">
        <f>SUMIFS('EIA Imports'!$D:$D,'EIA Imports'!$E:$E,$A10,'EIA Imports'!$B:$B,LY$1)</f>
        <v/>
      </c>
      <c r="LZ10">
        <f>SUMIFS('EIA Imports'!$D:$D,'EIA Imports'!$E:$E,$A10,'EIA Imports'!$B:$B,LZ$1)</f>
        <v/>
      </c>
      <c r="MA10">
        <f>SUMIFS('EIA Imports'!$D:$D,'EIA Imports'!$E:$E,$A10,'EIA Imports'!$B:$B,MA$1)</f>
        <v/>
      </c>
      <c r="MB10">
        <f>SUMIFS('EIA Imports'!$D:$D,'EIA Imports'!$E:$E,$A10,'EIA Imports'!$B:$B,MB$1)</f>
        <v/>
      </c>
      <c r="MC10">
        <f>SUMIFS('EIA Imports'!$D:$D,'EIA Imports'!$E:$E,$A10,'EIA Imports'!$B:$B,MC$1)</f>
        <v/>
      </c>
      <c r="MD10">
        <f>SUMIFS('EIA Imports'!$D:$D,'EIA Imports'!$E:$E,$A10,'EIA Imports'!$B:$B,MD$1)</f>
        <v/>
      </c>
      <c r="ME10">
        <f>SUMIFS('EIA Imports'!$D:$D,'EIA Imports'!$E:$E,$A10,'EIA Imports'!$B:$B,ME$1)</f>
        <v/>
      </c>
      <c r="MF10">
        <f>SUMIFS('EIA Imports'!$D:$D,'EIA Imports'!$E:$E,$A10,'EIA Imports'!$B:$B,MF$1)</f>
        <v/>
      </c>
      <c r="MG10">
        <f>SUMIFS('EIA Imports'!$D:$D,'EIA Imports'!$E:$E,$A10,'EIA Imports'!$B:$B,MG$1)</f>
        <v/>
      </c>
      <c r="MH10">
        <f>SUMIFS('EIA Imports'!$D:$D,'EIA Imports'!$E:$E,$A10,'EIA Imports'!$B:$B,MH$1)</f>
        <v/>
      </c>
      <c r="MI10">
        <f>SUMIFS('EIA Imports'!$D:$D,'EIA Imports'!$E:$E,$A10,'EIA Imports'!$B:$B,MI$1)</f>
        <v/>
      </c>
      <c r="MJ10">
        <f>SUMIFS('EIA Imports'!$D:$D,'EIA Imports'!$E:$E,$A10,'EIA Imports'!$B:$B,MJ$1)</f>
        <v/>
      </c>
      <c r="MK10">
        <f>SUMIFS('EIA Imports'!$D:$D,'EIA Imports'!$E:$E,$A10,'EIA Imports'!$B:$B,MK$1)</f>
        <v/>
      </c>
      <c r="ML10">
        <f>SUMIFS('EIA Imports'!$D:$D,'EIA Imports'!$E:$E,$A10,'EIA Imports'!$B:$B,ML$1)</f>
        <v/>
      </c>
      <c r="MM10">
        <f>SUMIFS('EIA Imports'!$D:$D,'EIA Imports'!$E:$E,$A10,'EIA Imports'!$B:$B,MM$1)</f>
        <v/>
      </c>
      <c r="MN10">
        <f>SUMIFS('EIA Imports'!$D:$D,'EIA Imports'!$E:$E,$A10,'EIA Imports'!$B:$B,MN$1)</f>
        <v/>
      </c>
      <c r="MO10">
        <f>SUMIFS('EIA Imports'!$D:$D,'EIA Imports'!$E:$E,$A10,'EIA Imports'!$B:$B,MO$1)</f>
        <v/>
      </c>
      <c r="MP10">
        <f>SUMIFS('EIA Imports'!$D:$D,'EIA Imports'!$E:$E,$A10,'EIA Imports'!$B:$B,MP$1)</f>
        <v/>
      </c>
      <c r="MQ10">
        <f>SUMIFS('EIA Imports'!$D:$D,'EIA Imports'!$E:$E,$A10,'EIA Imports'!$B:$B,MQ$1)</f>
        <v/>
      </c>
      <c r="MR10">
        <f>SUMIFS('EIA Imports'!$D:$D,'EIA Imports'!$E:$E,$A10,'EIA Imports'!$B:$B,MR$1)</f>
        <v/>
      </c>
      <c r="MS10">
        <f>SUMIFS('EIA Imports'!$D:$D,'EIA Imports'!$E:$E,$A10,'EIA Imports'!$B:$B,MS$1)</f>
        <v/>
      </c>
      <c r="MT10">
        <f>SUMIFS('EIA Imports'!$D:$D,'EIA Imports'!$E:$E,$A10,'EIA Imports'!$B:$B,MT$1)</f>
        <v/>
      </c>
      <c r="MU10">
        <f>SUMIFS('EIA Imports'!$D:$D,'EIA Imports'!$E:$E,$A10,'EIA Imports'!$B:$B,MU$1)</f>
        <v/>
      </c>
      <c r="MV10">
        <f>SUMIFS('EIA Imports'!$D:$D,'EIA Imports'!$E:$E,$A10,'EIA Imports'!$B:$B,MV$1)</f>
        <v/>
      </c>
      <c r="MW10">
        <f>SUMIFS('EIA Imports'!$D:$D,'EIA Imports'!$E:$E,$A10,'EIA Imports'!$B:$B,MW$1)</f>
        <v/>
      </c>
      <c r="MX10">
        <f>SUMIFS('EIA Imports'!$D:$D,'EIA Imports'!$E:$E,$A10,'EIA Imports'!$B:$B,MX$1)</f>
        <v/>
      </c>
      <c r="MY10">
        <f>SUMIFS('EIA Imports'!$D:$D,'EIA Imports'!$E:$E,$A10,'EIA Imports'!$B:$B,MY$1)</f>
        <v/>
      </c>
      <c r="MZ10">
        <f>SUMIFS('EIA Imports'!$D:$D,'EIA Imports'!$E:$E,$A10,'EIA Imports'!$B:$B,MZ$1)</f>
        <v/>
      </c>
      <c r="NA10">
        <f>SUMIFS('EIA Imports'!$D:$D,'EIA Imports'!$E:$E,$A10,'EIA Imports'!$B:$B,NA$1)</f>
        <v/>
      </c>
      <c r="NB10">
        <f>SUMIFS('EIA Imports'!$D:$D,'EIA Imports'!$E:$E,$A10,'EIA Imports'!$B:$B,NB$1)</f>
        <v/>
      </c>
      <c r="NC10">
        <f>SUMIFS('EIA Imports'!$D:$D,'EIA Imports'!$E:$E,$A10,'EIA Imports'!$B:$B,NC$1)</f>
        <v/>
      </c>
      <c r="ND10">
        <f>SUMIFS('EIA Imports'!$D:$D,'EIA Imports'!$E:$E,$A10,'EIA Imports'!$B:$B,ND$1)</f>
        <v/>
      </c>
      <c r="NE10">
        <f>SUMIFS('EIA Imports'!$D:$D,'EIA Imports'!$E:$E,$A10,'EIA Imports'!$B:$B,NE$1)</f>
        <v/>
      </c>
      <c r="NF10">
        <f>SUMIFS('EIA Imports'!$D:$D,'EIA Imports'!$E:$E,$A10,'EIA Imports'!$B:$B,NF$1)</f>
        <v/>
      </c>
      <c r="NG10">
        <f>SUMIFS('EIA Imports'!$D:$D,'EIA Imports'!$E:$E,$A10,'EIA Imports'!$B:$B,NG$1)</f>
        <v/>
      </c>
      <c r="NH10">
        <f>SUMIFS('EIA Imports'!$D:$D,'EIA Imports'!$E:$E,$A10,'EIA Imports'!$B:$B,NH$1)</f>
        <v/>
      </c>
      <c r="NI10">
        <f>SUMIFS('EIA Imports'!$D:$D,'EIA Imports'!$E:$E,$A10,'EIA Imports'!$B:$B,NI$1)</f>
        <v/>
      </c>
      <c r="NJ10">
        <f>SUMIFS('EIA Imports'!$D:$D,'EIA Imports'!$E:$E,$A10,'EIA Imports'!$B:$B,NJ$1)</f>
        <v/>
      </c>
      <c r="NK10">
        <f>SUMIFS('EIA Imports'!$D:$D,'EIA Imports'!$E:$E,$A10,'EIA Imports'!$B:$B,NK$1)</f>
        <v/>
      </c>
      <c r="NL10">
        <f>SUMIFS('EIA Imports'!$D:$D,'EIA Imports'!$E:$E,$A10,'EIA Imports'!$B:$B,NL$1)</f>
        <v/>
      </c>
      <c r="NM10">
        <f>SUMIFS('EIA Imports'!$D:$D,'EIA Imports'!$E:$E,$A10,'EIA Imports'!$B:$B,NM$1)</f>
        <v/>
      </c>
      <c r="NN10">
        <f>SUMIFS('EIA Imports'!$D:$D,'EIA Imports'!$E:$E,$A10,'EIA Imports'!$B:$B,NN$1)</f>
        <v/>
      </c>
      <c r="NO10">
        <f>SUMIFS('EIA Imports'!$D:$D,'EIA Imports'!$E:$E,$A10,'EIA Imports'!$B:$B,NO$1)</f>
        <v/>
      </c>
      <c r="NP10">
        <f>SUMIFS('EIA Imports'!$D:$D,'EIA Imports'!$E:$E,$A10,'EIA Imports'!$B:$B,NP$1)</f>
        <v/>
      </c>
      <c r="NQ10">
        <f>SUMIFS('EIA Imports'!$D:$D,'EIA Imports'!$E:$E,$A10,'EIA Imports'!$B:$B,NQ$1)</f>
        <v/>
      </c>
      <c r="NR10">
        <f>SUMIFS('EIA Imports'!$D:$D,'EIA Imports'!$E:$E,$A10,'EIA Imports'!$B:$B,NR$1)</f>
        <v/>
      </c>
      <c r="NS10">
        <f>SUMIFS('EIA Imports'!$D:$D,'EIA Imports'!$E:$E,$A10,'EIA Imports'!$B:$B,NS$1)</f>
        <v/>
      </c>
      <c r="NT10">
        <f>SUMIFS('EIA Imports'!$D:$D,'EIA Imports'!$E:$E,$A10,'EIA Imports'!$B:$B,NT$1)</f>
        <v/>
      </c>
      <c r="NU10">
        <f>SUMIFS('EIA Imports'!$D:$D,'EIA Imports'!$E:$E,$A10,'EIA Imports'!$B:$B,NU$1)</f>
        <v/>
      </c>
      <c r="NV10">
        <f>SUMIFS('EIA Imports'!$D:$D,'EIA Imports'!$E:$E,$A10,'EIA Imports'!$B:$B,NV$1)</f>
        <v/>
      </c>
      <c r="NW10">
        <f>SUMIFS('EIA Imports'!$D:$D,'EIA Imports'!$E:$E,$A10,'EIA Imports'!$B:$B,NW$1)</f>
        <v/>
      </c>
      <c r="NX10">
        <f>SUMIFS('EIA Imports'!$D:$D,'EIA Imports'!$E:$E,$A10,'EIA Imports'!$B:$B,NX$1)</f>
        <v/>
      </c>
      <c r="NY10">
        <f>SUMIFS('EIA Imports'!$D:$D,'EIA Imports'!$E:$E,$A10,'EIA Imports'!$B:$B,NY$1)</f>
        <v/>
      </c>
      <c r="NZ10">
        <f>SUMIFS('EIA Imports'!$D:$D,'EIA Imports'!$E:$E,$A10,'EIA Imports'!$B:$B,NZ$1)</f>
        <v/>
      </c>
      <c r="OA10">
        <f>SUMIFS('EIA Imports'!$D:$D,'EIA Imports'!$E:$E,$A10,'EIA Imports'!$B:$B,OA$1)</f>
        <v/>
      </c>
      <c r="OB10">
        <f>SUMIFS('EIA Imports'!$D:$D,'EIA Imports'!$E:$E,$A10,'EIA Imports'!$B:$B,OB$1)</f>
        <v/>
      </c>
      <c r="OC10">
        <f>SUMIFS('EIA Imports'!$D:$D,'EIA Imports'!$E:$E,$A10,'EIA Imports'!$B:$B,OC$1)</f>
        <v/>
      </c>
      <c r="OD10">
        <f>SUMIFS('EIA Imports'!$D:$D,'EIA Imports'!$E:$E,$A10,'EIA Imports'!$B:$B,OD$1)</f>
        <v/>
      </c>
      <c r="OE10">
        <f>SUMIFS('EIA Imports'!$D:$D,'EIA Imports'!$E:$E,$A10,'EIA Imports'!$B:$B,OE$1)</f>
        <v/>
      </c>
      <c r="OF10">
        <f>SUMIFS('EIA Imports'!$D:$D,'EIA Imports'!$E:$E,$A10,'EIA Imports'!$B:$B,OF$1)</f>
        <v/>
      </c>
      <c r="OG10">
        <f>SUMIFS('EIA Imports'!$D:$D,'EIA Imports'!$E:$E,$A10,'EIA Imports'!$B:$B,OG$1)</f>
        <v/>
      </c>
      <c r="OH10">
        <f>SUMIFS('EIA Imports'!$D:$D,'EIA Imports'!$E:$E,$A10,'EIA Imports'!$B:$B,OH$1)</f>
        <v/>
      </c>
      <c r="OI10">
        <f>SUMIFS('EIA Imports'!$D:$D,'EIA Imports'!$E:$E,$A10,'EIA Imports'!$B:$B,OI$1)</f>
        <v/>
      </c>
      <c r="OJ10">
        <f>SUMIFS('EIA Imports'!$D:$D,'EIA Imports'!$E:$E,$A10,'EIA Imports'!$B:$B,OJ$1)</f>
        <v/>
      </c>
      <c r="OK10">
        <f>SUMIFS('EIA Imports'!$D:$D,'EIA Imports'!$E:$E,$A10,'EIA Imports'!$B:$B,OK$1)</f>
        <v/>
      </c>
      <c r="OL10">
        <f>SUMIFS('EIA Imports'!$D:$D,'EIA Imports'!$E:$E,$A10,'EIA Imports'!$B:$B,OL$1)</f>
        <v/>
      </c>
      <c r="OM10">
        <f>SUMIFS('EIA Imports'!$D:$D,'EIA Imports'!$E:$E,$A10,'EIA Imports'!$B:$B,OM$1)</f>
        <v/>
      </c>
      <c r="ON10">
        <f>SUMIFS('EIA Imports'!$D:$D,'EIA Imports'!$E:$E,$A10,'EIA Imports'!$B:$B,ON$1)</f>
        <v/>
      </c>
      <c r="OO10">
        <f>SUMIFS('EIA Imports'!$D:$D,'EIA Imports'!$E:$E,$A10,'EIA Imports'!$B:$B,OO$1)</f>
        <v/>
      </c>
      <c r="OP10">
        <f>SUMIFS('EIA Imports'!$D:$D,'EIA Imports'!$E:$E,$A10,'EIA Imports'!$B:$B,OP$1)</f>
        <v/>
      </c>
      <c r="OQ10">
        <f>SUMIFS('EIA Imports'!$D:$D,'EIA Imports'!$E:$E,$A10,'EIA Imports'!$B:$B,OQ$1)</f>
        <v/>
      </c>
      <c r="OR10">
        <f>SUMIFS('EIA Imports'!$D:$D,'EIA Imports'!$E:$E,$A10,'EIA Imports'!$B:$B,OR$1)</f>
        <v/>
      </c>
      <c r="OS10">
        <f>SUMIFS('EIA Imports'!$D:$D,'EIA Imports'!$E:$E,$A10,'EIA Imports'!$B:$B,OS$1)</f>
        <v/>
      </c>
      <c r="OT10">
        <f>SUMIFS('EIA Imports'!$D:$D,'EIA Imports'!$E:$E,$A10,'EIA Imports'!$B:$B,OT$1)</f>
        <v/>
      </c>
      <c r="OU10">
        <f>SUMIFS('EIA Imports'!$D:$D,'EIA Imports'!$E:$E,$A10,'EIA Imports'!$B:$B,OU$1)</f>
        <v/>
      </c>
      <c r="OV10">
        <f>SUMIFS('EIA Imports'!$D:$D,'EIA Imports'!$E:$E,$A10,'EIA Imports'!$B:$B,OV$1)</f>
        <v/>
      </c>
      <c r="OW10">
        <f>SUMIFS('EIA Imports'!$D:$D,'EIA Imports'!$E:$E,$A10,'EIA Imports'!$B:$B,OW$1)</f>
        <v/>
      </c>
      <c r="OX10">
        <f>SUMIFS('EIA Imports'!$D:$D,'EIA Imports'!$E:$E,$A10,'EIA Imports'!$B:$B,OX$1)</f>
        <v/>
      </c>
      <c r="OY10">
        <f>SUMIFS('EIA Imports'!$D:$D,'EIA Imports'!$E:$E,$A10,'EIA Imports'!$B:$B,OY$1)</f>
        <v/>
      </c>
      <c r="OZ10">
        <f>SUMIFS('EIA Imports'!$D:$D,'EIA Imports'!$E:$E,$A10,'EIA Imports'!$B:$B,OZ$1)</f>
        <v/>
      </c>
      <c r="PA10">
        <f>SUMIFS('EIA Imports'!$D:$D,'EIA Imports'!$E:$E,$A10,'EIA Imports'!$B:$B,PA$1)</f>
        <v/>
      </c>
      <c r="PB10">
        <f>SUMIFS('EIA Imports'!$D:$D,'EIA Imports'!$E:$E,$A10,'EIA Imports'!$B:$B,PB$1)</f>
        <v/>
      </c>
      <c r="PC10">
        <f>SUMIFS('EIA Imports'!$D:$D,'EIA Imports'!$E:$E,$A10,'EIA Imports'!$B:$B,PC$1)</f>
        <v/>
      </c>
      <c r="PD10">
        <f>SUMIFS('EIA Imports'!$D:$D,'EIA Imports'!$E:$E,$A10,'EIA Imports'!$B:$B,PD$1)</f>
        <v/>
      </c>
      <c r="PE10">
        <f>SUMIFS('EIA Imports'!$D:$D,'EIA Imports'!$E:$E,$A10,'EIA Imports'!$B:$B,PE$1)</f>
        <v/>
      </c>
      <c r="PF10">
        <f>SUMIFS('EIA Imports'!$D:$D,'EIA Imports'!$E:$E,$A10,'EIA Imports'!$B:$B,PF$1)</f>
        <v/>
      </c>
      <c r="PG10">
        <f>SUMIFS('EIA Imports'!$D:$D,'EIA Imports'!$E:$E,$A10,'EIA Imports'!$B:$B,PG$1)</f>
        <v/>
      </c>
      <c r="PH10">
        <f>SUMIFS('EIA Imports'!$D:$D,'EIA Imports'!$E:$E,$A10,'EIA Imports'!$B:$B,PH$1)</f>
        <v/>
      </c>
      <c r="PI10">
        <f>SUMIFS('EIA Imports'!$D:$D,'EIA Imports'!$E:$E,$A10,'EIA Imports'!$B:$B,PI$1)</f>
        <v/>
      </c>
      <c r="PJ10">
        <f>SUMIFS('EIA Imports'!$D:$D,'EIA Imports'!$E:$E,$A10,'EIA Imports'!$B:$B,PJ$1)</f>
        <v/>
      </c>
      <c r="PK10">
        <f>SUMIFS('EIA Imports'!$D:$D,'EIA Imports'!$E:$E,$A10,'EIA Imports'!$B:$B,PK$1)</f>
        <v/>
      </c>
      <c r="PL10">
        <f>SUMIFS('EIA Imports'!$D:$D,'EIA Imports'!$E:$E,$A10,'EIA Imports'!$B:$B,PL$1)</f>
        <v/>
      </c>
      <c r="PM10">
        <f>SUMIFS('EIA Imports'!$D:$D,'EIA Imports'!$E:$E,$A10,'EIA Imports'!$B:$B,PM$1)</f>
        <v/>
      </c>
      <c r="PN10">
        <f>SUMIFS('EIA Imports'!$D:$D,'EIA Imports'!$E:$E,$A10,'EIA Imports'!$B:$B,PN$1)</f>
        <v/>
      </c>
      <c r="PO10">
        <f>SUMIFS('EIA Imports'!$D:$D,'EIA Imports'!$E:$E,$A10,'EIA Imports'!$B:$B,PO$1)</f>
        <v/>
      </c>
      <c r="PP10">
        <f>SUMIFS('EIA Imports'!$D:$D,'EIA Imports'!$E:$E,$A10,'EIA Imports'!$B:$B,PP$1)</f>
        <v/>
      </c>
      <c r="PQ10">
        <f>SUMIFS('EIA Imports'!$D:$D,'EIA Imports'!$E:$E,$A10,'EIA Imports'!$B:$B,PQ$1)</f>
        <v/>
      </c>
      <c r="PR10">
        <f>SUMIFS('EIA Imports'!$D:$D,'EIA Imports'!$E:$E,$A10,'EIA Imports'!$B:$B,PR$1)</f>
        <v/>
      </c>
      <c r="PS10">
        <f>SUMIFS('EIA Imports'!$D:$D,'EIA Imports'!$E:$E,$A10,'EIA Imports'!$B:$B,PS$1)</f>
        <v/>
      </c>
      <c r="PT10">
        <f>SUMIFS('EIA Imports'!$D:$D,'EIA Imports'!$E:$E,$A10,'EIA Imports'!$B:$B,PT$1)</f>
        <v/>
      </c>
      <c r="PU10">
        <f>SUMIFS('EIA Imports'!$D:$D,'EIA Imports'!$E:$E,$A10,'EIA Imports'!$B:$B,PU$1)</f>
        <v/>
      </c>
      <c r="PV10">
        <f>SUMIFS('EIA Imports'!$D:$D,'EIA Imports'!$E:$E,$A10,'EIA Imports'!$B:$B,PV$1)</f>
        <v/>
      </c>
      <c r="PW10">
        <f>SUMIFS('EIA Imports'!$D:$D,'EIA Imports'!$E:$E,$A10,'EIA Imports'!$B:$B,PW$1)</f>
        <v/>
      </c>
      <c r="PX10">
        <f>SUMIFS('EIA Imports'!$D:$D,'EIA Imports'!$E:$E,$A10,'EIA Imports'!$B:$B,PX$1)</f>
        <v/>
      </c>
      <c r="PY10">
        <f>SUMIFS('EIA Imports'!$D:$D,'EIA Imports'!$E:$E,$A10,'EIA Imports'!$B:$B,PY$1)</f>
        <v/>
      </c>
      <c r="PZ10">
        <f>SUMIFS('EIA Imports'!$D:$D,'EIA Imports'!$E:$E,$A10,'EIA Imports'!$B:$B,PZ$1)</f>
        <v/>
      </c>
      <c r="QA10">
        <f>SUMIFS('EIA Imports'!$D:$D,'EIA Imports'!$E:$E,$A10,'EIA Imports'!$B:$B,QA$1)</f>
        <v/>
      </c>
      <c r="QB10">
        <f>SUMIFS('EIA Imports'!$D:$D,'EIA Imports'!$E:$E,$A10,'EIA Imports'!$B:$B,QB$1)</f>
        <v/>
      </c>
      <c r="QC10">
        <f>SUMIFS('EIA Imports'!$D:$D,'EIA Imports'!$E:$E,$A10,'EIA Imports'!$B:$B,QC$1)</f>
        <v/>
      </c>
      <c r="QD10">
        <f>SUMIFS('EIA Imports'!$D:$D,'EIA Imports'!$E:$E,$A10,'EIA Imports'!$B:$B,QD$1)</f>
        <v/>
      </c>
      <c r="QE10">
        <f>SUMIFS('EIA Imports'!$D:$D,'EIA Imports'!$E:$E,$A10,'EIA Imports'!$B:$B,QE$1)</f>
        <v/>
      </c>
      <c r="QF10">
        <f>SUMIFS('EIA Imports'!$D:$D,'EIA Imports'!$E:$E,$A10,'EIA Imports'!$B:$B,QF$1)</f>
        <v/>
      </c>
      <c r="QG10">
        <f>SUMIFS('EIA Imports'!$D:$D,'EIA Imports'!$E:$E,$A10,'EIA Imports'!$B:$B,QG$1)</f>
        <v/>
      </c>
      <c r="QH10">
        <f>SUMIFS('EIA Imports'!$D:$D,'EIA Imports'!$E:$E,$A10,'EIA Imports'!$B:$B,QH$1)</f>
        <v/>
      </c>
      <c r="QI10">
        <f>SUMIFS('EIA Imports'!$D:$D,'EIA Imports'!$E:$E,$A10,'EIA Imports'!$B:$B,QI$1)</f>
        <v/>
      </c>
      <c r="QJ10">
        <f>SUMIFS('EIA Imports'!$D:$D,'EIA Imports'!$E:$E,$A10,'EIA Imports'!$B:$B,QJ$1)</f>
        <v/>
      </c>
      <c r="QK10">
        <f>SUMIFS('EIA Imports'!$D:$D,'EIA Imports'!$E:$E,$A10,'EIA Imports'!$B:$B,QK$1)</f>
        <v/>
      </c>
      <c r="QL10">
        <f>SUMIFS('EIA Imports'!$D:$D,'EIA Imports'!$E:$E,$A10,'EIA Imports'!$B:$B,QL$1)</f>
        <v/>
      </c>
      <c r="QM10">
        <f>SUMIFS('EIA Imports'!$D:$D,'EIA Imports'!$E:$E,$A10,'EIA Imports'!$B:$B,QM$1)</f>
        <v/>
      </c>
      <c r="QN10">
        <f>SUMIFS('EIA Imports'!$D:$D,'EIA Imports'!$E:$E,$A10,'EIA Imports'!$B:$B,QN$1)</f>
        <v/>
      </c>
      <c r="QO10">
        <f>SUMIFS('EIA Imports'!$D:$D,'EIA Imports'!$E:$E,$A10,'EIA Imports'!$B:$B,QO$1)</f>
        <v/>
      </c>
      <c r="QP10">
        <f>SUMIFS('EIA Imports'!$D:$D,'EIA Imports'!$E:$E,$A10,'EIA Imports'!$B:$B,QP$1)</f>
        <v/>
      </c>
      <c r="QQ10">
        <f>SUMIFS('EIA Imports'!$D:$D,'EIA Imports'!$E:$E,$A10,'EIA Imports'!$B:$B,QQ$1)</f>
        <v/>
      </c>
      <c r="QR10">
        <f>SUMIFS('EIA Imports'!$D:$D,'EIA Imports'!$E:$E,$A10,'EIA Imports'!$B:$B,QR$1)</f>
        <v/>
      </c>
      <c r="QS10">
        <f>SUMIFS('EIA Imports'!$D:$D,'EIA Imports'!$E:$E,$A10,'EIA Imports'!$B:$B,QS$1)</f>
        <v/>
      </c>
      <c r="QT10">
        <f>SUMIFS('EIA Imports'!$D:$D,'EIA Imports'!$E:$E,$A10,'EIA Imports'!$B:$B,QT$1)</f>
        <v/>
      </c>
      <c r="QU10">
        <f>SUMIFS('EIA Imports'!$D:$D,'EIA Imports'!$E:$E,$A10,'EIA Imports'!$B:$B,QU$1)</f>
        <v/>
      </c>
      <c r="QV10">
        <f>SUMIFS('EIA Imports'!$D:$D,'EIA Imports'!$E:$E,$A10,'EIA Imports'!$B:$B,QV$1)</f>
        <v/>
      </c>
      <c r="QW10">
        <f>SUMIFS('EIA Imports'!$D:$D,'EIA Imports'!$E:$E,$A10,'EIA Imports'!$B:$B,QW$1)</f>
        <v/>
      </c>
      <c r="QX10">
        <f>SUMIFS('EIA Imports'!$D:$D,'EIA Imports'!$E:$E,$A10,'EIA Imports'!$B:$B,QX$1)</f>
        <v/>
      </c>
      <c r="QY10">
        <f>SUMIFS('EIA Imports'!$D:$D,'EIA Imports'!$E:$E,$A10,'EIA Imports'!$B:$B,QY$1)</f>
        <v/>
      </c>
      <c r="QZ10">
        <f>SUMIFS('EIA Imports'!$D:$D,'EIA Imports'!$E:$E,$A10,'EIA Imports'!$B:$B,QZ$1)</f>
        <v/>
      </c>
      <c r="RA10">
        <f>SUMIFS('EIA Imports'!$D:$D,'EIA Imports'!$E:$E,$A10,'EIA Imports'!$B:$B,RA$1)</f>
        <v/>
      </c>
      <c r="RB10">
        <f>SUMIFS('EIA Imports'!$D:$D,'EIA Imports'!$E:$E,$A10,'EIA Imports'!$B:$B,RB$1)</f>
        <v/>
      </c>
      <c r="RC10">
        <f>SUMIFS('EIA Imports'!$D:$D,'EIA Imports'!$E:$E,$A10,'EIA Imports'!$B:$B,RC$1)</f>
        <v/>
      </c>
      <c r="RD10">
        <f>SUMIFS('EIA Imports'!$D:$D,'EIA Imports'!$E:$E,$A10,'EIA Imports'!$B:$B,RD$1)</f>
        <v/>
      </c>
      <c r="RE10">
        <f>SUMIFS('EIA Imports'!$D:$D,'EIA Imports'!$E:$E,$A10,'EIA Imports'!$B:$B,RE$1)</f>
        <v/>
      </c>
      <c r="RF10">
        <f>SUMIFS('EIA Imports'!$D:$D,'EIA Imports'!$E:$E,$A10,'EIA Imports'!$B:$B,RF$1)</f>
        <v/>
      </c>
      <c r="RG10">
        <f>SUMIFS('EIA Imports'!$D:$D,'EIA Imports'!$E:$E,$A10,'EIA Imports'!$B:$B,RG$1)</f>
        <v/>
      </c>
      <c r="RH10">
        <f>SUMIFS('EIA Imports'!$D:$D,'EIA Imports'!$E:$E,$A10,'EIA Imports'!$B:$B,RH$1)</f>
        <v/>
      </c>
      <c r="RI10">
        <f>SUMIFS('EIA Imports'!$D:$D,'EIA Imports'!$E:$E,$A10,'EIA Imports'!$B:$B,RI$1)</f>
        <v/>
      </c>
      <c r="RJ10">
        <f>SUMIFS('EIA Imports'!$D:$D,'EIA Imports'!$E:$E,$A10,'EIA Imports'!$B:$B,RJ$1)</f>
        <v/>
      </c>
      <c r="RK10">
        <f>SUMIFS('EIA Imports'!$D:$D,'EIA Imports'!$E:$E,$A10,'EIA Imports'!$B:$B,RK$1)</f>
        <v/>
      </c>
      <c r="RL10">
        <f>SUMIFS('EIA Imports'!$D:$D,'EIA Imports'!$E:$E,$A10,'EIA Imports'!$B:$B,RL$1)</f>
        <v/>
      </c>
      <c r="RM10">
        <f>SUMIFS('EIA Imports'!$D:$D,'EIA Imports'!$E:$E,$A10,'EIA Imports'!$B:$B,RM$1)</f>
        <v/>
      </c>
      <c r="RN10">
        <f>SUMIFS('EIA Imports'!$D:$D,'EIA Imports'!$E:$E,$A10,'EIA Imports'!$B:$B,RN$1)</f>
        <v/>
      </c>
      <c r="RO10">
        <f>SUMIFS('EIA Imports'!$D:$D,'EIA Imports'!$E:$E,$A10,'EIA Imports'!$B:$B,RO$1)</f>
        <v/>
      </c>
      <c r="RP10">
        <f>SUMIFS('EIA Imports'!$D:$D,'EIA Imports'!$E:$E,$A10,'EIA Imports'!$B:$B,RP$1)</f>
        <v/>
      </c>
      <c r="RQ10">
        <f>SUMIFS('EIA Imports'!$D:$D,'EIA Imports'!$E:$E,$A10,'EIA Imports'!$B:$B,RQ$1)</f>
        <v/>
      </c>
      <c r="RR10">
        <f>SUMIFS('EIA Imports'!$D:$D,'EIA Imports'!$E:$E,$A10,'EIA Imports'!$B:$B,RR$1)</f>
        <v/>
      </c>
      <c r="RS10">
        <f>SUMIFS('EIA Imports'!$D:$D,'EIA Imports'!$E:$E,$A10,'EIA Imports'!$B:$B,RS$1)</f>
        <v/>
      </c>
      <c r="RT10">
        <f>SUMIFS('EIA Imports'!$D:$D,'EIA Imports'!$E:$E,$A10,'EIA Imports'!$B:$B,RT$1)</f>
        <v/>
      </c>
      <c r="RU10">
        <f>SUMIFS('EIA Imports'!$D:$D,'EIA Imports'!$E:$E,$A10,'EIA Imports'!$B:$B,RU$1)</f>
        <v/>
      </c>
      <c r="RV10">
        <f>SUMIFS('EIA Imports'!$D:$D,'EIA Imports'!$E:$E,$A10,'EIA Imports'!$B:$B,RV$1)</f>
        <v/>
      </c>
      <c r="RW10">
        <f>SUMIFS('EIA Imports'!$D:$D,'EIA Imports'!$E:$E,$A10,'EIA Imports'!$B:$B,RW$1)</f>
        <v/>
      </c>
      <c r="RX10">
        <f>SUMIFS('EIA Imports'!$D:$D,'EIA Imports'!$E:$E,$A10,'EIA Imports'!$B:$B,RX$1)</f>
        <v/>
      </c>
      <c r="RY10">
        <f>SUMIFS('EIA Imports'!$D:$D,'EIA Imports'!$E:$E,$A10,'EIA Imports'!$B:$B,RY$1)</f>
        <v/>
      </c>
      <c r="RZ10">
        <f>SUMIFS('EIA Imports'!$D:$D,'EIA Imports'!$E:$E,$A10,'EIA Imports'!$B:$B,RZ$1)</f>
        <v/>
      </c>
      <c r="SA10">
        <f>SUMIFS('EIA Imports'!$D:$D,'EIA Imports'!$E:$E,$A10,'EIA Imports'!$B:$B,SA$1)</f>
        <v/>
      </c>
      <c r="SB10">
        <f>SUMIFS('EIA Imports'!$D:$D,'EIA Imports'!$E:$E,$A10,'EIA Imports'!$B:$B,SB$1)</f>
        <v/>
      </c>
      <c r="SC10">
        <f>SUMIFS('EIA Imports'!$D:$D,'EIA Imports'!$E:$E,$A10,'EIA Imports'!$B:$B,SC$1)</f>
        <v/>
      </c>
      <c r="SD10">
        <f>SUMIFS('EIA Imports'!$D:$D,'EIA Imports'!$E:$E,$A10,'EIA Imports'!$B:$B,SD$1)</f>
        <v/>
      </c>
      <c r="SE10">
        <f>SUMIFS('EIA Imports'!$D:$D,'EIA Imports'!$E:$E,$A10,'EIA Imports'!$B:$B,SE$1)</f>
        <v/>
      </c>
      <c r="SF10">
        <f>SUMIFS('EIA Imports'!$D:$D,'EIA Imports'!$E:$E,$A10,'EIA Imports'!$B:$B,SF$1)</f>
        <v/>
      </c>
      <c r="SG10">
        <f>SUMIFS('EIA Imports'!$D:$D,'EIA Imports'!$E:$E,$A10,'EIA Imports'!$B:$B,SG$1)</f>
        <v/>
      </c>
      <c r="SH10">
        <f>SUMIFS('EIA Imports'!$D:$D,'EIA Imports'!$E:$E,$A10,'EIA Imports'!$B:$B,SH$1)</f>
        <v/>
      </c>
      <c r="SI10">
        <f>SUMIFS('EIA Imports'!$D:$D,'EIA Imports'!$E:$E,$A10,'EIA Imports'!$B:$B,SI$1)</f>
        <v/>
      </c>
      <c r="SJ10">
        <f>SUMIFS('EIA Imports'!$D:$D,'EIA Imports'!$E:$E,$A10,'EIA Imports'!$B:$B,SJ$1)</f>
        <v/>
      </c>
      <c r="SK10">
        <f>SUMIFS('EIA Imports'!$D:$D,'EIA Imports'!$E:$E,$A10,'EIA Imports'!$B:$B,SK$1)</f>
        <v/>
      </c>
      <c r="SL10">
        <f>SUMIFS('EIA Imports'!$D:$D,'EIA Imports'!$E:$E,$A10,'EIA Imports'!$B:$B,SL$1)</f>
        <v/>
      </c>
      <c r="SM10">
        <f>SUMIFS('EIA Imports'!$D:$D,'EIA Imports'!$E:$E,$A10,'EIA Imports'!$B:$B,SM$1)</f>
        <v/>
      </c>
      <c r="SN10">
        <f>SUMIFS('EIA Imports'!$D:$D,'EIA Imports'!$E:$E,$A10,'EIA Imports'!$B:$B,SN$1)</f>
        <v/>
      </c>
      <c r="SO10">
        <f>SUMIFS('EIA Imports'!$D:$D,'EIA Imports'!$E:$E,$A10,'EIA Imports'!$B:$B,SO$1)</f>
        <v/>
      </c>
      <c r="SP10">
        <f>SUMIFS('EIA Imports'!$D:$D,'EIA Imports'!$E:$E,$A10,'EIA Imports'!$B:$B,SP$1)</f>
        <v/>
      </c>
      <c r="SQ10">
        <f>SUMIFS('EIA Imports'!$D:$D,'EIA Imports'!$E:$E,$A10,'EIA Imports'!$B:$B,SQ$1)</f>
        <v/>
      </c>
      <c r="SR10">
        <f>SUMIFS('EIA Imports'!$D:$D,'EIA Imports'!$E:$E,$A10,'EIA Imports'!$B:$B,SR$1)</f>
        <v/>
      </c>
      <c r="SS10">
        <f>SUMIFS('EIA Imports'!$D:$D,'EIA Imports'!$E:$E,$A10,'EIA Imports'!$B:$B,SS$1)</f>
        <v/>
      </c>
      <c r="ST10">
        <f>SUMIFS('EIA Imports'!$D:$D,'EIA Imports'!$E:$E,$A10,'EIA Imports'!$B:$B,ST$1)</f>
        <v/>
      </c>
      <c r="SU10">
        <f>SUMIFS('EIA Imports'!$D:$D,'EIA Imports'!$E:$E,$A10,'EIA Imports'!$B:$B,SU$1)</f>
        <v/>
      </c>
      <c r="SV10">
        <f>SUMIFS('EIA Imports'!$D:$D,'EIA Imports'!$E:$E,$A10,'EIA Imports'!$B:$B,SV$1)</f>
        <v/>
      </c>
      <c r="SW10">
        <f>SUMIFS('EIA Imports'!$D:$D,'EIA Imports'!$E:$E,$A10,'EIA Imports'!$B:$B,SW$1)</f>
        <v/>
      </c>
      <c r="SX10">
        <f>SUMIFS('EIA Imports'!$D:$D,'EIA Imports'!$E:$E,$A10,'EIA Imports'!$B:$B,SX$1)</f>
        <v/>
      </c>
      <c r="SY10">
        <f>SUMIFS('EIA Imports'!$D:$D,'EIA Imports'!$E:$E,$A10,'EIA Imports'!$B:$B,SY$1)</f>
        <v/>
      </c>
      <c r="SZ10">
        <f>SUMIFS('EIA Imports'!$D:$D,'EIA Imports'!$E:$E,$A10,'EIA Imports'!$B:$B,SZ$1)</f>
        <v/>
      </c>
      <c r="TA10">
        <f>SUMIFS('EIA Imports'!$D:$D,'EIA Imports'!$E:$E,$A10,'EIA Imports'!$B:$B,TA$1)</f>
        <v/>
      </c>
      <c r="TB10">
        <f>SUMIFS('EIA Imports'!$D:$D,'EIA Imports'!$E:$E,$A10,'EIA Imports'!$B:$B,TB$1)</f>
        <v/>
      </c>
      <c r="TC10">
        <f>SUMIFS('EIA Imports'!$D:$D,'EIA Imports'!$E:$E,$A10,'EIA Imports'!$B:$B,TC$1)</f>
        <v/>
      </c>
      <c r="TD10">
        <f>SUMIFS('EIA Imports'!$D:$D,'EIA Imports'!$E:$E,$A10,'EIA Imports'!$B:$B,TD$1)</f>
        <v/>
      </c>
      <c r="TE10">
        <f>SUMIFS('EIA Imports'!$D:$D,'EIA Imports'!$E:$E,$A10,'EIA Imports'!$B:$B,TE$1)</f>
        <v/>
      </c>
      <c r="TF10">
        <f>SUMIFS('EIA Imports'!$D:$D,'EIA Imports'!$E:$E,$A10,'EIA Imports'!$B:$B,TF$1)</f>
        <v/>
      </c>
      <c r="TG10">
        <f>SUMIFS('EIA Imports'!$D:$D,'EIA Imports'!$E:$E,$A10,'EIA Imports'!$B:$B,TG$1)</f>
        <v/>
      </c>
      <c r="TH10">
        <f>SUMIFS('EIA Imports'!$D:$D,'EIA Imports'!$E:$E,$A10,'EIA Imports'!$B:$B,TH$1)</f>
        <v/>
      </c>
      <c r="TI10">
        <f>SUMIFS('EIA Imports'!$D:$D,'EIA Imports'!$E:$E,$A10,'EIA Imports'!$B:$B,TI$1)</f>
        <v/>
      </c>
      <c r="TJ10">
        <f>SUMIFS('EIA Imports'!$D:$D,'EIA Imports'!$E:$E,$A10,'EIA Imports'!$B:$B,TJ$1)</f>
        <v/>
      </c>
      <c r="TK10">
        <f>SUMIFS('EIA Imports'!$D:$D,'EIA Imports'!$E:$E,$A10,'EIA Imports'!$B:$B,TK$1)</f>
        <v/>
      </c>
      <c r="TL10">
        <f>SUMIFS('EIA Imports'!$D:$D,'EIA Imports'!$E:$E,$A10,'EIA Imports'!$B:$B,TL$1)</f>
        <v/>
      </c>
      <c r="TM10">
        <f>SUMIFS('EIA Imports'!$D:$D,'EIA Imports'!$E:$E,$A10,'EIA Imports'!$B:$B,TM$1)</f>
        <v/>
      </c>
      <c r="TN10">
        <f>SUMIFS('EIA Imports'!$D:$D,'EIA Imports'!$E:$E,$A10,'EIA Imports'!$B:$B,TN$1)</f>
        <v/>
      </c>
      <c r="TO10">
        <f>SUMIFS('EIA Imports'!$D:$D,'EIA Imports'!$E:$E,$A10,'EIA Imports'!$B:$B,TO$1)</f>
        <v/>
      </c>
      <c r="TP10">
        <f>SUMIFS('EIA Imports'!$D:$D,'EIA Imports'!$E:$E,$A10,'EIA Imports'!$B:$B,TP$1)</f>
        <v/>
      </c>
      <c r="TQ10">
        <f>SUMIFS('EIA Imports'!$D:$D,'EIA Imports'!$E:$E,$A10,'EIA Imports'!$B:$B,TQ$1)</f>
        <v/>
      </c>
      <c r="TR10">
        <f>SUMIFS('EIA Imports'!$D:$D,'EIA Imports'!$E:$E,$A10,'EIA Imports'!$B:$B,TR$1)</f>
        <v/>
      </c>
      <c r="TS10">
        <f>SUMIFS('EIA Imports'!$D:$D,'EIA Imports'!$E:$E,$A10,'EIA Imports'!$B:$B,TS$1)</f>
        <v/>
      </c>
      <c r="TT10">
        <f>SUMIFS('EIA Imports'!$D:$D,'EIA Imports'!$E:$E,$A10,'EIA Imports'!$B:$B,TT$1)</f>
        <v/>
      </c>
      <c r="TU10">
        <f>SUMIFS('EIA Imports'!$D:$D,'EIA Imports'!$E:$E,$A10,'EIA Imports'!$B:$B,TU$1)</f>
        <v/>
      </c>
    </row>
    <row r="13" spans="1:541">
      <c r="B13" t="s">
        <v>1680</v>
      </c>
      <c r="C13" t="s">
        <v>1681</v>
      </c>
    </row>
    <row r="14" spans="1:541">
      <c r="A14">
        <f>A2</f>
        <v/>
      </c>
      <c r="B14">
        <f>SUM(B2:TU2)</f>
        <v/>
      </c>
      <c r="C14">
        <f>B14/SUM($B$14:$B$22)</f>
        <v/>
      </c>
    </row>
    <row r="15" spans="1:541">
      <c r="A15">
        <f>A3</f>
        <v/>
      </c>
      <c r="B15">
        <f>SUM(B3:TU3)</f>
        <v/>
      </c>
      <c r="C15">
        <f>B15/SUM($B$14:$B$22)</f>
        <v/>
      </c>
    </row>
    <row r="16" spans="1:541">
      <c r="A16">
        <f>A4</f>
        <v/>
      </c>
      <c r="B16">
        <f>SUM(B4:TU4)</f>
        <v/>
      </c>
      <c r="C16">
        <f>B16/SUM($B$14:$B$22)</f>
        <v/>
      </c>
    </row>
    <row r="17" spans="1:541">
      <c r="A17">
        <f>A5</f>
        <v/>
      </c>
      <c r="B17">
        <f>SUM(B5:TU5)</f>
        <v/>
      </c>
      <c r="C17">
        <f>B17/SUM($B$14:$B$22)</f>
        <v/>
      </c>
    </row>
    <row r="18" spans="1:541">
      <c r="A18">
        <f>A6</f>
        <v/>
      </c>
      <c r="B18">
        <f>SUM(B6:TU6)</f>
        <v/>
      </c>
      <c r="C18">
        <f>B18/SUM($B$14:$B$22)</f>
        <v/>
      </c>
    </row>
    <row r="19" spans="1:541">
      <c r="A19">
        <f>A7</f>
        <v/>
      </c>
      <c r="B19">
        <f>SUM(B7:TU7)</f>
        <v/>
      </c>
      <c r="C19">
        <f>B19/SUM($B$14:$B$22)</f>
        <v/>
      </c>
    </row>
    <row r="20" spans="1:541">
      <c r="A20">
        <f>A8</f>
        <v/>
      </c>
      <c r="B20">
        <f>SUM(B8:TU8)</f>
        <v/>
      </c>
      <c r="C20">
        <f>B20/SUM($B$14:$B$22)</f>
        <v/>
      </c>
    </row>
    <row r="21" spans="1:541">
      <c r="A21">
        <f>A9</f>
        <v/>
      </c>
      <c r="B21">
        <f>SUM(B9:TU9)</f>
        <v/>
      </c>
      <c r="C21">
        <f>B21/SUM($B$14:$B$22)</f>
        <v/>
      </c>
    </row>
    <row r="22" spans="1:541">
      <c r="A22">
        <f>A10</f>
        <v/>
      </c>
      <c r="B22">
        <f>SUM(B10:TU10)</f>
        <v/>
      </c>
      <c r="C22">
        <f>B22/SUM($B$14:$B$22)</f>
        <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1682</v>
      </c>
      <c r="B1" t="s">
        <v>1678</v>
      </c>
    </row>
    <row r="2" spans="1:2">
      <c r="A2" t="s">
        <v>35</v>
      </c>
      <c r="B2" t="s">
        <v>35</v>
      </c>
    </row>
    <row r="3" spans="1:2">
      <c r="A3" t="s">
        <v>36</v>
      </c>
      <c r="B3" t="s">
        <v>36</v>
      </c>
    </row>
    <row r="4" spans="1:2">
      <c r="A4" t="s">
        <v>37</v>
      </c>
      <c r="B4" t="s">
        <v>37</v>
      </c>
    </row>
    <row r="5" spans="1:2">
      <c r="A5" t="s">
        <v>38</v>
      </c>
      <c r="B5" t="s">
        <v>38</v>
      </c>
    </row>
    <row r="6" spans="1:2">
      <c r="A6" t="s">
        <v>39</v>
      </c>
      <c r="B6" t="s">
        <v>39</v>
      </c>
    </row>
    <row r="7" spans="1:2">
      <c r="A7" t="s">
        <v>40</v>
      </c>
      <c r="B7" t="s">
        <v>40</v>
      </c>
    </row>
    <row r="8" spans="1:2">
      <c r="A8" t="s">
        <v>41</v>
      </c>
      <c r="B8" t="s">
        <v>41</v>
      </c>
    </row>
    <row r="9" spans="1:2">
      <c r="A9" t="s">
        <v>42</v>
      </c>
      <c r="B9" t="s">
        <v>42</v>
      </c>
    </row>
    <row r="10" spans="1:2">
      <c r="A10" t="s">
        <v>43</v>
      </c>
      <c r="B10" t="s">
        <v>43</v>
      </c>
    </row>
    <row r="11" spans="1:2">
      <c r="A11" t="s">
        <v>239</v>
      </c>
      <c r="B11" t="s">
        <v>40</v>
      </c>
    </row>
    <row r="12" spans="1:2">
      <c r="A12" t="s">
        <v>245</v>
      </c>
      <c r="B12" t="s">
        <v>41</v>
      </c>
    </row>
    <row r="13" spans="1:2">
      <c r="A13" t="s">
        <v>253</v>
      </c>
      <c r="B13" t="s">
        <v>39</v>
      </c>
    </row>
    <row r="14" spans="1:2">
      <c r="A14" t="s">
        <v>258</v>
      </c>
      <c r="B14" t="s">
        <v>43</v>
      </c>
    </row>
    <row r="15" spans="1:2">
      <c r="A15" t="s">
        <v>260</v>
      </c>
      <c r="B15" t="s">
        <v>43</v>
      </c>
    </row>
    <row r="16" spans="1:2">
      <c r="A16" t="s">
        <v>273</v>
      </c>
      <c r="B16" t="s">
        <v>43</v>
      </c>
    </row>
    <row r="17" spans="1:2">
      <c r="A17" t="s">
        <v>282</v>
      </c>
      <c r="B17" t="s">
        <v>37</v>
      </c>
    </row>
    <row r="18" spans="1:2">
      <c r="A18" t="s">
        <v>286</v>
      </c>
      <c r="B18" t="s">
        <v>39</v>
      </c>
    </row>
    <row r="19" spans="1:2">
      <c r="A19" t="s">
        <v>289</v>
      </c>
      <c r="B19" t="s">
        <v>40</v>
      </c>
    </row>
    <row r="20" spans="1:2">
      <c r="A20" t="s">
        <v>301</v>
      </c>
      <c r="B20" t="s">
        <v>40</v>
      </c>
    </row>
    <row r="21" spans="1:2">
      <c r="A21" t="s">
        <v>316</v>
      </c>
      <c r="B21" t="s">
        <v>41</v>
      </c>
    </row>
    <row r="22" spans="1:2">
      <c r="A22" t="s">
        <v>327</v>
      </c>
      <c r="B22" t="s">
        <v>37</v>
      </c>
    </row>
    <row r="23" spans="1:2">
      <c r="A23" t="s">
        <v>328</v>
      </c>
      <c r="B23" t="s">
        <v>39</v>
      </c>
    </row>
    <row r="24" spans="1:2">
      <c r="A24" t="s">
        <v>332</v>
      </c>
      <c r="B24" t="s">
        <v>37</v>
      </c>
    </row>
    <row r="25" spans="1:2">
      <c r="A25" t="s">
        <v>335</v>
      </c>
      <c r="B25" t="s">
        <v>37</v>
      </c>
    </row>
    <row r="26" spans="1:2">
      <c r="A26" t="s">
        <v>337</v>
      </c>
      <c r="B26" t="s">
        <v>37</v>
      </c>
    </row>
    <row r="27" spans="1:2">
      <c r="A27" t="s">
        <v>339</v>
      </c>
      <c r="B27" t="s">
        <v>37</v>
      </c>
    </row>
    <row r="28" spans="1:2">
      <c r="A28" t="s">
        <v>345</v>
      </c>
      <c r="B28" t="s">
        <v>39</v>
      </c>
    </row>
    <row r="29" spans="1:2">
      <c r="A29" t="s">
        <v>351</v>
      </c>
      <c r="B29" t="s">
        <v>36</v>
      </c>
    </row>
    <row r="30" spans="1:2">
      <c r="A30" t="s">
        <v>357</v>
      </c>
      <c r="B30" t="s">
        <v>40</v>
      </c>
    </row>
    <row r="31" spans="1:2">
      <c r="A31" t="s">
        <v>362</v>
      </c>
      <c r="B31" t="s">
        <v>39</v>
      </c>
    </row>
    <row r="32" spans="1:2">
      <c r="A32" t="s">
        <v>364</v>
      </c>
      <c r="B32" t="s">
        <v>37</v>
      </c>
    </row>
    <row r="33" spans="1:2">
      <c r="A33" t="s">
        <v>366</v>
      </c>
      <c r="B33" t="s">
        <v>43</v>
      </c>
    </row>
    <row r="34" spans="1:2">
      <c r="A34" t="s">
        <v>370</v>
      </c>
      <c r="B34" t="s">
        <v>40</v>
      </c>
    </row>
    <row r="35" spans="1:2">
      <c r="A35" t="s">
        <v>393</v>
      </c>
      <c r="B35" t="s">
        <v>39</v>
      </c>
    </row>
    <row r="36" spans="1:2">
      <c r="A36" t="s">
        <v>395</v>
      </c>
      <c r="B36" t="s">
        <v>39</v>
      </c>
    </row>
    <row r="37" spans="1:2">
      <c r="A37" t="s">
        <v>397</v>
      </c>
      <c r="B37" t="s">
        <v>37</v>
      </c>
    </row>
    <row r="38" spans="1:2">
      <c r="A38" t="s">
        <v>403</v>
      </c>
      <c r="B38" t="s">
        <v>41</v>
      </c>
    </row>
    <row r="39" spans="1:2">
      <c r="A39" t="s">
        <v>407</v>
      </c>
      <c r="B39" t="s">
        <v>37</v>
      </c>
    </row>
    <row r="40" spans="1:2">
      <c r="A40" t="s">
        <v>410</v>
      </c>
      <c r="B40" t="s">
        <v>42</v>
      </c>
    </row>
    <row r="41" spans="1:2">
      <c r="A41" t="s">
        <v>416</v>
      </c>
      <c r="B41" t="s">
        <v>41</v>
      </c>
    </row>
    <row r="42" spans="1:2">
      <c r="A42" t="s">
        <v>448</v>
      </c>
      <c r="B42" t="s">
        <v>37</v>
      </c>
    </row>
    <row r="43" spans="1:2">
      <c r="A43" t="s">
        <v>454</v>
      </c>
      <c r="B43" t="s">
        <v>37</v>
      </c>
    </row>
    <row r="44" spans="1:2">
      <c r="A44" t="s">
        <v>460</v>
      </c>
      <c r="B44" t="s">
        <v>39</v>
      </c>
    </row>
    <row r="45" spans="1:2">
      <c r="A45" t="s">
        <v>490</v>
      </c>
      <c r="B45" t="s">
        <v>39</v>
      </c>
    </row>
    <row r="46" spans="1:2">
      <c r="A46" t="s">
        <v>497</v>
      </c>
      <c r="B46" t="s">
        <v>37</v>
      </c>
    </row>
    <row r="47" spans="1:2">
      <c r="A47" t="s">
        <v>486</v>
      </c>
      <c r="B47" t="s">
        <v>43</v>
      </c>
    </row>
    <row r="48" spans="1:2">
      <c r="A48" t="s">
        <v>498</v>
      </c>
      <c r="B48" t="s">
        <v>43</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1683</v>
      </c>
    </row>
    <row r="2" spans="1:5">
      <c r="A2" t="s">
        <v>1684</v>
      </c>
      <c r="B2" t="s">
        <v>1685</v>
      </c>
      <c r="D2" t="s">
        <v>1686</v>
      </c>
      <c r="E2">
        <f>AVERAGE(D:D)</f>
        <v/>
      </c>
    </row>
    <row r="3" spans="1:5">
      <c r="A3" t="s">
        <v>180</v>
      </c>
      <c r="B3" t="s">
        <v>1687</v>
      </c>
    </row>
    <row r="4" spans="1:5">
      <c r="A4" t="s">
        <v>182</v>
      </c>
      <c r="B4" t="s">
        <v>513</v>
      </c>
      <c r="C4" t="s">
        <v>1544</v>
      </c>
      <c r="D4" t="s">
        <v>1688</v>
      </c>
      <c r="E4" t="s">
        <v>1689</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1690</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1691</v>
      </c>
      <c r="I2" t="s">
        <v>1580</v>
      </c>
      <c r="O2" t="s">
        <v>1692</v>
      </c>
      <c r="U2" t="s">
        <v>1693</v>
      </c>
      <c r="Z2" t="s">
        <v>1694</v>
      </c>
    </row>
    <row r="3" spans="1:26">
      <c r="C3" t="s">
        <v>1695</v>
      </c>
      <c r="D3" t="s">
        <v>1696</v>
      </c>
      <c r="E3" t="s">
        <v>1697</v>
      </c>
      <c r="F3" t="s">
        <v>1698</v>
      </c>
      <c r="G3" t="s">
        <v>1639</v>
      </c>
      <c r="I3" t="n">
        <v>1</v>
      </c>
      <c r="J3" t="n">
        <v>2</v>
      </c>
      <c r="K3" t="n">
        <v>3</v>
      </c>
      <c r="L3" t="n">
        <v>4</v>
      </c>
      <c r="M3" t="s">
        <v>1639</v>
      </c>
      <c r="O3" t="n">
        <v>1</v>
      </c>
      <c r="P3" t="n">
        <v>2</v>
      </c>
      <c r="Q3" t="n">
        <v>3</v>
      </c>
      <c r="R3" t="n">
        <v>4</v>
      </c>
      <c r="S3" t="s">
        <v>1639</v>
      </c>
      <c r="U3" t="n">
        <v>1</v>
      </c>
      <c r="V3" t="n">
        <v>2</v>
      </c>
      <c r="W3" t="n">
        <v>3</v>
      </c>
      <c r="X3" t="n">
        <v>4</v>
      </c>
      <c r="Y3" t="s">
        <v>1639</v>
      </c>
    </row>
    <row r="4" spans="1:26">
      <c r="A4" t="s">
        <v>317</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474</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344</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298</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278</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330</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382</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456</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293</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266</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477</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268</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356</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322</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481</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470</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291</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426</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422</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378</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276</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306</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359</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234</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483</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440</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255</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247</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404</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284</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418</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262</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349</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296</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310</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324</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401</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374</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304</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313</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430</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346</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338</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280</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249</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363</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372</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348</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303</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368</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384</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241</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319</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264</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399</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347</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1638</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1699</v>
      </c>
      <c r="F1" t="s">
        <v>1700</v>
      </c>
      <c r="H1" t="s">
        <v>1699</v>
      </c>
      <c r="L1" t="s">
        <v>1700</v>
      </c>
      <c r="N1" t="s">
        <v>1699</v>
      </c>
      <c r="R1" t="s">
        <v>1700</v>
      </c>
      <c r="X1" t="s">
        <v>1701</v>
      </c>
    </row>
    <row r="2" spans="1:30">
      <c r="B2" t="s">
        <v>1702</v>
      </c>
      <c r="C2" t="s">
        <v>1703</v>
      </c>
      <c r="D2" t="s">
        <v>1704</v>
      </c>
      <c r="E2" t="s">
        <v>1705</v>
      </c>
      <c r="F2" t="s">
        <v>1700</v>
      </c>
      <c r="H2" t="s">
        <v>1702</v>
      </c>
      <c r="I2" t="s">
        <v>1703</v>
      </c>
      <c r="J2" t="s">
        <v>1704</v>
      </c>
      <c r="K2" t="s">
        <v>1705</v>
      </c>
      <c r="L2" t="s">
        <v>1700</v>
      </c>
      <c r="N2" t="s">
        <v>1702</v>
      </c>
      <c r="O2" t="s">
        <v>1703</v>
      </c>
      <c r="P2" t="s">
        <v>1704</v>
      </c>
      <c r="Q2" t="s">
        <v>1705</v>
      </c>
      <c r="R2" t="s">
        <v>1700</v>
      </c>
      <c r="T2" t="s">
        <v>317</v>
      </c>
      <c r="U2" t="s">
        <v>1706</v>
      </c>
      <c r="X2" t="s">
        <v>1707</v>
      </c>
      <c r="Y2" t="s">
        <v>1708</v>
      </c>
      <c r="Z2" t="s">
        <v>1709</v>
      </c>
      <c r="AA2" t="s">
        <v>1710</v>
      </c>
      <c r="AB2" t="s">
        <v>1711</v>
      </c>
      <c r="AC2" t="s">
        <v>1712</v>
      </c>
      <c r="AD2" t="s">
        <v>1713</v>
      </c>
    </row>
    <row r="3" spans="1:30">
      <c r="B3" t="s">
        <v>1714</v>
      </c>
      <c r="H3" t="s">
        <v>1715</v>
      </c>
      <c r="N3" t="s">
        <v>1716</v>
      </c>
      <c r="T3" t="s">
        <v>474</v>
      </c>
      <c r="U3" t="s">
        <v>1717</v>
      </c>
      <c r="X3" t="s">
        <v>1718</v>
      </c>
    </row>
    <row r="4" spans="1:30">
      <c r="A4" t="s">
        <v>1706</v>
      </c>
      <c r="B4" t="n">
        <v>8.800000000000001</v>
      </c>
      <c r="C4" t="n">
        <v>1.8</v>
      </c>
      <c r="D4" t="n">
        <v>6.5</v>
      </c>
      <c r="E4" t="n">
        <v>0.9</v>
      </c>
      <c r="F4" t="n">
        <v>18</v>
      </c>
      <c r="H4" t="n">
        <v>9.5</v>
      </c>
      <c r="I4" t="n">
        <v>1.9</v>
      </c>
      <c r="J4" t="n">
        <v>10.4</v>
      </c>
      <c r="K4" t="n">
        <v>1</v>
      </c>
      <c r="L4" t="n">
        <v>22.7</v>
      </c>
      <c r="N4" t="n">
        <v>8.4</v>
      </c>
      <c r="O4" t="n">
        <v>1.7</v>
      </c>
      <c r="P4" t="n">
        <v>10.5</v>
      </c>
      <c r="Q4" t="n">
        <v>0.8</v>
      </c>
      <c r="R4" t="n">
        <v>21.4</v>
      </c>
      <c r="T4" t="s">
        <v>344</v>
      </c>
      <c r="U4" t="s">
        <v>1719</v>
      </c>
      <c r="W4" t="s">
        <v>1720</v>
      </c>
      <c r="X4">
        <f>X13/(1000*0.000948)</f>
        <v/>
      </c>
      <c r="Y4">
        <f>Y13/(1000*0.000948)</f>
        <v/>
      </c>
      <c r="Z4">
        <f>Z13/(1000*0.000948)</f>
        <v/>
      </c>
      <c r="AA4">
        <f>AA13/(1000*0.000948)</f>
        <v/>
      </c>
      <c r="AB4">
        <f>AB13/(1000*0.000948)</f>
        <v/>
      </c>
      <c r="AC4">
        <f>AC13/(1000*0.000948)</f>
        <v/>
      </c>
      <c r="AD4">
        <f>SUM(X4:AA4)</f>
        <v/>
      </c>
    </row>
    <row r="5" spans="1:30">
      <c r="A5" t="s">
        <v>1717</v>
      </c>
      <c r="B5" t="n">
        <v>6.3</v>
      </c>
      <c r="C5" t="n">
        <v>1.6</v>
      </c>
      <c r="D5" t="n">
        <v>3.2</v>
      </c>
      <c r="E5" t="n">
        <v>0.9</v>
      </c>
      <c r="F5" t="n">
        <v>12</v>
      </c>
      <c r="H5" t="n">
        <v>6.8</v>
      </c>
      <c r="I5" t="n">
        <v>1.7</v>
      </c>
      <c r="J5" t="n">
        <v>6</v>
      </c>
      <c r="K5" t="n">
        <v>1</v>
      </c>
      <c r="L5" t="n">
        <v>15.5</v>
      </c>
      <c r="N5" t="n">
        <v>6</v>
      </c>
      <c r="O5" t="n">
        <v>1.5</v>
      </c>
      <c r="P5" t="n">
        <v>4</v>
      </c>
      <c r="Q5" t="n">
        <v>0.8</v>
      </c>
      <c r="R5" t="n">
        <v>12.4</v>
      </c>
      <c r="T5" t="s">
        <v>298</v>
      </c>
      <c r="U5" t="s">
        <v>1706</v>
      </c>
      <c r="W5" t="s">
        <v>1721</v>
      </c>
      <c r="X5">
        <f>X14/(1000*0.000948)</f>
        <v/>
      </c>
      <c r="Y5">
        <f>Y14/(1000*0.000948)</f>
        <v/>
      </c>
      <c r="Z5">
        <f>Z14/(1000*0.000948)</f>
        <v/>
      </c>
      <c r="AA5">
        <f>AA14/(1000*0.000948)</f>
        <v/>
      </c>
      <c r="AB5">
        <f>AB14/(1000*0.000948)</f>
        <v/>
      </c>
      <c r="AC5">
        <f>AC14/(1000*0.000948)</f>
        <v/>
      </c>
      <c r="AD5">
        <f>SUM(X5:AA5)</f>
        <v/>
      </c>
    </row>
    <row r="6" spans="1:30">
      <c r="A6" t="s">
        <v>1719</v>
      </c>
      <c r="B6" t="n">
        <v>14.7</v>
      </c>
      <c r="C6" t="n">
        <v>2</v>
      </c>
      <c r="D6" t="n">
        <v>4.2</v>
      </c>
      <c r="E6" t="n">
        <v>0.9</v>
      </c>
      <c r="F6" t="n">
        <v>21.8</v>
      </c>
      <c r="H6" t="n">
        <v>15.8</v>
      </c>
      <c r="I6" t="n">
        <v>2.1</v>
      </c>
      <c r="J6" t="n">
        <v>7.8</v>
      </c>
      <c r="K6" t="n">
        <v>1</v>
      </c>
      <c r="L6" t="n">
        <v>26.7</v>
      </c>
      <c r="N6" t="n">
        <v>14</v>
      </c>
      <c r="O6" t="n">
        <v>1.9</v>
      </c>
      <c r="P6" t="n">
        <v>6.3</v>
      </c>
      <c r="Q6" t="n">
        <v>0.8</v>
      </c>
      <c r="R6" t="n">
        <v>23</v>
      </c>
      <c r="T6" t="s">
        <v>278</v>
      </c>
      <c r="U6" t="s">
        <v>1706</v>
      </c>
      <c r="W6" t="s">
        <v>1722</v>
      </c>
      <c r="X6">
        <f>X15/(1000*0.000948)</f>
        <v/>
      </c>
      <c r="Y6">
        <f>Y15/(1000*0.000948)</f>
        <v/>
      </c>
      <c r="Z6">
        <f>Z15/(1000*0.000948)</f>
        <v/>
      </c>
      <c r="AA6">
        <f>AA15/(1000*0.000948)</f>
        <v/>
      </c>
      <c r="AB6">
        <f>AB15/(1000*0.000948)</f>
        <v/>
      </c>
      <c r="AC6">
        <f>AC15/(1000*0.000948)</f>
        <v/>
      </c>
      <c r="AD6">
        <f>SUM(X6:AA6)</f>
        <v/>
      </c>
    </row>
    <row r="7" spans="1:30">
      <c r="A7" t="s">
        <v>206</v>
      </c>
      <c r="B7" t="n">
        <v>6.3</v>
      </c>
      <c r="C7" t="n">
        <v>0.9</v>
      </c>
      <c r="D7" t="n">
        <v>6.4</v>
      </c>
      <c r="E7" t="n">
        <v>0.9</v>
      </c>
      <c r="F7" t="n">
        <v>14.6</v>
      </c>
      <c r="H7" t="n">
        <v>6.8</v>
      </c>
      <c r="I7" t="n">
        <v>1</v>
      </c>
      <c r="J7" t="n">
        <v>10.2</v>
      </c>
      <c r="K7" t="n">
        <v>1</v>
      </c>
      <c r="L7" t="n">
        <v>19</v>
      </c>
      <c r="N7" t="n">
        <v>6</v>
      </c>
      <c r="O7" t="n">
        <v>0.9</v>
      </c>
      <c r="P7" t="n">
        <v>10.3</v>
      </c>
      <c r="Q7" t="n">
        <v>0.8</v>
      </c>
      <c r="R7" t="n">
        <v>18</v>
      </c>
      <c r="T7" t="s">
        <v>330</v>
      </c>
      <c r="U7" t="s">
        <v>1706</v>
      </c>
      <c r="W7" t="s">
        <v>1723</v>
      </c>
      <c r="X7">
        <f>X16/(1000*0.000948)</f>
        <v/>
      </c>
      <c r="Y7">
        <f>Y16/(1000*0.000948)</f>
        <v/>
      </c>
      <c r="Z7">
        <f>Z16/(1000*0.000948)</f>
        <v/>
      </c>
      <c r="AA7">
        <f>AA16/(1000*0.000948)</f>
        <v/>
      </c>
      <c r="AB7">
        <f>AB16/(1000*0.000948)</f>
        <v/>
      </c>
      <c r="AC7">
        <f>AC16/(1000*0.000948)</f>
        <v/>
      </c>
      <c r="AD7">
        <f>SUM(X7:AA7)</f>
        <v/>
      </c>
    </row>
    <row r="8" spans="1:30">
      <c r="A8" t="s">
        <v>1724</v>
      </c>
      <c r="B8" t="n">
        <v>4.4</v>
      </c>
      <c r="C8" t="n">
        <v>0.8</v>
      </c>
      <c r="D8" t="n">
        <v>5.1</v>
      </c>
      <c r="E8" t="n">
        <v>0.9</v>
      </c>
      <c r="F8" t="n">
        <v>11.1</v>
      </c>
      <c r="H8" t="n">
        <v>4.7</v>
      </c>
      <c r="I8" t="n">
        <v>0.8</v>
      </c>
      <c r="J8" t="n">
        <v>8.699999999999999</v>
      </c>
      <c r="K8" t="n">
        <v>1</v>
      </c>
      <c r="L8" t="n">
        <v>15.2</v>
      </c>
      <c r="N8" t="n">
        <v>4.2</v>
      </c>
      <c r="O8" t="n">
        <v>1.7</v>
      </c>
      <c r="P8" t="n">
        <v>7.7</v>
      </c>
      <c r="Q8" t="n">
        <v>0.8</v>
      </c>
      <c r="R8" t="n">
        <v>13.5</v>
      </c>
      <c r="T8" t="s">
        <v>382</v>
      </c>
      <c r="U8" t="s">
        <v>1706</v>
      </c>
      <c r="W8" t="s">
        <v>1725</v>
      </c>
      <c r="X8">
        <f>X17/(1000*0.000948)</f>
        <v/>
      </c>
      <c r="Y8">
        <f>Y17/(1000*0.000948)</f>
        <v/>
      </c>
      <c r="Z8">
        <f>Z17/(1000*0.000948)</f>
        <v/>
      </c>
      <c r="AA8">
        <f>AA17/(1000*0.000948)</f>
        <v/>
      </c>
      <c r="AB8">
        <f>AB17/(1000*0.000948)</f>
        <v/>
      </c>
      <c r="AC8">
        <f>AC17/(1000*0.000948)</f>
        <v/>
      </c>
      <c r="AD8">
        <f>SUM(X8:AA8)</f>
        <v/>
      </c>
    </row>
    <row r="9" spans="1:30">
      <c r="A9" t="s">
        <v>1726</v>
      </c>
      <c r="B9" t="n">
        <v>5.6</v>
      </c>
      <c r="C9" t="n">
        <v>1.8</v>
      </c>
      <c r="D9" t="n">
        <v>5.9</v>
      </c>
      <c r="E9" t="n">
        <v>0.9</v>
      </c>
      <c r="F9" t="n">
        <v>14.3</v>
      </c>
      <c r="H9" t="n">
        <v>6</v>
      </c>
      <c r="I9" t="n">
        <v>1.9</v>
      </c>
      <c r="J9" t="n">
        <v>10.1</v>
      </c>
      <c r="K9" t="n">
        <v>1</v>
      </c>
      <c r="L9" t="n">
        <v>19</v>
      </c>
      <c r="N9" t="n">
        <v>5.3</v>
      </c>
      <c r="O9" t="n">
        <v>1.7</v>
      </c>
      <c r="P9" t="n">
        <v>9.9</v>
      </c>
      <c r="Q9" t="n">
        <v>0.8</v>
      </c>
      <c r="R9" t="n">
        <v>17.8</v>
      </c>
      <c r="T9" t="s">
        <v>456</v>
      </c>
      <c r="U9" t="s">
        <v>1706</v>
      </c>
      <c r="W9" t="s">
        <v>1727</v>
      </c>
      <c r="X9">
        <f>X18/(1000*0.000948)</f>
        <v/>
      </c>
      <c r="Y9">
        <f>Y18/(1000*0.000948)</f>
        <v/>
      </c>
      <c r="Z9">
        <f>Z18/(1000*0.000948)</f>
        <v/>
      </c>
      <c r="AA9">
        <f>AA18/(1000*0.000948)</f>
        <v/>
      </c>
      <c r="AB9">
        <f>AB18/(1000*0.000948)</f>
        <v/>
      </c>
      <c r="AC9">
        <f>AC18/(1000*0.000948)</f>
        <v/>
      </c>
      <c r="AD9">
        <f>SUM(X9:AA9)</f>
        <v/>
      </c>
    </row>
    <row r="10" spans="1:30">
      <c r="A10" t="s">
        <v>1728</v>
      </c>
      <c r="B10" t="n">
        <v>3.5</v>
      </c>
      <c r="C10" t="n">
        <v>2.9</v>
      </c>
      <c r="D10" t="n">
        <v>7.4</v>
      </c>
      <c r="E10" t="n">
        <v>0.9</v>
      </c>
      <c r="F10" t="n">
        <v>14.7</v>
      </c>
      <c r="H10" t="n">
        <v>3.8</v>
      </c>
      <c r="I10" t="n">
        <v>3.1</v>
      </c>
      <c r="J10" t="n">
        <v>11.1</v>
      </c>
      <c r="K10" t="n">
        <v>1</v>
      </c>
      <c r="L10" t="n">
        <v>19</v>
      </c>
      <c r="N10" t="n">
        <v>3.3</v>
      </c>
      <c r="O10" t="n">
        <v>2.7</v>
      </c>
      <c r="P10" t="n">
        <v>11.8</v>
      </c>
      <c r="Q10" t="n">
        <v>0.8</v>
      </c>
      <c r="R10" t="n">
        <v>18.7</v>
      </c>
      <c r="T10" t="s">
        <v>293</v>
      </c>
      <c r="U10" t="s">
        <v>1706</v>
      </c>
    </row>
    <row r="11" spans="1:30">
      <c r="A11" t="s">
        <v>1729</v>
      </c>
      <c r="B11" t="n">
        <v>3</v>
      </c>
      <c r="C11" t="n">
        <v>2.9</v>
      </c>
      <c r="D11" t="n">
        <v>8.1</v>
      </c>
      <c r="E11" t="n">
        <v>0.9</v>
      </c>
      <c r="F11" t="n">
        <v>14.9</v>
      </c>
      <c r="H11" t="n">
        <v>3.2</v>
      </c>
      <c r="I11" t="n">
        <v>3.1</v>
      </c>
      <c r="J11" t="n">
        <v>12</v>
      </c>
      <c r="K11" t="n">
        <v>1</v>
      </c>
      <c r="L11" t="n">
        <v>19.2</v>
      </c>
      <c r="N11" t="n">
        <v>2.8</v>
      </c>
      <c r="O11" t="n">
        <v>2.7</v>
      </c>
      <c r="P11" t="n">
        <v>13.2</v>
      </c>
      <c r="Q11" t="n">
        <v>0.8</v>
      </c>
      <c r="R11" t="n">
        <v>19.6</v>
      </c>
      <c r="T11" t="s">
        <v>266</v>
      </c>
      <c r="U11" t="s">
        <v>206</v>
      </c>
    </row>
    <row r="12" spans="1:30">
      <c r="A12" t="s">
        <v>1730</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477</v>
      </c>
      <c r="U12" t="s">
        <v>1706</v>
      </c>
      <c r="X12" t="s">
        <v>1731</v>
      </c>
    </row>
    <row r="13" spans="1:30">
      <c r="A13" t="s">
        <v>1732</v>
      </c>
      <c r="B13" t="n">
        <v>23.1</v>
      </c>
      <c r="C13" t="n">
        <v>1.8</v>
      </c>
      <c r="D13" t="n">
        <v>3.7</v>
      </c>
      <c r="E13" t="n">
        <v>0.9</v>
      </c>
      <c r="F13" t="n">
        <v>29.5</v>
      </c>
      <c r="H13" t="n">
        <v>24.8</v>
      </c>
      <c r="I13" t="n">
        <v>1.9</v>
      </c>
      <c r="J13" t="n">
        <v>7.1</v>
      </c>
      <c r="K13" t="n">
        <v>1</v>
      </c>
      <c r="L13" t="n">
        <v>34.8</v>
      </c>
      <c r="N13" t="n">
        <v>22</v>
      </c>
      <c r="O13" t="n">
        <v>1.7</v>
      </c>
      <c r="P13" t="n">
        <v>5.1</v>
      </c>
      <c r="Q13" t="n">
        <v>0.8</v>
      </c>
      <c r="R13" t="n">
        <v>29.7</v>
      </c>
      <c r="T13" t="s">
        <v>268</v>
      </c>
      <c r="U13" t="s">
        <v>1706</v>
      </c>
      <c r="W13" t="s">
        <v>1720</v>
      </c>
      <c r="X13" t="n">
        <v>8.1</v>
      </c>
      <c r="Y13" t="n">
        <v>15.6</v>
      </c>
      <c r="Z13" t="n">
        <v>10.4</v>
      </c>
      <c r="AA13" t="n">
        <v>1</v>
      </c>
      <c r="AB13" t="n">
        <v>0.2</v>
      </c>
      <c r="AC13" t="n">
        <v>35.3</v>
      </c>
    </row>
    <row r="14" spans="1:30">
      <c r="A14" t="s">
        <v>1733</v>
      </c>
      <c r="B14" t="n">
        <v>2.4</v>
      </c>
      <c r="C14" t="n">
        <v>2.8</v>
      </c>
      <c r="D14" t="n">
        <v>7.3</v>
      </c>
      <c r="E14" t="n">
        <v>0.9</v>
      </c>
      <c r="F14" t="n">
        <v>13.4</v>
      </c>
      <c r="H14" t="n">
        <v>2.6</v>
      </c>
      <c r="I14" t="n">
        <v>3</v>
      </c>
      <c r="J14" t="n">
        <v>11</v>
      </c>
      <c r="K14" t="n">
        <v>1</v>
      </c>
      <c r="L14" t="n">
        <v>17.6</v>
      </c>
      <c r="N14" t="n">
        <v>2.3</v>
      </c>
      <c r="O14" t="n">
        <v>2.7</v>
      </c>
      <c r="P14" t="n">
        <v>11.6</v>
      </c>
      <c r="Q14" t="n">
        <v>0.8</v>
      </c>
      <c r="R14" t="n">
        <v>17.4</v>
      </c>
      <c r="T14" t="s">
        <v>356</v>
      </c>
      <c r="U14" t="s">
        <v>1706</v>
      </c>
      <c r="W14" t="s">
        <v>1721</v>
      </c>
      <c r="X14" t="n">
        <v>8.1</v>
      </c>
      <c r="Y14" t="n">
        <v>14.7</v>
      </c>
      <c r="Z14" t="n">
        <v>10.4</v>
      </c>
      <c r="AA14" t="n">
        <v>2.1</v>
      </c>
      <c r="AB14" t="n">
        <v>0.2</v>
      </c>
      <c r="AC14" t="n">
        <v>35.4</v>
      </c>
    </row>
    <row r="15" spans="1:30">
      <c r="A15" t="s">
        <v>1734</v>
      </c>
      <c r="B15" t="n">
        <v>4.3</v>
      </c>
      <c r="C15" t="n">
        <v>1.2</v>
      </c>
      <c r="D15" t="n">
        <v>7.4</v>
      </c>
      <c r="E15" t="n">
        <v>0.9</v>
      </c>
      <c r="F15" t="n">
        <v>13.8</v>
      </c>
      <c r="H15" t="n">
        <v>4.7</v>
      </c>
      <c r="I15" t="n">
        <v>1.3</v>
      </c>
      <c r="J15" t="n">
        <v>11.6</v>
      </c>
      <c r="K15" t="n">
        <v>1</v>
      </c>
      <c r="L15" t="n">
        <v>18.6</v>
      </c>
      <c r="N15" t="n">
        <v>4.1</v>
      </c>
      <c r="O15" t="n">
        <v>1.1</v>
      </c>
      <c r="P15" t="n">
        <v>12.5</v>
      </c>
      <c r="Q15" t="n">
        <v>0.8</v>
      </c>
      <c r="R15" t="n">
        <v>18.6</v>
      </c>
      <c r="T15" t="s">
        <v>322</v>
      </c>
      <c r="U15" t="s">
        <v>1706</v>
      </c>
      <c r="W15" t="s">
        <v>1722</v>
      </c>
      <c r="X15" t="n">
        <v>61.8</v>
      </c>
      <c r="Y15" t="n">
        <v>-18.4</v>
      </c>
      <c r="Z15" t="n">
        <v>5.9</v>
      </c>
      <c r="AA15" t="n">
        <v>3.7</v>
      </c>
      <c r="AB15" t="n">
        <v>0.2</v>
      </c>
      <c r="AC15" t="n">
        <v>53.2</v>
      </c>
    </row>
    <row r="16" spans="1:30">
      <c r="A16" t="s">
        <v>1735</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481</v>
      </c>
      <c r="U16" t="s">
        <v>1706</v>
      </c>
      <c r="W16" t="s">
        <v>1723</v>
      </c>
      <c r="X16" t="n">
        <v>61.8</v>
      </c>
      <c r="Y16" t="n">
        <v>7</v>
      </c>
      <c r="Z16" t="n">
        <v>5.9</v>
      </c>
      <c r="AA16" t="n">
        <v>3.7</v>
      </c>
      <c r="AB16" t="n">
        <v>0.2</v>
      </c>
      <c r="AC16" t="n">
        <v>78.59999999999999</v>
      </c>
    </row>
    <row r="17" spans="1:30">
      <c r="B17" t="s">
        <v>1736</v>
      </c>
      <c r="H17" t="s">
        <v>1736</v>
      </c>
      <c r="N17" t="s">
        <v>1736</v>
      </c>
      <c r="T17" t="s">
        <v>470</v>
      </c>
      <c r="U17" t="s">
        <v>1706</v>
      </c>
      <c r="W17" t="s">
        <v>1725</v>
      </c>
      <c r="X17" t="n">
        <v>8.1</v>
      </c>
      <c r="Y17" t="n">
        <v>14.7</v>
      </c>
      <c r="Z17" t="n">
        <v>10.4</v>
      </c>
      <c r="AA17" t="n">
        <v>0.1</v>
      </c>
      <c r="AB17" t="n">
        <v>0.2</v>
      </c>
      <c r="AC17" t="n">
        <v>33.4</v>
      </c>
    </row>
    <row r="18" spans="1:30">
      <c r="B18" t="s">
        <v>1737</v>
      </c>
      <c r="C18" t="s">
        <v>1738</v>
      </c>
      <c r="H18" t="s">
        <v>1737</v>
      </c>
      <c r="I18" t="s">
        <v>1739</v>
      </c>
      <c r="N18" t="s">
        <v>1737</v>
      </c>
      <c r="O18" t="s">
        <v>1740</v>
      </c>
      <c r="T18" t="s">
        <v>291</v>
      </c>
      <c r="U18" t="s">
        <v>1726</v>
      </c>
      <c r="W18" t="s">
        <v>1727</v>
      </c>
      <c r="X18" t="n">
        <v>4.4</v>
      </c>
      <c r="Y18" t="n">
        <v>7.6</v>
      </c>
      <c r="Z18" t="n">
        <v>5.9</v>
      </c>
      <c r="AA18" t="n">
        <v>0.1</v>
      </c>
      <c r="AB18" t="n">
        <v>0.2</v>
      </c>
      <c r="AC18" t="n">
        <v>18.1</v>
      </c>
    </row>
    <row r="19" spans="1:30">
      <c r="B19" t="s">
        <v>1741</v>
      </c>
      <c r="C19" t="s">
        <v>1742</v>
      </c>
      <c r="T19" t="s">
        <v>426</v>
      </c>
      <c r="U19" t="s">
        <v>1706</v>
      </c>
      <c r="X19" t="s">
        <v>1736</v>
      </c>
    </row>
    <row r="20" spans="1:30">
      <c r="B20" t="s">
        <v>1701</v>
      </c>
      <c r="H20" t="s">
        <v>1701</v>
      </c>
      <c r="T20" t="s">
        <v>422</v>
      </c>
      <c r="U20" t="s">
        <v>1706</v>
      </c>
      <c r="X20" t="s">
        <v>1743</v>
      </c>
      <c r="Y20" t="s">
        <v>1744</v>
      </c>
    </row>
    <row r="21" spans="1:30">
      <c r="B21" t="s">
        <v>1745</v>
      </c>
      <c r="C21" t="s">
        <v>1746</v>
      </c>
      <c r="F21" t="s">
        <v>1700</v>
      </c>
      <c r="H21" t="s">
        <v>1745</v>
      </c>
      <c r="I21" t="s">
        <v>1746</v>
      </c>
      <c r="J21" t="n">
        <v>3</v>
      </c>
      <c r="K21" t="n">
        <v>4</v>
      </c>
      <c r="L21" t="s">
        <v>1700</v>
      </c>
      <c r="T21" t="s">
        <v>378</v>
      </c>
      <c r="U21" t="s">
        <v>1706</v>
      </c>
    </row>
    <row r="22" spans="1:30">
      <c r="B22" t="s">
        <v>1747</v>
      </c>
      <c r="H22" t="s">
        <v>1748</v>
      </c>
      <c r="T22" t="s">
        <v>276</v>
      </c>
      <c r="U22" t="s">
        <v>1706</v>
      </c>
    </row>
    <row r="23" spans="1:30">
      <c r="A23" t="s">
        <v>1749</v>
      </c>
      <c r="B23" t="n">
        <v>36</v>
      </c>
      <c r="C23">
        <f>42.8-B23</f>
        <v/>
      </c>
      <c r="F23" t="n">
        <v>42.8</v>
      </c>
      <c r="H23" t="n">
        <v>11</v>
      </c>
      <c r="I23" t="n">
        <v>1.3</v>
      </c>
      <c r="L23" t="n">
        <v>12.3</v>
      </c>
      <c r="T23" t="s">
        <v>306</v>
      </c>
      <c r="U23" t="s">
        <v>1706</v>
      </c>
      <c r="X23" t="s">
        <v>1750</v>
      </c>
    </row>
    <row r="24" spans="1:30">
      <c r="T24" t="s">
        <v>359</v>
      </c>
      <c r="U24" t="s">
        <v>1706</v>
      </c>
      <c r="W24" t="s">
        <v>1751</v>
      </c>
      <c r="X24">
        <f>X28/(1000*0.000948)</f>
        <v/>
      </c>
      <c r="Y24">
        <f>Y28/(1000*0.000948)</f>
        <v/>
      </c>
      <c r="Z24">
        <f>Z28/(1000*0.000948)</f>
        <v/>
      </c>
      <c r="AA24">
        <f>AA28/(1000*0.000948)</f>
        <v/>
      </c>
      <c r="AB24">
        <f>AB28/(1000*0.000948)</f>
        <v/>
      </c>
      <c r="AC24">
        <f>AC28/(1000*0.000948)</f>
        <v/>
      </c>
      <c r="AD24">
        <f>SUM(X24:AA24)</f>
        <v/>
      </c>
    </row>
    <row r="25" spans="1:30">
      <c r="B25" t="s">
        <v>1752</v>
      </c>
      <c r="C25" t="s">
        <v>1753</v>
      </c>
      <c r="H25" t="s">
        <v>1752</v>
      </c>
      <c r="I25" t="s">
        <v>1754</v>
      </c>
      <c r="T25" t="s">
        <v>234</v>
      </c>
      <c r="U25" t="s">
        <v>1706</v>
      </c>
    </row>
    <row r="26" spans="1:30">
      <c r="H26" t="s">
        <v>1755</v>
      </c>
      <c r="T26" t="s">
        <v>483</v>
      </c>
      <c r="U26" t="s">
        <v>1728</v>
      </c>
    </row>
    <row r="27" spans="1:30">
      <c r="T27" t="s">
        <v>440</v>
      </c>
      <c r="U27" t="s">
        <v>1706</v>
      </c>
      <c r="X27" t="s">
        <v>1756</v>
      </c>
    </row>
    <row r="28" spans="1:30">
      <c r="T28" t="s">
        <v>255</v>
      </c>
      <c r="U28" t="s">
        <v>1706</v>
      </c>
      <c r="W28" t="s">
        <v>1751</v>
      </c>
      <c r="X28" t="n">
        <v>30</v>
      </c>
      <c r="Y28" t="n">
        <v>2</v>
      </c>
      <c r="Z28" t="n">
        <v>5</v>
      </c>
      <c r="AA28" t="n">
        <v>0.1</v>
      </c>
      <c r="AB28" t="n">
        <v>35</v>
      </c>
      <c r="AC28">
        <f>SUM(X28:AB28)</f>
        <v/>
      </c>
      <c r="AD28">
        <f>SUM(X28:AA28)</f>
        <v/>
      </c>
    </row>
    <row r="29" spans="1:30">
      <c r="T29" t="s">
        <v>247</v>
      </c>
      <c r="U29" t="s">
        <v>1706</v>
      </c>
      <c r="X29" t="s">
        <v>1736</v>
      </c>
    </row>
    <row r="30" spans="1:30">
      <c r="T30" t="s">
        <v>404</v>
      </c>
      <c r="U30" t="s">
        <v>1706</v>
      </c>
      <c r="V30" t="s">
        <v>1757</v>
      </c>
      <c r="X30" t="s">
        <v>1758</v>
      </c>
      <c r="Y30" t="s">
        <v>1759</v>
      </c>
    </row>
    <row r="31" spans="1:30">
      <c r="T31" t="s">
        <v>284</v>
      </c>
      <c r="U31" t="s">
        <v>1729</v>
      </c>
      <c r="X31" t="s">
        <v>1760</v>
      </c>
      <c r="Y31" t="s">
        <v>1761</v>
      </c>
    </row>
    <row r="32" spans="1:30">
      <c r="T32" t="s">
        <v>418</v>
      </c>
      <c r="U32" t="s">
        <v>1706</v>
      </c>
    </row>
    <row r="33" spans="1:30">
      <c r="T33" t="s">
        <v>262</v>
      </c>
      <c r="U33" t="s">
        <v>1706</v>
      </c>
    </row>
    <row r="34" spans="1:30">
      <c r="T34" t="s">
        <v>349</v>
      </c>
      <c r="U34" t="s">
        <v>1706</v>
      </c>
    </row>
    <row r="35" spans="1:30">
      <c r="T35" t="s">
        <v>296</v>
      </c>
      <c r="U35" t="s">
        <v>1730</v>
      </c>
    </row>
    <row r="36" spans="1:30">
      <c r="T36" t="s">
        <v>310</v>
      </c>
      <c r="U36" t="s">
        <v>1706</v>
      </c>
    </row>
    <row r="37" spans="1:30">
      <c r="T37" t="s">
        <v>324</v>
      </c>
      <c r="U37" t="s">
        <v>1706</v>
      </c>
    </row>
    <row r="38" spans="1:30">
      <c r="T38" t="s">
        <v>401</v>
      </c>
      <c r="U38" t="s">
        <v>1732</v>
      </c>
    </row>
    <row r="39" spans="1:30">
      <c r="T39" t="s">
        <v>374</v>
      </c>
      <c r="U39" t="s">
        <v>1706</v>
      </c>
    </row>
    <row r="40" spans="1:30">
      <c r="T40" t="s">
        <v>304</v>
      </c>
      <c r="U40" t="s">
        <v>1706</v>
      </c>
    </row>
    <row r="41" spans="1:30">
      <c r="T41" t="s">
        <v>313</v>
      </c>
      <c r="U41" t="s">
        <v>1706</v>
      </c>
    </row>
    <row r="42" spans="1:30">
      <c r="T42" t="s">
        <v>430</v>
      </c>
      <c r="U42" t="s">
        <v>1706</v>
      </c>
    </row>
    <row r="43" spans="1:30">
      <c r="T43" t="s">
        <v>346</v>
      </c>
      <c r="U43" t="s">
        <v>1706</v>
      </c>
    </row>
    <row r="44" spans="1:30">
      <c r="T44" t="s">
        <v>338</v>
      </c>
      <c r="U44" t="s">
        <v>1706</v>
      </c>
    </row>
    <row r="45" spans="1:30">
      <c r="T45" t="s">
        <v>280</v>
      </c>
      <c r="U45" t="s">
        <v>1733</v>
      </c>
    </row>
    <row r="46" spans="1:30">
      <c r="T46" t="s">
        <v>249</v>
      </c>
      <c r="U46" t="s">
        <v>1706</v>
      </c>
    </row>
    <row r="47" spans="1:30">
      <c r="T47" t="s">
        <v>363</v>
      </c>
      <c r="U47" t="s">
        <v>1706</v>
      </c>
      <c r="V47" t="s">
        <v>1757</v>
      </c>
    </row>
    <row r="48" spans="1:30">
      <c r="T48" t="s">
        <v>372</v>
      </c>
      <c r="U48" t="s">
        <v>1706</v>
      </c>
    </row>
    <row r="49" spans="1:30">
      <c r="T49" t="s">
        <v>348</v>
      </c>
      <c r="U49" t="s">
        <v>1706</v>
      </c>
    </row>
    <row r="50" spans="1:30">
      <c r="T50" t="s">
        <v>303</v>
      </c>
      <c r="U50" t="s">
        <v>1706</v>
      </c>
    </row>
    <row r="51" spans="1:30">
      <c r="T51" t="s">
        <v>368</v>
      </c>
      <c r="U51" t="s">
        <v>1706</v>
      </c>
    </row>
    <row r="52" spans="1:30">
      <c r="T52" t="s">
        <v>384</v>
      </c>
      <c r="U52" t="s">
        <v>1706</v>
      </c>
    </row>
    <row r="53" spans="1:30">
      <c r="T53" t="s">
        <v>241</v>
      </c>
      <c r="U53" t="s">
        <v>1734</v>
      </c>
    </row>
    <row r="54" spans="1:30">
      <c r="T54" t="s">
        <v>319</v>
      </c>
      <c r="U54" t="s">
        <v>1706</v>
      </c>
    </row>
    <row r="55" spans="1:30">
      <c r="T55" t="s">
        <v>264</v>
      </c>
      <c r="U55" t="s">
        <v>1724</v>
      </c>
    </row>
    <row r="56" spans="1:30">
      <c r="T56" t="s">
        <v>399</v>
      </c>
      <c r="U56" t="s">
        <v>1706</v>
      </c>
    </row>
    <row r="57" spans="1:30">
      <c r="T57" t="s">
        <v>347</v>
      </c>
      <c r="U57" t="s">
        <v>1706</v>
      </c>
    </row>
    <row r="58" spans="1:30">
      <c r="T58" t="s">
        <v>1638</v>
      </c>
      <c r="U58" t="s">
        <v>1735</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1762</v>
      </c>
    </row>
    <row r="2" spans="1:6">
      <c r="A2" t="s">
        <v>1763</v>
      </c>
    </row>
    <row r="3" spans="1:6">
      <c r="C3" t="s">
        <v>1764</v>
      </c>
      <c r="D3" t="n">
        <v>42</v>
      </c>
    </row>
    <row r="4" spans="1:6">
      <c r="C4" t="s">
        <v>1765</v>
      </c>
      <c r="D4">
        <f>1/D3</f>
        <v/>
      </c>
    </row>
    <row r="5" spans="1:6">
      <c r="B5" t="s">
        <v>1766</v>
      </c>
      <c r="C5" t="s">
        <v>1767</v>
      </c>
      <c r="D5" t="s">
        <v>1768</v>
      </c>
      <c r="E5" t="s">
        <v>1767</v>
      </c>
      <c r="F5" t="s">
        <v>1768</v>
      </c>
    </row>
    <row r="6" spans="1:6">
      <c r="B6" t="s">
        <v>1769</v>
      </c>
      <c r="C6" t="s">
        <v>1770</v>
      </c>
      <c r="D6">
        <f>F6*$D$4</f>
        <v/>
      </c>
      <c r="E6" t="s">
        <v>1771</v>
      </c>
      <c r="F6" t="n">
        <v>5.254</v>
      </c>
    </row>
    <row r="7" spans="1:6">
      <c r="B7" t="s">
        <v>1772</v>
      </c>
      <c r="C7" t="s">
        <v>1770</v>
      </c>
      <c r="D7">
        <f>F7*$D$4</f>
        <v/>
      </c>
      <c r="E7" t="s">
        <v>1771</v>
      </c>
      <c r="F7" t="n">
        <v>5.1</v>
      </c>
    </row>
    <row r="8" spans="1:6">
      <c r="B8" t="s">
        <v>1773</v>
      </c>
      <c r="C8" t="s">
        <v>1770</v>
      </c>
      <c r="D8">
        <f>F8*$D$4</f>
        <v/>
      </c>
      <c r="E8" t="s">
        <v>1771</v>
      </c>
      <c r="F8" t="n">
        <v>5.67</v>
      </c>
    </row>
    <row r="9" spans="1:6">
      <c r="B9" t="s">
        <v>1774</v>
      </c>
      <c r="C9" t="s">
        <v>1770</v>
      </c>
      <c r="D9">
        <f>F9*$D$4</f>
        <v/>
      </c>
      <c r="E9" t="s">
        <v>1771</v>
      </c>
      <c r="F9" t="n">
        <v>5.771</v>
      </c>
    </row>
    <row r="10" spans="1:6">
      <c r="B10" t="s">
        <v>1775</v>
      </c>
      <c r="C10" t="s">
        <v>1770</v>
      </c>
      <c r="D10">
        <f>F10*$D$4</f>
        <v/>
      </c>
      <c r="E10" t="s">
        <v>1771</v>
      </c>
      <c r="F10" t="n">
        <v>5.762</v>
      </c>
    </row>
    <row r="11" spans="1:6">
      <c r="B11" t="s">
        <v>1776</v>
      </c>
      <c r="C11" t="s">
        <v>1770</v>
      </c>
      <c r="D11">
        <f>F11*$D$4</f>
        <v/>
      </c>
      <c r="E11" t="s">
        <v>1771</v>
      </c>
      <c r="F11" t="n">
        <v>6.287</v>
      </c>
    </row>
    <row r="12" spans="1:6">
      <c r="B12" t="s">
        <v>1777</v>
      </c>
      <c r="C12" t="s">
        <v>1770</v>
      </c>
      <c r="D12">
        <f>F12*$D$4</f>
        <v/>
      </c>
      <c r="E12" t="s">
        <v>1771</v>
      </c>
      <c r="F12" t="n">
        <v>3.557</v>
      </c>
    </row>
    <row r="13" spans="1:6">
      <c r="B13" t="s">
        <v>1778</v>
      </c>
      <c r="C13" t="s">
        <v>1770</v>
      </c>
      <c r="D13">
        <f>F13*$D$4</f>
        <v/>
      </c>
      <c r="E13" t="s">
        <v>1771</v>
      </c>
      <c r="F13" t="n">
        <v>5.67</v>
      </c>
    </row>
    <row r="14" spans="1:6">
      <c r="B14" t="s">
        <v>1779</v>
      </c>
      <c r="C14" t="s">
        <v>1770</v>
      </c>
      <c r="D14">
        <f>F14*$D$4</f>
        <v/>
      </c>
      <c r="E14" t="s">
        <v>1771</v>
      </c>
      <c r="F14" t="n">
        <v>5.51</v>
      </c>
    </row>
    <row r="15" spans="1:6">
      <c r="B15" t="s">
        <v>1780</v>
      </c>
      <c r="C15" t="s">
        <v>1770</v>
      </c>
      <c r="D15">
        <f>F15*$D$4</f>
        <v/>
      </c>
      <c r="E15" t="s">
        <v>1771</v>
      </c>
      <c r="F15" t="n">
        <v>6.118</v>
      </c>
    </row>
    <row r="16" spans="1:6">
      <c r="B16" t="s">
        <v>1781</v>
      </c>
      <c r="C16" t="s">
        <v>1770</v>
      </c>
      <c r="D16">
        <f>F16*$D$4</f>
        <v/>
      </c>
      <c r="E16" t="s">
        <v>1771</v>
      </c>
      <c r="F16" t="n">
        <v>3.561</v>
      </c>
    </row>
    <row r="17" spans="1:6">
      <c r="B17" t="s">
        <v>1782</v>
      </c>
      <c r="C17" t="s">
        <v>1770</v>
      </c>
      <c r="D17">
        <f>F17*$D$4</f>
        <v/>
      </c>
      <c r="E17" t="s">
        <v>1771</v>
      </c>
      <c r="F17" t="n">
        <v>5.359</v>
      </c>
    </row>
    <row r="19" spans="1:6">
      <c r="B19" t="s">
        <v>1783</v>
      </c>
      <c r="C19" t="s">
        <v>1784</v>
      </c>
      <c r="D19" t="n">
        <v>3412</v>
      </c>
      <c r="E19" t="s">
        <v>1784</v>
      </c>
      <c r="F19" t="n">
        <v>3412</v>
      </c>
    </row>
    <row r="21" spans="1:6">
      <c r="A21" t="s">
        <v>121</v>
      </c>
    </row>
    <row r="22" spans="1:6">
      <c r="B22" t="s">
        <v>1785</v>
      </c>
      <c r="C22" t="s">
        <v>1770</v>
      </c>
      <c r="D22">
        <f>F22*$D$4</f>
        <v/>
      </c>
      <c r="E22" t="s">
        <v>1771</v>
      </c>
      <c r="F22" t="n">
        <v>5.8</v>
      </c>
    </row>
    <row r="23" spans="1:6">
      <c r="B23" t="s">
        <v>1786</v>
      </c>
      <c r="C23" t="s">
        <v>1770</v>
      </c>
      <c r="D23">
        <f>F23*$D$4</f>
        <v/>
      </c>
      <c r="E23" t="s">
        <v>1771</v>
      </c>
      <c r="F23" t="n">
        <v>5.989</v>
      </c>
    </row>
    <row r="25" spans="1:6">
      <c r="A25" t="s">
        <v>1546</v>
      </c>
      <c r="B25" t="s">
        <v>60</v>
      </c>
    </row>
    <row r="26" spans="1:6">
      <c r="B26" t="n">
        <v>1984</v>
      </c>
      <c r="C26" t="s">
        <v>1787</v>
      </c>
      <c r="D26" t="n">
        <v>0.974569319114</v>
      </c>
    </row>
    <row r="27" spans="1:6">
      <c r="B27" t="n">
        <v>1985</v>
      </c>
      <c r="C27" t="s">
        <v>1787</v>
      </c>
      <c r="D27" t="n">
        <v>0.9240788984</v>
      </c>
    </row>
    <row r="28" spans="1:6">
      <c r="B28" t="n">
        <v>1986</v>
      </c>
      <c r="C28" t="s">
        <v>1787</v>
      </c>
      <c r="D28" t="n">
        <v>0.92071802543</v>
      </c>
    </row>
    <row r="29" spans="1:6">
      <c r="B29" t="n">
        <v>1987</v>
      </c>
      <c r="C29" t="s">
        <v>1787</v>
      </c>
      <c r="D29" t="n">
        <v>0.936490850377</v>
      </c>
    </row>
    <row r="30" spans="1:6">
      <c r="B30" t="n">
        <v>1988</v>
      </c>
      <c r="C30" t="s">
        <v>1787</v>
      </c>
      <c r="D30" t="n">
        <v>0.927556818182</v>
      </c>
    </row>
    <row r="31" spans="1:6">
      <c r="B31" t="n">
        <v>1989</v>
      </c>
      <c r="C31" t="s">
        <v>1787</v>
      </c>
      <c r="D31" t="n">
        <v>0.926091440358</v>
      </c>
    </row>
    <row r="32" spans="1:6">
      <c r="B32" t="n">
        <v>1990</v>
      </c>
      <c r="C32" t="s">
        <v>1787</v>
      </c>
      <c r="D32" t="n">
        <v>0.934629567549</v>
      </c>
    </row>
    <row r="33" spans="1:6">
      <c r="B33" t="n">
        <v>1991</v>
      </c>
      <c r="C33" t="s">
        <v>1787</v>
      </c>
      <c r="D33" t="n">
        <v>0.926091440358</v>
      </c>
    </row>
    <row r="34" spans="1:6">
      <c r="B34" t="n">
        <v>1992</v>
      </c>
      <c r="C34" t="s">
        <v>1787</v>
      </c>
      <c r="D34" t="n">
        <v>0.931881051176</v>
      </c>
    </row>
    <row r="35" spans="1:6">
      <c r="B35" t="n">
        <v>1993</v>
      </c>
      <c r="C35" t="s">
        <v>1787</v>
      </c>
      <c r="D35" t="n">
        <v>0.941693010186</v>
      </c>
    </row>
    <row r="36" spans="1:6">
      <c r="B36" t="n">
        <v>1994</v>
      </c>
      <c r="C36" t="s">
        <v>1787</v>
      </c>
      <c r="D36" t="n">
        <v>0.951369863014</v>
      </c>
    </row>
    <row r="37" spans="1:6">
      <c r="B37" t="n">
        <v>1995</v>
      </c>
      <c r="C37" t="s">
        <v>1787</v>
      </c>
      <c r="D37" t="n">
        <v>0.954232622161</v>
      </c>
    </row>
    <row r="38" spans="1:6">
      <c r="B38" t="n">
        <v>1996</v>
      </c>
      <c r="C38" t="s">
        <v>1787</v>
      </c>
      <c r="D38" t="n">
        <v>0.945840707965</v>
      </c>
    </row>
    <row r="39" spans="1:6">
      <c r="B39" t="n">
        <v>1997</v>
      </c>
      <c r="C39" t="s">
        <v>1787</v>
      </c>
      <c r="D39" t="n">
        <v>0.970992934176</v>
      </c>
    </row>
    <row r="40" spans="1:6">
      <c r="B40" t="n">
        <v>1998</v>
      </c>
      <c r="C40" t="s">
        <v>1787</v>
      </c>
      <c r="D40" t="n">
        <v>0.946842668569</v>
      </c>
    </row>
    <row r="41" spans="1:6">
      <c r="B41" t="n">
        <v>1999</v>
      </c>
      <c r="C41" t="s">
        <v>1787</v>
      </c>
      <c r="D41" t="n">
        <v>0.947678447678</v>
      </c>
    </row>
    <row r="42" spans="1:6">
      <c r="B42" t="n">
        <v>2000</v>
      </c>
      <c r="C42" t="s">
        <v>1787</v>
      </c>
      <c r="D42" t="n">
        <v>0.954957983193</v>
      </c>
    </row>
    <row r="43" spans="1:6">
      <c r="B43" t="n">
        <v>2001</v>
      </c>
      <c r="C43" t="s">
        <v>1787</v>
      </c>
      <c r="D43" t="n">
        <v>0.965068493151</v>
      </c>
    </row>
    <row r="44" spans="1:6">
      <c r="B44" t="n">
        <v>2002</v>
      </c>
      <c r="C44" t="s">
        <v>1787</v>
      </c>
      <c r="D44" t="n">
        <v>0.943409247757</v>
      </c>
    </row>
    <row r="45" spans="1:6">
      <c r="B45" t="n">
        <v>2003</v>
      </c>
      <c r="C45" t="s">
        <v>1787</v>
      </c>
      <c r="D45" t="n">
        <v>0.954910870325</v>
      </c>
    </row>
    <row r="46" spans="1:6">
      <c r="B46" t="n">
        <v>2004</v>
      </c>
      <c r="C46" t="s">
        <v>1787</v>
      </c>
      <c r="D46" t="n">
        <v>0.954248366013</v>
      </c>
    </row>
    <row r="47" spans="1:6">
      <c r="B47" t="n">
        <v>2005</v>
      </c>
      <c r="C47" t="s">
        <v>1787</v>
      </c>
      <c r="D47" t="n">
        <v>0.964458247067</v>
      </c>
    </row>
    <row r="48" spans="1:6">
      <c r="B48" t="n">
        <v>2006</v>
      </c>
      <c r="C48" t="s">
        <v>1787</v>
      </c>
      <c r="D48" t="n">
        <v>0.955044612217</v>
      </c>
    </row>
    <row r="49" spans="1:6">
      <c r="B49" t="n">
        <v>2007</v>
      </c>
      <c r="C49" t="s">
        <v>1787</v>
      </c>
      <c r="D49" t="n">
        <v>0.964140730717</v>
      </c>
    </row>
    <row r="50" spans="1:6">
      <c r="B50" t="n">
        <v>2008</v>
      </c>
      <c r="C50" t="s">
        <v>1787</v>
      </c>
      <c r="D50" t="n">
        <v>0.95882144125</v>
      </c>
    </row>
    <row r="51" spans="1:6">
      <c r="B51" t="n">
        <v>2009</v>
      </c>
      <c r="C51" t="s">
        <v>1787</v>
      </c>
      <c r="D51" t="n">
        <v>0.961651917404</v>
      </c>
    </row>
    <row r="52" spans="1:6">
      <c r="B52" t="n">
        <v>2010</v>
      </c>
      <c r="C52" t="s">
        <v>1787</v>
      </c>
      <c r="D52" t="n">
        <v>0.961566617862</v>
      </c>
    </row>
    <row r="53" spans="1:6">
      <c r="B53" t="n">
        <v>2011</v>
      </c>
      <c r="C53" t="s">
        <v>1787</v>
      </c>
      <c r="D53">
        <f>D52</f>
        <v/>
      </c>
      <c r="E53" t="s">
        <v>1788</v>
      </c>
    </row>
    <row r="54" spans="1:6">
      <c r="B54" t="n">
        <v>2012</v>
      </c>
      <c r="C54" t="s">
        <v>1787</v>
      </c>
      <c r="D54">
        <f>D53</f>
        <v/>
      </c>
      <c r="E54" t="s">
        <v>1788</v>
      </c>
    </row>
    <row r="55" spans="1:6">
      <c r="B55" t="n">
        <v>2013</v>
      </c>
      <c r="C55" t="s">
        <v>1787</v>
      </c>
      <c r="D55">
        <f>D54</f>
        <v/>
      </c>
      <c r="E55" t="s">
        <v>1788</v>
      </c>
    </row>
    <row r="56" spans="1:6">
      <c r="B56" t="n">
        <v>2014</v>
      </c>
      <c r="C56" t="s">
        <v>1787</v>
      </c>
      <c r="D56">
        <f>D55</f>
        <v/>
      </c>
      <c r="E56" t="s">
        <v>1788</v>
      </c>
    </row>
    <row r="57" spans="1:6">
      <c r="B57" t="n">
        <v>2015</v>
      </c>
      <c r="C57" t="s">
        <v>1787</v>
      </c>
      <c r="D57">
        <f>D56</f>
        <v/>
      </c>
      <c r="E57" t="s">
        <v>1788</v>
      </c>
    </row>
    <row r="58" spans="1:6">
      <c r="B58" t="n">
        <v>2016</v>
      </c>
      <c r="C58" t="s">
        <v>1787</v>
      </c>
      <c r="D58">
        <f>D57</f>
        <v/>
      </c>
      <c r="E58" t="s">
        <v>1788</v>
      </c>
    </row>
    <row r="59" spans="1:6">
      <c r="B59" t="n">
        <v>2017</v>
      </c>
      <c r="C59" t="s">
        <v>1787</v>
      </c>
      <c r="D59">
        <f>D58</f>
        <v/>
      </c>
      <c r="E59" t="s">
        <v>1788</v>
      </c>
    </row>
    <row r="60" spans="1:6">
      <c r="B60" t="n">
        <v>2018</v>
      </c>
      <c r="C60" t="s">
        <v>1787</v>
      </c>
      <c r="D60">
        <f>D59</f>
        <v/>
      </c>
      <c r="E60" t="s">
        <v>1788</v>
      </c>
    </row>
    <row r="61" spans="1:6">
      <c r="B61" t="n">
        <v>2019</v>
      </c>
      <c r="C61" t="s">
        <v>1787</v>
      </c>
      <c r="D61">
        <f>D60</f>
        <v/>
      </c>
      <c r="E61" t="s">
        <v>1788</v>
      </c>
    </row>
    <row r="62" spans="1:6">
      <c r="B62" t="n">
        <v>2020</v>
      </c>
      <c r="C62" t="s">
        <v>1787</v>
      </c>
      <c r="D62">
        <f>D61</f>
        <v/>
      </c>
      <c r="E62" t="s">
        <v>1788</v>
      </c>
    </row>
    <row r="63" spans="1:6">
      <c r="B63" t="n">
        <v>2021</v>
      </c>
      <c r="C63" t="s">
        <v>1787</v>
      </c>
      <c r="D63">
        <f>D62</f>
        <v/>
      </c>
      <c r="E63" t="s">
        <v>1788</v>
      </c>
    </row>
    <row r="64" spans="1:6">
      <c r="B64" t="n">
        <v>2022</v>
      </c>
      <c r="C64" t="s">
        <v>1787</v>
      </c>
      <c r="D64">
        <f>D63</f>
        <v/>
      </c>
      <c r="E64" t="s">
        <v>1788</v>
      </c>
    </row>
    <row r="65" spans="1:6">
      <c r="B65" t="n">
        <v>2023</v>
      </c>
      <c r="C65" t="s">
        <v>1787</v>
      </c>
      <c r="D65">
        <f>D64</f>
        <v/>
      </c>
      <c r="E65" t="s">
        <v>1788</v>
      </c>
    </row>
    <row r="66" spans="1:6">
      <c r="B66" t="n">
        <v>2024</v>
      </c>
      <c r="C66" t="s">
        <v>1787</v>
      </c>
      <c r="D66">
        <f>D65</f>
        <v/>
      </c>
      <c r="E66" t="s">
        <v>1788</v>
      </c>
    </row>
    <row r="67" spans="1:6">
      <c r="B67" t="n">
        <v>2025</v>
      </c>
      <c r="C67" t="s">
        <v>1787</v>
      </c>
      <c r="D67">
        <f>D66</f>
        <v/>
      </c>
      <c r="E67" t="s">
        <v>1788</v>
      </c>
    </row>
    <row r="68" spans="1:6">
      <c r="B68" t="n">
        <v>2026</v>
      </c>
      <c r="C68" t="s">
        <v>1787</v>
      </c>
      <c r="D68">
        <f>D67</f>
        <v/>
      </c>
      <c r="E68" t="s">
        <v>1788</v>
      </c>
    </row>
    <row r="69" spans="1:6">
      <c r="B69" t="n">
        <v>2027</v>
      </c>
      <c r="C69" t="s">
        <v>1787</v>
      </c>
      <c r="D69">
        <f>D68</f>
        <v/>
      </c>
      <c r="E69" t="s">
        <v>1788</v>
      </c>
    </row>
    <row r="70" spans="1:6">
      <c r="B70" t="n">
        <v>2028</v>
      </c>
      <c r="C70" t="s">
        <v>1787</v>
      </c>
      <c r="D70">
        <f>D69</f>
        <v/>
      </c>
      <c r="E70" t="s">
        <v>1788</v>
      </c>
    </row>
    <row r="71" spans="1:6">
      <c r="B71" t="n">
        <v>2029</v>
      </c>
      <c r="C71" t="s">
        <v>1787</v>
      </c>
      <c r="D71">
        <f>D70</f>
        <v/>
      </c>
      <c r="E71" t="s">
        <v>1788</v>
      </c>
    </row>
    <row r="72" spans="1:6">
      <c r="B72" t="n">
        <v>2030</v>
      </c>
      <c r="C72" t="s">
        <v>1787</v>
      </c>
      <c r="D72">
        <f>D71</f>
        <v/>
      </c>
      <c r="E72" t="s">
        <v>1788</v>
      </c>
    </row>
    <row r="73" spans="1:6">
      <c r="A73" t="s">
        <v>1789</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E1"/>
  <sheetViews>
    <sheetView workbookViewId="0">
      <selection activeCell="A1" sqref="A1"/>
    </sheetView>
  </sheetViews>
  <sheetFormatPr baseColWidth="10" defaultRowHeight="15"/>
  <sheetData>
    <row r="1" spans="1:5">
      <c r="A1" t="s">
        <v>1790</v>
      </c>
      <c r="B1" t="s">
        <v>1791</v>
      </c>
      <c r="C1" t="s">
        <v>1792</v>
      </c>
      <c r="D1" t="s">
        <v>1793</v>
      </c>
      <c r="E1" t="s">
        <v>1794</v>
      </c>
    </row>
  </sheetData>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28</vt:i4>
      </vt:variant>
    </vt:vector>
  </ns0:HeadingPairs>
  <ns0:TitlesOfParts>
    <vt:vector xmlns:vt="http://schemas.openxmlformats.org/officeDocument/2006/docPropsVTypes" baseType="lpstr" size="28">
      <vt:lpstr>Dashboard M2 Annual</vt:lpstr>
      <vt:lpstr>Dashboard M2 Imports Data</vt:lpstr>
      <vt:lpstr>Dashboard M2 Monthly</vt:lpstr>
      <vt:lpstr>Input DBEDT Monthly Energy</vt:lpstr>
      <vt:lpstr>Input EIA Crude Europe Brent</vt:lpstr>
      <vt:lpstr>Input EIA Crude WTI</vt:lpstr>
      <vt:lpstr>Input EIA Fuel Oil Price</vt:lpstr>
      <vt:lpstr>Input EIA Imports Coal Foreign</vt:lpstr>
      <vt:lpstr>Input EIA Imports Petroleum</vt:lpstr>
      <vt:lpstr>Input EIA Jet Fuel Price</vt:lpstr>
      <vt:lpstr>Input EIA SEDS</vt:lpstr>
      <vt:lpstr>Input Ethanol Monthly</vt:lpstr>
      <vt:lpstr>Input Hawaii Jet Fuel Price</vt:lpstr>
      <vt:lpstr>Carbon Coefficients</vt:lpstr>
      <vt:lpstr>Coal Foreign Imports</vt:lpstr>
      <vt:lpstr>Country Imports Petroleum</vt:lpstr>
      <vt:lpstr>Crude Oil Prices</vt:lpstr>
      <vt:lpstr>EIA Consumption</vt:lpstr>
      <vt:lpstr>EIA Expenditures</vt:lpstr>
      <vt:lpstr>EIA Imports</vt:lpstr>
      <vt:lpstr>EIA Imports Monthly</vt:lpstr>
      <vt:lpstr>EIA Petroleum Classification</vt:lpstr>
      <vt:lpstr>Hawaii Jet Fuel Price</vt:lpstr>
      <vt:lpstr>LCEF by Country</vt:lpstr>
      <vt:lpstr>LCEF by Fuel Type</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2018-09-07T15:51:47Z</dcterms:created>
  <dcterms:modified xmlns:dcterms="http://purl.org/dc/terms/" xmlns:xsi="http://www.w3.org/2001/XMLSchema-instance" xsi:type="dcterms:W3CDTF">2018-09-07T15:51:47Z</dcterms:modified>
  <cp:lastModifiedBy/>
  <cp:category/>
  <cp:contentStatus/>
  <cp:version/>
  <cp:revision/>
  <cp:keywords/>
</cp:coreProperties>
</file>